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ustecM44\Documents\splet nov plačni sistem\Delovna uspešnost\"/>
    </mc:Choice>
  </mc:AlternateContent>
  <xr:revisionPtr revIDLastSave="0" documentId="8_{AF5C15C9-3479-4D18-94A4-F5E8A5EE011F}" xr6:coauthVersionLast="47" xr6:coauthVersionMax="47" xr10:uidLastSave="{00000000-0000-0000-0000-000000000000}"/>
  <bookViews>
    <workbookView xWindow="2304" yWindow="2304" windowWidth="17280" windowHeight="8964" xr2:uid="{00000000-000D-0000-FFFF-FFFF00000000}"/>
  </bookViews>
  <sheets>
    <sheet name="OSNOVNA PLAČA" sheetId="23" r:id="rId1"/>
    <sheet name="OBRAČUNANA OSNOVNA PLAČA" sheetId="24" r:id="rId2"/>
    <sheet name="1" sheetId="141" r:id="rId3"/>
    <sheet name="2" sheetId="142" r:id="rId4"/>
    <sheet name="3" sheetId="143" r:id="rId5"/>
    <sheet name="4" sheetId="144" r:id="rId6"/>
    <sheet name="5" sheetId="79" r:id="rId7"/>
    <sheet name="6" sheetId="145" r:id="rId8"/>
    <sheet name="7" sheetId="146" r:id="rId9"/>
    <sheet name="8" sheetId="147" r:id="rId10"/>
    <sheet name="9" sheetId="148" r:id="rId11"/>
    <sheet name="10" sheetId="149" r:id="rId12"/>
    <sheet name="11" sheetId="150" r:id="rId13"/>
    <sheet name="12" sheetId="134" r:id="rId14"/>
    <sheet name="LETNO OBVESTILO" sheetId="21" r:id="rId15"/>
    <sheet name="SEZNAM 1" sheetId="152" r:id="rId16"/>
    <sheet name="SEZNAM 2" sheetId="154" r:id="rId17"/>
    <sheet name="SEZNAM 3" sheetId="155" r:id="rId18"/>
    <sheet name="SEZNAM 4" sheetId="156" r:id="rId19"/>
    <sheet name="SEZNAM 5" sheetId="157" r:id="rId20"/>
    <sheet name="SEZNAM 6" sheetId="153" r:id="rId21"/>
    <sheet name="SEZNAM 7" sheetId="158" r:id="rId22"/>
    <sheet name="SEZNAM 8" sheetId="159" r:id="rId23"/>
    <sheet name="SEZNAM 9" sheetId="160" r:id="rId24"/>
    <sheet name="SEZNAM 10" sheetId="161" r:id="rId25"/>
    <sheet name="SEZNAM 11" sheetId="162" r:id="rId26"/>
    <sheet name="SEZNAM 12" sheetId="163" r:id="rId27"/>
  </sheets>
  <definedNames>
    <definedName name="_xlnm.Print_Area" localSheetId="2">'1'!$A$1:$S$276</definedName>
    <definedName name="_xlnm.Print_Area" localSheetId="13">'12'!$A$1:$S$276</definedName>
    <definedName name="_xlnm.Print_Area" localSheetId="3">'2'!$A$1:$S$276</definedName>
    <definedName name="_xlnm.Print_Area" localSheetId="4">'3'!$A$1:$S$276</definedName>
    <definedName name="_xlnm.Print_Area" localSheetId="5">'4'!$A$1:$S$276</definedName>
    <definedName name="_xlnm.Print_Area" localSheetId="6">'5'!$A$1:$S$276</definedName>
    <definedName name="_xlnm.Print_Area" localSheetId="14">'LETNO OBVESTILO'!$A$1:$L$38</definedName>
    <definedName name="_xlnm.Print_Area" localSheetId="1">'OBRAČUNANA OSNOVNA PLAČA'!$A$1:$K$260</definedName>
    <definedName name="_xlnm.Print_Area" localSheetId="0">'OSNOVNA PLAČA'!$A$1:$L$260</definedName>
    <definedName name="_xlnm.Print_Titles" localSheetId="2">'1'!$10:$15</definedName>
    <definedName name="_xlnm.Print_Titles" localSheetId="13">'12'!$10:$15</definedName>
    <definedName name="_xlnm.Print_Titles" localSheetId="3">'2'!$10:$15</definedName>
    <definedName name="_xlnm.Print_Titles" localSheetId="4">'3'!$10:$15</definedName>
    <definedName name="_xlnm.Print_Titles" localSheetId="5">'4'!$10:$15</definedName>
    <definedName name="_xlnm.Print_Titles" localSheetId="6">'5'!$10:$15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" i="163" l="1"/>
  <c r="G8" i="162"/>
  <c r="G8" i="161"/>
  <c r="G8" i="160"/>
  <c r="G8" i="159"/>
  <c r="G8" i="158"/>
  <c r="G8" i="153"/>
  <c r="G8" i="157"/>
  <c r="G8" i="155"/>
  <c r="G8" i="156"/>
  <c r="G8" i="154"/>
  <c r="G8" i="152"/>
  <c r="K3" i="21"/>
  <c r="J3" i="21"/>
  <c r="B1" i="21"/>
  <c r="A195" i="145"/>
  <c r="D195" i="145"/>
  <c r="E195" i="145"/>
  <c r="L195" i="145"/>
  <c r="AB195" i="145"/>
  <c r="B195" i="145"/>
  <c r="M195" i="145" l="1"/>
  <c r="F195" i="145"/>
  <c r="N195" i="145" l="1"/>
  <c r="A196" i="145"/>
  <c r="D196" i="145"/>
  <c r="E196" i="145"/>
  <c r="L196" i="145"/>
  <c r="AB196" i="145"/>
  <c r="B196" i="145"/>
  <c r="F196" i="145" l="1"/>
  <c r="M196" i="145"/>
  <c r="N196" i="145" l="1"/>
  <c r="A197" i="145"/>
  <c r="D197" i="145"/>
  <c r="E197" i="145"/>
  <c r="L197" i="145"/>
  <c r="AB197" i="145"/>
  <c r="B197" i="145"/>
  <c r="F197" i="145" l="1"/>
  <c r="M197" i="145"/>
  <c r="N197" i="145" l="1"/>
  <c r="A198" i="145"/>
  <c r="D198" i="145"/>
  <c r="E198" i="145"/>
  <c r="L198" i="145"/>
  <c r="AB198" i="145"/>
  <c r="B198" i="145"/>
  <c r="F198" i="145" l="1"/>
  <c r="M198" i="145"/>
  <c r="N198" i="145" l="1"/>
  <c r="A199" i="145"/>
  <c r="D199" i="145"/>
  <c r="E199" i="145"/>
  <c r="L199" i="145"/>
  <c r="AB199" i="145"/>
  <c r="B199" i="145"/>
  <c r="M199" i="145" l="1"/>
  <c r="F199" i="145"/>
  <c r="F266" i="141"/>
  <c r="G10" i="155"/>
  <c r="G10" i="154"/>
  <c r="G10" i="152"/>
  <c r="N199" i="145" l="1"/>
  <c r="H6" i="21"/>
  <c r="J5" i="21"/>
  <c r="I6" i="21"/>
  <c r="G11" i="152"/>
  <c r="G12" i="152"/>
  <c r="G13" i="152"/>
  <c r="G14" i="152"/>
  <c r="G15" i="152"/>
  <c r="G16" i="152"/>
  <c r="G17" i="152"/>
  <c r="G18" i="152"/>
  <c r="G19" i="152"/>
  <c r="G20" i="152"/>
  <c r="G21" i="152"/>
  <c r="G22" i="152"/>
  <c r="G23" i="152"/>
  <c r="G24" i="152"/>
  <c r="G25" i="152"/>
  <c r="G26" i="152"/>
  <c r="G27" i="152"/>
  <c r="G28" i="152"/>
  <c r="G29" i="152"/>
  <c r="G30" i="152"/>
  <c r="G31" i="152"/>
  <c r="G32" i="152"/>
  <c r="G33" i="152"/>
  <c r="G34" i="152"/>
  <c r="G35" i="152"/>
  <c r="G36" i="152"/>
  <c r="G37" i="152"/>
  <c r="G38" i="152"/>
  <c r="G39" i="152"/>
  <c r="G40" i="152"/>
  <c r="G41" i="152"/>
  <c r="G42" i="152"/>
  <c r="G43" i="152"/>
  <c r="G44" i="152"/>
  <c r="G45" i="152"/>
  <c r="G46" i="152"/>
  <c r="G47" i="152"/>
  <c r="G48" i="152"/>
  <c r="G49" i="152"/>
  <c r="G50" i="152"/>
  <c r="G51" i="152"/>
  <c r="G52" i="152"/>
  <c r="G53" i="152"/>
  <c r="G54" i="152"/>
  <c r="G55" i="152"/>
  <c r="G56" i="152"/>
  <c r="G57" i="152"/>
  <c r="G58" i="152"/>
  <c r="G59" i="152"/>
  <c r="G60" i="152"/>
  <c r="G61" i="152"/>
  <c r="G62" i="152"/>
  <c r="G63" i="152"/>
  <c r="G64" i="152"/>
  <c r="G65" i="152"/>
  <c r="G66" i="152"/>
  <c r="G67" i="152"/>
  <c r="G68" i="152"/>
  <c r="G69" i="152"/>
  <c r="G70" i="152"/>
  <c r="G71" i="152"/>
  <c r="G72" i="152"/>
  <c r="G73" i="152"/>
  <c r="G74" i="152"/>
  <c r="G75" i="152"/>
  <c r="G76" i="152"/>
  <c r="G77" i="152"/>
  <c r="G78" i="152"/>
  <c r="G79" i="152"/>
  <c r="G80" i="152"/>
  <c r="G81" i="152"/>
  <c r="G82" i="152"/>
  <c r="G83" i="152"/>
  <c r="G84" i="152"/>
  <c r="G85" i="152"/>
  <c r="G86" i="152"/>
  <c r="G87" i="152"/>
  <c r="G88" i="152"/>
  <c r="G89" i="152"/>
  <c r="G90" i="152"/>
  <c r="G91" i="152"/>
  <c r="G92" i="152"/>
  <c r="G93" i="152"/>
  <c r="G94" i="152"/>
  <c r="G95" i="152"/>
  <c r="G96" i="152"/>
  <c r="G97" i="152"/>
  <c r="G98" i="152"/>
  <c r="G99" i="152"/>
  <c r="G100" i="152"/>
  <c r="G101" i="152"/>
  <c r="G102" i="152"/>
  <c r="G103" i="152"/>
  <c r="G104" i="152"/>
  <c r="G105" i="152"/>
  <c r="G106" i="152"/>
  <c r="G107" i="152"/>
  <c r="G108" i="152"/>
  <c r="G109" i="152"/>
  <c r="G110" i="152"/>
  <c r="G111" i="152"/>
  <c r="G112" i="152"/>
  <c r="G113" i="152"/>
  <c r="G114" i="152"/>
  <c r="G115" i="152"/>
  <c r="G116" i="152"/>
  <c r="G117" i="152"/>
  <c r="G118" i="152"/>
  <c r="G119" i="152"/>
  <c r="G120" i="152"/>
  <c r="G121" i="152"/>
  <c r="G122" i="152"/>
  <c r="G123" i="152"/>
  <c r="G124" i="152"/>
  <c r="G125" i="152"/>
  <c r="G126" i="152"/>
  <c r="G127" i="152"/>
  <c r="G128" i="152"/>
  <c r="G129" i="152"/>
  <c r="G130" i="152"/>
  <c r="G131" i="152"/>
  <c r="G132" i="152"/>
  <c r="G133" i="152"/>
  <c r="G134" i="152"/>
  <c r="G135" i="152"/>
  <c r="G136" i="152"/>
  <c r="G137" i="152"/>
  <c r="G138" i="152"/>
  <c r="G139" i="152"/>
  <c r="G140" i="152"/>
  <c r="G141" i="152"/>
  <c r="G142" i="152"/>
  <c r="G143" i="152"/>
  <c r="G144" i="152"/>
  <c r="G145" i="152"/>
  <c r="G146" i="152"/>
  <c r="G147" i="152"/>
  <c r="G148" i="152"/>
  <c r="G149" i="152"/>
  <c r="G150" i="152"/>
  <c r="G151" i="152"/>
  <c r="G152" i="152"/>
  <c r="G153" i="152"/>
  <c r="G154" i="152"/>
  <c r="G155" i="152"/>
  <c r="G156" i="152"/>
  <c r="G157" i="152"/>
  <c r="G158" i="152"/>
  <c r="G159" i="152"/>
  <c r="G160" i="152"/>
  <c r="G161" i="152"/>
  <c r="G162" i="152"/>
  <c r="G163" i="152"/>
  <c r="G164" i="152"/>
  <c r="G165" i="152"/>
  <c r="G166" i="152"/>
  <c r="G167" i="152"/>
  <c r="G168" i="152"/>
  <c r="G169" i="152"/>
  <c r="G170" i="152"/>
  <c r="G171" i="152"/>
  <c r="G172" i="152"/>
  <c r="G173" i="152"/>
  <c r="G174" i="152"/>
  <c r="G175" i="152"/>
  <c r="G176" i="152"/>
  <c r="G177" i="152"/>
  <c r="G178" i="152"/>
  <c r="G179" i="152"/>
  <c r="G180" i="152"/>
  <c r="G181" i="152"/>
  <c r="G182" i="152"/>
  <c r="G183" i="152"/>
  <c r="G184" i="152"/>
  <c r="G185" i="152"/>
  <c r="G186" i="152"/>
  <c r="G187" i="152"/>
  <c r="G188" i="152"/>
  <c r="G189" i="152"/>
  <c r="G190" i="152"/>
  <c r="G191" i="152"/>
  <c r="G192" i="152"/>
  <c r="G193" i="152"/>
  <c r="G194" i="152"/>
  <c r="G195" i="152"/>
  <c r="G196" i="152"/>
  <c r="G197" i="152"/>
  <c r="G198" i="152"/>
  <c r="G199" i="152"/>
  <c r="G200" i="152"/>
  <c r="G201" i="152"/>
  <c r="G202" i="152"/>
  <c r="G203" i="152"/>
  <c r="G204" i="152"/>
  <c r="G205" i="152"/>
  <c r="G206" i="152"/>
  <c r="G207" i="152"/>
  <c r="G208" i="152"/>
  <c r="G209" i="152"/>
  <c r="G210" i="152"/>
  <c r="G211" i="152"/>
  <c r="G212" i="152"/>
  <c r="G213" i="152"/>
  <c r="G214" i="152"/>
  <c r="G215" i="152"/>
  <c r="G216" i="152"/>
  <c r="G217" i="152"/>
  <c r="G218" i="152"/>
  <c r="G219" i="152"/>
  <c r="G220" i="152"/>
  <c r="G221" i="152"/>
  <c r="G222" i="152"/>
  <c r="G223" i="152"/>
  <c r="G224" i="152"/>
  <c r="G225" i="152"/>
  <c r="G226" i="152"/>
  <c r="G227" i="152"/>
  <c r="G228" i="152"/>
  <c r="G229" i="152"/>
  <c r="G230" i="152"/>
  <c r="G231" i="152"/>
  <c r="G232" i="152"/>
  <c r="G233" i="152"/>
  <c r="G234" i="152"/>
  <c r="G235" i="152"/>
  <c r="G236" i="152"/>
  <c r="G237" i="152"/>
  <c r="G238" i="152"/>
  <c r="G239" i="152"/>
  <c r="G240" i="152"/>
  <c r="G241" i="152"/>
  <c r="G242" i="152"/>
  <c r="G243" i="152"/>
  <c r="G244" i="152"/>
  <c r="G245" i="152"/>
  <c r="G246" i="152"/>
  <c r="G247" i="152"/>
  <c r="G248" i="152"/>
  <c r="G249" i="152"/>
  <c r="G250" i="152"/>
  <c r="G251" i="152"/>
  <c r="G252" i="152"/>
  <c r="G253" i="152"/>
  <c r="G254" i="152"/>
  <c r="G255" i="152"/>
  <c r="G256" i="152"/>
  <c r="G257" i="152"/>
  <c r="G258" i="152"/>
  <c r="G259" i="152"/>
  <c r="D17" i="141"/>
  <c r="E17" i="141"/>
  <c r="D18" i="141"/>
  <c r="E18" i="141"/>
  <c r="D19" i="141"/>
  <c r="E19" i="141"/>
  <c r="D20" i="141"/>
  <c r="E20" i="141"/>
  <c r="D21" i="141"/>
  <c r="E21" i="141"/>
  <c r="D22" i="141"/>
  <c r="E22" i="141"/>
  <c r="D23" i="141"/>
  <c r="E23" i="141"/>
  <c r="D24" i="141"/>
  <c r="E24" i="141"/>
  <c r="D25" i="141"/>
  <c r="E25" i="141"/>
  <c r="D26" i="141"/>
  <c r="E26" i="141"/>
  <c r="D27" i="141"/>
  <c r="E27" i="141"/>
  <c r="D28" i="141"/>
  <c r="E28" i="141"/>
  <c r="D29" i="141"/>
  <c r="E29" i="141"/>
  <c r="D30" i="141"/>
  <c r="E30" i="141"/>
  <c r="D31" i="141"/>
  <c r="E31" i="141"/>
  <c r="D32" i="141"/>
  <c r="E32" i="141"/>
  <c r="D33" i="141"/>
  <c r="E33" i="141"/>
  <c r="D34" i="141"/>
  <c r="E34" i="141"/>
  <c r="D35" i="141"/>
  <c r="E35" i="141"/>
  <c r="D36" i="141"/>
  <c r="E36" i="141"/>
  <c r="D37" i="141"/>
  <c r="E37" i="141"/>
  <c r="D38" i="141"/>
  <c r="E38" i="141"/>
  <c r="D39" i="141"/>
  <c r="E39" i="141"/>
  <c r="D40" i="141"/>
  <c r="E40" i="141"/>
  <c r="D41" i="141"/>
  <c r="E41" i="141"/>
  <c r="D42" i="141"/>
  <c r="E42" i="141"/>
  <c r="D43" i="141"/>
  <c r="E43" i="141"/>
  <c r="D44" i="141"/>
  <c r="E44" i="141"/>
  <c r="D45" i="141"/>
  <c r="E45" i="141"/>
  <c r="D46" i="141"/>
  <c r="E46" i="141"/>
  <c r="D47" i="141"/>
  <c r="E47" i="141"/>
  <c r="D48" i="141"/>
  <c r="E48" i="141"/>
  <c r="D49" i="141"/>
  <c r="E49" i="141"/>
  <c r="D50" i="141"/>
  <c r="E50" i="141"/>
  <c r="D51" i="141"/>
  <c r="E51" i="141"/>
  <c r="D52" i="141"/>
  <c r="E52" i="141"/>
  <c r="D53" i="141"/>
  <c r="E53" i="141"/>
  <c r="D54" i="141"/>
  <c r="E54" i="141"/>
  <c r="D55" i="141"/>
  <c r="E55" i="141"/>
  <c r="D56" i="141"/>
  <c r="E56" i="141"/>
  <c r="D57" i="141"/>
  <c r="E57" i="141"/>
  <c r="D58" i="141"/>
  <c r="E58" i="141"/>
  <c r="D59" i="141"/>
  <c r="E59" i="141"/>
  <c r="D60" i="141"/>
  <c r="E60" i="141"/>
  <c r="D61" i="141"/>
  <c r="E61" i="141"/>
  <c r="D62" i="141"/>
  <c r="E62" i="141"/>
  <c r="D63" i="141"/>
  <c r="E63" i="141"/>
  <c r="D64" i="141"/>
  <c r="E64" i="141"/>
  <c r="D65" i="141"/>
  <c r="E65" i="141"/>
  <c r="D66" i="141"/>
  <c r="E66" i="141"/>
  <c r="D67" i="141"/>
  <c r="E67" i="141"/>
  <c r="D68" i="141"/>
  <c r="E68" i="141"/>
  <c r="D69" i="141"/>
  <c r="E69" i="141"/>
  <c r="D70" i="141"/>
  <c r="E70" i="141"/>
  <c r="D71" i="141"/>
  <c r="E71" i="141"/>
  <c r="D72" i="141"/>
  <c r="E72" i="141"/>
  <c r="D73" i="141"/>
  <c r="E73" i="141"/>
  <c r="D74" i="141"/>
  <c r="E74" i="141"/>
  <c r="D75" i="141"/>
  <c r="E75" i="141"/>
  <c r="D76" i="141"/>
  <c r="E76" i="141"/>
  <c r="D77" i="141"/>
  <c r="E77" i="141"/>
  <c r="D78" i="141"/>
  <c r="E78" i="141"/>
  <c r="D79" i="141"/>
  <c r="E79" i="141"/>
  <c r="D80" i="141"/>
  <c r="E80" i="141"/>
  <c r="D81" i="141"/>
  <c r="E81" i="141"/>
  <c r="D82" i="141"/>
  <c r="E82" i="141"/>
  <c r="D83" i="141"/>
  <c r="E83" i="141"/>
  <c r="D84" i="141"/>
  <c r="E84" i="141"/>
  <c r="D85" i="141"/>
  <c r="E85" i="141"/>
  <c r="D86" i="141"/>
  <c r="E86" i="141"/>
  <c r="D87" i="141"/>
  <c r="E87" i="141"/>
  <c r="D88" i="141"/>
  <c r="E88" i="141"/>
  <c r="D89" i="141"/>
  <c r="E89" i="141"/>
  <c r="D90" i="141"/>
  <c r="E90" i="141"/>
  <c r="D91" i="141"/>
  <c r="E91" i="141"/>
  <c r="D92" i="141"/>
  <c r="E92" i="141"/>
  <c r="D93" i="141"/>
  <c r="E93" i="141"/>
  <c r="D94" i="141"/>
  <c r="E94" i="141"/>
  <c r="D95" i="141"/>
  <c r="E95" i="141"/>
  <c r="D96" i="141"/>
  <c r="E96" i="141"/>
  <c r="D97" i="141"/>
  <c r="E97" i="141"/>
  <c r="D98" i="141"/>
  <c r="E98" i="141"/>
  <c r="D99" i="141"/>
  <c r="E99" i="141"/>
  <c r="D100" i="141"/>
  <c r="E100" i="141"/>
  <c r="D101" i="141"/>
  <c r="E101" i="141"/>
  <c r="D102" i="141"/>
  <c r="E102" i="141"/>
  <c r="D103" i="141"/>
  <c r="E103" i="141"/>
  <c r="D104" i="141"/>
  <c r="E104" i="141"/>
  <c r="D105" i="141"/>
  <c r="E105" i="141"/>
  <c r="D106" i="141"/>
  <c r="E106" i="141"/>
  <c r="D107" i="141"/>
  <c r="E107" i="141"/>
  <c r="D108" i="141"/>
  <c r="E108" i="141"/>
  <c r="D109" i="141"/>
  <c r="E109" i="141"/>
  <c r="D110" i="141"/>
  <c r="E110" i="141"/>
  <c r="D111" i="141"/>
  <c r="E111" i="141"/>
  <c r="D112" i="141"/>
  <c r="E112" i="141"/>
  <c r="D113" i="141"/>
  <c r="E113" i="141"/>
  <c r="D114" i="141"/>
  <c r="E114" i="141"/>
  <c r="D115" i="141"/>
  <c r="E115" i="141"/>
  <c r="D116" i="141"/>
  <c r="E116" i="141"/>
  <c r="D117" i="141"/>
  <c r="E117" i="141"/>
  <c r="D118" i="141"/>
  <c r="E118" i="141"/>
  <c r="D119" i="141"/>
  <c r="E119" i="141"/>
  <c r="D120" i="141"/>
  <c r="E120" i="141"/>
  <c r="D121" i="141"/>
  <c r="E121" i="141"/>
  <c r="D122" i="141"/>
  <c r="E122" i="141"/>
  <c r="D123" i="141"/>
  <c r="E123" i="141"/>
  <c r="D124" i="141"/>
  <c r="E124" i="141"/>
  <c r="D125" i="141"/>
  <c r="E125" i="141"/>
  <c r="D126" i="141"/>
  <c r="E126" i="141"/>
  <c r="D127" i="141"/>
  <c r="E127" i="141"/>
  <c r="D128" i="141"/>
  <c r="E128" i="141"/>
  <c r="D129" i="141"/>
  <c r="E129" i="141"/>
  <c r="D130" i="141"/>
  <c r="E130" i="141"/>
  <c r="D131" i="141"/>
  <c r="E131" i="141"/>
  <c r="D132" i="141"/>
  <c r="E132" i="141"/>
  <c r="D133" i="141"/>
  <c r="E133" i="141"/>
  <c r="D134" i="141"/>
  <c r="E134" i="141"/>
  <c r="D135" i="141"/>
  <c r="E135" i="141"/>
  <c r="D136" i="141"/>
  <c r="E136" i="141"/>
  <c r="D137" i="141"/>
  <c r="E137" i="141"/>
  <c r="D138" i="141"/>
  <c r="E138" i="141"/>
  <c r="D139" i="141"/>
  <c r="E139" i="141"/>
  <c r="D140" i="141"/>
  <c r="E140" i="141"/>
  <c r="D141" i="141"/>
  <c r="E141" i="141"/>
  <c r="D142" i="141"/>
  <c r="E142" i="141"/>
  <c r="D143" i="141"/>
  <c r="E143" i="141"/>
  <c r="D144" i="141"/>
  <c r="E144" i="141"/>
  <c r="D145" i="141"/>
  <c r="E145" i="141"/>
  <c r="D146" i="141"/>
  <c r="E146" i="141"/>
  <c r="D147" i="141"/>
  <c r="E147" i="141"/>
  <c r="D148" i="141"/>
  <c r="E148" i="141"/>
  <c r="D149" i="141"/>
  <c r="E149" i="141"/>
  <c r="D150" i="141"/>
  <c r="E150" i="141"/>
  <c r="D151" i="141"/>
  <c r="E151" i="141"/>
  <c r="D152" i="141"/>
  <c r="E152" i="141"/>
  <c r="D153" i="141"/>
  <c r="E153" i="141"/>
  <c r="D154" i="141"/>
  <c r="E154" i="141"/>
  <c r="D155" i="141"/>
  <c r="E155" i="141"/>
  <c r="D156" i="141"/>
  <c r="E156" i="141"/>
  <c r="D157" i="141"/>
  <c r="E157" i="141"/>
  <c r="D158" i="141"/>
  <c r="E158" i="141"/>
  <c r="D159" i="141"/>
  <c r="E159" i="141"/>
  <c r="D160" i="141"/>
  <c r="E160" i="141"/>
  <c r="D161" i="141"/>
  <c r="E161" i="141"/>
  <c r="D162" i="141"/>
  <c r="E162" i="141"/>
  <c r="D163" i="141"/>
  <c r="E163" i="141"/>
  <c r="D164" i="141"/>
  <c r="E164" i="141"/>
  <c r="D165" i="141"/>
  <c r="E165" i="141"/>
  <c r="D166" i="141"/>
  <c r="E166" i="141"/>
  <c r="D167" i="141"/>
  <c r="E167" i="141"/>
  <c r="D168" i="141"/>
  <c r="E168" i="141"/>
  <c r="D169" i="141"/>
  <c r="E169" i="141"/>
  <c r="D170" i="141"/>
  <c r="E170" i="141"/>
  <c r="D171" i="141"/>
  <c r="E171" i="141"/>
  <c r="D172" i="141"/>
  <c r="E172" i="141"/>
  <c r="D173" i="141"/>
  <c r="E173" i="141"/>
  <c r="D174" i="141"/>
  <c r="E174" i="141"/>
  <c r="D175" i="141"/>
  <c r="E175" i="141"/>
  <c r="D176" i="141"/>
  <c r="E176" i="141"/>
  <c r="D177" i="141"/>
  <c r="E177" i="141"/>
  <c r="D178" i="141"/>
  <c r="E178" i="141"/>
  <c r="D179" i="141"/>
  <c r="E179" i="141"/>
  <c r="D180" i="141"/>
  <c r="E180" i="141"/>
  <c r="D181" i="141"/>
  <c r="E181" i="141"/>
  <c r="D182" i="141"/>
  <c r="E182" i="141"/>
  <c r="D183" i="141"/>
  <c r="E183" i="141"/>
  <c r="D184" i="141"/>
  <c r="E184" i="141"/>
  <c r="D185" i="141"/>
  <c r="E185" i="141"/>
  <c r="D186" i="141"/>
  <c r="E186" i="141"/>
  <c r="D187" i="141"/>
  <c r="E187" i="141"/>
  <c r="D188" i="141"/>
  <c r="E188" i="141"/>
  <c r="D189" i="141"/>
  <c r="E189" i="141"/>
  <c r="D190" i="141"/>
  <c r="E190" i="141"/>
  <c r="D191" i="141"/>
  <c r="E191" i="141"/>
  <c r="D192" i="141"/>
  <c r="E192" i="141"/>
  <c r="D193" i="141"/>
  <c r="E193" i="141"/>
  <c r="D194" i="141"/>
  <c r="E194" i="141"/>
  <c r="D195" i="141"/>
  <c r="E195" i="141"/>
  <c r="D196" i="141"/>
  <c r="E196" i="141"/>
  <c r="D197" i="141"/>
  <c r="E197" i="141"/>
  <c r="D198" i="141"/>
  <c r="E198" i="141"/>
  <c r="D199" i="141"/>
  <c r="E199" i="141"/>
  <c r="D200" i="141"/>
  <c r="E200" i="141"/>
  <c r="D201" i="141"/>
  <c r="E201" i="141"/>
  <c r="D202" i="141"/>
  <c r="E202" i="141"/>
  <c r="D203" i="141"/>
  <c r="E203" i="141"/>
  <c r="D204" i="141"/>
  <c r="E204" i="141"/>
  <c r="D205" i="141"/>
  <c r="E205" i="141"/>
  <c r="D206" i="141"/>
  <c r="E206" i="141"/>
  <c r="D207" i="141"/>
  <c r="E207" i="141"/>
  <c r="D208" i="141"/>
  <c r="E208" i="141"/>
  <c r="D209" i="141"/>
  <c r="E209" i="141"/>
  <c r="D210" i="141"/>
  <c r="E210" i="141"/>
  <c r="D211" i="141"/>
  <c r="E211" i="141"/>
  <c r="D212" i="141"/>
  <c r="E212" i="141"/>
  <c r="D213" i="141"/>
  <c r="E213" i="141"/>
  <c r="D214" i="141"/>
  <c r="E214" i="141"/>
  <c r="D215" i="141"/>
  <c r="E215" i="141"/>
  <c r="D216" i="141"/>
  <c r="E216" i="141"/>
  <c r="D217" i="141"/>
  <c r="E217" i="141"/>
  <c r="D218" i="141"/>
  <c r="E218" i="141"/>
  <c r="D219" i="141"/>
  <c r="E219" i="141"/>
  <c r="D220" i="141"/>
  <c r="E220" i="141"/>
  <c r="D221" i="141"/>
  <c r="E221" i="141"/>
  <c r="D222" i="141"/>
  <c r="E222" i="141"/>
  <c r="D223" i="141"/>
  <c r="E223" i="141"/>
  <c r="D224" i="141"/>
  <c r="E224" i="141"/>
  <c r="D225" i="141"/>
  <c r="E225" i="141"/>
  <c r="D226" i="141"/>
  <c r="E226" i="141"/>
  <c r="D227" i="141"/>
  <c r="E227" i="141"/>
  <c r="D228" i="141"/>
  <c r="E228" i="141"/>
  <c r="D229" i="141"/>
  <c r="E229" i="141"/>
  <c r="D230" i="141"/>
  <c r="E230" i="141"/>
  <c r="D231" i="141"/>
  <c r="E231" i="141"/>
  <c r="D232" i="141"/>
  <c r="E232" i="141"/>
  <c r="D233" i="141"/>
  <c r="E233" i="141"/>
  <c r="D234" i="141"/>
  <c r="E234" i="141"/>
  <c r="D235" i="141"/>
  <c r="E235" i="141"/>
  <c r="D236" i="141"/>
  <c r="E236" i="141"/>
  <c r="D237" i="141"/>
  <c r="E237" i="141"/>
  <c r="D238" i="141"/>
  <c r="E238" i="141"/>
  <c r="D239" i="141"/>
  <c r="E239" i="141"/>
  <c r="D240" i="141"/>
  <c r="E240" i="141"/>
  <c r="D241" i="141"/>
  <c r="E241" i="141"/>
  <c r="D242" i="141"/>
  <c r="E242" i="141"/>
  <c r="D243" i="141"/>
  <c r="E243" i="141"/>
  <c r="D244" i="141"/>
  <c r="E244" i="141"/>
  <c r="D245" i="141"/>
  <c r="E245" i="141"/>
  <c r="D246" i="141"/>
  <c r="E246" i="141"/>
  <c r="D247" i="141"/>
  <c r="E247" i="141"/>
  <c r="D248" i="141"/>
  <c r="E248" i="141"/>
  <c r="D249" i="141"/>
  <c r="E249" i="141"/>
  <c r="D250" i="141"/>
  <c r="E250" i="141"/>
  <c r="D251" i="141"/>
  <c r="E251" i="141"/>
  <c r="D252" i="141"/>
  <c r="E252" i="141"/>
  <c r="D253" i="141"/>
  <c r="E253" i="141"/>
  <c r="D254" i="141"/>
  <c r="E254" i="141"/>
  <c r="D255" i="141"/>
  <c r="E255" i="141"/>
  <c r="D256" i="141"/>
  <c r="E256" i="141"/>
  <c r="D257" i="141"/>
  <c r="E257" i="141"/>
  <c r="D258" i="141"/>
  <c r="E258" i="141"/>
  <c r="D259" i="141"/>
  <c r="E259" i="141"/>
  <c r="D260" i="141"/>
  <c r="E260" i="141"/>
  <c r="D261" i="141"/>
  <c r="E261" i="141"/>
  <c r="D262" i="141"/>
  <c r="E262" i="141"/>
  <c r="D263" i="141"/>
  <c r="E263" i="141"/>
  <c r="D264" i="141"/>
  <c r="E264" i="141"/>
  <c r="D265" i="141"/>
  <c r="E265" i="141"/>
  <c r="G11" i="154"/>
  <c r="G12" i="154"/>
  <c r="G13" i="154"/>
  <c r="G14" i="154"/>
  <c r="G15" i="154"/>
  <c r="G16" i="154"/>
  <c r="G17" i="154"/>
  <c r="G18" i="154"/>
  <c r="G19" i="154"/>
  <c r="G20" i="154"/>
  <c r="G21" i="154"/>
  <c r="G22" i="154"/>
  <c r="G23" i="154"/>
  <c r="G24" i="154"/>
  <c r="G25" i="154"/>
  <c r="G26" i="154"/>
  <c r="G27" i="154"/>
  <c r="G28" i="154"/>
  <c r="G29" i="154"/>
  <c r="G30" i="154"/>
  <c r="G31" i="154"/>
  <c r="G32" i="154"/>
  <c r="G33" i="154"/>
  <c r="G34" i="154"/>
  <c r="G35" i="154"/>
  <c r="G36" i="154"/>
  <c r="G37" i="154"/>
  <c r="G38" i="154"/>
  <c r="G39" i="154"/>
  <c r="G40" i="154"/>
  <c r="G41" i="154"/>
  <c r="G42" i="154"/>
  <c r="G43" i="154"/>
  <c r="G44" i="154"/>
  <c r="G45" i="154"/>
  <c r="G46" i="154"/>
  <c r="G47" i="154"/>
  <c r="G48" i="154"/>
  <c r="G49" i="154"/>
  <c r="G50" i="154"/>
  <c r="G51" i="154"/>
  <c r="G52" i="154"/>
  <c r="G53" i="154"/>
  <c r="G54" i="154"/>
  <c r="G55" i="154"/>
  <c r="G56" i="154"/>
  <c r="G57" i="154"/>
  <c r="G58" i="154"/>
  <c r="G59" i="154"/>
  <c r="G60" i="154"/>
  <c r="G61" i="154"/>
  <c r="G62" i="154"/>
  <c r="G63" i="154"/>
  <c r="G64" i="154"/>
  <c r="G65" i="154"/>
  <c r="G66" i="154"/>
  <c r="G67" i="154"/>
  <c r="G68" i="154"/>
  <c r="G69" i="154"/>
  <c r="G70" i="154"/>
  <c r="G71" i="154"/>
  <c r="G72" i="154"/>
  <c r="G73" i="154"/>
  <c r="G74" i="154"/>
  <c r="G75" i="154"/>
  <c r="G76" i="154"/>
  <c r="G77" i="154"/>
  <c r="G78" i="154"/>
  <c r="G79" i="154"/>
  <c r="G80" i="154"/>
  <c r="G81" i="154"/>
  <c r="G82" i="154"/>
  <c r="G83" i="154"/>
  <c r="G84" i="154"/>
  <c r="G85" i="154"/>
  <c r="G86" i="154"/>
  <c r="G87" i="154"/>
  <c r="G88" i="154"/>
  <c r="G89" i="154"/>
  <c r="G90" i="154"/>
  <c r="G91" i="154"/>
  <c r="G92" i="154"/>
  <c r="G93" i="154"/>
  <c r="G94" i="154"/>
  <c r="G95" i="154"/>
  <c r="G96" i="154"/>
  <c r="G97" i="154"/>
  <c r="G98" i="154"/>
  <c r="G99" i="154"/>
  <c r="G100" i="154"/>
  <c r="G101" i="154"/>
  <c r="G102" i="154"/>
  <c r="G103" i="154"/>
  <c r="G104" i="154"/>
  <c r="G105" i="154"/>
  <c r="G106" i="154"/>
  <c r="G107" i="154"/>
  <c r="G108" i="154"/>
  <c r="G109" i="154"/>
  <c r="G110" i="154"/>
  <c r="G111" i="154"/>
  <c r="G112" i="154"/>
  <c r="G113" i="154"/>
  <c r="G114" i="154"/>
  <c r="G115" i="154"/>
  <c r="G116" i="154"/>
  <c r="G117" i="154"/>
  <c r="G118" i="154"/>
  <c r="G119" i="154"/>
  <c r="G120" i="154"/>
  <c r="G121" i="154"/>
  <c r="G122" i="154"/>
  <c r="G123" i="154"/>
  <c r="G124" i="154"/>
  <c r="G125" i="154"/>
  <c r="G126" i="154"/>
  <c r="G127" i="154"/>
  <c r="G128" i="154"/>
  <c r="G129" i="154"/>
  <c r="G130" i="154"/>
  <c r="G131" i="154"/>
  <c r="G132" i="154"/>
  <c r="G133" i="154"/>
  <c r="G134" i="154"/>
  <c r="G135" i="154"/>
  <c r="G136" i="154"/>
  <c r="G137" i="154"/>
  <c r="G138" i="154"/>
  <c r="G139" i="154"/>
  <c r="G140" i="154"/>
  <c r="G141" i="154"/>
  <c r="G142" i="154"/>
  <c r="G143" i="154"/>
  <c r="G144" i="154"/>
  <c r="G145" i="154"/>
  <c r="G146" i="154"/>
  <c r="G147" i="154"/>
  <c r="G148" i="154"/>
  <c r="G149" i="154"/>
  <c r="G150" i="154"/>
  <c r="G151" i="154"/>
  <c r="G152" i="154"/>
  <c r="G153" i="154"/>
  <c r="G154" i="154"/>
  <c r="G155" i="154"/>
  <c r="G156" i="154"/>
  <c r="G157" i="154"/>
  <c r="G158" i="154"/>
  <c r="G159" i="154"/>
  <c r="G160" i="154"/>
  <c r="G161" i="154"/>
  <c r="G162" i="154"/>
  <c r="G163" i="154"/>
  <c r="G164" i="154"/>
  <c r="G165" i="154"/>
  <c r="G166" i="154"/>
  <c r="G167" i="154"/>
  <c r="G168" i="154"/>
  <c r="G169" i="154"/>
  <c r="G170" i="154"/>
  <c r="G171" i="154"/>
  <c r="G172" i="154"/>
  <c r="G173" i="154"/>
  <c r="G174" i="154"/>
  <c r="G175" i="154"/>
  <c r="G176" i="154"/>
  <c r="G177" i="154"/>
  <c r="G178" i="154"/>
  <c r="G179" i="154"/>
  <c r="G180" i="154"/>
  <c r="G181" i="154"/>
  <c r="G182" i="154"/>
  <c r="G183" i="154"/>
  <c r="G184" i="154"/>
  <c r="G185" i="154"/>
  <c r="G186" i="154"/>
  <c r="G187" i="154"/>
  <c r="G188" i="154"/>
  <c r="G189" i="154"/>
  <c r="G190" i="154"/>
  <c r="G191" i="154"/>
  <c r="G192" i="154"/>
  <c r="G193" i="154"/>
  <c r="G194" i="154"/>
  <c r="G195" i="154"/>
  <c r="G196" i="154"/>
  <c r="G197" i="154"/>
  <c r="G198" i="154"/>
  <c r="G199" i="154"/>
  <c r="G200" i="154"/>
  <c r="G201" i="154"/>
  <c r="G202" i="154"/>
  <c r="G203" i="154"/>
  <c r="G204" i="154"/>
  <c r="G205" i="154"/>
  <c r="G206" i="154"/>
  <c r="G207" i="154"/>
  <c r="G208" i="154"/>
  <c r="G209" i="154"/>
  <c r="G210" i="154"/>
  <c r="G211" i="154"/>
  <c r="G212" i="154"/>
  <c r="G213" i="154"/>
  <c r="G214" i="154"/>
  <c r="G215" i="154"/>
  <c r="G216" i="154"/>
  <c r="G217" i="154"/>
  <c r="G218" i="154"/>
  <c r="G219" i="154"/>
  <c r="G220" i="154"/>
  <c r="G221" i="154"/>
  <c r="G222" i="154"/>
  <c r="G223" i="154"/>
  <c r="G224" i="154"/>
  <c r="G225" i="154"/>
  <c r="G226" i="154"/>
  <c r="G227" i="154"/>
  <c r="G228" i="154"/>
  <c r="G229" i="154"/>
  <c r="G230" i="154"/>
  <c r="G231" i="154"/>
  <c r="G232" i="154"/>
  <c r="G233" i="154"/>
  <c r="G234" i="154"/>
  <c r="G235" i="154"/>
  <c r="G236" i="154"/>
  <c r="G237" i="154"/>
  <c r="G238" i="154"/>
  <c r="G239" i="154"/>
  <c r="G240" i="154"/>
  <c r="G241" i="154"/>
  <c r="G242" i="154"/>
  <c r="G243" i="154"/>
  <c r="G244" i="154"/>
  <c r="G245" i="154"/>
  <c r="G246" i="154"/>
  <c r="G247" i="154"/>
  <c r="G248" i="154"/>
  <c r="G249" i="154"/>
  <c r="G250" i="154"/>
  <c r="G251" i="154"/>
  <c r="G252" i="154"/>
  <c r="G253" i="154"/>
  <c r="G254" i="154"/>
  <c r="G255" i="154"/>
  <c r="G256" i="154"/>
  <c r="G257" i="154"/>
  <c r="G258" i="154"/>
  <c r="G259" i="154"/>
  <c r="G11" i="155"/>
  <c r="G12" i="155"/>
  <c r="G13" i="155"/>
  <c r="G14" i="155"/>
  <c r="G15" i="155"/>
  <c r="G16" i="155"/>
  <c r="G17" i="155"/>
  <c r="G18" i="155"/>
  <c r="G19" i="155"/>
  <c r="G20" i="155"/>
  <c r="G21" i="155"/>
  <c r="G22" i="155"/>
  <c r="G23" i="155"/>
  <c r="G24" i="155"/>
  <c r="G25" i="155"/>
  <c r="G26" i="155"/>
  <c r="G27" i="155"/>
  <c r="G28" i="155"/>
  <c r="G29" i="155"/>
  <c r="G30" i="155"/>
  <c r="G31" i="155"/>
  <c r="G32" i="155"/>
  <c r="G33" i="155"/>
  <c r="G34" i="155"/>
  <c r="G35" i="155"/>
  <c r="G36" i="155"/>
  <c r="G37" i="155"/>
  <c r="G38" i="155"/>
  <c r="G39" i="155"/>
  <c r="G40" i="155"/>
  <c r="G41" i="155"/>
  <c r="G42" i="155"/>
  <c r="G43" i="155"/>
  <c r="G44" i="155"/>
  <c r="G45" i="155"/>
  <c r="G46" i="155"/>
  <c r="G47" i="155"/>
  <c r="G48" i="155"/>
  <c r="G49" i="155"/>
  <c r="G50" i="155"/>
  <c r="G51" i="155"/>
  <c r="G52" i="155"/>
  <c r="G53" i="155"/>
  <c r="G54" i="155"/>
  <c r="G55" i="155"/>
  <c r="G56" i="155"/>
  <c r="G57" i="155"/>
  <c r="G58" i="155"/>
  <c r="G59" i="155"/>
  <c r="G60" i="155"/>
  <c r="G61" i="155"/>
  <c r="G62" i="155"/>
  <c r="G63" i="155"/>
  <c r="G64" i="155"/>
  <c r="G65" i="155"/>
  <c r="G66" i="155"/>
  <c r="G67" i="155"/>
  <c r="G68" i="155"/>
  <c r="G69" i="155"/>
  <c r="G70" i="155"/>
  <c r="G71" i="155"/>
  <c r="G72" i="155"/>
  <c r="G73" i="155"/>
  <c r="G74" i="155"/>
  <c r="G75" i="155"/>
  <c r="G76" i="155"/>
  <c r="G77" i="155"/>
  <c r="G78" i="155"/>
  <c r="G79" i="155"/>
  <c r="G80" i="155"/>
  <c r="G81" i="155"/>
  <c r="G82" i="155"/>
  <c r="G83" i="155"/>
  <c r="G84" i="155"/>
  <c r="G85" i="155"/>
  <c r="G86" i="155"/>
  <c r="G87" i="155"/>
  <c r="G88" i="155"/>
  <c r="G89" i="155"/>
  <c r="G90" i="155"/>
  <c r="G91" i="155"/>
  <c r="G92" i="155"/>
  <c r="G93" i="155"/>
  <c r="G94" i="155"/>
  <c r="G95" i="155"/>
  <c r="G96" i="155"/>
  <c r="G97" i="155"/>
  <c r="G98" i="155"/>
  <c r="G99" i="155"/>
  <c r="G100" i="155"/>
  <c r="G101" i="155"/>
  <c r="G102" i="155"/>
  <c r="G103" i="155"/>
  <c r="G104" i="155"/>
  <c r="G105" i="155"/>
  <c r="G106" i="155"/>
  <c r="G107" i="155"/>
  <c r="G108" i="155"/>
  <c r="G109" i="155"/>
  <c r="G110" i="155"/>
  <c r="G111" i="155"/>
  <c r="G112" i="155"/>
  <c r="G113" i="155"/>
  <c r="G114" i="155"/>
  <c r="G115" i="155"/>
  <c r="G116" i="155"/>
  <c r="G117" i="155"/>
  <c r="G118" i="155"/>
  <c r="G119" i="155"/>
  <c r="G120" i="155"/>
  <c r="G121" i="155"/>
  <c r="G122" i="155"/>
  <c r="G123" i="155"/>
  <c r="G124" i="155"/>
  <c r="G125" i="155"/>
  <c r="G126" i="155"/>
  <c r="G127" i="155"/>
  <c r="G128" i="155"/>
  <c r="G129" i="155"/>
  <c r="G130" i="155"/>
  <c r="G131" i="155"/>
  <c r="G132" i="155"/>
  <c r="G133" i="155"/>
  <c r="G134" i="155"/>
  <c r="G135" i="155"/>
  <c r="G136" i="155"/>
  <c r="G137" i="155"/>
  <c r="G138" i="155"/>
  <c r="G139" i="155"/>
  <c r="G140" i="155"/>
  <c r="G141" i="155"/>
  <c r="G142" i="155"/>
  <c r="G143" i="155"/>
  <c r="G144" i="155"/>
  <c r="G145" i="155"/>
  <c r="G146" i="155"/>
  <c r="G147" i="155"/>
  <c r="G148" i="155"/>
  <c r="G149" i="155"/>
  <c r="G150" i="155"/>
  <c r="G151" i="155"/>
  <c r="G152" i="155"/>
  <c r="G153" i="155"/>
  <c r="G154" i="155"/>
  <c r="G155" i="155"/>
  <c r="G156" i="155"/>
  <c r="G157" i="155"/>
  <c r="G158" i="155"/>
  <c r="G159" i="155"/>
  <c r="G160" i="155"/>
  <c r="G161" i="155"/>
  <c r="G162" i="155"/>
  <c r="G163" i="155"/>
  <c r="G164" i="155"/>
  <c r="G165" i="155"/>
  <c r="G166" i="155"/>
  <c r="G167" i="155"/>
  <c r="G168" i="155"/>
  <c r="G169" i="155"/>
  <c r="G170" i="155"/>
  <c r="G171" i="155"/>
  <c r="G172" i="155"/>
  <c r="G173" i="155"/>
  <c r="G174" i="155"/>
  <c r="G175" i="155"/>
  <c r="G176" i="155"/>
  <c r="G177" i="155"/>
  <c r="G178" i="155"/>
  <c r="G179" i="155"/>
  <c r="G180" i="155"/>
  <c r="G181" i="155"/>
  <c r="G182" i="155"/>
  <c r="G183" i="155"/>
  <c r="G184" i="155"/>
  <c r="G185" i="155"/>
  <c r="G186" i="155"/>
  <c r="G187" i="155"/>
  <c r="G188" i="155"/>
  <c r="G189" i="155"/>
  <c r="G190" i="155"/>
  <c r="G191" i="155"/>
  <c r="G192" i="155"/>
  <c r="G193" i="155"/>
  <c r="G194" i="155"/>
  <c r="G195" i="155"/>
  <c r="G196" i="155"/>
  <c r="G197" i="155"/>
  <c r="G198" i="155"/>
  <c r="G199" i="155"/>
  <c r="G200" i="155"/>
  <c r="G201" i="155"/>
  <c r="G202" i="155"/>
  <c r="G203" i="155"/>
  <c r="G204" i="155"/>
  <c r="G205" i="155"/>
  <c r="G206" i="155"/>
  <c r="G207" i="155"/>
  <c r="G208" i="155"/>
  <c r="G209" i="155"/>
  <c r="G210" i="155"/>
  <c r="G211" i="155"/>
  <c r="G212" i="155"/>
  <c r="G213" i="155"/>
  <c r="G214" i="155"/>
  <c r="G215" i="155"/>
  <c r="G216" i="155"/>
  <c r="G217" i="155"/>
  <c r="G218" i="155"/>
  <c r="G219" i="155"/>
  <c r="G220" i="155"/>
  <c r="G221" i="155"/>
  <c r="G222" i="155"/>
  <c r="G223" i="155"/>
  <c r="G224" i="155"/>
  <c r="G225" i="155"/>
  <c r="G226" i="155"/>
  <c r="G227" i="155"/>
  <c r="G228" i="155"/>
  <c r="G229" i="155"/>
  <c r="G230" i="155"/>
  <c r="G231" i="155"/>
  <c r="G232" i="155"/>
  <c r="G233" i="155"/>
  <c r="G234" i="155"/>
  <c r="G235" i="155"/>
  <c r="G236" i="155"/>
  <c r="G237" i="155"/>
  <c r="G238" i="155"/>
  <c r="G239" i="155"/>
  <c r="G240" i="155"/>
  <c r="G241" i="155"/>
  <c r="G242" i="155"/>
  <c r="G243" i="155"/>
  <c r="G244" i="155"/>
  <c r="G245" i="155"/>
  <c r="G246" i="155"/>
  <c r="G247" i="155"/>
  <c r="G248" i="155"/>
  <c r="G249" i="155"/>
  <c r="G250" i="155"/>
  <c r="G251" i="155"/>
  <c r="G252" i="155"/>
  <c r="G253" i="155"/>
  <c r="G254" i="155"/>
  <c r="G255" i="155"/>
  <c r="G256" i="155"/>
  <c r="G257" i="155"/>
  <c r="G258" i="155"/>
  <c r="G259" i="155"/>
  <c r="D17" i="143"/>
  <c r="E17" i="143"/>
  <c r="D18" i="143"/>
  <c r="E18" i="143"/>
  <c r="D19" i="143"/>
  <c r="E19" i="143"/>
  <c r="D20" i="143"/>
  <c r="E20" i="143"/>
  <c r="D21" i="143"/>
  <c r="E21" i="143"/>
  <c r="D22" i="143"/>
  <c r="E22" i="143"/>
  <c r="D23" i="143"/>
  <c r="E23" i="143"/>
  <c r="D24" i="143"/>
  <c r="E24" i="143"/>
  <c r="D25" i="143"/>
  <c r="E25" i="143"/>
  <c r="D26" i="143"/>
  <c r="E26" i="143"/>
  <c r="D27" i="143"/>
  <c r="E27" i="143"/>
  <c r="D28" i="143"/>
  <c r="E28" i="143"/>
  <c r="D29" i="143"/>
  <c r="E29" i="143"/>
  <c r="D30" i="143"/>
  <c r="E30" i="143"/>
  <c r="D31" i="143"/>
  <c r="E31" i="143"/>
  <c r="D32" i="143"/>
  <c r="E32" i="143"/>
  <c r="D33" i="143"/>
  <c r="E33" i="143"/>
  <c r="D34" i="143"/>
  <c r="E34" i="143"/>
  <c r="D35" i="143"/>
  <c r="E35" i="143"/>
  <c r="D36" i="143"/>
  <c r="E36" i="143"/>
  <c r="D37" i="143"/>
  <c r="E37" i="143"/>
  <c r="D38" i="143"/>
  <c r="E38" i="143"/>
  <c r="D39" i="143"/>
  <c r="E39" i="143"/>
  <c r="D40" i="143"/>
  <c r="E40" i="143"/>
  <c r="D41" i="143"/>
  <c r="E41" i="143"/>
  <c r="D42" i="143"/>
  <c r="E42" i="143"/>
  <c r="D43" i="143"/>
  <c r="E43" i="143"/>
  <c r="D44" i="143"/>
  <c r="E44" i="143"/>
  <c r="D45" i="143"/>
  <c r="E45" i="143"/>
  <c r="D46" i="143"/>
  <c r="E46" i="143"/>
  <c r="D47" i="143"/>
  <c r="E47" i="143"/>
  <c r="D48" i="143"/>
  <c r="E48" i="143"/>
  <c r="D49" i="143"/>
  <c r="E49" i="143"/>
  <c r="D50" i="143"/>
  <c r="E50" i="143"/>
  <c r="D51" i="143"/>
  <c r="E51" i="143"/>
  <c r="D52" i="143"/>
  <c r="E52" i="143"/>
  <c r="D53" i="143"/>
  <c r="E53" i="143"/>
  <c r="D54" i="143"/>
  <c r="E54" i="143"/>
  <c r="D55" i="143"/>
  <c r="E55" i="143"/>
  <c r="D56" i="143"/>
  <c r="E56" i="143"/>
  <c r="D57" i="143"/>
  <c r="E57" i="143"/>
  <c r="D58" i="143"/>
  <c r="E58" i="143"/>
  <c r="D59" i="143"/>
  <c r="E59" i="143"/>
  <c r="D60" i="143"/>
  <c r="E60" i="143"/>
  <c r="D61" i="143"/>
  <c r="E61" i="143"/>
  <c r="D62" i="143"/>
  <c r="E62" i="143"/>
  <c r="D63" i="143"/>
  <c r="E63" i="143"/>
  <c r="D64" i="143"/>
  <c r="E64" i="143"/>
  <c r="D65" i="143"/>
  <c r="E65" i="143"/>
  <c r="D66" i="143"/>
  <c r="E66" i="143"/>
  <c r="D67" i="143"/>
  <c r="E67" i="143"/>
  <c r="D68" i="143"/>
  <c r="E68" i="143"/>
  <c r="D69" i="143"/>
  <c r="E69" i="143"/>
  <c r="D70" i="143"/>
  <c r="E70" i="143"/>
  <c r="D71" i="143"/>
  <c r="E71" i="143"/>
  <c r="D72" i="143"/>
  <c r="E72" i="143"/>
  <c r="D73" i="143"/>
  <c r="E73" i="143"/>
  <c r="D74" i="143"/>
  <c r="E74" i="143"/>
  <c r="D75" i="143"/>
  <c r="E75" i="143"/>
  <c r="D76" i="143"/>
  <c r="E76" i="143"/>
  <c r="D77" i="143"/>
  <c r="E77" i="143"/>
  <c r="D78" i="143"/>
  <c r="E78" i="143"/>
  <c r="D79" i="143"/>
  <c r="E79" i="143"/>
  <c r="D80" i="143"/>
  <c r="E80" i="143"/>
  <c r="D81" i="143"/>
  <c r="E81" i="143"/>
  <c r="D82" i="143"/>
  <c r="E82" i="143"/>
  <c r="D83" i="143"/>
  <c r="E83" i="143"/>
  <c r="D84" i="143"/>
  <c r="E84" i="143"/>
  <c r="D85" i="143"/>
  <c r="E85" i="143"/>
  <c r="D86" i="143"/>
  <c r="E86" i="143"/>
  <c r="D87" i="143"/>
  <c r="E87" i="143"/>
  <c r="D88" i="143"/>
  <c r="E88" i="143"/>
  <c r="D89" i="143"/>
  <c r="E89" i="143"/>
  <c r="D90" i="143"/>
  <c r="E90" i="143"/>
  <c r="D91" i="143"/>
  <c r="E91" i="143"/>
  <c r="D92" i="143"/>
  <c r="E92" i="143"/>
  <c r="D93" i="143"/>
  <c r="E93" i="143"/>
  <c r="D94" i="143"/>
  <c r="E94" i="143"/>
  <c r="D95" i="143"/>
  <c r="E95" i="143"/>
  <c r="D96" i="143"/>
  <c r="E96" i="143"/>
  <c r="D97" i="143"/>
  <c r="E97" i="143"/>
  <c r="D98" i="143"/>
  <c r="E98" i="143"/>
  <c r="D99" i="143"/>
  <c r="E99" i="143"/>
  <c r="D100" i="143"/>
  <c r="E100" i="143"/>
  <c r="D101" i="143"/>
  <c r="E101" i="143"/>
  <c r="D102" i="143"/>
  <c r="E102" i="143"/>
  <c r="D103" i="143"/>
  <c r="E103" i="143"/>
  <c r="D104" i="143"/>
  <c r="E104" i="143"/>
  <c r="D105" i="143"/>
  <c r="E105" i="143"/>
  <c r="D106" i="143"/>
  <c r="E106" i="143"/>
  <c r="D107" i="143"/>
  <c r="E107" i="143"/>
  <c r="D108" i="143"/>
  <c r="E108" i="143"/>
  <c r="D109" i="143"/>
  <c r="E109" i="143"/>
  <c r="D110" i="143"/>
  <c r="E110" i="143"/>
  <c r="D111" i="143"/>
  <c r="E111" i="143"/>
  <c r="D112" i="143"/>
  <c r="E112" i="143"/>
  <c r="D113" i="143"/>
  <c r="E113" i="143"/>
  <c r="D114" i="143"/>
  <c r="E114" i="143"/>
  <c r="D115" i="143"/>
  <c r="E115" i="143"/>
  <c r="D116" i="143"/>
  <c r="E116" i="143"/>
  <c r="D117" i="143"/>
  <c r="E117" i="143"/>
  <c r="D118" i="143"/>
  <c r="E118" i="143"/>
  <c r="D119" i="143"/>
  <c r="E119" i="143"/>
  <c r="D120" i="143"/>
  <c r="E120" i="143"/>
  <c r="D121" i="143"/>
  <c r="E121" i="143"/>
  <c r="D122" i="143"/>
  <c r="E122" i="143"/>
  <c r="D123" i="143"/>
  <c r="E123" i="143"/>
  <c r="D124" i="143"/>
  <c r="E124" i="143"/>
  <c r="D125" i="143"/>
  <c r="E125" i="143"/>
  <c r="D126" i="143"/>
  <c r="E126" i="143"/>
  <c r="D127" i="143"/>
  <c r="E127" i="143"/>
  <c r="D128" i="143"/>
  <c r="E128" i="143"/>
  <c r="D129" i="143"/>
  <c r="E129" i="143"/>
  <c r="D130" i="143"/>
  <c r="E130" i="143"/>
  <c r="D131" i="143"/>
  <c r="E131" i="143"/>
  <c r="D132" i="143"/>
  <c r="E132" i="143"/>
  <c r="D133" i="143"/>
  <c r="E133" i="143"/>
  <c r="D134" i="143"/>
  <c r="E134" i="143"/>
  <c r="D135" i="143"/>
  <c r="E135" i="143"/>
  <c r="D136" i="143"/>
  <c r="E136" i="143"/>
  <c r="D137" i="143"/>
  <c r="E137" i="143"/>
  <c r="D138" i="143"/>
  <c r="E138" i="143"/>
  <c r="D139" i="143"/>
  <c r="E139" i="143"/>
  <c r="D140" i="143"/>
  <c r="E140" i="143"/>
  <c r="D141" i="143"/>
  <c r="E141" i="143"/>
  <c r="D142" i="143"/>
  <c r="E142" i="143"/>
  <c r="D143" i="143"/>
  <c r="E143" i="143"/>
  <c r="D144" i="143"/>
  <c r="E144" i="143"/>
  <c r="D145" i="143"/>
  <c r="E145" i="143"/>
  <c r="D146" i="143"/>
  <c r="E146" i="143"/>
  <c r="D147" i="143"/>
  <c r="E147" i="143"/>
  <c r="D148" i="143"/>
  <c r="E148" i="143"/>
  <c r="D149" i="143"/>
  <c r="E149" i="143"/>
  <c r="D150" i="143"/>
  <c r="E150" i="143"/>
  <c r="D151" i="143"/>
  <c r="E151" i="143"/>
  <c r="D152" i="143"/>
  <c r="E152" i="143"/>
  <c r="D153" i="143"/>
  <c r="E153" i="143"/>
  <c r="D154" i="143"/>
  <c r="E154" i="143"/>
  <c r="D155" i="143"/>
  <c r="E155" i="143"/>
  <c r="D156" i="143"/>
  <c r="E156" i="143"/>
  <c r="D157" i="143"/>
  <c r="E157" i="143"/>
  <c r="D158" i="143"/>
  <c r="E158" i="143"/>
  <c r="D159" i="143"/>
  <c r="E159" i="143"/>
  <c r="D160" i="143"/>
  <c r="E160" i="143"/>
  <c r="D161" i="143"/>
  <c r="E161" i="143"/>
  <c r="D162" i="143"/>
  <c r="E162" i="143"/>
  <c r="D163" i="143"/>
  <c r="E163" i="143"/>
  <c r="D164" i="143"/>
  <c r="E164" i="143"/>
  <c r="D165" i="143"/>
  <c r="E165" i="143"/>
  <c r="D166" i="143"/>
  <c r="E166" i="143"/>
  <c r="D167" i="143"/>
  <c r="E167" i="143"/>
  <c r="D168" i="143"/>
  <c r="E168" i="143"/>
  <c r="D169" i="143"/>
  <c r="E169" i="143"/>
  <c r="D170" i="143"/>
  <c r="E170" i="143"/>
  <c r="D171" i="143"/>
  <c r="E171" i="143"/>
  <c r="D172" i="143"/>
  <c r="E172" i="143"/>
  <c r="D173" i="143"/>
  <c r="E173" i="143"/>
  <c r="D174" i="143"/>
  <c r="E174" i="143"/>
  <c r="D175" i="143"/>
  <c r="E175" i="143"/>
  <c r="D176" i="143"/>
  <c r="E176" i="143"/>
  <c r="D177" i="143"/>
  <c r="E177" i="143"/>
  <c r="D178" i="143"/>
  <c r="E178" i="143"/>
  <c r="D179" i="143"/>
  <c r="E179" i="143"/>
  <c r="D180" i="143"/>
  <c r="E180" i="143"/>
  <c r="D181" i="143"/>
  <c r="E181" i="143"/>
  <c r="D182" i="143"/>
  <c r="E182" i="143"/>
  <c r="D183" i="143"/>
  <c r="E183" i="143"/>
  <c r="D184" i="143"/>
  <c r="E184" i="143"/>
  <c r="D185" i="143"/>
  <c r="E185" i="143"/>
  <c r="D186" i="143"/>
  <c r="E186" i="143"/>
  <c r="D187" i="143"/>
  <c r="E187" i="143"/>
  <c r="D188" i="143"/>
  <c r="E188" i="143"/>
  <c r="D189" i="143"/>
  <c r="E189" i="143"/>
  <c r="D190" i="143"/>
  <c r="E190" i="143"/>
  <c r="D191" i="143"/>
  <c r="E191" i="143"/>
  <c r="D192" i="143"/>
  <c r="E192" i="143"/>
  <c r="D193" i="143"/>
  <c r="E193" i="143"/>
  <c r="D194" i="143"/>
  <c r="E194" i="143"/>
  <c r="D195" i="143"/>
  <c r="E195" i="143"/>
  <c r="D196" i="143"/>
  <c r="E196" i="143"/>
  <c r="D197" i="143"/>
  <c r="E197" i="143"/>
  <c r="D198" i="143"/>
  <c r="E198" i="143"/>
  <c r="D199" i="143"/>
  <c r="E199" i="143"/>
  <c r="D200" i="143"/>
  <c r="E200" i="143"/>
  <c r="D201" i="143"/>
  <c r="E201" i="143"/>
  <c r="D202" i="143"/>
  <c r="E202" i="143"/>
  <c r="D203" i="143"/>
  <c r="E203" i="143"/>
  <c r="D204" i="143"/>
  <c r="E204" i="143"/>
  <c r="D205" i="143"/>
  <c r="E205" i="143"/>
  <c r="D206" i="143"/>
  <c r="E206" i="143"/>
  <c r="D207" i="143"/>
  <c r="E207" i="143"/>
  <c r="D208" i="143"/>
  <c r="E208" i="143"/>
  <c r="D209" i="143"/>
  <c r="E209" i="143"/>
  <c r="D210" i="143"/>
  <c r="E210" i="143"/>
  <c r="D211" i="143"/>
  <c r="E211" i="143"/>
  <c r="D212" i="143"/>
  <c r="E212" i="143"/>
  <c r="D213" i="143"/>
  <c r="E213" i="143"/>
  <c r="D214" i="143"/>
  <c r="E214" i="143"/>
  <c r="D215" i="143"/>
  <c r="E215" i="143"/>
  <c r="D216" i="143"/>
  <c r="E216" i="143"/>
  <c r="D217" i="143"/>
  <c r="E217" i="143"/>
  <c r="D218" i="143"/>
  <c r="E218" i="143"/>
  <c r="D219" i="143"/>
  <c r="E219" i="143"/>
  <c r="D220" i="143"/>
  <c r="E220" i="143"/>
  <c r="D221" i="143"/>
  <c r="E221" i="143"/>
  <c r="D222" i="143"/>
  <c r="E222" i="143"/>
  <c r="D223" i="143"/>
  <c r="E223" i="143"/>
  <c r="D224" i="143"/>
  <c r="E224" i="143"/>
  <c r="D225" i="143"/>
  <c r="E225" i="143"/>
  <c r="D226" i="143"/>
  <c r="E226" i="143"/>
  <c r="D227" i="143"/>
  <c r="E227" i="143"/>
  <c r="D228" i="143"/>
  <c r="E228" i="143"/>
  <c r="D229" i="143"/>
  <c r="E229" i="143"/>
  <c r="D230" i="143"/>
  <c r="E230" i="143"/>
  <c r="D231" i="143"/>
  <c r="E231" i="143"/>
  <c r="D232" i="143"/>
  <c r="E232" i="143"/>
  <c r="D233" i="143"/>
  <c r="E233" i="143"/>
  <c r="D234" i="143"/>
  <c r="E234" i="143"/>
  <c r="D235" i="143"/>
  <c r="E235" i="143"/>
  <c r="D236" i="143"/>
  <c r="E236" i="143"/>
  <c r="D237" i="143"/>
  <c r="E237" i="143"/>
  <c r="D238" i="143"/>
  <c r="E238" i="143"/>
  <c r="D239" i="143"/>
  <c r="E239" i="143"/>
  <c r="D240" i="143"/>
  <c r="E240" i="143"/>
  <c r="D241" i="143"/>
  <c r="E241" i="143"/>
  <c r="D242" i="143"/>
  <c r="E242" i="143"/>
  <c r="D243" i="143"/>
  <c r="E243" i="143"/>
  <c r="D244" i="143"/>
  <c r="E244" i="143"/>
  <c r="D245" i="143"/>
  <c r="E245" i="143"/>
  <c r="D246" i="143"/>
  <c r="E246" i="143"/>
  <c r="D247" i="143"/>
  <c r="E247" i="143"/>
  <c r="D248" i="143"/>
  <c r="E248" i="143"/>
  <c r="D249" i="143"/>
  <c r="E249" i="143"/>
  <c r="D250" i="143"/>
  <c r="E250" i="143"/>
  <c r="D251" i="143"/>
  <c r="E251" i="143"/>
  <c r="D252" i="143"/>
  <c r="E252" i="143"/>
  <c r="D253" i="143"/>
  <c r="E253" i="143"/>
  <c r="D254" i="143"/>
  <c r="E254" i="143"/>
  <c r="D255" i="143"/>
  <c r="E255" i="143"/>
  <c r="D256" i="143"/>
  <c r="E256" i="143"/>
  <c r="D257" i="143"/>
  <c r="E257" i="143"/>
  <c r="D258" i="143"/>
  <c r="E258" i="143"/>
  <c r="D259" i="143"/>
  <c r="E259" i="143"/>
  <c r="D260" i="143"/>
  <c r="E260" i="143"/>
  <c r="D261" i="143"/>
  <c r="E261" i="143"/>
  <c r="D262" i="143"/>
  <c r="E262" i="143"/>
  <c r="D263" i="143"/>
  <c r="E263" i="143"/>
  <c r="D264" i="143"/>
  <c r="E264" i="143"/>
  <c r="D265" i="143"/>
  <c r="E265" i="143"/>
  <c r="E16" i="143"/>
  <c r="D16" i="143"/>
  <c r="G11" i="156"/>
  <c r="G12" i="156"/>
  <c r="G13" i="156"/>
  <c r="G14" i="156"/>
  <c r="G15" i="156"/>
  <c r="G16" i="156"/>
  <c r="G17" i="156"/>
  <c r="G18" i="156"/>
  <c r="G19" i="156"/>
  <c r="G20" i="156"/>
  <c r="G21" i="156"/>
  <c r="G22" i="156"/>
  <c r="G23" i="156"/>
  <c r="G24" i="156"/>
  <c r="G25" i="156"/>
  <c r="G26" i="156"/>
  <c r="G27" i="156"/>
  <c r="G28" i="156"/>
  <c r="G29" i="156"/>
  <c r="G30" i="156"/>
  <c r="G31" i="156"/>
  <c r="G32" i="156"/>
  <c r="G33" i="156"/>
  <c r="G34" i="156"/>
  <c r="G35" i="156"/>
  <c r="G36" i="156"/>
  <c r="G37" i="156"/>
  <c r="G38" i="156"/>
  <c r="G39" i="156"/>
  <c r="G40" i="156"/>
  <c r="G41" i="156"/>
  <c r="G42" i="156"/>
  <c r="G43" i="156"/>
  <c r="G44" i="156"/>
  <c r="G45" i="156"/>
  <c r="G46" i="156"/>
  <c r="G47" i="156"/>
  <c r="G48" i="156"/>
  <c r="G49" i="156"/>
  <c r="G50" i="156"/>
  <c r="G51" i="156"/>
  <c r="G52" i="156"/>
  <c r="G53" i="156"/>
  <c r="G54" i="156"/>
  <c r="G55" i="156"/>
  <c r="G56" i="156"/>
  <c r="G57" i="156"/>
  <c r="G58" i="156"/>
  <c r="G59" i="156"/>
  <c r="G60" i="156"/>
  <c r="G61" i="156"/>
  <c r="G62" i="156"/>
  <c r="G63" i="156"/>
  <c r="G64" i="156"/>
  <c r="G65" i="156"/>
  <c r="G66" i="156"/>
  <c r="G67" i="156"/>
  <c r="G68" i="156"/>
  <c r="G69" i="156"/>
  <c r="G70" i="156"/>
  <c r="G71" i="156"/>
  <c r="G72" i="156"/>
  <c r="G73" i="156"/>
  <c r="G74" i="156"/>
  <c r="G75" i="156"/>
  <c r="G76" i="156"/>
  <c r="G77" i="156"/>
  <c r="G78" i="156"/>
  <c r="G79" i="156"/>
  <c r="G80" i="156"/>
  <c r="G81" i="156"/>
  <c r="G82" i="156"/>
  <c r="G83" i="156"/>
  <c r="G84" i="156"/>
  <c r="G85" i="156"/>
  <c r="G86" i="156"/>
  <c r="G87" i="156"/>
  <c r="G88" i="156"/>
  <c r="G89" i="156"/>
  <c r="G90" i="156"/>
  <c r="G91" i="156"/>
  <c r="G92" i="156"/>
  <c r="G93" i="156"/>
  <c r="G94" i="156"/>
  <c r="G95" i="156"/>
  <c r="G96" i="156"/>
  <c r="G97" i="156"/>
  <c r="G98" i="156"/>
  <c r="G99" i="156"/>
  <c r="G100" i="156"/>
  <c r="G101" i="156"/>
  <c r="G102" i="156"/>
  <c r="G103" i="156"/>
  <c r="G104" i="156"/>
  <c r="G105" i="156"/>
  <c r="G106" i="156"/>
  <c r="G107" i="156"/>
  <c r="G108" i="156"/>
  <c r="G109" i="156"/>
  <c r="G110" i="156"/>
  <c r="G111" i="156"/>
  <c r="G112" i="156"/>
  <c r="G113" i="156"/>
  <c r="G114" i="156"/>
  <c r="G115" i="156"/>
  <c r="G116" i="156"/>
  <c r="G117" i="156"/>
  <c r="G118" i="156"/>
  <c r="G119" i="156"/>
  <c r="G120" i="156"/>
  <c r="G121" i="156"/>
  <c r="G122" i="156"/>
  <c r="G123" i="156"/>
  <c r="G124" i="156"/>
  <c r="G125" i="156"/>
  <c r="G126" i="156"/>
  <c r="G127" i="156"/>
  <c r="G128" i="156"/>
  <c r="G129" i="156"/>
  <c r="G130" i="156"/>
  <c r="G131" i="156"/>
  <c r="G132" i="156"/>
  <c r="G133" i="156"/>
  <c r="G134" i="156"/>
  <c r="G135" i="156"/>
  <c r="G136" i="156"/>
  <c r="G137" i="156"/>
  <c r="G138" i="156"/>
  <c r="G139" i="156"/>
  <c r="G140" i="156"/>
  <c r="G141" i="156"/>
  <c r="G142" i="156"/>
  <c r="G143" i="156"/>
  <c r="G144" i="156"/>
  <c r="G145" i="156"/>
  <c r="G146" i="156"/>
  <c r="G147" i="156"/>
  <c r="G148" i="156"/>
  <c r="G149" i="156"/>
  <c r="G150" i="156"/>
  <c r="G151" i="156"/>
  <c r="G152" i="156"/>
  <c r="G153" i="156"/>
  <c r="G154" i="156"/>
  <c r="G155" i="156"/>
  <c r="G156" i="156"/>
  <c r="G157" i="156"/>
  <c r="G158" i="156"/>
  <c r="G159" i="156"/>
  <c r="G160" i="156"/>
  <c r="G161" i="156"/>
  <c r="G162" i="156"/>
  <c r="G163" i="156"/>
  <c r="G164" i="156"/>
  <c r="G165" i="156"/>
  <c r="G166" i="156"/>
  <c r="G167" i="156"/>
  <c r="G168" i="156"/>
  <c r="G169" i="156"/>
  <c r="G170" i="156"/>
  <c r="G171" i="156"/>
  <c r="G172" i="156"/>
  <c r="G173" i="156"/>
  <c r="G174" i="156"/>
  <c r="G175" i="156"/>
  <c r="G176" i="156"/>
  <c r="G177" i="156"/>
  <c r="G178" i="156"/>
  <c r="G179" i="156"/>
  <c r="G180" i="156"/>
  <c r="G181" i="156"/>
  <c r="G182" i="156"/>
  <c r="G183" i="156"/>
  <c r="G184" i="156"/>
  <c r="G185" i="156"/>
  <c r="G186" i="156"/>
  <c r="G187" i="156"/>
  <c r="G188" i="156"/>
  <c r="G189" i="156"/>
  <c r="G190" i="156"/>
  <c r="G191" i="156"/>
  <c r="G192" i="156"/>
  <c r="G193" i="156"/>
  <c r="G194" i="156"/>
  <c r="G195" i="156"/>
  <c r="G196" i="156"/>
  <c r="G197" i="156"/>
  <c r="G198" i="156"/>
  <c r="G199" i="156"/>
  <c r="G200" i="156"/>
  <c r="G201" i="156"/>
  <c r="G202" i="156"/>
  <c r="G203" i="156"/>
  <c r="G204" i="156"/>
  <c r="G205" i="156"/>
  <c r="G206" i="156"/>
  <c r="G207" i="156"/>
  <c r="G208" i="156"/>
  <c r="G209" i="156"/>
  <c r="G210" i="156"/>
  <c r="G211" i="156"/>
  <c r="G212" i="156"/>
  <c r="G213" i="156"/>
  <c r="G214" i="156"/>
  <c r="G215" i="156"/>
  <c r="G216" i="156"/>
  <c r="G217" i="156"/>
  <c r="G218" i="156"/>
  <c r="G219" i="156"/>
  <c r="G220" i="156"/>
  <c r="G221" i="156"/>
  <c r="G222" i="156"/>
  <c r="G223" i="156"/>
  <c r="G224" i="156"/>
  <c r="G225" i="156"/>
  <c r="G226" i="156"/>
  <c r="G227" i="156"/>
  <c r="G228" i="156"/>
  <c r="G229" i="156"/>
  <c r="G230" i="156"/>
  <c r="G231" i="156"/>
  <c r="G232" i="156"/>
  <c r="G233" i="156"/>
  <c r="G234" i="156"/>
  <c r="G235" i="156"/>
  <c r="G236" i="156"/>
  <c r="G237" i="156"/>
  <c r="G238" i="156"/>
  <c r="G239" i="156"/>
  <c r="G240" i="156"/>
  <c r="G241" i="156"/>
  <c r="G242" i="156"/>
  <c r="G243" i="156"/>
  <c r="G244" i="156"/>
  <c r="G245" i="156"/>
  <c r="G246" i="156"/>
  <c r="G247" i="156"/>
  <c r="G248" i="156"/>
  <c r="G249" i="156"/>
  <c r="G250" i="156"/>
  <c r="G251" i="156"/>
  <c r="G252" i="156"/>
  <c r="G253" i="156"/>
  <c r="G254" i="156"/>
  <c r="G255" i="156"/>
  <c r="G256" i="156"/>
  <c r="G257" i="156"/>
  <c r="G258" i="156"/>
  <c r="G259" i="156"/>
  <c r="G10" i="156"/>
  <c r="G10" i="157"/>
  <c r="D17" i="144"/>
  <c r="E17" i="144"/>
  <c r="D18" i="144"/>
  <c r="E18" i="144"/>
  <c r="D19" i="144"/>
  <c r="E19" i="144"/>
  <c r="D20" i="144"/>
  <c r="E20" i="144"/>
  <c r="D21" i="144"/>
  <c r="E21" i="144"/>
  <c r="D22" i="144"/>
  <c r="E22" i="144"/>
  <c r="D23" i="144"/>
  <c r="E23" i="144"/>
  <c r="D24" i="144"/>
  <c r="E24" i="144"/>
  <c r="D25" i="144"/>
  <c r="E25" i="144"/>
  <c r="D26" i="144"/>
  <c r="E26" i="144"/>
  <c r="D27" i="144"/>
  <c r="E27" i="144"/>
  <c r="D28" i="144"/>
  <c r="E28" i="144"/>
  <c r="D29" i="144"/>
  <c r="E29" i="144"/>
  <c r="D30" i="144"/>
  <c r="E30" i="144"/>
  <c r="D31" i="144"/>
  <c r="E31" i="144"/>
  <c r="D32" i="144"/>
  <c r="E32" i="144"/>
  <c r="D33" i="144"/>
  <c r="E33" i="144"/>
  <c r="D34" i="144"/>
  <c r="E34" i="144"/>
  <c r="D35" i="144"/>
  <c r="E35" i="144"/>
  <c r="D36" i="144"/>
  <c r="E36" i="144"/>
  <c r="D37" i="144"/>
  <c r="E37" i="144"/>
  <c r="D38" i="144"/>
  <c r="E38" i="144"/>
  <c r="D39" i="144"/>
  <c r="E39" i="144"/>
  <c r="D40" i="144"/>
  <c r="E40" i="144"/>
  <c r="D41" i="144"/>
  <c r="E41" i="144"/>
  <c r="D42" i="144"/>
  <c r="E42" i="144"/>
  <c r="D43" i="144"/>
  <c r="E43" i="144"/>
  <c r="D44" i="144"/>
  <c r="E44" i="144"/>
  <c r="D45" i="144"/>
  <c r="E45" i="144"/>
  <c r="D46" i="144"/>
  <c r="E46" i="144"/>
  <c r="D47" i="144"/>
  <c r="E47" i="144"/>
  <c r="D48" i="144"/>
  <c r="E48" i="144"/>
  <c r="D49" i="144"/>
  <c r="E49" i="144"/>
  <c r="D50" i="144"/>
  <c r="E50" i="144"/>
  <c r="D51" i="144"/>
  <c r="E51" i="144"/>
  <c r="D52" i="144"/>
  <c r="E52" i="144"/>
  <c r="D53" i="144"/>
  <c r="E53" i="144"/>
  <c r="D54" i="144"/>
  <c r="E54" i="144"/>
  <c r="D55" i="144"/>
  <c r="E55" i="144"/>
  <c r="D56" i="144"/>
  <c r="E56" i="144"/>
  <c r="D57" i="144"/>
  <c r="E57" i="144"/>
  <c r="D58" i="144"/>
  <c r="E58" i="144"/>
  <c r="D59" i="144"/>
  <c r="E59" i="144"/>
  <c r="D60" i="144"/>
  <c r="E60" i="144"/>
  <c r="D61" i="144"/>
  <c r="E61" i="144"/>
  <c r="D62" i="144"/>
  <c r="E62" i="144"/>
  <c r="D63" i="144"/>
  <c r="E63" i="144"/>
  <c r="D64" i="144"/>
  <c r="E64" i="144"/>
  <c r="D65" i="144"/>
  <c r="E65" i="144"/>
  <c r="D66" i="144"/>
  <c r="E66" i="144"/>
  <c r="D67" i="144"/>
  <c r="E67" i="144"/>
  <c r="D68" i="144"/>
  <c r="E68" i="144"/>
  <c r="D69" i="144"/>
  <c r="E69" i="144"/>
  <c r="D70" i="144"/>
  <c r="E70" i="144"/>
  <c r="D71" i="144"/>
  <c r="E71" i="144"/>
  <c r="D72" i="144"/>
  <c r="E72" i="144"/>
  <c r="D73" i="144"/>
  <c r="E73" i="144"/>
  <c r="D74" i="144"/>
  <c r="E74" i="144"/>
  <c r="D75" i="144"/>
  <c r="E75" i="144"/>
  <c r="D76" i="144"/>
  <c r="E76" i="144"/>
  <c r="D77" i="144"/>
  <c r="E77" i="144"/>
  <c r="D78" i="144"/>
  <c r="E78" i="144"/>
  <c r="D79" i="144"/>
  <c r="E79" i="144"/>
  <c r="D80" i="144"/>
  <c r="E80" i="144"/>
  <c r="D81" i="144"/>
  <c r="E81" i="144"/>
  <c r="D82" i="144"/>
  <c r="E82" i="144"/>
  <c r="D83" i="144"/>
  <c r="E83" i="144"/>
  <c r="D84" i="144"/>
  <c r="E84" i="144"/>
  <c r="D85" i="144"/>
  <c r="E85" i="144"/>
  <c r="D86" i="144"/>
  <c r="E86" i="144"/>
  <c r="D87" i="144"/>
  <c r="E87" i="144"/>
  <c r="D88" i="144"/>
  <c r="E88" i="144"/>
  <c r="D89" i="144"/>
  <c r="E89" i="144"/>
  <c r="D90" i="144"/>
  <c r="E90" i="144"/>
  <c r="D91" i="144"/>
  <c r="E91" i="144"/>
  <c r="D92" i="144"/>
  <c r="E92" i="144"/>
  <c r="D93" i="144"/>
  <c r="E93" i="144"/>
  <c r="D94" i="144"/>
  <c r="E94" i="144"/>
  <c r="D95" i="144"/>
  <c r="E95" i="144"/>
  <c r="D96" i="144"/>
  <c r="E96" i="144"/>
  <c r="D97" i="144"/>
  <c r="E97" i="144"/>
  <c r="D98" i="144"/>
  <c r="E98" i="144"/>
  <c r="D99" i="144"/>
  <c r="E99" i="144"/>
  <c r="D100" i="144"/>
  <c r="E100" i="144"/>
  <c r="D101" i="144"/>
  <c r="E101" i="144"/>
  <c r="D102" i="144"/>
  <c r="E102" i="144"/>
  <c r="D103" i="144"/>
  <c r="E103" i="144"/>
  <c r="D104" i="144"/>
  <c r="E104" i="144"/>
  <c r="D105" i="144"/>
  <c r="E105" i="144"/>
  <c r="D106" i="144"/>
  <c r="E106" i="144"/>
  <c r="D107" i="144"/>
  <c r="E107" i="144"/>
  <c r="D108" i="144"/>
  <c r="E108" i="144"/>
  <c r="D109" i="144"/>
  <c r="E109" i="144"/>
  <c r="D110" i="144"/>
  <c r="E110" i="144"/>
  <c r="D111" i="144"/>
  <c r="E111" i="144"/>
  <c r="D112" i="144"/>
  <c r="E112" i="144"/>
  <c r="D113" i="144"/>
  <c r="E113" i="144"/>
  <c r="D114" i="144"/>
  <c r="E114" i="144"/>
  <c r="D115" i="144"/>
  <c r="E115" i="144"/>
  <c r="D116" i="144"/>
  <c r="E116" i="144"/>
  <c r="D117" i="144"/>
  <c r="E117" i="144"/>
  <c r="D118" i="144"/>
  <c r="E118" i="144"/>
  <c r="D119" i="144"/>
  <c r="E119" i="144"/>
  <c r="D120" i="144"/>
  <c r="E120" i="144"/>
  <c r="D121" i="144"/>
  <c r="E121" i="144"/>
  <c r="D122" i="144"/>
  <c r="E122" i="144"/>
  <c r="D123" i="144"/>
  <c r="E123" i="144"/>
  <c r="D124" i="144"/>
  <c r="E124" i="144"/>
  <c r="D125" i="144"/>
  <c r="E125" i="144"/>
  <c r="D126" i="144"/>
  <c r="E126" i="144"/>
  <c r="D127" i="144"/>
  <c r="E127" i="144"/>
  <c r="D128" i="144"/>
  <c r="E128" i="144"/>
  <c r="D129" i="144"/>
  <c r="E129" i="144"/>
  <c r="D130" i="144"/>
  <c r="E130" i="144"/>
  <c r="D131" i="144"/>
  <c r="E131" i="144"/>
  <c r="D132" i="144"/>
  <c r="E132" i="144"/>
  <c r="D133" i="144"/>
  <c r="E133" i="144"/>
  <c r="D134" i="144"/>
  <c r="E134" i="144"/>
  <c r="D135" i="144"/>
  <c r="E135" i="144"/>
  <c r="D136" i="144"/>
  <c r="E136" i="144"/>
  <c r="D137" i="144"/>
  <c r="E137" i="144"/>
  <c r="D138" i="144"/>
  <c r="E138" i="144"/>
  <c r="D139" i="144"/>
  <c r="E139" i="144"/>
  <c r="D140" i="144"/>
  <c r="E140" i="144"/>
  <c r="D141" i="144"/>
  <c r="E141" i="144"/>
  <c r="D142" i="144"/>
  <c r="E142" i="144"/>
  <c r="D143" i="144"/>
  <c r="E143" i="144"/>
  <c r="D144" i="144"/>
  <c r="E144" i="144"/>
  <c r="D145" i="144"/>
  <c r="E145" i="144"/>
  <c r="D146" i="144"/>
  <c r="E146" i="144"/>
  <c r="D147" i="144"/>
  <c r="E147" i="144"/>
  <c r="D148" i="144"/>
  <c r="E148" i="144"/>
  <c r="D149" i="144"/>
  <c r="E149" i="144"/>
  <c r="D150" i="144"/>
  <c r="E150" i="144"/>
  <c r="D151" i="144"/>
  <c r="E151" i="144"/>
  <c r="D152" i="144"/>
  <c r="E152" i="144"/>
  <c r="D153" i="144"/>
  <c r="E153" i="144"/>
  <c r="D154" i="144"/>
  <c r="E154" i="144"/>
  <c r="D155" i="144"/>
  <c r="E155" i="144"/>
  <c r="D156" i="144"/>
  <c r="E156" i="144"/>
  <c r="D157" i="144"/>
  <c r="E157" i="144"/>
  <c r="D158" i="144"/>
  <c r="E158" i="144"/>
  <c r="D159" i="144"/>
  <c r="E159" i="144"/>
  <c r="D160" i="144"/>
  <c r="E160" i="144"/>
  <c r="D161" i="144"/>
  <c r="E161" i="144"/>
  <c r="D162" i="144"/>
  <c r="E162" i="144"/>
  <c r="D163" i="144"/>
  <c r="E163" i="144"/>
  <c r="D164" i="144"/>
  <c r="E164" i="144"/>
  <c r="D165" i="144"/>
  <c r="E165" i="144"/>
  <c r="D166" i="144"/>
  <c r="E166" i="144"/>
  <c r="D167" i="144"/>
  <c r="E167" i="144"/>
  <c r="D168" i="144"/>
  <c r="E168" i="144"/>
  <c r="D169" i="144"/>
  <c r="E169" i="144"/>
  <c r="D170" i="144"/>
  <c r="E170" i="144"/>
  <c r="D171" i="144"/>
  <c r="E171" i="144"/>
  <c r="D172" i="144"/>
  <c r="E172" i="144"/>
  <c r="D173" i="144"/>
  <c r="E173" i="144"/>
  <c r="D174" i="144"/>
  <c r="E174" i="144"/>
  <c r="D175" i="144"/>
  <c r="E175" i="144"/>
  <c r="D176" i="144"/>
  <c r="E176" i="144"/>
  <c r="D177" i="144"/>
  <c r="E177" i="144"/>
  <c r="D178" i="144"/>
  <c r="E178" i="144"/>
  <c r="D179" i="144"/>
  <c r="E179" i="144"/>
  <c r="D180" i="144"/>
  <c r="E180" i="144"/>
  <c r="D181" i="144"/>
  <c r="E181" i="144"/>
  <c r="D182" i="144"/>
  <c r="E182" i="144"/>
  <c r="D183" i="144"/>
  <c r="E183" i="144"/>
  <c r="D184" i="144"/>
  <c r="E184" i="144"/>
  <c r="D185" i="144"/>
  <c r="E185" i="144"/>
  <c r="D186" i="144"/>
  <c r="E186" i="144"/>
  <c r="D187" i="144"/>
  <c r="E187" i="144"/>
  <c r="D188" i="144"/>
  <c r="E188" i="144"/>
  <c r="D189" i="144"/>
  <c r="E189" i="144"/>
  <c r="D190" i="144"/>
  <c r="E190" i="144"/>
  <c r="D191" i="144"/>
  <c r="E191" i="144"/>
  <c r="D192" i="144"/>
  <c r="E192" i="144"/>
  <c r="D193" i="144"/>
  <c r="E193" i="144"/>
  <c r="D194" i="144"/>
  <c r="E194" i="144"/>
  <c r="D195" i="144"/>
  <c r="E195" i="144"/>
  <c r="D196" i="144"/>
  <c r="E196" i="144"/>
  <c r="D197" i="144"/>
  <c r="E197" i="144"/>
  <c r="D198" i="144"/>
  <c r="E198" i="144"/>
  <c r="D199" i="144"/>
  <c r="E199" i="144"/>
  <c r="D200" i="144"/>
  <c r="E200" i="144"/>
  <c r="D201" i="144"/>
  <c r="E201" i="144"/>
  <c r="D202" i="144"/>
  <c r="E202" i="144"/>
  <c r="D203" i="144"/>
  <c r="E203" i="144"/>
  <c r="D204" i="144"/>
  <c r="E204" i="144"/>
  <c r="D205" i="144"/>
  <c r="E205" i="144"/>
  <c r="D206" i="144"/>
  <c r="E206" i="144"/>
  <c r="D207" i="144"/>
  <c r="E207" i="144"/>
  <c r="D208" i="144"/>
  <c r="E208" i="144"/>
  <c r="D209" i="144"/>
  <c r="E209" i="144"/>
  <c r="D210" i="144"/>
  <c r="E210" i="144"/>
  <c r="D211" i="144"/>
  <c r="E211" i="144"/>
  <c r="D212" i="144"/>
  <c r="E212" i="144"/>
  <c r="D213" i="144"/>
  <c r="E213" i="144"/>
  <c r="D214" i="144"/>
  <c r="E214" i="144"/>
  <c r="D215" i="144"/>
  <c r="E215" i="144"/>
  <c r="D216" i="144"/>
  <c r="E216" i="144"/>
  <c r="D217" i="144"/>
  <c r="E217" i="144"/>
  <c r="D218" i="144"/>
  <c r="E218" i="144"/>
  <c r="D219" i="144"/>
  <c r="E219" i="144"/>
  <c r="D220" i="144"/>
  <c r="E220" i="144"/>
  <c r="D221" i="144"/>
  <c r="E221" i="144"/>
  <c r="D222" i="144"/>
  <c r="E222" i="144"/>
  <c r="D223" i="144"/>
  <c r="E223" i="144"/>
  <c r="D224" i="144"/>
  <c r="E224" i="144"/>
  <c r="D225" i="144"/>
  <c r="E225" i="144"/>
  <c r="D226" i="144"/>
  <c r="E226" i="144"/>
  <c r="D227" i="144"/>
  <c r="E227" i="144"/>
  <c r="D228" i="144"/>
  <c r="E228" i="144"/>
  <c r="D229" i="144"/>
  <c r="E229" i="144"/>
  <c r="D230" i="144"/>
  <c r="E230" i="144"/>
  <c r="D231" i="144"/>
  <c r="E231" i="144"/>
  <c r="D232" i="144"/>
  <c r="E232" i="144"/>
  <c r="D233" i="144"/>
  <c r="E233" i="144"/>
  <c r="D234" i="144"/>
  <c r="E234" i="144"/>
  <c r="D235" i="144"/>
  <c r="E235" i="144"/>
  <c r="D236" i="144"/>
  <c r="E236" i="144"/>
  <c r="D237" i="144"/>
  <c r="E237" i="144"/>
  <c r="D238" i="144"/>
  <c r="E238" i="144"/>
  <c r="D239" i="144"/>
  <c r="E239" i="144"/>
  <c r="D240" i="144"/>
  <c r="E240" i="144"/>
  <c r="D241" i="144"/>
  <c r="E241" i="144"/>
  <c r="D242" i="144"/>
  <c r="E242" i="144"/>
  <c r="D243" i="144"/>
  <c r="E243" i="144"/>
  <c r="D244" i="144"/>
  <c r="E244" i="144"/>
  <c r="D245" i="144"/>
  <c r="E245" i="144"/>
  <c r="D246" i="144"/>
  <c r="E246" i="144"/>
  <c r="D247" i="144"/>
  <c r="E247" i="144"/>
  <c r="D248" i="144"/>
  <c r="E248" i="144"/>
  <c r="D249" i="144"/>
  <c r="E249" i="144"/>
  <c r="D250" i="144"/>
  <c r="E250" i="144"/>
  <c r="D251" i="144"/>
  <c r="E251" i="144"/>
  <c r="D252" i="144"/>
  <c r="E252" i="144"/>
  <c r="D253" i="144"/>
  <c r="E253" i="144"/>
  <c r="D254" i="144"/>
  <c r="E254" i="144"/>
  <c r="D255" i="144"/>
  <c r="E255" i="144"/>
  <c r="D256" i="144"/>
  <c r="E256" i="144"/>
  <c r="D257" i="144"/>
  <c r="E257" i="144"/>
  <c r="D258" i="144"/>
  <c r="E258" i="144"/>
  <c r="D259" i="144"/>
  <c r="E259" i="144"/>
  <c r="D260" i="144"/>
  <c r="E260" i="144"/>
  <c r="D261" i="144"/>
  <c r="E261" i="144"/>
  <c r="D262" i="144"/>
  <c r="E262" i="144"/>
  <c r="D263" i="144"/>
  <c r="E263" i="144"/>
  <c r="D264" i="144"/>
  <c r="E264" i="144"/>
  <c r="D265" i="144"/>
  <c r="E265" i="144"/>
  <c r="E16" i="144"/>
  <c r="D16" i="144"/>
  <c r="G11" i="157"/>
  <c r="G12" i="157"/>
  <c r="G13" i="157"/>
  <c r="G14" i="157"/>
  <c r="G15" i="157"/>
  <c r="G16" i="157"/>
  <c r="G17" i="157"/>
  <c r="G18" i="157"/>
  <c r="G19" i="157"/>
  <c r="G20" i="157"/>
  <c r="G21" i="157"/>
  <c r="G22" i="157"/>
  <c r="G23" i="157"/>
  <c r="G24" i="157"/>
  <c r="G25" i="157"/>
  <c r="G26" i="157"/>
  <c r="G27" i="157"/>
  <c r="G28" i="157"/>
  <c r="G29" i="157"/>
  <c r="G30" i="157"/>
  <c r="G31" i="157"/>
  <c r="G32" i="157"/>
  <c r="G33" i="157"/>
  <c r="G34" i="157"/>
  <c r="G35" i="157"/>
  <c r="G36" i="157"/>
  <c r="G37" i="157"/>
  <c r="G38" i="157"/>
  <c r="G39" i="157"/>
  <c r="G40" i="157"/>
  <c r="G41" i="157"/>
  <c r="G42" i="157"/>
  <c r="G43" i="157"/>
  <c r="G44" i="157"/>
  <c r="G45" i="157"/>
  <c r="G46" i="157"/>
  <c r="G47" i="157"/>
  <c r="G48" i="157"/>
  <c r="G49" i="157"/>
  <c r="G50" i="157"/>
  <c r="G51" i="157"/>
  <c r="G52" i="157"/>
  <c r="G53" i="157"/>
  <c r="G54" i="157"/>
  <c r="G55" i="157"/>
  <c r="G56" i="157"/>
  <c r="G57" i="157"/>
  <c r="G58" i="157"/>
  <c r="G59" i="157"/>
  <c r="G60" i="157"/>
  <c r="G61" i="157"/>
  <c r="G62" i="157"/>
  <c r="G63" i="157"/>
  <c r="G64" i="157"/>
  <c r="G65" i="157"/>
  <c r="G66" i="157"/>
  <c r="G67" i="157"/>
  <c r="G68" i="157"/>
  <c r="G69" i="157"/>
  <c r="G70" i="157"/>
  <c r="G71" i="157"/>
  <c r="G72" i="157"/>
  <c r="G73" i="157"/>
  <c r="G74" i="157"/>
  <c r="G75" i="157"/>
  <c r="G76" i="157"/>
  <c r="G77" i="157"/>
  <c r="G78" i="157"/>
  <c r="G79" i="157"/>
  <c r="G80" i="157"/>
  <c r="G81" i="157"/>
  <c r="G82" i="157"/>
  <c r="G83" i="157"/>
  <c r="G84" i="157"/>
  <c r="G85" i="157"/>
  <c r="G86" i="157"/>
  <c r="G87" i="157"/>
  <c r="G88" i="157"/>
  <c r="G89" i="157"/>
  <c r="G90" i="157"/>
  <c r="G91" i="157"/>
  <c r="G92" i="157"/>
  <c r="G93" i="157"/>
  <c r="G94" i="157"/>
  <c r="G95" i="157"/>
  <c r="G96" i="157"/>
  <c r="G97" i="157"/>
  <c r="G98" i="157"/>
  <c r="G99" i="157"/>
  <c r="G100" i="157"/>
  <c r="G101" i="157"/>
  <c r="G102" i="157"/>
  <c r="G103" i="157"/>
  <c r="G104" i="157"/>
  <c r="G105" i="157"/>
  <c r="G106" i="157"/>
  <c r="G107" i="157"/>
  <c r="G108" i="157"/>
  <c r="G109" i="157"/>
  <c r="G110" i="157"/>
  <c r="G111" i="157"/>
  <c r="G112" i="157"/>
  <c r="G113" i="157"/>
  <c r="G114" i="157"/>
  <c r="G115" i="157"/>
  <c r="G116" i="157"/>
  <c r="G117" i="157"/>
  <c r="G118" i="157"/>
  <c r="G119" i="157"/>
  <c r="G120" i="157"/>
  <c r="G121" i="157"/>
  <c r="G122" i="157"/>
  <c r="G123" i="157"/>
  <c r="G124" i="157"/>
  <c r="G125" i="157"/>
  <c r="G126" i="157"/>
  <c r="G127" i="157"/>
  <c r="G128" i="157"/>
  <c r="G129" i="157"/>
  <c r="G130" i="157"/>
  <c r="G131" i="157"/>
  <c r="G132" i="157"/>
  <c r="G133" i="157"/>
  <c r="G134" i="157"/>
  <c r="G135" i="157"/>
  <c r="G136" i="157"/>
  <c r="G137" i="157"/>
  <c r="G138" i="157"/>
  <c r="G139" i="157"/>
  <c r="G140" i="157"/>
  <c r="G141" i="157"/>
  <c r="G142" i="157"/>
  <c r="G143" i="157"/>
  <c r="G144" i="157"/>
  <c r="G145" i="157"/>
  <c r="G146" i="157"/>
  <c r="G147" i="157"/>
  <c r="G148" i="157"/>
  <c r="G149" i="157"/>
  <c r="G150" i="157"/>
  <c r="G151" i="157"/>
  <c r="G152" i="157"/>
  <c r="G153" i="157"/>
  <c r="G154" i="157"/>
  <c r="G155" i="157"/>
  <c r="G156" i="157"/>
  <c r="G157" i="157"/>
  <c r="G158" i="157"/>
  <c r="G159" i="157"/>
  <c r="G160" i="157"/>
  <c r="G161" i="157"/>
  <c r="G162" i="157"/>
  <c r="G163" i="157"/>
  <c r="G164" i="157"/>
  <c r="G165" i="157"/>
  <c r="G166" i="157"/>
  <c r="G167" i="157"/>
  <c r="G168" i="157"/>
  <c r="G169" i="157"/>
  <c r="G170" i="157"/>
  <c r="G171" i="157"/>
  <c r="G172" i="157"/>
  <c r="G173" i="157"/>
  <c r="G174" i="157"/>
  <c r="G175" i="157"/>
  <c r="G176" i="157"/>
  <c r="G177" i="157"/>
  <c r="G178" i="157"/>
  <c r="G179" i="157"/>
  <c r="G180" i="157"/>
  <c r="G181" i="157"/>
  <c r="G182" i="157"/>
  <c r="G183" i="157"/>
  <c r="G184" i="157"/>
  <c r="G185" i="157"/>
  <c r="G186" i="157"/>
  <c r="G187" i="157"/>
  <c r="G188" i="157"/>
  <c r="G189" i="157"/>
  <c r="G190" i="157"/>
  <c r="G191" i="157"/>
  <c r="G192" i="157"/>
  <c r="G193" i="157"/>
  <c r="G194" i="157"/>
  <c r="G195" i="157"/>
  <c r="G196" i="157"/>
  <c r="G197" i="157"/>
  <c r="G198" i="157"/>
  <c r="G199" i="157"/>
  <c r="G200" i="157"/>
  <c r="G201" i="157"/>
  <c r="G202" i="157"/>
  <c r="G203" i="157"/>
  <c r="G204" i="157"/>
  <c r="G205" i="157"/>
  <c r="G206" i="157"/>
  <c r="G207" i="157"/>
  <c r="G208" i="157"/>
  <c r="G209" i="157"/>
  <c r="G210" i="157"/>
  <c r="G211" i="157"/>
  <c r="G212" i="157"/>
  <c r="G213" i="157"/>
  <c r="G214" i="157"/>
  <c r="G215" i="157"/>
  <c r="G216" i="157"/>
  <c r="G217" i="157"/>
  <c r="G218" i="157"/>
  <c r="G219" i="157"/>
  <c r="G220" i="157"/>
  <c r="G221" i="157"/>
  <c r="G222" i="157"/>
  <c r="G223" i="157"/>
  <c r="G224" i="157"/>
  <c r="G225" i="157"/>
  <c r="G226" i="157"/>
  <c r="G227" i="157"/>
  <c r="G228" i="157"/>
  <c r="G229" i="157"/>
  <c r="G230" i="157"/>
  <c r="G231" i="157"/>
  <c r="G232" i="157"/>
  <c r="G233" i="157"/>
  <c r="G234" i="157"/>
  <c r="G235" i="157"/>
  <c r="G236" i="157"/>
  <c r="G237" i="157"/>
  <c r="G238" i="157"/>
  <c r="G239" i="157"/>
  <c r="G240" i="157"/>
  <c r="G241" i="157"/>
  <c r="G242" i="157"/>
  <c r="G243" i="157"/>
  <c r="G244" i="157"/>
  <c r="G245" i="157"/>
  <c r="G246" i="157"/>
  <c r="G247" i="157"/>
  <c r="G248" i="157"/>
  <c r="G249" i="157"/>
  <c r="G250" i="157"/>
  <c r="G251" i="157"/>
  <c r="G252" i="157"/>
  <c r="G253" i="157"/>
  <c r="G254" i="157"/>
  <c r="G255" i="157"/>
  <c r="G256" i="157"/>
  <c r="G257" i="157"/>
  <c r="G258" i="157"/>
  <c r="G259" i="157"/>
  <c r="D17" i="79"/>
  <c r="E17" i="79"/>
  <c r="D18" i="79"/>
  <c r="E18" i="79"/>
  <c r="D19" i="79"/>
  <c r="E19" i="79"/>
  <c r="D20" i="79"/>
  <c r="E20" i="79"/>
  <c r="D21" i="79"/>
  <c r="E21" i="79"/>
  <c r="D22" i="79"/>
  <c r="E22" i="79"/>
  <c r="D23" i="79"/>
  <c r="E23" i="79"/>
  <c r="D24" i="79"/>
  <c r="E24" i="79"/>
  <c r="D25" i="79"/>
  <c r="E25" i="79"/>
  <c r="D26" i="79"/>
  <c r="E26" i="79"/>
  <c r="D27" i="79"/>
  <c r="E27" i="79"/>
  <c r="D28" i="79"/>
  <c r="E28" i="79"/>
  <c r="D29" i="79"/>
  <c r="E29" i="79"/>
  <c r="D30" i="79"/>
  <c r="E30" i="79"/>
  <c r="D31" i="79"/>
  <c r="E31" i="79"/>
  <c r="D32" i="79"/>
  <c r="E32" i="79"/>
  <c r="D33" i="79"/>
  <c r="E33" i="79"/>
  <c r="D34" i="79"/>
  <c r="E34" i="79"/>
  <c r="D35" i="79"/>
  <c r="E35" i="79"/>
  <c r="D36" i="79"/>
  <c r="E36" i="79"/>
  <c r="D37" i="79"/>
  <c r="E37" i="79"/>
  <c r="D38" i="79"/>
  <c r="E38" i="79"/>
  <c r="D39" i="79"/>
  <c r="E39" i="79"/>
  <c r="D40" i="79"/>
  <c r="E40" i="79"/>
  <c r="D41" i="79"/>
  <c r="E41" i="79"/>
  <c r="D42" i="79"/>
  <c r="E42" i="79"/>
  <c r="D43" i="79"/>
  <c r="E43" i="79"/>
  <c r="D44" i="79"/>
  <c r="E44" i="79"/>
  <c r="D45" i="79"/>
  <c r="E45" i="79"/>
  <c r="D46" i="79"/>
  <c r="E46" i="79"/>
  <c r="D47" i="79"/>
  <c r="E47" i="79"/>
  <c r="D48" i="79"/>
  <c r="E48" i="79"/>
  <c r="D49" i="79"/>
  <c r="E49" i="79"/>
  <c r="D50" i="79"/>
  <c r="E50" i="79"/>
  <c r="D51" i="79"/>
  <c r="E51" i="79"/>
  <c r="D52" i="79"/>
  <c r="E52" i="79"/>
  <c r="D53" i="79"/>
  <c r="E53" i="79"/>
  <c r="D54" i="79"/>
  <c r="E54" i="79"/>
  <c r="D55" i="79"/>
  <c r="E55" i="79"/>
  <c r="D56" i="79"/>
  <c r="E56" i="79"/>
  <c r="D57" i="79"/>
  <c r="E57" i="79"/>
  <c r="D58" i="79"/>
  <c r="E58" i="79"/>
  <c r="D59" i="79"/>
  <c r="E59" i="79"/>
  <c r="D60" i="79"/>
  <c r="E60" i="79"/>
  <c r="D61" i="79"/>
  <c r="E61" i="79"/>
  <c r="D62" i="79"/>
  <c r="E62" i="79"/>
  <c r="D63" i="79"/>
  <c r="E63" i="79"/>
  <c r="D64" i="79"/>
  <c r="E64" i="79"/>
  <c r="D65" i="79"/>
  <c r="E65" i="79"/>
  <c r="D66" i="79"/>
  <c r="E66" i="79"/>
  <c r="D67" i="79"/>
  <c r="E67" i="79"/>
  <c r="D68" i="79"/>
  <c r="E68" i="79"/>
  <c r="D69" i="79"/>
  <c r="E69" i="79"/>
  <c r="D70" i="79"/>
  <c r="E70" i="79"/>
  <c r="D71" i="79"/>
  <c r="E71" i="79"/>
  <c r="D72" i="79"/>
  <c r="E72" i="79"/>
  <c r="D73" i="79"/>
  <c r="E73" i="79"/>
  <c r="D74" i="79"/>
  <c r="E74" i="79"/>
  <c r="D75" i="79"/>
  <c r="E75" i="79"/>
  <c r="D76" i="79"/>
  <c r="E76" i="79"/>
  <c r="D77" i="79"/>
  <c r="E77" i="79"/>
  <c r="D78" i="79"/>
  <c r="E78" i="79"/>
  <c r="D79" i="79"/>
  <c r="E79" i="79"/>
  <c r="D80" i="79"/>
  <c r="E80" i="79"/>
  <c r="D81" i="79"/>
  <c r="E81" i="79"/>
  <c r="D82" i="79"/>
  <c r="E82" i="79"/>
  <c r="D83" i="79"/>
  <c r="E83" i="79"/>
  <c r="D84" i="79"/>
  <c r="E84" i="79"/>
  <c r="D85" i="79"/>
  <c r="E85" i="79"/>
  <c r="D86" i="79"/>
  <c r="E86" i="79"/>
  <c r="D87" i="79"/>
  <c r="E87" i="79"/>
  <c r="D88" i="79"/>
  <c r="E88" i="79"/>
  <c r="D89" i="79"/>
  <c r="E89" i="79"/>
  <c r="D90" i="79"/>
  <c r="E90" i="79"/>
  <c r="D91" i="79"/>
  <c r="E91" i="79"/>
  <c r="D92" i="79"/>
  <c r="E92" i="79"/>
  <c r="D93" i="79"/>
  <c r="E93" i="79"/>
  <c r="D94" i="79"/>
  <c r="E94" i="79"/>
  <c r="D95" i="79"/>
  <c r="E95" i="79"/>
  <c r="D96" i="79"/>
  <c r="E96" i="79"/>
  <c r="D97" i="79"/>
  <c r="E97" i="79"/>
  <c r="D98" i="79"/>
  <c r="E98" i="79"/>
  <c r="D99" i="79"/>
  <c r="E99" i="79"/>
  <c r="D100" i="79"/>
  <c r="E100" i="79"/>
  <c r="D101" i="79"/>
  <c r="E101" i="79"/>
  <c r="D102" i="79"/>
  <c r="E102" i="79"/>
  <c r="D103" i="79"/>
  <c r="E103" i="79"/>
  <c r="D104" i="79"/>
  <c r="E104" i="79"/>
  <c r="D105" i="79"/>
  <c r="E105" i="79"/>
  <c r="D106" i="79"/>
  <c r="E106" i="79"/>
  <c r="D107" i="79"/>
  <c r="E107" i="79"/>
  <c r="D108" i="79"/>
  <c r="E108" i="79"/>
  <c r="D109" i="79"/>
  <c r="E109" i="79"/>
  <c r="D110" i="79"/>
  <c r="E110" i="79"/>
  <c r="D111" i="79"/>
  <c r="E111" i="79"/>
  <c r="D112" i="79"/>
  <c r="E112" i="79"/>
  <c r="D113" i="79"/>
  <c r="E113" i="79"/>
  <c r="D114" i="79"/>
  <c r="E114" i="79"/>
  <c r="D115" i="79"/>
  <c r="E115" i="79"/>
  <c r="D116" i="79"/>
  <c r="E116" i="79"/>
  <c r="D117" i="79"/>
  <c r="E117" i="79"/>
  <c r="D118" i="79"/>
  <c r="E118" i="79"/>
  <c r="D119" i="79"/>
  <c r="E119" i="79"/>
  <c r="D120" i="79"/>
  <c r="E120" i="79"/>
  <c r="D121" i="79"/>
  <c r="E121" i="79"/>
  <c r="D122" i="79"/>
  <c r="E122" i="79"/>
  <c r="D123" i="79"/>
  <c r="E123" i="79"/>
  <c r="D124" i="79"/>
  <c r="E124" i="79"/>
  <c r="D125" i="79"/>
  <c r="E125" i="79"/>
  <c r="D126" i="79"/>
  <c r="E126" i="79"/>
  <c r="D127" i="79"/>
  <c r="E127" i="79"/>
  <c r="D128" i="79"/>
  <c r="E128" i="79"/>
  <c r="D129" i="79"/>
  <c r="E129" i="79"/>
  <c r="D130" i="79"/>
  <c r="E130" i="79"/>
  <c r="D131" i="79"/>
  <c r="E131" i="79"/>
  <c r="D132" i="79"/>
  <c r="E132" i="79"/>
  <c r="D133" i="79"/>
  <c r="E133" i="79"/>
  <c r="D134" i="79"/>
  <c r="E134" i="79"/>
  <c r="D135" i="79"/>
  <c r="E135" i="79"/>
  <c r="D136" i="79"/>
  <c r="E136" i="79"/>
  <c r="D137" i="79"/>
  <c r="E137" i="79"/>
  <c r="D138" i="79"/>
  <c r="E138" i="79"/>
  <c r="D139" i="79"/>
  <c r="E139" i="79"/>
  <c r="D140" i="79"/>
  <c r="E140" i="79"/>
  <c r="D141" i="79"/>
  <c r="E141" i="79"/>
  <c r="D142" i="79"/>
  <c r="E142" i="79"/>
  <c r="D143" i="79"/>
  <c r="E143" i="79"/>
  <c r="D144" i="79"/>
  <c r="E144" i="79"/>
  <c r="D145" i="79"/>
  <c r="E145" i="79"/>
  <c r="D146" i="79"/>
  <c r="E146" i="79"/>
  <c r="D147" i="79"/>
  <c r="E147" i="79"/>
  <c r="D148" i="79"/>
  <c r="E148" i="79"/>
  <c r="D149" i="79"/>
  <c r="E149" i="79"/>
  <c r="D150" i="79"/>
  <c r="E150" i="79"/>
  <c r="D151" i="79"/>
  <c r="E151" i="79"/>
  <c r="D152" i="79"/>
  <c r="E152" i="79"/>
  <c r="D153" i="79"/>
  <c r="E153" i="79"/>
  <c r="D154" i="79"/>
  <c r="E154" i="79"/>
  <c r="D155" i="79"/>
  <c r="E155" i="79"/>
  <c r="D156" i="79"/>
  <c r="E156" i="79"/>
  <c r="D157" i="79"/>
  <c r="E157" i="79"/>
  <c r="D158" i="79"/>
  <c r="E158" i="79"/>
  <c r="D159" i="79"/>
  <c r="E159" i="79"/>
  <c r="D160" i="79"/>
  <c r="E160" i="79"/>
  <c r="D161" i="79"/>
  <c r="E161" i="79"/>
  <c r="D162" i="79"/>
  <c r="E162" i="79"/>
  <c r="D163" i="79"/>
  <c r="E163" i="79"/>
  <c r="D164" i="79"/>
  <c r="E164" i="79"/>
  <c r="D165" i="79"/>
  <c r="E165" i="79"/>
  <c r="D166" i="79"/>
  <c r="E166" i="79"/>
  <c r="D167" i="79"/>
  <c r="E167" i="79"/>
  <c r="D168" i="79"/>
  <c r="E168" i="79"/>
  <c r="D169" i="79"/>
  <c r="E169" i="79"/>
  <c r="D170" i="79"/>
  <c r="E170" i="79"/>
  <c r="D171" i="79"/>
  <c r="E171" i="79"/>
  <c r="D172" i="79"/>
  <c r="E172" i="79"/>
  <c r="D173" i="79"/>
  <c r="E173" i="79"/>
  <c r="D174" i="79"/>
  <c r="E174" i="79"/>
  <c r="D175" i="79"/>
  <c r="E175" i="79"/>
  <c r="D176" i="79"/>
  <c r="E176" i="79"/>
  <c r="D177" i="79"/>
  <c r="E177" i="79"/>
  <c r="D178" i="79"/>
  <c r="E178" i="79"/>
  <c r="D179" i="79"/>
  <c r="E179" i="79"/>
  <c r="D180" i="79"/>
  <c r="E180" i="79"/>
  <c r="D181" i="79"/>
  <c r="E181" i="79"/>
  <c r="D182" i="79"/>
  <c r="E182" i="79"/>
  <c r="D183" i="79"/>
  <c r="E183" i="79"/>
  <c r="D184" i="79"/>
  <c r="E184" i="79"/>
  <c r="D185" i="79"/>
  <c r="E185" i="79"/>
  <c r="D186" i="79"/>
  <c r="E186" i="79"/>
  <c r="D187" i="79"/>
  <c r="E187" i="79"/>
  <c r="D188" i="79"/>
  <c r="E188" i="79"/>
  <c r="D189" i="79"/>
  <c r="E189" i="79"/>
  <c r="D190" i="79"/>
  <c r="E190" i="79"/>
  <c r="D191" i="79"/>
  <c r="E191" i="79"/>
  <c r="D192" i="79"/>
  <c r="E192" i="79"/>
  <c r="D193" i="79"/>
  <c r="E193" i="79"/>
  <c r="D194" i="79"/>
  <c r="E194" i="79"/>
  <c r="D195" i="79"/>
  <c r="E195" i="79"/>
  <c r="D196" i="79"/>
  <c r="E196" i="79"/>
  <c r="D197" i="79"/>
  <c r="E197" i="79"/>
  <c r="D198" i="79"/>
  <c r="E198" i="79"/>
  <c r="D199" i="79"/>
  <c r="E199" i="79"/>
  <c r="D200" i="79"/>
  <c r="E200" i="79"/>
  <c r="D201" i="79"/>
  <c r="E201" i="79"/>
  <c r="D202" i="79"/>
  <c r="E202" i="79"/>
  <c r="D203" i="79"/>
  <c r="E203" i="79"/>
  <c r="D204" i="79"/>
  <c r="E204" i="79"/>
  <c r="D205" i="79"/>
  <c r="E205" i="79"/>
  <c r="D206" i="79"/>
  <c r="E206" i="79"/>
  <c r="D207" i="79"/>
  <c r="E207" i="79"/>
  <c r="D208" i="79"/>
  <c r="E208" i="79"/>
  <c r="D209" i="79"/>
  <c r="E209" i="79"/>
  <c r="D210" i="79"/>
  <c r="E210" i="79"/>
  <c r="D211" i="79"/>
  <c r="E211" i="79"/>
  <c r="D212" i="79"/>
  <c r="E212" i="79"/>
  <c r="D213" i="79"/>
  <c r="E213" i="79"/>
  <c r="D214" i="79"/>
  <c r="E214" i="79"/>
  <c r="D215" i="79"/>
  <c r="E215" i="79"/>
  <c r="D216" i="79"/>
  <c r="E216" i="79"/>
  <c r="D217" i="79"/>
  <c r="E217" i="79"/>
  <c r="D218" i="79"/>
  <c r="E218" i="79"/>
  <c r="D219" i="79"/>
  <c r="E219" i="79"/>
  <c r="D220" i="79"/>
  <c r="E220" i="79"/>
  <c r="D221" i="79"/>
  <c r="E221" i="79"/>
  <c r="D222" i="79"/>
  <c r="E222" i="79"/>
  <c r="D223" i="79"/>
  <c r="E223" i="79"/>
  <c r="D224" i="79"/>
  <c r="E224" i="79"/>
  <c r="D225" i="79"/>
  <c r="E225" i="79"/>
  <c r="D226" i="79"/>
  <c r="E226" i="79"/>
  <c r="D227" i="79"/>
  <c r="E227" i="79"/>
  <c r="D228" i="79"/>
  <c r="E228" i="79"/>
  <c r="D229" i="79"/>
  <c r="E229" i="79"/>
  <c r="D230" i="79"/>
  <c r="E230" i="79"/>
  <c r="D231" i="79"/>
  <c r="E231" i="79"/>
  <c r="D232" i="79"/>
  <c r="E232" i="79"/>
  <c r="D233" i="79"/>
  <c r="E233" i="79"/>
  <c r="D234" i="79"/>
  <c r="E234" i="79"/>
  <c r="D235" i="79"/>
  <c r="E235" i="79"/>
  <c r="D236" i="79"/>
  <c r="E236" i="79"/>
  <c r="D237" i="79"/>
  <c r="E237" i="79"/>
  <c r="D238" i="79"/>
  <c r="E238" i="79"/>
  <c r="D239" i="79"/>
  <c r="E239" i="79"/>
  <c r="D240" i="79"/>
  <c r="E240" i="79"/>
  <c r="D241" i="79"/>
  <c r="E241" i="79"/>
  <c r="D242" i="79"/>
  <c r="E242" i="79"/>
  <c r="D243" i="79"/>
  <c r="E243" i="79"/>
  <c r="D244" i="79"/>
  <c r="E244" i="79"/>
  <c r="D245" i="79"/>
  <c r="E245" i="79"/>
  <c r="D246" i="79"/>
  <c r="E246" i="79"/>
  <c r="D247" i="79"/>
  <c r="E247" i="79"/>
  <c r="D248" i="79"/>
  <c r="E248" i="79"/>
  <c r="D249" i="79"/>
  <c r="E249" i="79"/>
  <c r="D250" i="79"/>
  <c r="E250" i="79"/>
  <c r="D251" i="79"/>
  <c r="E251" i="79"/>
  <c r="D252" i="79"/>
  <c r="E252" i="79"/>
  <c r="D253" i="79"/>
  <c r="E253" i="79"/>
  <c r="D254" i="79"/>
  <c r="E254" i="79"/>
  <c r="D255" i="79"/>
  <c r="E255" i="79"/>
  <c r="D256" i="79"/>
  <c r="E256" i="79"/>
  <c r="D257" i="79"/>
  <c r="E257" i="79"/>
  <c r="D258" i="79"/>
  <c r="E258" i="79"/>
  <c r="D259" i="79"/>
  <c r="E259" i="79"/>
  <c r="D260" i="79"/>
  <c r="E260" i="79"/>
  <c r="D261" i="79"/>
  <c r="E261" i="79"/>
  <c r="D262" i="79"/>
  <c r="E262" i="79"/>
  <c r="D263" i="79"/>
  <c r="E263" i="79"/>
  <c r="D264" i="79"/>
  <c r="E264" i="79"/>
  <c r="D265" i="79"/>
  <c r="E265" i="79"/>
  <c r="E16" i="79"/>
  <c r="D16" i="79"/>
  <c r="G11" i="153"/>
  <c r="G12" i="153"/>
  <c r="G13" i="153"/>
  <c r="G14" i="153"/>
  <c r="G15" i="153"/>
  <c r="G16" i="153"/>
  <c r="G17" i="153"/>
  <c r="G18" i="153"/>
  <c r="G19" i="153"/>
  <c r="G20" i="153"/>
  <c r="G21" i="153"/>
  <c r="G22" i="153"/>
  <c r="G23" i="153"/>
  <c r="G24" i="153"/>
  <c r="G25" i="153"/>
  <c r="G26" i="153"/>
  <c r="G27" i="153"/>
  <c r="G28" i="153"/>
  <c r="G29" i="153"/>
  <c r="G30" i="153"/>
  <c r="G31" i="153"/>
  <c r="G32" i="153"/>
  <c r="G33" i="153"/>
  <c r="G34" i="153"/>
  <c r="G35" i="153"/>
  <c r="G36" i="153"/>
  <c r="G37" i="153"/>
  <c r="G38" i="153"/>
  <c r="G39" i="153"/>
  <c r="G40" i="153"/>
  <c r="G41" i="153"/>
  <c r="G42" i="153"/>
  <c r="G43" i="153"/>
  <c r="G44" i="153"/>
  <c r="G45" i="153"/>
  <c r="G46" i="153"/>
  <c r="G47" i="153"/>
  <c r="G48" i="153"/>
  <c r="G49" i="153"/>
  <c r="G50" i="153"/>
  <c r="G51" i="153"/>
  <c r="G52" i="153"/>
  <c r="G53" i="153"/>
  <c r="G54" i="153"/>
  <c r="G55" i="153"/>
  <c r="G56" i="153"/>
  <c r="G57" i="153"/>
  <c r="G58" i="153"/>
  <c r="G59" i="153"/>
  <c r="G60" i="153"/>
  <c r="G61" i="153"/>
  <c r="G62" i="153"/>
  <c r="G63" i="153"/>
  <c r="G64" i="153"/>
  <c r="G65" i="153"/>
  <c r="G66" i="153"/>
  <c r="G67" i="153"/>
  <c r="G68" i="153"/>
  <c r="G69" i="153"/>
  <c r="G70" i="153"/>
  <c r="G71" i="153"/>
  <c r="G72" i="153"/>
  <c r="G73" i="153"/>
  <c r="G74" i="153"/>
  <c r="G75" i="153"/>
  <c r="G76" i="153"/>
  <c r="G77" i="153"/>
  <c r="G78" i="153"/>
  <c r="G79" i="153"/>
  <c r="G80" i="153"/>
  <c r="G81" i="153"/>
  <c r="G82" i="153"/>
  <c r="G83" i="153"/>
  <c r="G84" i="153"/>
  <c r="G85" i="153"/>
  <c r="G86" i="153"/>
  <c r="G87" i="153"/>
  <c r="G88" i="153"/>
  <c r="G89" i="153"/>
  <c r="G90" i="153"/>
  <c r="G91" i="153"/>
  <c r="G92" i="153"/>
  <c r="G93" i="153"/>
  <c r="G94" i="153"/>
  <c r="G95" i="153"/>
  <c r="G96" i="153"/>
  <c r="G97" i="153"/>
  <c r="G98" i="153"/>
  <c r="G99" i="153"/>
  <c r="G100" i="153"/>
  <c r="G101" i="153"/>
  <c r="G102" i="153"/>
  <c r="G103" i="153"/>
  <c r="G104" i="153"/>
  <c r="G105" i="153"/>
  <c r="G106" i="153"/>
  <c r="G107" i="153"/>
  <c r="G108" i="153"/>
  <c r="G109" i="153"/>
  <c r="G110" i="153"/>
  <c r="G111" i="153"/>
  <c r="G112" i="153"/>
  <c r="G113" i="153"/>
  <c r="G114" i="153"/>
  <c r="G115" i="153"/>
  <c r="G116" i="153"/>
  <c r="G117" i="153"/>
  <c r="G118" i="153"/>
  <c r="G119" i="153"/>
  <c r="G120" i="153"/>
  <c r="G121" i="153"/>
  <c r="G122" i="153"/>
  <c r="G123" i="153"/>
  <c r="G124" i="153"/>
  <c r="G125" i="153"/>
  <c r="G126" i="153"/>
  <c r="G127" i="153"/>
  <c r="G128" i="153"/>
  <c r="G129" i="153"/>
  <c r="G130" i="153"/>
  <c r="G131" i="153"/>
  <c r="G132" i="153"/>
  <c r="G133" i="153"/>
  <c r="G134" i="153"/>
  <c r="G135" i="153"/>
  <c r="G136" i="153"/>
  <c r="G137" i="153"/>
  <c r="G138" i="153"/>
  <c r="G139" i="153"/>
  <c r="G140" i="153"/>
  <c r="G141" i="153"/>
  <c r="G142" i="153"/>
  <c r="G143" i="153"/>
  <c r="G144" i="153"/>
  <c r="G145" i="153"/>
  <c r="G146" i="153"/>
  <c r="G147" i="153"/>
  <c r="G148" i="153"/>
  <c r="G149" i="153"/>
  <c r="G150" i="153"/>
  <c r="G151" i="153"/>
  <c r="G152" i="153"/>
  <c r="G153" i="153"/>
  <c r="G154" i="153"/>
  <c r="G155" i="153"/>
  <c r="G156" i="153"/>
  <c r="G157" i="153"/>
  <c r="G158" i="153"/>
  <c r="G159" i="153"/>
  <c r="G160" i="153"/>
  <c r="G161" i="153"/>
  <c r="G162" i="153"/>
  <c r="G163" i="153"/>
  <c r="G164" i="153"/>
  <c r="G165" i="153"/>
  <c r="G166" i="153"/>
  <c r="G167" i="153"/>
  <c r="G168" i="153"/>
  <c r="G169" i="153"/>
  <c r="G170" i="153"/>
  <c r="G171" i="153"/>
  <c r="G172" i="153"/>
  <c r="G173" i="153"/>
  <c r="G174" i="153"/>
  <c r="G175" i="153"/>
  <c r="G176" i="153"/>
  <c r="G177" i="153"/>
  <c r="G178" i="153"/>
  <c r="G179" i="153"/>
  <c r="G180" i="153"/>
  <c r="G181" i="153"/>
  <c r="G182" i="153"/>
  <c r="G183" i="153"/>
  <c r="G184" i="153"/>
  <c r="G185" i="153"/>
  <c r="G186" i="153"/>
  <c r="G187" i="153"/>
  <c r="G188" i="153"/>
  <c r="G189" i="153"/>
  <c r="G190" i="153"/>
  <c r="G191" i="153"/>
  <c r="G192" i="153"/>
  <c r="G193" i="153"/>
  <c r="G194" i="153"/>
  <c r="G195" i="153"/>
  <c r="G196" i="153"/>
  <c r="G197" i="153"/>
  <c r="G198" i="153"/>
  <c r="G199" i="153"/>
  <c r="G200" i="153"/>
  <c r="G201" i="153"/>
  <c r="G202" i="153"/>
  <c r="G203" i="153"/>
  <c r="G204" i="153"/>
  <c r="G205" i="153"/>
  <c r="G206" i="153"/>
  <c r="G207" i="153"/>
  <c r="G208" i="153"/>
  <c r="G209" i="153"/>
  <c r="G210" i="153"/>
  <c r="G211" i="153"/>
  <c r="G212" i="153"/>
  <c r="G213" i="153"/>
  <c r="G214" i="153"/>
  <c r="G215" i="153"/>
  <c r="G216" i="153"/>
  <c r="G217" i="153"/>
  <c r="G218" i="153"/>
  <c r="G219" i="153"/>
  <c r="G220" i="153"/>
  <c r="G221" i="153"/>
  <c r="G222" i="153"/>
  <c r="G223" i="153"/>
  <c r="G224" i="153"/>
  <c r="G225" i="153"/>
  <c r="G226" i="153"/>
  <c r="G227" i="153"/>
  <c r="G228" i="153"/>
  <c r="G229" i="153"/>
  <c r="G230" i="153"/>
  <c r="G231" i="153"/>
  <c r="G232" i="153"/>
  <c r="G233" i="153"/>
  <c r="G234" i="153"/>
  <c r="G235" i="153"/>
  <c r="G236" i="153"/>
  <c r="G237" i="153"/>
  <c r="G238" i="153"/>
  <c r="G239" i="153"/>
  <c r="G240" i="153"/>
  <c r="G241" i="153"/>
  <c r="G242" i="153"/>
  <c r="G243" i="153"/>
  <c r="G244" i="153"/>
  <c r="G245" i="153"/>
  <c r="G246" i="153"/>
  <c r="G247" i="153"/>
  <c r="G248" i="153"/>
  <c r="G249" i="153"/>
  <c r="G250" i="153"/>
  <c r="G251" i="153"/>
  <c r="G252" i="153"/>
  <c r="G253" i="153"/>
  <c r="G254" i="153"/>
  <c r="G255" i="153"/>
  <c r="G256" i="153"/>
  <c r="G257" i="153"/>
  <c r="G258" i="153"/>
  <c r="G259" i="153"/>
  <c r="G10" i="153"/>
  <c r="D17" i="145"/>
  <c r="E17" i="145"/>
  <c r="D18" i="145"/>
  <c r="E18" i="145"/>
  <c r="D19" i="145"/>
  <c r="E19" i="145"/>
  <c r="D20" i="145"/>
  <c r="E20" i="145"/>
  <c r="D21" i="145"/>
  <c r="E21" i="145"/>
  <c r="D22" i="145"/>
  <c r="E22" i="145"/>
  <c r="D23" i="145"/>
  <c r="E23" i="145"/>
  <c r="D24" i="145"/>
  <c r="E24" i="145"/>
  <c r="D25" i="145"/>
  <c r="E25" i="145"/>
  <c r="D26" i="145"/>
  <c r="E26" i="145"/>
  <c r="D27" i="145"/>
  <c r="E27" i="145"/>
  <c r="D28" i="145"/>
  <c r="E28" i="145"/>
  <c r="D29" i="145"/>
  <c r="E29" i="145"/>
  <c r="D30" i="145"/>
  <c r="E30" i="145"/>
  <c r="D31" i="145"/>
  <c r="E31" i="145"/>
  <c r="D32" i="145"/>
  <c r="E32" i="145"/>
  <c r="D33" i="145"/>
  <c r="E33" i="145"/>
  <c r="D34" i="145"/>
  <c r="E34" i="145"/>
  <c r="D35" i="145"/>
  <c r="E35" i="145"/>
  <c r="D36" i="145"/>
  <c r="E36" i="145"/>
  <c r="D37" i="145"/>
  <c r="E37" i="145"/>
  <c r="D38" i="145"/>
  <c r="E38" i="145"/>
  <c r="D39" i="145"/>
  <c r="E39" i="145"/>
  <c r="D40" i="145"/>
  <c r="E40" i="145"/>
  <c r="D41" i="145"/>
  <c r="E41" i="145"/>
  <c r="D42" i="145"/>
  <c r="E42" i="145"/>
  <c r="D43" i="145"/>
  <c r="E43" i="145"/>
  <c r="D44" i="145"/>
  <c r="E44" i="145"/>
  <c r="D45" i="145"/>
  <c r="E45" i="145"/>
  <c r="D46" i="145"/>
  <c r="E46" i="145"/>
  <c r="D47" i="145"/>
  <c r="E47" i="145"/>
  <c r="D48" i="145"/>
  <c r="E48" i="145"/>
  <c r="D49" i="145"/>
  <c r="E49" i="145"/>
  <c r="D50" i="145"/>
  <c r="E50" i="145"/>
  <c r="D51" i="145"/>
  <c r="E51" i="145"/>
  <c r="D52" i="145"/>
  <c r="E52" i="145"/>
  <c r="D53" i="145"/>
  <c r="E53" i="145"/>
  <c r="D54" i="145"/>
  <c r="E54" i="145"/>
  <c r="D55" i="145"/>
  <c r="E55" i="145"/>
  <c r="D56" i="145"/>
  <c r="E56" i="145"/>
  <c r="D57" i="145"/>
  <c r="E57" i="145"/>
  <c r="D58" i="145"/>
  <c r="E58" i="145"/>
  <c r="D59" i="145"/>
  <c r="E59" i="145"/>
  <c r="D60" i="145"/>
  <c r="E60" i="145"/>
  <c r="D61" i="145"/>
  <c r="E61" i="145"/>
  <c r="D62" i="145"/>
  <c r="E62" i="145"/>
  <c r="D63" i="145"/>
  <c r="E63" i="145"/>
  <c r="D64" i="145"/>
  <c r="E64" i="145"/>
  <c r="D65" i="145"/>
  <c r="E65" i="145"/>
  <c r="D66" i="145"/>
  <c r="E66" i="145"/>
  <c r="D67" i="145"/>
  <c r="E67" i="145"/>
  <c r="D68" i="145"/>
  <c r="E68" i="145"/>
  <c r="D69" i="145"/>
  <c r="E69" i="145"/>
  <c r="D70" i="145"/>
  <c r="E70" i="145"/>
  <c r="D71" i="145"/>
  <c r="E71" i="145"/>
  <c r="D72" i="145"/>
  <c r="E72" i="145"/>
  <c r="D73" i="145"/>
  <c r="E73" i="145"/>
  <c r="D74" i="145"/>
  <c r="E74" i="145"/>
  <c r="D75" i="145"/>
  <c r="E75" i="145"/>
  <c r="D76" i="145"/>
  <c r="E76" i="145"/>
  <c r="D77" i="145"/>
  <c r="E77" i="145"/>
  <c r="D78" i="145"/>
  <c r="E78" i="145"/>
  <c r="D79" i="145"/>
  <c r="E79" i="145"/>
  <c r="D80" i="145"/>
  <c r="E80" i="145"/>
  <c r="D81" i="145"/>
  <c r="E81" i="145"/>
  <c r="D82" i="145"/>
  <c r="E82" i="145"/>
  <c r="D83" i="145"/>
  <c r="E83" i="145"/>
  <c r="D84" i="145"/>
  <c r="E84" i="145"/>
  <c r="D85" i="145"/>
  <c r="E85" i="145"/>
  <c r="D86" i="145"/>
  <c r="E86" i="145"/>
  <c r="D87" i="145"/>
  <c r="E87" i="145"/>
  <c r="D88" i="145"/>
  <c r="E88" i="145"/>
  <c r="D89" i="145"/>
  <c r="E89" i="145"/>
  <c r="D90" i="145"/>
  <c r="E90" i="145"/>
  <c r="D91" i="145"/>
  <c r="E91" i="145"/>
  <c r="D92" i="145"/>
  <c r="E92" i="145"/>
  <c r="D93" i="145"/>
  <c r="E93" i="145"/>
  <c r="D94" i="145"/>
  <c r="E94" i="145"/>
  <c r="D95" i="145"/>
  <c r="E95" i="145"/>
  <c r="D96" i="145"/>
  <c r="E96" i="145"/>
  <c r="D97" i="145"/>
  <c r="E97" i="145"/>
  <c r="D98" i="145"/>
  <c r="E98" i="145"/>
  <c r="D99" i="145"/>
  <c r="E99" i="145"/>
  <c r="D100" i="145"/>
  <c r="E100" i="145"/>
  <c r="D101" i="145"/>
  <c r="E101" i="145"/>
  <c r="D102" i="145"/>
  <c r="E102" i="145"/>
  <c r="D103" i="145"/>
  <c r="E103" i="145"/>
  <c r="D104" i="145"/>
  <c r="E104" i="145"/>
  <c r="D105" i="145"/>
  <c r="E105" i="145"/>
  <c r="D106" i="145"/>
  <c r="E106" i="145"/>
  <c r="D107" i="145"/>
  <c r="E107" i="145"/>
  <c r="D108" i="145"/>
  <c r="E108" i="145"/>
  <c r="D109" i="145"/>
  <c r="E109" i="145"/>
  <c r="D110" i="145"/>
  <c r="E110" i="145"/>
  <c r="D111" i="145"/>
  <c r="E111" i="145"/>
  <c r="D112" i="145"/>
  <c r="E112" i="145"/>
  <c r="D113" i="145"/>
  <c r="E113" i="145"/>
  <c r="D114" i="145"/>
  <c r="E114" i="145"/>
  <c r="D115" i="145"/>
  <c r="E115" i="145"/>
  <c r="D116" i="145"/>
  <c r="E116" i="145"/>
  <c r="D117" i="145"/>
  <c r="E117" i="145"/>
  <c r="D118" i="145"/>
  <c r="E118" i="145"/>
  <c r="D119" i="145"/>
  <c r="E119" i="145"/>
  <c r="D120" i="145"/>
  <c r="E120" i="145"/>
  <c r="D121" i="145"/>
  <c r="E121" i="145"/>
  <c r="D122" i="145"/>
  <c r="E122" i="145"/>
  <c r="D123" i="145"/>
  <c r="E123" i="145"/>
  <c r="D124" i="145"/>
  <c r="E124" i="145"/>
  <c r="D125" i="145"/>
  <c r="E125" i="145"/>
  <c r="D126" i="145"/>
  <c r="E126" i="145"/>
  <c r="D127" i="145"/>
  <c r="E127" i="145"/>
  <c r="D128" i="145"/>
  <c r="E128" i="145"/>
  <c r="D129" i="145"/>
  <c r="E129" i="145"/>
  <c r="D130" i="145"/>
  <c r="E130" i="145"/>
  <c r="D131" i="145"/>
  <c r="E131" i="145"/>
  <c r="D132" i="145"/>
  <c r="E132" i="145"/>
  <c r="D133" i="145"/>
  <c r="E133" i="145"/>
  <c r="D134" i="145"/>
  <c r="E134" i="145"/>
  <c r="D135" i="145"/>
  <c r="E135" i="145"/>
  <c r="D136" i="145"/>
  <c r="E136" i="145"/>
  <c r="D137" i="145"/>
  <c r="E137" i="145"/>
  <c r="D138" i="145"/>
  <c r="E138" i="145"/>
  <c r="D139" i="145"/>
  <c r="E139" i="145"/>
  <c r="D140" i="145"/>
  <c r="E140" i="145"/>
  <c r="D141" i="145"/>
  <c r="E141" i="145"/>
  <c r="D142" i="145"/>
  <c r="E142" i="145"/>
  <c r="D143" i="145"/>
  <c r="E143" i="145"/>
  <c r="D144" i="145"/>
  <c r="E144" i="145"/>
  <c r="D145" i="145"/>
  <c r="E145" i="145"/>
  <c r="D146" i="145"/>
  <c r="E146" i="145"/>
  <c r="D147" i="145"/>
  <c r="E147" i="145"/>
  <c r="D148" i="145"/>
  <c r="E148" i="145"/>
  <c r="D149" i="145"/>
  <c r="E149" i="145"/>
  <c r="D150" i="145"/>
  <c r="E150" i="145"/>
  <c r="D151" i="145"/>
  <c r="E151" i="145"/>
  <c r="D152" i="145"/>
  <c r="E152" i="145"/>
  <c r="D153" i="145"/>
  <c r="E153" i="145"/>
  <c r="D154" i="145"/>
  <c r="E154" i="145"/>
  <c r="D155" i="145"/>
  <c r="E155" i="145"/>
  <c r="D156" i="145"/>
  <c r="E156" i="145"/>
  <c r="D157" i="145"/>
  <c r="E157" i="145"/>
  <c r="D158" i="145"/>
  <c r="E158" i="145"/>
  <c r="D159" i="145"/>
  <c r="E159" i="145"/>
  <c r="D160" i="145"/>
  <c r="E160" i="145"/>
  <c r="D161" i="145"/>
  <c r="E161" i="145"/>
  <c r="D162" i="145"/>
  <c r="E162" i="145"/>
  <c r="D163" i="145"/>
  <c r="E163" i="145"/>
  <c r="D164" i="145"/>
  <c r="E164" i="145"/>
  <c r="D165" i="145"/>
  <c r="E165" i="145"/>
  <c r="D166" i="145"/>
  <c r="E166" i="145"/>
  <c r="D167" i="145"/>
  <c r="E167" i="145"/>
  <c r="D168" i="145"/>
  <c r="E168" i="145"/>
  <c r="D169" i="145"/>
  <c r="E169" i="145"/>
  <c r="D170" i="145"/>
  <c r="E170" i="145"/>
  <c r="D171" i="145"/>
  <c r="E171" i="145"/>
  <c r="D172" i="145"/>
  <c r="E172" i="145"/>
  <c r="D173" i="145"/>
  <c r="E173" i="145"/>
  <c r="D174" i="145"/>
  <c r="E174" i="145"/>
  <c r="D175" i="145"/>
  <c r="E175" i="145"/>
  <c r="D176" i="145"/>
  <c r="E176" i="145"/>
  <c r="D177" i="145"/>
  <c r="E177" i="145"/>
  <c r="D178" i="145"/>
  <c r="E178" i="145"/>
  <c r="D179" i="145"/>
  <c r="E179" i="145"/>
  <c r="D180" i="145"/>
  <c r="E180" i="145"/>
  <c r="D181" i="145"/>
  <c r="E181" i="145"/>
  <c r="D182" i="145"/>
  <c r="E182" i="145"/>
  <c r="D183" i="145"/>
  <c r="E183" i="145"/>
  <c r="D184" i="145"/>
  <c r="E184" i="145"/>
  <c r="D185" i="145"/>
  <c r="E185" i="145"/>
  <c r="D186" i="145"/>
  <c r="E186" i="145"/>
  <c r="D187" i="145"/>
  <c r="E187" i="145"/>
  <c r="D188" i="145"/>
  <c r="E188" i="145"/>
  <c r="D189" i="145"/>
  <c r="E189" i="145"/>
  <c r="D190" i="145"/>
  <c r="E190" i="145"/>
  <c r="D191" i="145"/>
  <c r="E191" i="145"/>
  <c r="D192" i="145"/>
  <c r="E192" i="145"/>
  <c r="D193" i="145"/>
  <c r="E193" i="145"/>
  <c r="D194" i="145"/>
  <c r="E194" i="145"/>
  <c r="D200" i="145"/>
  <c r="E200" i="145"/>
  <c r="D201" i="145"/>
  <c r="E201" i="145"/>
  <c r="D202" i="145"/>
  <c r="E202" i="145"/>
  <c r="D203" i="145"/>
  <c r="E203" i="145"/>
  <c r="D204" i="145"/>
  <c r="E204" i="145"/>
  <c r="D205" i="145"/>
  <c r="E205" i="145"/>
  <c r="D206" i="145"/>
  <c r="E206" i="145"/>
  <c r="D207" i="145"/>
  <c r="E207" i="145"/>
  <c r="D208" i="145"/>
  <c r="E208" i="145"/>
  <c r="D209" i="145"/>
  <c r="E209" i="145"/>
  <c r="D210" i="145"/>
  <c r="E210" i="145"/>
  <c r="D211" i="145"/>
  <c r="E211" i="145"/>
  <c r="D212" i="145"/>
  <c r="E212" i="145"/>
  <c r="D213" i="145"/>
  <c r="E213" i="145"/>
  <c r="D214" i="145"/>
  <c r="E214" i="145"/>
  <c r="D215" i="145"/>
  <c r="E215" i="145"/>
  <c r="D216" i="145"/>
  <c r="E216" i="145"/>
  <c r="D217" i="145"/>
  <c r="E217" i="145"/>
  <c r="D218" i="145"/>
  <c r="E218" i="145"/>
  <c r="D219" i="145"/>
  <c r="E219" i="145"/>
  <c r="D220" i="145"/>
  <c r="E220" i="145"/>
  <c r="D221" i="145"/>
  <c r="E221" i="145"/>
  <c r="D222" i="145"/>
  <c r="E222" i="145"/>
  <c r="D223" i="145"/>
  <c r="E223" i="145"/>
  <c r="D224" i="145"/>
  <c r="E224" i="145"/>
  <c r="D225" i="145"/>
  <c r="E225" i="145"/>
  <c r="D226" i="145"/>
  <c r="E226" i="145"/>
  <c r="D227" i="145"/>
  <c r="E227" i="145"/>
  <c r="D228" i="145"/>
  <c r="E228" i="145"/>
  <c r="D229" i="145"/>
  <c r="E229" i="145"/>
  <c r="D230" i="145"/>
  <c r="E230" i="145"/>
  <c r="D231" i="145"/>
  <c r="E231" i="145"/>
  <c r="D232" i="145"/>
  <c r="E232" i="145"/>
  <c r="D233" i="145"/>
  <c r="E233" i="145"/>
  <c r="D234" i="145"/>
  <c r="E234" i="145"/>
  <c r="D235" i="145"/>
  <c r="E235" i="145"/>
  <c r="D236" i="145"/>
  <c r="E236" i="145"/>
  <c r="D237" i="145"/>
  <c r="E237" i="145"/>
  <c r="D238" i="145"/>
  <c r="E238" i="145"/>
  <c r="D239" i="145"/>
  <c r="E239" i="145"/>
  <c r="D240" i="145"/>
  <c r="E240" i="145"/>
  <c r="D241" i="145"/>
  <c r="E241" i="145"/>
  <c r="D242" i="145"/>
  <c r="E242" i="145"/>
  <c r="D243" i="145"/>
  <c r="E243" i="145"/>
  <c r="D244" i="145"/>
  <c r="E244" i="145"/>
  <c r="D245" i="145"/>
  <c r="E245" i="145"/>
  <c r="D246" i="145"/>
  <c r="E246" i="145"/>
  <c r="D247" i="145"/>
  <c r="E247" i="145"/>
  <c r="D248" i="145"/>
  <c r="E248" i="145"/>
  <c r="D249" i="145"/>
  <c r="E249" i="145"/>
  <c r="D250" i="145"/>
  <c r="E250" i="145"/>
  <c r="D251" i="145"/>
  <c r="E251" i="145"/>
  <c r="D252" i="145"/>
  <c r="E252" i="145"/>
  <c r="D253" i="145"/>
  <c r="E253" i="145"/>
  <c r="D254" i="145"/>
  <c r="E254" i="145"/>
  <c r="D255" i="145"/>
  <c r="E255" i="145"/>
  <c r="D256" i="145"/>
  <c r="E256" i="145"/>
  <c r="D257" i="145"/>
  <c r="E257" i="145"/>
  <c r="D258" i="145"/>
  <c r="E258" i="145"/>
  <c r="D259" i="145"/>
  <c r="E259" i="145"/>
  <c r="D260" i="145"/>
  <c r="E260" i="145"/>
  <c r="D261" i="145"/>
  <c r="E261" i="145"/>
  <c r="D262" i="145"/>
  <c r="E262" i="145"/>
  <c r="D263" i="145"/>
  <c r="E263" i="145"/>
  <c r="D264" i="145"/>
  <c r="E264" i="145"/>
  <c r="D265" i="145"/>
  <c r="E265" i="145"/>
  <c r="E16" i="145"/>
  <c r="D16" i="145"/>
  <c r="G11" i="158"/>
  <c r="G12" i="158"/>
  <c r="G13" i="158"/>
  <c r="G14" i="158"/>
  <c r="G15" i="158"/>
  <c r="G16" i="158"/>
  <c r="G17" i="158"/>
  <c r="G18" i="158"/>
  <c r="G19" i="158"/>
  <c r="G20" i="158"/>
  <c r="G21" i="158"/>
  <c r="G22" i="158"/>
  <c r="G23" i="158"/>
  <c r="G24" i="158"/>
  <c r="G25" i="158"/>
  <c r="G26" i="158"/>
  <c r="G27" i="158"/>
  <c r="G28" i="158"/>
  <c r="G29" i="158"/>
  <c r="G30" i="158"/>
  <c r="G31" i="158"/>
  <c r="G32" i="158"/>
  <c r="G33" i="158"/>
  <c r="G34" i="158"/>
  <c r="G35" i="158"/>
  <c r="G36" i="158"/>
  <c r="G37" i="158"/>
  <c r="G38" i="158"/>
  <c r="G39" i="158"/>
  <c r="G40" i="158"/>
  <c r="G41" i="158"/>
  <c r="G42" i="158"/>
  <c r="G43" i="158"/>
  <c r="G44" i="158"/>
  <c r="G45" i="158"/>
  <c r="G46" i="158"/>
  <c r="G47" i="158"/>
  <c r="G48" i="158"/>
  <c r="G49" i="158"/>
  <c r="G50" i="158"/>
  <c r="G51" i="158"/>
  <c r="G52" i="158"/>
  <c r="G53" i="158"/>
  <c r="G54" i="158"/>
  <c r="G55" i="158"/>
  <c r="G56" i="158"/>
  <c r="G57" i="158"/>
  <c r="G58" i="158"/>
  <c r="G59" i="158"/>
  <c r="G60" i="158"/>
  <c r="G61" i="158"/>
  <c r="G62" i="158"/>
  <c r="G63" i="158"/>
  <c r="G64" i="158"/>
  <c r="G65" i="158"/>
  <c r="G66" i="158"/>
  <c r="G67" i="158"/>
  <c r="G68" i="158"/>
  <c r="G69" i="158"/>
  <c r="G70" i="158"/>
  <c r="G71" i="158"/>
  <c r="G72" i="158"/>
  <c r="G73" i="158"/>
  <c r="G74" i="158"/>
  <c r="G75" i="158"/>
  <c r="G76" i="158"/>
  <c r="G77" i="158"/>
  <c r="G78" i="158"/>
  <c r="G79" i="158"/>
  <c r="G80" i="158"/>
  <c r="G81" i="158"/>
  <c r="G82" i="158"/>
  <c r="G83" i="158"/>
  <c r="G84" i="158"/>
  <c r="G85" i="158"/>
  <c r="G86" i="158"/>
  <c r="G87" i="158"/>
  <c r="G88" i="158"/>
  <c r="G89" i="158"/>
  <c r="G90" i="158"/>
  <c r="G91" i="158"/>
  <c r="G92" i="158"/>
  <c r="G93" i="158"/>
  <c r="G94" i="158"/>
  <c r="G95" i="158"/>
  <c r="G96" i="158"/>
  <c r="G97" i="158"/>
  <c r="G98" i="158"/>
  <c r="G99" i="158"/>
  <c r="G100" i="158"/>
  <c r="G101" i="158"/>
  <c r="G102" i="158"/>
  <c r="G103" i="158"/>
  <c r="G104" i="158"/>
  <c r="G105" i="158"/>
  <c r="G106" i="158"/>
  <c r="G107" i="158"/>
  <c r="G108" i="158"/>
  <c r="G109" i="158"/>
  <c r="G110" i="158"/>
  <c r="G111" i="158"/>
  <c r="G112" i="158"/>
  <c r="G113" i="158"/>
  <c r="G114" i="158"/>
  <c r="G115" i="158"/>
  <c r="G116" i="158"/>
  <c r="G117" i="158"/>
  <c r="G118" i="158"/>
  <c r="G119" i="158"/>
  <c r="G120" i="158"/>
  <c r="G121" i="158"/>
  <c r="G122" i="158"/>
  <c r="G123" i="158"/>
  <c r="G124" i="158"/>
  <c r="G125" i="158"/>
  <c r="G126" i="158"/>
  <c r="G127" i="158"/>
  <c r="G128" i="158"/>
  <c r="G129" i="158"/>
  <c r="G130" i="158"/>
  <c r="G131" i="158"/>
  <c r="G132" i="158"/>
  <c r="G133" i="158"/>
  <c r="G134" i="158"/>
  <c r="G135" i="158"/>
  <c r="G136" i="158"/>
  <c r="G137" i="158"/>
  <c r="G138" i="158"/>
  <c r="G139" i="158"/>
  <c r="G140" i="158"/>
  <c r="G141" i="158"/>
  <c r="G142" i="158"/>
  <c r="G143" i="158"/>
  <c r="G144" i="158"/>
  <c r="G145" i="158"/>
  <c r="G146" i="158"/>
  <c r="G147" i="158"/>
  <c r="G148" i="158"/>
  <c r="G149" i="158"/>
  <c r="G150" i="158"/>
  <c r="G151" i="158"/>
  <c r="G152" i="158"/>
  <c r="G153" i="158"/>
  <c r="G154" i="158"/>
  <c r="G155" i="158"/>
  <c r="G156" i="158"/>
  <c r="G157" i="158"/>
  <c r="G158" i="158"/>
  <c r="G159" i="158"/>
  <c r="G160" i="158"/>
  <c r="G161" i="158"/>
  <c r="G162" i="158"/>
  <c r="G163" i="158"/>
  <c r="G164" i="158"/>
  <c r="G165" i="158"/>
  <c r="G166" i="158"/>
  <c r="G167" i="158"/>
  <c r="G168" i="158"/>
  <c r="G169" i="158"/>
  <c r="G170" i="158"/>
  <c r="G171" i="158"/>
  <c r="G172" i="158"/>
  <c r="G173" i="158"/>
  <c r="G174" i="158"/>
  <c r="G175" i="158"/>
  <c r="G176" i="158"/>
  <c r="G177" i="158"/>
  <c r="G178" i="158"/>
  <c r="G179" i="158"/>
  <c r="G180" i="158"/>
  <c r="G181" i="158"/>
  <c r="G182" i="158"/>
  <c r="G183" i="158"/>
  <c r="G184" i="158"/>
  <c r="G185" i="158"/>
  <c r="G186" i="158"/>
  <c r="G187" i="158"/>
  <c r="G188" i="158"/>
  <c r="G189" i="158"/>
  <c r="G190" i="158"/>
  <c r="G191" i="158"/>
  <c r="G192" i="158"/>
  <c r="G193" i="158"/>
  <c r="G194" i="158"/>
  <c r="G195" i="158"/>
  <c r="G196" i="158"/>
  <c r="G197" i="158"/>
  <c r="G198" i="158"/>
  <c r="G199" i="158"/>
  <c r="G200" i="158"/>
  <c r="G201" i="158"/>
  <c r="G202" i="158"/>
  <c r="G203" i="158"/>
  <c r="G204" i="158"/>
  <c r="G205" i="158"/>
  <c r="G206" i="158"/>
  <c r="G207" i="158"/>
  <c r="G208" i="158"/>
  <c r="G209" i="158"/>
  <c r="G210" i="158"/>
  <c r="G211" i="158"/>
  <c r="G212" i="158"/>
  <c r="G213" i="158"/>
  <c r="G214" i="158"/>
  <c r="G215" i="158"/>
  <c r="G216" i="158"/>
  <c r="G217" i="158"/>
  <c r="G218" i="158"/>
  <c r="G219" i="158"/>
  <c r="G220" i="158"/>
  <c r="G221" i="158"/>
  <c r="G222" i="158"/>
  <c r="G223" i="158"/>
  <c r="G224" i="158"/>
  <c r="G225" i="158"/>
  <c r="G226" i="158"/>
  <c r="G227" i="158"/>
  <c r="G228" i="158"/>
  <c r="G229" i="158"/>
  <c r="G230" i="158"/>
  <c r="G231" i="158"/>
  <c r="G232" i="158"/>
  <c r="G233" i="158"/>
  <c r="G234" i="158"/>
  <c r="G235" i="158"/>
  <c r="G236" i="158"/>
  <c r="G237" i="158"/>
  <c r="G238" i="158"/>
  <c r="G239" i="158"/>
  <c r="G240" i="158"/>
  <c r="G241" i="158"/>
  <c r="G242" i="158"/>
  <c r="G243" i="158"/>
  <c r="G244" i="158"/>
  <c r="G245" i="158"/>
  <c r="G246" i="158"/>
  <c r="G247" i="158"/>
  <c r="G248" i="158"/>
  <c r="G249" i="158"/>
  <c r="G250" i="158"/>
  <c r="G251" i="158"/>
  <c r="G252" i="158"/>
  <c r="G253" i="158"/>
  <c r="G254" i="158"/>
  <c r="G255" i="158"/>
  <c r="G256" i="158"/>
  <c r="G257" i="158"/>
  <c r="G258" i="158"/>
  <c r="G259" i="158"/>
  <c r="G10" i="158"/>
  <c r="D17" i="146"/>
  <c r="E17" i="146"/>
  <c r="D18" i="146"/>
  <c r="E18" i="146"/>
  <c r="D19" i="146"/>
  <c r="E19" i="146"/>
  <c r="D20" i="146"/>
  <c r="E20" i="146"/>
  <c r="D21" i="146"/>
  <c r="E21" i="146"/>
  <c r="D22" i="146"/>
  <c r="E22" i="146"/>
  <c r="D23" i="146"/>
  <c r="E23" i="146"/>
  <c r="D24" i="146"/>
  <c r="E24" i="146"/>
  <c r="D25" i="146"/>
  <c r="E25" i="146"/>
  <c r="D26" i="146"/>
  <c r="E26" i="146"/>
  <c r="D27" i="146"/>
  <c r="E27" i="146"/>
  <c r="D28" i="146"/>
  <c r="E28" i="146"/>
  <c r="D29" i="146"/>
  <c r="E29" i="146"/>
  <c r="D30" i="146"/>
  <c r="E30" i="146"/>
  <c r="D31" i="146"/>
  <c r="E31" i="146"/>
  <c r="D32" i="146"/>
  <c r="E32" i="146"/>
  <c r="D33" i="146"/>
  <c r="E33" i="146"/>
  <c r="D34" i="146"/>
  <c r="E34" i="146"/>
  <c r="D35" i="146"/>
  <c r="E35" i="146"/>
  <c r="D36" i="146"/>
  <c r="E36" i="146"/>
  <c r="D37" i="146"/>
  <c r="E37" i="146"/>
  <c r="D38" i="146"/>
  <c r="E38" i="146"/>
  <c r="D39" i="146"/>
  <c r="E39" i="146"/>
  <c r="D40" i="146"/>
  <c r="E40" i="146"/>
  <c r="D41" i="146"/>
  <c r="E41" i="146"/>
  <c r="D42" i="146"/>
  <c r="E42" i="146"/>
  <c r="D43" i="146"/>
  <c r="E43" i="146"/>
  <c r="D44" i="146"/>
  <c r="E44" i="146"/>
  <c r="D45" i="146"/>
  <c r="E45" i="146"/>
  <c r="D46" i="146"/>
  <c r="E46" i="146"/>
  <c r="D47" i="146"/>
  <c r="E47" i="146"/>
  <c r="D48" i="146"/>
  <c r="E48" i="146"/>
  <c r="D49" i="146"/>
  <c r="E49" i="146"/>
  <c r="D50" i="146"/>
  <c r="E50" i="146"/>
  <c r="D51" i="146"/>
  <c r="E51" i="146"/>
  <c r="D52" i="146"/>
  <c r="E52" i="146"/>
  <c r="D53" i="146"/>
  <c r="E53" i="146"/>
  <c r="D54" i="146"/>
  <c r="E54" i="146"/>
  <c r="D55" i="146"/>
  <c r="E55" i="146"/>
  <c r="D56" i="146"/>
  <c r="E56" i="146"/>
  <c r="D57" i="146"/>
  <c r="E57" i="146"/>
  <c r="D58" i="146"/>
  <c r="E58" i="146"/>
  <c r="D59" i="146"/>
  <c r="E59" i="146"/>
  <c r="D60" i="146"/>
  <c r="E60" i="146"/>
  <c r="D61" i="146"/>
  <c r="E61" i="146"/>
  <c r="D62" i="146"/>
  <c r="E62" i="146"/>
  <c r="D63" i="146"/>
  <c r="E63" i="146"/>
  <c r="D64" i="146"/>
  <c r="E64" i="146"/>
  <c r="D65" i="146"/>
  <c r="E65" i="146"/>
  <c r="D66" i="146"/>
  <c r="E66" i="146"/>
  <c r="D67" i="146"/>
  <c r="E67" i="146"/>
  <c r="D68" i="146"/>
  <c r="E68" i="146"/>
  <c r="D69" i="146"/>
  <c r="E69" i="146"/>
  <c r="D70" i="146"/>
  <c r="E70" i="146"/>
  <c r="D71" i="146"/>
  <c r="E71" i="146"/>
  <c r="D72" i="146"/>
  <c r="E72" i="146"/>
  <c r="D73" i="146"/>
  <c r="E73" i="146"/>
  <c r="D74" i="146"/>
  <c r="E74" i="146"/>
  <c r="D75" i="146"/>
  <c r="E75" i="146"/>
  <c r="D76" i="146"/>
  <c r="E76" i="146"/>
  <c r="D77" i="146"/>
  <c r="E77" i="146"/>
  <c r="D78" i="146"/>
  <c r="E78" i="146"/>
  <c r="D79" i="146"/>
  <c r="E79" i="146"/>
  <c r="D80" i="146"/>
  <c r="E80" i="146"/>
  <c r="D81" i="146"/>
  <c r="E81" i="146"/>
  <c r="D82" i="146"/>
  <c r="E82" i="146"/>
  <c r="D83" i="146"/>
  <c r="E83" i="146"/>
  <c r="D84" i="146"/>
  <c r="E84" i="146"/>
  <c r="D85" i="146"/>
  <c r="E85" i="146"/>
  <c r="D86" i="146"/>
  <c r="E86" i="146"/>
  <c r="D87" i="146"/>
  <c r="E87" i="146"/>
  <c r="D88" i="146"/>
  <c r="E88" i="146"/>
  <c r="D89" i="146"/>
  <c r="E89" i="146"/>
  <c r="D90" i="146"/>
  <c r="E90" i="146"/>
  <c r="D91" i="146"/>
  <c r="E91" i="146"/>
  <c r="D92" i="146"/>
  <c r="E92" i="146"/>
  <c r="D93" i="146"/>
  <c r="E93" i="146"/>
  <c r="D94" i="146"/>
  <c r="E94" i="146"/>
  <c r="D95" i="146"/>
  <c r="E95" i="146"/>
  <c r="D96" i="146"/>
  <c r="E96" i="146"/>
  <c r="D97" i="146"/>
  <c r="E97" i="146"/>
  <c r="D98" i="146"/>
  <c r="E98" i="146"/>
  <c r="D99" i="146"/>
  <c r="E99" i="146"/>
  <c r="D100" i="146"/>
  <c r="E100" i="146"/>
  <c r="D101" i="146"/>
  <c r="E101" i="146"/>
  <c r="D102" i="146"/>
  <c r="E102" i="146"/>
  <c r="D103" i="146"/>
  <c r="E103" i="146"/>
  <c r="D104" i="146"/>
  <c r="E104" i="146"/>
  <c r="D105" i="146"/>
  <c r="E105" i="146"/>
  <c r="D106" i="146"/>
  <c r="E106" i="146"/>
  <c r="D107" i="146"/>
  <c r="E107" i="146"/>
  <c r="D108" i="146"/>
  <c r="E108" i="146"/>
  <c r="D109" i="146"/>
  <c r="E109" i="146"/>
  <c r="D110" i="146"/>
  <c r="E110" i="146"/>
  <c r="D111" i="146"/>
  <c r="E111" i="146"/>
  <c r="D112" i="146"/>
  <c r="E112" i="146"/>
  <c r="D113" i="146"/>
  <c r="E113" i="146"/>
  <c r="D114" i="146"/>
  <c r="E114" i="146"/>
  <c r="D115" i="146"/>
  <c r="E115" i="146"/>
  <c r="D116" i="146"/>
  <c r="E116" i="146"/>
  <c r="D117" i="146"/>
  <c r="E117" i="146"/>
  <c r="D118" i="146"/>
  <c r="E118" i="146"/>
  <c r="D119" i="146"/>
  <c r="E119" i="146"/>
  <c r="D120" i="146"/>
  <c r="E120" i="146"/>
  <c r="D121" i="146"/>
  <c r="E121" i="146"/>
  <c r="D122" i="146"/>
  <c r="E122" i="146"/>
  <c r="D123" i="146"/>
  <c r="E123" i="146"/>
  <c r="D124" i="146"/>
  <c r="E124" i="146"/>
  <c r="D125" i="146"/>
  <c r="E125" i="146"/>
  <c r="D126" i="146"/>
  <c r="E126" i="146"/>
  <c r="D127" i="146"/>
  <c r="E127" i="146"/>
  <c r="D128" i="146"/>
  <c r="E128" i="146"/>
  <c r="D129" i="146"/>
  <c r="E129" i="146"/>
  <c r="D130" i="146"/>
  <c r="E130" i="146"/>
  <c r="D131" i="146"/>
  <c r="E131" i="146"/>
  <c r="D132" i="146"/>
  <c r="E132" i="146"/>
  <c r="D133" i="146"/>
  <c r="E133" i="146"/>
  <c r="D134" i="146"/>
  <c r="E134" i="146"/>
  <c r="D135" i="146"/>
  <c r="E135" i="146"/>
  <c r="D136" i="146"/>
  <c r="E136" i="146"/>
  <c r="D137" i="146"/>
  <c r="E137" i="146"/>
  <c r="D138" i="146"/>
  <c r="E138" i="146"/>
  <c r="D139" i="146"/>
  <c r="E139" i="146"/>
  <c r="D140" i="146"/>
  <c r="E140" i="146"/>
  <c r="D141" i="146"/>
  <c r="E141" i="146"/>
  <c r="D142" i="146"/>
  <c r="E142" i="146"/>
  <c r="D143" i="146"/>
  <c r="E143" i="146"/>
  <c r="D144" i="146"/>
  <c r="E144" i="146"/>
  <c r="D145" i="146"/>
  <c r="E145" i="146"/>
  <c r="D146" i="146"/>
  <c r="E146" i="146"/>
  <c r="D147" i="146"/>
  <c r="E147" i="146"/>
  <c r="D148" i="146"/>
  <c r="E148" i="146"/>
  <c r="D149" i="146"/>
  <c r="E149" i="146"/>
  <c r="D150" i="146"/>
  <c r="E150" i="146"/>
  <c r="D151" i="146"/>
  <c r="E151" i="146"/>
  <c r="D152" i="146"/>
  <c r="E152" i="146"/>
  <c r="D153" i="146"/>
  <c r="E153" i="146"/>
  <c r="D154" i="146"/>
  <c r="E154" i="146"/>
  <c r="D155" i="146"/>
  <c r="E155" i="146"/>
  <c r="D156" i="146"/>
  <c r="E156" i="146"/>
  <c r="D157" i="146"/>
  <c r="E157" i="146"/>
  <c r="D158" i="146"/>
  <c r="E158" i="146"/>
  <c r="D159" i="146"/>
  <c r="E159" i="146"/>
  <c r="D160" i="146"/>
  <c r="E160" i="146"/>
  <c r="D161" i="146"/>
  <c r="E161" i="146"/>
  <c r="D162" i="146"/>
  <c r="E162" i="146"/>
  <c r="D163" i="146"/>
  <c r="E163" i="146"/>
  <c r="D164" i="146"/>
  <c r="E164" i="146"/>
  <c r="D165" i="146"/>
  <c r="E165" i="146"/>
  <c r="D166" i="146"/>
  <c r="E166" i="146"/>
  <c r="D167" i="146"/>
  <c r="E167" i="146"/>
  <c r="D168" i="146"/>
  <c r="E168" i="146"/>
  <c r="D169" i="146"/>
  <c r="E169" i="146"/>
  <c r="D170" i="146"/>
  <c r="E170" i="146"/>
  <c r="D171" i="146"/>
  <c r="E171" i="146"/>
  <c r="D172" i="146"/>
  <c r="E172" i="146"/>
  <c r="D173" i="146"/>
  <c r="E173" i="146"/>
  <c r="D174" i="146"/>
  <c r="E174" i="146"/>
  <c r="D175" i="146"/>
  <c r="E175" i="146"/>
  <c r="D176" i="146"/>
  <c r="E176" i="146"/>
  <c r="D177" i="146"/>
  <c r="E177" i="146"/>
  <c r="D178" i="146"/>
  <c r="E178" i="146"/>
  <c r="D179" i="146"/>
  <c r="E179" i="146"/>
  <c r="D180" i="146"/>
  <c r="E180" i="146"/>
  <c r="D181" i="146"/>
  <c r="E181" i="146"/>
  <c r="D182" i="146"/>
  <c r="E182" i="146"/>
  <c r="D183" i="146"/>
  <c r="E183" i="146"/>
  <c r="D184" i="146"/>
  <c r="E184" i="146"/>
  <c r="D185" i="146"/>
  <c r="E185" i="146"/>
  <c r="D186" i="146"/>
  <c r="E186" i="146"/>
  <c r="D187" i="146"/>
  <c r="E187" i="146"/>
  <c r="D188" i="146"/>
  <c r="E188" i="146"/>
  <c r="D189" i="146"/>
  <c r="E189" i="146"/>
  <c r="D190" i="146"/>
  <c r="E190" i="146"/>
  <c r="D191" i="146"/>
  <c r="E191" i="146"/>
  <c r="D192" i="146"/>
  <c r="E192" i="146"/>
  <c r="D193" i="146"/>
  <c r="E193" i="146"/>
  <c r="D194" i="146"/>
  <c r="E194" i="146"/>
  <c r="D195" i="146"/>
  <c r="E195" i="146"/>
  <c r="D196" i="146"/>
  <c r="E196" i="146"/>
  <c r="D197" i="146"/>
  <c r="E197" i="146"/>
  <c r="D198" i="146"/>
  <c r="E198" i="146"/>
  <c r="D199" i="146"/>
  <c r="E199" i="146"/>
  <c r="D200" i="146"/>
  <c r="E200" i="146"/>
  <c r="D201" i="146"/>
  <c r="E201" i="146"/>
  <c r="D202" i="146"/>
  <c r="E202" i="146"/>
  <c r="D203" i="146"/>
  <c r="E203" i="146"/>
  <c r="D204" i="146"/>
  <c r="E204" i="146"/>
  <c r="D205" i="146"/>
  <c r="E205" i="146"/>
  <c r="D206" i="146"/>
  <c r="E206" i="146"/>
  <c r="D207" i="146"/>
  <c r="E207" i="146"/>
  <c r="D208" i="146"/>
  <c r="E208" i="146"/>
  <c r="D209" i="146"/>
  <c r="E209" i="146"/>
  <c r="D210" i="146"/>
  <c r="E210" i="146"/>
  <c r="D211" i="146"/>
  <c r="E211" i="146"/>
  <c r="D212" i="146"/>
  <c r="E212" i="146"/>
  <c r="D213" i="146"/>
  <c r="E213" i="146"/>
  <c r="D214" i="146"/>
  <c r="E214" i="146"/>
  <c r="D215" i="146"/>
  <c r="E215" i="146"/>
  <c r="D216" i="146"/>
  <c r="E216" i="146"/>
  <c r="D217" i="146"/>
  <c r="E217" i="146"/>
  <c r="D218" i="146"/>
  <c r="E218" i="146"/>
  <c r="D219" i="146"/>
  <c r="E219" i="146"/>
  <c r="D220" i="146"/>
  <c r="E220" i="146"/>
  <c r="D221" i="146"/>
  <c r="E221" i="146"/>
  <c r="D222" i="146"/>
  <c r="E222" i="146"/>
  <c r="D223" i="146"/>
  <c r="E223" i="146"/>
  <c r="D224" i="146"/>
  <c r="E224" i="146"/>
  <c r="D225" i="146"/>
  <c r="E225" i="146"/>
  <c r="D226" i="146"/>
  <c r="E226" i="146"/>
  <c r="D227" i="146"/>
  <c r="E227" i="146"/>
  <c r="D228" i="146"/>
  <c r="E228" i="146"/>
  <c r="D229" i="146"/>
  <c r="E229" i="146"/>
  <c r="D230" i="146"/>
  <c r="E230" i="146"/>
  <c r="D231" i="146"/>
  <c r="E231" i="146"/>
  <c r="D232" i="146"/>
  <c r="E232" i="146"/>
  <c r="D233" i="146"/>
  <c r="E233" i="146"/>
  <c r="D234" i="146"/>
  <c r="E234" i="146"/>
  <c r="D235" i="146"/>
  <c r="E235" i="146"/>
  <c r="D236" i="146"/>
  <c r="E236" i="146"/>
  <c r="D237" i="146"/>
  <c r="E237" i="146"/>
  <c r="D238" i="146"/>
  <c r="E238" i="146"/>
  <c r="D239" i="146"/>
  <c r="E239" i="146"/>
  <c r="D240" i="146"/>
  <c r="E240" i="146"/>
  <c r="D241" i="146"/>
  <c r="E241" i="146"/>
  <c r="D242" i="146"/>
  <c r="E242" i="146"/>
  <c r="D243" i="146"/>
  <c r="E243" i="146"/>
  <c r="D244" i="146"/>
  <c r="E244" i="146"/>
  <c r="D245" i="146"/>
  <c r="E245" i="146"/>
  <c r="D246" i="146"/>
  <c r="E246" i="146"/>
  <c r="D247" i="146"/>
  <c r="E247" i="146"/>
  <c r="D248" i="146"/>
  <c r="E248" i="146"/>
  <c r="D249" i="146"/>
  <c r="E249" i="146"/>
  <c r="D250" i="146"/>
  <c r="E250" i="146"/>
  <c r="D251" i="146"/>
  <c r="E251" i="146"/>
  <c r="D252" i="146"/>
  <c r="E252" i="146"/>
  <c r="D253" i="146"/>
  <c r="E253" i="146"/>
  <c r="D254" i="146"/>
  <c r="E254" i="146"/>
  <c r="D255" i="146"/>
  <c r="E255" i="146"/>
  <c r="D256" i="146"/>
  <c r="E256" i="146"/>
  <c r="D257" i="146"/>
  <c r="E257" i="146"/>
  <c r="D258" i="146"/>
  <c r="E258" i="146"/>
  <c r="D259" i="146"/>
  <c r="E259" i="146"/>
  <c r="D260" i="146"/>
  <c r="E260" i="146"/>
  <c r="D261" i="146"/>
  <c r="E261" i="146"/>
  <c r="D262" i="146"/>
  <c r="E262" i="146"/>
  <c r="D263" i="146"/>
  <c r="E263" i="146"/>
  <c r="D264" i="146"/>
  <c r="E264" i="146"/>
  <c r="D265" i="146"/>
  <c r="E265" i="146"/>
  <c r="E16" i="146"/>
  <c r="D16" i="146"/>
  <c r="G11" i="159"/>
  <c r="G12" i="159"/>
  <c r="G13" i="159"/>
  <c r="G14" i="159"/>
  <c r="G15" i="159"/>
  <c r="G16" i="159"/>
  <c r="G17" i="159"/>
  <c r="G18" i="159"/>
  <c r="G19" i="159"/>
  <c r="G20" i="159"/>
  <c r="G21" i="159"/>
  <c r="G22" i="159"/>
  <c r="G23" i="159"/>
  <c r="G24" i="159"/>
  <c r="G25" i="159"/>
  <c r="G26" i="159"/>
  <c r="G27" i="159"/>
  <c r="G28" i="159"/>
  <c r="G29" i="159"/>
  <c r="G30" i="159"/>
  <c r="G31" i="159"/>
  <c r="G32" i="159"/>
  <c r="G33" i="159"/>
  <c r="G34" i="159"/>
  <c r="G35" i="159"/>
  <c r="G36" i="159"/>
  <c r="G37" i="159"/>
  <c r="G38" i="159"/>
  <c r="G39" i="159"/>
  <c r="G40" i="159"/>
  <c r="G41" i="159"/>
  <c r="G42" i="159"/>
  <c r="G43" i="159"/>
  <c r="G44" i="159"/>
  <c r="G45" i="159"/>
  <c r="G46" i="159"/>
  <c r="G47" i="159"/>
  <c r="G48" i="159"/>
  <c r="G49" i="159"/>
  <c r="G50" i="159"/>
  <c r="G51" i="159"/>
  <c r="G52" i="159"/>
  <c r="G53" i="159"/>
  <c r="G54" i="159"/>
  <c r="G55" i="159"/>
  <c r="G56" i="159"/>
  <c r="G57" i="159"/>
  <c r="G58" i="159"/>
  <c r="G59" i="159"/>
  <c r="G60" i="159"/>
  <c r="G61" i="159"/>
  <c r="G62" i="159"/>
  <c r="G63" i="159"/>
  <c r="G64" i="159"/>
  <c r="G65" i="159"/>
  <c r="G66" i="159"/>
  <c r="G67" i="159"/>
  <c r="G68" i="159"/>
  <c r="G69" i="159"/>
  <c r="G70" i="159"/>
  <c r="G71" i="159"/>
  <c r="G72" i="159"/>
  <c r="G73" i="159"/>
  <c r="G74" i="159"/>
  <c r="G75" i="159"/>
  <c r="G76" i="159"/>
  <c r="G77" i="159"/>
  <c r="G78" i="159"/>
  <c r="G79" i="159"/>
  <c r="G80" i="159"/>
  <c r="G81" i="159"/>
  <c r="G82" i="159"/>
  <c r="G83" i="159"/>
  <c r="G84" i="159"/>
  <c r="G85" i="159"/>
  <c r="G86" i="159"/>
  <c r="G87" i="159"/>
  <c r="G88" i="159"/>
  <c r="G89" i="159"/>
  <c r="G90" i="159"/>
  <c r="G91" i="159"/>
  <c r="G92" i="159"/>
  <c r="G93" i="159"/>
  <c r="G94" i="159"/>
  <c r="G95" i="159"/>
  <c r="G96" i="159"/>
  <c r="G97" i="159"/>
  <c r="G98" i="159"/>
  <c r="G99" i="159"/>
  <c r="G100" i="159"/>
  <c r="G101" i="159"/>
  <c r="G102" i="159"/>
  <c r="G103" i="159"/>
  <c r="G104" i="159"/>
  <c r="G105" i="159"/>
  <c r="G106" i="159"/>
  <c r="G107" i="159"/>
  <c r="G108" i="159"/>
  <c r="G109" i="159"/>
  <c r="G110" i="159"/>
  <c r="G111" i="159"/>
  <c r="G112" i="159"/>
  <c r="G113" i="159"/>
  <c r="G114" i="159"/>
  <c r="G115" i="159"/>
  <c r="G116" i="159"/>
  <c r="G117" i="159"/>
  <c r="G118" i="159"/>
  <c r="G119" i="159"/>
  <c r="G120" i="159"/>
  <c r="G121" i="159"/>
  <c r="G122" i="159"/>
  <c r="G123" i="159"/>
  <c r="G124" i="159"/>
  <c r="G125" i="159"/>
  <c r="G126" i="159"/>
  <c r="G127" i="159"/>
  <c r="G128" i="159"/>
  <c r="G129" i="159"/>
  <c r="G130" i="159"/>
  <c r="G131" i="159"/>
  <c r="G132" i="159"/>
  <c r="G133" i="159"/>
  <c r="G134" i="159"/>
  <c r="G135" i="159"/>
  <c r="G136" i="159"/>
  <c r="G137" i="159"/>
  <c r="G138" i="159"/>
  <c r="G139" i="159"/>
  <c r="G140" i="159"/>
  <c r="G141" i="159"/>
  <c r="G142" i="159"/>
  <c r="G143" i="159"/>
  <c r="G144" i="159"/>
  <c r="G145" i="159"/>
  <c r="G146" i="159"/>
  <c r="G147" i="159"/>
  <c r="G148" i="159"/>
  <c r="G149" i="159"/>
  <c r="G150" i="159"/>
  <c r="G151" i="159"/>
  <c r="G152" i="159"/>
  <c r="G153" i="159"/>
  <c r="G154" i="159"/>
  <c r="G155" i="159"/>
  <c r="G156" i="159"/>
  <c r="G157" i="159"/>
  <c r="G158" i="159"/>
  <c r="G159" i="159"/>
  <c r="G160" i="159"/>
  <c r="G161" i="159"/>
  <c r="G162" i="159"/>
  <c r="G163" i="159"/>
  <c r="G164" i="159"/>
  <c r="G165" i="159"/>
  <c r="G166" i="159"/>
  <c r="G167" i="159"/>
  <c r="G168" i="159"/>
  <c r="G169" i="159"/>
  <c r="G170" i="159"/>
  <c r="G171" i="159"/>
  <c r="G172" i="159"/>
  <c r="G173" i="159"/>
  <c r="G174" i="159"/>
  <c r="G175" i="159"/>
  <c r="G176" i="159"/>
  <c r="G177" i="159"/>
  <c r="G178" i="159"/>
  <c r="G179" i="159"/>
  <c r="G180" i="159"/>
  <c r="G181" i="159"/>
  <c r="G182" i="159"/>
  <c r="G183" i="159"/>
  <c r="G184" i="159"/>
  <c r="G185" i="159"/>
  <c r="G186" i="159"/>
  <c r="G187" i="159"/>
  <c r="G188" i="159"/>
  <c r="G189" i="159"/>
  <c r="G190" i="159"/>
  <c r="G191" i="159"/>
  <c r="G192" i="159"/>
  <c r="G193" i="159"/>
  <c r="G194" i="159"/>
  <c r="G195" i="159"/>
  <c r="G196" i="159"/>
  <c r="G197" i="159"/>
  <c r="G198" i="159"/>
  <c r="G199" i="159"/>
  <c r="G200" i="159"/>
  <c r="G201" i="159"/>
  <c r="G202" i="159"/>
  <c r="G203" i="159"/>
  <c r="G204" i="159"/>
  <c r="G205" i="159"/>
  <c r="G206" i="159"/>
  <c r="G207" i="159"/>
  <c r="G208" i="159"/>
  <c r="G209" i="159"/>
  <c r="G210" i="159"/>
  <c r="G211" i="159"/>
  <c r="G212" i="159"/>
  <c r="G213" i="159"/>
  <c r="G214" i="159"/>
  <c r="G215" i="159"/>
  <c r="G216" i="159"/>
  <c r="G217" i="159"/>
  <c r="G218" i="159"/>
  <c r="G219" i="159"/>
  <c r="G220" i="159"/>
  <c r="G221" i="159"/>
  <c r="G222" i="159"/>
  <c r="G223" i="159"/>
  <c r="G224" i="159"/>
  <c r="G225" i="159"/>
  <c r="G226" i="159"/>
  <c r="G227" i="159"/>
  <c r="G228" i="159"/>
  <c r="G229" i="159"/>
  <c r="G230" i="159"/>
  <c r="G231" i="159"/>
  <c r="G232" i="159"/>
  <c r="G233" i="159"/>
  <c r="G234" i="159"/>
  <c r="G235" i="159"/>
  <c r="G236" i="159"/>
  <c r="G237" i="159"/>
  <c r="G238" i="159"/>
  <c r="G239" i="159"/>
  <c r="G240" i="159"/>
  <c r="G241" i="159"/>
  <c r="G242" i="159"/>
  <c r="G243" i="159"/>
  <c r="G244" i="159"/>
  <c r="G245" i="159"/>
  <c r="G246" i="159"/>
  <c r="G247" i="159"/>
  <c r="G248" i="159"/>
  <c r="G249" i="159"/>
  <c r="G250" i="159"/>
  <c r="G251" i="159"/>
  <c r="G252" i="159"/>
  <c r="G253" i="159"/>
  <c r="G254" i="159"/>
  <c r="G255" i="159"/>
  <c r="G256" i="159"/>
  <c r="G257" i="159"/>
  <c r="G258" i="159"/>
  <c r="G259" i="159"/>
  <c r="G10" i="159"/>
  <c r="D17" i="147"/>
  <c r="E17" i="147"/>
  <c r="D18" i="147"/>
  <c r="E18" i="147"/>
  <c r="D19" i="147"/>
  <c r="E19" i="147"/>
  <c r="D20" i="147"/>
  <c r="E20" i="147"/>
  <c r="D21" i="147"/>
  <c r="E21" i="147"/>
  <c r="D22" i="147"/>
  <c r="E22" i="147"/>
  <c r="D23" i="147"/>
  <c r="E23" i="147"/>
  <c r="D24" i="147"/>
  <c r="E24" i="147"/>
  <c r="D25" i="147"/>
  <c r="E25" i="147"/>
  <c r="D26" i="147"/>
  <c r="E26" i="147"/>
  <c r="D27" i="147"/>
  <c r="E27" i="147"/>
  <c r="D28" i="147"/>
  <c r="E28" i="147"/>
  <c r="D29" i="147"/>
  <c r="E29" i="147"/>
  <c r="D30" i="147"/>
  <c r="E30" i="147"/>
  <c r="D31" i="147"/>
  <c r="E31" i="147"/>
  <c r="D32" i="147"/>
  <c r="E32" i="147"/>
  <c r="D33" i="147"/>
  <c r="E33" i="147"/>
  <c r="D34" i="147"/>
  <c r="E34" i="147"/>
  <c r="D35" i="147"/>
  <c r="E35" i="147"/>
  <c r="D36" i="147"/>
  <c r="E36" i="147"/>
  <c r="D37" i="147"/>
  <c r="E37" i="147"/>
  <c r="D38" i="147"/>
  <c r="E38" i="147"/>
  <c r="D39" i="147"/>
  <c r="E39" i="147"/>
  <c r="D40" i="147"/>
  <c r="E40" i="147"/>
  <c r="D41" i="147"/>
  <c r="E41" i="147"/>
  <c r="D42" i="147"/>
  <c r="E42" i="147"/>
  <c r="D43" i="147"/>
  <c r="E43" i="147"/>
  <c r="D44" i="147"/>
  <c r="E44" i="147"/>
  <c r="D45" i="147"/>
  <c r="E45" i="147"/>
  <c r="D46" i="147"/>
  <c r="E46" i="147"/>
  <c r="D47" i="147"/>
  <c r="E47" i="147"/>
  <c r="D48" i="147"/>
  <c r="E48" i="147"/>
  <c r="D49" i="147"/>
  <c r="E49" i="147"/>
  <c r="D50" i="147"/>
  <c r="E50" i="147"/>
  <c r="D51" i="147"/>
  <c r="E51" i="147"/>
  <c r="D52" i="147"/>
  <c r="E52" i="147"/>
  <c r="D53" i="147"/>
  <c r="E53" i="147"/>
  <c r="D54" i="147"/>
  <c r="E54" i="147"/>
  <c r="D55" i="147"/>
  <c r="E55" i="147"/>
  <c r="D56" i="147"/>
  <c r="E56" i="147"/>
  <c r="D57" i="147"/>
  <c r="E57" i="147"/>
  <c r="D58" i="147"/>
  <c r="E58" i="147"/>
  <c r="D59" i="147"/>
  <c r="E59" i="147"/>
  <c r="D60" i="147"/>
  <c r="E60" i="147"/>
  <c r="D61" i="147"/>
  <c r="E61" i="147"/>
  <c r="D62" i="147"/>
  <c r="E62" i="147"/>
  <c r="D63" i="147"/>
  <c r="E63" i="147"/>
  <c r="D64" i="147"/>
  <c r="E64" i="147"/>
  <c r="D65" i="147"/>
  <c r="E65" i="147"/>
  <c r="D66" i="147"/>
  <c r="E66" i="147"/>
  <c r="D67" i="147"/>
  <c r="E67" i="147"/>
  <c r="D68" i="147"/>
  <c r="E68" i="147"/>
  <c r="D69" i="147"/>
  <c r="E69" i="147"/>
  <c r="D70" i="147"/>
  <c r="E70" i="147"/>
  <c r="D71" i="147"/>
  <c r="E71" i="147"/>
  <c r="D72" i="147"/>
  <c r="E72" i="147"/>
  <c r="D73" i="147"/>
  <c r="E73" i="147"/>
  <c r="D74" i="147"/>
  <c r="E74" i="147"/>
  <c r="D75" i="147"/>
  <c r="E75" i="147"/>
  <c r="D76" i="147"/>
  <c r="E76" i="147"/>
  <c r="D77" i="147"/>
  <c r="E77" i="147"/>
  <c r="D78" i="147"/>
  <c r="E78" i="147"/>
  <c r="D79" i="147"/>
  <c r="E79" i="147"/>
  <c r="D80" i="147"/>
  <c r="E80" i="147"/>
  <c r="D81" i="147"/>
  <c r="E81" i="147"/>
  <c r="D82" i="147"/>
  <c r="E82" i="147"/>
  <c r="D83" i="147"/>
  <c r="E83" i="147"/>
  <c r="D84" i="147"/>
  <c r="E84" i="147"/>
  <c r="D85" i="147"/>
  <c r="E85" i="147"/>
  <c r="D86" i="147"/>
  <c r="E86" i="147"/>
  <c r="D87" i="147"/>
  <c r="E87" i="147"/>
  <c r="D88" i="147"/>
  <c r="E88" i="147"/>
  <c r="D89" i="147"/>
  <c r="E89" i="147"/>
  <c r="D90" i="147"/>
  <c r="E90" i="147"/>
  <c r="D91" i="147"/>
  <c r="E91" i="147"/>
  <c r="D92" i="147"/>
  <c r="E92" i="147"/>
  <c r="D93" i="147"/>
  <c r="E93" i="147"/>
  <c r="D94" i="147"/>
  <c r="E94" i="147"/>
  <c r="D95" i="147"/>
  <c r="E95" i="147"/>
  <c r="D96" i="147"/>
  <c r="E96" i="147"/>
  <c r="D97" i="147"/>
  <c r="E97" i="147"/>
  <c r="D98" i="147"/>
  <c r="E98" i="147"/>
  <c r="D99" i="147"/>
  <c r="E99" i="147"/>
  <c r="D100" i="147"/>
  <c r="E100" i="147"/>
  <c r="D101" i="147"/>
  <c r="E101" i="147"/>
  <c r="D102" i="147"/>
  <c r="E102" i="147"/>
  <c r="D103" i="147"/>
  <c r="E103" i="147"/>
  <c r="D104" i="147"/>
  <c r="E104" i="147"/>
  <c r="D105" i="147"/>
  <c r="E105" i="147"/>
  <c r="D106" i="147"/>
  <c r="E106" i="147"/>
  <c r="D107" i="147"/>
  <c r="E107" i="147"/>
  <c r="D108" i="147"/>
  <c r="E108" i="147"/>
  <c r="D109" i="147"/>
  <c r="E109" i="147"/>
  <c r="D110" i="147"/>
  <c r="E110" i="147"/>
  <c r="D111" i="147"/>
  <c r="E111" i="147"/>
  <c r="D112" i="147"/>
  <c r="E112" i="147"/>
  <c r="D113" i="147"/>
  <c r="E113" i="147"/>
  <c r="D114" i="147"/>
  <c r="E114" i="147"/>
  <c r="D115" i="147"/>
  <c r="E115" i="147"/>
  <c r="D116" i="147"/>
  <c r="E116" i="147"/>
  <c r="D117" i="147"/>
  <c r="E117" i="147"/>
  <c r="D118" i="147"/>
  <c r="E118" i="147"/>
  <c r="D119" i="147"/>
  <c r="E119" i="147"/>
  <c r="D120" i="147"/>
  <c r="E120" i="147"/>
  <c r="D121" i="147"/>
  <c r="E121" i="147"/>
  <c r="D122" i="147"/>
  <c r="E122" i="147"/>
  <c r="D123" i="147"/>
  <c r="E123" i="147"/>
  <c r="D124" i="147"/>
  <c r="E124" i="147"/>
  <c r="D125" i="147"/>
  <c r="E125" i="147"/>
  <c r="D126" i="147"/>
  <c r="E126" i="147"/>
  <c r="D127" i="147"/>
  <c r="E127" i="147"/>
  <c r="D128" i="147"/>
  <c r="E128" i="147"/>
  <c r="D129" i="147"/>
  <c r="E129" i="147"/>
  <c r="D130" i="147"/>
  <c r="E130" i="147"/>
  <c r="D131" i="147"/>
  <c r="E131" i="147"/>
  <c r="D132" i="147"/>
  <c r="E132" i="147"/>
  <c r="D133" i="147"/>
  <c r="E133" i="147"/>
  <c r="D134" i="147"/>
  <c r="E134" i="147"/>
  <c r="D135" i="147"/>
  <c r="E135" i="147"/>
  <c r="D136" i="147"/>
  <c r="E136" i="147"/>
  <c r="D137" i="147"/>
  <c r="E137" i="147"/>
  <c r="D138" i="147"/>
  <c r="E138" i="147"/>
  <c r="D139" i="147"/>
  <c r="E139" i="147"/>
  <c r="D140" i="147"/>
  <c r="E140" i="147"/>
  <c r="D141" i="147"/>
  <c r="E141" i="147"/>
  <c r="D142" i="147"/>
  <c r="E142" i="147"/>
  <c r="D143" i="147"/>
  <c r="E143" i="147"/>
  <c r="D144" i="147"/>
  <c r="E144" i="147"/>
  <c r="D145" i="147"/>
  <c r="E145" i="147"/>
  <c r="D146" i="147"/>
  <c r="E146" i="147"/>
  <c r="D147" i="147"/>
  <c r="E147" i="147"/>
  <c r="D148" i="147"/>
  <c r="E148" i="147"/>
  <c r="D149" i="147"/>
  <c r="E149" i="147"/>
  <c r="D150" i="147"/>
  <c r="E150" i="147"/>
  <c r="D151" i="147"/>
  <c r="E151" i="147"/>
  <c r="D152" i="147"/>
  <c r="E152" i="147"/>
  <c r="D153" i="147"/>
  <c r="E153" i="147"/>
  <c r="D154" i="147"/>
  <c r="E154" i="147"/>
  <c r="D155" i="147"/>
  <c r="E155" i="147"/>
  <c r="D156" i="147"/>
  <c r="E156" i="147"/>
  <c r="D157" i="147"/>
  <c r="E157" i="147"/>
  <c r="D158" i="147"/>
  <c r="E158" i="147"/>
  <c r="D159" i="147"/>
  <c r="E159" i="147"/>
  <c r="D160" i="147"/>
  <c r="E160" i="147"/>
  <c r="D161" i="147"/>
  <c r="E161" i="147"/>
  <c r="D162" i="147"/>
  <c r="E162" i="147"/>
  <c r="D163" i="147"/>
  <c r="E163" i="147"/>
  <c r="D164" i="147"/>
  <c r="E164" i="147"/>
  <c r="D165" i="147"/>
  <c r="E165" i="147"/>
  <c r="D166" i="147"/>
  <c r="E166" i="147"/>
  <c r="D167" i="147"/>
  <c r="E167" i="147"/>
  <c r="D168" i="147"/>
  <c r="E168" i="147"/>
  <c r="D169" i="147"/>
  <c r="E169" i="147"/>
  <c r="D170" i="147"/>
  <c r="E170" i="147"/>
  <c r="D171" i="147"/>
  <c r="E171" i="147"/>
  <c r="D172" i="147"/>
  <c r="E172" i="147"/>
  <c r="D173" i="147"/>
  <c r="E173" i="147"/>
  <c r="D174" i="147"/>
  <c r="E174" i="147"/>
  <c r="D175" i="147"/>
  <c r="E175" i="147"/>
  <c r="D176" i="147"/>
  <c r="E176" i="147"/>
  <c r="D177" i="147"/>
  <c r="E177" i="147"/>
  <c r="D178" i="147"/>
  <c r="E178" i="147"/>
  <c r="D179" i="147"/>
  <c r="E179" i="147"/>
  <c r="D180" i="147"/>
  <c r="E180" i="147"/>
  <c r="D181" i="147"/>
  <c r="E181" i="147"/>
  <c r="D182" i="147"/>
  <c r="E182" i="147"/>
  <c r="D183" i="147"/>
  <c r="E183" i="147"/>
  <c r="D184" i="147"/>
  <c r="E184" i="147"/>
  <c r="D185" i="147"/>
  <c r="E185" i="147"/>
  <c r="D186" i="147"/>
  <c r="E186" i="147"/>
  <c r="D187" i="147"/>
  <c r="E187" i="147"/>
  <c r="D188" i="147"/>
  <c r="E188" i="147"/>
  <c r="D189" i="147"/>
  <c r="E189" i="147"/>
  <c r="D190" i="147"/>
  <c r="E190" i="147"/>
  <c r="D191" i="147"/>
  <c r="E191" i="147"/>
  <c r="D192" i="147"/>
  <c r="E192" i="147"/>
  <c r="D193" i="147"/>
  <c r="E193" i="147"/>
  <c r="D194" i="147"/>
  <c r="E194" i="147"/>
  <c r="D195" i="147"/>
  <c r="E195" i="147"/>
  <c r="D196" i="147"/>
  <c r="E196" i="147"/>
  <c r="D197" i="147"/>
  <c r="E197" i="147"/>
  <c r="D198" i="147"/>
  <c r="E198" i="147"/>
  <c r="D199" i="147"/>
  <c r="E199" i="147"/>
  <c r="D200" i="147"/>
  <c r="E200" i="147"/>
  <c r="D201" i="147"/>
  <c r="E201" i="147"/>
  <c r="D202" i="147"/>
  <c r="E202" i="147"/>
  <c r="D203" i="147"/>
  <c r="E203" i="147"/>
  <c r="D204" i="147"/>
  <c r="E204" i="147"/>
  <c r="D205" i="147"/>
  <c r="E205" i="147"/>
  <c r="D206" i="147"/>
  <c r="E206" i="147"/>
  <c r="D207" i="147"/>
  <c r="E207" i="147"/>
  <c r="D208" i="147"/>
  <c r="E208" i="147"/>
  <c r="D209" i="147"/>
  <c r="E209" i="147"/>
  <c r="D210" i="147"/>
  <c r="E210" i="147"/>
  <c r="D211" i="147"/>
  <c r="E211" i="147"/>
  <c r="D212" i="147"/>
  <c r="E212" i="147"/>
  <c r="D213" i="147"/>
  <c r="E213" i="147"/>
  <c r="D214" i="147"/>
  <c r="E214" i="147"/>
  <c r="D215" i="147"/>
  <c r="E215" i="147"/>
  <c r="D216" i="147"/>
  <c r="E216" i="147"/>
  <c r="D217" i="147"/>
  <c r="E217" i="147"/>
  <c r="D218" i="147"/>
  <c r="E218" i="147"/>
  <c r="D219" i="147"/>
  <c r="E219" i="147"/>
  <c r="D220" i="147"/>
  <c r="E220" i="147"/>
  <c r="D221" i="147"/>
  <c r="E221" i="147"/>
  <c r="D222" i="147"/>
  <c r="E222" i="147"/>
  <c r="D223" i="147"/>
  <c r="E223" i="147"/>
  <c r="D224" i="147"/>
  <c r="E224" i="147"/>
  <c r="D225" i="147"/>
  <c r="E225" i="147"/>
  <c r="D226" i="147"/>
  <c r="E226" i="147"/>
  <c r="D227" i="147"/>
  <c r="E227" i="147"/>
  <c r="D228" i="147"/>
  <c r="E228" i="147"/>
  <c r="D229" i="147"/>
  <c r="E229" i="147"/>
  <c r="D230" i="147"/>
  <c r="E230" i="147"/>
  <c r="D231" i="147"/>
  <c r="E231" i="147"/>
  <c r="D232" i="147"/>
  <c r="E232" i="147"/>
  <c r="D233" i="147"/>
  <c r="E233" i="147"/>
  <c r="D234" i="147"/>
  <c r="E234" i="147"/>
  <c r="D235" i="147"/>
  <c r="E235" i="147"/>
  <c r="D236" i="147"/>
  <c r="E236" i="147"/>
  <c r="D237" i="147"/>
  <c r="E237" i="147"/>
  <c r="D238" i="147"/>
  <c r="E238" i="147"/>
  <c r="D239" i="147"/>
  <c r="E239" i="147"/>
  <c r="D240" i="147"/>
  <c r="E240" i="147"/>
  <c r="D241" i="147"/>
  <c r="E241" i="147"/>
  <c r="D242" i="147"/>
  <c r="E242" i="147"/>
  <c r="D243" i="147"/>
  <c r="E243" i="147"/>
  <c r="D244" i="147"/>
  <c r="E244" i="147"/>
  <c r="D245" i="147"/>
  <c r="E245" i="147"/>
  <c r="D246" i="147"/>
  <c r="E246" i="147"/>
  <c r="D247" i="147"/>
  <c r="E247" i="147"/>
  <c r="D248" i="147"/>
  <c r="E248" i="147"/>
  <c r="D249" i="147"/>
  <c r="E249" i="147"/>
  <c r="D250" i="147"/>
  <c r="E250" i="147"/>
  <c r="D251" i="147"/>
  <c r="E251" i="147"/>
  <c r="D252" i="147"/>
  <c r="E252" i="147"/>
  <c r="D253" i="147"/>
  <c r="E253" i="147"/>
  <c r="D254" i="147"/>
  <c r="E254" i="147"/>
  <c r="D255" i="147"/>
  <c r="E255" i="147"/>
  <c r="D256" i="147"/>
  <c r="E256" i="147"/>
  <c r="D257" i="147"/>
  <c r="E257" i="147"/>
  <c r="D258" i="147"/>
  <c r="E258" i="147"/>
  <c r="D259" i="147"/>
  <c r="E259" i="147"/>
  <c r="D260" i="147"/>
  <c r="E260" i="147"/>
  <c r="D261" i="147"/>
  <c r="E261" i="147"/>
  <c r="D262" i="147"/>
  <c r="E262" i="147"/>
  <c r="D263" i="147"/>
  <c r="E263" i="147"/>
  <c r="D264" i="147"/>
  <c r="E264" i="147"/>
  <c r="D265" i="147"/>
  <c r="E265" i="147"/>
  <c r="E16" i="147"/>
  <c r="D16" i="147"/>
  <c r="D17" i="148"/>
  <c r="E17" i="148"/>
  <c r="D18" i="148"/>
  <c r="E18" i="148"/>
  <c r="D19" i="148"/>
  <c r="E19" i="148"/>
  <c r="D20" i="148"/>
  <c r="E20" i="148"/>
  <c r="D21" i="148"/>
  <c r="E21" i="148"/>
  <c r="D22" i="148"/>
  <c r="E22" i="148"/>
  <c r="D23" i="148"/>
  <c r="E23" i="148"/>
  <c r="D24" i="148"/>
  <c r="E24" i="148"/>
  <c r="D25" i="148"/>
  <c r="E25" i="148"/>
  <c r="D26" i="148"/>
  <c r="E26" i="148"/>
  <c r="D27" i="148"/>
  <c r="E27" i="148"/>
  <c r="D28" i="148"/>
  <c r="E28" i="148"/>
  <c r="D29" i="148"/>
  <c r="E29" i="148"/>
  <c r="D30" i="148"/>
  <c r="E30" i="148"/>
  <c r="D31" i="148"/>
  <c r="E31" i="148"/>
  <c r="D32" i="148"/>
  <c r="E32" i="148"/>
  <c r="D33" i="148"/>
  <c r="E33" i="148"/>
  <c r="D34" i="148"/>
  <c r="E34" i="148"/>
  <c r="D35" i="148"/>
  <c r="E35" i="148"/>
  <c r="D36" i="148"/>
  <c r="E36" i="148"/>
  <c r="D37" i="148"/>
  <c r="E37" i="148"/>
  <c r="D38" i="148"/>
  <c r="E38" i="148"/>
  <c r="D39" i="148"/>
  <c r="E39" i="148"/>
  <c r="D40" i="148"/>
  <c r="E40" i="148"/>
  <c r="D41" i="148"/>
  <c r="E41" i="148"/>
  <c r="D42" i="148"/>
  <c r="E42" i="148"/>
  <c r="D43" i="148"/>
  <c r="E43" i="148"/>
  <c r="D44" i="148"/>
  <c r="E44" i="148"/>
  <c r="D45" i="148"/>
  <c r="E45" i="148"/>
  <c r="D46" i="148"/>
  <c r="E46" i="148"/>
  <c r="D47" i="148"/>
  <c r="E47" i="148"/>
  <c r="D48" i="148"/>
  <c r="E48" i="148"/>
  <c r="D49" i="148"/>
  <c r="E49" i="148"/>
  <c r="D50" i="148"/>
  <c r="E50" i="148"/>
  <c r="D51" i="148"/>
  <c r="E51" i="148"/>
  <c r="D52" i="148"/>
  <c r="E52" i="148"/>
  <c r="D53" i="148"/>
  <c r="E53" i="148"/>
  <c r="D54" i="148"/>
  <c r="E54" i="148"/>
  <c r="D55" i="148"/>
  <c r="E55" i="148"/>
  <c r="D56" i="148"/>
  <c r="E56" i="148"/>
  <c r="D57" i="148"/>
  <c r="E57" i="148"/>
  <c r="D58" i="148"/>
  <c r="E58" i="148"/>
  <c r="D59" i="148"/>
  <c r="E59" i="148"/>
  <c r="D60" i="148"/>
  <c r="E60" i="148"/>
  <c r="D61" i="148"/>
  <c r="E61" i="148"/>
  <c r="D62" i="148"/>
  <c r="E62" i="148"/>
  <c r="D63" i="148"/>
  <c r="E63" i="148"/>
  <c r="D64" i="148"/>
  <c r="E64" i="148"/>
  <c r="D65" i="148"/>
  <c r="E65" i="148"/>
  <c r="D66" i="148"/>
  <c r="E66" i="148"/>
  <c r="D67" i="148"/>
  <c r="E67" i="148"/>
  <c r="D68" i="148"/>
  <c r="E68" i="148"/>
  <c r="D69" i="148"/>
  <c r="E69" i="148"/>
  <c r="D70" i="148"/>
  <c r="E70" i="148"/>
  <c r="D71" i="148"/>
  <c r="E71" i="148"/>
  <c r="D72" i="148"/>
  <c r="E72" i="148"/>
  <c r="D73" i="148"/>
  <c r="E73" i="148"/>
  <c r="D74" i="148"/>
  <c r="E74" i="148"/>
  <c r="D75" i="148"/>
  <c r="E75" i="148"/>
  <c r="D76" i="148"/>
  <c r="E76" i="148"/>
  <c r="D77" i="148"/>
  <c r="E77" i="148"/>
  <c r="D78" i="148"/>
  <c r="E78" i="148"/>
  <c r="D79" i="148"/>
  <c r="E79" i="148"/>
  <c r="D80" i="148"/>
  <c r="E80" i="148"/>
  <c r="D81" i="148"/>
  <c r="E81" i="148"/>
  <c r="D82" i="148"/>
  <c r="E82" i="148"/>
  <c r="D83" i="148"/>
  <c r="E83" i="148"/>
  <c r="D84" i="148"/>
  <c r="E84" i="148"/>
  <c r="D85" i="148"/>
  <c r="E85" i="148"/>
  <c r="D86" i="148"/>
  <c r="E86" i="148"/>
  <c r="D87" i="148"/>
  <c r="E87" i="148"/>
  <c r="D88" i="148"/>
  <c r="E88" i="148"/>
  <c r="D89" i="148"/>
  <c r="E89" i="148"/>
  <c r="D90" i="148"/>
  <c r="E90" i="148"/>
  <c r="D91" i="148"/>
  <c r="E91" i="148"/>
  <c r="D92" i="148"/>
  <c r="E92" i="148"/>
  <c r="D93" i="148"/>
  <c r="E93" i="148"/>
  <c r="D94" i="148"/>
  <c r="E94" i="148"/>
  <c r="D95" i="148"/>
  <c r="E95" i="148"/>
  <c r="D96" i="148"/>
  <c r="E96" i="148"/>
  <c r="D97" i="148"/>
  <c r="E97" i="148"/>
  <c r="D98" i="148"/>
  <c r="E98" i="148"/>
  <c r="D99" i="148"/>
  <c r="E99" i="148"/>
  <c r="D100" i="148"/>
  <c r="E100" i="148"/>
  <c r="D101" i="148"/>
  <c r="E101" i="148"/>
  <c r="D102" i="148"/>
  <c r="E102" i="148"/>
  <c r="D103" i="148"/>
  <c r="E103" i="148"/>
  <c r="D104" i="148"/>
  <c r="E104" i="148"/>
  <c r="D105" i="148"/>
  <c r="E105" i="148"/>
  <c r="D106" i="148"/>
  <c r="E106" i="148"/>
  <c r="D107" i="148"/>
  <c r="E107" i="148"/>
  <c r="D108" i="148"/>
  <c r="E108" i="148"/>
  <c r="D109" i="148"/>
  <c r="E109" i="148"/>
  <c r="D110" i="148"/>
  <c r="E110" i="148"/>
  <c r="D111" i="148"/>
  <c r="E111" i="148"/>
  <c r="D112" i="148"/>
  <c r="E112" i="148"/>
  <c r="D113" i="148"/>
  <c r="E113" i="148"/>
  <c r="D114" i="148"/>
  <c r="E114" i="148"/>
  <c r="D115" i="148"/>
  <c r="E115" i="148"/>
  <c r="D116" i="148"/>
  <c r="E116" i="148"/>
  <c r="D117" i="148"/>
  <c r="E117" i="148"/>
  <c r="D118" i="148"/>
  <c r="E118" i="148"/>
  <c r="D119" i="148"/>
  <c r="E119" i="148"/>
  <c r="D120" i="148"/>
  <c r="E120" i="148"/>
  <c r="D121" i="148"/>
  <c r="E121" i="148"/>
  <c r="D122" i="148"/>
  <c r="E122" i="148"/>
  <c r="D123" i="148"/>
  <c r="E123" i="148"/>
  <c r="D124" i="148"/>
  <c r="E124" i="148"/>
  <c r="D125" i="148"/>
  <c r="E125" i="148"/>
  <c r="D126" i="148"/>
  <c r="E126" i="148"/>
  <c r="D127" i="148"/>
  <c r="E127" i="148"/>
  <c r="D128" i="148"/>
  <c r="E128" i="148"/>
  <c r="D129" i="148"/>
  <c r="E129" i="148"/>
  <c r="D130" i="148"/>
  <c r="E130" i="148"/>
  <c r="D131" i="148"/>
  <c r="E131" i="148"/>
  <c r="D132" i="148"/>
  <c r="E132" i="148"/>
  <c r="D133" i="148"/>
  <c r="E133" i="148"/>
  <c r="D134" i="148"/>
  <c r="E134" i="148"/>
  <c r="D135" i="148"/>
  <c r="E135" i="148"/>
  <c r="D136" i="148"/>
  <c r="E136" i="148"/>
  <c r="D137" i="148"/>
  <c r="E137" i="148"/>
  <c r="D138" i="148"/>
  <c r="E138" i="148"/>
  <c r="D139" i="148"/>
  <c r="E139" i="148"/>
  <c r="D140" i="148"/>
  <c r="E140" i="148"/>
  <c r="D141" i="148"/>
  <c r="E141" i="148"/>
  <c r="D142" i="148"/>
  <c r="E142" i="148"/>
  <c r="D143" i="148"/>
  <c r="E143" i="148"/>
  <c r="D144" i="148"/>
  <c r="E144" i="148"/>
  <c r="D145" i="148"/>
  <c r="E145" i="148"/>
  <c r="D146" i="148"/>
  <c r="E146" i="148"/>
  <c r="D147" i="148"/>
  <c r="E147" i="148"/>
  <c r="D148" i="148"/>
  <c r="E148" i="148"/>
  <c r="D149" i="148"/>
  <c r="E149" i="148"/>
  <c r="D150" i="148"/>
  <c r="E150" i="148"/>
  <c r="D151" i="148"/>
  <c r="E151" i="148"/>
  <c r="D152" i="148"/>
  <c r="E152" i="148"/>
  <c r="D153" i="148"/>
  <c r="E153" i="148"/>
  <c r="D154" i="148"/>
  <c r="E154" i="148"/>
  <c r="D155" i="148"/>
  <c r="E155" i="148"/>
  <c r="D156" i="148"/>
  <c r="E156" i="148"/>
  <c r="D157" i="148"/>
  <c r="E157" i="148"/>
  <c r="D158" i="148"/>
  <c r="E158" i="148"/>
  <c r="D159" i="148"/>
  <c r="E159" i="148"/>
  <c r="D160" i="148"/>
  <c r="E160" i="148"/>
  <c r="D161" i="148"/>
  <c r="E161" i="148"/>
  <c r="D162" i="148"/>
  <c r="E162" i="148"/>
  <c r="D163" i="148"/>
  <c r="E163" i="148"/>
  <c r="D164" i="148"/>
  <c r="E164" i="148"/>
  <c r="D165" i="148"/>
  <c r="E165" i="148"/>
  <c r="D166" i="148"/>
  <c r="E166" i="148"/>
  <c r="D167" i="148"/>
  <c r="E167" i="148"/>
  <c r="D168" i="148"/>
  <c r="E168" i="148"/>
  <c r="D169" i="148"/>
  <c r="E169" i="148"/>
  <c r="D170" i="148"/>
  <c r="E170" i="148"/>
  <c r="D171" i="148"/>
  <c r="E171" i="148"/>
  <c r="D172" i="148"/>
  <c r="E172" i="148"/>
  <c r="D173" i="148"/>
  <c r="E173" i="148"/>
  <c r="D174" i="148"/>
  <c r="E174" i="148"/>
  <c r="D175" i="148"/>
  <c r="E175" i="148"/>
  <c r="D176" i="148"/>
  <c r="E176" i="148"/>
  <c r="D177" i="148"/>
  <c r="E177" i="148"/>
  <c r="D178" i="148"/>
  <c r="E178" i="148"/>
  <c r="D179" i="148"/>
  <c r="E179" i="148"/>
  <c r="D180" i="148"/>
  <c r="E180" i="148"/>
  <c r="D181" i="148"/>
  <c r="E181" i="148"/>
  <c r="D182" i="148"/>
  <c r="E182" i="148"/>
  <c r="D183" i="148"/>
  <c r="E183" i="148"/>
  <c r="D184" i="148"/>
  <c r="E184" i="148"/>
  <c r="D185" i="148"/>
  <c r="E185" i="148"/>
  <c r="D186" i="148"/>
  <c r="E186" i="148"/>
  <c r="D187" i="148"/>
  <c r="E187" i="148"/>
  <c r="D188" i="148"/>
  <c r="E188" i="148"/>
  <c r="D189" i="148"/>
  <c r="E189" i="148"/>
  <c r="D190" i="148"/>
  <c r="E190" i="148"/>
  <c r="D191" i="148"/>
  <c r="E191" i="148"/>
  <c r="D192" i="148"/>
  <c r="E192" i="148"/>
  <c r="D193" i="148"/>
  <c r="E193" i="148"/>
  <c r="D194" i="148"/>
  <c r="E194" i="148"/>
  <c r="D195" i="148"/>
  <c r="E195" i="148"/>
  <c r="D196" i="148"/>
  <c r="E196" i="148"/>
  <c r="D197" i="148"/>
  <c r="E197" i="148"/>
  <c r="D198" i="148"/>
  <c r="E198" i="148"/>
  <c r="D199" i="148"/>
  <c r="E199" i="148"/>
  <c r="D200" i="148"/>
  <c r="E200" i="148"/>
  <c r="D201" i="148"/>
  <c r="E201" i="148"/>
  <c r="D202" i="148"/>
  <c r="E202" i="148"/>
  <c r="D203" i="148"/>
  <c r="E203" i="148"/>
  <c r="D204" i="148"/>
  <c r="E204" i="148"/>
  <c r="D205" i="148"/>
  <c r="E205" i="148"/>
  <c r="D206" i="148"/>
  <c r="E206" i="148"/>
  <c r="D207" i="148"/>
  <c r="E207" i="148"/>
  <c r="D208" i="148"/>
  <c r="E208" i="148"/>
  <c r="D209" i="148"/>
  <c r="E209" i="148"/>
  <c r="D210" i="148"/>
  <c r="E210" i="148"/>
  <c r="D211" i="148"/>
  <c r="E211" i="148"/>
  <c r="D212" i="148"/>
  <c r="E212" i="148"/>
  <c r="D213" i="148"/>
  <c r="E213" i="148"/>
  <c r="D214" i="148"/>
  <c r="E214" i="148"/>
  <c r="D215" i="148"/>
  <c r="E215" i="148"/>
  <c r="D216" i="148"/>
  <c r="E216" i="148"/>
  <c r="D217" i="148"/>
  <c r="E217" i="148"/>
  <c r="D218" i="148"/>
  <c r="E218" i="148"/>
  <c r="D219" i="148"/>
  <c r="E219" i="148"/>
  <c r="D220" i="148"/>
  <c r="E220" i="148"/>
  <c r="D221" i="148"/>
  <c r="E221" i="148"/>
  <c r="D222" i="148"/>
  <c r="E222" i="148"/>
  <c r="D223" i="148"/>
  <c r="E223" i="148"/>
  <c r="D224" i="148"/>
  <c r="E224" i="148"/>
  <c r="D225" i="148"/>
  <c r="E225" i="148"/>
  <c r="D226" i="148"/>
  <c r="E226" i="148"/>
  <c r="D227" i="148"/>
  <c r="E227" i="148"/>
  <c r="D228" i="148"/>
  <c r="E228" i="148"/>
  <c r="D229" i="148"/>
  <c r="E229" i="148"/>
  <c r="D230" i="148"/>
  <c r="E230" i="148"/>
  <c r="D231" i="148"/>
  <c r="E231" i="148"/>
  <c r="D232" i="148"/>
  <c r="E232" i="148"/>
  <c r="D233" i="148"/>
  <c r="E233" i="148"/>
  <c r="D234" i="148"/>
  <c r="E234" i="148"/>
  <c r="D235" i="148"/>
  <c r="E235" i="148"/>
  <c r="D236" i="148"/>
  <c r="E236" i="148"/>
  <c r="D237" i="148"/>
  <c r="E237" i="148"/>
  <c r="D238" i="148"/>
  <c r="E238" i="148"/>
  <c r="D239" i="148"/>
  <c r="E239" i="148"/>
  <c r="D240" i="148"/>
  <c r="E240" i="148"/>
  <c r="D241" i="148"/>
  <c r="E241" i="148"/>
  <c r="D242" i="148"/>
  <c r="E242" i="148"/>
  <c r="D243" i="148"/>
  <c r="E243" i="148"/>
  <c r="D244" i="148"/>
  <c r="E244" i="148"/>
  <c r="D245" i="148"/>
  <c r="E245" i="148"/>
  <c r="D246" i="148"/>
  <c r="E246" i="148"/>
  <c r="D247" i="148"/>
  <c r="E247" i="148"/>
  <c r="D248" i="148"/>
  <c r="E248" i="148"/>
  <c r="D249" i="148"/>
  <c r="E249" i="148"/>
  <c r="D250" i="148"/>
  <c r="E250" i="148"/>
  <c r="D251" i="148"/>
  <c r="E251" i="148"/>
  <c r="D252" i="148"/>
  <c r="E252" i="148"/>
  <c r="D253" i="148"/>
  <c r="E253" i="148"/>
  <c r="D254" i="148"/>
  <c r="E254" i="148"/>
  <c r="D255" i="148"/>
  <c r="E255" i="148"/>
  <c r="D256" i="148"/>
  <c r="E256" i="148"/>
  <c r="D257" i="148"/>
  <c r="E257" i="148"/>
  <c r="D258" i="148"/>
  <c r="E258" i="148"/>
  <c r="D259" i="148"/>
  <c r="E259" i="148"/>
  <c r="D260" i="148"/>
  <c r="E260" i="148"/>
  <c r="D261" i="148"/>
  <c r="E261" i="148"/>
  <c r="D262" i="148"/>
  <c r="E262" i="148"/>
  <c r="D263" i="148"/>
  <c r="E263" i="148"/>
  <c r="D264" i="148"/>
  <c r="E264" i="148"/>
  <c r="D265" i="148"/>
  <c r="E265" i="148"/>
  <c r="E16" i="148"/>
  <c r="D16" i="148"/>
  <c r="G11" i="163"/>
  <c r="G12" i="163"/>
  <c r="G13" i="163"/>
  <c r="G14" i="163"/>
  <c r="G15" i="163"/>
  <c r="G16" i="163"/>
  <c r="G17" i="163"/>
  <c r="G18" i="163"/>
  <c r="G19" i="163"/>
  <c r="G20" i="163"/>
  <c r="G21" i="163"/>
  <c r="G22" i="163"/>
  <c r="G23" i="163"/>
  <c r="G24" i="163"/>
  <c r="G25" i="163"/>
  <c r="G26" i="163"/>
  <c r="G27" i="163"/>
  <c r="G28" i="163"/>
  <c r="G29" i="163"/>
  <c r="G30" i="163"/>
  <c r="G31" i="163"/>
  <c r="G32" i="163"/>
  <c r="G33" i="163"/>
  <c r="G34" i="163"/>
  <c r="G35" i="163"/>
  <c r="G36" i="163"/>
  <c r="G37" i="163"/>
  <c r="G38" i="163"/>
  <c r="G39" i="163"/>
  <c r="G40" i="163"/>
  <c r="G41" i="163"/>
  <c r="G42" i="163"/>
  <c r="G43" i="163"/>
  <c r="G44" i="163"/>
  <c r="G45" i="163"/>
  <c r="G46" i="163"/>
  <c r="G47" i="163"/>
  <c r="G48" i="163"/>
  <c r="G49" i="163"/>
  <c r="G50" i="163"/>
  <c r="G51" i="163"/>
  <c r="G52" i="163"/>
  <c r="G53" i="163"/>
  <c r="G54" i="163"/>
  <c r="G55" i="163"/>
  <c r="G56" i="163"/>
  <c r="G57" i="163"/>
  <c r="G58" i="163"/>
  <c r="G59" i="163"/>
  <c r="G60" i="163"/>
  <c r="G61" i="163"/>
  <c r="G62" i="163"/>
  <c r="G63" i="163"/>
  <c r="G64" i="163"/>
  <c r="G65" i="163"/>
  <c r="G66" i="163"/>
  <c r="G67" i="163"/>
  <c r="G68" i="163"/>
  <c r="G69" i="163"/>
  <c r="G70" i="163"/>
  <c r="G71" i="163"/>
  <c r="G72" i="163"/>
  <c r="G73" i="163"/>
  <c r="G74" i="163"/>
  <c r="G75" i="163"/>
  <c r="G76" i="163"/>
  <c r="G77" i="163"/>
  <c r="G78" i="163"/>
  <c r="G79" i="163"/>
  <c r="G80" i="163"/>
  <c r="G81" i="163"/>
  <c r="G82" i="163"/>
  <c r="G83" i="163"/>
  <c r="G84" i="163"/>
  <c r="G85" i="163"/>
  <c r="G86" i="163"/>
  <c r="G87" i="163"/>
  <c r="G88" i="163"/>
  <c r="G89" i="163"/>
  <c r="G90" i="163"/>
  <c r="G91" i="163"/>
  <c r="G92" i="163"/>
  <c r="G93" i="163"/>
  <c r="G94" i="163"/>
  <c r="G95" i="163"/>
  <c r="G96" i="163"/>
  <c r="G97" i="163"/>
  <c r="G98" i="163"/>
  <c r="G99" i="163"/>
  <c r="G100" i="163"/>
  <c r="G101" i="163"/>
  <c r="G102" i="163"/>
  <c r="G103" i="163"/>
  <c r="G104" i="163"/>
  <c r="G105" i="163"/>
  <c r="G106" i="163"/>
  <c r="G107" i="163"/>
  <c r="G108" i="163"/>
  <c r="G109" i="163"/>
  <c r="G110" i="163"/>
  <c r="G111" i="163"/>
  <c r="G112" i="163"/>
  <c r="G113" i="163"/>
  <c r="G114" i="163"/>
  <c r="G115" i="163"/>
  <c r="G116" i="163"/>
  <c r="G117" i="163"/>
  <c r="G118" i="163"/>
  <c r="G119" i="163"/>
  <c r="G120" i="163"/>
  <c r="G121" i="163"/>
  <c r="G122" i="163"/>
  <c r="G123" i="163"/>
  <c r="G124" i="163"/>
  <c r="G125" i="163"/>
  <c r="G126" i="163"/>
  <c r="G127" i="163"/>
  <c r="G128" i="163"/>
  <c r="G129" i="163"/>
  <c r="G130" i="163"/>
  <c r="G131" i="163"/>
  <c r="G132" i="163"/>
  <c r="G133" i="163"/>
  <c r="G134" i="163"/>
  <c r="G135" i="163"/>
  <c r="G136" i="163"/>
  <c r="G137" i="163"/>
  <c r="G138" i="163"/>
  <c r="G139" i="163"/>
  <c r="G140" i="163"/>
  <c r="G141" i="163"/>
  <c r="G142" i="163"/>
  <c r="G143" i="163"/>
  <c r="G144" i="163"/>
  <c r="G145" i="163"/>
  <c r="G146" i="163"/>
  <c r="G147" i="163"/>
  <c r="G148" i="163"/>
  <c r="G149" i="163"/>
  <c r="G150" i="163"/>
  <c r="G151" i="163"/>
  <c r="G152" i="163"/>
  <c r="G153" i="163"/>
  <c r="G154" i="163"/>
  <c r="G155" i="163"/>
  <c r="G156" i="163"/>
  <c r="G157" i="163"/>
  <c r="G158" i="163"/>
  <c r="G159" i="163"/>
  <c r="G160" i="163"/>
  <c r="G161" i="163"/>
  <c r="G162" i="163"/>
  <c r="G163" i="163"/>
  <c r="G164" i="163"/>
  <c r="G165" i="163"/>
  <c r="G166" i="163"/>
  <c r="G167" i="163"/>
  <c r="G168" i="163"/>
  <c r="G169" i="163"/>
  <c r="G170" i="163"/>
  <c r="G171" i="163"/>
  <c r="G172" i="163"/>
  <c r="G173" i="163"/>
  <c r="G174" i="163"/>
  <c r="G175" i="163"/>
  <c r="G176" i="163"/>
  <c r="G177" i="163"/>
  <c r="G178" i="163"/>
  <c r="G179" i="163"/>
  <c r="G180" i="163"/>
  <c r="G181" i="163"/>
  <c r="G182" i="163"/>
  <c r="G183" i="163"/>
  <c r="G184" i="163"/>
  <c r="G185" i="163"/>
  <c r="G186" i="163"/>
  <c r="G187" i="163"/>
  <c r="G188" i="163"/>
  <c r="G189" i="163"/>
  <c r="G190" i="163"/>
  <c r="G191" i="163"/>
  <c r="G192" i="163"/>
  <c r="G193" i="163"/>
  <c r="G194" i="163"/>
  <c r="G195" i="163"/>
  <c r="G196" i="163"/>
  <c r="G197" i="163"/>
  <c r="G198" i="163"/>
  <c r="G199" i="163"/>
  <c r="G200" i="163"/>
  <c r="G201" i="163"/>
  <c r="G202" i="163"/>
  <c r="G203" i="163"/>
  <c r="G204" i="163"/>
  <c r="G205" i="163"/>
  <c r="G206" i="163"/>
  <c r="G207" i="163"/>
  <c r="G208" i="163"/>
  <c r="G209" i="163"/>
  <c r="G210" i="163"/>
  <c r="G211" i="163"/>
  <c r="G212" i="163"/>
  <c r="G213" i="163"/>
  <c r="G214" i="163"/>
  <c r="G215" i="163"/>
  <c r="G216" i="163"/>
  <c r="G217" i="163"/>
  <c r="G218" i="163"/>
  <c r="G219" i="163"/>
  <c r="G220" i="163"/>
  <c r="G221" i="163"/>
  <c r="G222" i="163"/>
  <c r="G223" i="163"/>
  <c r="G224" i="163"/>
  <c r="G225" i="163"/>
  <c r="G226" i="163"/>
  <c r="G227" i="163"/>
  <c r="G228" i="163"/>
  <c r="G229" i="163"/>
  <c r="G230" i="163"/>
  <c r="G231" i="163"/>
  <c r="G232" i="163"/>
  <c r="G233" i="163"/>
  <c r="G234" i="163"/>
  <c r="G235" i="163"/>
  <c r="G236" i="163"/>
  <c r="G237" i="163"/>
  <c r="G238" i="163"/>
  <c r="G239" i="163"/>
  <c r="G240" i="163"/>
  <c r="G241" i="163"/>
  <c r="G242" i="163"/>
  <c r="G243" i="163"/>
  <c r="G244" i="163"/>
  <c r="G245" i="163"/>
  <c r="G246" i="163"/>
  <c r="G247" i="163"/>
  <c r="G248" i="163"/>
  <c r="G249" i="163"/>
  <c r="G250" i="163"/>
  <c r="G251" i="163"/>
  <c r="G252" i="163"/>
  <c r="G253" i="163"/>
  <c r="G254" i="163"/>
  <c r="G255" i="163"/>
  <c r="G256" i="163"/>
  <c r="G257" i="163"/>
  <c r="G258" i="163"/>
  <c r="G259" i="163"/>
  <c r="G10" i="163"/>
  <c r="G11" i="162"/>
  <c r="G12" i="162"/>
  <c r="G13" i="162"/>
  <c r="G14" i="162"/>
  <c r="G15" i="162"/>
  <c r="G16" i="162"/>
  <c r="G17" i="162"/>
  <c r="G18" i="162"/>
  <c r="G19" i="162"/>
  <c r="G20" i="162"/>
  <c r="G21" i="162"/>
  <c r="G22" i="162"/>
  <c r="G23" i="162"/>
  <c r="G24" i="162"/>
  <c r="G25" i="162"/>
  <c r="G26" i="162"/>
  <c r="G27" i="162"/>
  <c r="G28" i="162"/>
  <c r="G29" i="162"/>
  <c r="G30" i="162"/>
  <c r="G31" i="162"/>
  <c r="G32" i="162"/>
  <c r="G33" i="162"/>
  <c r="G34" i="162"/>
  <c r="G35" i="162"/>
  <c r="G36" i="162"/>
  <c r="G37" i="162"/>
  <c r="G38" i="162"/>
  <c r="G39" i="162"/>
  <c r="G40" i="162"/>
  <c r="G41" i="162"/>
  <c r="G42" i="162"/>
  <c r="G43" i="162"/>
  <c r="G44" i="162"/>
  <c r="G45" i="162"/>
  <c r="G46" i="162"/>
  <c r="G47" i="162"/>
  <c r="G48" i="162"/>
  <c r="G49" i="162"/>
  <c r="G50" i="162"/>
  <c r="G51" i="162"/>
  <c r="G52" i="162"/>
  <c r="G53" i="162"/>
  <c r="G54" i="162"/>
  <c r="G55" i="162"/>
  <c r="G56" i="162"/>
  <c r="G57" i="162"/>
  <c r="G58" i="162"/>
  <c r="G59" i="162"/>
  <c r="G60" i="162"/>
  <c r="G61" i="162"/>
  <c r="G62" i="162"/>
  <c r="G63" i="162"/>
  <c r="G64" i="162"/>
  <c r="G65" i="162"/>
  <c r="G66" i="162"/>
  <c r="G67" i="162"/>
  <c r="G68" i="162"/>
  <c r="G69" i="162"/>
  <c r="G70" i="162"/>
  <c r="G71" i="162"/>
  <c r="G72" i="162"/>
  <c r="G73" i="162"/>
  <c r="G74" i="162"/>
  <c r="G75" i="162"/>
  <c r="G76" i="162"/>
  <c r="G77" i="162"/>
  <c r="G78" i="162"/>
  <c r="G79" i="162"/>
  <c r="G80" i="162"/>
  <c r="G81" i="162"/>
  <c r="G82" i="162"/>
  <c r="G83" i="162"/>
  <c r="G84" i="162"/>
  <c r="G85" i="162"/>
  <c r="G86" i="162"/>
  <c r="G87" i="162"/>
  <c r="G88" i="162"/>
  <c r="G89" i="162"/>
  <c r="G90" i="162"/>
  <c r="G91" i="162"/>
  <c r="G92" i="162"/>
  <c r="G93" i="162"/>
  <c r="G94" i="162"/>
  <c r="G95" i="162"/>
  <c r="G96" i="162"/>
  <c r="G97" i="162"/>
  <c r="G98" i="162"/>
  <c r="G99" i="162"/>
  <c r="G100" i="162"/>
  <c r="G101" i="162"/>
  <c r="G102" i="162"/>
  <c r="G103" i="162"/>
  <c r="G104" i="162"/>
  <c r="G105" i="162"/>
  <c r="G106" i="162"/>
  <c r="G107" i="162"/>
  <c r="G108" i="162"/>
  <c r="G109" i="162"/>
  <c r="G110" i="162"/>
  <c r="G111" i="162"/>
  <c r="G112" i="162"/>
  <c r="G113" i="162"/>
  <c r="G114" i="162"/>
  <c r="G115" i="162"/>
  <c r="G116" i="162"/>
  <c r="G117" i="162"/>
  <c r="G118" i="162"/>
  <c r="G119" i="162"/>
  <c r="G120" i="162"/>
  <c r="G121" i="162"/>
  <c r="G122" i="162"/>
  <c r="G123" i="162"/>
  <c r="G124" i="162"/>
  <c r="G125" i="162"/>
  <c r="G126" i="162"/>
  <c r="G127" i="162"/>
  <c r="G128" i="162"/>
  <c r="G129" i="162"/>
  <c r="G130" i="162"/>
  <c r="G131" i="162"/>
  <c r="G132" i="162"/>
  <c r="G133" i="162"/>
  <c r="G134" i="162"/>
  <c r="G135" i="162"/>
  <c r="G136" i="162"/>
  <c r="G137" i="162"/>
  <c r="G138" i="162"/>
  <c r="G139" i="162"/>
  <c r="G140" i="162"/>
  <c r="G141" i="162"/>
  <c r="G142" i="162"/>
  <c r="G143" i="162"/>
  <c r="G144" i="162"/>
  <c r="G145" i="162"/>
  <c r="G146" i="162"/>
  <c r="G147" i="162"/>
  <c r="G148" i="162"/>
  <c r="G149" i="162"/>
  <c r="G150" i="162"/>
  <c r="G151" i="162"/>
  <c r="G152" i="162"/>
  <c r="G153" i="162"/>
  <c r="G154" i="162"/>
  <c r="G155" i="162"/>
  <c r="G156" i="162"/>
  <c r="G157" i="162"/>
  <c r="G158" i="162"/>
  <c r="G159" i="162"/>
  <c r="G160" i="162"/>
  <c r="G161" i="162"/>
  <c r="G162" i="162"/>
  <c r="G163" i="162"/>
  <c r="G164" i="162"/>
  <c r="G165" i="162"/>
  <c r="G166" i="162"/>
  <c r="G167" i="162"/>
  <c r="G168" i="162"/>
  <c r="G169" i="162"/>
  <c r="G170" i="162"/>
  <c r="G171" i="162"/>
  <c r="G172" i="162"/>
  <c r="G173" i="162"/>
  <c r="G174" i="162"/>
  <c r="G175" i="162"/>
  <c r="G176" i="162"/>
  <c r="G177" i="162"/>
  <c r="G178" i="162"/>
  <c r="G179" i="162"/>
  <c r="G180" i="162"/>
  <c r="G181" i="162"/>
  <c r="G182" i="162"/>
  <c r="G183" i="162"/>
  <c r="G184" i="162"/>
  <c r="G185" i="162"/>
  <c r="G186" i="162"/>
  <c r="G187" i="162"/>
  <c r="G188" i="162"/>
  <c r="G189" i="162"/>
  <c r="G190" i="162"/>
  <c r="G191" i="162"/>
  <c r="G192" i="162"/>
  <c r="G193" i="162"/>
  <c r="G194" i="162"/>
  <c r="G195" i="162"/>
  <c r="G196" i="162"/>
  <c r="G197" i="162"/>
  <c r="G198" i="162"/>
  <c r="G199" i="162"/>
  <c r="G200" i="162"/>
  <c r="G201" i="162"/>
  <c r="G202" i="162"/>
  <c r="G203" i="162"/>
  <c r="G204" i="162"/>
  <c r="G205" i="162"/>
  <c r="G206" i="162"/>
  <c r="G207" i="162"/>
  <c r="G208" i="162"/>
  <c r="G209" i="162"/>
  <c r="G210" i="162"/>
  <c r="G211" i="162"/>
  <c r="G212" i="162"/>
  <c r="G213" i="162"/>
  <c r="G214" i="162"/>
  <c r="G215" i="162"/>
  <c r="G216" i="162"/>
  <c r="G217" i="162"/>
  <c r="G218" i="162"/>
  <c r="G219" i="162"/>
  <c r="G220" i="162"/>
  <c r="G221" i="162"/>
  <c r="G222" i="162"/>
  <c r="G223" i="162"/>
  <c r="G224" i="162"/>
  <c r="G225" i="162"/>
  <c r="G226" i="162"/>
  <c r="G227" i="162"/>
  <c r="G228" i="162"/>
  <c r="G229" i="162"/>
  <c r="G230" i="162"/>
  <c r="G231" i="162"/>
  <c r="G232" i="162"/>
  <c r="G233" i="162"/>
  <c r="G234" i="162"/>
  <c r="G235" i="162"/>
  <c r="G236" i="162"/>
  <c r="G237" i="162"/>
  <c r="G238" i="162"/>
  <c r="G239" i="162"/>
  <c r="G240" i="162"/>
  <c r="G241" i="162"/>
  <c r="G242" i="162"/>
  <c r="G243" i="162"/>
  <c r="G244" i="162"/>
  <c r="G245" i="162"/>
  <c r="G246" i="162"/>
  <c r="G247" i="162"/>
  <c r="G248" i="162"/>
  <c r="G249" i="162"/>
  <c r="G250" i="162"/>
  <c r="G251" i="162"/>
  <c r="G252" i="162"/>
  <c r="G253" i="162"/>
  <c r="G254" i="162"/>
  <c r="G255" i="162"/>
  <c r="G256" i="162"/>
  <c r="G257" i="162"/>
  <c r="G258" i="162"/>
  <c r="G259" i="162"/>
  <c r="G10" i="162"/>
  <c r="G11" i="161"/>
  <c r="G12" i="161"/>
  <c r="G13" i="161"/>
  <c r="G14" i="161"/>
  <c r="G15" i="161"/>
  <c r="G16" i="161"/>
  <c r="G17" i="161"/>
  <c r="G18" i="161"/>
  <c r="G19" i="161"/>
  <c r="G20" i="161"/>
  <c r="G21" i="161"/>
  <c r="G22" i="161"/>
  <c r="G23" i="161"/>
  <c r="G24" i="161"/>
  <c r="G25" i="161"/>
  <c r="G26" i="161"/>
  <c r="G27" i="161"/>
  <c r="G28" i="161"/>
  <c r="G29" i="161"/>
  <c r="G30" i="161"/>
  <c r="G31" i="161"/>
  <c r="G32" i="161"/>
  <c r="G33" i="161"/>
  <c r="G34" i="161"/>
  <c r="G35" i="161"/>
  <c r="G36" i="161"/>
  <c r="G37" i="161"/>
  <c r="G38" i="161"/>
  <c r="G39" i="161"/>
  <c r="G40" i="161"/>
  <c r="G41" i="161"/>
  <c r="G42" i="161"/>
  <c r="G43" i="161"/>
  <c r="G44" i="161"/>
  <c r="G45" i="161"/>
  <c r="G46" i="161"/>
  <c r="G47" i="161"/>
  <c r="G48" i="161"/>
  <c r="G49" i="161"/>
  <c r="G50" i="161"/>
  <c r="G51" i="161"/>
  <c r="G52" i="161"/>
  <c r="G53" i="161"/>
  <c r="G54" i="161"/>
  <c r="G55" i="161"/>
  <c r="G56" i="161"/>
  <c r="G57" i="161"/>
  <c r="G58" i="161"/>
  <c r="G59" i="161"/>
  <c r="G60" i="161"/>
  <c r="G61" i="161"/>
  <c r="G62" i="161"/>
  <c r="G63" i="161"/>
  <c r="G64" i="161"/>
  <c r="G65" i="161"/>
  <c r="G66" i="161"/>
  <c r="G67" i="161"/>
  <c r="G68" i="161"/>
  <c r="G69" i="161"/>
  <c r="G70" i="161"/>
  <c r="G71" i="161"/>
  <c r="G72" i="161"/>
  <c r="G73" i="161"/>
  <c r="G74" i="161"/>
  <c r="G75" i="161"/>
  <c r="G76" i="161"/>
  <c r="G77" i="161"/>
  <c r="G78" i="161"/>
  <c r="G79" i="161"/>
  <c r="G80" i="161"/>
  <c r="G81" i="161"/>
  <c r="G82" i="161"/>
  <c r="G83" i="161"/>
  <c r="G84" i="161"/>
  <c r="G85" i="161"/>
  <c r="G86" i="161"/>
  <c r="G87" i="161"/>
  <c r="G88" i="161"/>
  <c r="G89" i="161"/>
  <c r="G90" i="161"/>
  <c r="G91" i="161"/>
  <c r="G92" i="161"/>
  <c r="G93" i="161"/>
  <c r="G94" i="161"/>
  <c r="G95" i="161"/>
  <c r="G96" i="161"/>
  <c r="G97" i="161"/>
  <c r="G98" i="161"/>
  <c r="G99" i="161"/>
  <c r="G100" i="161"/>
  <c r="G101" i="161"/>
  <c r="G102" i="161"/>
  <c r="G103" i="161"/>
  <c r="G104" i="161"/>
  <c r="G105" i="161"/>
  <c r="G106" i="161"/>
  <c r="G107" i="161"/>
  <c r="G108" i="161"/>
  <c r="G109" i="161"/>
  <c r="G110" i="161"/>
  <c r="G111" i="161"/>
  <c r="G112" i="161"/>
  <c r="G113" i="161"/>
  <c r="G114" i="161"/>
  <c r="G115" i="161"/>
  <c r="G116" i="161"/>
  <c r="G117" i="161"/>
  <c r="G118" i="161"/>
  <c r="G119" i="161"/>
  <c r="G120" i="161"/>
  <c r="G121" i="161"/>
  <c r="G122" i="161"/>
  <c r="G123" i="161"/>
  <c r="G124" i="161"/>
  <c r="G125" i="161"/>
  <c r="G126" i="161"/>
  <c r="G127" i="161"/>
  <c r="G128" i="161"/>
  <c r="G129" i="161"/>
  <c r="G130" i="161"/>
  <c r="G131" i="161"/>
  <c r="G132" i="161"/>
  <c r="G133" i="161"/>
  <c r="G134" i="161"/>
  <c r="G135" i="161"/>
  <c r="G136" i="161"/>
  <c r="G137" i="161"/>
  <c r="G138" i="161"/>
  <c r="G139" i="161"/>
  <c r="G140" i="161"/>
  <c r="G141" i="161"/>
  <c r="G142" i="161"/>
  <c r="G143" i="161"/>
  <c r="G144" i="161"/>
  <c r="G145" i="161"/>
  <c r="G146" i="161"/>
  <c r="G147" i="161"/>
  <c r="G148" i="161"/>
  <c r="G149" i="161"/>
  <c r="G150" i="161"/>
  <c r="G151" i="161"/>
  <c r="G152" i="161"/>
  <c r="G153" i="161"/>
  <c r="G154" i="161"/>
  <c r="G155" i="161"/>
  <c r="G156" i="161"/>
  <c r="G157" i="161"/>
  <c r="G158" i="161"/>
  <c r="G159" i="161"/>
  <c r="G160" i="161"/>
  <c r="G161" i="161"/>
  <c r="G162" i="161"/>
  <c r="G163" i="161"/>
  <c r="G164" i="161"/>
  <c r="G165" i="161"/>
  <c r="G166" i="161"/>
  <c r="G167" i="161"/>
  <c r="G168" i="161"/>
  <c r="G169" i="161"/>
  <c r="G170" i="161"/>
  <c r="G171" i="161"/>
  <c r="G172" i="161"/>
  <c r="G173" i="161"/>
  <c r="G174" i="161"/>
  <c r="G175" i="161"/>
  <c r="G176" i="161"/>
  <c r="G177" i="161"/>
  <c r="G178" i="161"/>
  <c r="G179" i="161"/>
  <c r="G180" i="161"/>
  <c r="G181" i="161"/>
  <c r="G182" i="161"/>
  <c r="G183" i="161"/>
  <c r="G184" i="161"/>
  <c r="G185" i="161"/>
  <c r="G186" i="161"/>
  <c r="G187" i="161"/>
  <c r="G188" i="161"/>
  <c r="G189" i="161"/>
  <c r="G190" i="161"/>
  <c r="G191" i="161"/>
  <c r="G192" i="161"/>
  <c r="G193" i="161"/>
  <c r="G194" i="161"/>
  <c r="G195" i="161"/>
  <c r="G196" i="161"/>
  <c r="G197" i="161"/>
  <c r="G198" i="161"/>
  <c r="G199" i="161"/>
  <c r="G200" i="161"/>
  <c r="G201" i="161"/>
  <c r="G202" i="161"/>
  <c r="G203" i="161"/>
  <c r="G204" i="161"/>
  <c r="G205" i="161"/>
  <c r="G206" i="161"/>
  <c r="G207" i="161"/>
  <c r="G208" i="161"/>
  <c r="G209" i="161"/>
  <c r="G210" i="161"/>
  <c r="G211" i="161"/>
  <c r="G212" i="161"/>
  <c r="G213" i="161"/>
  <c r="G214" i="161"/>
  <c r="G215" i="161"/>
  <c r="G216" i="161"/>
  <c r="G217" i="161"/>
  <c r="G218" i="161"/>
  <c r="G219" i="161"/>
  <c r="G220" i="161"/>
  <c r="G221" i="161"/>
  <c r="G222" i="161"/>
  <c r="G223" i="161"/>
  <c r="G224" i="161"/>
  <c r="G225" i="161"/>
  <c r="G226" i="161"/>
  <c r="G227" i="161"/>
  <c r="G228" i="161"/>
  <c r="G229" i="161"/>
  <c r="G230" i="161"/>
  <c r="G231" i="161"/>
  <c r="G232" i="161"/>
  <c r="G233" i="161"/>
  <c r="G234" i="161"/>
  <c r="G235" i="161"/>
  <c r="G236" i="161"/>
  <c r="G237" i="161"/>
  <c r="G238" i="161"/>
  <c r="G239" i="161"/>
  <c r="G240" i="161"/>
  <c r="G241" i="161"/>
  <c r="G242" i="161"/>
  <c r="G243" i="161"/>
  <c r="G244" i="161"/>
  <c r="G245" i="161"/>
  <c r="G246" i="161"/>
  <c r="G247" i="161"/>
  <c r="G248" i="161"/>
  <c r="G249" i="161"/>
  <c r="G250" i="161"/>
  <c r="G251" i="161"/>
  <c r="G252" i="161"/>
  <c r="G253" i="161"/>
  <c r="G254" i="161"/>
  <c r="G255" i="161"/>
  <c r="G256" i="161"/>
  <c r="G257" i="161"/>
  <c r="G258" i="161"/>
  <c r="G259" i="161"/>
  <c r="G10" i="161"/>
  <c r="G11" i="160"/>
  <c r="G12" i="160"/>
  <c r="G13" i="160"/>
  <c r="G14" i="160"/>
  <c r="G15" i="160"/>
  <c r="G16" i="160"/>
  <c r="G17" i="160"/>
  <c r="G18" i="160"/>
  <c r="G19" i="160"/>
  <c r="G20" i="160"/>
  <c r="G21" i="160"/>
  <c r="G22" i="160"/>
  <c r="G23" i="160"/>
  <c r="G24" i="160"/>
  <c r="G25" i="160"/>
  <c r="G26" i="160"/>
  <c r="G27" i="160"/>
  <c r="G28" i="160"/>
  <c r="G29" i="160"/>
  <c r="G30" i="160"/>
  <c r="G31" i="160"/>
  <c r="G32" i="160"/>
  <c r="G33" i="160"/>
  <c r="G34" i="160"/>
  <c r="G35" i="160"/>
  <c r="G36" i="160"/>
  <c r="G37" i="160"/>
  <c r="G38" i="160"/>
  <c r="G39" i="160"/>
  <c r="G40" i="160"/>
  <c r="G41" i="160"/>
  <c r="G42" i="160"/>
  <c r="G43" i="160"/>
  <c r="G44" i="160"/>
  <c r="G45" i="160"/>
  <c r="G46" i="160"/>
  <c r="G47" i="160"/>
  <c r="G48" i="160"/>
  <c r="G49" i="160"/>
  <c r="G50" i="160"/>
  <c r="G51" i="160"/>
  <c r="G52" i="160"/>
  <c r="G53" i="160"/>
  <c r="G54" i="160"/>
  <c r="G55" i="160"/>
  <c r="G56" i="160"/>
  <c r="G57" i="160"/>
  <c r="G58" i="160"/>
  <c r="G59" i="160"/>
  <c r="G60" i="160"/>
  <c r="G61" i="160"/>
  <c r="G62" i="160"/>
  <c r="G63" i="160"/>
  <c r="G64" i="160"/>
  <c r="G65" i="160"/>
  <c r="G66" i="160"/>
  <c r="G67" i="160"/>
  <c r="G68" i="160"/>
  <c r="G69" i="160"/>
  <c r="G70" i="160"/>
  <c r="G71" i="160"/>
  <c r="G72" i="160"/>
  <c r="G73" i="160"/>
  <c r="G74" i="160"/>
  <c r="G75" i="160"/>
  <c r="G76" i="160"/>
  <c r="G77" i="160"/>
  <c r="G78" i="160"/>
  <c r="G79" i="160"/>
  <c r="G80" i="160"/>
  <c r="G81" i="160"/>
  <c r="G82" i="160"/>
  <c r="G83" i="160"/>
  <c r="G84" i="160"/>
  <c r="G85" i="160"/>
  <c r="G86" i="160"/>
  <c r="G87" i="160"/>
  <c r="G88" i="160"/>
  <c r="G89" i="160"/>
  <c r="G90" i="160"/>
  <c r="G91" i="160"/>
  <c r="G92" i="160"/>
  <c r="G93" i="160"/>
  <c r="G94" i="160"/>
  <c r="G95" i="160"/>
  <c r="G96" i="160"/>
  <c r="G97" i="160"/>
  <c r="G98" i="160"/>
  <c r="G99" i="160"/>
  <c r="G100" i="160"/>
  <c r="G101" i="160"/>
  <c r="G102" i="160"/>
  <c r="G103" i="160"/>
  <c r="G104" i="160"/>
  <c r="G105" i="160"/>
  <c r="G106" i="160"/>
  <c r="G107" i="160"/>
  <c r="G108" i="160"/>
  <c r="G109" i="160"/>
  <c r="G110" i="160"/>
  <c r="G111" i="160"/>
  <c r="G112" i="160"/>
  <c r="G113" i="160"/>
  <c r="G114" i="160"/>
  <c r="G115" i="160"/>
  <c r="G116" i="160"/>
  <c r="G117" i="160"/>
  <c r="G118" i="160"/>
  <c r="G119" i="160"/>
  <c r="G120" i="160"/>
  <c r="G121" i="160"/>
  <c r="G122" i="160"/>
  <c r="G123" i="160"/>
  <c r="G124" i="160"/>
  <c r="G125" i="160"/>
  <c r="G126" i="160"/>
  <c r="G127" i="160"/>
  <c r="G128" i="160"/>
  <c r="G129" i="160"/>
  <c r="G130" i="160"/>
  <c r="G131" i="160"/>
  <c r="G132" i="160"/>
  <c r="G133" i="160"/>
  <c r="G134" i="160"/>
  <c r="G135" i="160"/>
  <c r="G136" i="160"/>
  <c r="G137" i="160"/>
  <c r="G138" i="160"/>
  <c r="G139" i="160"/>
  <c r="G140" i="160"/>
  <c r="G141" i="160"/>
  <c r="G142" i="160"/>
  <c r="G143" i="160"/>
  <c r="G144" i="160"/>
  <c r="G145" i="160"/>
  <c r="G146" i="160"/>
  <c r="G147" i="160"/>
  <c r="G148" i="160"/>
  <c r="G149" i="160"/>
  <c r="G150" i="160"/>
  <c r="G151" i="160"/>
  <c r="G152" i="160"/>
  <c r="G153" i="160"/>
  <c r="G154" i="160"/>
  <c r="G155" i="160"/>
  <c r="G156" i="160"/>
  <c r="G157" i="160"/>
  <c r="G158" i="160"/>
  <c r="G159" i="160"/>
  <c r="G160" i="160"/>
  <c r="G161" i="160"/>
  <c r="G162" i="160"/>
  <c r="G163" i="160"/>
  <c r="G164" i="160"/>
  <c r="G165" i="160"/>
  <c r="G166" i="160"/>
  <c r="G167" i="160"/>
  <c r="G168" i="160"/>
  <c r="G169" i="160"/>
  <c r="G170" i="160"/>
  <c r="G171" i="160"/>
  <c r="G172" i="160"/>
  <c r="G173" i="160"/>
  <c r="G174" i="160"/>
  <c r="G175" i="160"/>
  <c r="G176" i="160"/>
  <c r="G177" i="160"/>
  <c r="G178" i="160"/>
  <c r="G179" i="160"/>
  <c r="G180" i="160"/>
  <c r="G181" i="160"/>
  <c r="G182" i="160"/>
  <c r="G183" i="160"/>
  <c r="G184" i="160"/>
  <c r="G185" i="160"/>
  <c r="G186" i="160"/>
  <c r="G187" i="160"/>
  <c r="G188" i="160"/>
  <c r="G189" i="160"/>
  <c r="G190" i="160"/>
  <c r="G191" i="160"/>
  <c r="G192" i="160"/>
  <c r="G193" i="160"/>
  <c r="G194" i="160"/>
  <c r="G195" i="160"/>
  <c r="G196" i="160"/>
  <c r="G197" i="160"/>
  <c r="G198" i="160"/>
  <c r="G199" i="160"/>
  <c r="G200" i="160"/>
  <c r="G201" i="160"/>
  <c r="G202" i="160"/>
  <c r="G203" i="160"/>
  <c r="G204" i="160"/>
  <c r="G205" i="160"/>
  <c r="G206" i="160"/>
  <c r="G207" i="160"/>
  <c r="G208" i="160"/>
  <c r="G209" i="160"/>
  <c r="G210" i="160"/>
  <c r="G211" i="160"/>
  <c r="G212" i="160"/>
  <c r="G213" i="160"/>
  <c r="G214" i="160"/>
  <c r="G215" i="160"/>
  <c r="G216" i="160"/>
  <c r="G217" i="160"/>
  <c r="G218" i="160"/>
  <c r="G219" i="160"/>
  <c r="G220" i="160"/>
  <c r="G221" i="160"/>
  <c r="G222" i="160"/>
  <c r="G223" i="160"/>
  <c r="G224" i="160"/>
  <c r="G225" i="160"/>
  <c r="G226" i="160"/>
  <c r="G227" i="160"/>
  <c r="G228" i="160"/>
  <c r="G229" i="160"/>
  <c r="G230" i="160"/>
  <c r="G231" i="160"/>
  <c r="G232" i="160"/>
  <c r="G233" i="160"/>
  <c r="G234" i="160"/>
  <c r="G235" i="160"/>
  <c r="G236" i="160"/>
  <c r="G237" i="160"/>
  <c r="G238" i="160"/>
  <c r="G239" i="160"/>
  <c r="G240" i="160"/>
  <c r="G241" i="160"/>
  <c r="G242" i="160"/>
  <c r="G243" i="160"/>
  <c r="G244" i="160"/>
  <c r="G245" i="160"/>
  <c r="G246" i="160"/>
  <c r="G247" i="160"/>
  <c r="G248" i="160"/>
  <c r="G249" i="160"/>
  <c r="G250" i="160"/>
  <c r="G251" i="160"/>
  <c r="G252" i="160"/>
  <c r="G253" i="160"/>
  <c r="G254" i="160"/>
  <c r="G255" i="160"/>
  <c r="G256" i="160"/>
  <c r="G257" i="160"/>
  <c r="G258" i="160"/>
  <c r="G259" i="160"/>
  <c r="G10" i="160"/>
  <c r="D17" i="149"/>
  <c r="E17" i="149"/>
  <c r="D18" i="149"/>
  <c r="E18" i="149"/>
  <c r="D19" i="149"/>
  <c r="E19" i="149"/>
  <c r="D20" i="149"/>
  <c r="E20" i="149"/>
  <c r="D21" i="149"/>
  <c r="E21" i="149"/>
  <c r="D22" i="149"/>
  <c r="E22" i="149"/>
  <c r="D23" i="149"/>
  <c r="E23" i="149"/>
  <c r="D24" i="149"/>
  <c r="E24" i="149"/>
  <c r="D25" i="149"/>
  <c r="E25" i="149"/>
  <c r="D26" i="149"/>
  <c r="E26" i="149"/>
  <c r="D27" i="149"/>
  <c r="E27" i="149"/>
  <c r="D28" i="149"/>
  <c r="E28" i="149"/>
  <c r="D29" i="149"/>
  <c r="E29" i="149"/>
  <c r="D30" i="149"/>
  <c r="E30" i="149"/>
  <c r="D31" i="149"/>
  <c r="E31" i="149"/>
  <c r="D32" i="149"/>
  <c r="E32" i="149"/>
  <c r="D33" i="149"/>
  <c r="E33" i="149"/>
  <c r="D34" i="149"/>
  <c r="E34" i="149"/>
  <c r="D35" i="149"/>
  <c r="E35" i="149"/>
  <c r="D36" i="149"/>
  <c r="E36" i="149"/>
  <c r="D37" i="149"/>
  <c r="E37" i="149"/>
  <c r="D38" i="149"/>
  <c r="E38" i="149"/>
  <c r="D39" i="149"/>
  <c r="E39" i="149"/>
  <c r="D40" i="149"/>
  <c r="E40" i="149"/>
  <c r="D41" i="149"/>
  <c r="E41" i="149"/>
  <c r="D42" i="149"/>
  <c r="E42" i="149"/>
  <c r="D43" i="149"/>
  <c r="E43" i="149"/>
  <c r="D44" i="149"/>
  <c r="E44" i="149"/>
  <c r="D45" i="149"/>
  <c r="E45" i="149"/>
  <c r="D46" i="149"/>
  <c r="E46" i="149"/>
  <c r="D47" i="149"/>
  <c r="E47" i="149"/>
  <c r="D48" i="149"/>
  <c r="E48" i="149"/>
  <c r="D49" i="149"/>
  <c r="E49" i="149"/>
  <c r="D50" i="149"/>
  <c r="E50" i="149"/>
  <c r="D51" i="149"/>
  <c r="E51" i="149"/>
  <c r="D52" i="149"/>
  <c r="E52" i="149"/>
  <c r="D53" i="149"/>
  <c r="E53" i="149"/>
  <c r="D54" i="149"/>
  <c r="E54" i="149"/>
  <c r="D55" i="149"/>
  <c r="E55" i="149"/>
  <c r="D56" i="149"/>
  <c r="E56" i="149"/>
  <c r="D57" i="149"/>
  <c r="E57" i="149"/>
  <c r="D58" i="149"/>
  <c r="E58" i="149"/>
  <c r="D59" i="149"/>
  <c r="E59" i="149"/>
  <c r="D60" i="149"/>
  <c r="E60" i="149"/>
  <c r="D61" i="149"/>
  <c r="E61" i="149"/>
  <c r="D62" i="149"/>
  <c r="E62" i="149"/>
  <c r="D63" i="149"/>
  <c r="E63" i="149"/>
  <c r="D64" i="149"/>
  <c r="E64" i="149"/>
  <c r="D65" i="149"/>
  <c r="E65" i="149"/>
  <c r="D66" i="149"/>
  <c r="E66" i="149"/>
  <c r="D67" i="149"/>
  <c r="E67" i="149"/>
  <c r="D68" i="149"/>
  <c r="E68" i="149"/>
  <c r="D69" i="149"/>
  <c r="E69" i="149"/>
  <c r="D70" i="149"/>
  <c r="E70" i="149"/>
  <c r="D71" i="149"/>
  <c r="E71" i="149"/>
  <c r="D72" i="149"/>
  <c r="E72" i="149"/>
  <c r="D73" i="149"/>
  <c r="E73" i="149"/>
  <c r="D74" i="149"/>
  <c r="E74" i="149"/>
  <c r="D75" i="149"/>
  <c r="E75" i="149"/>
  <c r="D76" i="149"/>
  <c r="E76" i="149"/>
  <c r="D77" i="149"/>
  <c r="E77" i="149"/>
  <c r="D78" i="149"/>
  <c r="E78" i="149"/>
  <c r="D79" i="149"/>
  <c r="E79" i="149"/>
  <c r="D80" i="149"/>
  <c r="E80" i="149"/>
  <c r="D81" i="149"/>
  <c r="E81" i="149"/>
  <c r="D82" i="149"/>
  <c r="E82" i="149"/>
  <c r="D83" i="149"/>
  <c r="E83" i="149"/>
  <c r="D84" i="149"/>
  <c r="E84" i="149"/>
  <c r="D85" i="149"/>
  <c r="E85" i="149"/>
  <c r="D86" i="149"/>
  <c r="E86" i="149"/>
  <c r="D87" i="149"/>
  <c r="E87" i="149"/>
  <c r="D88" i="149"/>
  <c r="E88" i="149"/>
  <c r="D89" i="149"/>
  <c r="E89" i="149"/>
  <c r="D90" i="149"/>
  <c r="E90" i="149"/>
  <c r="D91" i="149"/>
  <c r="E91" i="149"/>
  <c r="D92" i="149"/>
  <c r="E92" i="149"/>
  <c r="D93" i="149"/>
  <c r="E93" i="149"/>
  <c r="D94" i="149"/>
  <c r="E94" i="149"/>
  <c r="D95" i="149"/>
  <c r="E95" i="149"/>
  <c r="D96" i="149"/>
  <c r="E96" i="149"/>
  <c r="D97" i="149"/>
  <c r="E97" i="149"/>
  <c r="D98" i="149"/>
  <c r="E98" i="149"/>
  <c r="D99" i="149"/>
  <c r="E99" i="149"/>
  <c r="D100" i="149"/>
  <c r="E100" i="149"/>
  <c r="D101" i="149"/>
  <c r="E101" i="149"/>
  <c r="D102" i="149"/>
  <c r="E102" i="149"/>
  <c r="D103" i="149"/>
  <c r="E103" i="149"/>
  <c r="D104" i="149"/>
  <c r="E104" i="149"/>
  <c r="D105" i="149"/>
  <c r="E105" i="149"/>
  <c r="D106" i="149"/>
  <c r="E106" i="149"/>
  <c r="D107" i="149"/>
  <c r="E107" i="149"/>
  <c r="D108" i="149"/>
  <c r="E108" i="149"/>
  <c r="D109" i="149"/>
  <c r="E109" i="149"/>
  <c r="D110" i="149"/>
  <c r="E110" i="149"/>
  <c r="D111" i="149"/>
  <c r="E111" i="149"/>
  <c r="D112" i="149"/>
  <c r="E112" i="149"/>
  <c r="D113" i="149"/>
  <c r="E113" i="149"/>
  <c r="D114" i="149"/>
  <c r="E114" i="149"/>
  <c r="D115" i="149"/>
  <c r="E115" i="149"/>
  <c r="D116" i="149"/>
  <c r="E116" i="149"/>
  <c r="D117" i="149"/>
  <c r="E117" i="149"/>
  <c r="D118" i="149"/>
  <c r="E118" i="149"/>
  <c r="D119" i="149"/>
  <c r="E119" i="149"/>
  <c r="D120" i="149"/>
  <c r="E120" i="149"/>
  <c r="D121" i="149"/>
  <c r="E121" i="149"/>
  <c r="D122" i="149"/>
  <c r="E122" i="149"/>
  <c r="D123" i="149"/>
  <c r="E123" i="149"/>
  <c r="D124" i="149"/>
  <c r="E124" i="149"/>
  <c r="D125" i="149"/>
  <c r="E125" i="149"/>
  <c r="D126" i="149"/>
  <c r="E126" i="149"/>
  <c r="D127" i="149"/>
  <c r="E127" i="149"/>
  <c r="D128" i="149"/>
  <c r="E128" i="149"/>
  <c r="D129" i="149"/>
  <c r="E129" i="149"/>
  <c r="D130" i="149"/>
  <c r="E130" i="149"/>
  <c r="D131" i="149"/>
  <c r="E131" i="149"/>
  <c r="D132" i="149"/>
  <c r="E132" i="149"/>
  <c r="D133" i="149"/>
  <c r="E133" i="149"/>
  <c r="D134" i="149"/>
  <c r="E134" i="149"/>
  <c r="D135" i="149"/>
  <c r="E135" i="149"/>
  <c r="D136" i="149"/>
  <c r="E136" i="149"/>
  <c r="D137" i="149"/>
  <c r="E137" i="149"/>
  <c r="D138" i="149"/>
  <c r="E138" i="149"/>
  <c r="D139" i="149"/>
  <c r="E139" i="149"/>
  <c r="D140" i="149"/>
  <c r="E140" i="149"/>
  <c r="D141" i="149"/>
  <c r="E141" i="149"/>
  <c r="D142" i="149"/>
  <c r="E142" i="149"/>
  <c r="D143" i="149"/>
  <c r="E143" i="149"/>
  <c r="D144" i="149"/>
  <c r="E144" i="149"/>
  <c r="D145" i="149"/>
  <c r="E145" i="149"/>
  <c r="D146" i="149"/>
  <c r="E146" i="149"/>
  <c r="D147" i="149"/>
  <c r="E147" i="149"/>
  <c r="D148" i="149"/>
  <c r="E148" i="149"/>
  <c r="D149" i="149"/>
  <c r="E149" i="149"/>
  <c r="D150" i="149"/>
  <c r="E150" i="149"/>
  <c r="D151" i="149"/>
  <c r="E151" i="149"/>
  <c r="D152" i="149"/>
  <c r="E152" i="149"/>
  <c r="D153" i="149"/>
  <c r="E153" i="149"/>
  <c r="D154" i="149"/>
  <c r="E154" i="149"/>
  <c r="D155" i="149"/>
  <c r="E155" i="149"/>
  <c r="D156" i="149"/>
  <c r="E156" i="149"/>
  <c r="D157" i="149"/>
  <c r="E157" i="149"/>
  <c r="D158" i="149"/>
  <c r="E158" i="149"/>
  <c r="D159" i="149"/>
  <c r="E159" i="149"/>
  <c r="D160" i="149"/>
  <c r="E160" i="149"/>
  <c r="D161" i="149"/>
  <c r="E161" i="149"/>
  <c r="D162" i="149"/>
  <c r="E162" i="149"/>
  <c r="D163" i="149"/>
  <c r="E163" i="149"/>
  <c r="D164" i="149"/>
  <c r="E164" i="149"/>
  <c r="D165" i="149"/>
  <c r="E165" i="149"/>
  <c r="D166" i="149"/>
  <c r="E166" i="149"/>
  <c r="D167" i="149"/>
  <c r="E167" i="149"/>
  <c r="D168" i="149"/>
  <c r="E168" i="149"/>
  <c r="D169" i="149"/>
  <c r="E169" i="149"/>
  <c r="D170" i="149"/>
  <c r="E170" i="149"/>
  <c r="D171" i="149"/>
  <c r="E171" i="149"/>
  <c r="D172" i="149"/>
  <c r="E172" i="149"/>
  <c r="D173" i="149"/>
  <c r="E173" i="149"/>
  <c r="D174" i="149"/>
  <c r="E174" i="149"/>
  <c r="D175" i="149"/>
  <c r="E175" i="149"/>
  <c r="D176" i="149"/>
  <c r="E176" i="149"/>
  <c r="D177" i="149"/>
  <c r="E177" i="149"/>
  <c r="D178" i="149"/>
  <c r="E178" i="149"/>
  <c r="D179" i="149"/>
  <c r="E179" i="149"/>
  <c r="D180" i="149"/>
  <c r="E180" i="149"/>
  <c r="D181" i="149"/>
  <c r="E181" i="149"/>
  <c r="D182" i="149"/>
  <c r="E182" i="149"/>
  <c r="D183" i="149"/>
  <c r="E183" i="149"/>
  <c r="D184" i="149"/>
  <c r="E184" i="149"/>
  <c r="D185" i="149"/>
  <c r="E185" i="149"/>
  <c r="D186" i="149"/>
  <c r="E186" i="149"/>
  <c r="D187" i="149"/>
  <c r="E187" i="149"/>
  <c r="D188" i="149"/>
  <c r="E188" i="149"/>
  <c r="D189" i="149"/>
  <c r="E189" i="149"/>
  <c r="D190" i="149"/>
  <c r="E190" i="149"/>
  <c r="D191" i="149"/>
  <c r="E191" i="149"/>
  <c r="D192" i="149"/>
  <c r="E192" i="149"/>
  <c r="D193" i="149"/>
  <c r="E193" i="149"/>
  <c r="D194" i="149"/>
  <c r="E194" i="149"/>
  <c r="D195" i="149"/>
  <c r="E195" i="149"/>
  <c r="D196" i="149"/>
  <c r="E196" i="149"/>
  <c r="D197" i="149"/>
  <c r="E197" i="149"/>
  <c r="D198" i="149"/>
  <c r="E198" i="149"/>
  <c r="D199" i="149"/>
  <c r="E199" i="149"/>
  <c r="D200" i="149"/>
  <c r="E200" i="149"/>
  <c r="D201" i="149"/>
  <c r="E201" i="149"/>
  <c r="D202" i="149"/>
  <c r="E202" i="149"/>
  <c r="D203" i="149"/>
  <c r="E203" i="149"/>
  <c r="D204" i="149"/>
  <c r="E204" i="149"/>
  <c r="D205" i="149"/>
  <c r="E205" i="149"/>
  <c r="D206" i="149"/>
  <c r="E206" i="149"/>
  <c r="D207" i="149"/>
  <c r="E207" i="149"/>
  <c r="D208" i="149"/>
  <c r="E208" i="149"/>
  <c r="D209" i="149"/>
  <c r="E209" i="149"/>
  <c r="D210" i="149"/>
  <c r="E210" i="149"/>
  <c r="D211" i="149"/>
  <c r="E211" i="149"/>
  <c r="D212" i="149"/>
  <c r="E212" i="149"/>
  <c r="D213" i="149"/>
  <c r="E213" i="149"/>
  <c r="D214" i="149"/>
  <c r="E214" i="149"/>
  <c r="D215" i="149"/>
  <c r="E215" i="149"/>
  <c r="D216" i="149"/>
  <c r="E216" i="149"/>
  <c r="D217" i="149"/>
  <c r="E217" i="149"/>
  <c r="D218" i="149"/>
  <c r="E218" i="149"/>
  <c r="D219" i="149"/>
  <c r="E219" i="149"/>
  <c r="D220" i="149"/>
  <c r="E220" i="149"/>
  <c r="D221" i="149"/>
  <c r="E221" i="149"/>
  <c r="D222" i="149"/>
  <c r="E222" i="149"/>
  <c r="D223" i="149"/>
  <c r="E223" i="149"/>
  <c r="D224" i="149"/>
  <c r="E224" i="149"/>
  <c r="D225" i="149"/>
  <c r="E225" i="149"/>
  <c r="D226" i="149"/>
  <c r="E226" i="149"/>
  <c r="D227" i="149"/>
  <c r="E227" i="149"/>
  <c r="D228" i="149"/>
  <c r="E228" i="149"/>
  <c r="D229" i="149"/>
  <c r="E229" i="149"/>
  <c r="D230" i="149"/>
  <c r="E230" i="149"/>
  <c r="D231" i="149"/>
  <c r="E231" i="149"/>
  <c r="D232" i="149"/>
  <c r="E232" i="149"/>
  <c r="D233" i="149"/>
  <c r="E233" i="149"/>
  <c r="D234" i="149"/>
  <c r="E234" i="149"/>
  <c r="D235" i="149"/>
  <c r="E235" i="149"/>
  <c r="D236" i="149"/>
  <c r="E236" i="149"/>
  <c r="D237" i="149"/>
  <c r="E237" i="149"/>
  <c r="D238" i="149"/>
  <c r="E238" i="149"/>
  <c r="D239" i="149"/>
  <c r="E239" i="149"/>
  <c r="D240" i="149"/>
  <c r="E240" i="149"/>
  <c r="D241" i="149"/>
  <c r="E241" i="149"/>
  <c r="D242" i="149"/>
  <c r="E242" i="149"/>
  <c r="D243" i="149"/>
  <c r="E243" i="149"/>
  <c r="D244" i="149"/>
  <c r="E244" i="149"/>
  <c r="D245" i="149"/>
  <c r="E245" i="149"/>
  <c r="D246" i="149"/>
  <c r="E246" i="149"/>
  <c r="D247" i="149"/>
  <c r="E247" i="149"/>
  <c r="D248" i="149"/>
  <c r="E248" i="149"/>
  <c r="D249" i="149"/>
  <c r="E249" i="149"/>
  <c r="D250" i="149"/>
  <c r="E250" i="149"/>
  <c r="D251" i="149"/>
  <c r="E251" i="149"/>
  <c r="D252" i="149"/>
  <c r="E252" i="149"/>
  <c r="D253" i="149"/>
  <c r="E253" i="149"/>
  <c r="D254" i="149"/>
  <c r="E254" i="149"/>
  <c r="D255" i="149"/>
  <c r="E255" i="149"/>
  <c r="D256" i="149"/>
  <c r="E256" i="149"/>
  <c r="D257" i="149"/>
  <c r="E257" i="149"/>
  <c r="D258" i="149"/>
  <c r="E258" i="149"/>
  <c r="D259" i="149"/>
  <c r="E259" i="149"/>
  <c r="D260" i="149"/>
  <c r="E260" i="149"/>
  <c r="D261" i="149"/>
  <c r="E261" i="149"/>
  <c r="D262" i="149"/>
  <c r="E262" i="149"/>
  <c r="D263" i="149"/>
  <c r="E263" i="149"/>
  <c r="D264" i="149"/>
  <c r="E264" i="149"/>
  <c r="D265" i="149"/>
  <c r="E265" i="149"/>
  <c r="E16" i="149"/>
  <c r="D16" i="149"/>
  <c r="D17" i="150"/>
  <c r="E17" i="150"/>
  <c r="D18" i="150"/>
  <c r="E18" i="150"/>
  <c r="D19" i="150"/>
  <c r="E19" i="150"/>
  <c r="D20" i="150"/>
  <c r="E20" i="150"/>
  <c r="D21" i="150"/>
  <c r="E21" i="150"/>
  <c r="D22" i="150"/>
  <c r="E22" i="150"/>
  <c r="D23" i="150"/>
  <c r="E23" i="150"/>
  <c r="D24" i="150"/>
  <c r="E24" i="150"/>
  <c r="D25" i="150"/>
  <c r="E25" i="150"/>
  <c r="D26" i="150"/>
  <c r="E26" i="150"/>
  <c r="D27" i="150"/>
  <c r="E27" i="150"/>
  <c r="D28" i="150"/>
  <c r="E28" i="150"/>
  <c r="D29" i="150"/>
  <c r="E29" i="150"/>
  <c r="D30" i="150"/>
  <c r="E30" i="150"/>
  <c r="D31" i="150"/>
  <c r="E31" i="150"/>
  <c r="D32" i="150"/>
  <c r="E32" i="150"/>
  <c r="D33" i="150"/>
  <c r="E33" i="150"/>
  <c r="D34" i="150"/>
  <c r="E34" i="150"/>
  <c r="D35" i="150"/>
  <c r="E35" i="150"/>
  <c r="D36" i="150"/>
  <c r="E36" i="150"/>
  <c r="D37" i="150"/>
  <c r="E37" i="150"/>
  <c r="D38" i="150"/>
  <c r="E38" i="150"/>
  <c r="D39" i="150"/>
  <c r="E39" i="150"/>
  <c r="D40" i="150"/>
  <c r="E40" i="150"/>
  <c r="D41" i="150"/>
  <c r="E41" i="150"/>
  <c r="D42" i="150"/>
  <c r="E42" i="150"/>
  <c r="D43" i="150"/>
  <c r="E43" i="150"/>
  <c r="D44" i="150"/>
  <c r="E44" i="150"/>
  <c r="D45" i="150"/>
  <c r="E45" i="150"/>
  <c r="D46" i="150"/>
  <c r="E46" i="150"/>
  <c r="D47" i="150"/>
  <c r="E47" i="150"/>
  <c r="D48" i="150"/>
  <c r="E48" i="150"/>
  <c r="D49" i="150"/>
  <c r="E49" i="150"/>
  <c r="D50" i="150"/>
  <c r="E50" i="150"/>
  <c r="D51" i="150"/>
  <c r="E51" i="150"/>
  <c r="D52" i="150"/>
  <c r="E52" i="150"/>
  <c r="D53" i="150"/>
  <c r="E53" i="150"/>
  <c r="D54" i="150"/>
  <c r="E54" i="150"/>
  <c r="D55" i="150"/>
  <c r="E55" i="150"/>
  <c r="D56" i="150"/>
  <c r="E56" i="150"/>
  <c r="D57" i="150"/>
  <c r="E57" i="150"/>
  <c r="D58" i="150"/>
  <c r="E58" i="150"/>
  <c r="D59" i="150"/>
  <c r="E59" i="150"/>
  <c r="D60" i="150"/>
  <c r="E60" i="150"/>
  <c r="D61" i="150"/>
  <c r="E61" i="150"/>
  <c r="D62" i="150"/>
  <c r="E62" i="150"/>
  <c r="D63" i="150"/>
  <c r="E63" i="150"/>
  <c r="D64" i="150"/>
  <c r="E64" i="150"/>
  <c r="D65" i="150"/>
  <c r="E65" i="150"/>
  <c r="D66" i="150"/>
  <c r="E66" i="150"/>
  <c r="D67" i="150"/>
  <c r="E67" i="150"/>
  <c r="D68" i="150"/>
  <c r="E68" i="150"/>
  <c r="D69" i="150"/>
  <c r="E69" i="150"/>
  <c r="D70" i="150"/>
  <c r="E70" i="150"/>
  <c r="D71" i="150"/>
  <c r="E71" i="150"/>
  <c r="D72" i="150"/>
  <c r="E72" i="150"/>
  <c r="D73" i="150"/>
  <c r="E73" i="150"/>
  <c r="D74" i="150"/>
  <c r="E74" i="150"/>
  <c r="D75" i="150"/>
  <c r="E75" i="150"/>
  <c r="D76" i="150"/>
  <c r="E76" i="150"/>
  <c r="D77" i="150"/>
  <c r="E77" i="150"/>
  <c r="D78" i="150"/>
  <c r="E78" i="150"/>
  <c r="D79" i="150"/>
  <c r="E79" i="150"/>
  <c r="D80" i="150"/>
  <c r="E80" i="150"/>
  <c r="D81" i="150"/>
  <c r="E81" i="150"/>
  <c r="D82" i="150"/>
  <c r="E82" i="150"/>
  <c r="D83" i="150"/>
  <c r="E83" i="150"/>
  <c r="D84" i="150"/>
  <c r="E84" i="150"/>
  <c r="D85" i="150"/>
  <c r="E85" i="150"/>
  <c r="D86" i="150"/>
  <c r="E86" i="150"/>
  <c r="D87" i="150"/>
  <c r="E87" i="150"/>
  <c r="D88" i="150"/>
  <c r="E88" i="150"/>
  <c r="D89" i="150"/>
  <c r="E89" i="150"/>
  <c r="D90" i="150"/>
  <c r="E90" i="150"/>
  <c r="D91" i="150"/>
  <c r="E91" i="150"/>
  <c r="D92" i="150"/>
  <c r="E92" i="150"/>
  <c r="D93" i="150"/>
  <c r="E93" i="150"/>
  <c r="D94" i="150"/>
  <c r="E94" i="150"/>
  <c r="D95" i="150"/>
  <c r="E95" i="150"/>
  <c r="D96" i="150"/>
  <c r="E96" i="150"/>
  <c r="D97" i="150"/>
  <c r="E97" i="150"/>
  <c r="D98" i="150"/>
  <c r="E98" i="150"/>
  <c r="D99" i="150"/>
  <c r="E99" i="150"/>
  <c r="D100" i="150"/>
  <c r="E100" i="150"/>
  <c r="D101" i="150"/>
  <c r="E101" i="150"/>
  <c r="D102" i="150"/>
  <c r="E102" i="150"/>
  <c r="D103" i="150"/>
  <c r="E103" i="150"/>
  <c r="D104" i="150"/>
  <c r="E104" i="150"/>
  <c r="D105" i="150"/>
  <c r="E105" i="150"/>
  <c r="D106" i="150"/>
  <c r="E106" i="150"/>
  <c r="D107" i="150"/>
  <c r="E107" i="150"/>
  <c r="D108" i="150"/>
  <c r="E108" i="150"/>
  <c r="D109" i="150"/>
  <c r="E109" i="150"/>
  <c r="D110" i="150"/>
  <c r="E110" i="150"/>
  <c r="D111" i="150"/>
  <c r="E111" i="150"/>
  <c r="D112" i="150"/>
  <c r="E112" i="150"/>
  <c r="D113" i="150"/>
  <c r="E113" i="150"/>
  <c r="D114" i="150"/>
  <c r="E114" i="150"/>
  <c r="D115" i="150"/>
  <c r="E115" i="150"/>
  <c r="D116" i="150"/>
  <c r="E116" i="150"/>
  <c r="D117" i="150"/>
  <c r="E117" i="150"/>
  <c r="D118" i="150"/>
  <c r="E118" i="150"/>
  <c r="D119" i="150"/>
  <c r="E119" i="150"/>
  <c r="D120" i="150"/>
  <c r="E120" i="150"/>
  <c r="D121" i="150"/>
  <c r="E121" i="150"/>
  <c r="D122" i="150"/>
  <c r="E122" i="150"/>
  <c r="D123" i="150"/>
  <c r="E123" i="150"/>
  <c r="D124" i="150"/>
  <c r="E124" i="150"/>
  <c r="D125" i="150"/>
  <c r="E125" i="150"/>
  <c r="D126" i="150"/>
  <c r="E126" i="150"/>
  <c r="D127" i="150"/>
  <c r="E127" i="150"/>
  <c r="D128" i="150"/>
  <c r="E128" i="150"/>
  <c r="D129" i="150"/>
  <c r="E129" i="150"/>
  <c r="D130" i="150"/>
  <c r="E130" i="150"/>
  <c r="D131" i="150"/>
  <c r="E131" i="150"/>
  <c r="D132" i="150"/>
  <c r="E132" i="150"/>
  <c r="D133" i="150"/>
  <c r="E133" i="150"/>
  <c r="D134" i="150"/>
  <c r="E134" i="150"/>
  <c r="D135" i="150"/>
  <c r="E135" i="150"/>
  <c r="D136" i="150"/>
  <c r="E136" i="150"/>
  <c r="D137" i="150"/>
  <c r="E137" i="150"/>
  <c r="D138" i="150"/>
  <c r="E138" i="150"/>
  <c r="D139" i="150"/>
  <c r="E139" i="150"/>
  <c r="D140" i="150"/>
  <c r="E140" i="150"/>
  <c r="D141" i="150"/>
  <c r="E141" i="150"/>
  <c r="D142" i="150"/>
  <c r="E142" i="150"/>
  <c r="D143" i="150"/>
  <c r="E143" i="150"/>
  <c r="D144" i="150"/>
  <c r="E144" i="150"/>
  <c r="D145" i="150"/>
  <c r="E145" i="150"/>
  <c r="D146" i="150"/>
  <c r="E146" i="150"/>
  <c r="D147" i="150"/>
  <c r="E147" i="150"/>
  <c r="D148" i="150"/>
  <c r="E148" i="150"/>
  <c r="D149" i="150"/>
  <c r="E149" i="150"/>
  <c r="D150" i="150"/>
  <c r="E150" i="150"/>
  <c r="D151" i="150"/>
  <c r="E151" i="150"/>
  <c r="D152" i="150"/>
  <c r="E152" i="150"/>
  <c r="D153" i="150"/>
  <c r="E153" i="150"/>
  <c r="D154" i="150"/>
  <c r="E154" i="150"/>
  <c r="D155" i="150"/>
  <c r="E155" i="150"/>
  <c r="D156" i="150"/>
  <c r="E156" i="150"/>
  <c r="D157" i="150"/>
  <c r="E157" i="150"/>
  <c r="D158" i="150"/>
  <c r="E158" i="150"/>
  <c r="D159" i="150"/>
  <c r="E159" i="150"/>
  <c r="D160" i="150"/>
  <c r="E160" i="150"/>
  <c r="D161" i="150"/>
  <c r="E161" i="150"/>
  <c r="D162" i="150"/>
  <c r="E162" i="150"/>
  <c r="D163" i="150"/>
  <c r="E163" i="150"/>
  <c r="D164" i="150"/>
  <c r="E164" i="150"/>
  <c r="D165" i="150"/>
  <c r="E165" i="150"/>
  <c r="D166" i="150"/>
  <c r="E166" i="150"/>
  <c r="D167" i="150"/>
  <c r="E167" i="150"/>
  <c r="D168" i="150"/>
  <c r="E168" i="150"/>
  <c r="D169" i="150"/>
  <c r="E169" i="150"/>
  <c r="D170" i="150"/>
  <c r="E170" i="150"/>
  <c r="D171" i="150"/>
  <c r="E171" i="150"/>
  <c r="D172" i="150"/>
  <c r="E172" i="150"/>
  <c r="D173" i="150"/>
  <c r="E173" i="150"/>
  <c r="D174" i="150"/>
  <c r="E174" i="150"/>
  <c r="D175" i="150"/>
  <c r="E175" i="150"/>
  <c r="D176" i="150"/>
  <c r="E176" i="150"/>
  <c r="D177" i="150"/>
  <c r="E177" i="150"/>
  <c r="D178" i="150"/>
  <c r="E178" i="150"/>
  <c r="D179" i="150"/>
  <c r="E179" i="150"/>
  <c r="D180" i="150"/>
  <c r="E180" i="150"/>
  <c r="D181" i="150"/>
  <c r="E181" i="150"/>
  <c r="D182" i="150"/>
  <c r="E182" i="150"/>
  <c r="D183" i="150"/>
  <c r="E183" i="150"/>
  <c r="D184" i="150"/>
  <c r="E184" i="150"/>
  <c r="D185" i="150"/>
  <c r="E185" i="150"/>
  <c r="D186" i="150"/>
  <c r="E186" i="150"/>
  <c r="D187" i="150"/>
  <c r="E187" i="150"/>
  <c r="D188" i="150"/>
  <c r="E188" i="150"/>
  <c r="D189" i="150"/>
  <c r="E189" i="150"/>
  <c r="D190" i="150"/>
  <c r="E190" i="150"/>
  <c r="D191" i="150"/>
  <c r="E191" i="150"/>
  <c r="D192" i="150"/>
  <c r="E192" i="150"/>
  <c r="D193" i="150"/>
  <c r="E193" i="150"/>
  <c r="D194" i="150"/>
  <c r="E194" i="150"/>
  <c r="D195" i="150"/>
  <c r="E195" i="150"/>
  <c r="D196" i="150"/>
  <c r="E196" i="150"/>
  <c r="D197" i="150"/>
  <c r="E197" i="150"/>
  <c r="D198" i="150"/>
  <c r="E198" i="150"/>
  <c r="D199" i="150"/>
  <c r="E199" i="150"/>
  <c r="D200" i="150"/>
  <c r="E200" i="150"/>
  <c r="D201" i="150"/>
  <c r="E201" i="150"/>
  <c r="D202" i="150"/>
  <c r="E202" i="150"/>
  <c r="D203" i="150"/>
  <c r="E203" i="150"/>
  <c r="D204" i="150"/>
  <c r="E204" i="150"/>
  <c r="D205" i="150"/>
  <c r="E205" i="150"/>
  <c r="D206" i="150"/>
  <c r="E206" i="150"/>
  <c r="D207" i="150"/>
  <c r="E207" i="150"/>
  <c r="D208" i="150"/>
  <c r="E208" i="150"/>
  <c r="D209" i="150"/>
  <c r="E209" i="150"/>
  <c r="D210" i="150"/>
  <c r="E210" i="150"/>
  <c r="D211" i="150"/>
  <c r="E211" i="150"/>
  <c r="D212" i="150"/>
  <c r="E212" i="150"/>
  <c r="D213" i="150"/>
  <c r="E213" i="150"/>
  <c r="D214" i="150"/>
  <c r="E214" i="150"/>
  <c r="D215" i="150"/>
  <c r="E215" i="150"/>
  <c r="D216" i="150"/>
  <c r="E216" i="150"/>
  <c r="D217" i="150"/>
  <c r="E217" i="150"/>
  <c r="D218" i="150"/>
  <c r="E218" i="150"/>
  <c r="D219" i="150"/>
  <c r="E219" i="150"/>
  <c r="D220" i="150"/>
  <c r="E220" i="150"/>
  <c r="D221" i="150"/>
  <c r="E221" i="150"/>
  <c r="D222" i="150"/>
  <c r="E222" i="150"/>
  <c r="D223" i="150"/>
  <c r="E223" i="150"/>
  <c r="D224" i="150"/>
  <c r="E224" i="150"/>
  <c r="D225" i="150"/>
  <c r="E225" i="150"/>
  <c r="D226" i="150"/>
  <c r="E226" i="150"/>
  <c r="D227" i="150"/>
  <c r="E227" i="150"/>
  <c r="D228" i="150"/>
  <c r="E228" i="150"/>
  <c r="D229" i="150"/>
  <c r="E229" i="150"/>
  <c r="D230" i="150"/>
  <c r="E230" i="150"/>
  <c r="D231" i="150"/>
  <c r="E231" i="150"/>
  <c r="D232" i="150"/>
  <c r="E232" i="150"/>
  <c r="D233" i="150"/>
  <c r="E233" i="150"/>
  <c r="D234" i="150"/>
  <c r="E234" i="150"/>
  <c r="D235" i="150"/>
  <c r="E235" i="150"/>
  <c r="D236" i="150"/>
  <c r="E236" i="150"/>
  <c r="D237" i="150"/>
  <c r="E237" i="150"/>
  <c r="D238" i="150"/>
  <c r="E238" i="150"/>
  <c r="D239" i="150"/>
  <c r="E239" i="150"/>
  <c r="D240" i="150"/>
  <c r="E240" i="150"/>
  <c r="D241" i="150"/>
  <c r="E241" i="150"/>
  <c r="D242" i="150"/>
  <c r="E242" i="150"/>
  <c r="D243" i="150"/>
  <c r="E243" i="150"/>
  <c r="D244" i="150"/>
  <c r="E244" i="150"/>
  <c r="D245" i="150"/>
  <c r="E245" i="150"/>
  <c r="D246" i="150"/>
  <c r="E246" i="150"/>
  <c r="D247" i="150"/>
  <c r="E247" i="150"/>
  <c r="D248" i="150"/>
  <c r="E248" i="150"/>
  <c r="D249" i="150"/>
  <c r="E249" i="150"/>
  <c r="D250" i="150"/>
  <c r="E250" i="150"/>
  <c r="D251" i="150"/>
  <c r="E251" i="150"/>
  <c r="D252" i="150"/>
  <c r="E252" i="150"/>
  <c r="D253" i="150"/>
  <c r="E253" i="150"/>
  <c r="D254" i="150"/>
  <c r="E254" i="150"/>
  <c r="D255" i="150"/>
  <c r="E255" i="150"/>
  <c r="D256" i="150"/>
  <c r="E256" i="150"/>
  <c r="D257" i="150"/>
  <c r="E257" i="150"/>
  <c r="D258" i="150"/>
  <c r="E258" i="150"/>
  <c r="D259" i="150"/>
  <c r="E259" i="150"/>
  <c r="D260" i="150"/>
  <c r="E260" i="150"/>
  <c r="D261" i="150"/>
  <c r="E261" i="150"/>
  <c r="D262" i="150"/>
  <c r="E262" i="150"/>
  <c r="D263" i="150"/>
  <c r="E263" i="150"/>
  <c r="D264" i="150"/>
  <c r="E264" i="150"/>
  <c r="D265" i="150"/>
  <c r="E265" i="150"/>
  <c r="E16" i="150"/>
  <c r="D16" i="150"/>
  <c r="D17" i="134"/>
  <c r="E17" i="134"/>
  <c r="D18" i="134"/>
  <c r="E18" i="134"/>
  <c r="D19" i="134"/>
  <c r="E19" i="134"/>
  <c r="D20" i="134"/>
  <c r="E20" i="134"/>
  <c r="D21" i="134"/>
  <c r="E21" i="134"/>
  <c r="D22" i="134"/>
  <c r="E22" i="134"/>
  <c r="D23" i="134"/>
  <c r="E23" i="134"/>
  <c r="D24" i="134"/>
  <c r="E24" i="134"/>
  <c r="D25" i="134"/>
  <c r="E25" i="134"/>
  <c r="D26" i="134"/>
  <c r="E26" i="134"/>
  <c r="D27" i="134"/>
  <c r="E27" i="134"/>
  <c r="D28" i="134"/>
  <c r="E28" i="134"/>
  <c r="D29" i="134"/>
  <c r="E29" i="134"/>
  <c r="D30" i="134"/>
  <c r="E30" i="134"/>
  <c r="D31" i="134"/>
  <c r="E31" i="134"/>
  <c r="D32" i="134"/>
  <c r="E32" i="134"/>
  <c r="D33" i="134"/>
  <c r="E33" i="134"/>
  <c r="D34" i="134"/>
  <c r="E34" i="134"/>
  <c r="D35" i="134"/>
  <c r="E35" i="134"/>
  <c r="D36" i="134"/>
  <c r="E36" i="134"/>
  <c r="D37" i="134"/>
  <c r="E37" i="134"/>
  <c r="D38" i="134"/>
  <c r="E38" i="134"/>
  <c r="D39" i="134"/>
  <c r="E39" i="134"/>
  <c r="D40" i="134"/>
  <c r="E40" i="134"/>
  <c r="D41" i="134"/>
  <c r="E41" i="134"/>
  <c r="D42" i="134"/>
  <c r="E42" i="134"/>
  <c r="D43" i="134"/>
  <c r="E43" i="134"/>
  <c r="D44" i="134"/>
  <c r="E44" i="134"/>
  <c r="D45" i="134"/>
  <c r="E45" i="134"/>
  <c r="D46" i="134"/>
  <c r="E46" i="134"/>
  <c r="D47" i="134"/>
  <c r="E47" i="134"/>
  <c r="D48" i="134"/>
  <c r="E48" i="134"/>
  <c r="D49" i="134"/>
  <c r="E49" i="134"/>
  <c r="D50" i="134"/>
  <c r="E50" i="134"/>
  <c r="D51" i="134"/>
  <c r="E51" i="134"/>
  <c r="D52" i="134"/>
  <c r="E52" i="134"/>
  <c r="D53" i="134"/>
  <c r="E53" i="134"/>
  <c r="D54" i="134"/>
  <c r="E54" i="134"/>
  <c r="D55" i="134"/>
  <c r="E55" i="134"/>
  <c r="D56" i="134"/>
  <c r="E56" i="134"/>
  <c r="D57" i="134"/>
  <c r="E57" i="134"/>
  <c r="D58" i="134"/>
  <c r="E58" i="134"/>
  <c r="D59" i="134"/>
  <c r="E59" i="134"/>
  <c r="D60" i="134"/>
  <c r="E60" i="134"/>
  <c r="D61" i="134"/>
  <c r="E61" i="134"/>
  <c r="D62" i="134"/>
  <c r="E62" i="134"/>
  <c r="D63" i="134"/>
  <c r="E63" i="134"/>
  <c r="D64" i="134"/>
  <c r="E64" i="134"/>
  <c r="D65" i="134"/>
  <c r="E65" i="134"/>
  <c r="D66" i="134"/>
  <c r="E66" i="134"/>
  <c r="D67" i="134"/>
  <c r="E67" i="134"/>
  <c r="D68" i="134"/>
  <c r="E68" i="134"/>
  <c r="D69" i="134"/>
  <c r="E69" i="134"/>
  <c r="D70" i="134"/>
  <c r="E70" i="134"/>
  <c r="D71" i="134"/>
  <c r="E71" i="134"/>
  <c r="D72" i="134"/>
  <c r="E72" i="134"/>
  <c r="D73" i="134"/>
  <c r="E73" i="134"/>
  <c r="D74" i="134"/>
  <c r="E74" i="134"/>
  <c r="D75" i="134"/>
  <c r="E75" i="134"/>
  <c r="D76" i="134"/>
  <c r="E76" i="134"/>
  <c r="D77" i="134"/>
  <c r="E77" i="134"/>
  <c r="D78" i="134"/>
  <c r="E78" i="134"/>
  <c r="D79" i="134"/>
  <c r="E79" i="134"/>
  <c r="D80" i="134"/>
  <c r="E80" i="134"/>
  <c r="D81" i="134"/>
  <c r="E81" i="134"/>
  <c r="D82" i="134"/>
  <c r="E82" i="134"/>
  <c r="D83" i="134"/>
  <c r="E83" i="134"/>
  <c r="D84" i="134"/>
  <c r="E84" i="134"/>
  <c r="D85" i="134"/>
  <c r="E85" i="134"/>
  <c r="D86" i="134"/>
  <c r="E86" i="134"/>
  <c r="D87" i="134"/>
  <c r="E87" i="134"/>
  <c r="D88" i="134"/>
  <c r="E88" i="134"/>
  <c r="D89" i="134"/>
  <c r="E89" i="134"/>
  <c r="D90" i="134"/>
  <c r="E90" i="134"/>
  <c r="D91" i="134"/>
  <c r="E91" i="134"/>
  <c r="D92" i="134"/>
  <c r="E92" i="134"/>
  <c r="D93" i="134"/>
  <c r="E93" i="134"/>
  <c r="D94" i="134"/>
  <c r="E94" i="134"/>
  <c r="D95" i="134"/>
  <c r="E95" i="134"/>
  <c r="D96" i="134"/>
  <c r="E96" i="134"/>
  <c r="D97" i="134"/>
  <c r="E97" i="134"/>
  <c r="D98" i="134"/>
  <c r="E98" i="134"/>
  <c r="D99" i="134"/>
  <c r="E99" i="134"/>
  <c r="D100" i="134"/>
  <c r="E100" i="134"/>
  <c r="D101" i="134"/>
  <c r="E101" i="134"/>
  <c r="D102" i="134"/>
  <c r="E102" i="134"/>
  <c r="D103" i="134"/>
  <c r="E103" i="134"/>
  <c r="D104" i="134"/>
  <c r="E104" i="134"/>
  <c r="D105" i="134"/>
  <c r="E105" i="134"/>
  <c r="D106" i="134"/>
  <c r="E106" i="134"/>
  <c r="D107" i="134"/>
  <c r="E107" i="134"/>
  <c r="D108" i="134"/>
  <c r="E108" i="134"/>
  <c r="D109" i="134"/>
  <c r="E109" i="134"/>
  <c r="D110" i="134"/>
  <c r="E110" i="134"/>
  <c r="D111" i="134"/>
  <c r="E111" i="134"/>
  <c r="D112" i="134"/>
  <c r="E112" i="134"/>
  <c r="D113" i="134"/>
  <c r="E113" i="134"/>
  <c r="D114" i="134"/>
  <c r="E114" i="134"/>
  <c r="D115" i="134"/>
  <c r="E115" i="134"/>
  <c r="D116" i="134"/>
  <c r="E116" i="134"/>
  <c r="D117" i="134"/>
  <c r="E117" i="134"/>
  <c r="D118" i="134"/>
  <c r="E118" i="134"/>
  <c r="D119" i="134"/>
  <c r="E119" i="134"/>
  <c r="D120" i="134"/>
  <c r="E120" i="134"/>
  <c r="D121" i="134"/>
  <c r="E121" i="134"/>
  <c r="D122" i="134"/>
  <c r="E122" i="134"/>
  <c r="D123" i="134"/>
  <c r="E123" i="134"/>
  <c r="D124" i="134"/>
  <c r="E124" i="134"/>
  <c r="D125" i="134"/>
  <c r="E125" i="134"/>
  <c r="D126" i="134"/>
  <c r="E126" i="134"/>
  <c r="D127" i="134"/>
  <c r="E127" i="134"/>
  <c r="D128" i="134"/>
  <c r="E128" i="134"/>
  <c r="D129" i="134"/>
  <c r="E129" i="134"/>
  <c r="D130" i="134"/>
  <c r="E130" i="134"/>
  <c r="D131" i="134"/>
  <c r="E131" i="134"/>
  <c r="D132" i="134"/>
  <c r="E132" i="134"/>
  <c r="D133" i="134"/>
  <c r="E133" i="134"/>
  <c r="D134" i="134"/>
  <c r="E134" i="134"/>
  <c r="D135" i="134"/>
  <c r="E135" i="134"/>
  <c r="D136" i="134"/>
  <c r="E136" i="134"/>
  <c r="D137" i="134"/>
  <c r="E137" i="134"/>
  <c r="D138" i="134"/>
  <c r="E138" i="134"/>
  <c r="D139" i="134"/>
  <c r="E139" i="134"/>
  <c r="D140" i="134"/>
  <c r="E140" i="134"/>
  <c r="D141" i="134"/>
  <c r="E141" i="134"/>
  <c r="D142" i="134"/>
  <c r="E142" i="134"/>
  <c r="D143" i="134"/>
  <c r="E143" i="134"/>
  <c r="D144" i="134"/>
  <c r="E144" i="134"/>
  <c r="D145" i="134"/>
  <c r="E145" i="134"/>
  <c r="D146" i="134"/>
  <c r="E146" i="134"/>
  <c r="D147" i="134"/>
  <c r="E147" i="134"/>
  <c r="D148" i="134"/>
  <c r="E148" i="134"/>
  <c r="D149" i="134"/>
  <c r="E149" i="134"/>
  <c r="D150" i="134"/>
  <c r="E150" i="134"/>
  <c r="D151" i="134"/>
  <c r="E151" i="134"/>
  <c r="D152" i="134"/>
  <c r="E152" i="134"/>
  <c r="D153" i="134"/>
  <c r="E153" i="134"/>
  <c r="D154" i="134"/>
  <c r="E154" i="134"/>
  <c r="D155" i="134"/>
  <c r="E155" i="134"/>
  <c r="D156" i="134"/>
  <c r="E156" i="134"/>
  <c r="D157" i="134"/>
  <c r="E157" i="134"/>
  <c r="D158" i="134"/>
  <c r="E158" i="134"/>
  <c r="D159" i="134"/>
  <c r="E159" i="134"/>
  <c r="D160" i="134"/>
  <c r="E160" i="134"/>
  <c r="D161" i="134"/>
  <c r="E161" i="134"/>
  <c r="D162" i="134"/>
  <c r="E162" i="134"/>
  <c r="D163" i="134"/>
  <c r="E163" i="134"/>
  <c r="D164" i="134"/>
  <c r="E164" i="134"/>
  <c r="D165" i="134"/>
  <c r="E165" i="134"/>
  <c r="D166" i="134"/>
  <c r="E166" i="134"/>
  <c r="D167" i="134"/>
  <c r="E167" i="134"/>
  <c r="D168" i="134"/>
  <c r="E168" i="134"/>
  <c r="D169" i="134"/>
  <c r="E169" i="134"/>
  <c r="D170" i="134"/>
  <c r="E170" i="134"/>
  <c r="D171" i="134"/>
  <c r="E171" i="134"/>
  <c r="D172" i="134"/>
  <c r="E172" i="134"/>
  <c r="D173" i="134"/>
  <c r="E173" i="134"/>
  <c r="D174" i="134"/>
  <c r="E174" i="134"/>
  <c r="D175" i="134"/>
  <c r="E175" i="134"/>
  <c r="D176" i="134"/>
  <c r="E176" i="134"/>
  <c r="D177" i="134"/>
  <c r="E177" i="134"/>
  <c r="D178" i="134"/>
  <c r="E178" i="134"/>
  <c r="D179" i="134"/>
  <c r="E179" i="134"/>
  <c r="D180" i="134"/>
  <c r="E180" i="134"/>
  <c r="D181" i="134"/>
  <c r="E181" i="134"/>
  <c r="D182" i="134"/>
  <c r="E182" i="134"/>
  <c r="D183" i="134"/>
  <c r="E183" i="134"/>
  <c r="D184" i="134"/>
  <c r="E184" i="134"/>
  <c r="D185" i="134"/>
  <c r="E185" i="134"/>
  <c r="D186" i="134"/>
  <c r="E186" i="134"/>
  <c r="D187" i="134"/>
  <c r="E187" i="134"/>
  <c r="D188" i="134"/>
  <c r="E188" i="134"/>
  <c r="D189" i="134"/>
  <c r="E189" i="134"/>
  <c r="D190" i="134"/>
  <c r="E190" i="134"/>
  <c r="D191" i="134"/>
  <c r="E191" i="134"/>
  <c r="D192" i="134"/>
  <c r="E192" i="134"/>
  <c r="D193" i="134"/>
  <c r="E193" i="134"/>
  <c r="D194" i="134"/>
  <c r="E194" i="134"/>
  <c r="D195" i="134"/>
  <c r="E195" i="134"/>
  <c r="D196" i="134"/>
  <c r="E196" i="134"/>
  <c r="D197" i="134"/>
  <c r="E197" i="134"/>
  <c r="D198" i="134"/>
  <c r="E198" i="134"/>
  <c r="D199" i="134"/>
  <c r="E199" i="134"/>
  <c r="D200" i="134"/>
  <c r="E200" i="134"/>
  <c r="D201" i="134"/>
  <c r="E201" i="134"/>
  <c r="D202" i="134"/>
  <c r="E202" i="134"/>
  <c r="D203" i="134"/>
  <c r="E203" i="134"/>
  <c r="D204" i="134"/>
  <c r="E204" i="134"/>
  <c r="D205" i="134"/>
  <c r="E205" i="134"/>
  <c r="D206" i="134"/>
  <c r="E206" i="134"/>
  <c r="D207" i="134"/>
  <c r="E207" i="134"/>
  <c r="D208" i="134"/>
  <c r="E208" i="134"/>
  <c r="D209" i="134"/>
  <c r="E209" i="134"/>
  <c r="D210" i="134"/>
  <c r="E210" i="134"/>
  <c r="D211" i="134"/>
  <c r="E211" i="134"/>
  <c r="D212" i="134"/>
  <c r="E212" i="134"/>
  <c r="D213" i="134"/>
  <c r="E213" i="134"/>
  <c r="D214" i="134"/>
  <c r="E214" i="134"/>
  <c r="D215" i="134"/>
  <c r="E215" i="134"/>
  <c r="D216" i="134"/>
  <c r="E216" i="134"/>
  <c r="D217" i="134"/>
  <c r="E217" i="134"/>
  <c r="D218" i="134"/>
  <c r="E218" i="134"/>
  <c r="D219" i="134"/>
  <c r="E219" i="134"/>
  <c r="D220" i="134"/>
  <c r="E220" i="134"/>
  <c r="D221" i="134"/>
  <c r="E221" i="134"/>
  <c r="D222" i="134"/>
  <c r="E222" i="134"/>
  <c r="D223" i="134"/>
  <c r="E223" i="134"/>
  <c r="D224" i="134"/>
  <c r="E224" i="134"/>
  <c r="D225" i="134"/>
  <c r="E225" i="134"/>
  <c r="D226" i="134"/>
  <c r="E226" i="134"/>
  <c r="D227" i="134"/>
  <c r="E227" i="134"/>
  <c r="D228" i="134"/>
  <c r="E228" i="134"/>
  <c r="D229" i="134"/>
  <c r="E229" i="134"/>
  <c r="D230" i="134"/>
  <c r="E230" i="134"/>
  <c r="D231" i="134"/>
  <c r="E231" i="134"/>
  <c r="D232" i="134"/>
  <c r="E232" i="134"/>
  <c r="D233" i="134"/>
  <c r="E233" i="134"/>
  <c r="D234" i="134"/>
  <c r="E234" i="134"/>
  <c r="D235" i="134"/>
  <c r="E235" i="134"/>
  <c r="D236" i="134"/>
  <c r="E236" i="134"/>
  <c r="D237" i="134"/>
  <c r="E237" i="134"/>
  <c r="D238" i="134"/>
  <c r="E238" i="134"/>
  <c r="D239" i="134"/>
  <c r="E239" i="134"/>
  <c r="D240" i="134"/>
  <c r="E240" i="134"/>
  <c r="D241" i="134"/>
  <c r="E241" i="134"/>
  <c r="D242" i="134"/>
  <c r="E242" i="134"/>
  <c r="D243" i="134"/>
  <c r="E243" i="134"/>
  <c r="D244" i="134"/>
  <c r="E244" i="134"/>
  <c r="D245" i="134"/>
  <c r="E245" i="134"/>
  <c r="D246" i="134"/>
  <c r="E246" i="134"/>
  <c r="D247" i="134"/>
  <c r="E247" i="134"/>
  <c r="D248" i="134"/>
  <c r="E248" i="134"/>
  <c r="D249" i="134"/>
  <c r="E249" i="134"/>
  <c r="D250" i="134"/>
  <c r="E250" i="134"/>
  <c r="D251" i="134"/>
  <c r="E251" i="134"/>
  <c r="D252" i="134"/>
  <c r="E252" i="134"/>
  <c r="D253" i="134"/>
  <c r="E253" i="134"/>
  <c r="D254" i="134"/>
  <c r="E254" i="134"/>
  <c r="D255" i="134"/>
  <c r="E255" i="134"/>
  <c r="D256" i="134"/>
  <c r="E256" i="134"/>
  <c r="D257" i="134"/>
  <c r="E257" i="134"/>
  <c r="D258" i="134"/>
  <c r="E258" i="134"/>
  <c r="D259" i="134"/>
  <c r="E259" i="134"/>
  <c r="D260" i="134"/>
  <c r="E260" i="134"/>
  <c r="D261" i="134"/>
  <c r="E261" i="134"/>
  <c r="D262" i="134"/>
  <c r="E262" i="134"/>
  <c r="D263" i="134"/>
  <c r="E263" i="134"/>
  <c r="D264" i="134"/>
  <c r="E264" i="134"/>
  <c r="D265" i="134"/>
  <c r="E265" i="134"/>
  <c r="E16" i="134"/>
  <c r="D16" i="134"/>
  <c r="D17" i="142"/>
  <c r="E17" i="142"/>
  <c r="D18" i="142"/>
  <c r="E18" i="142"/>
  <c r="D19" i="142"/>
  <c r="E19" i="142"/>
  <c r="D20" i="142"/>
  <c r="E20" i="142"/>
  <c r="D21" i="142"/>
  <c r="E21" i="142"/>
  <c r="D22" i="142"/>
  <c r="E22" i="142"/>
  <c r="D23" i="142"/>
  <c r="E23" i="142"/>
  <c r="D24" i="142"/>
  <c r="E24" i="142"/>
  <c r="D25" i="142"/>
  <c r="E25" i="142"/>
  <c r="D26" i="142"/>
  <c r="E26" i="142"/>
  <c r="D27" i="142"/>
  <c r="E27" i="142"/>
  <c r="D28" i="142"/>
  <c r="E28" i="142"/>
  <c r="D29" i="142"/>
  <c r="E29" i="142"/>
  <c r="D30" i="142"/>
  <c r="E30" i="142"/>
  <c r="D31" i="142"/>
  <c r="E31" i="142"/>
  <c r="D32" i="142"/>
  <c r="E32" i="142"/>
  <c r="D33" i="142"/>
  <c r="E33" i="142"/>
  <c r="D34" i="142"/>
  <c r="E34" i="142"/>
  <c r="D35" i="142"/>
  <c r="E35" i="142"/>
  <c r="D36" i="142"/>
  <c r="E36" i="142"/>
  <c r="D37" i="142"/>
  <c r="E37" i="142"/>
  <c r="D38" i="142"/>
  <c r="E38" i="142"/>
  <c r="D39" i="142"/>
  <c r="E39" i="142"/>
  <c r="D40" i="142"/>
  <c r="E40" i="142"/>
  <c r="D41" i="142"/>
  <c r="E41" i="142"/>
  <c r="D42" i="142"/>
  <c r="E42" i="142"/>
  <c r="D43" i="142"/>
  <c r="E43" i="142"/>
  <c r="D44" i="142"/>
  <c r="E44" i="142"/>
  <c r="D45" i="142"/>
  <c r="E45" i="142"/>
  <c r="D46" i="142"/>
  <c r="E46" i="142"/>
  <c r="D47" i="142"/>
  <c r="E47" i="142"/>
  <c r="D48" i="142"/>
  <c r="E48" i="142"/>
  <c r="D49" i="142"/>
  <c r="E49" i="142"/>
  <c r="D50" i="142"/>
  <c r="E50" i="142"/>
  <c r="D51" i="142"/>
  <c r="E51" i="142"/>
  <c r="D52" i="142"/>
  <c r="E52" i="142"/>
  <c r="D53" i="142"/>
  <c r="E53" i="142"/>
  <c r="D54" i="142"/>
  <c r="E54" i="142"/>
  <c r="D55" i="142"/>
  <c r="E55" i="142"/>
  <c r="D56" i="142"/>
  <c r="E56" i="142"/>
  <c r="D57" i="142"/>
  <c r="E57" i="142"/>
  <c r="D58" i="142"/>
  <c r="E58" i="142"/>
  <c r="D59" i="142"/>
  <c r="E59" i="142"/>
  <c r="D60" i="142"/>
  <c r="E60" i="142"/>
  <c r="D61" i="142"/>
  <c r="E61" i="142"/>
  <c r="D62" i="142"/>
  <c r="E62" i="142"/>
  <c r="D63" i="142"/>
  <c r="E63" i="142"/>
  <c r="D64" i="142"/>
  <c r="E64" i="142"/>
  <c r="D65" i="142"/>
  <c r="E65" i="142"/>
  <c r="D66" i="142"/>
  <c r="E66" i="142"/>
  <c r="D67" i="142"/>
  <c r="E67" i="142"/>
  <c r="D68" i="142"/>
  <c r="E68" i="142"/>
  <c r="D69" i="142"/>
  <c r="E69" i="142"/>
  <c r="D70" i="142"/>
  <c r="E70" i="142"/>
  <c r="D71" i="142"/>
  <c r="E71" i="142"/>
  <c r="D72" i="142"/>
  <c r="E72" i="142"/>
  <c r="D73" i="142"/>
  <c r="E73" i="142"/>
  <c r="D74" i="142"/>
  <c r="E74" i="142"/>
  <c r="D75" i="142"/>
  <c r="E75" i="142"/>
  <c r="D76" i="142"/>
  <c r="E76" i="142"/>
  <c r="D77" i="142"/>
  <c r="E77" i="142"/>
  <c r="D78" i="142"/>
  <c r="E78" i="142"/>
  <c r="D79" i="142"/>
  <c r="E79" i="142"/>
  <c r="D80" i="142"/>
  <c r="E80" i="142"/>
  <c r="D81" i="142"/>
  <c r="E81" i="142"/>
  <c r="D82" i="142"/>
  <c r="E82" i="142"/>
  <c r="D83" i="142"/>
  <c r="E83" i="142"/>
  <c r="D84" i="142"/>
  <c r="E84" i="142"/>
  <c r="D85" i="142"/>
  <c r="E85" i="142"/>
  <c r="D86" i="142"/>
  <c r="E86" i="142"/>
  <c r="D87" i="142"/>
  <c r="E87" i="142"/>
  <c r="D88" i="142"/>
  <c r="E88" i="142"/>
  <c r="D89" i="142"/>
  <c r="E89" i="142"/>
  <c r="D90" i="142"/>
  <c r="E90" i="142"/>
  <c r="D91" i="142"/>
  <c r="E91" i="142"/>
  <c r="D92" i="142"/>
  <c r="E92" i="142"/>
  <c r="D93" i="142"/>
  <c r="E93" i="142"/>
  <c r="D94" i="142"/>
  <c r="E94" i="142"/>
  <c r="D95" i="142"/>
  <c r="E95" i="142"/>
  <c r="D96" i="142"/>
  <c r="E96" i="142"/>
  <c r="D97" i="142"/>
  <c r="E97" i="142"/>
  <c r="D98" i="142"/>
  <c r="E98" i="142"/>
  <c r="D99" i="142"/>
  <c r="E99" i="142"/>
  <c r="D100" i="142"/>
  <c r="E100" i="142"/>
  <c r="D101" i="142"/>
  <c r="E101" i="142"/>
  <c r="D102" i="142"/>
  <c r="E102" i="142"/>
  <c r="D103" i="142"/>
  <c r="E103" i="142"/>
  <c r="D104" i="142"/>
  <c r="E104" i="142"/>
  <c r="D105" i="142"/>
  <c r="E105" i="142"/>
  <c r="D106" i="142"/>
  <c r="E106" i="142"/>
  <c r="D107" i="142"/>
  <c r="E107" i="142"/>
  <c r="D108" i="142"/>
  <c r="E108" i="142"/>
  <c r="D109" i="142"/>
  <c r="E109" i="142"/>
  <c r="D110" i="142"/>
  <c r="E110" i="142"/>
  <c r="D111" i="142"/>
  <c r="E111" i="142"/>
  <c r="D112" i="142"/>
  <c r="E112" i="142"/>
  <c r="D113" i="142"/>
  <c r="E113" i="142"/>
  <c r="D114" i="142"/>
  <c r="E114" i="142"/>
  <c r="D115" i="142"/>
  <c r="E115" i="142"/>
  <c r="D116" i="142"/>
  <c r="E116" i="142"/>
  <c r="D117" i="142"/>
  <c r="E117" i="142"/>
  <c r="D118" i="142"/>
  <c r="E118" i="142"/>
  <c r="D119" i="142"/>
  <c r="E119" i="142"/>
  <c r="D120" i="142"/>
  <c r="E120" i="142"/>
  <c r="D121" i="142"/>
  <c r="E121" i="142"/>
  <c r="D122" i="142"/>
  <c r="E122" i="142"/>
  <c r="D123" i="142"/>
  <c r="E123" i="142"/>
  <c r="D124" i="142"/>
  <c r="E124" i="142"/>
  <c r="D125" i="142"/>
  <c r="E125" i="142"/>
  <c r="D126" i="142"/>
  <c r="E126" i="142"/>
  <c r="D127" i="142"/>
  <c r="E127" i="142"/>
  <c r="D128" i="142"/>
  <c r="E128" i="142"/>
  <c r="D129" i="142"/>
  <c r="E129" i="142"/>
  <c r="D130" i="142"/>
  <c r="E130" i="142"/>
  <c r="D131" i="142"/>
  <c r="E131" i="142"/>
  <c r="D132" i="142"/>
  <c r="E132" i="142"/>
  <c r="D133" i="142"/>
  <c r="E133" i="142"/>
  <c r="D134" i="142"/>
  <c r="E134" i="142"/>
  <c r="D135" i="142"/>
  <c r="E135" i="142"/>
  <c r="D136" i="142"/>
  <c r="E136" i="142"/>
  <c r="D137" i="142"/>
  <c r="E137" i="142"/>
  <c r="D138" i="142"/>
  <c r="E138" i="142"/>
  <c r="D139" i="142"/>
  <c r="E139" i="142"/>
  <c r="D140" i="142"/>
  <c r="E140" i="142"/>
  <c r="D141" i="142"/>
  <c r="E141" i="142"/>
  <c r="D142" i="142"/>
  <c r="E142" i="142"/>
  <c r="D143" i="142"/>
  <c r="E143" i="142"/>
  <c r="D144" i="142"/>
  <c r="E144" i="142"/>
  <c r="D145" i="142"/>
  <c r="E145" i="142"/>
  <c r="D146" i="142"/>
  <c r="E146" i="142"/>
  <c r="D147" i="142"/>
  <c r="E147" i="142"/>
  <c r="D148" i="142"/>
  <c r="E148" i="142"/>
  <c r="D149" i="142"/>
  <c r="E149" i="142"/>
  <c r="D150" i="142"/>
  <c r="E150" i="142"/>
  <c r="D151" i="142"/>
  <c r="E151" i="142"/>
  <c r="D152" i="142"/>
  <c r="E152" i="142"/>
  <c r="D153" i="142"/>
  <c r="E153" i="142"/>
  <c r="D154" i="142"/>
  <c r="E154" i="142"/>
  <c r="D155" i="142"/>
  <c r="E155" i="142"/>
  <c r="D156" i="142"/>
  <c r="E156" i="142"/>
  <c r="D157" i="142"/>
  <c r="E157" i="142"/>
  <c r="D158" i="142"/>
  <c r="E158" i="142"/>
  <c r="D159" i="142"/>
  <c r="E159" i="142"/>
  <c r="D160" i="142"/>
  <c r="E160" i="142"/>
  <c r="D161" i="142"/>
  <c r="E161" i="142"/>
  <c r="D162" i="142"/>
  <c r="E162" i="142"/>
  <c r="D163" i="142"/>
  <c r="E163" i="142"/>
  <c r="D164" i="142"/>
  <c r="E164" i="142"/>
  <c r="D165" i="142"/>
  <c r="E165" i="142"/>
  <c r="D166" i="142"/>
  <c r="E166" i="142"/>
  <c r="D167" i="142"/>
  <c r="E167" i="142"/>
  <c r="D168" i="142"/>
  <c r="E168" i="142"/>
  <c r="D169" i="142"/>
  <c r="E169" i="142"/>
  <c r="D170" i="142"/>
  <c r="E170" i="142"/>
  <c r="D171" i="142"/>
  <c r="E171" i="142"/>
  <c r="D172" i="142"/>
  <c r="E172" i="142"/>
  <c r="D173" i="142"/>
  <c r="E173" i="142"/>
  <c r="D174" i="142"/>
  <c r="E174" i="142"/>
  <c r="D175" i="142"/>
  <c r="E175" i="142"/>
  <c r="D176" i="142"/>
  <c r="E176" i="142"/>
  <c r="D177" i="142"/>
  <c r="E177" i="142"/>
  <c r="D178" i="142"/>
  <c r="E178" i="142"/>
  <c r="D179" i="142"/>
  <c r="E179" i="142"/>
  <c r="D180" i="142"/>
  <c r="E180" i="142"/>
  <c r="D181" i="142"/>
  <c r="E181" i="142"/>
  <c r="D182" i="142"/>
  <c r="E182" i="142"/>
  <c r="D183" i="142"/>
  <c r="E183" i="142"/>
  <c r="D184" i="142"/>
  <c r="E184" i="142"/>
  <c r="D185" i="142"/>
  <c r="E185" i="142"/>
  <c r="D186" i="142"/>
  <c r="E186" i="142"/>
  <c r="D187" i="142"/>
  <c r="E187" i="142"/>
  <c r="D188" i="142"/>
  <c r="E188" i="142"/>
  <c r="D189" i="142"/>
  <c r="E189" i="142"/>
  <c r="D190" i="142"/>
  <c r="E190" i="142"/>
  <c r="D191" i="142"/>
  <c r="E191" i="142"/>
  <c r="D192" i="142"/>
  <c r="E192" i="142"/>
  <c r="D193" i="142"/>
  <c r="E193" i="142"/>
  <c r="D194" i="142"/>
  <c r="E194" i="142"/>
  <c r="D195" i="142"/>
  <c r="E195" i="142"/>
  <c r="D196" i="142"/>
  <c r="E196" i="142"/>
  <c r="D197" i="142"/>
  <c r="E197" i="142"/>
  <c r="D198" i="142"/>
  <c r="E198" i="142"/>
  <c r="D199" i="142"/>
  <c r="E199" i="142"/>
  <c r="D200" i="142"/>
  <c r="E200" i="142"/>
  <c r="D201" i="142"/>
  <c r="E201" i="142"/>
  <c r="D202" i="142"/>
  <c r="E202" i="142"/>
  <c r="D203" i="142"/>
  <c r="E203" i="142"/>
  <c r="D204" i="142"/>
  <c r="E204" i="142"/>
  <c r="D205" i="142"/>
  <c r="E205" i="142"/>
  <c r="D206" i="142"/>
  <c r="E206" i="142"/>
  <c r="D207" i="142"/>
  <c r="E207" i="142"/>
  <c r="D208" i="142"/>
  <c r="E208" i="142"/>
  <c r="D209" i="142"/>
  <c r="E209" i="142"/>
  <c r="D210" i="142"/>
  <c r="E210" i="142"/>
  <c r="D211" i="142"/>
  <c r="E211" i="142"/>
  <c r="D212" i="142"/>
  <c r="E212" i="142"/>
  <c r="D213" i="142"/>
  <c r="E213" i="142"/>
  <c r="D214" i="142"/>
  <c r="E214" i="142"/>
  <c r="D215" i="142"/>
  <c r="E215" i="142"/>
  <c r="D216" i="142"/>
  <c r="E216" i="142"/>
  <c r="D217" i="142"/>
  <c r="E217" i="142"/>
  <c r="D218" i="142"/>
  <c r="E218" i="142"/>
  <c r="D219" i="142"/>
  <c r="E219" i="142"/>
  <c r="D220" i="142"/>
  <c r="E220" i="142"/>
  <c r="D221" i="142"/>
  <c r="E221" i="142"/>
  <c r="D222" i="142"/>
  <c r="E222" i="142"/>
  <c r="D223" i="142"/>
  <c r="E223" i="142"/>
  <c r="D224" i="142"/>
  <c r="E224" i="142"/>
  <c r="D225" i="142"/>
  <c r="E225" i="142"/>
  <c r="D226" i="142"/>
  <c r="E226" i="142"/>
  <c r="D227" i="142"/>
  <c r="E227" i="142"/>
  <c r="D228" i="142"/>
  <c r="E228" i="142"/>
  <c r="D229" i="142"/>
  <c r="E229" i="142"/>
  <c r="D230" i="142"/>
  <c r="E230" i="142"/>
  <c r="D231" i="142"/>
  <c r="E231" i="142"/>
  <c r="D232" i="142"/>
  <c r="E232" i="142"/>
  <c r="D233" i="142"/>
  <c r="E233" i="142"/>
  <c r="D234" i="142"/>
  <c r="E234" i="142"/>
  <c r="D235" i="142"/>
  <c r="E235" i="142"/>
  <c r="D236" i="142"/>
  <c r="E236" i="142"/>
  <c r="D237" i="142"/>
  <c r="E237" i="142"/>
  <c r="D238" i="142"/>
  <c r="E238" i="142"/>
  <c r="D239" i="142"/>
  <c r="E239" i="142"/>
  <c r="D240" i="142"/>
  <c r="E240" i="142"/>
  <c r="D241" i="142"/>
  <c r="E241" i="142"/>
  <c r="D242" i="142"/>
  <c r="E242" i="142"/>
  <c r="D243" i="142"/>
  <c r="E243" i="142"/>
  <c r="D244" i="142"/>
  <c r="E244" i="142"/>
  <c r="D245" i="142"/>
  <c r="E245" i="142"/>
  <c r="D246" i="142"/>
  <c r="E246" i="142"/>
  <c r="D247" i="142"/>
  <c r="E247" i="142"/>
  <c r="D248" i="142"/>
  <c r="E248" i="142"/>
  <c r="D249" i="142"/>
  <c r="E249" i="142"/>
  <c r="D250" i="142"/>
  <c r="E250" i="142"/>
  <c r="D251" i="142"/>
  <c r="E251" i="142"/>
  <c r="D252" i="142"/>
  <c r="E252" i="142"/>
  <c r="D253" i="142"/>
  <c r="E253" i="142"/>
  <c r="D254" i="142"/>
  <c r="E254" i="142"/>
  <c r="D255" i="142"/>
  <c r="E255" i="142"/>
  <c r="D256" i="142"/>
  <c r="E256" i="142"/>
  <c r="D257" i="142"/>
  <c r="E257" i="142"/>
  <c r="D258" i="142"/>
  <c r="E258" i="142"/>
  <c r="D259" i="142"/>
  <c r="E259" i="142"/>
  <c r="D260" i="142"/>
  <c r="E260" i="142"/>
  <c r="D261" i="142"/>
  <c r="E261" i="142"/>
  <c r="D262" i="142"/>
  <c r="E262" i="142"/>
  <c r="D263" i="142"/>
  <c r="E263" i="142"/>
  <c r="D264" i="142"/>
  <c r="E264" i="142"/>
  <c r="D265" i="142"/>
  <c r="E265" i="142"/>
  <c r="E16" i="142"/>
  <c r="D16" i="142"/>
  <c r="D16" i="141"/>
  <c r="E16" i="141"/>
  <c r="C10" i="24"/>
  <c r="D10" i="24"/>
  <c r="AC92" i="21" l="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292" i="21"/>
  <c r="AC293" i="21"/>
  <c r="AC294" i="21"/>
  <c r="AC295" i="21"/>
  <c r="AC296" i="21"/>
  <c r="AC297" i="21"/>
  <c r="AC298" i="21"/>
  <c r="AC299" i="21"/>
  <c r="AC300" i="21"/>
  <c r="AC301" i="21"/>
  <c r="AC302" i="21"/>
  <c r="AC303" i="21"/>
  <c r="AC304" i="21"/>
  <c r="AC305" i="21"/>
  <c r="AC306" i="21"/>
  <c r="AC307" i="21"/>
  <c r="AC308" i="21"/>
  <c r="AC309" i="21"/>
  <c r="AC310" i="21"/>
  <c r="AC311" i="21"/>
  <c r="AC312" i="21"/>
  <c r="AC313" i="21"/>
  <c r="AC314" i="21"/>
  <c r="AC315" i="21"/>
  <c r="AC316" i="21"/>
  <c r="AC317" i="21"/>
  <c r="AC318" i="21"/>
  <c r="AC319" i="21"/>
  <c r="AC320" i="21"/>
  <c r="AC321" i="21"/>
  <c r="AC322" i="21"/>
  <c r="AC323" i="21"/>
  <c r="AC324" i="21"/>
  <c r="AC325" i="21"/>
  <c r="AC326" i="21"/>
  <c r="AC327" i="21"/>
  <c r="AC328" i="21"/>
  <c r="AC329" i="21"/>
  <c r="AC330" i="21"/>
  <c r="AC331" i="21"/>
  <c r="AC332" i="21"/>
  <c r="AC333" i="21"/>
  <c r="AC334" i="21"/>
  <c r="AC335" i="21"/>
  <c r="AC336" i="21"/>
  <c r="AC337" i="21"/>
  <c r="AC338" i="21"/>
  <c r="AC339" i="21"/>
  <c r="AC340" i="21"/>
  <c r="AC341" i="21"/>
  <c r="AC342" i="21"/>
  <c r="AC343" i="21"/>
  <c r="AC344" i="21"/>
  <c r="AC345" i="21"/>
  <c r="AC346" i="21"/>
  <c r="AC347" i="21"/>
  <c r="AC348" i="21"/>
  <c r="AC349" i="21"/>
  <c r="AC350" i="21"/>
  <c r="AC351" i="21"/>
  <c r="AC352" i="21"/>
  <c r="AC353" i="21"/>
  <c r="AC354" i="21"/>
  <c r="AC355" i="21"/>
  <c r="AC356" i="21"/>
  <c r="AC357" i="21"/>
  <c r="AC358" i="21"/>
  <c r="AC359" i="21"/>
  <c r="AC360" i="21"/>
  <c r="AC361" i="21"/>
  <c r="AC362" i="21"/>
  <c r="AC363" i="21"/>
  <c r="AC364" i="21"/>
  <c r="AC365" i="21"/>
  <c r="AC366" i="21"/>
  <c r="AC367" i="21"/>
  <c r="AC368" i="21"/>
  <c r="AC369" i="21"/>
  <c r="AC370" i="21"/>
  <c r="AC371" i="21"/>
  <c r="AC372" i="21"/>
  <c r="AC373" i="21"/>
  <c r="AC374" i="21"/>
  <c r="AC375" i="21"/>
  <c r="AC376" i="21"/>
  <c r="AC377" i="21"/>
  <c r="AC378" i="21"/>
  <c r="AC379" i="21"/>
  <c r="AC380" i="21"/>
  <c r="AC381" i="21"/>
  <c r="AC382" i="21"/>
  <c r="AC383" i="21"/>
  <c r="AC384" i="21"/>
  <c r="AC385" i="21"/>
  <c r="AC386" i="21"/>
  <c r="AC387" i="21"/>
  <c r="AC388" i="21"/>
  <c r="AC389" i="21"/>
  <c r="AC390" i="21"/>
  <c r="AC391" i="21"/>
  <c r="AC392" i="21"/>
  <c r="AC393" i="21"/>
  <c r="AC394" i="21"/>
  <c r="AC395" i="21"/>
  <c r="AC396" i="21"/>
  <c r="AC397" i="21"/>
  <c r="AC398" i="21"/>
  <c r="AC399" i="21"/>
  <c r="AC400" i="21"/>
  <c r="AC401" i="21"/>
  <c r="AC402" i="21"/>
  <c r="AC403" i="21"/>
  <c r="AC404" i="21"/>
  <c r="AC405" i="21"/>
  <c r="AC406" i="21"/>
  <c r="AC407" i="21"/>
  <c r="AC408" i="21"/>
  <c r="AC409" i="21"/>
  <c r="AC410" i="21"/>
  <c r="AC411" i="21"/>
  <c r="AC412" i="21"/>
  <c r="AC413" i="21"/>
  <c r="AC414" i="21"/>
  <c r="AC415" i="21"/>
  <c r="AC416" i="21"/>
  <c r="AC417" i="21"/>
  <c r="AC418" i="21"/>
  <c r="AC419" i="21"/>
  <c r="AC420" i="21"/>
  <c r="AC421" i="21"/>
  <c r="AC422" i="21"/>
  <c r="AC423" i="21"/>
  <c r="AC424" i="21"/>
  <c r="AC425" i="21"/>
  <c r="AC426" i="21"/>
  <c r="AC427" i="21"/>
  <c r="AC428" i="21"/>
  <c r="AC429" i="21"/>
  <c r="AC430" i="21"/>
  <c r="AC431" i="21"/>
  <c r="AC432" i="21"/>
  <c r="AC433" i="21"/>
  <c r="AC434" i="21"/>
  <c r="AC435" i="21"/>
  <c r="AC436" i="21"/>
  <c r="AC437" i="21"/>
  <c r="AC438" i="21"/>
  <c r="AC439" i="21"/>
  <c r="AC440" i="21"/>
  <c r="AC441" i="21"/>
  <c r="AC442" i="21"/>
  <c r="AC443" i="21"/>
  <c r="AC444" i="21"/>
  <c r="AC445" i="21"/>
  <c r="AC446" i="21"/>
  <c r="AC447" i="21"/>
  <c r="AC448" i="21"/>
  <c r="AC449" i="21"/>
  <c r="AC450" i="21"/>
  <c r="AC451" i="21"/>
  <c r="AC452" i="21"/>
  <c r="AC453" i="21"/>
  <c r="AC454" i="21"/>
  <c r="AC455" i="21"/>
  <c r="AC456" i="21"/>
  <c r="AC457" i="21"/>
  <c r="AC458" i="21"/>
  <c r="AC459" i="21"/>
  <c r="AC460" i="21"/>
  <c r="AC461" i="21"/>
  <c r="AC462" i="21"/>
  <c r="AC463" i="21"/>
  <c r="AC464" i="21"/>
  <c r="AC465" i="21"/>
  <c r="AC466" i="21"/>
  <c r="AC467" i="21"/>
  <c r="AC468" i="21"/>
  <c r="AC469" i="21"/>
  <c r="AC470" i="21"/>
  <c r="AC471" i="21"/>
  <c r="AC472" i="21"/>
  <c r="AC473" i="21"/>
  <c r="AC474" i="21"/>
  <c r="AC475" i="21"/>
  <c r="AC476" i="21"/>
  <c r="AC477" i="21"/>
  <c r="AC478" i="21"/>
  <c r="AC479" i="21"/>
  <c r="AC480" i="21"/>
  <c r="AC481" i="21"/>
  <c r="AC482" i="21"/>
  <c r="AC483" i="21"/>
  <c r="AC484" i="21"/>
  <c r="AC485" i="21"/>
  <c r="AC486" i="21"/>
  <c r="AC487" i="21"/>
  <c r="AC488" i="21"/>
  <c r="AC489" i="21"/>
  <c r="AC490" i="21"/>
  <c r="AC491" i="21"/>
  <c r="AC492" i="21"/>
  <c r="AC493" i="21"/>
  <c r="AC494" i="21"/>
  <c r="AC495" i="21"/>
  <c r="AC496" i="21"/>
  <c r="AC497" i="21"/>
  <c r="AC498" i="21"/>
  <c r="AC499" i="21"/>
  <c r="AC500" i="21"/>
  <c r="AC501" i="21"/>
  <c r="AC502" i="21"/>
  <c r="AC503" i="21"/>
  <c r="AC504" i="21"/>
  <c r="AC505" i="21"/>
  <c r="AC506" i="21"/>
  <c r="AC507" i="21"/>
  <c r="AC508" i="21"/>
  <c r="AC509" i="21"/>
  <c r="AC510" i="21"/>
  <c r="AC511" i="21"/>
  <c r="AC512" i="21"/>
  <c r="AC513" i="21"/>
  <c r="AC514" i="21"/>
  <c r="AC515" i="21"/>
  <c r="AC516" i="21"/>
  <c r="AC517" i="21"/>
  <c r="AC518" i="21"/>
  <c r="AC519" i="21"/>
  <c r="AC520" i="21"/>
  <c r="AC521" i="21"/>
  <c r="AC522" i="21"/>
  <c r="AC523" i="21"/>
  <c r="AC524" i="21"/>
  <c r="AC525" i="21"/>
  <c r="AC526" i="21"/>
  <c r="AC527" i="21"/>
  <c r="AC528" i="21"/>
  <c r="AC529" i="21"/>
  <c r="AC530" i="21"/>
  <c r="AC531" i="21"/>
  <c r="AC532" i="21"/>
  <c r="AC533" i="21"/>
  <c r="AC534" i="21"/>
  <c r="AC535" i="21"/>
  <c r="AC536" i="21"/>
  <c r="AC537" i="21"/>
  <c r="AC538" i="21"/>
  <c r="AC539" i="21"/>
  <c r="AC540" i="21"/>
  <c r="AC541" i="21"/>
  <c r="AC542" i="21"/>
  <c r="AC543" i="21"/>
  <c r="AC544" i="21"/>
  <c r="AC545" i="21"/>
  <c r="AC546" i="21"/>
  <c r="AC547" i="21"/>
  <c r="AC548" i="21"/>
  <c r="AC549" i="21"/>
  <c r="AC550" i="21"/>
  <c r="AC551" i="21"/>
  <c r="AC552" i="21"/>
  <c r="AC553" i="21"/>
  <c r="AC554" i="21"/>
  <c r="AC555" i="21"/>
  <c r="AC556" i="21"/>
  <c r="AC557" i="21"/>
  <c r="AC558" i="21"/>
  <c r="AC559" i="21"/>
  <c r="AC560" i="21"/>
  <c r="AC561" i="21"/>
  <c r="AC562" i="21"/>
  <c r="AC563" i="21"/>
  <c r="AC564" i="21"/>
  <c r="AC565" i="21"/>
  <c r="AC566" i="21"/>
  <c r="AC567" i="21"/>
  <c r="AC568" i="21"/>
  <c r="AC569" i="21"/>
  <c r="AC570" i="21"/>
  <c r="AC571" i="21"/>
  <c r="AC572" i="21"/>
  <c r="AC573" i="21"/>
  <c r="AC574" i="21"/>
  <c r="AC575" i="21"/>
  <c r="AC576" i="21"/>
  <c r="AC577" i="21"/>
  <c r="AC578" i="21"/>
  <c r="AC579" i="21"/>
  <c r="AC580" i="21"/>
  <c r="AC581" i="21"/>
  <c r="AC582" i="21"/>
  <c r="AC583" i="21"/>
  <c r="AC584" i="21"/>
  <c r="AC585" i="21"/>
  <c r="AC586" i="21"/>
  <c r="AC587" i="21"/>
  <c r="AC588" i="21"/>
  <c r="AC589" i="21"/>
  <c r="AC590" i="21"/>
  <c r="AC591" i="21"/>
  <c r="AC592" i="21"/>
  <c r="AC593" i="21"/>
  <c r="AC594" i="21"/>
  <c r="AC595" i="21"/>
  <c r="AC596" i="21"/>
  <c r="AC597" i="21"/>
  <c r="AC598" i="21"/>
  <c r="AC599" i="21"/>
  <c r="AC600" i="21"/>
  <c r="AC601" i="21"/>
  <c r="AC602" i="21"/>
  <c r="AC603" i="21"/>
  <c r="AC604" i="21"/>
  <c r="AC605" i="21"/>
  <c r="AC606" i="21"/>
  <c r="AC607" i="21"/>
  <c r="AC608" i="21"/>
  <c r="AC609" i="21"/>
  <c r="AC610" i="21"/>
  <c r="AC611" i="21"/>
  <c r="AC612" i="21"/>
  <c r="AC613" i="21"/>
  <c r="AC614" i="21"/>
  <c r="AC615" i="21"/>
  <c r="AC616" i="21"/>
  <c r="AC617" i="21"/>
  <c r="AC618" i="21"/>
  <c r="AC619" i="21"/>
  <c r="AC620" i="21"/>
  <c r="AC621" i="21"/>
  <c r="AC622" i="21"/>
  <c r="AC623" i="21"/>
  <c r="AC624" i="21"/>
  <c r="AC625" i="21"/>
  <c r="AC626" i="21"/>
  <c r="AC627" i="21"/>
  <c r="AC628" i="21"/>
  <c r="AC629" i="21"/>
  <c r="AC630" i="21"/>
  <c r="AC631" i="21"/>
  <c r="AC632" i="21"/>
  <c r="AC633" i="21"/>
  <c r="AC634" i="21"/>
  <c r="AC635" i="21"/>
  <c r="AC636" i="21"/>
  <c r="AC637" i="21"/>
  <c r="AC638" i="21"/>
  <c r="AC639" i="21"/>
  <c r="AC640" i="21"/>
  <c r="AC641" i="21"/>
  <c r="AC642" i="21"/>
  <c r="AC643" i="21"/>
  <c r="AC644" i="21"/>
  <c r="AC645" i="21"/>
  <c r="AC646" i="21"/>
  <c r="AC647" i="21"/>
  <c r="AC648" i="21"/>
  <c r="AC649" i="21"/>
  <c r="AC650" i="21"/>
  <c r="AC651" i="21"/>
  <c r="AC652" i="21"/>
  <c r="AC653" i="21"/>
  <c r="AC654" i="21"/>
  <c r="AC655" i="21"/>
  <c r="AC656" i="21"/>
  <c r="AC657" i="21"/>
  <c r="AC658" i="21"/>
  <c r="AC659" i="21"/>
  <c r="AC660" i="21"/>
  <c r="AC661" i="21"/>
  <c r="AC662" i="21"/>
  <c r="AC663" i="21"/>
  <c r="AC664" i="21"/>
  <c r="AC665" i="21"/>
  <c r="AC666" i="21"/>
  <c r="AC667" i="21"/>
  <c r="AC668" i="21"/>
  <c r="AC669" i="21"/>
  <c r="AC670" i="21"/>
  <c r="AC671" i="21"/>
  <c r="AC672" i="21"/>
  <c r="AC673" i="21"/>
  <c r="AC674" i="21"/>
  <c r="AC675" i="21"/>
  <c r="AC676" i="21"/>
  <c r="AC677" i="21"/>
  <c r="AC678" i="21"/>
  <c r="AC679" i="21"/>
  <c r="AC680" i="21"/>
  <c r="AC681" i="21"/>
  <c r="AC682" i="21"/>
  <c r="AC683" i="21"/>
  <c r="AC684" i="21"/>
  <c r="AC685" i="21"/>
  <c r="AC686" i="21"/>
  <c r="AC687" i="21"/>
  <c r="AC688" i="21"/>
  <c r="AC689" i="21"/>
  <c r="AC690" i="21"/>
  <c r="AC691" i="21"/>
  <c r="AC692" i="21"/>
  <c r="AC693" i="21"/>
  <c r="AC694" i="21"/>
  <c r="AC695" i="21"/>
  <c r="AC696" i="21"/>
  <c r="AC697" i="21"/>
  <c r="AC698" i="21"/>
  <c r="AC699" i="21"/>
  <c r="AC700" i="21"/>
  <c r="AC701" i="21"/>
  <c r="AC702" i="21"/>
  <c r="AC703" i="21"/>
  <c r="AC704" i="21"/>
  <c r="AC705" i="21"/>
  <c r="AC706" i="21"/>
  <c r="AC707" i="21"/>
  <c r="AC708" i="21"/>
  <c r="AC709" i="21"/>
  <c r="AC710" i="21"/>
  <c r="AC711" i="21"/>
  <c r="AC712" i="21"/>
  <c r="AC713" i="21"/>
  <c r="AC714" i="21"/>
  <c r="AC715" i="21"/>
  <c r="AC716" i="21"/>
  <c r="AC717" i="21"/>
  <c r="AC718" i="21"/>
  <c r="AC719" i="21"/>
  <c r="AC720" i="21"/>
  <c r="AC721" i="21"/>
  <c r="AC722" i="21"/>
  <c r="AC723" i="21"/>
  <c r="AC724" i="21"/>
  <c r="AC725" i="21"/>
  <c r="AC726" i="21"/>
  <c r="AC727" i="21"/>
  <c r="AC728" i="21"/>
  <c r="AC729" i="21"/>
  <c r="AC730" i="21"/>
  <c r="AC731" i="21"/>
  <c r="AC732" i="21"/>
  <c r="AC733" i="21"/>
  <c r="AC734" i="21"/>
  <c r="AC735" i="21"/>
  <c r="AC736" i="21"/>
  <c r="AC737" i="21"/>
  <c r="AC738" i="21"/>
  <c r="AC739" i="21"/>
  <c r="AC740" i="21"/>
  <c r="AC741" i="21"/>
  <c r="AC742" i="21"/>
  <c r="AC743" i="21"/>
  <c r="AC744" i="21"/>
  <c r="AC745" i="21"/>
  <c r="AC746" i="21"/>
  <c r="AC747" i="21"/>
  <c r="AC748" i="21"/>
  <c r="AC749" i="21"/>
  <c r="AC750" i="21"/>
  <c r="AC751" i="21"/>
  <c r="AC752" i="21"/>
  <c r="AC753" i="21"/>
  <c r="AC754" i="21"/>
  <c r="AC755" i="21"/>
  <c r="AC756" i="21"/>
  <c r="AC757" i="21"/>
  <c r="AC758" i="21"/>
  <c r="AC759" i="21"/>
  <c r="AC760" i="21"/>
  <c r="AC761" i="21"/>
  <c r="AC762" i="21"/>
  <c r="AC763" i="21"/>
  <c r="AC764" i="21"/>
  <c r="AC765" i="21"/>
  <c r="AC766" i="21"/>
  <c r="AC767" i="21"/>
  <c r="AC768" i="21"/>
  <c r="AC769" i="21"/>
  <c r="AC770" i="21"/>
  <c r="AC771" i="21"/>
  <c r="AC772" i="21"/>
  <c r="AC773" i="21"/>
  <c r="AC774" i="21"/>
  <c r="AC775" i="21"/>
  <c r="AC776" i="21"/>
  <c r="AC777" i="21"/>
  <c r="AC778" i="21"/>
  <c r="AC779" i="21"/>
  <c r="AC780" i="21"/>
  <c r="AC781" i="21"/>
  <c r="AC782" i="21"/>
  <c r="AC783" i="21"/>
  <c r="AC784" i="21"/>
  <c r="AC785" i="21"/>
  <c r="AC786" i="21"/>
  <c r="AC787" i="21"/>
  <c r="AC788" i="21"/>
  <c r="AC789" i="21"/>
  <c r="AC790" i="21"/>
  <c r="AC791" i="21"/>
  <c r="AC792" i="21"/>
  <c r="AC793" i="21"/>
  <c r="AC794" i="21"/>
  <c r="AC795" i="21"/>
  <c r="AC796" i="21"/>
  <c r="AC797" i="21"/>
  <c r="AC798" i="21"/>
  <c r="AC799" i="21"/>
  <c r="AC800" i="21"/>
  <c r="AC801" i="21"/>
  <c r="AC802" i="21"/>
  <c r="AC803" i="21"/>
  <c r="AC804" i="21"/>
  <c r="AC805" i="21"/>
  <c r="AC806" i="21"/>
  <c r="AC807" i="21"/>
  <c r="AC808" i="21"/>
  <c r="AC809" i="21"/>
  <c r="AC810" i="21"/>
  <c r="AC811" i="21"/>
  <c r="AC812" i="21"/>
  <c r="AC813" i="21"/>
  <c r="AC814" i="21"/>
  <c r="AC815" i="21"/>
  <c r="AC816" i="21"/>
  <c r="AC817" i="21"/>
  <c r="AC818" i="21"/>
  <c r="AC819" i="21"/>
  <c r="AC820" i="21"/>
  <c r="AC821" i="21"/>
  <c r="AC822" i="21"/>
  <c r="AC823" i="21"/>
  <c r="AC824" i="21"/>
  <c r="AC825" i="21"/>
  <c r="AC826" i="21"/>
  <c r="AC827" i="21"/>
  <c r="AC828" i="21"/>
  <c r="AC829" i="21"/>
  <c r="AC830" i="21"/>
  <c r="AC831" i="21"/>
  <c r="AC832" i="21"/>
  <c r="AC833" i="21"/>
  <c r="AC834" i="21"/>
  <c r="AC835" i="21"/>
  <c r="AC836" i="21"/>
  <c r="AC837" i="21"/>
  <c r="AC838" i="21"/>
  <c r="AC839" i="21"/>
  <c r="AC840" i="21"/>
  <c r="AC841" i="21"/>
  <c r="AC842" i="21"/>
  <c r="AC843" i="21"/>
  <c r="AC844" i="21"/>
  <c r="AC845" i="21"/>
  <c r="AC846" i="21"/>
  <c r="AC847" i="21"/>
  <c r="AC848" i="21"/>
  <c r="AC849" i="21"/>
  <c r="AC850" i="21"/>
  <c r="AC851" i="21"/>
  <c r="AC852" i="21"/>
  <c r="AC853" i="21"/>
  <c r="AC854" i="21"/>
  <c r="AC855" i="21"/>
  <c r="AC856" i="21"/>
  <c r="AC857" i="21"/>
  <c r="AC858" i="21"/>
  <c r="AC859" i="21"/>
  <c r="AC860" i="21"/>
  <c r="AC861" i="21"/>
  <c r="AC862" i="21"/>
  <c r="AC863" i="21"/>
  <c r="AC864" i="21"/>
  <c r="AC865" i="21"/>
  <c r="AC866" i="21"/>
  <c r="AC867" i="21"/>
  <c r="AC868" i="21"/>
  <c r="AC869" i="21"/>
  <c r="AC870" i="21"/>
  <c r="AC871" i="21"/>
  <c r="AC872" i="21"/>
  <c r="AC873" i="21"/>
  <c r="AC874" i="21"/>
  <c r="AC875" i="21"/>
  <c r="AC876" i="21"/>
  <c r="AC877" i="21"/>
  <c r="AC878" i="21"/>
  <c r="AC879" i="21"/>
  <c r="AC880" i="21"/>
  <c r="AC881" i="21"/>
  <c r="AC882" i="21"/>
  <c r="AC883" i="21"/>
  <c r="AC884" i="21"/>
  <c r="AC885" i="21"/>
  <c r="AC886" i="21"/>
  <c r="AC887" i="21"/>
  <c r="AC888" i="21"/>
  <c r="AC889" i="21"/>
  <c r="AC890" i="21"/>
  <c r="AC891" i="21"/>
  <c r="AC892" i="21"/>
  <c r="AC893" i="21"/>
  <c r="AC894" i="21"/>
  <c r="AC895" i="21"/>
  <c r="AC896" i="21"/>
  <c r="AC897" i="21"/>
  <c r="AC898" i="21"/>
  <c r="AC899" i="21"/>
  <c r="AC900" i="21"/>
  <c r="AC901" i="21"/>
  <c r="AC902" i="21"/>
  <c r="AC903" i="21"/>
  <c r="AC904" i="21"/>
  <c r="AC905" i="21"/>
  <c r="AC906" i="21"/>
  <c r="AC907" i="21"/>
  <c r="AC908" i="21"/>
  <c r="AC909" i="21"/>
  <c r="AC910" i="21"/>
  <c r="AC911" i="21"/>
  <c r="AC912" i="21"/>
  <c r="AC913" i="21"/>
  <c r="AC914" i="21"/>
  <c r="AC915" i="21"/>
  <c r="AC916" i="21"/>
  <c r="AC917" i="21"/>
  <c r="AC918" i="21"/>
  <c r="AC919" i="21"/>
  <c r="AC920" i="21"/>
  <c r="AC921" i="21"/>
  <c r="AC922" i="21"/>
  <c r="AC923" i="21"/>
  <c r="AC924" i="21"/>
  <c r="AC925" i="21"/>
  <c r="AC926" i="21"/>
  <c r="AC927" i="21"/>
  <c r="AC928" i="21"/>
  <c r="AC929" i="21"/>
  <c r="AC930" i="21"/>
  <c r="AC931" i="21"/>
  <c r="AC932" i="21"/>
  <c r="AC933" i="21"/>
  <c r="AC934" i="21"/>
  <c r="AC935" i="21"/>
  <c r="AC936" i="21"/>
  <c r="AC937" i="21"/>
  <c r="AC938" i="21"/>
  <c r="AC939" i="21"/>
  <c r="AC940" i="21"/>
  <c r="AC941" i="21"/>
  <c r="AC942" i="21"/>
  <c r="AC943" i="21"/>
  <c r="AC944" i="21"/>
  <c r="AC945" i="21"/>
  <c r="AC946" i="21"/>
  <c r="AC947" i="21"/>
  <c r="AC948" i="21"/>
  <c r="AC949" i="21"/>
  <c r="AC950" i="21"/>
  <c r="AC951" i="21"/>
  <c r="AC952" i="21"/>
  <c r="AC953" i="21"/>
  <c r="AC954" i="21"/>
  <c r="AC955" i="21"/>
  <c r="AC956" i="21"/>
  <c r="AC957" i="21"/>
  <c r="AC958" i="21"/>
  <c r="AC959" i="21"/>
  <c r="AC960" i="21"/>
  <c r="AC961" i="21"/>
  <c r="AC962" i="21"/>
  <c r="AC963" i="21"/>
  <c r="AC964" i="21"/>
  <c r="AC965" i="21"/>
  <c r="AC966" i="21"/>
  <c r="AC967" i="21"/>
  <c r="AC968" i="21"/>
  <c r="AC969" i="21"/>
  <c r="AC970" i="21"/>
  <c r="AC971" i="21"/>
  <c r="AC972" i="21"/>
  <c r="AC973" i="21"/>
  <c r="AC974" i="21"/>
  <c r="AC975" i="21"/>
  <c r="AC976" i="21"/>
  <c r="AC977" i="21"/>
  <c r="AC978" i="21"/>
  <c r="AC979" i="21"/>
  <c r="AC980" i="21"/>
  <c r="AC981" i="21"/>
  <c r="AC982" i="21"/>
  <c r="AC983" i="21"/>
  <c r="AC984" i="21"/>
  <c r="AC985" i="21"/>
  <c r="AC986" i="21"/>
  <c r="AC987" i="21"/>
  <c r="AC988" i="21"/>
  <c r="AC989" i="21"/>
  <c r="AC990" i="21"/>
  <c r="AC991" i="21"/>
  <c r="AC992" i="21"/>
  <c r="AC993" i="21"/>
  <c r="AC994" i="21"/>
  <c r="AC995" i="21"/>
  <c r="AC996" i="21"/>
  <c r="AC997" i="21"/>
  <c r="AC998" i="21"/>
  <c r="AC999" i="21"/>
  <c r="AC1000" i="21"/>
  <c r="AC1001" i="21"/>
  <c r="AC1002" i="21"/>
  <c r="AC1003" i="21"/>
  <c r="AC1004" i="21"/>
  <c r="AC1005" i="21"/>
  <c r="AC1006" i="21"/>
  <c r="AC1007" i="21"/>
  <c r="AC1008" i="21"/>
  <c r="AC1009" i="21"/>
  <c r="AC1010" i="21"/>
  <c r="AC1011" i="21"/>
  <c r="AC1012" i="21"/>
  <c r="AC1013" i="21"/>
  <c r="AC1014" i="21"/>
  <c r="AC1015" i="21"/>
  <c r="AC1016" i="21"/>
  <c r="AC1017" i="21"/>
  <c r="AC10" i="21"/>
  <c r="AB1012" i="21"/>
  <c r="AA1012" i="21"/>
  <c r="AB1011" i="21"/>
  <c r="AA1011" i="21"/>
  <c r="AB1010" i="21"/>
  <c r="AA1010" i="21"/>
  <c r="AB1009" i="21"/>
  <c r="AA1009" i="21"/>
  <c r="AB1008" i="21"/>
  <c r="AA1008" i="21"/>
  <c r="AB1007" i="21"/>
  <c r="AA1007" i="21"/>
  <c r="AB1006" i="21"/>
  <c r="AA1006" i="21"/>
  <c r="AB1005" i="21"/>
  <c r="AA1005" i="21"/>
  <c r="AB1004" i="21"/>
  <c r="AA1004" i="21"/>
  <c r="AB1003" i="21"/>
  <c r="AA1003" i="21"/>
  <c r="AB1002" i="21"/>
  <c r="AA1002" i="21"/>
  <c r="AB1001" i="21"/>
  <c r="AA1001" i="21"/>
  <c r="AB1000" i="21"/>
  <c r="AA1000" i="21"/>
  <c r="AB999" i="21"/>
  <c r="AA999" i="21"/>
  <c r="AB998" i="21"/>
  <c r="AA998" i="21"/>
  <c r="AB997" i="21"/>
  <c r="AA997" i="21"/>
  <c r="AB996" i="21"/>
  <c r="AA996" i="21"/>
  <c r="AB995" i="21"/>
  <c r="AA995" i="21"/>
  <c r="AB994" i="21"/>
  <c r="AA994" i="21"/>
  <c r="AB993" i="21"/>
  <c r="AA993" i="21"/>
  <c r="AB992" i="21"/>
  <c r="AA992" i="21"/>
  <c r="AB991" i="21"/>
  <c r="AA991" i="21"/>
  <c r="AB990" i="21"/>
  <c r="AA990" i="21"/>
  <c r="AB989" i="21"/>
  <c r="AA989" i="21"/>
  <c r="AB988" i="21"/>
  <c r="AA988" i="21"/>
  <c r="AB987" i="21"/>
  <c r="AA987" i="21"/>
  <c r="AB986" i="21"/>
  <c r="AA986" i="21"/>
  <c r="AB985" i="21"/>
  <c r="AA985" i="21"/>
  <c r="AB984" i="21"/>
  <c r="AA984" i="21"/>
  <c r="AB983" i="21"/>
  <c r="AA983" i="21"/>
  <c r="AB982" i="21"/>
  <c r="AA982" i="21"/>
  <c r="AB981" i="21"/>
  <c r="AA981" i="21"/>
  <c r="AB980" i="21"/>
  <c r="AA980" i="21"/>
  <c r="AB979" i="21"/>
  <c r="AA979" i="21"/>
  <c r="AB978" i="21"/>
  <c r="AA978" i="21"/>
  <c r="AB977" i="21"/>
  <c r="AA977" i="21"/>
  <c r="AB976" i="21"/>
  <c r="AA976" i="21"/>
  <c r="AB975" i="21"/>
  <c r="AA975" i="21"/>
  <c r="AB974" i="21"/>
  <c r="AA974" i="21"/>
  <c r="AB973" i="21"/>
  <c r="AA973" i="21"/>
  <c r="AB972" i="21"/>
  <c r="AA972" i="21"/>
  <c r="AB971" i="21"/>
  <c r="AA971" i="21"/>
  <c r="AB970" i="21"/>
  <c r="AA970" i="21"/>
  <c r="AB969" i="21"/>
  <c r="AA969" i="21"/>
  <c r="AB968" i="21"/>
  <c r="AA968" i="21"/>
  <c r="AB967" i="21"/>
  <c r="AA967" i="21"/>
  <c r="AB966" i="21"/>
  <c r="AA966" i="21"/>
  <c r="AB965" i="21"/>
  <c r="AA965" i="21"/>
  <c r="AB964" i="21"/>
  <c r="AA964" i="21"/>
  <c r="AB963" i="21"/>
  <c r="AA963" i="21"/>
  <c r="AB962" i="21"/>
  <c r="AA962" i="21"/>
  <c r="AB961" i="21"/>
  <c r="AA961" i="21"/>
  <c r="AB960" i="21"/>
  <c r="AA960" i="21"/>
  <c r="AB959" i="21"/>
  <c r="AA959" i="21"/>
  <c r="AB958" i="21"/>
  <c r="AA958" i="21"/>
  <c r="AB957" i="21"/>
  <c r="AA957" i="21"/>
  <c r="AB956" i="21"/>
  <c r="AA956" i="21"/>
  <c r="AB955" i="21"/>
  <c r="AA955" i="21"/>
  <c r="AB954" i="21"/>
  <c r="AA954" i="21"/>
  <c r="AB953" i="21"/>
  <c r="AA953" i="21"/>
  <c r="AB952" i="21"/>
  <c r="AA952" i="21"/>
  <c r="AB951" i="21"/>
  <c r="AA951" i="21"/>
  <c r="AB950" i="21"/>
  <c r="AA950" i="21"/>
  <c r="AB949" i="21"/>
  <c r="AA949" i="21"/>
  <c r="AB948" i="21"/>
  <c r="AA948" i="21"/>
  <c r="AB947" i="21"/>
  <c r="AA947" i="21"/>
  <c r="AB946" i="21"/>
  <c r="AA946" i="21"/>
  <c r="AB945" i="21"/>
  <c r="AA945" i="21"/>
  <c r="AB944" i="21"/>
  <c r="AA944" i="21"/>
  <c r="AB943" i="21"/>
  <c r="AA943" i="21"/>
  <c r="AB942" i="21"/>
  <c r="AA942" i="21"/>
  <c r="AB941" i="21"/>
  <c r="AA941" i="21"/>
  <c r="AB940" i="21"/>
  <c r="AA940" i="21"/>
  <c r="AB939" i="21"/>
  <c r="AA939" i="21"/>
  <c r="AB938" i="21"/>
  <c r="AA938" i="21"/>
  <c r="AB937" i="21"/>
  <c r="AA937" i="21"/>
  <c r="AB936" i="21"/>
  <c r="AA936" i="21"/>
  <c r="AB935" i="21"/>
  <c r="AA935" i="21"/>
  <c r="AB934" i="21"/>
  <c r="AA934" i="21"/>
  <c r="AB933" i="21"/>
  <c r="AA933" i="21"/>
  <c r="AB932" i="21"/>
  <c r="AA932" i="21"/>
  <c r="AB931" i="21"/>
  <c r="AA931" i="21"/>
  <c r="AB930" i="21"/>
  <c r="AA930" i="21"/>
  <c r="AB929" i="21"/>
  <c r="AA929" i="21"/>
  <c r="AB928" i="21"/>
  <c r="AA928" i="21"/>
  <c r="AB927" i="21"/>
  <c r="AA927" i="21"/>
  <c r="AB926" i="21"/>
  <c r="AA926" i="21"/>
  <c r="AB925" i="21"/>
  <c r="AA925" i="21"/>
  <c r="AB924" i="21"/>
  <c r="AA924" i="21"/>
  <c r="AB923" i="21"/>
  <c r="AA923" i="21"/>
  <c r="AB922" i="21"/>
  <c r="AA922" i="21"/>
  <c r="AB921" i="21"/>
  <c r="AA921" i="21"/>
  <c r="AB920" i="21"/>
  <c r="AA920" i="21"/>
  <c r="AB919" i="21"/>
  <c r="AA919" i="21"/>
  <c r="AB918" i="21"/>
  <c r="AA918" i="21"/>
  <c r="AB917" i="21"/>
  <c r="AA917" i="21"/>
  <c r="AB916" i="21"/>
  <c r="AA916" i="21"/>
  <c r="AB915" i="21"/>
  <c r="AA915" i="21"/>
  <c r="AB914" i="21"/>
  <c r="AA914" i="21"/>
  <c r="AB913" i="21"/>
  <c r="AA913" i="21"/>
  <c r="AB912" i="21"/>
  <c r="AA912" i="21"/>
  <c r="AB911" i="21"/>
  <c r="AA911" i="21"/>
  <c r="AB910" i="21"/>
  <c r="AA910" i="21"/>
  <c r="AB909" i="21"/>
  <c r="AA909" i="21"/>
  <c r="AB908" i="21"/>
  <c r="AA908" i="21"/>
  <c r="AB907" i="21"/>
  <c r="AA907" i="21"/>
  <c r="AB906" i="21"/>
  <c r="AA906" i="21"/>
  <c r="AB905" i="21"/>
  <c r="AA905" i="21"/>
  <c r="AB904" i="21"/>
  <c r="AA904" i="21"/>
  <c r="AB903" i="21"/>
  <c r="AA903" i="21"/>
  <c r="AB902" i="21"/>
  <c r="AA902" i="21"/>
  <c r="AB901" i="21"/>
  <c r="AA901" i="21"/>
  <c r="AB900" i="21"/>
  <c r="AA900" i="21"/>
  <c r="AB899" i="21"/>
  <c r="AA899" i="21"/>
  <c r="AB898" i="21"/>
  <c r="AA898" i="21"/>
  <c r="AB897" i="21"/>
  <c r="AA897" i="21"/>
  <c r="AB896" i="21"/>
  <c r="AA896" i="21"/>
  <c r="AB895" i="21"/>
  <c r="AA895" i="21"/>
  <c r="AB894" i="21"/>
  <c r="AA894" i="21"/>
  <c r="AB893" i="21"/>
  <c r="AA893" i="21"/>
  <c r="AB892" i="21"/>
  <c r="AA892" i="21"/>
  <c r="AB891" i="21"/>
  <c r="AA891" i="21"/>
  <c r="AB890" i="21"/>
  <c r="AA890" i="21"/>
  <c r="AB889" i="21"/>
  <c r="AA889" i="21"/>
  <c r="AB888" i="21"/>
  <c r="AA888" i="21"/>
  <c r="AB887" i="21"/>
  <c r="AA887" i="21"/>
  <c r="AB886" i="21"/>
  <c r="AA886" i="21"/>
  <c r="AB885" i="21"/>
  <c r="AA885" i="21"/>
  <c r="AB884" i="21"/>
  <c r="AA884" i="21"/>
  <c r="AB883" i="21"/>
  <c r="AA883" i="21"/>
  <c r="AB882" i="21"/>
  <c r="AA882" i="21"/>
  <c r="AB881" i="21"/>
  <c r="AA881" i="21"/>
  <c r="AB880" i="21"/>
  <c r="AA880" i="21"/>
  <c r="AB879" i="21"/>
  <c r="AA879" i="21"/>
  <c r="AB878" i="21"/>
  <c r="AA878" i="21"/>
  <c r="AB877" i="21"/>
  <c r="AA877" i="21"/>
  <c r="AB876" i="21"/>
  <c r="AA876" i="21"/>
  <c r="AB875" i="21"/>
  <c r="AA875" i="21"/>
  <c r="AB874" i="21"/>
  <c r="AA874" i="21"/>
  <c r="AB873" i="21"/>
  <c r="AA873" i="21"/>
  <c r="AB872" i="21"/>
  <c r="AA872" i="21"/>
  <c r="AB871" i="21"/>
  <c r="AA871" i="21"/>
  <c r="AB870" i="21"/>
  <c r="AA870" i="21"/>
  <c r="AB869" i="21"/>
  <c r="AA869" i="21"/>
  <c r="AB868" i="21"/>
  <c r="AA868" i="21"/>
  <c r="AB867" i="21"/>
  <c r="AA867" i="21"/>
  <c r="AB866" i="21"/>
  <c r="AA866" i="21"/>
  <c r="AB865" i="21"/>
  <c r="AA865" i="21"/>
  <c r="AB864" i="21"/>
  <c r="AA864" i="21"/>
  <c r="AB863" i="21"/>
  <c r="AA863" i="21"/>
  <c r="AB862" i="21"/>
  <c r="AA862" i="21"/>
  <c r="AB861" i="21"/>
  <c r="AA861" i="21"/>
  <c r="AB860" i="21"/>
  <c r="AA860" i="21"/>
  <c r="AB859" i="21"/>
  <c r="AA859" i="21"/>
  <c r="AB858" i="21"/>
  <c r="AA858" i="21"/>
  <c r="AB857" i="21"/>
  <c r="AA857" i="21"/>
  <c r="AB856" i="21"/>
  <c r="AA856" i="21"/>
  <c r="AB855" i="21"/>
  <c r="AA855" i="21"/>
  <c r="AB854" i="21"/>
  <c r="AA854" i="21"/>
  <c r="AB853" i="21"/>
  <c r="AA853" i="21"/>
  <c r="AB852" i="21"/>
  <c r="AA852" i="21"/>
  <c r="AB851" i="21"/>
  <c r="AA851" i="21"/>
  <c r="AB850" i="21"/>
  <c r="AA850" i="21"/>
  <c r="AB849" i="21"/>
  <c r="AA849" i="21"/>
  <c r="AB848" i="21"/>
  <c r="AA848" i="21"/>
  <c r="AB847" i="21"/>
  <c r="AA847" i="21"/>
  <c r="AB846" i="21"/>
  <c r="AA846" i="21"/>
  <c r="AB845" i="21"/>
  <c r="AA845" i="21"/>
  <c r="AB844" i="21"/>
  <c r="AA844" i="21"/>
  <c r="AB843" i="21"/>
  <c r="AA843" i="21"/>
  <c r="AB842" i="21"/>
  <c r="AA842" i="21"/>
  <c r="AB841" i="21"/>
  <c r="AA841" i="21"/>
  <c r="AB840" i="21"/>
  <c r="AA840" i="21"/>
  <c r="AB839" i="21"/>
  <c r="AA839" i="21"/>
  <c r="AB838" i="21"/>
  <c r="AA838" i="21"/>
  <c r="AB837" i="21"/>
  <c r="AA837" i="21"/>
  <c r="AB836" i="21"/>
  <c r="AA836" i="21"/>
  <c r="AB835" i="21"/>
  <c r="AA835" i="21"/>
  <c r="AB834" i="21"/>
  <c r="AA834" i="21"/>
  <c r="AB833" i="21"/>
  <c r="AA833" i="21"/>
  <c r="AB832" i="21"/>
  <c r="AA832" i="21"/>
  <c r="AB831" i="21"/>
  <c r="AA831" i="21"/>
  <c r="AB830" i="21"/>
  <c r="AA830" i="21"/>
  <c r="AB829" i="21"/>
  <c r="AA829" i="21"/>
  <c r="AB828" i="21"/>
  <c r="AA828" i="21"/>
  <c r="AB827" i="21"/>
  <c r="AA827" i="21"/>
  <c r="AB826" i="21"/>
  <c r="AA826" i="21"/>
  <c r="AB825" i="21"/>
  <c r="AA825" i="21"/>
  <c r="AB824" i="21"/>
  <c r="AA824" i="21"/>
  <c r="AB823" i="21"/>
  <c r="AA823" i="21"/>
  <c r="AB822" i="21"/>
  <c r="AA822" i="21"/>
  <c r="AB821" i="21"/>
  <c r="AA821" i="21"/>
  <c r="AB820" i="21"/>
  <c r="AA820" i="21"/>
  <c r="AB819" i="21"/>
  <c r="AA819" i="21"/>
  <c r="AB818" i="21"/>
  <c r="AA818" i="21"/>
  <c r="AB817" i="21"/>
  <c r="AA817" i="21"/>
  <c r="AB816" i="21"/>
  <c r="AA816" i="21"/>
  <c r="AB815" i="21"/>
  <c r="AA815" i="21"/>
  <c r="AB814" i="21"/>
  <c r="AA814" i="21"/>
  <c r="AB813" i="21"/>
  <c r="AA813" i="21"/>
  <c r="AB812" i="21"/>
  <c r="AA812" i="21"/>
  <c r="AB811" i="21"/>
  <c r="AA811" i="21"/>
  <c r="AB810" i="21"/>
  <c r="AA810" i="21"/>
  <c r="AB809" i="21"/>
  <c r="AA809" i="21"/>
  <c r="AB808" i="21"/>
  <c r="AA808" i="21"/>
  <c r="AB807" i="21"/>
  <c r="AA807" i="21"/>
  <c r="AB806" i="21"/>
  <c r="AA806" i="21"/>
  <c r="AB805" i="21"/>
  <c r="AA805" i="21"/>
  <c r="AB804" i="21"/>
  <c r="AA804" i="21"/>
  <c r="AB803" i="21"/>
  <c r="AA803" i="21"/>
  <c r="AB802" i="21"/>
  <c r="AA802" i="21"/>
  <c r="AB801" i="21"/>
  <c r="AA801" i="21"/>
  <c r="AB800" i="21"/>
  <c r="AA800" i="21"/>
  <c r="AB799" i="21"/>
  <c r="AA799" i="21"/>
  <c r="AB798" i="21"/>
  <c r="AA798" i="21"/>
  <c r="AB797" i="21"/>
  <c r="AA797" i="21"/>
  <c r="AB796" i="21"/>
  <c r="AA796" i="21"/>
  <c r="AB795" i="21"/>
  <c r="AA795" i="21"/>
  <c r="AB794" i="21"/>
  <c r="AA794" i="21"/>
  <c r="AB793" i="21"/>
  <c r="AA793" i="21"/>
  <c r="AB792" i="21"/>
  <c r="AA792" i="21"/>
  <c r="AB791" i="21"/>
  <c r="AA791" i="21"/>
  <c r="AB790" i="21"/>
  <c r="AA790" i="21"/>
  <c r="AB789" i="21"/>
  <c r="AA789" i="21"/>
  <c r="AB788" i="21"/>
  <c r="AA788" i="21"/>
  <c r="AB787" i="21"/>
  <c r="AA787" i="21"/>
  <c r="AB786" i="21"/>
  <c r="AA786" i="21"/>
  <c r="AB785" i="21"/>
  <c r="AA785" i="21"/>
  <c r="AB784" i="21"/>
  <c r="AA784" i="21"/>
  <c r="AB783" i="21"/>
  <c r="AA783" i="21"/>
  <c r="AB782" i="21"/>
  <c r="AA782" i="21"/>
  <c r="AB781" i="21"/>
  <c r="AA781" i="21"/>
  <c r="AB780" i="21"/>
  <c r="AA780" i="21"/>
  <c r="AB779" i="21"/>
  <c r="AA779" i="21"/>
  <c r="AB778" i="21"/>
  <c r="AA778" i="21"/>
  <c r="AB777" i="21"/>
  <c r="AA777" i="21"/>
  <c r="AB776" i="21"/>
  <c r="AA776" i="21"/>
  <c r="AB775" i="21"/>
  <c r="AA775" i="21"/>
  <c r="AB774" i="21"/>
  <c r="AA774" i="21"/>
  <c r="AB773" i="21"/>
  <c r="AA773" i="21"/>
  <c r="AB772" i="21"/>
  <c r="AA772" i="21"/>
  <c r="AB771" i="21"/>
  <c r="AA771" i="21"/>
  <c r="AB770" i="21"/>
  <c r="AA770" i="21"/>
  <c r="AB769" i="21"/>
  <c r="AA769" i="21"/>
  <c r="AB768" i="21"/>
  <c r="AA768" i="21"/>
  <c r="AB767" i="21"/>
  <c r="AA767" i="21"/>
  <c r="AB766" i="21"/>
  <c r="AA766" i="21"/>
  <c r="AB765" i="21"/>
  <c r="AA765" i="21"/>
  <c r="AB764" i="21"/>
  <c r="AA764" i="21"/>
  <c r="AB763" i="21"/>
  <c r="AA763" i="21"/>
  <c r="AB762" i="21"/>
  <c r="AA762" i="21"/>
  <c r="AB761" i="21"/>
  <c r="AA761" i="21"/>
  <c r="AB760" i="21"/>
  <c r="AA760" i="21"/>
  <c r="AB759" i="21"/>
  <c r="AA759" i="21"/>
  <c r="AB758" i="21"/>
  <c r="AA758" i="21"/>
  <c r="AB757" i="21"/>
  <c r="AA757" i="21"/>
  <c r="AB756" i="21"/>
  <c r="AA756" i="21"/>
  <c r="AB755" i="21"/>
  <c r="AA755" i="21"/>
  <c r="AB754" i="21"/>
  <c r="AA754" i="21"/>
  <c r="AB753" i="21"/>
  <c r="AA753" i="21"/>
  <c r="AB752" i="21"/>
  <c r="AA752" i="21"/>
  <c r="AB751" i="21"/>
  <c r="AA751" i="21"/>
  <c r="AB750" i="21"/>
  <c r="AA750" i="21"/>
  <c r="AB749" i="21"/>
  <c r="AA749" i="21"/>
  <c r="AB748" i="21"/>
  <c r="AA748" i="21"/>
  <c r="AB747" i="21"/>
  <c r="AA747" i="21"/>
  <c r="AB746" i="21"/>
  <c r="AA746" i="21"/>
  <c r="AB745" i="21"/>
  <c r="AA745" i="21"/>
  <c r="AB744" i="21"/>
  <c r="AA744" i="21"/>
  <c r="AB743" i="21"/>
  <c r="AA743" i="21"/>
  <c r="AB742" i="21"/>
  <c r="AA742" i="21"/>
  <c r="AB741" i="21"/>
  <c r="AA741" i="21"/>
  <c r="AB740" i="21"/>
  <c r="AA740" i="21"/>
  <c r="AB739" i="21"/>
  <c r="AA739" i="21"/>
  <c r="AB738" i="21"/>
  <c r="AA738" i="21"/>
  <c r="AB737" i="21"/>
  <c r="AA737" i="21"/>
  <c r="AB736" i="21"/>
  <c r="AA736" i="21"/>
  <c r="AB735" i="21"/>
  <c r="AA735" i="21"/>
  <c r="AB734" i="21"/>
  <c r="AA734" i="21"/>
  <c r="AB733" i="21"/>
  <c r="AA733" i="21"/>
  <c r="AB732" i="21"/>
  <c r="AA732" i="21"/>
  <c r="AB731" i="21"/>
  <c r="AA731" i="21"/>
  <c r="AB730" i="21"/>
  <c r="AA730" i="21"/>
  <c r="AB729" i="21"/>
  <c r="AA729" i="21"/>
  <c r="AB728" i="21"/>
  <c r="AA728" i="21"/>
  <c r="AB727" i="21"/>
  <c r="AA727" i="21"/>
  <c r="AB726" i="21"/>
  <c r="AA726" i="21"/>
  <c r="AB725" i="21"/>
  <c r="AA725" i="21"/>
  <c r="AB724" i="21"/>
  <c r="AA724" i="21"/>
  <c r="AB723" i="21"/>
  <c r="AA723" i="21"/>
  <c r="AB722" i="21"/>
  <c r="AA722" i="21"/>
  <c r="AB721" i="21"/>
  <c r="AA721" i="21"/>
  <c r="AB720" i="21"/>
  <c r="AA720" i="21"/>
  <c r="AB719" i="21"/>
  <c r="AA719" i="21"/>
  <c r="AB718" i="21"/>
  <c r="AA718" i="21"/>
  <c r="AB717" i="21"/>
  <c r="AA717" i="21"/>
  <c r="AB716" i="21"/>
  <c r="AA716" i="21"/>
  <c r="AB715" i="21"/>
  <c r="AA715" i="21"/>
  <c r="AB714" i="21"/>
  <c r="AA714" i="21"/>
  <c r="AB713" i="21"/>
  <c r="AA713" i="21"/>
  <c r="AB712" i="21"/>
  <c r="AA712" i="21"/>
  <c r="AB711" i="21"/>
  <c r="AA711" i="21"/>
  <c r="AB710" i="21"/>
  <c r="AA710" i="21"/>
  <c r="AB709" i="21"/>
  <c r="AA709" i="21"/>
  <c r="AB708" i="21"/>
  <c r="AA708" i="21"/>
  <c r="AB707" i="21"/>
  <c r="AA707" i="21"/>
  <c r="AB706" i="21"/>
  <c r="AA706" i="21"/>
  <c r="AB705" i="21"/>
  <c r="AA705" i="21"/>
  <c r="AB704" i="21"/>
  <c r="AA704" i="21"/>
  <c r="AB703" i="21"/>
  <c r="AA703" i="21"/>
  <c r="AB702" i="21"/>
  <c r="AA702" i="21"/>
  <c r="AB701" i="21"/>
  <c r="AA701" i="21"/>
  <c r="AB700" i="21"/>
  <c r="AA700" i="21"/>
  <c r="AB699" i="21"/>
  <c r="AA699" i="21"/>
  <c r="AB698" i="21"/>
  <c r="AA698" i="21"/>
  <c r="AB697" i="21"/>
  <c r="AA697" i="21"/>
  <c r="AB696" i="21"/>
  <c r="AA696" i="21"/>
  <c r="AB695" i="21"/>
  <c r="AA695" i="21"/>
  <c r="AB694" i="21"/>
  <c r="AA694" i="21"/>
  <c r="AB693" i="21"/>
  <c r="AA693" i="21"/>
  <c r="AB692" i="21"/>
  <c r="AA692" i="21"/>
  <c r="AB691" i="21"/>
  <c r="AA691" i="21"/>
  <c r="AB690" i="21"/>
  <c r="AA690" i="21"/>
  <c r="AB689" i="21"/>
  <c r="AA689" i="21"/>
  <c r="AB688" i="21"/>
  <c r="AA688" i="21"/>
  <c r="AB687" i="21"/>
  <c r="AA687" i="21"/>
  <c r="AB686" i="21"/>
  <c r="AA686" i="21"/>
  <c r="AB685" i="21"/>
  <c r="AA685" i="21"/>
  <c r="AB684" i="21"/>
  <c r="AA684" i="21"/>
  <c r="AB683" i="21"/>
  <c r="AA683" i="21"/>
  <c r="AB682" i="21"/>
  <c r="AA682" i="21"/>
  <c r="AB681" i="21"/>
  <c r="AA681" i="21"/>
  <c r="AB680" i="21"/>
  <c r="AA680" i="21"/>
  <c r="AB679" i="21"/>
  <c r="AA679" i="21"/>
  <c r="AB678" i="21"/>
  <c r="AA678" i="21"/>
  <c r="AB677" i="21"/>
  <c r="AA677" i="21"/>
  <c r="AB676" i="21"/>
  <c r="AA676" i="21"/>
  <c r="AB675" i="21"/>
  <c r="AA675" i="21"/>
  <c r="AB674" i="21"/>
  <c r="AA674" i="21"/>
  <c r="AB673" i="21"/>
  <c r="AA673" i="21"/>
  <c r="AB672" i="21"/>
  <c r="AA672" i="21"/>
  <c r="AB671" i="21"/>
  <c r="AA671" i="21"/>
  <c r="AB670" i="21"/>
  <c r="AA670" i="21"/>
  <c r="AB669" i="21"/>
  <c r="AA669" i="21"/>
  <c r="AB668" i="21"/>
  <c r="AA668" i="21"/>
  <c r="AB667" i="21"/>
  <c r="AA667" i="21"/>
  <c r="AB666" i="21"/>
  <c r="AA666" i="21"/>
  <c r="AB665" i="21"/>
  <c r="AA665" i="21"/>
  <c r="AB664" i="21"/>
  <c r="AA664" i="21"/>
  <c r="AB663" i="21"/>
  <c r="AA663" i="21"/>
  <c r="AB662" i="21"/>
  <c r="AA662" i="21"/>
  <c r="AB661" i="21"/>
  <c r="AA661" i="21"/>
  <c r="AB660" i="21"/>
  <c r="AA660" i="21"/>
  <c r="AB659" i="21"/>
  <c r="AA659" i="21"/>
  <c r="AB658" i="21"/>
  <c r="AA658" i="21"/>
  <c r="AB657" i="21"/>
  <c r="AA657" i="21"/>
  <c r="AB656" i="21"/>
  <c r="AA656" i="21"/>
  <c r="AB655" i="21"/>
  <c r="AA655" i="21"/>
  <c r="AB654" i="21"/>
  <c r="AA654" i="21"/>
  <c r="AB653" i="21"/>
  <c r="AA653" i="21"/>
  <c r="AB652" i="21"/>
  <c r="AA652" i="21"/>
  <c r="AB651" i="21"/>
  <c r="AA651" i="21"/>
  <c r="AB650" i="21"/>
  <c r="AA650" i="21"/>
  <c r="AB649" i="21"/>
  <c r="AA649" i="21"/>
  <c r="AB648" i="21"/>
  <c r="AA648" i="21"/>
  <c r="AB647" i="21"/>
  <c r="AA647" i="21"/>
  <c r="AB646" i="21"/>
  <c r="AA646" i="21"/>
  <c r="AB645" i="21"/>
  <c r="AA645" i="21"/>
  <c r="AB644" i="21"/>
  <c r="AA644" i="21"/>
  <c r="AB643" i="21"/>
  <c r="AA643" i="21"/>
  <c r="AB642" i="21"/>
  <c r="AA642" i="21"/>
  <c r="AB641" i="21"/>
  <c r="AA641" i="21"/>
  <c r="AB640" i="21"/>
  <c r="AA640" i="21"/>
  <c r="AB639" i="21"/>
  <c r="AA639" i="21"/>
  <c r="AB638" i="21"/>
  <c r="AA638" i="21"/>
  <c r="AB637" i="21"/>
  <c r="AA637" i="21"/>
  <c r="AB636" i="21"/>
  <c r="AA636" i="21"/>
  <c r="AB635" i="21"/>
  <c r="AA635" i="21"/>
  <c r="AB634" i="21"/>
  <c r="AA634" i="21"/>
  <c r="AB633" i="21"/>
  <c r="AA633" i="21"/>
  <c r="AB632" i="21"/>
  <c r="AA632" i="21"/>
  <c r="AB631" i="21"/>
  <c r="AA631" i="21"/>
  <c r="AB630" i="21"/>
  <c r="AA630" i="21"/>
  <c r="AB629" i="21"/>
  <c r="AA629" i="21"/>
  <c r="AB628" i="21"/>
  <c r="AA628" i="21"/>
  <c r="AB627" i="21"/>
  <c r="AA627" i="21"/>
  <c r="AB626" i="21"/>
  <c r="AA626" i="21"/>
  <c r="AB625" i="21"/>
  <c r="AA625" i="21"/>
  <c r="AB624" i="21"/>
  <c r="AA624" i="21"/>
  <c r="AB623" i="21"/>
  <c r="AA623" i="21"/>
  <c r="AB622" i="21"/>
  <c r="AA622" i="21"/>
  <c r="AB621" i="21"/>
  <c r="AA621" i="21"/>
  <c r="AB620" i="21"/>
  <c r="AA620" i="21"/>
  <c r="AB619" i="21"/>
  <c r="AA619" i="21"/>
  <c r="AB618" i="21"/>
  <c r="AA618" i="21"/>
  <c r="AB617" i="21"/>
  <c r="AA617" i="21"/>
  <c r="AB616" i="21"/>
  <c r="AA616" i="21"/>
  <c r="AB615" i="21"/>
  <c r="AA615" i="21"/>
  <c r="AB614" i="21"/>
  <c r="AA614" i="21"/>
  <c r="AB613" i="21"/>
  <c r="AA613" i="21"/>
  <c r="AB612" i="21"/>
  <c r="AA612" i="21"/>
  <c r="AB611" i="21"/>
  <c r="AA611" i="21"/>
  <c r="AB610" i="21"/>
  <c r="AA610" i="21"/>
  <c r="AB609" i="21"/>
  <c r="AA609" i="21"/>
  <c r="AB608" i="21"/>
  <c r="AA608" i="21"/>
  <c r="AB607" i="21"/>
  <c r="AA607" i="21"/>
  <c r="AB606" i="21"/>
  <c r="AA606" i="21"/>
  <c r="AB605" i="21"/>
  <c r="AA605" i="21"/>
  <c r="AB604" i="21"/>
  <c r="AA604" i="21"/>
  <c r="AB603" i="21"/>
  <c r="AA603" i="21"/>
  <c r="AB602" i="21"/>
  <c r="AA602" i="21"/>
  <c r="AB601" i="21"/>
  <c r="AA601" i="21"/>
  <c r="AB600" i="21"/>
  <c r="AA600" i="21"/>
  <c r="AB599" i="21"/>
  <c r="AA599" i="21"/>
  <c r="AB598" i="21"/>
  <c r="AA598" i="21"/>
  <c r="AB597" i="21"/>
  <c r="AA597" i="21"/>
  <c r="AB596" i="21"/>
  <c r="AA596" i="21"/>
  <c r="AB595" i="21"/>
  <c r="AA595" i="21"/>
  <c r="AB594" i="21"/>
  <c r="AA594" i="21"/>
  <c r="AB593" i="21"/>
  <c r="AA593" i="21"/>
  <c r="AB592" i="21"/>
  <c r="AA592" i="21"/>
  <c r="AB591" i="21"/>
  <c r="AA591" i="21"/>
  <c r="AB590" i="21"/>
  <c r="AA590" i="21"/>
  <c r="AB589" i="21"/>
  <c r="AA589" i="21"/>
  <c r="AB588" i="21"/>
  <c r="AA588" i="21"/>
  <c r="AB587" i="21"/>
  <c r="AA587" i="21"/>
  <c r="AB586" i="21"/>
  <c r="AA586" i="21"/>
  <c r="AB585" i="21"/>
  <c r="AA585" i="21"/>
  <c r="AB584" i="21"/>
  <c r="AA584" i="21"/>
  <c r="AB583" i="21"/>
  <c r="AA583" i="21"/>
  <c r="AB582" i="21"/>
  <c r="AA582" i="21"/>
  <c r="AB581" i="21"/>
  <c r="AA581" i="21"/>
  <c r="AB580" i="21"/>
  <c r="AA580" i="21"/>
  <c r="AB579" i="21"/>
  <c r="AA579" i="21"/>
  <c r="AB578" i="21"/>
  <c r="AA578" i="21"/>
  <c r="AB577" i="21"/>
  <c r="AA577" i="21"/>
  <c r="AB576" i="21"/>
  <c r="AA576" i="21"/>
  <c r="AB575" i="21"/>
  <c r="AA575" i="21"/>
  <c r="AB574" i="21"/>
  <c r="AA574" i="21"/>
  <c r="AB573" i="21"/>
  <c r="AA573" i="21"/>
  <c r="AB572" i="21"/>
  <c r="AA572" i="21"/>
  <c r="AB571" i="21"/>
  <c r="AA571" i="21"/>
  <c r="AB570" i="21"/>
  <c r="AA570" i="21"/>
  <c r="AB569" i="21"/>
  <c r="AA569" i="21"/>
  <c r="AB568" i="21"/>
  <c r="AA568" i="21"/>
  <c r="AB567" i="21"/>
  <c r="AA567" i="21"/>
  <c r="AB566" i="21"/>
  <c r="AA566" i="21"/>
  <c r="AB565" i="21"/>
  <c r="AA565" i="21"/>
  <c r="AB564" i="21"/>
  <c r="AA564" i="21"/>
  <c r="AB563" i="21"/>
  <c r="AA563" i="21"/>
  <c r="AB562" i="21"/>
  <c r="AA562" i="21"/>
  <c r="AB561" i="21"/>
  <c r="AA561" i="21"/>
  <c r="AB560" i="21"/>
  <c r="AA560" i="21"/>
  <c r="AB559" i="21"/>
  <c r="AA559" i="21"/>
  <c r="AB558" i="21"/>
  <c r="AA558" i="21"/>
  <c r="AB557" i="21"/>
  <c r="AA557" i="21"/>
  <c r="AB556" i="21"/>
  <c r="AA556" i="21"/>
  <c r="AB555" i="21"/>
  <c r="AA555" i="21"/>
  <c r="AB554" i="21"/>
  <c r="AA554" i="21"/>
  <c r="AB553" i="21"/>
  <c r="AA553" i="21"/>
  <c r="AB552" i="21"/>
  <c r="AA552" i="21"/>
  <c r="AB551" i="21"/>
  <c r="AA551" i="21"/>
  <c r="AB550" i="21"/>
  <c r="AA550" i="21"/>
  <c r="AB549" i="21"/>
  <c r="AA549" i="21"/>
  <c r="AB548" i="21"/>
  <c r="AA548" i="21"/>
  <c r="AB547" i="21"/>
  <c r="AA547" i="21"/>
  <c r="AB546" i="21"/>
  <c r="AA546" i="21"/>
  <c r="AB545" i="21"/>
  <c r="AA545" i="21"/>
  <c r="AB544" i="21"/>
  <c r="AA544" i="21"/>
  <c r="AB543" i="21"/>
  <c r="AA543" i="21"/>
  <c r="AB542" i="21"/>
  <c r="AA542" i="21"/>
  <c r="AB541" i="21"/>
  <c r="AA541" i="21"/>
  <c r="AB540" i="21"/>
  <c r="AA540" i="21"/>
  <c r="AB539" i="21"/>
  <c r="AA539" i="21"/>
  <c r="AB538" i="21"/>
  <c r="AA538" i="21"/>
  <c r="AB537" i="21"/>
  <c r="AA537" i="21"/>
  <c r="AB536" i="21"/>
  <c r="AA536" i="21"/>
  <c r="AB535" i="21"/>
  <c r="AA535" i="21"/>
  <c r="AB534" i="21"/>
  <c r="AA534" i="21"/>
  <c r="AB533" i="21"/>
  <c r="AA533" i="21"/>
  <c r="AB532" i="21"/>
  <c r="AA532" i="21"/>
  <c r="AB531" i="21"/>
  <c r="AA531" i="21"/>
  <c r="AB530" i="21"/>
  <c r="AA530" i="21"/>
  <c r="AB529" i="21"/>
  <c r="AA529" i="21"/>
  <c r="AB528" i="21"/>
  <c r="AA528" i="21"/>
  <c r="AB527" i="21"/>
  <c r="AA527" i="21"/>
  <c r="AB526" i="21"/>
  <c r="AA526" i="21"/>
  <c r="AB525" i="21"/>
  <c r="AA525" i="21"/>
  <c r="AB524" i="21"/>
  <c r="AA524" i="21"/>
  <c r="AB523" i="21"/>
  <c r="AA523" i="21"/>
  <c r="AB522" i="21"/>
  <c r="AA522" i="21"/>
  <c r="AB521" i="21"/>
  <c r="AA521" i="21"/>
  <c r="AB520" i="21"/>
  <c r="AA520" i="21"/>
  <c r="AB519" i="21"/>
  <c r="AA519" i="21"/>
  <c r="AB518" i="21"/>
  <c r="AA518" i="21"/>
  <c r="AB517" i="21"/>
  <c r="AA517" i="21"/>
  <c r="AB516" i="21"/>
  <c r="AA516" i="21"/>
  <c r="AB515" i="21"/>
  <c r="AA515" i="21"/>
  <c r="AB514" i="21"/>
  <c r="AA514" i="21"/>
  <c r="AB513" i="21"/>
  <c r="AA513" i="21"/>
  <c r="AB512" i="21"/>
  <c r="AA512" i="21"/>
  <c r="AB511" i="21"/>
  <c r="AA511" i="21"/>
  <c r="AB510" i="21"/>
  <c r="AA510" i="21"/>
  <c r="AB509" i="21"/>
  <c r="AA509" i="21"/>
  <c r="AB508" i="21"/>
  <c r="AA508" i="21"/>
  <c r="AB507" i="21"/>
  <c r="AA507" i="21"/>
  <c r="AB506" i="21"/>
  <c r="AA506" i="21"/>
  <c r="AB505" i="21"/>
  <c r="AA505" i="21"/>
  <c r="AB504" i="21"/>
  <c r="AA504" i="21"/>
  <c r="AB503" i="21"/>
  <c r="AA503" i="21"/>
  <c r="AB502" i="21"/>
  <c r="AA502" i="21"/>
  <c r="AB501" i="21"/>
  <c r="AA501" i="21"/>
  <c r="AB500" i="21"/>
  <c r="AA500" i="21"/>
  <c r="AB499" i="21"/>
  <c r="AA499" i="21"/>
  <c r="AB498" i="21"/>
  <c r="AA498" i="21"/>
  <c r="AB497" i="21"/>
  <c r="AA497" i="21"/>
  <c r="AB496" i="21"/>
  <c r="AA496" i="21"/>
  <c r="AB495" i="21"/>
  <c r="AA495" i="21"/>
  <c r="AB494" i="21"/>
  <c r="AA494" i="21"/>
  <c r="AB493" i="21"/>
  <c r="AA493" i="21"/>
  <c r="AB492" i="21"/>
  <c r="AA492" i="21"/>
  <c r="AB491" i="21"/>
  <c r="AA491" i="21"/>
  <c r="AB490" i="21"/>
  <c r="AA490" i="21"/>
  <c r="AB489" i="21"/>
  <c r="AA489" i="21"/>
  <c r="AB488" i="21"/>
  <c r="AA488" i="21"/>
  <c r="AB487" i="21"/>
  <c r="AA487" i="21"/>
  <c r="AB486" i="21"/>
  <c r="AA486" i="21"/>
  <c r="AB485" i="21"/>
  <c r="AA485" i="21"/>
  <c r="AB484" i="21"/>
  <c r="AA484" i="21"/>
  <c r="AB483" i="21"/>
  <c r="AA483" i="21"/>
  <c r="AB482" i="21"/>
  <c r="AA482" i="21"/>
  <c r="AB481" i="21"/>
  <c r="AA481" i="21"/>
  <c r="AB480" i="21"/>
  <c r="AA480" i="21"/>
  <c r="AB479" i="21"/>
  <c r="AA479" i="21"/>
  <c r="AB478" i="21"/>
  <c r="AA478" i="21"/>
  <c r="AB477" i="21"/>
  <c r="AA477" i="21"/>
  <c r="AB476" i="21"/>
  <c r="AA476" i="21"/>
  <c r="AB475" i="21"/>
  <c r="AA475" i="21"/>
  <c r="AB474" i="21"/>
  <c r="AA474" i="21"/>
  <c r="AB473" i="21"/>
  <c r="AA473" i="21"/>
  <c r="AB472" i="21"/>
  <c r="AA472" i="21"/>
  <c r="AB471" i="21"/>
  <c r="AA471" i="21"/>
  <c r="AB470" i="21"/>
  <c r="AA470" i="21"/>
  <c r="AB469" i="21"/>
  <c r="AA469" i="21"/>
  <c r="AB468" i="21"/>
  <c r="AA468" i="21"/>
  <c r="AB467" i="21"/>
  <c r="AA467" i="21"/>
  <c r="AB466" i="21"/>
  <c r="AA466" i="21"/>
  <c r="AB465" i="21"/>
  <c r="AA465" i="21"/>
  <c r="AB464" i="21"/>
  <c r="AA464" i="21"/>
  <c r="AB463" i="21"/>
  <c r="AA463" i="21"/>
  <c r="AB462" i="21"/>
  <c r="AA462" i="21"/>
  <c r="AB461" i="21"/>
  <c r="AA461" i="21"/>
  <c r="AB460" i="21"/>
  <c r="AA460" i="21"/>
  <c r="AB459" i="21"/>
  <c r="AA459" i="21"/>
  <c r="AB458" i="21"/>
  <c r="AA458" i="21"/>
  <c r="AB457" i="21"/>
  <c r="AA457" i="21"/>
  <c r="AB456" i="21"/>
  <c r="AA456" i="21"/>
  <c r="AB455" i="21"/>
  <c r="AA455" i="21"/>
  <c r="AB454" i="21"/>
  <c r="AA454" i="21"/>
  <c r="AB453" i="21"/>
  <c r="AA453" i="21"/>
  <c r="AB452" i="21"/>
  <c r="AA452" i="21"/>
  <c r="AB451" i="21"/>
  <c r="AA451" i="21"/>
  <c r="AB450" i="21"/>
  <c r="AA450" i="21"/>
  <c r="AB449" i="21"/>
  <c r="AA449" i="21"/>
  <c r="AB448" i="21"/>
  <c r="AA448" i="21"/>
  <c r="AB447" i="21"/>
  <c r="AA447" i="21"/>
  <c r="AB446" i="21"/>
  <c r="AA446" i="21"/>
  <c r="AB445" i="21"/>
  <c r="AA445" i="21"/>
  <c r="AB444" i="21"/>
  <c r="AA444" i="21"/>
  <c r="AB443" i="21"/>
  <c r="AA443" i="21"/>
  <c r="AB442" i="21"/>
  <c r="AA442" i="21"/>
  <c r="AB441" i="21"/>
  <c r="AA441" i="21"/>
  <c r="AB440" i="21"/>
  <c r="AA440" i="21"/>
  <c r="AB439" i="21"/>
  <c r="AA439" i="21"/>
  <c r="AB438" i="21"/>
  <c r="AA438" i="21"/>
  <c r="AB437" i="21"/>
  <c r="AA437" i="21"/>
  <c r="AB436" i="21"/>
  <c r="AA436" i="21"/>
  <c r="AB435" i="21"/>
  <c r="AA435" i="21"/>
  <c r="AB434" i="21"/>
  <c r="AA434" i="21"/>
  <c r="AB433" i="21"/>
  <c r="AA433" i="21"/>
  <c r="AB432" i="21"/>
  <c r="AA432" i="21"/>
  <c r="AB431" i="21"/>
  <c r="AA431" i="21"/>
  <c r="AB430" i="21"/>
  <c r="AA430" i="21"/>
  <c r="AB429" i="21"/>
  <c r="AA429" i="21"/>
  <c r="AB428" i="21"/>
  <c r="AA428" i="21"/>
  <c r="AB427" i="21"/>
  <c r="AA427" i="21"/>
  <c r="AB426" i="21"/>
  <c r="AA426" i="21"/>
  <c r="AB425" i="21"/>
  <c r="AA425" i="21"/>
  <c r="AB424" i="21"/>
  <c r="AA424" i="21"/>
  <c r="AB423" i="21"/>
  <c r="AA423" i="21"/>
  <c r="AB422" i="21"/>
  <c r="AA422" i="21"/>
  <c r="AB421" i="21"/>
  <c r="AA421" i="21"/>
  <c r="AB420" i="21"/>
  <c r="AA420" i="21"/>
  <c r="AB419" i="21"/>
  <c r="AA419" i="21"/>
  <c r="AB418" i="21"/>
  <c r="AA418" i="21"/>
  <c r="AB417" i="21"/>
  <c r="AA417" i="21"/>
  <c r="AB416" i="21"/>
  <c r="AA416" i="21"/>
  <c r="AB415" i="21"/>
  <c r="AA415" i="21"/>
  <c r="AB414" i="21"/>
  <c r="AA414" i="21"/>
  <c r="AB413" i="21"/>
  <c r="AA413" i="21"/>
  <c r="AB412" i="21"/>
  <c r="AA412" i="21"/>
  <c r="AB411" i="21"/>
  <c r="AA411" i="21"/>
  <c r="AB410" i="21"/>
  <c r="AA410" i="21"/>
  <c r="AB409" i="21"/>
  <c r="AA409" i="21"/>
  <c r="AB408" i="21"/>
  <c r="AA408" i="21"/>
  <c r="AB407" i="21"/>
  <c r="AA407" i="21"/>
  <c r="AB406" i="21"/>
  <c r="AA406" i="21"/>
  <c r="AB405" i="21"/>
  <c r="AA405" i="21"/>
  <c r="AB404" i="21"/>
  <c r="AA404" i="21"/>
  <c r="AB403" i="21"/>
  <c r="AA403" i="21"/>
  <c r="AB402" i="21"/>
  <c r="AA402" i="21"/>
  <c r="AB401" i="21"/>
  <c r="AA401" i="21"/>
  <c r="AB400" i="21"/>
  <c r="AA400" i="21"/>
  <c r="AB399" i="21"/>
  <c r="AA399" i="21"/>
  <c r="AB398" i="21"/>
  <c r="AA398" i="21"/>
  <c r="AB397" i="21"/>
  <c r="AA397" i="21"/>
  <c r="AB396" i="21"/>
  <c r="AA396" i="21"/>
  <c r="AB395" i="21"/>
  <c r="AA395" i="21"/>
  <c r="AB394" i="21"/>
  <c r="AA394" i="21"/>
  <c r="AB393" i="21"/>
  <c r="AA393" i="21"/>
  <c r="AB392" i="21"/>
  <c r="AA392" i="21"/>
  <c r="AB391" i="21"/>
  <c r="AA391" i="21"/>
  <c r="AB390" i="21"/>
  <c r="AA390" i="21"/>
  <c r="AB389" i="21"/>
  <c r="AA389" i="21"/>
  <c r="AB388" i="21"/>
  <c r="AA388" i="21"/>
  <c r="AB387" i="21"/>
  <c r="AA387" i="21"/>
  <c r="AB386" i="21"/>
  <c r="AA386" i="21"/>
  <c r="AB385" i="21"/>
  <c r="AA385" i="21"/>
  <c r="AB384" i="21"/>
  <c r="AA384" i="21"/>
  <c r="AB383" i="21"/>
  <c r="AA383" i="21"/>
  <c r="AB382" i="21"/>
  <c r="AA382" i="21"/>
  <c r="AB381" i="21"/>
  <c r="AA381" i="21"/>
  <c r="AB380" i="21"/>
  <c r="AA380" i="21"/>
  <c r="AB379" i="21"/>
  <c r="AA379" i="21"/>
  <c r="AB378" i="21"/>
  <c r="AA378" i="21"/>
  <c r="AB377" i="21"/>
  <c r="AA377" i="21"/>
  <c r="AB376" i="21"/>
  <c r="AA376" i="21"/>
  <c r="AB375" i="21"/>
  <c r="AA375" i="21"/>
  <c r="AB374" i="21"/>
  <c r="AA374" i="21"/>
  <c r="AB373" i="21"/>
  <c r="AA373" i="21"/>
  <c r="AB372" i="21"/>
  <c r="AA372" i="21"/>
  <c r="AB371" i="21"/>
  <c r="AA371" i="21"/>
  <c r="AB370" i="21"/>
  <c r="AA370" i="21"/>
  <c r="AB369" i="21"/>
  <c r="AA369" i="21"/>
  <c r="AB368" i="21"/>
  <c r="AA368" i="21"/>
  <c r="AB367" i="21"/>
  <c r="AA367" i="21"/>
  <c r="AB366" i="21"/>
  <c r="AA366" i="21"/>
  <c r="AB365" i="21"/>
  <c r="AA365" i="21"/>
  <c r="AB364" i="21"/>
  <c r="AA364" i="21"/>
  <c r="AB363" i="21"/>
  <c r="AA363" i="21"/>
  <c r="AB362" i="21"/>
  <c r="AA362" i="21"/>
  <c r="AB361" i="21"/>
  <c r="AA361" i="21"/>
  <c r="AB360" i="21"/>
  <c r="AA360" i="21"/>
  <c r="AB359" i="21"/>
  <c r="AA359" i="21"/>
  <c r="AB358" i="21"/>
  <c r="AA358" i="21"/>
  <c r="AB357" i="21"/>
  <c r="AA357" i="21"/>
  <c r="AB356" i="21"/>
  <c r="AA356" i="21"/>
  <c r="AB355" i="21"/>
  <c r="AA355" i="21"/>
  <c r="AB354" i="21"/>
  <c r="AA354" i="21"/>
  <c r="AB353" i="21"/>
  <c r="AA353" i="21"/>
  <c r="AB352" i="21"/>
  <c r="AA352" i="21"/>
  <c r="AB351" i="21"/>
  <c r="AA351" i="21"/>
  <c r="AB350" i="21"/>
  <c r="AA350" i="21"/>
  <c r="AB349" i="21"/>
  <c r="AA349" i="21"/>
  <c r="AB348" i="21"/>
  <c r="AA348" i="21"/>
  <c r="AB347" i="21"/>
  <c r="AA347" i="21"/>
  <c r="AB346" i="21"/>
  <c r="AA346" i="21"/>
  <c r="AB345" i="21"/>
  <c r="AA345" i="21"/>
  <c r="AB344" i="21"/>
  <c r="AA344" i="21"/>
  <c r="AB343" i="21"/>
  <c r="AA343" i="21"/>
  <c r="AB342" i="21"/>
  <c r="AA342" i="21"/>
  <c r="AB341" i="21"/>
  <c r="AA341" i="21"/>
  <c r="AB340" i="21"/>
  <c r="AA340" i="21"/>
  <c r="AB339" i="21"/>
  <c r="AA339" i="21"/>
  <c r="AB338" i="21"/>
  <c r="AA338" i="21"/>
  <c r="AB337" i="21"/>
  <c r="AA337" i="21"/>
  <c r="AB336" i="21"/>
  <c r="AA336" i="21"/>
  <c r="AB335" i="21"/>
  <c r="AA335" i="21"/>
  <c r="AB334" i="21"/>
  <c r="AA334" i="21"/>
  <c r="AB333" i="21"/>
  <c r="AA333" i="21"/>
  <c r="AB332" i="21"/>
  <c r="AA332" i="21"/>
  <c r="AB331" i="21"/>
  <c r="AA331" i="21"/>
  <c r="AB330" i="21"/>
  <c r="AA330" i="21"/>
  <c r="AB329" i="21"/>
  <c r="AA329" i="21"/>
  <c r="AB328" i="21"/>
  <c r="AA328" i="21"/>
  <c r="AB327" i="21"/>
  <c r="AA327" i="21"/>
  <c r="AB326" i="21"/>
  <c r="AA326" i="21"/>
  <c r="AB325" i="21"/>
  <c r="AA325" i="21"/>
  <c r="AB324" i="21"/>
  <c r="AA324" i="21"/>
  <c r="AB323" i="21"/>
  <c r="AA323" i="21"/>
  <c r="AB322" i="21"/>
  <c r="AA322" i="21"/>
  <c r="AB321" i="21"/>
  <c r="AA321" i="21"/>
  <c r="AB320" i="21"/>
  <c r="AA320" i="21"/>
  <c r="AB319" i="21"/>
  <c r="AA319" i="21"/>
  <c r="AB318" i="21"/>
  <c r="AA318" i="21"/>
  <c r="AB317" i="21"/>
  <c r="AA317" i="21"/>
  <c r="AB316" i="21"/>
  <c r="AA316" i="21"/>
  <c r="AB315" i="21"/>
  <c r="AA315" i="21"/>
  <c r="AB314" i="21"/>
  <c r="AA314" i="21"/>
  <c r="AB313" i="21"/>
  <c r="AA313" i="21"/>
  <c r="AB312" i="21"/>
  <c r="AA312" i="21"/>
  <c r="AB311" i="21"/>
  <c r="AA311" i="21"/>
  <c r="AB310" i="21"/>
  <c r="AA310" i="21"/>
  <c r="AB309" i="21"/>
  <c r="AA309" i="21"/>
  <c r="AB308" i="21"/>
  <c r="AA308" i="21"/>
  <c r="AB307" i="21"/>
  <c r="AA307" i="21"/>
  <c r="AB306" i="21"/>
  <c r="AA306" i="21"/>
  <c r="AB305" i="21"/>
  <c r="AA305" i="21"/>
  <c r="AB304" i="21"/>
  <c r="AA304" i="21"/>
  <c r="AB303" i="21"/>
  <c r="AA303" i="21"/>
  <c r="AB302" i="21"/>
  <c r="AA302" i="21"/>
  <c r="AB301" i="21"/>
  <c r="AA301" i="21"/>
  <c r="AB300" i="21"/>
  <c r="AA300" i="21"/>
  <c r="AB299" i="21"/>
  <c r="AA299" i="21"/>
  <c r="AB298" i="21"/>
  <c r="AA298" i="21"/>
  <c r="AB297" i="21"/>
  <c r="AA297" i="21"/>
  <c r="AB296" i="21"/>
  <c r="AA296" i="21"/>
  <c r="AB295" i="21"/>
  <c r="AA295" i="21"/>
  <c r="AB294" i="21"/>
  <c r="AA294" i="21"/>
  <c r="AB293" i="21"/>
  <c r="AA293" i="21"/>
  <c r="AB292" i="21"/>
  <c r="AA292" i="21"/>
  <c r="AB291" i="21"/>
  <c r="AA291" i="21"/>
  <c r="AB290" i="21"/>
  <c r="AA290" i="21"/>
  <c r="AB289" i="21"/>
  <c r="AA289" i="21"/>
  <c r="AB288" i="21"/>
  <c r="AA288" i="21"/>
  <c r="AB287" i="21"/>
  <c r="AA287" i="21"/>
  <c r="AB286" i="21"/>
  <c r="AA286" i="21"/>
  <c r="AB285" i="21"/>
  <c r="AA285" i="21"/>
  <c r="AB284" i="21"/>
  <c r="AA284" i="21"/>
  <c r="AB283" i="21"/>
  <c r="AA283" i="21"/>
  <c r="AB282" i="21"/>
  <c r="AA282" i="21"/>
  <c r="AB281" i="21"/>
  <c r="AA281" i="21"/>
  <c r="AB280" i="21"/>
  <c r="AA280" i="21"/>
  <c r="AB279" i="21"/>
  <c r="AA279" i="21"/>
  <c r="AB278" i="21"/>
  <c r="AA278" i="21"/>
  <c r="AB277" i="21"/>
  <c r="AA277" i="21"/>
  <c r="AB276" i="21"/>
  <c r="AA276" i="21"/>
  <c r="AB275" i="21"/>
  <c r="AA275" i="21"/>
  <c r="AB274" i="21"/>
  <c r="AA274" i="21"/>
  <c r="AB273" i="21"/>
  <c r="AA273" i="21"/>
  <c r="AB272" i="21"/>
  <c r="AA272" i="21"/>
  <c r="AB271" i="21"/>
  <c r="AA271" i="21"/>
  <c r="AB270" i="21"/>
  <c r="AA270" i="21"/>
  <c r="AB269" i="21"/>
  <c r="AA269" i="21"/>
  <c r="AB268" i="21"/>
  <c r="AA268" i="21"/>
  <c r="AB267" i="21"/>
  <c r="AA267" i="21"/>
  <c r="AB266" i="21"/>
  <c r="AA266" i="21"/>
  <c r="AB265" i="21"/>
  <c r="AA265" i="21"/>
  <c r="AB264" i="21"/>
  <c r="AA264" i="21"/>
  <c r="AB263" i="21"/>
  <c r="AA263" i="21"/>
  <c r="AB262" i="21"/>
  <c r="AA262" i="21"/>
  <c r="AB261" i="21"/>
  <c r="AA261" i="21"/>
  <c r="AB260" i="21"/>
  <c r="AA260" i="21"/>
  <c r="AB259" i="21"/>
  <c r="AA259" i="21"/>
  <c r="AB258" i="21"/>
  <c r="AA258" i="21"/>
  <c r="AB257" i="21"/>
  <c r="AA257" i="21"/>
  <c r="AB256" i="21"/>
  <c r="AA256" i="21"/>
  <c r="AB255" i="21"/>
  <c r="AA255" i="21"/>
  <c r="AB254" i="21"/>
  <c r="AA254" i="21"/>
  <c r="AB253" i="21"/>
  <c r="AA253" i="21"/>
  <c r="AB252" i="21"/>
  <c r="AA252" i="21"/>
  <c r="AB251" i="21"/>
  <c r="AA251" i="21"/>
  <c r="AB250" i="21"/>
  <c r="AA250" i="21"/>
  <c r="AB249" i="21"/>
  <c r="AA249" i="21"/>
  <c r="AB248" i="21"/>
  <c r="AA248" i="21"/>
  <c r="AB247" i="21"/>
  <c r="AA247" i="21"/>
  <c r="AB246" i="21"/>
  <c r="AA246" i="21"/>
  <c r="AB245" i="21"/>
  <c r="AA245" i="21"/>
  <c r="AB244" i="21"/>
  <c r="AA244" i="21"/>
  <c r="AB243" i="21"/>
  <c r="AA243" i="21"/>
  <c r="AB242" i="21"/>
  <c r="AA242" i="21"/>
  <c r="AB241" i="21"/>
  <c r="AA241" i="21"/>
  <c r="AB240" i="21"/>
  <c r="AA240" i="21"/>
  <c r="AB239" i="21"/>
  <c r="AA239" i="21"/>
  <c r="AB238" i="21"/>
  <c r="AA238" i="21"/>
  <c r="AB237" i="21"/>
  <c r="AA237" i="21"/>
  <c r="AB236" i="21"/>
  <c r="AA236" i="21"/>
  <c r="AB235" i="21"/>
  <c r="AA235" i="21"/>
  <c r="AB234" i="21"/>
  <c r="AA234" i="21"/>
  <c r="AB233" i="21"/>
  <c r="AA233" i="21"/>
  <c r="AB232" i="21"/>
  <c r="AA232" i="21"/>
  <c r="AB231" i="21"/>
  <c r="AA231" i="21"/>
  <c r="AB230" i="21"/>
  <c r="AA230" i="21"/>
  <c r="AB229" i="21"/>
  <c r="AA229" i="21"/>
  <c r="AB228" i="21"/>
  <c r="AA228" i="21"/>
  <c r="AB227" i="21"/>
  <c r="AA227" i="21"/>
  <c r="AB226" i="21"/>
  <c r="AA226" i="21"/>
  <c r="AB225" i="21"/>
  <c r="AA225" i="21"/>
  <c r="AB224" i="21"/>
  <c r="AA224" i="21"/>
  <c r="AB223" i="21"/>
  <c r="AA223" i="21"/>
  <c r="AB222" i="21"/>
  <c r="AA222" i="21"/>
  <c r="AB221" i="21"/>
  <c r="AA221" i="21"/>
  <c r="AB220" i="21"/>
  <c r="AA220" i="21"/>
  <c r="AB219" i="21"/>
  <c r="AA219" i="21"/>
  <c r="AB218" i="21"/>
  <c r="AA218" i="21"/>
  <c r="AB217" i="21"/>
  <c r="AA217" i="21"/>
  <c r="AB216" i="21"/>
  <c r="AA216" i="21"/>
  <c r="AB215" i="21"/>
  <c r="AA215" i="21"/>
  <c r="AB214" i="21"/>
  <c r="AA214" i="21"/>
  <c r="AB213" i="21"/>
  <c r="AA213" i="21"/>
  <c r="AB212" i="21"/>
  <c r="AA212" i="21"/>
  <c r="AB211" i="21"/>
  <c r="AA211" i="21"/>
  <c r="AB210" i="21"/>
  <c r="AA210" i="21"/>
  <c r="AB209" i="21"/>
  <c r="AA209" i="21"/>
  <c r="AB208" i="21"/>
  <c r="AA208" i="21"/>
  <c r="AB207" i="21"/>
  <c r="AA207" i="21"/>
  <c r="AB206" i="21"/>
  <c r="AA206" i="21"/>
  <c r="AB205" i="21"/>
  <c r="AA205" i="21"/>
  <c r="AB204" i="21"/>
  <c r="AA204" i="21"/>
  <c r="AB203" i="21"/>
  <c r="AA203" i="21"/>
  <c r="AB202" i="21"/>
  <c r="AA202" i="21"/>
  <c r="AB201" i="21"/>
  <c r="AA201" i="21"/>
  <c r="AB200" i="21"/>
  <c r="AA200" i="21"/>
  <c r="AB199" i="21"/>
  <c r="AA199" i="21"/>
  <c r="AB198" i="21"/>
  <c r="AA198" i="21"/>
  <c r="AB197" i="21"/>
  <c r="AA197" i="21"/>
  <c r="AB196" i="21"/>
  <c r="AA196" i="21"/>
  <c r="AB195" i="21"/>
  <c r="AA195" i="21"/>
  <c r="AB194" i="21"/>
  <c r="AA194" i="21"/>
  <c r="AB193" i="21"/>
  <c r="AA193" i="21"/>
  <c r="AB192" i="21"/>
  <c r="AA192" i="21"/>
  <c r="AB191" i="21"/>
  <c r="AA191" i="21"/>
  <c r="AB190" i="21"/>
  <c r="AA190" i="21"/>
  <c r="AB189" i="21"/>
  <c r="AA189" i="21"/>
  <c r="AB188" i="21"/>
  <c r="AA188" i="21"/>
  <c r="AB187" i="21"/>
  <c r="AA187" i="21"/>
  <c r="AB186" i="21"/>
  <c r="AA186" i="21"/>
  <c r="AB185" i="21"/>
  <c r="AA185" i="21"/>
  <c r="AB184" i="21"/>
  <c r="AA184" i="21"/>
  <c r="AB183" i="21"/>
  <c r="AA183" i="21"/>
  <c r="AB182" i="21"/>
  <c r="AA182" i="21"/>
  <c r="AB181" i="21"/>
  <c r="AA181" i="21"/>
  <c r="AB180" i="21"/>
  <c r="AA180" i="21"/>
  <c r="AB179" i="21"/>
  <c r="AA179" i="21"/>
  <c r="AB178" i="21"/>
  <c r="AA178" i="21"/>
  <c r="AB177" i="21"/>
  <c r="AA177" i="21"/>
  <c r="AB176" i="21"/>
  <c r="AA176" i="21"/>
  <c r="AB175" i="21"/>
  <c r="AA175" i="21"/>
  <c r="AB174" i="21"/>
  <c r="AA174" i="21"/>
  <c r="AB173" i="21"/>
  <c r="AA173" i="21"/>
  <c r="AB172" i="21"/>
  <c r="AA172" i="21"/>
  <c r="AB171" i="21"/>
  <c r="AA171" i="21"/>
  <c r="AB170" i="21"/>
  <c r="AA170" i="21"/>
  <c r="AB169" i="21"/>
  <c r="AA169" i="21"/>
  <c r="AB168" i="21"/>
  <c r="AA168" i="21"/>
  <c r="AB167" i="21"/>
  <c r="AA167" i="21"/>
  <c r="AB166" i="21"/>
  <c r="AA166" i="21"/>
  <c r="AB165" i="21"/>
  <c r="AA165" i="21"/>
  <c r="AB164" i="21"/>
  <c r="AA164" i="21"/>
  <c r="AB163" i="21"/>
  <c r="AA163" i="21"/>
  <c r="AB162" i="21"/>
  <c r="AA162" i="21"/>
  <c r="AB161" i="21"/>
  <c r="AA161" i="21"/>
  <c r="AB160" i="21"/>
  <c r="AA160" i="21"/>
  <c r="AB159" i="21"/>
  <c r="AA159" i="21"/>
  <c r="AB158" i="21"/>
  <c r="AA158" i="21"/>
  <c r="AB157" i="21"/>
  <c r="AA157" i="21"/>
  <c r="AB156" i="21"/>
  <c r="AA156" i="21"/>
  <c r="AB155" i="21"/>
  <c r="AA155" i="21"/>
  <c r="AB154" i="21"/>
  <c r="AA154" i="21"/>
  <c r="AB153" i="21"/>
  <c r="AA153" i="21"/>
  <c r="AB152" i="21"/>
  <c r="AA152" i="21"/>
  <c r="AB151" i="21"/>
  <c r="AA151" i="21"/>
  <c r="AB150" i="21"/>
  <c r="AA150" i="21"/>
  <c r="AB149" i="21"/>
  <c r="AA149" i="21"/>
  <c r="AB148" i="21"/>
  <c r="AA148" i="21"/>
  <c r="AB147" i="21"/>
  <c r="AA147" i="21"/>
  <c r="AB146" i="21"/>
  <c r="AA146" i="21"/>
  <c r="AB145" i="21"/>
  <c r="AA145" i="21"/>
  <c r="AB144" i="21"/>
  <c r="AA144" i="21"/>
  <c r="AB143" i="21"/>
  <c r="AA143" i="21"/>
  <c r="AB142" i="21"/>
  <c r="AA142" i="21"/>
  <c r="AB141" i="21"/>
  <c r="AA141" i="21"/>
  <c r="AB140" i="21"/>
  <c r="AA140" i="21"/>
  <c r="AB139" i="21"/>
  <c r="AA139" i="21"/>
  <c r="AB138" i="21"/>
  <c r="AA138" i="21"/>
  <c r="AB137" i="21"/>
  <c r="AA137" i="21"/>
  <c r="AB136" i="21"/>
  <c r="AA136" i="21"/>
  <c r="AB135" i="21"/>
  <c r="AA135" i="21"/>
  <c r="AB134" i="21"/>
  <c r="AA134" i="21"/>
  <c r="AB133" i="21"/>
  <c r="AA133" i="21"/>
  <c r="AB132" i="21"/>
  <c r="AA132" i="21"/>
  <c r="AB131" i="21"/>
  <c r="AA131" i="21"/>
  <c r="AB130" i="21"/>
  <c r="AA130" i="21"/>
  <c r="AB129" i="21"/>
  <c r="AA129" i="21"/>
  <c r="AB128" i="21"/>
  <c r="AA128" i="21"/>
  <c r="AB127" i="21"/>
  <c r="AA127" i="21"/>
  <c r="AB126" i="21"/>
  <c r="AA126" i="21"/>
  <c r="AB125" i="21"/>
  <c r="AA125" i="21"/>
  <c r="AB124" i="21"/>
  <c r="AA124" i="21"/>
  <c r="AB123" i="21"/>
  <c r="AA123" i="21"/>
  <c r="AB122" i="21"/>
  <c r="AA122" i="21"/>
  <c r="AB121" i="21"/>
  <c r="AA121" i="21"/>
  <c r="AB120" i="21"/>
  <c r="AA120" i="21"/>
  <c r="AB119" i="21"/>
  <c r="AA119" i="21"/>
  <c r="AB118" i="21"/>
  <c r="AA118" i="21"/>
  <c r="AB117" i="21"/>
  <c r="AA117" i="21"/>
  <c r="AB116" i="21"/>
  <c r="AA116" i="21"/>
  <c r="AB115" i="21"/>
  <c r="AA115" i="21"/>
  <c r="AB114" i="21"/>
  <c r="AA114" i="21"/>
  <c r="AB113" i="21"/>
  <c r="AA113" i="21"/>
  <c r="AB112" i="21"/>
  <c r="AA112" i="21"/>
  <c r="AB111" i="21"/>
  <c r="AA111" i="21"/>
  <c r="AB110" i="21"/>
  <c r="AA110" i="21"/>
  <c r="AB109" i="21"/>
  <c r="AA109" i="21"/>
  <c r="AB108" i="21"/>
  <c r="AA108" i="21"/>
  <c r="AB107" i="21"/>
  <c r="AA107" i="21"/>
  <c r="AB106" i="21"/>
  <c r="AA106" i="21"/>
  <c r="AB105" i="21"/>
  <c r="AA105" i="21"/>
  <c r="AB104" i="21"/>
  <c r="AA104" i="21"/>
  <c r="AB103" i="21"/>
  <c r="AA103" i="21"/>
  <c r="AB102" i="21"/>
  <c r="AA102" i="21"/>
  <c r="AB101" i="21"/>
  <c r="AA101" i="21"/>
  <c r="AB100" i="21"/>
  <c r="AA100" i="21"/>
  <c r="AB99" i="21"/>
  <c r="AA99" i="21"/>
  <c r="AB98" i="21"/>
  <c r="AA98" i="21"/>
  <c r="AB97" i="21"/>
  <c r="AA97" i="21"/>
  <c r="AB96" i="21"/>
  <c r="AA96" i="21"/>
  <c r="AB95" i="21"/>
  <c r="AA95" i="21"/>
  <c r="AB94" i="21"/>
  <c r="AA94" i="21"/>
  <c r="AB93" i="21"/>
  <c r="AA93" i="21"/>
  <c r="AB92" i="21"/>
  <c r="AA92" i="21"/>
  <c r="AB91" i="21"/>
  <c r="AA91" i="21"/>
  <c r="AB90" i="21"/>
  <c r="AA90" i="21"/>
  <c r="AB89" i="21"/>
  <c r="AA89" i="21"/>
  <c r="AB88" i="21"/>
  <c r="AA88" i="21"/>
  <c r="AB87" i="21"/>
  <c r="AA87" i="21"/>
  <c r="AB86" i="21"/>
  <c r="AA86" i="21"/>
  <c r="AB85" i="21"/>
  <c r="AA85" i="21"/>
  <c r="AB84" i="21"/>
  <c r="AA84" i="21"/>
  <c r="AB83" i="21"/>
  <c r="AA83" i="21"/>
  <c r="AB82" i="21"/>
  <c r="AA82" i="21"/>
  <c r="AB81" i="21"/>
  <c r="AA81" i="21"/>
  <c r="AB80" i="21"/>
  <c r="AA80" i="21"/>
  <c r="AB79" i="21"/>
  <c r="AA79" i="21"/>
  <c r="AB78" i="21"/>
  <c r="AA78" i="21"/>
  <c r="AB77" i="21"/>
  <c r="AA77" i="21"/>
  <c r="AB76" i="21"/>
  <c r="AA76" i="21"/>
  <c r="AB75" i="21"/>
  <c r="AA75" i="21"/>
  <c r="AB74" i="21"/>
  <c r="AA74" i="21"/>
  <c r="AB73" i="21"/>
  <c r="AA73" i="21"/>
  <c r="AB72" i="21"/>
  <c r="AA72" i="21"/>
  <c r="AB71" i="21"/>
  <c r="AA71" i="21"/>
  <c r="AB70" i="21"/>
  <c r="AA70" i="21"/>
  <c r="AB69" i="21"/>
  <c r="AA69" i="21"/>
  <c r="AB68" i="21"/>
  <c r="AA68" i="21"/>
  <c r="AB67" i="21"/>
  <c r="AA67" i="21"/>
  <c r="AB66" i="21"/>
  <c r="AA66" i="21"/>
  <c r="AB65" i="21"/>
  <c r="AA65" i="21"/>
  <c r="AB64" i="21"/>
  <c r="AA64" i="21"/>
  <c r="AB63" i="21"/>
  <c r="AA63" i="21"/>
  <c r="AB62" i="21"/>
  <c r="AA62" i="21"/>
  <c r="AB61" i="21"/>
  <c r="AA61" i="21"/>
  <c r="AB60" i="21"/>
  <c r="AA60" i="21"/>
  <c r="AB59" i="21"/>
  <c r="AA59" i="21"/>
  <c r="AB58" i="21"/>
  <c r="AA58" i="21"/>
  <c r="AB57" i="21"/>
  <c r="AA57" i="21"/>
  <c r="AB56" i="21"/>
  <c r="AA56" i="21"/>
  <c r="AB55" i="21"/>
  <c r="AA55" i="21"/>
  <c r="AB54" i="21"/>
  <c r="AA54" i="21"/>
  <c r="AB53" i="21"/>
  <c r="AA53" i="21"/>
  <c r="AB52" i="21"/>
  <c r="AA52" i="21"/>
  <c r="AB51" i="21"/>
  <c r="AA51" i="21"/>
  <c r="AB50" i="21"/>
  <c r="AA50" i="21"/>
  <c r="AB49" i="21"/>
  <c r="AA49" i="21"/>
  <c r="AB48" i="21"/>
  <c r="AA48" i="21"/>
  <c r="AB47" i="21"/>
  <c r="AA47" i="21"/>
  <c r="AB46" i="21"/>
  <c r="AA46" i="21"/>
  <c r="AB45" i="21"/>
  <c r="AA45" i="21"/>
  <c r="AB44" i="21"/>
  <c r="AA44" i="21"/>
  <c r="AB43" i="21"/>
  <c r="AA43" i="21"/>
  <c r="AB42" i="21"/>
  <c r="AA42" i="21"/>
  <c r="AB41" i="21"/>
  <c r="AA41" i="21"/>
  <c r="AB40" i="21"/>
  <c r="AA40" i="21"/>
  <c r="AB39" i="21"/>
  <c r="AA39" i="21"/>
  <c r="AB38" i="21"/>
  <c r="AA38" i="21"/>
  <c r="AB37" i="21"/>
  <c r="AA37" i="21"/>
  <c r="AB36" i="21"/>
  <c r="AA36" i="21"/>
  <c r="AB35" i="21"/>
  <c r="AA35" i="21"/>
  <c r="AB34" i="21"/>
  <c r="AA34" i="21"/>
  <c r="AB33" i="21"/>
  <c r="AA33" i="21"/>
  <c r="AB32" i="21"/>
  <c r="AA32" i="21"/>
  <c r="AB31" i="21"/>
  <c r="AA31" i="21"/>
  <c r="AB30" i="21"/>
  <c r="AA30" i="21"/>
  <c r="AA27" i="21"/>
  <c r="AB27" i="21"/>
  <c r="AA28" i="21"/>
  <c r="AB28" i="21"/>
  <c r="AA29" i="21"/>
  <c r="AB29" i="21"/>
  <c r="J260" i="23" l="1"/>
  <c r="F266" i="79" s="1"/>
  <c r="I3" i="21" l="1"/>
  <c r="H3" i="21"/>
  <c r="B3" i="21"/>
  <c r="B6" i="21" s="1"/>
  <c r="AC1018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1013" i="21"/>
  <c r="AB1014" i="21"/>
  <c r="AB1015" i="21"/>
  <c r="AB1016" i="21"/>
  <c r="AB1017" i="21"/>
  <c r="AB1018" i="21"/>
  <c r="AB11" i="21"/>
  <c r="AB12" i="21"/>
  <c r="AB13" i="21"/>
  <c r="AB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1013" i="21"/>
  <c r="AA1014" i="21"/>
  <c r="AA1015" i="21"/>
  <c r="AA1016" i="21"/>
  <c r="AA1017" i="21"/>
  <c r="AA1018" i="21"/>
  <c r="AA10" i="21"/>
  <c r="AN267" i="150" l="1"/>
  <c r="AM267" i="150"/>
  <c r="AE267" i="150"/>
  <c r="AC267" i="150"/>
  <c r="AH267" i="150" s="1"/>
  <c r="AB267" i="150"/>
  <c r="AM266" i="150"/>
  <c r="AH266" i="150"/>
  <c r="AE266" i="150"/>
  <c r="AB266" i="150"/>
  <c r="AB265" i="150"/>
  <c r="L265" i="150"/>
  <c r="A265" i="150"/>
  <c r="AB264" i="150"/>
  <c r="L264" i="150"/>
  <c r="A264" i="150"/>
  <c r="AB263" i="150"/>
  <c r="L263" i="150"/>
  <c r="A263" i="150"/>
  <c r="AB262" i="150"/>
  <c r="L262" i="150"/>
  <c r="A262" i="150"/>
  <c r="AB261" i="150"/>
  <c r="L261" i="150"/>
  <c r="A261" i="150"/>
  <c r="AB260" i="150"/>
  <c r="L260" i="150"/>
  <c r="A260" i="150"/>
  <c r="AB259" i="150"/>
  <c r="L259" i="150"/>
  <c r="A259" i="150"/>
  <c r="AB258" i="150"/>
  <c r="L258" i="150"/>
  <c r="A258" i="150"/>
  <c r="AB257" i="150"/>
  <c r="L257" i="150"/>
  <c r="A257" i="150"/>
  <c r="AB256" i="150"/>
  <c r="L256" i="150"/>
  <c r="A256" i="150"/>
  <c r="AB255" i="150"/>
  <c r="L255" i="150"/>
  <c r="A255" i="150"/>
  <c r="AB254" i="150"/>
  <c r="L254" i="150"/>
  <c r="A254" i="150"/>
  <c r="AB253" i="150"/>
  <c r="L253" i="150"/>
  <c r="A253" i="150"/>
  <c r="AB252" i="150"/>
  <c r="L252" i="150"/>
  <c r="A252" i="150"/>
  <c r="AB251" i="150"/>
  <c r="L251" i="150"/>
  <c r="A251" i="150"/>
  <c r="AB250" i="150"/>
  <c r="L250" i="150"/>
  <c r="A250" i="150"/>
  <c r="AB249" i="150"/>
  <c r="L249" i="150"/>
  <c r="A249" i="150"/>
  <c r="AB248" i="150"/>
  <c r="L248" i="150"/>
  <c r="A248" i="150"/>
  <c r="AB247" i="150"/>
  <c r="L247" i="150"/>
  <c r="A247" i="150"/>
  <c r="AB246" i="150"/>
  <c r="L246" i="150"/>
  <c r="A246" i="150"/>
  <c r="AB245" i="150"/>
  <c r="L245" i="150"/>
  <c r="A245" i="150"/>
  <c r="AB244" i="150"/>
  <c r="L244" i="150"/>
  <c r="A244" i="150"/>
  <c r="AB243" i="150"/>
  <c r="L243" i="150"/>
  <c r="A243" i="150"/>
  <c r="AB242" i="150"/>
  <c r="L242" i="150"/>
  <c r="A242" i="150"/>
  <c r="AB241" i="150"/>
  <c r="L241" i="150"/>
  <c r="A241" i="150"/>
  <c r="AB240" i="150"/>
  <c r="L240" i="150"/>
  <c r="A240" i="150"/>
  <c r="AB239" i="150"/>
  <c r="L239" i="150"/>
  <c r="A239" i="150"/>
  <c r="AB238" i="150"/>
  <c r="L238" i="150"/>
  <c r="A238" i="150"/>
  <c r="AB237" i="150"/>
  <c r="L237" i="150"/>
  <c r="A237" i="150"/>
  <c r="AB236" i="150"/>
  <c r="L236" i="150"/>
  <c r="A236" i="150"/>
  <c r="AB235" i="150"/>
  <c r="L235" i="150"/>
  <c r="A235" i="150"/>
  <c r="AB234" i="150"/>
  <c r="L234" i="150"/>
  <c r="A234" i="150"/>
  <c r="AB233" i="150"/>
  <c r="L233" i="150"/>
  <c r="A233" i="150"/>
  <c r="AB232" i="150"/>
  <c r="L232" i="150"/>
  <c r="A232" i="150"/>
  <c r="AB231" i="150"/>
  <c r="L231" i="150"/>
  <c r="A231" i="150"/>
  <c r="AB230" i="150"/>
  <c r="L230" i="150"/>
  <c r="A230" i="150"/>
  <c r="AB229" i="150"/>
  <c r="L229" i="150"/>
  <c r="A229" i="150"/>
  <c r="AB228" i="150"/>
  <c r="L228" i="150"/>
  <c r="A228" i="150"/>
  <c r="AB227" i="150"/>
  <c r="L227" i="150"/>
  <c r="A227" i="150"/>
  <c r="AB226" i="150"/>
  <c r="L226" i="150"/>
  <c r="A226" i="150"/>
  <c r="AB225" i="150"/>
  <c r="L225" i="150"/>
  <c r="A225" i="150"/>
  <c r="AB224" i="150"/>
  <c r="L224" i="150"/>
  <c r="A224" i="150"/>
  <c r="AB223" i="150"/>
  <c r="L223" i="150"/>
  <c r="A223" i="150"/>
  <c r="AB222" i="150"/>
  <c r="L222" i="150"/>
  <c r="A222" i="150"/>
  <c r="AB221" i="150"/>
  <c r="L221" i="150"/>
  <c r="A221" i="150"/>
  <c r="AB220" i="150"/>
  <c r="L220" i="150"/>
  <c r="A220" i="150"/>
  <c r="AB219" i="150"/>
  <c r="L219" i="150"/>
  <c r="A219" i="150"/>
  <c r="AB218" i="150"/>
  <c r="L218" i="150"/>
  <c r="A218" i="150"/>
  <c r="AB217" i="150"/>
  <c r="L217" i="150"/>
  <c r="A217" i="150"/>
  <c r="AB216" i="150"/>
  <c r="L216" i="150"/>
  <c r="A216" i="150"/>
  <c r="AB215" i="150"/>
  <c r="L215" i="150"/>
  <c r="A215" i="150"/>
  <c r="AB214" i="150"/>
  <c r="L214" i="150"/>
  <c r="A214" i="150"/>
  <c r="AB213" i="150"/>
  <c r="L213" i="150"/>
  <c r="A213" i="150"/>
  <c r="AB212" i="150"/>
  <c r="L212" i="150"/>
  <c r="A212" i="150"/>
  <c r="AB211" i="150"/>
  <c r="L211" i="150"/>
  <c r="A211" i="150"/>
  <c r="AB210" i="150"/>
  <c r="L210" i="150"/>
  <c r="A210" i="150"/>
  <c r="AB209" i="150"/>
  <c r="L209" i="150"/>
  <c r="A209" i="150"/>
  <c r="AB208" i="150"/>
  <c r="L208" i="150"/>
  <c r="A208" i="150"/>
  <c r="AB207" i="150"/>
  <c r="L207" i="150"/>
  <c r="A207" i="150"/>
  <c r="AB206" i="150"/>
  <c r="L206" i="150"/>
  <c r="A206" i="150"/>
  <c r="AB205" i="150"/>
  <c r="L205" i="150"/>
  <c r="A205" i="150"/>
  <c r="AB204" i="150"/>
  <c r="L204" i="150"/>
  <c r="A204" i="150"/>
  <c r="AB203" i="150"/>
  <c r="L203" i="150"/>
  <c r="A203" i="150"/>
  <c r="AB202" i="150"/>
  <c r="L202" i="150"/>
  <c r="A202" i="150"/>
  <c r="AB201" i="150"/>
  <c r="L201" i="150"/>
  <c r="A201" i="150"/>
  <c r="AB200" i="150"/>
  <c r="L200" i="150"/>
  <c r="A200" i="150"/>
  <c r="AB199" i="150"/>
  <c r="L199" i="150"/>
  <c r="A199" i="150"/>
  <c r="AB198" i="150"/>
  <c r="L198" i="150"/>
  <c r="A198" i="150"/>
  <c r="AB197" i="150"/>
  <c r="L197" i="150"/>
  <c r="A197" i="150"/>
  <c r="AB196" i="150"/>
  <c r="L196" i="150"/>
  <c r="A196" i="150"/>
  <c r="AB195" i="150"/>
  <c r="L195" i="150"/>
  <c r="A195" i="150"/>
  <c r="AB194" i="150"/>
  <c r="L194" i="150"/>
  <c r="A194" i="150"/>
  <c r="AB193" i="150"/>
  <c r="L193" i="150"/>
  <c r="A193" i="150"/>
  <c r="AB192" i="150"/>
  <c r="L192" i="150"/>
  <c r="A192" i="150"/>
  <c r="AB191" i="150"/>
  <c r="L191" i="150"/>
  <c r="A191" i="150"/>
  <c r="AB190" i="150"/>
  <c r="L190" i="150"/>
  <c r="A190" i="150"/>
  <c r="AB189" i="150"/>
  <c r="L189" i="150"/>
  <c r="A189" i="150"/>
  <c r="AB188" i="150"/>
  <c r="L188" i="150"/>
  <c r="A188" i="150"/>
  <c r="AB187" i="150"/>
  <c r="L187" i="150"/>
  <c r="A187" i="150"/>
  <c r="AB186" i="150"/>
  <c r="L186" i="150"/>
  <c r="A186" i="150"/>
  <c r="AB185" i="150"/>
  <c r="L185" i="150"/>
  <c r="A185" i="150"/>
  <c r="AB184" i="150"/>
  <c r="L184" i="150"/>
  <c r="A184" i="150"/>
  <c r="AB183" i="150"/>
  <c r="L183" i="150"/>
  <c r="A183" i="150"/>
  <c r="AB182" i="150"/>
  <c r="L182" i="150"/>
  <c r="A182" i="150"/>
  <c r="AB181" i="150"/>
  <c r="L181" i="150"/>
  <c r="A181" i="150"/>
  <c r="AB180" i="150"/>
  <c r="L180" i="150"/>
  <c r="A180" i="150"/>
  <c r="AB179" i="150"/>
  <c r="L179" i="150"/>
  <c r="A179" i="150"/>
  <c r="AB178" i="150"/>
  <c r="L178" i="150"/>
  <c r="A178" i="150"/>
  <c r="AB177" i="150"/>
  <c r="L177" i="150"/>
  <c r="A177" i="150"/>
  <c r="AB176" i="150"/>
  <c r="L176" i="150"/>
  <c r="A176" i="150"/>
  <c r="AB175" i="150"/>
  <c r="L175" i="150"/>
  <c r="A175" i="150"/>
  <c r="AB174" i="150"/>
  <c r="L174" i="150"/>
  <c r="A174" i="150"/>
  <c r="AB173" i="150"/>
  <c r="L173" i="150"/>
  <c r="A173" i="150"/>
  <c r="AB172" i="150"/>
  <c r="L172" i="150"/>
  <c r="A172" i="150"/>
  <c r="AB171" i="150"/>
  <c r="L171" i="150"/>
  <c r="A171" i="150"/>
  <c r="AB170" i="150"/>
  <c r="L170" i="150"/>
  <c r="A170" i="150"/>
  <c r="AB169" i="150"/>
  <c r="L169" i="150"/>
  <c r="A169" i="150"/>
  <c r="AB168" i="150"/>
  <c r="L168" i="150"/>
  <c r="A168" i="150"/>
  <c r="AB167" i="150"/>
  <c r="L167" i="150"/>
  <c r="A167" i="150"/>
  <c r="AB166" i="150"/>
  <c r="L166" i="150"/>
  <c r="A166" i="150"/>
  <c r="AB165" i="150"/>
  <c r="L165" i="150"/>
  <c r="A165" i="150"/>
  <c r="AB164" i="150"/>
  <c r="L164" i="150"/>
  <c r="A164" i="150"/>
  <c r="AB163" i="150"/>
  <c r="L163" i="150"/>
  <c r="A163" i="150"/>
  <c r="AB162" i="150"/>
  <c r="L162" i="150"/>
  <c r="A162" i="150"/>
  <c r="AB161" i="150"/>
  <c r="L161" i="150"/>
  <c r="A161" i="150"/>
  <c r="AB160" i="150"/>
  <c r="L160" i="150"/>
  <c r="A160" i="150"/>
  <c r="AB159" i="150"/>
  <c r="L159" i="150"/>
  <c r="A159" i="150"/>
  <c r="AB158" i="150"/>
  <c r="L158" i="150"/>
  <c r="A158" i="150"/>
  <c r="AB157" i="150"/>
  <c r="L157" i="150"/>
  <c r="A157" i="150"/>
  <c r="AB156" i="150"/>
  <c r="L156" i="150"/>
  <c r="A156" i="150"/>
  <c r="AB155" i="150"/>
  <c r="L155" i="150"/>
  <c r="A155" i="150"/>
  <c r="AB154" i="150"/>
  <c r="L154" i="150"/>
  <c r="A154" i="150"/>
  <c r="AB153" i="150"/>
  <c r="L153" i="150"/>
  <c r="A153" i="150"/>
  <c r="AB152" i="150"/>
  <c r="L152" i="150"/>
  <c r="A152" i="150"/>
  <c r="AB151" i="150"/>
  <c r="L151" i="150"/>
  <c r="A151" i="150"/>
  <c r="AB150" i="150"/>
  <c r="L150" i="150"/>
  <c r="A150" i="150"/>
  <c r="AB149" i="150"/>
  <c r="L149" i="150"/>
  <c r="A149" i="150"/>
  <c r="AB148" i="150"/>
  <c r="L148" i="150"/>
  <c r="A148" i="150"/>
  <c r="AB147" i="150"/>
  <c r="L147" i="150"/>
  <c r="A147" i="150"/>
  <c r="AB146" i="150"/>
  <c r="L146" i="150"/>
  <c r="A146" i="150"/>
  <c r="AB145" i="150"/>
  <c r="L145" i="150"/>
  <c r="A145" i="150"/>
  <c r="AB144" i="150"/>
  <c r="L144" i="150"/>
  <c r="A144" i="150"/>
  <c r="AB143" i="150"/>
  <c r="L143" i="150"/>
  <c r="A143" i="150"/>
  <c r="AB142" i="150"/>
  <c r="L142" i="150"/>
  <c r="A142" i="150"/>
  <c r="AB141" i="150"/>
  <c r="L141" i="150"/>
  <c r="A141" i="150"/>
  <c r="AB140" i="150"/>
  <c r="L140" i="150"/>
  <c r="A140" i="150"/>
  <c r="AB139" i="150"/>
  <c r="L139" i="150"/>
  <c r="A139" i="150"/>
  <c r="AB138" i="150"/>
  <c r="L138" i="150"/>
  <c r="A138" i="150"/>
  <c r="AB137" i="150"/>
  <c r="L137" i="150"/>
  <c r="A137" i="150"/>
  <c r="AB136" i="150"/>
  <c r="L136" i="150"/>
  <c r="A136" i="150"/>
  <c r="AB135" i="150"/>
  <c r="L135" i="150"/>
  <c r="A135" i="150"/>
  <c r="AB134" i="150"/>
  <c r="L134" i="150"/>
  <c r="A134" i="150"/>
  <c r="AB133" i="150"/>
  <c r="L133" i="150"/>
  <c r="A133" i="150"/>
  <c r="AB132" i="150"/>
  <c r="L132" i="150"/>
  <c r="A132" i="150"/>
  <c r="AB131" i="150"/>
  <c r="L131" i="150"/>
  <c r="A131" i="150"/>
  <c r="AB130" i="150"/>
  <c r="L130" i="150"/>
  <c r="A130" i="150"/>
  <c r="AB129" i="150"/>
  <c r="L129" i="150"/>
  <c r="A129" i="150"/>
  <c r="AB128" i="150"/>
  <c r="L128" i="150"/>
  <c r="A128" i="150"/>
  <c r="AB127" i="150"/>
  <c r="L127" i="150"/>
  <c r="A127" i="150"/>
  <c r="AB126" i="150"/>
  <c r="L126" i="150"/>
  <c r="A126" i="150"/>
  <c r="AB125" i="150"/>
  <c r="L125" i="150"/>
  <c r="A125" i="150"/>
  <c r="AB124" i="150"/>
  <c r="L124" i="150"/>
  <c r="A124" i="150"/>
  <c r="AB123" i="150"/>
  <c r="L123" i="150"/>
  <c r="A123" i="150"/>
  <c r="AB122" i="150"/>
  <c r="L122" i="150"/>
  <c r="A122" i="150"/>
  <c r="AB121" i="150"/>
  <c r="L121" i="150"/>
  <c r="A121" i="150"/>
  <c r="AB120" i="150"/>
  <c r="L120" i="150"/>
  <c r="A120" i="150"/>
  <c r="AB119" i="150"/>
  <c r="L119" i="150"/>
  <c r="A119" i="150"/>
  <c r="AB118" i="150"/>
  <c r="L118" i="150"/>
  <c r="A118" i="150"/>
  <c r="AB117" i="150"/>
  <c r="L117" i="150"/>
  <c r="A117" i="150"/>
  <c r="AB116" i="150"/>
  <c r="L116" i="150"/>
  <c r="A116" i="150"/>
  <c r="AB115" i="150"/>
  <c r="L115" i="150"/>
  <c r="A115" i="150"/>
  <c r="AB114" i="150"/>
  <c r="L114" i="150"/>
  <c r="A114" i="150"/>
  <c r="AB113" i="150"/>
  <c r="L113" i="150"/>
  <c r="A113" i="150"/>
  <c r="AB112" i="150"/>
  <c r="L112" i="150"/>
  <c r="A112" i="150"/>
  <c r="AB111" i="150"/>
  <c r="L111" i="150"/>
  <c r="A111" i="150"/>
  <c r="AB110" i="150"/>
  <c r="L110" i="150"/>
  <c r="A110" i="150"/>
  <c r="AB109" i="150"/>
  <c r="L109" i="150"/>
  <c r="A109" i="150"/>
  <c r="AB108" i="150"/>
  <c r="L108" i="150"/>
  <c r="A108" i="150"/>
  <c r="AB107" i="150"/>
  <c r="L107" i="150"/>
  <c r="A107" i="150"/>
  <c r="AB106" i="150"/>
  <c r="L106" i="150"/>
  <c r="A106" i="150"/>
  <c r="AB105" i="150"/>
  <c r="L105" i="150"/>
  <c r="A105" i="150"/>
  <c r="AB104" i="150"/>
  <c r="L104" i="150"/>
  <c r="A104" i="150"/>
  <c r="AB103" i="150"/>
  <c r="L103" i="150"/>
  <c r="A103" i="150"/>
  <c r="AB102" i="150"/>
  <c r="L102" i="150"/>
  <c r="A102" i="150"/>
  <c r="AB101" i="150"/>
  <c r="L101" i="150"/>
  <c r="A101" i="150"/>
  <c r="AB100" i="150"/>
  <c r="L100" i="150"/>
  <c r="A100" i="150"/>
  <c r="AB99" i="150"/>
  <c r="L99" i="150"/>
  <c r="A99" i="150"/>
  <c r="AB98" i="150"/>
  <c r="L98" i="150"/>
  <c r="A98" i="150"/>
  <c r="AB97" i="150"/>
  <c r="L97" i="150"/>
  <c r="A97" i="150"/>
  <c r="AB96" i="150"/>
  <c r="L96" i="150"/>
  <c r="A96" i="150"/>
  <c r="AB95" i="150"/>
  <c r="L95" i="150"/>
  <c r="A95" i="150"/>
  <c r="AB94" i="150"/>
  <c r="L94" i="150"/>
  <c r="A94" i="150"/>
  <c r="AB93" i="150"/>
  <c r="L93" i="150"/>
  <c r="A93" i="150"/>
  <c r="AB92" i="150"/>
  <c r="L92" i="150"/>
  <c r="A92" i="150"/>
  <c r="AB91" i="150"/>
  <c r="L91" i="150"/>
  <c r="A91" i="150"/>
  <c r="AB90" i="150"/>
  <c r="L90" i="150"/>
  <c r="A90" i="150"/>
  <c r="AB89" i="150"/>
  <c r="L89" i="150"/>
  <c r="A89" i="150"/>
  <c r="AB88" i="150"/>
  <c r="L88" i="150"/>
  <c r="A88" i="150"/>
  <c r="AB87" i="150"/>
  <c r="L87" i="150"/>
  <c r="A87" i="150"/>
  <c r="AB86" i="150"/>
  <c r="L86" i="150"/>
  <c r="A86" i="150"/>
  <c r="AB85" i="150"/>
  <c r="L85" i="150"/>
  <c r="A85" i="150"/>
  <c r="AB84" i="150"/>
  <c r="L84" i="150"/>
  <c r="A84" i="150"/>
  <c r="AB83" i="150"/>
  <c r="L83" i="150"/>
  <c r="A83" i="150"/>
  <c r="AB82" i="150"/>
  <c r="L82" i="150"/>
  <c r="A82" i="150"/>
  <c r="AB81" i="150"/>
  <c r="L81" i="150"/>
  <c r="A81" i="150"/>
  <c r="AB80" i="150"/>
  <c r="L80" i="150"/>
  <c r="A80" i="150"/>
  <c r="AB79" i="150"/>
  <c r="L79" i="150"/>
  <c r="A79" i="150"/>
  <c r="AB78" i="150"/>
  <c r="L78" i="150"/>
  <c r="A78" i="150"/>
  <c r="AB77" i="150"/>
  <c r="L77" i="150"/>
  <c r="A77" i="150"/>
  <c r="AB76" i="150"/>
  <c r="L76" i="150"/>
  <c r="A76" i="150"/>
  <c r="AB75" i="150"/>
  <c r="L75" i="150"/>
  <c r="A75" i="150"/>
  <c r="AB74" i="150"/>
  <c r="L74" i="150"/>
  <c r="A74" i="150"/>
  <c r="AB73" i="150"/>
  <c r="L73" i="150"/>
  <c r="A73" i="150"/>
  <c r="AB72" i="150"/>
  <c r="L72" i="150"/>
  <c r="A72" i="150"/>
  <c r="AB71" i="150"/>
  <c r="L71" i="150"/>
  <c r="A71" i="150"/>
  <c r="AB70" i="150"/>
  <c r="L70" i="150"/>
  <c r="A70" i="150"/>
  <c r="AB69" i="150"/>
  <c r="L69" i="150"/>
  <c r="A69" i="150"/>
  <c r="AB68" i="150"/>
  <c r="L68" i="150"/>
  <c r="A68" i="150"/>
  <c r="AB67" i="150"/>
  <c r="L67" i="150"/>
  <c r="A67" i="150"/>
  <c r="AB66" i="150"/>
  <c r="L66" i="150"/>
  <c r="A66" i="150"/>
  <c r="AB65" i="150"/>
  <c r="L65" i="150"/>
  <c r="A65" i="150"/>
  <c r="AB64" i="150"/>
  <c r="L64" i="150"/>
  <c r="A64" i="150"/>
  <c r="AB63" i="150"/>
  <c r="L63" i="150"/>
  <c r="A63" i="150"/>
  <c r="AB62" i="150"/>
  <c r="L62" i="150"/>
  <c r="A62" i="150"/>
  <c r="AB61" i="150"/>
  <c r="L61" i="150"/>
  <c r="A61" i="150"/>
  <c r="AB60" i="150"/>
  <c r="L60" i="150"/>
  <c r="A60" i="150"/>
  <c r="AB59" i="150"/>
  <c r="L59" i="150"/>
  <c r="A59" i="150"/>
  <c r="AB58" i="150"/>
  <c r="L58" i="150"/>
  <c r="A58" i="150"/>
  <c r="AB57" i="150"/>
  <c r="L57" i="150"/>
  <c r="A57" i="150"/>
  <c r="AB56" i="150"/>
  <c r="L56" i="150"/>
  <c r="A56" i="150"/>
  <c r="AB55" i="150"/>
  <c r="L55" i="150"/>
  <c r="A55" i="150"/>
  <c r="AB54" i="150"/>
  <c r="L54" i="150"/>
  <c r="A54" i="150"/>
  <c r="AB53" i="150"/>
  <c r="L53" i="150"/>
  <c r="A53" i="150"/>
  <c r="AB52" i="150"/>
  <c r="L52" i="150"/>
  <c r="A52" i="150"/>
  <c r="AB51" i="150"/>
  <c r="L51" i="150"/>
  <c r="A51" i="150"/>
  <c r="AB50" i="150"/>
  <c r="L50" i="150"/>
  <c r="A50" i="150"/>
  <c r="AB49" i="150"/>
  <c r="L49" i="150"/>
  <c r="A49" i="150"/>
  <c r="AB48" i="150"/>
  <c r="L48" i="150"/>
  <c r="A48" i="150"/>
  <c r="AB47" i="150"/>
  <c r="L47" i="150"/>
  <c r="A47" i="150"/>
  <c r="AB46" i="150"/>
  <c r="L46" i="150"/>
  <c r="A46" i="150"/>
  <c r="AB45" i="150"/>
  <c r="L45" i="150"/>
  <c r="A45" i="150"/>
  <c r="AB44" i="150"/>
  <c r="L44" i="150"/>
  <c r="A44" i="150"/>
  <c r="AB43" i="150"/>
  <c r="L43" i="150"/>
  <c r="A43" i="150"/>
  <c r="AB42" i="150"/>
  <c r="L42" i="150"/>
  <c r="A42" i="150"/>
  <c r="AB41" i="150"/>
  <c r="L41" i="150"/>
  <c r="A41" i="150"/>
  <c r="AB40" i="150"/>
  <c r="L40" i="150"/>
  <c r="A40" i="150"/>
  <c r="AB39" i="150"/>
  <c r="L39" i="150"/>
  <c r="A39" i="150"/>
  <c r="AB38" i="150"/>
  <c r="L38" i="150"/>
  <c r="A38" i="150"/>
  <c r="AB37" i="150"/>
  <c r="L37" i="150"/>
  <c r="A37" i="150"/>
  <c r="AB36" i="150"/>
  <c r="L36" i="150"/>
  <c r="A36" i="150"/>
  <c r="AB35" i="150"/>
  <c r="L35" i="150"/>
  <c r="A35" i="150"/>
  <c r="AB34" i="150"/>
  <c r="L34" i="150"/>
  <c r="A34" i="150"/>
  <c r="AB33" i="150"/>
  <c r="L33" i="150"/>
  <c r="A33" i="150"/>
  <c r="AB32" i="150"/>
  <c r="L32" i="150"/>
  <c r="A32" i="150"/>
  <c r="AB31" i="150"/>
  <c r="L31" i="150"/>
  <c r="A31" i="150"/>
  <c r="AB30" i="150"/>
  <c r="L30" i="150"/>
  <c r="A30" i="150"/>
  <c r="AB29" i="150"/>
  <c r="L29" i="150"/>
  <c r="A29" i="150"/>
  <c r="AB28" i="150"/>
  <c r="L28" i="150"/>
  <c r="A28" i="150"/>
  <c r="AB27" i="150"/>
  <c r="L27" i="150"/>
  <c r="A27" i="150"/>
  <c r="AB26" i="150"/>
  <c r="L26" i="150"/>
  <c r="A26" i="150"/>
  <c r="AB25" i="150"/>
  <c r="L25" i="150"/>
  <c r="A25" i="150"/>
  <c r="AB24" i="150"/>
  <c r="L24" i="150"/>
  <c r="A24" i="150"/>
  <c r="AB23" i="150"/>
  <c r="L23" i="150"/>
  <c r="A23" i="150"/>
  <c r="AB22" i="150"/>
  <c r="L22" i="150"/>
  <c r="A22" i="150"/>
  <c r="AB21" i="150"/>
  <c r="L21" i="150"/>
  <c r="A21" i="150"/>
  <c r="AB20" i="150"/>
  <c r="L20" i="150"/>
  <c r="A20" i="150"/>
  <c r="AT19" i="150"/>
  <c r="AQ19" i="150"/>
  <c r="AB19" i="150"/>
  <c r="L19" i="150"/>
  <c r="A19" i="150"/>
  <c r="AT18" i="150"/>
  <c r="AQ18" i="150"/>
  <c r="AB18" i="150"/>
  <c r="L18" i="150"/>
  <c r="A18" i="150"/>
  <c r="AT17" i="150"/>
  <c r="AQ17" i="150"/>
  <c r="AB17" i="150"/>
  <c r="L17" i="150"/>
  <c r="A17" i="150"/>
  <c r="AT16" i="150"/>
  <c r="AQ16" i="150"/>
  <c r="AB16" i="150"/>
  <c r="L16" i="150"/>
  <c r="A16" i="150"/>
  <c r="AT15" i="150"/>
  <c r="AQ15" i="150"/>
  <c r="AD15" i="150"/>
  <c r="AC15" i="150"/>
  <c r="AT14" i="150"/>
  <c r="AQ14" i="150"/>
  <c r="AT13" i="150"/>
  <c r="AQ13" i="150"/>
  <c r="AT12" i="150"/>
  <c r="AQ12" i="150"/>
  <c r="AL12" i="150"/>
  <c r="AK12" i="150"/>
  <c r="AD12" i="150"/>
  <c r="AC12" i="150"/>
  <c r="AT11" i="150"/>
  <c r="AQ11" i="150"/>
  <c r="AT10" i="150"/>
  <c r="AQ10" i="150"/>
  <c r="AT9" i="150"/>
  <c r="AQ9" i="150"/>
  <c r="AT8" i="150"/>
  <c r="AQ8" i="150"/>
  <c r="AT7" i="150"/>
  <c r="AQ7" i="150"/>
  <c r="AT6" i="150"/>
  <c r="AQ6" i="150"/>
  <c r="AJ6" i="150"/>
  <c r="AT5" i="150"/>
  <c r="AQ5" i="150"/>
  <c r="AJ5" i="150"/>
  <c r="AT4" i="150"/>
  <c r="AQ4" i="150"/>
  <c r="AT3" i="150"/>
  <c r="AQ3" i="150"/>
  <c r="AT2" i="150"/>
  <c r="AO1" i="150"/>
  <c r="AO2" i="150" s="1"/>
  <c r="AN267" i="149"/>
  <c r="AM267" i="149"/>
  <c r="AE267" i="149"/>
  <c r="AC267" i="149"/>
  <c r="AH267" i="149" s="1"/>
  <c r="AB267" i="149"/>
  <c r="AM266" i="149"/>
  <c r="AH266" i="149"/>
  <c r="AE266" i="149"/>
  <c r="AB266" i="149"/>
  <c r="AB265" i="149"/>
  <c r="L265" i="149"/>
  <c r="A265" i="149"/>
  <c r="AB264" i="149"/>
  <c r="L264" i="149"/>
  <c r="A264" i="149"/>
  <c r="AB263" i="149"/>
  <c r="L263" i="149"/>
  <c r="A263" i="149"/>
  <c r="AB262" i="149"/>
  <c r="L262" i="149"/>
  <c r="A262" i="149"/>
  <c r="AB261" i="149"/>
  <c r="L261" i="149"/>
  <c r="A261" i="149"/>
  <c r="AB260" i="149"/>
  <c r="L260" i="149"/>
  <c r="A260" i="149"/>
  <c r="AB259" i="149"/>
  <c r="L259" i="149"/>
  <c r="A259" i="149"/>
  <c r="AB258" i="149"/>
  <c r="L258" i="149"/>
  <c r="A258" i="149"/>
  <c r="AB257" i="149"/>
  <c r="L257" i="149"/>
  <c r="A257" i="149"/>
  <c r="AB256" i="149"/>
  <c r="L256" i="149"/>
  <c r="A256" i="149"/>
  <c r="AB255" i="149"/>
  <c r="L255" i="149"/>
  <c r="A255" i="149"/>
  <c r="AB254" i="149"/>
  <c r="L254" i="149"/>
  <c r="A254" i="149"/>
  <c r="AB253" i="149"/>
  <c r="L253" i="149"/>
  <c r="A253" i="149"/>
  <c r="AB252" i="149"/>
  <c r="L252" i="149"/>
  <c r="A252" i="149"/>
  <c r="AB251" i="149"/>
  <c r="L251" i="149"/>
  <c r="A251" i="149"/>
  <c r="AB250" i="149"/>
  <c r="L250" i="149"/>
  <c r="A250" i="149"/>
  <c r="AB249" i="149"/>
  <c r="L249" i="149"/>
  <c r="A249" i="149"/>
  <c r="AB248" i="149"/>
  <c r="L248" i="149"/>
  <c r="A248" i="149"/>
  <c r="AB247" i="149"/>
  <c r="L247" i="149"/>
  <c r="A247" i="149"/>
  <c r="AB246" i="149"/>
  <c r="L246" i="149"/>
  <c r="A246" i="149"/>
  <c r="AB245" i="149"/>
  <c r="L245" i="149"/>
  <c r="A245" i="149"/>
  <c r="AB244" i="149"/>
  <c r="L244" i="149"/>
  <c r="A244" i="149"/>
  <c r="AB243" i="149"/>
  <c r="L243" i="149"/>
  <c r="A243" i="149"/>
  <c r="AB242" i="149"/>
  <c r="L242" i="149"/>
  <c r="A242" i="149"/>
  <c r="AB241" i="149"/>
  <c r="L241" i="149"/>
  <c r="A241" i="149"/>
  <c r="AB240" i="149"/>
  <c r="L240" i="149"/>
  <c r="A240" i="149"/>
  <c r="AB239" i="149"/>
  <c r="L239" i="149"/>
  <c r="A239" i="149"/>
  <c r="AB238" i="149"/>
  <c r="L238" i="149"/>
  <c r="A238" i="149"/>
  <c r="AB237" i="149"/>
  <c r="L237" i="149"/>
  <c r="A237" i="149"/>
  <c r="AB236" i="149"/>
  <c r="L236" i="149"/>
  <c r="A236" i="149"/>
  <c r="AB235" i="149"/>
  <c r="L235" i="149"/>
  <c r="A235" i="149"/>
  <c r="AB234" i="149"/>
  <c r="L234" i="149"/>
  <c r="A234" i="149"/>
  <c r="AB233" i="149"/>
  <c r="L233" i="149"/>
  <c r="A233" i="149"/>
  <c r="AB232" i="149"/>
  <c r="L232" i="149"/>
  <c r="A232" i="149"/>
  <c r="AB231" i="149"/>
  <c r="L231" i="149"/>
  <c r="A231" i="149"/>
  <c r="AB230" i="149"/>
  <c r="L230" i="149"/>
  <c r="A230" i="149"/>
  <c r="AB229" i="149"/>
  <c r="L229" i="149"/>
  <c r="A229" i="149"/>
  <c r="AB228" i="149"/>
  <c r="L228" i="149"/>
  <c r="A228" i="149"/>
  <c r="AB227" i="149"/>
  <c r="L227" i="149"/>
  <c r="A227" i="149"/>
  <c r="AB226" i="149"/>
  <c r="L226" i="149"/>
  <c r="A226" i="149"/>
  <c r="AB225" i="149"/>
  <c r="L225" i="149"/>
  <c r="A225" i="149"/>
  <c r="AB224" i="149"/>
  <c r="L224" i="149"/>
  <c r="A224" i="149"/>
  <c r="AB223" i="149"/>
  <c r="L223" i="149"/>
  <c r="A223" i="149"/>
  <c r="AB222" i="149"/>
  <c r="L222" i="149"/>
  <c r="A222" i="149"/>
  <c r="AB221" i="149"/>
  <c r="L221" i="149"/>
  <c r="A221" i="149"/>
  <c r="AB220" i="149"/>
  <c r="L220" i="149"/>
  <c r="A220" i="149"/>
  <c r="AB219" i="149"/>
  <c r="L219" i="149"/>
  <c r="A219" i="149"/>
  <c r="AB218" i="149"/>
  <c r="L218" i="149"/>
  <c r="A218" i="149"/>
  <c r="AB217" i="149"/>
  <c r="L217" i="149"/>
  <c r="A217" i="149"/>
  <c r="AB216" i="149"/>
  <c r="L216" i="149"/>
  <c r="A216" i="149"/>
  <c r="AB215" i="149"/>
  <c r="L215" i="149"/>
  <c r="A215" i="149"/>
  <c r="AB214" i="149"/>
  <c r="L214" i="149"/>
  <c r="A214" i="149"/>
  <c r="AB213" i="149"/>
  <c r="L213" i="149"/>
  <c r="A213" i="149"/>
  <c r="AB212" i="149"/>
  <c r="L212" i="149"/>
  <c r="A212" i="149"/>
  <c r="AB211" i="149"/>
  <c r="L211" i="149"/>
  <c r="A211" i="149"/>
  <c r="AB210" i="149"/>
  <c r="L210" i="149"/>
  <c r="A210" i="149"/>
  <c r="AB209" i="149"/>
  <c r="L209" i="149"/>
  <c r="A209" i="149"/>
  <c r="AB208" i="149"/>
  <c r="L208" i="149"/>
  <c r="A208" i="149"/>
  <c r="AB207" i="149"/>
  <c r="L207" i="149"/>
  <c r="A207" i="149"/>
  <c r="AB206" i="149"/>
  <c r="L206" i="149"/>
  <c r="A206" i="149"/>
  <c r="AB205" i="149"/>
  <c r="L205" i="149"/>
  <c r="A205" i="149"/>
  <c r="AB204" i="149"/>
  <c r="L204" i="149"/>
  <c r="A204" i="149"/>
  <c r="AB203" i="149"/>
  <c r="L203" i="149"/>
  <c r="A203" i="149"/>
  <c r="AB202" i="149"/>
  <c r="L202" i="149"/>
  <c r="A202" i="149"/>
  <c r="AB201" i="149"/>
  <c r="L201" i="149"/>
  <c r="A201" i="149"/>
  <c r="AB200" i="149"/>
  <c r="L200" i="149"/>
  <c r="A200" i="149"/>
  <c r="AB199" i="149"/>
  <c r="L199" i="149"/>
  <c r="A199" i="149"/>
  <c r="AB198" i="149"/>
  <c r="L198" i="149"/>
  <c r="A198" i="149"/>
  <c r="AB197" i="149"/>
  <c r="L197" i="149"/>
  <c r="A197" i="149"/>
  <c r="AB196" i="149"/>
  <c r="L196" i="149"/>
  <c r="A196" i="149"/>
  <c r="AB195" i="149"/>
  <c r="L195" i="149"/>
  <c r="A195" i="149"/>
  <c r="AB194" i="149"/>
  <c r="L194" i="149"/>
  <c r="A194" i="149"/>
  <c r="AB193" i="149"/>
  <c r="L193" i="149"/>
  <c r="A193" i="149"/>
  <c r="AB192" i="149"/>
  <c r="L192" i="149"/>
  <c r="A192" i="149"/>
  <c r="AB191" i="149"/>
  <c r="L191" i="149"/>
  <c r="A191" i="149"/>
  <c r="AB190" i="149"/>
  <c r="L190" i="149"/>
  <c r="A190" i="149"/>
  <c r="AB189" i="149"/>
  <c r="L189" i="149"/>
  <c r="A189" i="149"/>
  <c r="AB188" i="149"/>
  <c r="L188" i="149"/>
  <c r="A188" i="149"/>
  <c r="AB187" i="149"/>
  <c r="L187" i="149"/>
  <c r="A187" i="149"/>
  <c r="AB186" i="149"/>
  <c r="L186" i="149"/>
  <c r="A186" i="149"/>
  <c r="AB185" i="149"/>
  <c r="L185" i="149"/>
  <c r="A185" i="149"/>
  <c r="AB184" i="149"/>
  <c r="L184" i="149"/>
  <c r="A184" i="149"/>
  <c r="AB183" i="149"/>
  <c r="L183" i="149"/>
  <c r="A183" i="149"/>
  <c r="AB182" i="149"/>
  <c r="L182" i="149"/>
  <c r="A182" i="149"/>
  <c r="AB181" i="149"/>
  <c r="L181" i="149"/>
  <c r="A181" i="149"/>
  <c r="AB180" i="149"/>
  <c r="L180" i="149"/>
  <c r="A180" i="149"/>
  <c r="AB179" i="149"/>
  <c r="L179" i="149"/>
  <c r="A179" i="149"/>
  <c r="AB178" i="149"/>
  <c r="L178" i="149"/>
  <c r="A178" i="149"/>
  <c r="AB177" i="149"/>
  <c r="L177" i="149"/>
  <c r="A177" i="149"/>
  <c r="AB176" i="149"/>
  <c r="L176" i="149"/>
  <c r="A176" i="149"/>
  <c r="AB175" i="149"/>
  <c r="L175" i="149"/>
  <c r="A175" i="149"/>
  <c r="AB174" i="149"/>
  <c r="L174" i="149"/>
  <c r="A174" i="149"/>
  <c r="AB173" i="149"/>
  <c r="L173" i="149"/>
  <c r="A173" i="149"/>
  <c r="AB172" i="149"/>
  <c r="L172" i="149"/>
  <c r="A172" i="149"/>
  <c r="AB171" i="149"/>
  <c r="L171" i="149"/>
  <c r="A171" i="149"/>
  <c r="AB170" i="149"/>
  <c r="L170" i="149"/>
  <c r="A170" i="149"/>
  <c r="AB169" i="149"/>
  <c r="L169" i="149"/>
  <c r="A169" i="149"/>
  <c r="AB168" i="149"/>
  <c r="L168" i="149"/>
  <c r="A168" i="149"/>
  <c r="AB167" i="149"/>
  <c r="L167" i="149"/>
  <c r="A167" i="149"/>
  <c r="AB166" i="149"/>
  <c r="L166" i="149"/>
  <c r="A166" i="149"/>
  <c r="AB165" i="149"/>
  <c r="L165" i="149"/>
  <c r="A165" i="149"/>
  <c r="AB164" i="149"/>
  <c r="L164" i="149"/>
  <c r="A164" i="149"/>
  <c r="AB163" i="149"/>
  <c r="L163" i="149"/>
  <c r="A163" i="149"/>
  <c r="AB162" i="149"/>
  <c r="L162" i="149"/>
  <c r="A162" i="149"/>
  <c r="AB161" i="149"/>
  <c r="L161" i="149"/>
  <c r="A161" i="149"/>
  <c r="AB160" i="149"/>
  <c r="L160" i="149"/>
  <c r="A160" i="149"/>
  <c r="AB159" i="149"/>
  <c r="L159" i="149"/>
  <c r="A159" i="149"/>
  <c r="AB158" i="149"/>
  <c r="L158" i="149"/>
  <c r="A158" i="149"/>
  <c r="AB157" i="149"/>
  <c r="L157" i="149"/>
  <c r="A157" i="149"/>
  <c r="AB156" i="149"/>
  <c r="L156" i="149"/>
  <c r="A156" i="149"/>
  <c r="AB155" i="149"/>
  <c r="L155" i="149"/>
  <c r="A155" i="149"/>
  <c r="AB154" i="149"/>
  <c r="L154" i="149"/>
  <c r="A154" i="149"/>
  <c r="AB153" i="149"/>
  <c r="L153" i="149"/>
  <c r="A153" i="149"/>
  <c r="AB152" i="149"/>
  <c r="L152" i="149"/>
  <c r="A152" i="149"/>
  <c r="AB151" i="149"/>
  <c r="L151" i="149"/>
  <c r="A151" i="149"/>
  <c r="AB150" i="149"/>
  <c r="L150" i="149"/>
  <c r="A150" i="149"/>
  <c r="AB149" i="149"/>
  <c r="L149" i="149"/>
  <c r="A149" i="149"/>
  <c r="AB148" i="149"/>
  <c r="L148" i="149"/>
  <c r="A148" i="149"/>
  <c r="AB147" i="149"/>
  <c r="L147" i="149"/>
  <c r="A147" i="149"/>
  <c r="AB146" i="149"/>
  <c r="L146" i="149"/>
  <c r="A146" i="149"/>
  <c r="AB145" i="149"/>
  <c r="L145" i="149"/>
  <c r="A145" i="149"/>
  <c r="AB144" i="149"/>
  <c r="L144" i="149"/>
  <c r="A144" i="149"/>
  <c r="AB143" i="149"/>
  <c r="L143" i="149"/>
  <c r="A143" i="149"/>
  <c r="AB142" i="149"/>
  <c r="L142" i="149"/>
  <c r="A142" i="149"/>
  <c r="AB141" i="149"/>
  <c r="L141" i="149"/>
  <c r="A141" i="149"/>
  <c r="AB140" i="149"/>
  <c r="L140" i="149"/>
  <c r="A140" i="149"/>
  <c r="AB139" i="149"/>
  <c r="L139" i="149"/>
  <c r="A139" i="149"/>
  <c r="AB138" i="149"/>
  <c r="L138" i="149"/>
  <c r="A138" i="149"/>
  <c r="AB137" i="149"/>
  <c r="L137" i="149"/>
  <c r="A137" i="149"/>
  <c r="AB136" i="149"/>
  <c r="L136" i="149"/>
  <c r="A136" i="149"/>
  <c r="AB135" i="149"/>
  <c r="L135" i="149"/>
  <c r="A135" i="149"/>
  <c r="AB134" i="149"/>
  <c r="L134" i="149"/>
  <c r="A134" i="149"/>
  <c r="AB133" i="149"/>
  <c r="L133" i="149"/>
  <c r="A133" i="149"/>
  <c r="AB132" i="149"/>
  <c r="L132" i="149"/>
  <c r="A132" i="149"/>
  <c r="AB131" i="149"/>
  <c r="L131" i="149"/>
  <c r="A131" i="149"/>
  <c r="AB130" i="149"/>
  <c r="L130" i="149"/>
  <c r="A130" i="149"/>
  <c r="AB129" i="149"/>
  <c r="L129" i="149"/>
  <c r="A129" i="149"/>
  <c r="AB128" i="149"/>
  <c r="L128" i="149"/>
  <c r="A128" i="149"/>
  <c r="AB127" i="149"/>
  <c r="L127" i="149"/>
  <c r="A127" i="149"/>
  <c r="AB126" i="149"/>
  <c r="L126" i="149"/>
  <c r="A126" i="149"/>
  <c r="AB125" i="149"/>
  <c r="L125" i="149"/>
  <c r="A125" i="149"/>
  <c r="AB124" i="149"/>
  <c r="L124" i="149"/>
  <c r="A124" i="149"/>
  <c r="AB123" i="149"/>
  <c r="L123" i="149"/>
  <c r="A123" i="149"/>
  <c r="AB122" i="149"/>
  <c r="L122" i="149"/>
  <c r="A122" i="149"/>
  <c r="AB121" i="149"/>
  <c r="L121" i="149"/>
  <c r="A121" i="149"/>
  <c r="AB120" i="149"/>
  <c r="L120" i="149"/>
  <c r="A120" i="149"/>
  <c r="AB119" i="149"/>
  <c r="L119" i="149"/>
  <c r="A119" i="149"/>
  <c r="AB118" i="149"/>
  <c r="L118" i="149"/>
  <c r="A118" i="149"/>
  <c r="AB117" i="149"/>
  <c r="L117" i="149"/>
  <c r="A117" i="149"/>
  <c r="AB116" i="149"/>
  <c r="L116" i="149"/>
  <c r="A116" i="149"/>
  <c r="AB115" i="149"/>
  <c r="L115" i="149"/>
  <c r="A115" i="149"/>
  <c r="AB114" i="149"/>
  <c r="L114" i="149"/>
  <c r="A114" i="149"/>
  <c r="AB113" i="149"/>
  <c r="L113" i="149"/>
  <c r="A113" i="149"/>
  <c r="AB112" i="149"/>
  <c r="L112" i="149"/>
  <c r="A112" i="149"/>
  <c r="AB111" i="149"/>
  <c r="L111" i="149"/>
  <c r="A111" i="149"/>
  <c r="AB110" i="149"/>
  <c r="L110" i="149"/>
  <c r="A110" i="149"/>
  <c r="AB109" i="149"/>
  <c r="L109" i="149"/>
  <c r="A109" i="149"/>
  <c r="AB108" i="149"/>
  <c r="L108" i="149"/>
  <c r="A108" i="149"/>
  <c r="AB107" i="149"/>
  <c r="L107" i="149"/>
  <c r="A107" i="149"/>
  <c r="AB106" i="149"/>
  <c r="L106" i="149"/>
  <c r="A106" i="149"/>
  <c r="AB105" i="149"/>
  <c r="L105" i="149"/>
  <c r="A105" i="149"/>
  <c r="AB104" i="149"/>
  <c r="L104" i="149"/>
  <c r="A104" i="149"/>
  <c r="AB103" i="149"/>
  <c r="L103" i="149"/>
  <c r="A103" i="149"/>
  <c r="AB102" i="149"/>
  <c r="L102" i="149"/>
  <c r="A102" i="149"/>
  <c r="AB101" i="149"/>
  <c r="L101" i="149"/>
  <c r="A101" i="149"/>
  <c r="AB100" i="149"/>
  <c r="L100" i="149"/>
  <c r="A100" i="149"/>
  <c r="AB99" i="149"/>
  <c r="L99" i="149"/>
  <c r="A99" i="149"/>
  <c r="AB98" i="149"/>
  <c r="L98" i="149"/>
  <c r="A98" i="149"/>
  <c r="AB97" i="149"/>
  <c r="L97" i="149"/>
  <c r="A97" i="149"/>
  <c r="AB96" i="149"/>
  <c r="L96" i="149"/>
  <c r="A96" i="149"/>
  <c r="AB95" i="149"/>
  <c r="L95" i="149"/>
  <c r="A95" i="149"/>
  <c r="AB94" i="149"/>
  <c r="L94" i="149"/>
  <c r="A94" i="149"/>
  <c r="AB93" i="149"/>
  <c r="L93" i="149"/>
  <c r="A93" i="149"/>
  <c r="AB92" i="149"/>
  <c r="L92" i="149"/>
  <c r="A92" i="149"/>
  <c r="AB91" i="149"/>
  <c r="L91" i="149"/>
  <c r="A91" i="149"/>
  <c r="AB90" i="149"/>
  <c r="L90" i="149"/>
  <c r="A90" i="149"/>
  <c r="AB89" i="149"/>
  <c r="L89" i="149"/>
  <c r="A89" i="149"/>
  <c r="AB88" i="149"/>
  <c r="L88" i="149"/>
  <c r="A88" i="149"/>
  <c r="AB87" i="149"/>
  <c r="L87" i="149"/>
  <c r="A87" i="149"/>
  <c r="AB86" i="149"/>
  <c r="L86" i="149"/>
  <c r="A86" i="149"/>
  <c r="AB85" i="149"/>
  <c r="L85" i="149"/>
  <c r="A85" i="149"/>
  <c r="AB84" i="149"/>
  <c r="L84" i="149"/>
  <c r="A84" i="149"/>
  <c r="AB83" i="149"/>
  <c r="L83" i="149"/>
  <c r="A83" i="149"/>
  <c r="AB82" i="149"/>
  <c r="L82" i="149"/>
  <c r="A82" i="149"/>
  <c r="AB81" i="149"/>
  <c r="L81" i="149"/>
  <c r="A81" i="149"/>
  <c r="AB80" i="149"/>
  <c r="L80" i="149"/>
  <c r="A80" i="149"/>
  <c r="AB79" i="149"/>
  <c r="L79" i="149"/>
  <c r="A79" i="149"/>
  <c r="AB78" i="149"/>
  <c r="L78" i="149"/>
  <c r="A78" i="149"/>
  <c r="AB77" i="149"/>
  <c r="L77" i="149"/>
  <c r="A77" i="149"/>
  <c r="AB76" i="149"/>
  <c r="L76" i="149"/>
  <c r="A76" i="149"/>
  <c r="AB75" i="149"/>
  <c r="L75" i="149"/>
  <c r="A75" i="149"/>
  <c r="AB74" i="149"/>
  <c r="L74" i="149"/>
  <c r="A74" i="149"/>
  <c r="AB73" i="149"/>
  <c r="L73" i="149"/>
  <c r="A73" i="149"/>
  <c r="AB72" i="149"/>
  <c r="L72" i="149"/>
  <c r="A72" i="149"/>
  <c r="AB71" i="149"/>
  <c r="L71" i="149"/>
  <c r="A71" i="149"/>
  <c r="AB70" i="149"/>
  <c r="L70" i="149"/>
  <c r="A70" i="149"/>
  <c r="AB69" i="149"/>
  <c r="L69" i="149"/>
  <c r="A69" i="149"/>
  <c r="AB68" i="149"/>
  <c r="L68" i="149"/>
  <c r="A68" i="149"/>
  <c r="AB67" i="149"/>
  <c r="L67" i="149"/>
  <c r="A67" i="149"/>
  <c r="AB66" i="149"/>
  <c r="L66" i="149"/>
  <c r="A66" i="149"/>
  <c r="AB65" i="149"/>
  <c r="L65" i="149"/>
  <c r="A65" i="149"/>
  <c r="AB64" i="149"/>
  <c r="L64" i="149"/>
  <c r="A64" i="149"/>
  <c r="AB63" i="149"/>
  <c r="L63" i="149"/>
  <c r="A63" i="149"/>
  <c r="AB62" i="149"/>
  <c r="L62" i="149"/>
  <c r="A62" i="149"/>
  <c r="AB61" i="149"/>
  <c r="L61" i="149"/>
  <c r="A61" i="149"/>
  <c r="AB60" i="149"/>
  <c r="L60" i="149"/>
  <c r="A60" i="149"/>
  <c r="AB59" i="149"/>
  <c r="L59" i="149"/>
  <c r="A59" i="149"/>
  <c r="AB58" i="149"/>
  <c r="L58" i="149"/>
  <c r="A58" i="149"/>
  <c r="AB57" i="149"/>
  <c r="L57" i="149"/>
  <c r="A57" i="149"/>
  <c r="AB56" i="149"/>
  <c r="L56" i="149"/>
  <c r="A56" i="149"/>
  <c r="AB55" i="149"/>
  <c r="L55" i="149"/>
  <c r="A55" i="149"/>
  <c r="AB54" i="149"/>
  <c r="L54" i="149"/>
  <c r="A54" i="149"/>
  <c r="AB53" i="149"/>
  <c r="L53" i="149"/>
  <c r="A53" i="149"/>
  <c r="AB52" i="149"/>
  <c r="L52" i="149"/>
  <c r="A52" i="149"/>
  <c r="AB51" i="149"/>
  <c r="L51" i="149"/>
  <c r="A51" i="149"/>
  <c r="AB50" i="149"/>
  <c r="L50" i="149"/>
  <c r="A50" i="149"/>
  <c r="AB49" i="149"/>
  <c r="L49" i="149"/>
  <c r="A49" i="149"/>
  <c r="AB48" i="149"/>
  <c r="L48" i="149"/>
  <c r="A48" i="149"/>
  <c r="AB47" i="149"/>
  <c r="L47" i="149"/>
  <c r="A47" i="149"/>
  <c r="AB46" i="149"/>
  <c r="L46" i="149"/>
  <c r="A46" i="149"/>
  <c r="AB45" i="149"/>
  <c r="L45" i="149"/>
  <c r="A45" i="149"/>
  <c r="AB44" i="149"/>
  <c r="L44" i="149"/>
  <c r="A44" i="149"/>
  <c r="AB43" i="149"/>
  <c r="L43" i="149"/>
  <c r="A43" i="149"/>
  <c r="AB42" i="149"/>
  <c r="L42" i="149"/>
  <c r="A42" i="149"/>
  <c r="AB41" i="149"/>
  <c r="L41" i="149"/>
  <c r="A41" i="149"/>
  <c r="AB40" i="149"/>
  <c r="L40" i="149"/>
  <c r="A40" i="149"/>
  <c r="AB39" i="149"/>
  <c r="L39" i="149"/>
  <c r="A39" i="149"/>
  <c r="AB38" i="149"/>
  <c r="L38" i="149"/>
  <c r="A38" i="149"/>
  <c r="AB37" i="149"/>
  <c r="L37" i="149"/>
  <c r="A37" i="149"/>
  <c r="AB36" i="149"/>
  <c r="L36" i="149"/>
  <c r="A36" i="149"/>
  <c r="AB35" i="149"/>
  <c r="L35" i="149"/>
  <c r="A35" i="149"/>
  <c r="AB34" i="149"/>
  <c r="L34" i="149"/>
  <c r="A34" i="149"/>
  <c r="AB33" i="149"/>
  <c r="L33" i="149"/>
  <c r="A33" i="149"/>
  <c r="AB32" i="149"/>
  <c r="L32" i="149"/>
  <c r="A32" i="149"/>
  <c r="AB31" i="149"/>
  <c r="L31" i="149"/>
  <c r="A31" i="149"/>
  <c r="AB30" i="149"/>
  <c r="L30" i="149"/>
  <c r="A30" i="149"/>
  <c r="AB29" i="149"/>
  <c r="L29" i="149"/>
  <c r="A29" i="149"/>
  <c r="AB28" i="149"/>
  <c r="L28" i="149"/>
  <c r="A28" i="149"/>
  <c r="AB27" i="149"/>
  <c r="L27" i="149"/>
  <c r="A27" i="149"/>
  <c r="AB26" i="149"/>
  <c r="L26" i="149"/>
  <c r="A26" i="149"/>
  <c r="AB25" i="149"/>
  <c r="L25" i="149"/>
  <c r="A25" i="149"/>
  <c r="AB24" i="149"/>
  <c r="L24" i="149"/>
  <c r="A24" i="149"/>
  <c r="AB23" i="149"/>
  <c r="L23" i="149"/>
  <c r="A23" i="149"/>
  <c r="AB22" i="149"/>
  <c r="L22" i="149"/>
  <c r="A22" i="149"/>
  <c r="AB21" i="149"/>
  <c r="L21" i="149"/>
  <c r="A21" i="149"/>
  <c r="AB20" i="149"/>
  <c r="L20" i="149"/>
  <c r="A20" i="149"/>
  <c r="AT19" i="149"/>
  <c r="AQ19" i="149"/>
  <c r="AB19" i="149"/>
  <c r="L19" i="149"/>
  <c r="A19" i="149"/>
  <c r="AT18" i="149"/>
  <c r="AQ18" i="149"/>
  <c r="AB18" i="149"/>
  <c r="L18" i="149"/>
  <c r="A18" i="149"/>
  <c r="AT17" i="149"/>
  <c r="AQ17" i="149"/>
  <c r="AB17" i="149"/>
  <c r="L17" i="149"/>
  <c r="A17" i="149"/>
  <c r="AT16" i="149"/>
  <c r="AQ16" i="149"/>
  <c r="AB16" i="149"/>
  <c r="L16" i="149"/>
  <c r="A16" i="149"/>
  <c r="AT15" i="149"/>
  <c r="AQ15" i="149"/>
  <c r="AD15" i="149"/>
  <c r="AC15" i="149"/>
  <c r="AT14" i="149"/>
  <c r="AQ14" i="149"/>
  <c r="AT13" i="149"/>
  <c r="AQ13" i="149"/>
  <c r="AT12" i="149"/>
  <c r="AQ12" i="149"/>
  <c r="AL12" i="149"/>
  <c r="AK12" i="149"/>
  <c r="AD12" i="149"/>
  <c r="AC12" i="149"/>
  <c r="AT11" i="149"/>
  <c r="AQ11" i="149"/>
  <c r="AT10" i="149"/>
  <c r="AQ10" i="149"/>
  <c r="AT9" i="149"/>
  <c r="AQ9" i="149"/>
  <c r="AT8" i="149"/>
  <c r="AQ8" i="149"/>
  <c r="AT7" i="149"/>
  <c r="AQ7" i="149"/>
  <c r="AT6" i="149"/>
  <c r="AQ6" i="149"/>
  <c r="AJ6" i="149"/>
  <c r="AT5" i="149"/>
  <c r="AQ5" i="149"/>
  <c r="AJ5" i="149"/>
  <c r="AT4" i="149"/>
  <c r="AQ4" i="149"/>
  <c r="AT3" i="149"/>
  <c r="AQ3" i="149"/>
  <c r="AT2" i="149"/>
  <c r="AO1" i="149"/>
  <c r="AO5" i="149" s="1"/>
  <c r="AN267" i="148"/>
  <c r="AM267" i="148"/>
  <c r="AE267" i="148"/>
  <c r="AC267" i="148"/>
  <c r="AH267" i="148" s="1"/>
  <c r="AB267" i="148"/>
  <c r="AM266" i="148"/>
  <c r="AH266" i="148"/>
  <c r="AE266" i="148"/>
  <c r="AB266" i="148"/>
  <c r="AB265" i="148"/>
  <c r="L265" i="148"/>
  <c r="A265" i="148"/>
  <c r="AB264" i="148"/>
  <c r="L264" i="148"/>
  <c r="A264" i="148"/>
  <c r="AB263" i="148"/>
  <c r="L263" i="148"/>
  <c r="A263" i="148"/>
  <c r="AB262" i="148"/>
  <c r="L262" i="148"/>
  <c r="A262" i="148"/>
  <c r="AB261" i="148"/>
  <c r="L261" i="148"/>
  <c r="A261" i="148"/>
  <c r="AB260" i="148"/>
  <c r="L260" i="148"/>
  <c r="A260" i="148"/>
  <c r="AB259" i="148"/>
  <c r="L259" i="148"/>
  <c r="A259" i="148"/>
  <c r="AB258" i="148"/>
  <c r="L258" i="148"/>
  <c r="A258" i="148"/>
  <c r="AB257" i="148"/>
  <c r="L257" i="148"/>
  <c r="A257" i="148"/>
  <c r="AB256" i="148"/>
  <c r="L256" i="148"/>
  <c r="A256" i="148"/>
  <c r="AB255" i="148"/>
  <c r="L255" i="148"/>
  <c r="A255" i="148"/>
  <c r="AB254" i="148"/>
  <c r="L254" i="148"/>
  <c r="A254" i="148"/>
  <c r="AB253" i="148"/>
  <c r="L253" i="148"/>
  <c r="A253" i="148"/>
  <c r="AB252" i="148"/>
  <c r="L252" i="148"/>
  <c r="A252" i="148"/>
  <c r="AB251" i="148"/>
  <c r="L251" i="148"/>
  <c r="A251" i="148"/>
  <c r="AB250" i="148"/>
  <c r="L250" i="148"/>
  <c r="A250" i="148"/>
  <c r="AB249" i="148"/>
  <c r="L249" i="148"/>
  <c r="A249" i="148"/>
  <c r="AB248" i="148"/>
  <c r="L248" i="148"/>
  <c r="A248" i="148"/>
  <c r="AB247" i="148"/>
  <c r="L247" i="148"/>
  <c r="A247" i="148"/>
  <c r="AB246" i="148"/>
  <c r="L246" i="148"/>
  <c r="A246" i="148"/>
  <c r="AB245" i="148"/>
  <c r="L245" i="148"/>
  <c r="A245" i="148"/>
  <c r="AB244" i="148"/>
  <c r="L244" i="148"/>
  <c r="A244" i="148"/>
  <c r="AB243" i="148"/>
  <c r="L243" i="148"/>
  <c r="A243" i="148"/>
  <c r="AB242" i="148"/>
  <c r="L242" i="148"/>
  <c r="A242" i="148"/>
  <c r="AB241" i="148"/>
  <c r="L241" i="148"/>
  <c r="A241" i="148"/>
  <c r="AB240" i="148"/>
  <c r="L240" i="148"/>
  <c r="A240" i="148"/>
  <c r="AB239" i="148"/>
  <c r="L239" i="148"/>
  <c r="A239" i="148"/>
  <c r="AB238" i="148"/>
  <c r="L238" i="148"/>
  <c r="A238" i="148"/>
  <c r="AB237" i="148"/>
  <c r="L237" i="148"/>
  <c r="A237" i="148"/>
  <c r="AB236" i="148"/>
  <c r="L236" i="148"/>
  <c r="A236" i="148"/>
  <c r="AB235" i="148"/>
  <c r="L235" i="148"/>
  <c r="A235" i="148"/>
  <c r="AB234" i="148"/>
  <c r="L234" i="148"/>
  <c r="A234" i="148"/>
  <c r="AB233" i="148"/>
  <c r="L233" i="148"/>
  <c r="A233" i="148"/>
  <c r="AB232" i="148"/>
  <c r="L232" i="148"/>
  <c r="A232" i="148"/>
  <c r="AB231" i="148"/>
  <c r="L231" i="148"/>
  <c r="A231" i="148"/>
  <c r="AB230" i="148"/>
  <c r="L230" i="148"/>
  <c r="A230" i="148"/>
  <c r="AB229" i="148"/>
  <c r="L229" i="148"/>
  <c r="A229" i="148"/>
  <c r="AB228" i="148"/>
  <c r="L228" i="148"/>
  <c r="A228" i="148"/>
  <c r="AB227" i="148"/>
  <c r="L227" i="148"/>
  <c r="A227" i="148"/>
  <c r="AB226" i="148"/>
  <c r="L226" i="148"/>
  <c r="A226" i="148"/>
  <c r="AB225" i="148"/>
  <c r="L225" i="148"/>
  <c r="A225" i="148"/>
  <c r="AB224" i="148"/>
  <c r="L224" i="148"/>
  <c r="A224" i="148"/>
  <c r="AB223" i="148"/>
  <c r="L223" i="148"/>
  <c r="A223" i="148"/>
  <c r="AB222" i="148"/>
  <c r="L222" i="148"/>
  <c r="A222" i="148"/>
  <c r="AB221" i="148"/>
  <c r="L221" i="148"/>
  <c r="A221" i="148"/>
  <c r="AB220" i="148"/>
  <c r="L220" i="148"/>
  <c r="A220" i="148"/>
  <c r="AB219" i="148"/>
  <c r="L219" i="148"/>
  <c r="A219" i="148"/>
  <c r="AB218" i="148"/>
  <c r="L218" i="148"/>
  <c r="A218" i="148"/>
  <c r="AB217" i="148"/>
  <c r="L217" i="148"/>
  <c r="A217" i="148"/>
  <c r="AB216" i="148"/>
  <c r="L216" i="148"/>
  <c r="A216" i="148"/>
  <c r="AB215" i="148"/>
  <c r="L215" i="148"/>
  <c r="A215" i="148"/>
  <c r="AB214" i="148"/>
  <c r="L214" i="148"/>
  <c r="A214" i="148"/>
  <c r="AB213" i="148"/>
  <c r="L213" i="148"/>
  <c r="A213" i="148"/>
  <c r="AB212" i="148"/>
  <c r="L212" i="148"/>
  <c r="A212" i="148"/>
  <c r="AB211" i="148"/>
  <c r="L211" i="148"/>
  <c r="A211" i="148"/>
  <c r="AB210" i="148"/>
  <c r="L210" i="148"/>
  <c r="A210" i="148"/>
  <c r="AB209" i="148"/>
  <c r="L209" i="148"/>
  <c r="A209" i="148"/>
  <c r="AB208" i="148"/>
  <c r="L208" i="148"/>
  <c r="A208" i="148"/>
  <c r="AB207" i="148"/>
  <c r="L207" i="148"/>
  <c r="A207" i="148"/>
  <c r="AB206" i="148"/>
  <c r="L206" i="148"/>
  <c r="A206" i="148"/>
  <c r="AB205" i="148"/>
  <c r="L205" i="148"/>
  <c r="A205" i="148"/>
  <c r="AB204" i="148"/>
  <c r="L204" i="148"/>
  <c r="A204" i="148"/>
  <c r="AB203" i="148"/>
  <c r="L203" i="148"/>
  <c r="A203" i="148"/>
  <c r="AB202" i="148"/>
  <c r="L202" i="148"/>
  <c r="A202" i="148"/>
  <c r="AB201" i="148"/>
  <c r="L201" i="148"/>
  <c r="A201" i="148"/>
  <c r="AB200" i="148"/>
  <c r="L200" i="148"/>
  <c r="A200" i="148"/>
  <c r="AB199" i="148"/>
  <c r="L199" i="148"/>
  <c r="A199" i="148"/>
  <c r="AB198" i="148"/>
  <c r="L198" i="148"/>
  <c r="A198" i="148"/>
  <c r="AB197" i="148"/>
  <c r="L197" i="148"/>
  <c r="A197" i="148"/>
  <c r="AB196" i="148"/>
  <c r="L196" i="148"/>
  <c r="A196" i="148"/>
  <c r="AB195" i="148"/>
  <c r="L195" i="148"/>
  <c r="A195" i="148"/>
  <c r="AB194" i="148"/>
  <c r="L194" i="148"/>
  <c r="A194" i="148"/>
  <c r="AB193" i="148"/>
  <c r="L193" i="148"/>
  <c r="A193" i="148"/>
  <c r="AB192" i="148"/>
  <c r="L192" i="148"/>
  <c r="A192" i="148"/>
  <c r="AB191" i="148"/>
  <c r="L191" i="148"/>
  <c r="A191" i="148"/>
  <c r="AB190" i="148"/>
  <c r="L190" i="148"/>
  <c r="A190" i="148"/>
  <c r="AB189" i="148"/>
  <c r="L189" i="148"/>
  <c r="A189" i="148"/>
  <c r="AB188" i="148"/>
  <c r="L188" i="148"/>
  <c r="A188" i="148"/>
  <c r="AB187" i="148"/>
  <c r="L187" i="148"/>
  <c r="A187" i="148"/>
  <c r="AB186" i="148"/>
  <c r="L186" i="148"/>
  <c r="A186" i="148"/>
  <c r="AB185" i="148"/>
  <c r="L185" i="148"/>
  <c r="A185" i="148"/>
  <c r="AB184" i="148"/>
  <c r="L184" i="148"/>
  <c r="A184" i="148"/>
  <c r="AB183" i="148"/>
  <c r="L183" i="148"/>
  <c r="A183" i="148"/>
  <c r="AB182" i="148"/>
  <c r="L182" i="148"/>
  <c r="A182" i="148"/>
  <c r="AB181" i="148"/>
  <c r="L181" i="148"/>
  <c r="A181" i="148"/>
  <c r="AB180" i="148"/>
  <c r="L180" i="148"/>
  <c r="A180" i="148"/>
  <c r="AB179" i="148"/>
  <c r="L179" i="148"/>
  <c r="A179" i="148"/>
  <c r="AB178" i="148"/>
  <c r="L178" i="148"/>
  <c r="A178" i="148"/>
  <c r="AB177" i="148"/>
  <c r="L177" i="148"/>
  <c r="A177" i="148"/>
  <c r="AB176" i="148"/>
  <c r="L176" i="148"/>
  <c r="A176" i="148"/>
  <c r="AB175" i="148"/>
  <c r="L175" i="148"/>
  <c r="A175" i="148"/>
  <c r="AB174" i="148"/>
  <c r="L174" i="148"/>
  <c r="A174" i="148"/>
  <c r="AB173" i="148"/>
  <c r="L173" i="148"/>
  <c r="A173" i="148"/>
  <c r="AB172" i="148"/>
  <c r="L172" i="148"/>
  <c r="A172" i="148"/>
  <c r="AB171" i="148"/>
  <c r="L171" i="148"/>
  <c r="A171" i="148"/>
  <c r="AB170" i="148"/>
  <c r="L170" i="148"/>
  <c r="A170" i="148"/>
  <c r="AB169" i="148"/>
  <c r="L169" i="148"/>
  <c r="A169" i="148"/>
  <c r="AB168" i="148"/>
  <c r="L168" i="148"/>
  <c r="A168" i="148"/>
  <c r="AB167" i="148"/>
  <c r="L167" i="148"/>
  <c r="A167" i="148"/>
  <c r="AB166" i="148"/>
  <c r="L166" i="148"/>
  <c r="A166" i="148"/>
  <c r="AB165" i="148"/>
  <c r="L165" i="148"/>
  <c r="A165" i="148"/>
  <c r="AB164" i="148"/>
  <c r="L164" i="148"/>
  <c r="A164" i="148"/>
  <c r="AB163" i="148"/>
  <c r="L163" i="148"/>
  <c r="A163" i="148"/>
  <c r="AB162" i="148"/>
  <c r="L162" i="148"/>
  <c r="A162" i="148"/>
  <c r="AB161" i="148"/>
  <c r="L161" i="148"/>
  <c r="A161" i="148"/>
  <c r="AB160" i="148"/>
  <c r="L160" i="148"/>
  <c r="A160" i="148"/>
  <c r="AB159" i="148"/>
  <c r="L159" i="148"/>
  <c r="A159" i="148"/>
  <c r="AB158" i="148"/>
  <c r="L158" i="148"/>
  <c r="A158" i="148"/>
  <c r="AB157" i="148"/>
  <c r="L157" i="148"/>
  <c r="A157" i="148"/>
  <c r="AB156" i="148"/>
  <c r="L156" i="148"/>
  <c r="A156" i="148"/>
  <c r="AB155" i="148"/>
  <c r="L155" i="148"/>
  <c r="A155" i="148"/>
  <c r="AB154" i="148"/>
  <c r="L154" i="148"/>
  <c r="A154" i="148"/>
  <c r="AB153" i="148"/>
  <c r="L153" i="148"/>
  <c r="A153" i="148"/>
  <c r="AB152" i="148"/>
  <c r="L152" i="148"/>
  <c r="A152" i="148"/>
  <c r="AB151" i="148"/>
  <c r="L151" i="148"/>
  <c r="A151" i="148"/>
  <c r="AB150" i="148"/>
  <c r="L150" i="148"/>
  <c r="A150" i="148"/>
  <c r="AB149" i="148"/>
  <c r="L149" i="148"/>
  <c r="A149" i="148"/>
  <c r="AB148" i="148"/>
  <c r="L148" i="148"/>
  <c r="A148" i="148"/>
  <c r="AB147" i="148"/>
  <c r="L147" i="148"/>
  <c r="A147" i="148"/>
  <c r="AB146" i="148"/>
  <c r="L146" i="148"/>
  <c r="A146" i="148"/>
  <c r="AB145" i="148"/>
  <c r="L145" i="148"/>
  <c r="A145" i="148"/>
  <c r="AB144" i="148"/>
  <c r="L144" i="148"/>
  <c r="A144" i="148"/>
  <c r="AB143" i="148"/>
  <c r="L143" i="148"/>
  <c r="A143" i="148"/>
  <c r="AB142" i="148"/>
  <c r="L142" i="148"/>
  <c r="A142" i="148"/>
  <c r="AB141" i="148"/>
  <c r="L141" i="148"/>
  <c r="A141" i="148"/>
  <c r="AB140" i="148"/>
  <c r="L140" i="148"/>
  <c r="A140" i="148"/>
  <c r="AB139" i="148"/>
  <c r="L139" i="148"/>
  <c r="A139" i="148"/>
  <c r="AB138" i="148"/>
  <c r="L138" i="148"/>
  <c r="A138" i="148"/>
  <c r="AB137" i="148"/>
  <c r="L137" i="148"/>
  <c r="A137" i="148"/>
  <c r="AB136" i="148"/>
  <c r="L136" i="148"/>
  <c r="A136" i="148"/>
  <c r="AB135" i="148"/>
  <c r="L135" i="148"/>
  <c r="A135" i="148"/>
  <c r="AB134" i="148"/>
  <c r="L134" i="148"/>
  <c r="A134" i="148"/>
  <c r="AB133" i="148"/>
  <c r="L133" i="148"/>
  <c r="A133" i="148"/>
  <c r="AB132" i="148"/>
  <c r="L132" i="148"/>
  <c r="A132" i="148"/>
  <c r="AB131" i="148"/>
  <c r="L131" i="148"/>
  <c r="A131" i="148"/>
  <c r="AB130" i="148"/>
  <c r="L130" i="148"/>
  <c r="A130" i="148"/>
  <c r="AB129" i="148"/>
  <c r="L129" i="148"/>
  <c r="A129" i="148"/>
  <c r="AB128" i="148"/>
  <c r="L128" i="148"/>
  <c r="A128" i="148"/>
  <c r="AB127" i="148"/>
  <c r="L127" i="148"/>
  <c r="A127" i="148"/>
  <c r="AB126" i="148"/>
  <c r="L126" i="148"/>
  <c r="A126" i="148"/>
  <c r="AB125" i="148"/>
  <c r="L125" i="148"/>
  <c r="A125" i="148"/>
  <c r="AB124" i="148"/>
  <c r="L124" i="148"/>
  <c r="A124" i="148"/>
  <c r="AB123" i="148"/>
  <c r="L123" i="148"/>
  <c r="A123" i="148"/>
  <c r="AB122" i="148"/>
  <c r="L122" i="148"/>
  <c r="A122" i="148"/>
  <c r="AB121" i="148"/>
  <c r="L121" i="148"/>
  <c r="A121" i="148"/>
  <c r="AB120" i="148"/>
  <c r="L120" i="148"/>
  <c r="A120" i="148"/>
  <c r="AB119" i="148"/>
  <c r="L119" i="148"/>
  <c r="A119" i="148"/>
  <c r="AB118" i="148"/>
  <c r="L118" i="148"/>
  <c r="A118" i="148"/>
  <c r="AB117" i="148"/>
  <c r="L117" i="148"/>
  <c r="A117" i="148"/>
  <c r="AB116" i="148"/>
  <c r="L116" i="148"/>
  <c r="A116" i="148"/>
  <c r="AB115" i="148"/>
  <c r="L115" i="148"/>
  <c r="A115" i="148"/>
  <c r="AB114" i="148"/>
  <c r="L114" i="148"/>
  <c r="A114" i="148"/>
  <c r="AB113" i="148"/>
  <c r="L113" i="148"/>
  <c r="A113" i="148"/>
  <c r="AB112" i="148"/>
  <c r="L112" i="148"/>
  <c r="A112" i="148"/>
  <c r="AB111" i="148"/>
  <c r="L111" i="148"/>
  <c r="A111" i="148"/>
  <c r="AB110" i="148"/>
  <c r="L110" i="148"/>
  <c r="A110" i="148"/>
  <c r="AB109" i="148"/>
  <c r="L109" i="148"/>
  <c r="A109" i="148"/>
  <c r="AB108" i="148"/>
  <c r="L108" i="148"/>
  <c r="A108" i="148"/>
  <c r="AB107" i="148"/>
  <c r="L107" i="148"/>
  <c r="A107" i="148"/>
  <c r="AB106" i="148"/>
  <c r="L106" i="148"/>
  <c r="A106" i="148"/>
  <c r="AB105" i="148"/>
  <c r="L105" i="148"/>
  <c r="A105" i="148"/>
  <c r="AB104" i="148"/>
  <c r="L104" i="148"/>
  <c r="A104" i="148"/>
  <c r="AB103" i="148"/>
  <c r="L103" i="148"/>
  <c r="A103" i="148"/>
  <c r="AB102" i="148"/>
  <c r="L102" i="148"/>
  <c r="A102" i="148"/>
  <c r="AB101" i="148"/>
  <c r="L101" i="148"/>
  <c r="A101" i="148"/>
  <c r="AB100" i="148"/>
  <c r="L100" i="148"/>
  <c r="A100" i="148"/>
  <c r="AB99" i="148"/>
  <c r="L99" i="148"/>
  <c r="A99" i="148"/>
  <c r="AB98" i="148"/>
  <c r="L98" i="148"/>
  <c r="A98" i="148"/>
  <c r="AB97" i="148"/>
  <c r="L97" i="148"/>
  <c r="A97" i="148"/>
  <c r="AB96" i="148"/>
  <c r="L96" i="148"/>
  <c r="A96" i="148"/>
  <c r="AB95" i="148"/>
  <c r="L95" i="148"/>
  <c r="A95" i="148"/>
  <c r="AB94" i="148"/>
  <c r="L94" i="148"/>
  <c r="A94" i="148"/>
  <c r="AB93" i="148"/>
  <c r="L93" i="148"/>
  <c r="A93" i="148"/>
  <c r="AB92" i="148"/>
  <c r="L92" i="148"/>
  <c r="A92" i="148"/>
  <c r="AB91" i="148"/>
  <c r="L91" i="148"/>
  <c r="A91" i="148"/>
  <c r="AB90" i="148"/>
  <c r="L90" i="148"/>
  <c r="A90" i="148"/>
  <c r="AB89" i="148"/>
  <c r="L89" i="148"/>
  <c r="A89" i="148"/>
  <c r="AB88" i="148"/>
  <c r="L88" i="148"/>
  <c r="A88" i="148"/>
  <c r="AB87" i="148"/>
  <c r="L87" i="148"/>
  <c r="A87" i="148"/>
  <c r="AB86" i="148"/>
  <c r="L86" i="148"/>
  <c r="A86" i="148"/>
  <c r="AB85" i="148"/>
  <c r="L85" i="148"/>
  <c r="A85" i="148"/>
  <c r="AB84" i="148"/>
  <c r="L84" i="148"/>
  <c r="A84" i="148"/>
  <c r="AB83" i="148"/>
  <c r="L83" i="148"/>
  <c r="A83" i="148"/>
  <c r="AB82" i="148"/>
  <c r="L82" i="148"/>
  <c r="A82" i="148"/>
  <c r="AB81" i="148"/>
  <c r="L81" i="148"/>
  <c r="A81" i="148"/>
  <c r="AB80" i="148"/>
  <c r="L80" i="148"/>
  <c r="A80" i="148"/>
  <c r="AB79" i="148"/>
  <c r="L79" i="148"/>
  <c r="A79" i="148"/>
  <c r="AB78" i="148"/>
  <c r="L78" i="148"/>
  <c r="A78" i="148"/>
  <c r="AB77" i="148"/>
  <c r="L77" i="148"/>
  <c r="A77" i="148"/>
  <c r="AB76" i="148"/>
  <c r="L76" i="148"/>
  <c r="A76" i="148"/>
  <c r="AB75" i="148"/>
  <c r="L75" i="148"/>
  <c r="A75" i="148"/>
  <c r="AB74" i="148"/>
  <c r="L74" i="148"/>
  <c r="A74" i="148"/>
  <c r="AB73" i="148"/>
  <c r="L73" i="148"/>
  <c r="A73" i="148"/>
  <c r="AB72" i="148"/>
  <c r="L72" i="148"/>
  <c r="A72" i="148"/>
  <c r="AB71" i="148"/>
  <c r="L71" i="148"/>
  <c r="A71" i="148"/>
  <c r="AB70" i="148"/>
  <c r="L70" i="148"/>
  <c r="A70" i="148"/>
  <c r="AB69" i="148"/>
  <c r="L69" i="148"/>
  <c r="A69" i="148"/>
  <c r="AB68" i="148"/>
  <c r="L68" i="148"/>
  <c r="A68" i="148"/>
  <c r="AB67" i="148"/>
  <c r="L67" i="148"/>
  <c r="A67" i="148"/>
  <c r="AB66" i="148"/>
  <c r="L66" i="148"/>
  <c r="A66" i="148"/>
  <c r="AB65" i="148"/>
  <c r="L65" i="148"/>
  <c r="A65" i="148"/>
  <c r="AB64" i="148"/>
  <c r="L64" i="148"/>
  <c r="A64" i="148"/>
  <c r="AB63" i="148"/>
  <c r="L63" i="148"/>
  <c r="A63" i="148"/>
  <c r="AB62" i="148"/>
  <c r="L62" i="148"/>
  <c r="A62" i="148"/>
  <c r="AB61" i="148"/>
  <c r="L61" i="148"/>
  <c r="A61" i="148"/>
  <c r="AB60" i="148"/>
  <c r="L60" i="148"/>
  <c r="A60" i="148"/>
  <c r="AB59" i="148"/>
  <c r="L59" i="148"/>
  <c r="A59" i="148"/>
  <c r="AB58" i="148"/>
  <c r="L58" i="148"/>
  <c r="A58" i="148"/>
  <c r="AB57" i="148"/>
  <c r="L57" i="148"/>
  <c r="A57" i="148"/>
  <c r="AB56" i="148"/>
  <c r="L56" i="148"/>
  <c r="A56" i="148"/>
  <c r="AB55" i="148"/>
  <c r="L55" i="148"/>
  <c r="A55" i="148"/>
  <c r="AB54" i="148"/>
  <c r="L54" i="148"/>
  <c r="A54" i="148"/>
  <c r="AB53" i="148"/>
  <c r="L53" i="148"/>
  <c r="A53" i="148"/>
  <c r="AB52" i="148"/>
  <c r="L52" i="148"/>
  <c r="A52" i="148"/>
  <c r="AB51" i="148"/>
  <c r="L51" i="148"/>
  <c r="A51" i="148"/>
  <c r="AB50" i="148"/>
  <c r="L50" i="148"/>
  <c r="A50" i="148"/>
  <c r="AB49" i="148"/>
  <c r="L49" i="148"/>
  <c r="A49" i="148"/>
  <c r="AB48" i="148"/>
  <c r="L48" i="148"/>
  <c r="A48" i="148"/>
  <c r="AB47" i="148"/>
  <c r="L47" i="148"/>
  <c r="A47" i="148"/>
  <c r="AB46" i="148"/>
  <c r="L46" i="148"/>
  <c r="A46" i="148"/>
  <c r="AB45" i="148"/>
  <c r="L45" i="148"/>
  <c r="A45" i="148"/>
  <c r="AB44" i="148"/>
  <c r="L44" i="148"/>
  <c r="A44" i="148"/>
  <c r="AB43" i="148"/>
  <c r="L43" i="148"/>
  <c r="A43" i="148"/>
  <c r="AB42" i="148"/>
  <c r="L42" i="148"/>
  <c r="A42" i="148"/>
  <c r="AB41" i="148"/>
  <c r="L41" i="148"/>
  <c r="A41" i="148"/>
  <c r="AB40" i="148"/>
  <c r="L40" i="148"/>
  <c r="A40" i="148"/>
  <c r="AB39" i="148"/>
  <c r="L39" i="148"/>
  <c r="A39" i="148"/>
  <c r="AB38" i="148"/>
  <c r="L38" i="148"/>
  <c r="A38" i="148"/>
  <c r="AB37" i="148"/>
  <c r="L37" i="148"/>
  <c r="A37" i="148"/>
  <c r="AB36" i="148"/>
  <c r="L36" i="148"/>
  <c r="A36" i="148"/>
  <c r="AB35" i="148"/>
  <c r="L35" i="148"/>
  <c r="A35" i="148"/>
  <c r="AB34" i="148"/>
  <c r="L34" i="148"/>
  <c r="A34" i="148"/>
  <c r="AB33" i="148"/>
  <c r="L33" i="148"/>
  <c r="A33" i="148"/>
  <c r="AB32" i="148"/>
  <c r="L32" i="148"/>
  <c r="A32" i="148"/>
  <c r="AB31" i="148"/>
  <c r="L31" i="148"/>
  <c r="A31" i="148"/>
  <c r="AB30" i="148"/>
  <c r="L30" i="148"/>
  <c r="A30" i="148"/>
  <c r="AB29" i="148"/>
  <c r="L29" i="148"/>
  <c r="A29" i="148"/>
  <c r="AB28" i="148"/>
  <c r="L28" i="148"/>
  <c r="A28" i="148"/>
  <c r="AB27" i="148"/>
  <c r="L27" i="148"/>
  <c r="A27" i="148"/>
  <c r="AB26" i="148"/>
  <c r="L26" i="148"/>
  <c r="A26" i="148"/>
  <c r="AB25" i="148"/>
  <c r="L25" i="148"/>
  <c r="A25" i="148"/>
  <c r="AB24" i="148"/>
  <c r="L24" i="148"/>
  <c r="A24" i="148"/>
  <c r="AB23" i="148"/>
  <c r="L23" i="148"/>
  <c r="A23" i="148"/>
  <c r="AB22" i="148"/>
  <c r="L22" i="148"/>
  <c r="A22" i="148"/>
  <c r="AB21" i="148"/>
  <c r="L21" i="148"/>
  <c r="A21" i="148"/>
  <c r="AB20" i="148"/>
  <c r="L20" i="148"/>
  <c r="A20" i="148"/>
  <c r="AT19" i="148"/>
  <c r="AQ19" i="148"/>
  <c r="AB19" i="148"/>
  <c r="L19" i="148"/>
  <c r="A19" i="148"/>
  <c r="AT18" i="148"/>
  <c r="AQ18" i="148"/>
  <c r="AB18" i="148"/>
  <c r="L18" i="148"/>
  <c r="A18" i="148"/>
  <c r="AT17" i="148"/>
  <c r="AQ17" i="148"/>
  <c r="AB17" i="148"/>
  <c r="L17" i="148"/>
  <c r="A17" i="148"/>
  <c r="AT16" i="148"/>
  <c r="AQ16" i="148"/>
  <c r="AB16" i="148"/>
  <c r="L16" i="148"/>
  <c r="A16" i="148"/>
  <c r="AT15" i="148"/>
  <c r="AQ15" i="148"/>
  <c r="AD15" i="148"/>
  <c r="AC15" i="148"/>
  <c r="AT14" i="148"/>
  <c r="AQ14" i="148"/>
  <c r="AT13" i="148"/>
  <c r="AQ13" i="148"/>
  <c r="AT12" i="148"/>
  <c r="AQ12" i="148"/>
  <c r="AL12" i="148"/>
  <c r="AK12" i="148"/>
  <c r="AD12" i="148"/>
  <c r="AC12" i="148"/>
  <c r="AT11" i="148"/>
  <c r="AQ11" i="148"/>
  <c r="AT10" i="148"/>
  <c r="AQ10" i="148"/>
  <c r="AT9" i="148"/>
  <c r="AQ9" i="148"/>
  <c r="AT8" i="148"/>
  <c r="AQ8" i="148"/>
  <c r="AT7" i="148"/>
  <c r="AQ7" i="148"/>
  <c r="AT6" i="148"/>
  <c r="AQ6" i="148"/>
  <c r="AJ6" i="148"/>
  <c r="AT5" i="148"/>
  <c r="AQ5" i="148"/>
  <c r="AJ5" i="148"/>
  <c r="AT4" i="148"/>
  <c r="AQ4" i="148"/>
  <c r="AT3" i="148"/>
  <c r="AQ3" i="148"/>
  <c r="AT2" i="148"/>
  <c r="AO1" i="148"/>
  <c r="AO5" i="148" s="1"/>
  <c r="AN267" i="147"/>
  <c r="AM267" i="147"/>
  <c r="AE267" i="147"/>
  <c r="AC267" i="147"/>
  <c r="AH267" i="147" s="1"/>
  <c r="AB267" i="147"/>
  <c r="AM266" i="147"/>
  <c r="AH266" i="147"/>
  <c r="AE266" i="147"/>
  <c r="AB266" i="147"/>
  <c r="AB265" i="147"/>
  <c r="L265" i="147"/>
  <c r="A265" i="147"/>
  <c r="AB264" i="147"/>
  <c r="L264" i="147"/>
  <c r="A264" i="147"/>
  <c r="AB263" i="147"/>
  <c r="L263" i="147"/>
  <c r="A263" i="147"/>
  <c r="AB262" i="147"/>
  <c r="L262" i="147"/>
  <c r="A262" i="147"/>
  <c r="AB261" i="147"/>
  <c r="L261" i="147"/>
  <c r="A261" i="147"/>
  <c r="AB260" i="147"/>
  <c r="L260" i="147"/>
  <c r="A260" i="147"/>
  <c r="AB259" i="147"/>
  <c r="L259" i="147"/>
  <c r="A259" i="147"/>
  <c r="AB258" i="147"/>
  <c r="L258" i="147"/>
  <c r="A258" i="147"/>
  <c r="AB257" i="147"/>
  <c r="L257" i="147"/>
  <c r="A257" i="147"/>
  <c r="AB256" i="147"/>
  <c r="L256" i="147"/>
  <c r="A256" i="147"/>
  <c r="AB255" i="147"/>
  <c r="L255" i="147"/>
  <c r="A255" i="147"/>
  <c r="AB254" i="147"/>
  <c r="L254" i="147"/>
  <c r="A254" i="147"/>
  <c r="AB253" i="147"/>
  <c r="L253" i="147"/>
  <c r="A253" i="147"/>
  <c r="AB252" i="147"/>
  <c r="L252" i="147"/>
  <c r="A252" i="147"/>
  <c r="AB251" i="147"/>
  <c r="L251" i="147"/>
  <c r="A251" i="147"/>
  <c r="AB250" i="147"/>
  <c r="L250" i="147"/>
  <c r="A250" i="147"/>
  <c r="AB249" i="147"/>
  <c r="L249" i="147"/>
  <c r="A249" i="147"/>
  <c r="AB248" i="147"/>
  <c r="L248" i="147"/>
  <c r="A248" i="147"/>
  <c r="AB247" i="147"/>
  <c r="L247" i="147"/>
  <c r="A247" i="147"/>
  <c r="AB246" i="147"/>
  <c r="L246" i="147"/>
  <c r="A246" i="147"/>
  <c r="AB245" i="147"/>
  <c r="L245" i="147"/>
  <c r="A245" i="147"/>
  <c r="AB244" i="147"/>
  <c r="L244" i="147"/>
  <c r="A244" i="147"/>
  <c r="AB243" i="147"/>
  <c r="L243" i="147"/>
  <c r="A243" i="147"/>
  <c r="AB242" i="147"/>
  <c r="L242" i="147"/>
  <c r="A242" i="147"/>
  <c r="AB241" i="147"/>
  <c r="L241" i="147"/>
  <c r="A241" i="147"/>
  <c r="AB240" i="147"/>
  <c r="L240" i="147"/>
  <c r="A240" i="147"/>
  <c r="AB239" i="147"/>
  <c r="L239" i="147"/>
  <c r="A239" i="147"/>
  <c r="AB238" i="147"/>
  <c r="L238" i="147"/>
  <c r="A238" i="147"/>
  <c r="AB237" i="147"/>
  <c r="L237" i="147"/>
  <c r="A237" i="147"/>
  <c r="AB236" i="147"/>
  <c r="L236" i="147"/>
  <c r="A236" i="147"/>
  <c r="AB235" i="147"/>
  <c r="L235" i="147"/>
  <c r="A235" i="147"/>
  <c r="AB234" i="147"/>
  <c r="L234" i="147"/>
  <c r="A234" i="147"/>
  <c r="AB233" i="147"/>
  <c r="L233" i="147"/>
  <c r="A233" i="147"/>
  <c r="AB232" i="147"/>
  <c r="L232" i="147"/>
  <c r="A232" i="147"/>
  <c r="AB231" i="147"/>
  <c r="L231" i="147"/>
  <c r="A231" i="147"/>
  <c r="AB230" i="147"/>
  <c r="L230" i="147"/>
  <c r="A230" i="147"/>
  <c r="AB229" i="147"/>
  <c r="L229" i="147"/>
  <c r="A229" i="147"/>
  <c r="AB228" i="147"/>
  <c r="L228" i="147"/>
  <c r="A228" i="147"/>
  <c r="AB227" i="147"/>
  <c r="L227" i="147"/>
  <c r="A227" i="147"/>
  <c r="AB226" i="147"/>
  <c r="L226" i="147"/>
  <c r="A226" i="147"/>
  <c r="AB225" i="147"/>
  <c r="L225" i="147"/>
  <c r="A225" i="147"/>
  <c r="AB224" i="147"/>
  <c r="L224" i="147"/>
  <c r="A224" i="147"/>
  <c r="AB223" i="147"/>
  <c r="L223" i="147"/>
  <c r="A223" i="147"/>
  <c r="AB222" i="147"/>
  <c r="L222" i="147"/>
  <c r="A222" i="147"/>
  <c r="AB221" i="147"/>
  <c r="L221" i="147"/>
  <c r="A221" i="147"/>
  <c r="AB220" i="147"/>
  <c r="L220" i="147"/>
  <c r="A220" i="147"/>
  <c r="AB219" i="147"/>
  <c r="L219" i="147"/>
  <c r="A219" i="147"/>
  <c r="AB218" i="147"/>
  <c r="L218" i="147"/>
  <c r="A218" i="147"/>
  <c r="AB217" i="147"/>
  <c r="L217" i="147"/>
  <c r="A217" i="147"/>
  <c r="AB216" i="147"/>
  <c r="L216" i="147"/>
  <c r="A216" i="147"/>
  <c r="AB215" i="147"/>
  <c r="L215" i="147"/>
  <c r="A215" i="147"/>
  <c r="AB214" i="147"/>
  <c r="L214" i="147"/>
  <c r="A214" i="147"/>
  <c r="AB213" i="147"/>
  <c r="L213" i="147"/>
  <c r="A213" i="147"/>
  <c r="AB212" i="147"/>
  <c r="L212" i="147"/>
  <c r="A212" i="147"/>
  <c r="AB211" i="147"/>
  <c r="L211" i="147"/>
  <c r="A211" i="147"/>
  <c r="AB210" i="147"/>
  <c r="L210" i="147"/>
  <c r="A210" i="147"/>
  <c r="AB209" i="147"/>
  <c r="L209" i="147"/>
  <c r="A209" i="147"/>
  <c r="AB208" i="147"/>
  <c r="L208" i="147"/>
  <c r="A208" i="147"/>
  <c r="AB207" i="147"/>
  <c r="L207" i="147"/>
  <c r="A207" i="147"/>
  <c r="AB206" i="147"/>
  <c r="L206" i="147"/>
  <c r="A206" i="147"/>
  <c r="AB205" i="147"/>
  <c r="L205" i="147"/>
  <c r="A205" i="147"/>
  <c r="AB204" i="147"/>
  <c r="L204" i="147"/>
  <c r="A204" i="147"/>
  <c r="AB203" i="147"/>
  <c r="L203" i="147"/>
  <c r="A203" i="147"/>
  <c r="AB202" i="147"/>
  <c r="L202" i="147"/>
  <c r="A202" i="147"/>
  <c r="AB201" i="147"/>
  <c r="L201" i="147"/>
  <c r="A201" i="147"/>
  <c r="AB200" i="147"/>
  <c r="L200" i="147"/>
  <c r="A200" i="147"/>
  <c r="AB199" i="147"/>
  <c r="L199" i="147"/>
  <c r="A199" i="147"/>
  <c r="AB198" i="147"/>
  <c r="L198" i="147"/>
  <c r="A198" i="147"/>
  <c r="AB197" i="147"/>
  <c r="L197" i="147"/>
  <c r="A197" i="147"/>
  <c r="AB196" i="147"/>
  <c r="L196" i="147"/>
  <c r="A196" i="147"/>
  <c r="AB195" i="147"/>
  <c r="L195" i="147"/>
  <c r="A195" i="147"/>
  <c r="AB194" i="147"/>
  <c r="L194" i="147"/>
  <c r="A194" i="147"/>
  <c r="AB193" i="147"/>
  <c r="L193" i="147"/>
  <c r="A193" i="147"/>
  <c r="AB192" i="147"/>
  <c r="L192" i="147"/>
  <c r="A192" i="147"/>
  <c r="AB191" i="147"/>
  <c r="L191" i="147"/>
  <c r="A191" i="147"/>
  <c r="AB190" i="147"/>
  <c r="L190" i="147"/>
  <c r="A190" i="147"/>
  <c r="AB189" i="147"/>
  <c r="L189" i="147"/>
  <c r="A189" i="147"/>
  <c r="AB188" i="147"/>
  <c r="L188" i="147"/>
  <c r="A188" i="147"/>
  <c r="AB187" i="147"/>
  <c r="L187" i="147"/>
  <c r="A187" i="147"/>
  <c r="AB186" i="147"/>
  <c r="L186" i="147"/>
  <c r="A186" i="147"/>
  <c r="AB185" i="147"/>
  <c r="L185" i="147"/>
  <c r="A185" i="147"/>
  <c r="AB184" i="147"/>
  <c r="L184" i="147"/>
  <c r="A184" i="147"/>
  <c r="AB183" i="147"/>
  <c r="L183" i="147"/>
  <c r="A183" i="147"/>
  <c r="AB182" i="147"/>
  <c r="L182" i="147"/>
  <c r="A182" i="147"/>
  <c r="AB181" i="147"/>
  <c r="L181" i="147"/>
  <c r="A181" i="147"/>
  <c r="AB180" i="147"/>
  <c r="L180" i="147"/>
  <c r="A180" i="147"/>
  <c r="AB179" i="147"/>
  <c r="L179" i="147"/>
  <c r="A179" i="147"/>
  <c r="AB178" i="147"/>
  <c r="L178" i="147"/>
  <c r="A178" i="147"/>
  <c r="AB177" i="147"/>
  <c r="L177" i="147"/>
  <c r="A177" i="147"/>
  <c r="AB176" i="147"/>
  <c r="L176" i="147"/>
  <c r="A176" i="147"/>
  <c r="AB175" i="147"/>
  <c r="L175" i="147"/>
  <c r="A175" i="147"/>
  <c r="AB174" i="147"/>
  <c r="L174" i="147"/>
  <c r="A174" i="147"/>
  <c r="AB173" i="147"/>
  <c r="L173" i="147"/>
  <c r="A173" i="147"/>
  <c r="AB172" i="147"/>
  <c r="L172" i="147"/>
  <c r="A172" i="147"/>
  <c r="AB171" i="147"/>
  <c r="L171" i="147"/>
  <c r="A171" i="147"/>
  <c r="AB170" i="147"/>
  <c r="L170" i="147"/>
  <c r="A170" i="147"/>
  <c r="AB169" i="147"/>
  <c r="L169" i="147"/>
  <c r="A169" i="147"/>
  <c r="AB168" i="147"/>
  <c r="L168" i="147"/>
  <c r="A168" i="147"/>
  <c r="AB167" i="147"/>
  <c r="L167" i="147"/>
  <c r="A167" i="147"/>
  <c r="AB166" i="147"/>
  <c r="L166" i="147"/>
  <c r="A166" i="147"/>
  <c r="AB165" i="147"/>
  <c r="L165" i="147"/>
  <c r="A165" i="147"/>
  <c r="AB164" i="147"/>
  <c r="L164" i="147"/>
  <c r="A164" i="147"/>
  <c r="AB163" i="147"/>
  <c r="L163" i="147"/>
  <c r="A163" i="147"/>
  <c r="AB162" i="147"/>
  <c r="L162" i="147"/>
  <c r="A162" i="147"/>
  <c r="AB161" i="147"/>
  <c r="L161" i="147"/>
  <c r="A161" i="147"/>
  <c r="AB160" i="147"/>
  <c r="L160" i="147"/>
  <c r="A160" i="147"/>
  <c r="AB159" i="147"/>
  <c r="L159" i="147"/>
  <c r="A159" i="147"/>
  <c r="AB158" i="147"/>
  <c r="L158" i="147"/>
  <c r="A158" i="147"/>
  <c r="AB157" i="147"/>
  <c r="L157" i="147"/>
  <c r="A157" i="147"/>
  <c r="AB156" i="147"/>
  <c r="L156" i="147"/>
  <c r="A156" i="147"/>
  <c r="AB155" i="147"/>
  <c r="L155" i="147"/>
  <c r="A155" i="147"/>
  <c r="AB154" i="147"/>
  <c r="L154" i="147"/>
  <c r="A154" i="147"/>
  <c r="AB153" i="147"/>
  <c r="L153" i="147"/>
  <c r="A153" i="147"/>
  <c r="AB152" i="147"/>
  <c r="L152" i="147"/>
  <c r="A152" i="147"/>
  <c r="AB151" i="147"/>
  <c r="L151" i="147"/>
  <c r="A151" i="147"/>
  <c r="AB150" i="147"/>
  <c r="L150" i="147"/>
  <c r="A150" i="147"/>
  <c r="AB149" i="147"/>
  <c r="L149" i="147"/>
  <c r="A149" i="147"/>
  <c r="AB148" i="147"/>
  <c r="L148" i="147"/>
  <c r="A148" i="147"/>
  <c r="AB147" i="147"/>
  <c r="L147" i="147"/>
  <c r="A147" i="147"/>
  <c r="AB146" i="147"/>
  <c r="L146" i="147"/>
  <c r="A146" i="147"/>
  <c r="AB145" i="147"/>
  <c r="L145" i="147"/>
  <c r="A145" i="147"/>
  <c r="AB144" i="147"/>
  <c r="L144" i="147"/>
  <c r="A144" i="147"/>
  <c r="AB143" i="147"/>
  <c r="L143" i="147"/>
  <c r="A143" i="147"/>
  <c r="AB142" i="147"/>
  <c r="L142" i="147"/>
  <c r="A142" i="147"/>
  <c r="AB141" i="147"/>
  <c r="L141" i="147"/>
  <c r="A141" i="147"/>
  <c r="AB140" i="147"/>
  <c r="L140" i="147"/>
  <c r="A140" i="147"/>
  <c r="AB139" i="147"/>
  <c r="L139" i="147"/>
  <c r="A139" i="147"/>
  <c r="AB138" i="147"/>
  <c r="L138" i="147"/>
  <c r="A138" i="147"/>
  <c r="AB137" i="147"/>
  <c r="L137" i="147"/>
  <c r="A137" i="147"/>
  <c r="AB136" i="147"/>
  <c r="L136" i="147"/>
  <c r="A136" i="147"/>
  <c r="AB135" i="147"/>
  <c r="L135" i="147"/>
  <c r="A135" i="147"/>
  <c r="AB134" i="147"/>
  <c r="L134" i="147"/>
  <c r="A134" i="147"/>
  <c r="AB133" i="147"/>
  <c r="L133" i="147"/>
  <c r="A133" i="147"/>
  <c r="AB132" i="147"/>
  <c r="L132" i="147"/>
  <c r="A132" i="147"/>
  <c r="AB131" i="147"/>
  <c r="L131" i="147"/>
  <c r="A131" i="147"/>
  <c r="AB130" i="147"/>
  <c r="L130" i="147"/>
  <c r="A130" i="147"/>
  <c r="AB129" i="147"/>
  <c r="L129" i="147"/>
  <c r="A129" i="147"/>
  <c r="AB128" i="147"/>
  <c r="L128" i="147"/>
  <c r="A128" i="147"/>
  <c r="AB127" i="147"/>
  <c r="L127" i="147"/>
  <c r="A127" i="147"/>
  <c r="AB126" i="147"/>
  <c r="L126" i="147"/>
  <c r="A126" i="147"/>
  <c r="AB125" i="147"/>
  <c r="L125" i="147"/>
  <c r="A125" i="147"/>
  <c r="AB124" i="147"/>
  <c r="L124" i="147"/>
  <c r="A124" i="147"/>
  <c r="AB123" i="147"/>
  <c r="L123" i="147"/>
  <c r="A123" i="147"/>
  <c r="AB122" i="147"/>
  <c r="L122" i="147"/>
  <c r="A122" i="147"/>
  <c r="AB121" i="147"/>
  <c r="L121" i="147"/>
  <c r="A121" i="147"/>
  <c r="AB120" i="147"/>
  <c r="L120" i="147"/>
  <c r="A120" i="147"/>
  <c r="AB119" i="147"/>
  <c r="L119" i="147"/>
  <c r="A119" i="147"/>
  <c r="AB118" i="147"/>
  <c r="L118" i="147"/>
  <c r="A118" i="147"/>
  <c r="AB117" i="147"/>
  <c r="L117" i="147"/>
  <c r="A117" i="147"/>
  <c r="AB116" i="147"/>
  <c r="L116" i="147"/>
  <c r="A116" i="147"/>
  <c r="AB115" i="147"/>
  <c r="L115" i="147"/>
  <c r="A115" i="147"/>
  <c r="AB114" i="147"/>
  <c r="L114" i="147"/>
  <c r="A114" i="147"/>
  <c r="AB113" i="147"/>
  <c r="L113" i="147"/>
  <c r="A113" i="147"/>
  <c r="AB112" i="147"/>
  <c r="L112" i="147"/>
  <c r="A112" i="147"/>
  <c r="AB111" i="147"/>
  <c r="L111" i="147"/>
  <c r="A111" i="147"/>
  <c r="AB110" i="147"/>
  <c r="L110" i="147"/>
  <c r="A110" i="147"/>
  <c r="AB109" i="147"/>
  <c r="L109" i="147"/>
  <c r="A109" i="147"/>
  <c r="AB108" i="147"/>
  <c r="L108" i="147"/>
  <c r="A108" i="147"/>
  <c r="AB107" i="147"/>
  <c r="L107" i="147"/>
  <c r="A107" i="147"/>
  <c r="AB106" i="147"/>
  <c r="L106" i="147"/>
  <c r="A106" i="147"/>
  <c r="AB105" i="147"/>
  <c r="L105" i="147"/>
  <c r="A105" i="147"/>
  <c r="AB104" i="147"/>
  <c r="L104" i="147"/>
  <c r="A104" i="147"/>
  <c r="AB103" i="147"/>
  <c r="L103" i="147"/>
  <c r="A103" i="147"/>
  <c r="AB102" i="147"/>
  <c r="L102" i="147"/>
  <c r="A102" i="147"/>
  <c r="AB101" i="147"/>
  <c r="L101" i="147"/>
  <c r="A101" i="147"/>
  <c r="AB100" i="147"/>
  <c r="L100" i="147"/>
  <c r="A100" i="147"/>
  <c r="AB99" i="147"/>
  <c r="L99" i="147"/>
  <c r="A99" i="147"/>
  <c r="AB98" i="147"/>
  <c r="L98" i="147"/>
  <c r="A98" i="147"/>
  <c r="AB97" i="147"/>
  <c r="L97" i="147"/>
  <c r="A97" i="147"/>
  <c r="AB96" i="147"/>
  <c r="L96" i="147"/>
  <c r="A96" i="147"/>
  <c r="AB95" i="147"/>
  <c r="L95" i="147"/>
  <c r="A95" i="147"/>
  <c r="AB94" i="147"/>
  <c r="L94" i="147"/>
  <c r="A94" i="147"/>
  <c r="AB93" i="147"/>
  <c r="L93" i="147"/>
  <c r="A93" i="147"/>
  <c r="AB92" i="147"/>
  <c r="L92" i="147"/>
  <c r="A92" i="147"/>
  <c r="AB91" i="147"/>
  <c r="L91" i="147"/>
  <c r="A91" i="147"/>
  <c r="AB90" i="147"/>
  <c r="L90" i="147"/>
  <c r="A90" i="147"/>
  <c r="AB89" i="147"/>
  <c r="L89" i="147"/>
  <c r="A89" i="147"/>
  <c r="AB88" i="147"/>
  <c r="L88" i="147"/>
  <c r="A88" i="147"/>
  <c r="AB87" i="147"/>
  <c r="L87" i="147"/>
  <c r="A87" i="147"/>
  <c r="AB86" i="147"/>
  <c r="L86" i="147"/>
  <c r="A86" i="147"/>
  <c r="AB85" i="147"/>
  <c r="L85" i="147"/>
  <c r="A85" i="147"/>
  <c r="AB84" i="147"/>
  <c r="L84" i="147"/>
  <c r="A84" i="147"/>
  <c r="AB83" i="147"/>
  <c r="L83" i="147"/>
  <c r="A83" i="147"/>
  <c r="AB82" i="147"/>
  <c r="L82" i="147"/>
  <c r="A82" i="147"/>
  <c r="AB81" i="147"/>
  <c r="L81" i="147"/>
  <c r="A81" i="147"/>
  <c r="AB80" i="147"/>
  <c r="L80" i="147"/>
  <c r="A80" i="147"/>
  <c r="AB79" i="147"/>
  <c r="L79" i="147"/>
  <c r="A79" i="147"/>
  <c r="AB78" i="147"/>
  <c r="L78" i="147"/>
  <c r="A78" i="147"/>
  <c r="AB77" i="147"/>
  <c r="L77" i="147"/>
  <c r="A77" i="147"/>
  <c r="AB76" i="147"/>
  <c r="L76" i="147"/>
  <c r="A76" i="147"/>
  <c r="AB75" i="147"/>
  <c r="L75" i="147"/>
  <c r="A75" i="147"/>
  <c r="AB74" i="147"/>
  <c r="L74" i="147"/>
  <c r="A74" i="147"/>
  <c r="AB73" i="147"/>
  <c r="L73" i="147"/>
  <c r="A73" i="147"/>
  <c r="AB72" i="147"/>
  <c r="L72" i="147"/>
  <c r="A72" i="147"/>
  <c r="AB71" i="147"/>
  <c r="L71" i="147"/>
  <c r="A71" i="147"/>
  <c r="AB70" i="147"/>
  <c r="L70" i="147"/>
  <c r="A70" i="147"/>
  <c r="AB69" i="147"/>
  <c r="L69" i="147"/>
  <c r="A69" i="147"/>
  <c r="AB68" i="147"/>
  <c r="L68" i="147"/>
  <c r="A68" i="147"/>
  <c r="AB67" i="147"/>
  <c r="L67" i="147"/>
  <c r="A67" i="147"/>
  <c r="AB66" i="147"/>
  <c r="L66" i="147"/>
  <c r="A66" i="147"/>
  <c r="AB65" i="147"/>
  <c r="L65" i="147"/>
  <c r="A65" i="147"/>
  <c r="AB64" i="147"/>
  <c r="L64" i="147"/>
  <c r="A64" i="147"/>
  <c r="AB63" i="147"/>
  <c r="L63" i="147"/>
  <c r="A63" i="147"/>
  <c r="AB62" i="147"/>
  <c r="L62" i="147"/>
  <c r="A62" i="147"/>
  <c r="AB61" i="147"/>
  <c r="L61" i="147"/>
  <c r="A61" i="147"/>
  <c r="AB60" i="147"/>
  <c r="L60" i="147"/>
  <c r="A60" i="147"/>
  <c r="AB59" i="147"/>
  <c r="L59" i="147"/>
  <c r="A59" i="147"/>
  <c r="AB58" i="147"/>
  <c r="L58" i="147"/>
  <c r="A58" i="147"/>
  <c r="AB57" i="147"/>
  <c r="L57" i="147"/>
  <c r="A57" i="147"/>
  <c r="AB56" i="147"/>
  <c r="L56" i="147"/>
  <c r="A56" i="147"/>
  <c r="AB55" i="147"/>
  <c r="L55" i="147"/>
  <c r="A55" i="147"/>
  <c r="AB54" i="147"/>
  <c r="L54" i="147"/>
  <c r="A54" i="147"/>
  <c r="AB53" i="147"/>
  <c r="L53" i="147"/>
  <c r="A53" i="147"/>
  <c r="AB52" i="147"/>
  <c r="L52" i="147"/>
  <c r="A52" i="147"/>
  <c r="AB51" i="147"/>
  <c r="L51" i="147"/>
  <c r="A51" i="147"/>
  <c r="AB50" i="147"/>
  <c r="L50" i="147"/>
  <c r="A50" i="147"/>
  <c r="AB49" i="147"/>
  <c r="L49" i="147"/>
  <c r="A49" i="147"/>
  <c r="AB48" i="147"/>
  <c r="L48" i="147"/>
  <c r="A48" i="147"/>
  <c r="AB47" i="147"/>
  <c r="L47" i="147"/>
  <c r="A47" i="147"/>
  <c r="AB46" i="147"/>
  <c r="L46" i="147"/>
  <c r="A46" i="147"/>
  <c r="AB45" i="147"/>
  <c r="L45" i="147"/>
  <c r="A45" i="147"/>
  <c r="AB44" i="147"/>
  <c r="L44" i="147"/>
  <c r="A44" i="147"/>
  <c r="AB43" i="147"/>
  <c r="L43" i="147"/>
  <c r="A43" i="147"/>
  <c r="AB42" i="147"/>
  <c r="L42" i="147"/>
  <c r="A42" i="147"/>
  <c r="AB41" i="147"/>
  <c r="L41" i="147"/>
  <c r="A41" i="147"/>
  <c r="AB40" i="147"/>
  <c r="L40" i="147"/>
  <c r="A40" i="147"/>
  <c r="AB39" i="147"/>
  <c r="L39" i="147"/>
  <c r="A39" i="147"/>
  <c r="AB38" i="147"/>
  <c r="L38" i="147"/>
  <c r="A38" i="147"/>
  <c r="AB37" i="147"/>
  <c r="L37" i="147"/>
  <c r="A37" i="147"/>
  <c r="AB36" i="147"/>
  <c r="L36" i="147"/>
  <c r="A36" i="147"/>
  <c r="AB35" i="147"/>
  <c r="L35" i="147"/>
  <c r="A35" i="147"/>
  <c r="AB34" i="147"/>
  <c r="L34" i="147"/>
  <c r="A34" i="147"/>
  <c r="AB33" i="147"/>
  <c r="L33" i="147"/>
  <c r="A33" i="147"/>
  <c r="AB32" i="147"/>
  <c r="L32" i="147"/>
  <c r="A32" i="147"/>
  <c r="AB31" i="147"/>
  <c r="L31" i="147"/>
  <c r="A31" i="147"/>
  <c r="AB30" i="147"/>
  <c r="L30" i="147"/>
  <c r="A30" i="147"/>
  <c r="AB29" i="147"/>
  <c r="L29" i="147"/>
  <c r="A29" i="147"/>
  <c r="AB28" i="147"/>
  <c r="L28" i="147"/>
  <c r="A28" i="147"/>
  <c r="AB27" i="147"/>
  <c r="L27" i="147"/>
  <c r="A27" i="147"/>
  <c r="AB26" i="147"/>
  <c r="L26" i="147"/>
  <c r="A26" i="147"/>
  <c r="AB25" i="147"/>
  <c r="L25" i="147"/>
  <c r="A25" i="147"/>
  <c r="AB24" i="147"/>
  <c r="L24" i="147"/>
  <c r="A24" i="147"/>
  <c r="AB23" i="147"/>
  <c r="L23" i="147"/>
  <c r="A23" i="147"/>
  <c r="AB22" i="147"/>
  <c r="L22" i="147"/>
  <c r="A22" i="147"/>
  <c r="AB21" i="147"/>
  <c r="L21" i="147"/>
  <c r="A21" i="147"/>
  <c r="AB20" i="147"/>
  <c r="L20" i="147"/>
  <c r="A20" i="147"/>
  <c r="AT19" i="147"/>
  <c r="AQ19" i="147"/>
  <c r="AB19" i="147"/>
  <c r="L19" i="147"/>
  <c r="A19" i="147"/>
  <c r="AT18" i="147"/>
  <c r="AQ18" i="147"/>
  <c r="AB18" i="147"/>
  <c r="L18" i="147"/>
  <c r="A18" i="147"/>
  <c r="AT17" i="147"/>
  <c r="AQ17" i="147"/>
  <c r="AB17" i="147"/>
  <c r="L17" i="147"/>
  <c r="A17" i="147"/>
  <c r="AT16" i="147"/>
  <c r="AQ16" i="147"/>
  <c r="AB16" i="147"/>
  <c r="L16" i="147"/>
  <c r="A16" i="147"/>
  <c r="AT15" i="147"/>
  <c r="AQ15" i="147"/>
  <c r="AD15" i="147"/>
  <c r="AC15" i="147"/>
  <c r="AT14" i="147"/>
  <c r="AQ14" i="147"/>
  <c r="AT13" i="147"/>
  <c r="AQ13" i="147"/>
  <c r="AT12" i="147"/>
  <c r="AQ12" i="147"/>
  <c r="AL12" i="147"/>
  <c r="AK12" i="147"/>
  <c r="AD12" i="147"/>
  <c r="AC12" i="147"/>
  <c r="AT11" i="147"/>
  <c r="AQ11" i="147"/>
  <c r="AT10" i="147"/>
  <c r="AQ10" i="147"/>
  <c r="AT9" i="147"/>
  <c r="AQ9" i="147"/>
  <c r="AT8" i="147"/>
  <c r="AQ8" i="147"/>
  <c r="AT7" i="147"/>
  <c r="AQ7" i="147"/>
  <c r="AT6" i="147"/>
  <c r="AQ6" i="147"/>
  <c r="AJ6" i="147"/>
  <c r="AT5" i="147"/>
  <c r="AQ5" i="147"/>
  <c r="AJ5" i="147"/>
  <c r="AT4" i="147"/>
  <c r="AQ4" i="147"/>
  <c r="AT3" i="147"/>
  <c r="AQ3" i="147"/>
  <c r="AT2" i="147"/>
  <c r="AO1" i="147"/>
  <c r="AO2" i="147" s="1"/>
  <c r="AN267" i="146"/>
  <c r="AM267" i="146"/>
  <c r="AE267" i="146"/>
  <c r="AC267" i="146"/>
  <c r="AH267" i="146" s="1"/>
  <c r="AB267" i="146"/>
  <c r="AM266" i="146"/>
  <c r="AH266" i="146"/>
  <c r="AE266" i="146"/>
  <c r="AB266" i="146"/>
  <c r="AB265" i="146"/>
  <c r="L265" i="146"/>
  <c r="A265" i="146"/>
  <c r="AB264" i="146"/>
  <c r="L264" i="146"/>
  <c r="A264" i="146"/>
  <c r="AB263" i="146"/>
  <c r="L263" i="146"/>
  <c r="A263" i="146"/>
  <c r="AB262" i="146"/>
  <c r="L262" i="146"/>
  <c r="A262" i="146"/>
  <c r="AB261" i="146"/>
  <c r="L261" i="146"/>
  <c r="A261" i="146"/>
  <c r="AB260" i="146"/>
  <c r="L260" i="146"/>
  <c r="A260" i="146"/>
  <c r="AB259" i="146"/>
  <c r="L259" i="146"/>
  <c r="A259" i="146"/>
  <c r="AB258" i="146"/>
  <c r="L258" i="146"/>
  <c r="A258" i="146"/>
  <c r="AB257" i="146"/>
  <c r="L257" i="146"/>
  <c r="A257" i="146"/>
  <c r="AB256" i="146"/>
  <c r="L256" i="146"/>
  <c r="A256" i="146"/>
  <c r="AB255" i="146"/>
  <c r="L255" i="146"/>
  <c r="A255" i="146"/>
  <c r="AB254" i="146"/>
  <c r="L254" i="146"/>
  <c r="A254" i="146"/>
  <c r="AB253" i="146"/>
  <c r="L253" i="146"/>
  <c r="A253" i="146"/>
  <c r="AB252" i="146"/>
  <c r="L252" i="146"/>
  <c r="A252" i="146"/>
  <c r="AB251" i="146"/>
  <c r="L251" i="146"/>
  <c r="A251" i="146"/>
  <c r="AB250" i="146"/>
  <c r="L250" i="146"/>
  <c r="A250" i="146"/>
  <c r="AB249" i="146"/>
  <c r="L249" i="146"/>
  <c r="A249" i="146"/>
  <c r="AB248" i="146"/>
  <c r="L248" i="146"/>
  <c r="A248" i="146"/>
  <c r="AB247" i="146"/>
  <c r="L247" i="146"/>
  <c r="A247" i="146"/>
  <c r="AB246" i="146"/>
  <c r="L246" i="146"/>
  <c r="A246" i="146"/>
  <c r="AB245" i="146"/>
  <c r="L245" i="146"/>
  <c r="A245" i="146"/>
  <c r="AB244" i="146"/>
  <c r="L244" i="146"/>
  <c r="A244" i="146"/>
  <c r="AB243" i="146"/>
  <c r="L243" i="146"/>
  <c r="A243" i="146"/>
  <c r="AB242" i="146"/>
  <c r="L242" i="146"/>
  <c r="A242" i="146"/>
  <c r="AB241" i="146"/>
  <c r="L241" i="146"/>
  <c r="A241" i="146"/>
  <c r="AB240" i="146"/>
  <c r="L240" i="146"/>
  <c r="A240" i="146"/>
  <c r="AB239" i="146"/>
  <c r="L239" i="146"/>
  <c r="A239" i="146"/>
  <c r="AB238" i="146"/>
  <c r="L238" i="146"/>
  <c r="A238" i="146"/>
  <c r="AB237" i="146"/>
  <c r="L237" i="146"/>
  <c r="A237" i="146"/>
  <c r="AB236" i="146"/>
  <c r="L236" i="146"/>
  <c r="A236" i="146"/>
  <c r="AB235" i="146"/>
  <c r="L235" i="146"/>
  <c r="A235" i="146"/>
  <c r="AB234" i="146"/>
  <c r="L234" i="146"/>
  <c r="A234" i="146"/>
  <c r="AB233" i="146"/>
  <c r="L233" i="146"/>
  <c r="A233" i="146"/>
  <c r="AB232" i="146"/>
  <c r="L232" i="146"/>
  <c r="A232" i="146"/>
  <c r="AB231" i="146"/>
  <c r="L231" i="146"/>
  <c r="A231" i="146"/>
  <c r="AB230" i="146"/>
  <c r="L230" i="146"/>
  <c r="A230" i="146"/>
  <c r="AB229" i="146"/>
  <c r="L229" i="146"/>
  <c r="A229" i="146"/>
  <c r="AB228" i="146"/>
  <c r="L228" i="146"/>
  <c r="A228" i="146"/>
  <c r="AB227" i="146"/>
  <c r="L227" i="146"/>
  <c r="A227" i="146"/>
  <c r="AB226" i="146"/>
  <c r="L226" i="146"/>
  <c r="A226" i="146"/>
  <c r="AB225" i="146"/>
  <c r="L225" i="146"/>
  <c r="A225" i="146"/>
  <c r="AB224" i="146"/>
  <c r="L224" i="146"/>
  <c r="A224" i="146"/>
  <c r="AB223" i="146"/>
  <c r="L223" i="146"/>
  <c r="A223" i="146"/>
  <c r="AB222" i="146"/>
  <c r="L222" i="146"/>
  <c r="A222" i="146"/>
  <c r="AB221" i="146"/>
  <c r="L221" i="146"/>
  <c r="A221" i="146"/>
  <c r="AB220" i="146"/>
  <c r="L220" i="146"/>
  <c r="A220" i="146"/>
  <c r="AB219" i="146"/>
  <c r="L219" i="146"/>
  <c r="A219" i="146"/>
  <c r="AB218" i="146"/>
  <c r="L218" i="146"/>
  <c r="A218" i="146"/>
  <c r="AB217" i="146"/>
  <c r="L217" i="146"/>
  <c r="A217" i="146"/>
  <c r="AB216" i="146"/>
  <c r="L216" i="146"/>
  <c r="A216" i="146"/>
  <c r="AB215" i="146"/>
  <c r="L215" i="146"/>
  <c r="A215" i="146"/>
  <c r="AB214" i="146"/>
  <c r="L214" i="146"/>
  <c r="A214" i="146"/>
  <c r="AB213" i="146"/>
  <c r="L213" i="146"/>
  <c r="A213" i="146"/>
  <c r="AB212" i="146"/>
  <c r="L212" i="146"/>
  <c r="A212" i="146"/>
  <c r="AB211" i="146"/>
  <c r="L211" i="146"/>
  <c r="A211" i="146"/>
  <c r="AB210" i="146"/>
  <c r="L210" i="146"/>
  <c r="A210" i="146"/>
  <c r="AB209" i="146"/>
  <c r="L209" i="146"/>
  <c r="A209" i="146"/>
  <c r="AB208" i="146"/>
  <c r="L208" i="146"/>
  <c r="A208" i="146"/>
  <c r="AB207" i="146"/>
  <c r="L207" i="146"/>
  <c r="A207" i="146"/>
  <c r="AB206" i="146"/>
  <c r="L206" i="146"/>
  <c r="A206" i="146"/>
  <c r="AB205" i="146"/>
  <c r="L205" i="146"/>
  <c r="A205" i="146"/>
  <c r="AB204" i="146"/>
  <c r="L204" i="146"/>
  <c r="A204" i="146"/>
  <c r="AB203" i="146"/>
  <c r="L203" i="146"/>
  <c r="A203" i="146"/>
  <c r="AB202" i="146"/>
  <c r="L202" i="146"/>
  <c r="A202" i="146"/>
  <c r="AB201" i="146"/>
  <c r="L201" i="146"/>
  <c r="A201" i="146"/>
  <c r="AB200" i="146"/>
  <c r="L200" i="146"/>
  <c r="A200" i="146"/>
  <c r="AB199" i="146"/>
  <c r="L199" i="146"/>
  <c r="A199" i="146"/>
  <c r="AB198" i="146"/>
  <c r="L198" i="146"/>
  <c r="A198" i="146"/>
  <c r="AB197" i="146"/>
  <c r="L197" i="146"/>
  <c r="A197" i="146"/>
  <c r="AB196" i="146"/>
  <c r="L196" i="146"/>
  <c r="A196" i="146"/>
  <c r="AB195" i="146"/>
  <c r="L195" i="146"/>
  <c r="A195" i="146"/>
  <c r="AB194" i="146"/>
  <c r="L194" i="146"/>
  <c r="A194" i="146"/>
  <c r="AB193" i="146"/>
  <c r="L193" i="146"/>
  <c r="A193" i="146"/>
  <c r="AB192" i="146"/>
  <c r="L192" i="146"/>
  <c r="A192" i="146"/>
  <c r="AB191" i="146"/>
  <c r="L191" i="146"/>
  <c r="A191" i="146"/>
  <c r="AB190" i="146"/>
  <c r="L190" i="146"/>
  <c r="A190" i="146"/>
  <c r="AB189" i="146"/>
  <c r="L189" i="146"/>
  <c r="A189" i="146"/>
  <c r="AB188" i="146"/>
  <c r="L188" i="146"/>
  <c r="A188" i="146"/>
  <c r="AB187" i="146"/>
  <c r="L187" i="146"/>
  <c r="A187" i="146"/>
  <c r="AB186" i="146"/>
  <c r="L186" i="146"/>
  <c r="A186" i="146"/>
  <c r="AB185" i="146"/>
  <c r="L185" i="146"/>
  <c r="A185" i="146"/>
  <c r="AB184" i="146"/>
  <c r="L184" i="146"/>
  <c r="A184" i="146"/>
  <c r="AB183" i="146"/>
  <c r="L183" i="146"/>
  <c r="A183" i="146"/>
  <c r="AB182" i="146"/>
  <c r="L182" i="146"/>
  <c r="A182" i="146"/>
  <c r="AB181" i="146"/>
  <c r="L181" i="146"/>
  <c r="A181" i="146"/>
  <c r="AB180" i="146"/>
  <c r="L180" i="146"/>
  <c r="A180" i="146"/>
  <c r="AB179" i="146"/>
  <c r="L179" i="146"/>
  <c r="A179" i="146"/>
  <c r="AB178" i="146"/>
  <c r="L178" i="146"/>
  <c r="A178" i="146"/>
  <c r="AB177" i="146"/>
  <c r="L177" i="146"/>
  <c r="A177" i="146"/>
  <c r="AB176" i="146"/>
  <c r="L176" i="146"/>
  <c r="A176" i="146"/>
  <c r="AB175" i="146"/>
  <c r="L175" i="146"/>
  <c r="A175" i="146"/>
  <c r="AB174" i="146"/>
  <c r="L174" i="146"/>
  <c r="A174" i="146"/>
  <c r="AB173" i="146"/>
  <c r="L173" i="146"/>
  <c r="A173" i="146"/>
  <c r="AB172" i="146"/>
  <c r="L172" i="146"/>
  <c r="A172" i="146"/>
  <c r="AB171" i="146"/>
  <c r="L171" i="146"/>
  <c r="A171" i="146"/>
  <c r="AB170" i="146"/>
  <c r="L170" i="146"/>
  <c r="A170" i="146"/>
  <c r="AB169" i="146"/>
  <c r="L169" i="146"/>
  <c r="A169" i="146"/>
  <c r="AB168" i="146"/>
  <c r="L168" i="146"/>
  <c r="A168" i="146"/>
  <c r="AB167" i="146"/>
  <c r="L167" i="146"/>
  <c r="A167" i="146"/>
  <c r="AB166" i="146"/>
  <c r="L166" i="146"/>
  <c r="A166" i="146"/>
  <c r="AB165" i="146"/>
  <c r="L165" i="146"/>
  <c r="A165" i="146"/>
  <c r="AB164" i="146"/>
  <c r="L164" i="146"/>
  <c r="A164" i="146"/>
  <c r="AB163" i="146"/>
  <c r="L163" i="146"/>
  <c r="A163" i="146"/>
  <c r="AB162" i="146"/>
  <c r="L162" i="146"/>
  <c r="A162" i="146"/>
  <c r="AB161" i="146"/>
  <c r="L161" i="146"/>
  <c r="A161" i="146"/>
  <c r="AB160" i="146"/>
  <c r="L160" i="146"/>
  <c r="A160" i="146"/>
  <c r="AB159" i="146"/>
  <c r="L159" i="146"/>
  <c r="A159" i="146"/>
  <c r="AB158" i="146"/>
  <c r="L158" i="146"/>
  <c r="A158" i="146"/>
  <c r="AB157" i="146"/>
  <c r="L157" i="146"/>
  <c r="A157" i="146"/>
  <c r="AB156" i="146"/>
  <c r="L156" i="146"/>
  <c r="A156" i="146"/>
  <c r="AB155" i="146"/>
  <c r="L155" i="146"/>
  <c r="A155" i="146"/>
  <c r="AB154" i="146"/>
  <c r="L154" i="146"/>
  <c r="A154" i="146"/>
  <c r="AB153" i="146"/>
  <c r="L153" i="146"/>
  <c r="A153" i="146"/>
  <c r="AB152" i="146"/>
  <c r="L152" i="146"/>
  <c r="A152" i="146"/>
  <c r="AB151" i="146"/>
  <c r="L151" i="146"/>
  <c r="A151" i="146"/>
  <c r="AB150" i="146"/>
  <c r="L150" i="146"/>
  <c r="A150" i="146"/>
  <c r="AB149" i="146"/>
  <c r="L149" i="146"/>
  <c r="A149" i="146"/>
  <c r="AB148" i="146"/>
  <c r="L148" i="146"/>
  <c r="A148" i="146"/>
  <c r="AB147" i="146"/>
  <c r="L147" i="146"/>
  <c r="A147" i="146"/>
  <c r="AB146" i="146"/>
  <c r="L146" i="146"/>
  <c r="A146" i="146"/>
  <c r="AB145" i="146"/>
  <c r="L145" i="146"/>
  <c r="A145" i="146"/>
  <c r="AB144" i="146"/>
  <c r="L144" i="146"/>
  <c r="A144" i="146"/>
  <c r="AB143" i="146"/>
  <c r="L143" i="146"/>
  <c r="A143" i="146"/>
  <c r="AB142" i="146"/>
  <c r="L142" i="146"/>
  <c r="A142" i="146"/>
  <c r="AB141" i="146"/>
  <c r="L141" i="146"/>
  <c r="A141" i="146"/>
  <c r="AB140" i="146"/>
  <c r="L140" i="146"/>
  <c r="A140" i="146"/>
  <c r="AB139" i="146"/>
  <c r="L139" i="146"/>
  <c r="A139" i="146"/>
  <c r="AB138" i="146"/>
  <c r="L138" i="146"/>
  <c r="A138" i="146"/>
  <c r="AB137" i="146"/>
  <c r="L137" i="146"/>
  <c r="A137" i="146"/>
  <c r="AB136" i="146"/>
  <c r="L136" i="146"/>
  <c r="A136" i="146"/>
  <c r="AB135" i="146"/>
  <c r="L135" i="146"/>
  <c r="A135" i="146"/>
  <c r="AB134" i="146"/>
  <c r="L134" i="146"/>
  <c r="A134" i="146"/>
  <c r="AB133" i="146"/>
  <c r="L133" i="146"/>
  <c r="A133" i="146"/>
  <c r="AB132" i="146"/>
  <c r="L132" i="146"/>
  <c r="A132" i="146"/>
  <c r="AB131" i="146"/>
  <c r="L131" i="146"/>
  <c r="A131" i="146"/>
  <c r="AB130" i="146"/>
  <c r="L130" i="146"/>
  <c r="A130" i="146"/>
  <c r="AB129" i="146"/>
  <c r="L129" i="146"/>
  <c r="A129" i="146"/>
  <c r="AB128" i="146"/>
  <c r="L128" i="146"/>
  <c r="A128" i="146"/>
  <c r="AB127" i="146"/>
  <c r="L127" i="146"/>
  <c r="A127" i="146"/>
  <c r="AB126" i="146"/>
  <c r="L126" i="146"/>
  <c r="A126" i="146"/>
  <c r="AB125" i="146"/>
  <c r="L125" i="146"/>
  <c r="A125" i="146"/>
  <c r="AB124" i="146"/>
  <c r="L124" i="146"/>
  <c r="A124" i="146"/>
  <c r="AB123" i="146"/>
  <c r="L123" i="146"/>
  <c r="A123" i="146"/>
  <c r="AB122" i="146"/>
  <c r="L122" i="146"/>
  <c r="A122" i="146"/>
  <c r="AB121" i="146"/>
  <c r="L121" i="146"/>
  <c r="A121" i="146"/>
  <c r="AB120" i="146"/>
  <c r="L120" i="146"/>
  <c r="A120" i="146"/>
  <c r="AB119" i="146"/>
  <c r="L119" i="146"/>
  <c r="A119" i="146"/>
  <c r="AB118" i="146"/>
  <c r="L118" i="146"/>
  <c r="A118" i="146"/>
  <c r="AB117" i="146"/>
  <c r="L117" i="146"/>
  <c r="A117" i="146"/>
  <c r="AB116" i="146"/>
  <c r="L116" i="146"/>
  <c r="A116" i="146"/>
  <c r="AB115" i="146"/>
  <c r="L115" i="146"/>
  <c r="A115" i="146"/>
  <c r="AB114" i="146"/>
  <c r="L114" i="146"/>
  <c r="A114" i="146"/>
  <c r="AB113" i="146"/>
  <c r="L113" i="146"/>
  <c r="A113" i="146"/>
  <c r="AB112" i="146"/>
  <c r="L112" i="146"/>
  <c r="A112" i="146"/>
  <c r="AB111" i="146"/>
  <c r="L111" i="146"/>
  <c r="A111" i="146"/>
  <c r="AB110" i="146"/>
  <c r="L110" i="146"/>
  <c r="A110" i="146"/>
  <c r="AB109" i="146"/>
  <c r="L109" i="146"/>
  <c r="A109" i="146"/>
  <c r="AB108" i="146"/>
  <c r="L108" i="146"/>
  <c r="A108" i="146"/>
  <c r="AB107" i="146"/>
  <c r="L107" i="146"/>
  <c r="A107" i="146"/>
  <c r="AB106" i="146"/>
  <c r="L106" i="146"/>
  <c r="A106" i="146"/>
  <c r="AB105" i="146"/>
  <c r="L105" i="146"/>
  <c r="A105" i="146"/>
  <c r="AB104" i="146"/>
  <c r="L104" i="146"/>
  <c r="A104" i="146"/>
  <c r="AB103" i="146"/>
  <c r="L103" i="146"/>
  <c r="A103" i="146"/>
  <c r="AB102" i="146"/>
  <c r="L102" i="146"/>
  <c r="A102" i="146"/>
  <c r="AB101" i="146"/>
  <c r="L101" i="146"/>
  <c r="A101" i="146"/>
  <c r="AB100" i="146"/>
  <c r="L100" i="146"/>
  <c r="A100" i="146"/>
  <c r="AB99" i="146"/>
  <c r="L99" i="146"/>
  <c r="A99" i="146"/>
  <c r="AB98" i="146"/>
  <c r="L98" i="146"/>
  <c r="A98" i="146"/>
  <c r="AB97" i="146"/>
  <c r="L97" i="146"/>
  <c r="A97" i="146"/>
  <c r="AB96" i="146"/>
  <c r="L96" i="146"/>
  <c r="A96" i="146"/>
  <c r="AB95" i="146"/>
  <c r="L95" i="146"/>
  <c r="A95" i="146"/>
  <c r="AB94" i="146"/>
  <c r="L94" i="146"/>
  <c r="A94" i="146"/>
  <c r="AB93" i="146"/>
  <c r="L93" i="146"/>
  <c r="A93" i="146"/>
  <c r="AB92" i="146"/>
  <c r="L92" i="146"/>
  <c r="A92" i="146"/>
  <c r="AB91" i="146"/>
  <c r="L91" i="146"/>
  <c r="A91" i="146"/>
  <c r="AB90" i="146"/>
  <c r="L90" i="146"/>
  <c r="A90" i="146"/>
  <c r="AB89" i="146"/>
  <c r="L89" i="146"/>
  <c r="A89" i="146"/>
  <c r="AB88" i="146"/>
  <c r="L88" i="146"/>
  <c r="A88" i="146"/>
  <c r="AB87" i="146"/>
  <c r="L87" i="146"/>
  <c r="A87" i="146"/>
  <c r="AB86" i="146"/>
  <c r="L86" i="146"/>
  <c r="A86" i="146"/>
  <c r="AB85" i="146"/>
  <c r="L85" i="146"/>
  <c r="A85" i="146"/>
  <c r="AB84" i="146"/>
  <c r="L84" i="146"/>
  <c r="A84" i="146"/>
  <c r="AB83" i="146"/>
  <c r="L83" i="146"/>
  <c r="A83" i="146"/>
  <c r="AB82" i="146"/>
  <c r="L82" i="146"/>
  <c r="A82" i="146"/>
  <c r="AB81" i="146"/>
  <c r="L81" i="146"/>
  <c r="A81" i="146"/>
  <c r="AB80" i="146"/>
  <c r="L80" i="146"/>
  <c r="A80" i="146"/>
  <c r="AB79" i="146"/>
  <c r="L79" i="146"/>
  <c r="A79" i="146"/>
  <c r="AB78" i="146"/>
  <c r="L78" i="146"/>
  <c r="A78" i="146"/>
  <c r="AB77" i="146"/>
  <c r="L77" i="146"/>
  <c r="A77" i="146"/>
  <c r="AB76" i="146"/>
  <c r="L76" i="146"/>
  <c r="A76" i="146"/>
  <c r="AB75" i="146"/>
  <c r="L75" i="146"/>
  <c r="A75" i="146"/>
  <c r="AB74" i="146"/>
  <c r="L74" i="146"/>
  <c r="A74" i="146"/>
  <c r="AB73" i="146"/>
  <c r="L73" i="146"/>
  <c r="A73" i="146"/>
  <c r="AB72" i="146"/>
  <c r="L72" i="146"/>
  <c r="A72" i="146"/>
  <c r="AB71" i="146"/>
  <c r="L71" i="146"/>
  <c r="A71" i="146"/>
  <c r="AB70" i="146"/>
  <c r="L70" i="146"/>
  <c r="A70" i="146"/>
  <c r="AB69" i="146"/>
  <c r="L69" i="146"/>
  <c r="A69" i="146"/>
  <c r="AB68" i="146"/>
  <c r="L68" i="146"/>
  <c r="A68" i="146"/>
  <c r="AB67" i="146"/>
  <c r="L67" i="146"/>
  <c r="A67" i="146"/>
  <c r="AB66" i="146"/>
  <c r="L66" i="146"/>
  <c r="A66" i="146"/>
  <c r="AB65" i="146"/>
  <c r="L65" i="146"/>
  <c r="A65" i="146"/>
  <c r="AB64" i="146"/>
  <c r="L64" i="146"/>
  <c r="A64" i="146"/>
  <c r="AB63" i="146"/>
  <c r="L63" i="146"/>
  <c r="A63" i="146"/>
  <c r="AB62" i="146"/>
  <c r="L62" i="146"/>
  <c r="A62" i="146"/>
  <c r="AB61" i="146"/>
  <c r="L61" i="146"/>
  <c r="A61" i="146"/>
  <c r="AB60" i="146"/>
  <c r="L60" i="146"/>
  <c r="A60" i="146"/>
  <c r="AB59" i="146"/>
  <c r="L59" i="146"/>
  <c r="A59" i="146"/>
  <c r="AB58" i="146"/>
  <c r="L58" i="146"/>
  <c r="A58" i="146"/>
  <c r="AB57" i="146"/>
  <c r="L57" i="146"/>
  <c r="A57" i="146"/>
  <c r="AB56" i="146"/>
  <c r="L56" i="146"/>
  <c r="A56" i="146"/>
  <c r="AB55" i="146"/>
  <c r="L55" i="146"/>
  <c r="A55" i="146"/>
  <c r="AB54" i="146"/>
  <c r="L54" i="146"/>
  <c r="A54" i="146"/>
  <c r="AB53" i="146"/>
  <c r="L53" i="146"/>
  <c r="A53" i="146"/>
  <c r="AB52" i="146"/>
  <c r="L52" i="146"/>
  <c r="A52" i="146"/>
  <c r="AB51" i="146"/>
  <c r="L51" i="146"/>
  <c r="A51" i="146"/>
  <c r="AB50" i="146"/>
  <c r="L50" i="146"/>
  <c r="A50" i="146"/>
  <c r="AB49" i="146"/>
  <c r="L49" i="146"/>
  <c r="A49" i="146"/>
  <c r="AB48" i="146"/>
  <c r="L48" i="146"/>
  <c r="A48" i="146"/>
  <c r="AB47" i="146"/>
  <c r="L47" i="146"/>
  <c r="A47" i="146"/>
  <c r="AB46" i="146"/>
  <c r="L46" i="146"/>
  <c r="A46" i="146"/>
  <c r="AB45" i="146"/>
  <c r="L45" i="146"/>
  <c r="A45" i="146"/>
  <c r="AB44" i="146"/>
  <c r="L44" i="146"/>
  <c r="A44" i="146"/>
  <c r="AB43" i="146"/>
  <c r="L43" i="146"/>
  <c r="A43" i="146"/>
  <c r="AB42" i="146"/>
  <c r="L42" i="146"/>
  <c r="A42" i="146"/>
  <c r="AB41" i="146"/>
  <c r="L41" i="146"/>
  <c r="A41" i="146"/>
  <c r="AB40" i="146"/>
  <c r="L40" i="146"/>
  <c r="A40" i="146"/>
  <c r="AB39" i="146"/>
  <c r="L39" i="146"/>
  <c r="A39" i="146"/>
  <c r="AB38" i="146"/>
  <c r="L38" i="146"/>
  <c r="A38" i="146"/>
  <c r="AB37" i="146"/>
  <c r="L37" i="146"/>
  <c r="A37" i="146"/>
  <c r="AB36" i="146"/>
  <c r="L36" i="146"/>
  <c r="A36" i="146"/>
  <c r="AB35" i="146"/>
  <c r="L35" i="146"/>
  <c r="A35" i="146"/>
  <c r="AB34" i="146"/>
  <c r="L34" i="146"/>
  <c r="A34" i="146"/>
  <c r="AB33" i="146"/>
  <c r="L33" i="146"/>
  <c r="A33" i="146"/>
  <c r="AB32" i="146"/>
  <c r="L32" i="146"/>
  <c r="A32" i="146"/>
  <c r="AB31" i="146"/>
  <c r="L31" i="146"/>
  <c r="A31" i="146"/>
  <c r="AB30" i="146"/>
  <c r="L30" i="146"/>
  <c r="A30" i="146"/>
  <c r="AB29" i="146"/>
  <c r="L29" i="146"/>
  <c r="A29" i="146"/>
  <c r="AB28" i="146"/>
  <c r="L28" i="146"/>
  <c r="A28" i="146"/>
  <c r="AB27" i="146"/>
  <c r="L27" i="146"/>
  <c r="A27" i="146"/>
  <c r="AB26" i="146"/>
  <c r="L26" i="146"/>
  <c r="A26" i="146"/>
  <c r="AB25" i="146"/>
  <c r="L25" i="146"/>
  <c r="A25" i="146"/>
  <c r="AB24" i="146"/>
  <c r="L24" i="146"/>
  <c r="A24" i="146"/>
  <c r="AB23" i="146"/>
  <c r="L23" i="146"/>
  <c r="A23" i="146"/>
  <c r="AB22" i="146"/>
  <c r="L22" i="146"/>
  <c r="A22" i="146"/>
  <c r="AB21" i="146"/>
  <c r="L21" i="146"/>
  <c r="A21" i="146"/>
  <c r="AB20" i="146"/>
  <c r="L20" i="146"/>
  <c r="A20" i="146"/>
  <c r="AT19" i="146"/>
  <c r="AQ19" i="146"/>
  <c r="AB19" i="146"/>
  <c r="L19" i="146"/>
  <c r="A19" i="146"/>
  <c r="AT18" i="146"/>
  <c r="AQ18" i="146"/>
  <c r="AB18" i="146"/>
  <c r="L18" i="146"/>
  <c r="A18" i="146"/>
  <c r="AT17" i="146"/>
  <c r="AQ17" i="146"/>
  <c r="AB17" i="146"/>
  <c r="L17" i="146"/>
  <c r="A17" i="146"/>
  <c r="AT16" i="146"/>
  <c r="AQ16" i="146"/>
  <c r="AB16" i="146"/>
  <c r="L16" i="146"/>
  <c r="A16" i="146"/>
  <c r="AT15" i="146"/>
  <c r="AQ15" i="146"/>
  <c r="AD15" i="146"/>
  <c r="AC15" i="146"/>
  <c r="AT14" i="146"/>
  <c r="AQ14" i="146"/>
  <c r="AT13" i="146"/>
  <c r="AQ13" i="146"/>
  <c r="AT12" i="146"/>
  <c r="AQ12" i="146"/>
  <c r="AL12" i="146"/>
  <c r="AK12" i="146"/>
  <c r="AD12" i="146"/>
  <c r="AC12" i="146"/>
  <c r="AT11" i="146"/>
  <c r="AQ11" i="146"/>
  <c r="AT10" i="146"/>
  <c r="AQ10" i="146"/>
  <c r="AT9" i="146"/>
  <c r="AQ9" i="146"/>
  <c r="AT8" i="146"/>
  <c r="AQ8" i="146"/>
  <c r="AT7" i="146"/>
  <c r="AQ7" i="146"/>
  <c r="AT6" i="146"/>
  <c r="AQ6" i="146"/>
  <c r="AJ6" i="146"/>
  <c r="AT5" i="146"/>
  <c r="AQ5" i="146"/>
  <c r="AJ5" i="146"/>
  <c r="AT4" i="146"/>
  <c r="AQ4" i="146"/>
  <c r="AT3" i="146"/>
  <c r="AQ3" i="146"/>
  <c r="AT2" i="146"/>
  <c r="AO1" i="146"/>
  <c r="AO5" i="146" s="1"/>
  <c r="AN267" i="145"/>
  <c r="AM267" i="145"/>
  <c r="AE267" i="145"/>
  <c r="AC267" i="145"/>
  <c r="AH267" i="145" s="1"/>
  <c r="AB267" i="145"/>
  <c r="AM266" i="145"/>
  <c r="AH266" i="145"/>
  <c r="AE266" i="145"/>
  <c r="AB266" i="145"/>
  <c r="AB265" i="145"/>
  <c r="L265" i="145"/>
  <c r="A265" i="145"/>
  <c r="AB264" i="145"/>
  <c r="L264" i="145"/>
  <c r="A264" i="145"/>
  <c r="AB263" i="145"/>
  <c r="L263" i="145"/>
  <c r="A263" i="145"/>
  <c r="AB262" i="145"/>
  <c r="L262" i="145"/>
  <c r="A262" i="145"/>
  <c r="AB261" i="145"/>
  <c r="L261" i="145"/>
  <c r="A261" i="145"/>
  <c r="AB260" i="145"/>
  <c r="L260" i="145"/>
  <c r="A260" i="145"/>
  <c r="AB259" i="145"/>
  <c r="L259" i="145"/>
  <c r="A259" i="145"/>
  <c r="AB258" i="145"/>
  <c r="L258" i="145"/>
  <c r="A258" i="145"/>
  <c r="AB257" i="145"/>
  <c r="L257" i="145"/>
  <c r="A257" i="145"/>
  <c r="AB256" i="145"/>
  <c r="L256" i="145"/>
  <c r="A256" i="145"/>
  <c r="AB255" i="145"/>
  <c r="L255" i="145"/>
  <c r="A255" i="145"/>
  <c r="AB254" i="145"/>
  <c r="L254" i="145"/>
  <c r="A254" i="145"/>
  <c r="AB253" i="145"/>
  <c r="L253" i="145"/>
  <c r="A253" i="145"/>
  <c r="AB252" i="145"/>
  <c r="L252" i="145"/>
  <c r="A252" i="145"/>
  <c r="AB251" i="145"/>
  <c r="L251" i="145"/>
  <c r="A251" i="145"/>
  <c r="AB250" i="145"/>
  <c r="L250" i="145"/>
  <c r="A250" i="145"/>
  <c r="AB249" i="145"/>
  <c r="L249" i="145"/>
  <c r="A249" i="145"/>
  <c r="AB248" i="145"/>
  <c r="L248" i="145"/>
  <c r="A248" i="145"/>
  <c r="AB247" i="145"/>
  <c r="L247" i="145"/>
  <c r="A247" i="145"/>
  <c r="AB246" i="145"/>
  <c r="L246" i="145"/>
  <c r="A246" i="145"/>
  <c r="AB245" i="145"/>
  <c r="L245" i="145"/>
  <c r="A245" i="145"/>
  <c r="AB244" i="145"/>
  <c r="L244" i="145"/>
  <c r="A244" i="145"/>
  <c r="AB243" i="145"/>
  <c r="L243" i="145"/>
  <c r="A243" i="145"/>
  <c r="AB242" i="145"/>
  <c r="L242" i="145"/>
  <c r="A242" i="145"/>
  <c r="AB241" i="145"/>
  <c r="L241" i="145"/>
  <c r="A241" i="145"/>
  <c r="AB240" i="145"/>
  <c r="L240" i="145"/>
  <c r="A240" i="145"/>
  <c r="AB239" i="145"/>
  <c r="L239" i="145"/>
  <c r="A239" i="145"/>
  <c r="AB238" i="145"/>
  <c r="L238" i="145"/>
  <c r="A238" i="145"/>
  <c r="AB237" i="145"/>
  <c r="L237" i="145"/>
  <c r="A237" i="145"/>
  <c r="AB236" i="145"/>
  <c r="L236" i="145"/>
  <c r="A236" i="145"/>
  <c r="AB235" i="145"/>
  <c r="L235" i="145"/>
  <c r="A235" i="145"/>
  <c r="AB234" i="145"/>
  <c r="L234" i="145"/>
  <c r="A234" i="145"/>
  <c r="AB233" i="145"/>
  <c r="L233" i="145"/>
  <c r="A233" i="145"/>
  <c r="AB232" i="145"/>
  <c r="L232" i="145"/>
  <c r="A232" i="145"/>
  <c r="AB231" i="145"/>
  <c r="L231" i="145"/>
  <c r="A231" i="145"/>
  <c r="AB230" i="145"/>
  <c r="L230" i="145"/>
  <c r="A230" i="145"/>
  <c r="AB229" i="145"/>
  <c r="L229" i="145"/>
  <c r="A229" i="145"/>
  <c r="AB228" i="145"/>
  <c r="L228" i="145"/>
  <c r="A228" i="145"/>
  <c r="AB227" i="145"/>
  <c r="L227" i="145"/>
  <c r="A227" i="145"/>
  <c r="AB226" i="145"/>
  <c r="L226" i="145"/>
  <c r="A226" i="145"/>
  <c r="AB225" i="145"/>
  <c r="L225" i="145"/>
  <c r="A225" i="145"/>
  <c r="AB224" i="145"/>
  <c r="L224" i="145"/>
  <c r="A224" i="145"/>
  <c r="AB223" i="145"/>
  <c r="L223" i="145"/>
  <c r="A223" i="145"/>
  <c r="AB222" i="145"/>
  <c r="L222" i="145"/>
  <c r="A222" i="145"/>
  <c r="AB221" i="145"/>
  <c r="L221" i="145"/>
  <c r="A221" i="145"/>
  <c r="AB220" i="145"/>
  <c r="L220" i="145"/>
  <c r="A220" i="145"/>
  <c r="AB219" i="145"/>
  <c r="L219" i="145"/>
  <c r="A219" i="145"/>
  <c r="AB218" i="145"/>
  <c r="L218" i="145"/>
  <c r="A218" i="145"/>
  <c r="AB217" i="145"/>
  <c r="L217" i="145"/>
  <c r="A217" i="145"/>
  <c r="AB216" i="145"/>
  <c r="L216" i="145"/>
  <c r="A216" i="145"/>
  <c r="AB215" i="145"/>
  <c r="L215" i="145"/>
  <c r="A215" i="145"/>
  <c r="AB214" i="145"/>
  <c r="L214" i="145"/>
  <c r="A214" i="145"/>
  <c r="AB213" i="145"/>
  <c r="L213" i="145"/>
  <c r="A213" i="145"/>
  <c r="AB212" i="145"/>
  <c r="L212" i="145"/>
  <c r="A212" i="145"/>
  <c r="AB211" i="145"/>
  <c r="L211" i="145"/>
  <c r="A211" i="145"/>
  <c r="AB210" i="145"/>
  <c r="L210" i="145"/>
  <c r="A210" i="145"/>
  <c r="AB209" i="145"/>
  <c r="L209" i="145"/>
  <c r="A209" i="145"/>
  <c r="AB208" i="145"/>
  <c r="L208" i="145"/>
  <c r="A208" i="145"/>
  <c r="AB207" i="145"/>
  <c r="L207" i="145"/>
  <c r="A207" i="145"/>
  <c r="AB206" i="145"/>
  <c r="L206" i="145"/>
  <c r="A206" i="145"/>
  <c r="AB205" i="145"/>
  <c r="L205" i="145"/>
  <c r="A205" i="145"/>
  <c r="AB204" i="145"/>
  <c r="L204" i="145"/>
  <c r="A204" i="145"/>
  <c r="AB203" i="145"/>
  <c r="L203" i="145"/>
  <c r="A203" i="145"/>
  <c r="AB202" i="145"/>
  <c r="L202" i="145"/>
  <c r="A202" i="145"/>
  <c r="AB201" i="145"/>
  <c r="L201" i="145"/>
  <c r="A201" i="145"/>
  <c r="AB200" i="145"/>
  <c r="L200" i="145"/>
  <c r="A200" i="145"/>
  <c r="AB194" i="145"/>
  <c r="L194" i="145"/>
  <c r="A194" i="145"/>
  <c r="AB193" i="145"/>
  <c r="L193" i="145"/>
  <c r="A193" i="145"/>
  <c r="AB192" i="145"/>
  <c r="L192" i="145"/>
  <c r="A192" i="145"/>
  <c r="AB191" i="145"/>
  <c r="L191" i="145"/>
  <c r="A191" i="145"/>
  <c r="AB190" i="145"/>
  <c r="L190" i="145"/>
  <c r="A190" i="145"/>
  <c r="AB189" i="145"/>
  <c r="L189" i="145"/>
  <c r="A189" i="145"/>
  <c r="AB188" i="145"/>
  <c r="L188" i="145"/>
  <c r="A188" i="145"/>
  <c r="AB187" i="145"/>
  <c r="L187" i="145"/>
  <c r="A187" i="145"/>
  <c r="AB186" i="145"/>
  <c r="L186" i="145"/>
  <c r="A186" i="145"/>
  <c r="AB185" i="145"/>
  <c r="L185" i="145"/>
  <c r="A185" i="145"/>
  <c r="AB184" i="145"/>
  <c r="L184" i="145"/>
  <c r="A184" i="145"/>
  <c r="AB183" i="145"/>
  <c r="L183" i="145"/>
  <c r="A183" i="145"/>
  <c r="AB182" i="145"/>
  <c r="L182" i="145"/>
  <c r="A182" i="145"/>
  <c r="AB181" i="145"/>
  <c r="L181" i="145"/>
  <c r="A181" i="145"/>
  <c r="AB180" i="145"/>
  <c r="L180" i="145"/>
  <c r="A180" i="145"/>
  <c r="AB179" i="145"/>
  <c r="L179" i="145"/>
  <c r="A179" i="145"/>
  <c r="AB178" i="145"/>
  <c r="L178" i="145"/>
  <c r="A178" i="145"/>
  <c r="AB177" i="145"/>
  <c r="L177" i="145"/>
  <c r="A177" i="145"/>
  <c r="AB176" i="145"/>
  <c r="L176" i="145"/>
  <c r="A176" i="145"/>
  <c r="AB175" i="145"/>
  <c r="L175" i="145"/>
  <c r="A175" i="145"/>
  <c r="AB174" i="145"/>
  <c r="L174" i="145"/>
  <c r="A174" i="145"/>
  <c r="AB173" i="145"/>
  <c r="L173" i="145"/>
  <c r="A173" i="145"/>
  <c r="AB172" i="145"/>
  <c r="L172" i="145"/>
  <c r="A172" i="145"/>
  <c r="AB171" i="145"/>
  <c r="L171" i="145"/>
  <c r="A171" i="145"/>
  <c r="AB170" i="145"/>
  <c r="L170" i="145"/>
  <c r="A170" i="145"/>
  <c r="AB169" i="145"/>
  <c r="L169" i="145"/>
  <c r="A169" i="145"/>
  <c r="AB168" i="145"/>
  <c r="L168" i="145"/>
  <c r="A168" i="145"/>
  <c r="AB167" i="145"/>
  <c r="L167" i="145"/>
  <c r="A167" i="145"/>
  <c r="AB166" i="145"/>
  <c r="L166" i="145"/>
  <c r="A166" i="145"/>
  <c r="AB165" i="145"/>
  <c r="L165" i="145"/>
  <c r="A165" i="145"/>
  <c r="AB164" i="145"/>
  <c r="L164" i="145"/>
  <c r="A164" i="145"/>
  <c r="AB163" i="145"/>
  <c r="L163" i="145"/>
  <c r="A163" i="145"/>
  <c r="AB162" i="145"/>
  <c r="L162" i="145"/>
  <c r="A162" i="145"/>
  <c r="AB161" i="145"/>
  <c r="L161" i="145"/>
  <c r="A161" i="145"/>
  <c r="AB160" i="145"/>
  <c r="L160" i="145"/>
  <c r="A160" i="145"/>
  <c r="AB159" i="145"/>
  <c r="L159" i="145"/>
  <c r="A159" i="145"/>
  <c r="AB158" i="145"/>
  <c r="L158" i="145"/>
  <c r="A158" i="145"/>
  <c r="AB157" i="145"/>
  <c r="L157" i="145"/>
  <c r="A157" i="145"/>
  <c r="AB156" i="145"/>
  <c r="L156" i="145"/>
  <c r="A156" i="145"/>
  <c r="AB155" i="145"/>
  <c r="L155" i="145"/>
  <c r="A155" i="145"/>
  <c r="AB154" i="145"/>
  <c r="L154" i="145"/>
  <c r="A154" i="145"/>
  <c r="AB153" i="145"/>
  <c r="L153" i="145"/>
  <c r="A153" i="145"/>
  <c r="AB152" i="145"/>
  <c r="L152" i="145"/>
  <c r="A152" i="145"/>
  <c r="AB151" i="145"/>
  <c r="L151" i="145"/>
  <c r="A151" i="145"/>
  <c r="AB150" i="145"/>
  <c r="L150" i="145"/>
  <c r="A150" i="145"/>
  <c r="AB149" i="145"/>
  <c r="L149" i="145"/>
  <c r="A149" i="145"/>
  <c r="AB148" i="145"/>
  <c r="L148" i="145"/>
  <c r="A148" i="145"/>
  <c r="AB147" i="145"/>
  <c r="L147" i="145"/>
  <c r="A147" i="145"/>
  <c r="AB146" i="145"/>
  <c r="L146" i="145"/>
  <c r="A146" i="145"/>
  <c r="AB145" i="145"/>
  <c r="L145" i="145"/>
  <c r="A145" i="145"/>
  <c r="AB144" i="145"/>
  <c r="L144" i="145"/>
  <c r="A144" i="145"/>
  <c r="AB143" i="145"/>
  <c r="L143" i="145"/>
  <c r="A143" i="145"/>
  <c r="AB142" i="145"/>
  <c r="L142" i="145"/>
  <c r="A142" i="145"/>
  <c r="AB141" i="145"/>
  <c r="L141" i="145"/>
  <c r="A141" i="145"/>
  <c r="AB140" i="145"/>
  <c r="L140" i="145"/>
  <c r="A140" i="145"/>
  <c r="AB139" i="145"/>
  <c r="L139" i="145"/>
  <c r="A139" i="145"/>
  <c r="AB138" i="145"/>
  <c r="L138" i="145"/>
  <c r="A138" i="145"/>
  <c r="AB137" i="145"/>
  <c r="L137" i="145"/>
  <c r="A137" i="145"/>
  <c r="AB136" i="145"/>
  <c r="L136" i="145"/>
  <c r="A136" i="145"/>
  <c r="AB135" i="145"/>
  <c r="L135" i="145"/>
  <c r="A135" i="145"/>
  <c r="AB134" i="145"/>
  <c r="L134" i="145"/>
  <c r="A134" i="145"/>
  <c r="AB133" i="145"/>
  <c r="L133" i="145"/>
  <c r="A133" i="145"/>
  <c r="AB132" i="145"/>
  <c r="L132" i="145"/>
  <c r="A132" i="145"/>
  <c r="AB131" i="145"/>
  <c r="L131" i="145"/>
  <c r="A131" i="145"/>
  <c r="AB130" i="145"/>
  <c r="L130" i="145"/>
  <c r="A130" i="145"/>
  <c r="AB129" i="145"/>
  <c r="L129" i="145"/>
  <c r="A129" i="145"/>
  <c r="AB128" i="145"/>
  <c r="L128" i="145"/>
  <c r="A128" i="145"/>
  <c r="AB127" i="145"/>
  <c r="L127" i="145"/>
  <c r="A127" i="145"/>
  <c r="AB126" i="145"/>
  <c r="L126" i="145"/>
  <c r="A126" i="145"/>
  <c r="AB125" i="145"/>
  <c r="L125" i="145"/>
  <c r="A125" i="145"/>
  <c r="AB124" i="145"/>
  <c r="L124" i="145"/>
  <c r="A124" i="145"/>
  <c r="AB123" i="145"/>
  <c r="L123" i="145"/>
  <c r="A123" i="145"/>
  <c r="AB122" i="145"/>
  <c r="L122" i="145"/>
  <c r="A122" i="145"/>
  <c r="AB121" i="145"/>
  <c r="L121" i="145"/>
  <c r="A121" i="145"/>
  <c r="AB120" i="145"/>
  <c r="L120" i="145"/>
  <c r="A120" i="145"/>
  <c r="AB119" i="145"/>
  <c r="L119" i="145"/>
  <c r="A119" i="145"/>
  <c r="AB118" i="145"/>
  <c r="L118" i="145"/>
  <c r="A118" i="145"/>
  <c r="AB117" i="145"/>
  <c r="L117" i="145"/>
  <c r="A117" i="145"/>
  <c r="AB116" i="145"/>
  <c r="L116" i="145"/>
  <c r="A116" i="145"/>
  <c r="AB115" i="145"/>
  <c r="L115" i="145"/>
  <c r="A115" i="145"/>
  <c r="AB114" i="145"/>
  <c r="L114" i="145"/>
  <c r="A114" i="145"/>
  <c r="AB113" i="145"/>
  <c r="L113" i="145"/>
  <c r="A113" i="145"/>
  <c r="AB112" i="145"/>
  <c r="L112" i="145"/>
  <c r="A112" i="145"/>
  <c r="AB111" i="145"/>
  <c r="L111" i="145"/>
  <c r="A111" i="145"/>
  <c r="AB110" i="145"/>
  <c r="L110" i="145"/>
  <c r="A110" i="145"/>
  <c r="AB109" i="145"/>
  <c r="L109" i="145"/>
  <c r="A109" i="145"/>
  <c r="AB108" i="145"/>
  <c r="L108" i="145"/>
  <c r="A108" i="145"/>
  <c r="AB107" i="145"/>
  <c r="L107" i="145"/>
  <c r="A107" i="145"/>
  <c r="AB106" i="145"/>
  <c r="L106" i="145"/>
  <c r="A106" i="145"/>
  <c r="AB105" i="145"/>
  <c r="L105" i="145"/>
  <c r="A105" i="145"/>
  <c r="AB104" i="145"/>
  <c r="L104" i="145"/>
  <c r="A104" i="145"/>
  <c r="AB103" i="145"/>
  <c r="L103" i="145"/>
  <c r="A103" i="145"/>
  <c r="AB102" i="145"/>
  <c r="L102" i="145"/>
  <c r="A102" i="145"/>
  <c r="AB101" i="145"/>
  <c r="L101" i="145"/>
  <c r="A101" i="145"/>
  <c r="AB100" i="145"/>
  <c r="L100" i="145"/>
  <c r="A100" i="145"/>
  <c r="AB99" i="145"/>
  <c r="L99" i="145"/>
  <c r="A99" i="145"/>
  <c r="AB98" i="145"/>
  <c r="L98" i="145"/>
  <c r="A98" i="145"/>
  <c r="AB97" i="145"/>
  <c r="L97" i="145"/>
  <c r="A97" i="145"/>
  <c r="AB96" i="145"/>
  <c r="L96" i="145"/>
  <c r="A96" i="145"/>
  <c r="AB95" i="145"/>
  <c r="L95" i="145"/>
  <c r="A95" i="145"/>
  <c r="AB94" i="145"/>
  <c r="L94" i="145"/>
  <c r="A94" i="145"/>
  <c r="AB93" i="145"/>
  <c r="L93" i="145"/>
  <c r="A93" i="145"/>
  <c r="AB92" i="145"/>
  <c r="L92" i="145"/>
  <c r="A92" i="145"/>
  <c r="AB91" i="145"/>
  <c r="L91" i="145"/>
  <c r="A91" i="145"/>
  <c r="AB90" i="145"/>
  <c r="L90" i="145"/>
  <c r="A90" i="145"/>
  <c r="AB89" i="145"/>
  <c r="L89" i="145"/>
  <c r="A89" i="145"/>
  <c r="AB88" i="145"/>
  <c r="L88" i="145"/>
  <c r="A88" i="145"/>
  <c r="AB87" i="145"/>
  <c r="L87" i="145"/>
  <c r="A87" i="145"/>
  <c r="AB86" i="145"/>
  <c r="L86" i="145"/>
  <c r="A86" i="145"/>
  <c r="AB85" i="145"/>
  <c r="L85" i="145"/>
  <c r="A85" i="145"/>
  <c r="AB84" i="145"/>
  <c r="L84" i="145"/>
  <c r="A84" i="145"/>
  <c r="AB83" i="145"/>
  <c r="L83" i="145"/>
  <c r="A83" i="145"/>
  <c r="AB82" i="145"/>
  <c r="L82" i="145"/>
  <c r="A82" i="145"/>
  <c r="AB81" i="145"/>
  <c r="L81" i="145"/>
  <c r="A81" i="145"/>
  <c r="AB80" i="145"/>
  <c r="L80" i="145"/>
  <c r="A80" i="145"/>
  <c r="AB79" i="145"/>
  <c r="L79" i="145"/>
  <c r="A79" i="145"/>
  <c r="AB78" i="145"/>
  <c r="L78" i="145"/>
  <c r="A78" i="145"/>
  <c r="AB77" i="145"/>
  <c r="L77" i="145"/>
  <c r="A77" i="145"/>
  <c r="AB76" i="145"/>
  <c r="L76" i="145"/>
  <c r="A76" i="145"/>
  <c r="AB75" i="145"/>
  <c r="L75" i="145"/>
  <c r="A75" i="145"/>
  <c r="AB74" i="145"/>
  <c r="L74" i="145"/>
  <c r="A74" i="145"/>
  <c r="AB73" i="145"/>
  <c r="L73" i="145"/>
  <c r="A73" i="145"/>
  <c r="AB72" i="145"/>
  <c r="L72" i="145"/>
  <c r="A72" i="145"/>
  <c r="AB71" i="145"/>
  <c r="L71" i="145"/>
  <c r="A71" i="145"/>
  <c r="AB70" i="145"/>
  <c r="L70" i="145"/>
  <c r="A70" i="145"/>
  <c r="AB69" i="145"/>
  <c r="L69" i="145"/>
  <c r="A69" i="145"/>
  <c r="AB68" i="145"/>
  <c r="L68" i="145"/>
  <c r="A68" i="145"/>
  <c r="AB67" i="145"/>
  <c r="L67" i="145"/>
  <c r="A67" i="145"/>
  <c r="AB66" i="145"/>
  <c r="L66" i="145"/>
  <c r="A66" i="145"/>
  <c r="AB65" i="145"/>
  <c r="L65" i="145"/>
  <c r="A65" i="145"/>
  <c r="AB64" i="145"/>
  <c r="L64" i="145"/>
  <c r="A64" i="145"/>
  <c r="AB63" i="145"/>
  <c r="L63" i="145"/>
  <c r="A63" i="145"/>
  <c r="AB62" i="145"/>
  <c r="L62" i="145"/>
  <c r="A62" i="145"/>
  <c r="AB61" i="145"/>
  <c r="L61" i="145"/>
  <c r="A61" i="145"/>
  <c r="AB60" i="145"/>
  <c r="L60" i="145"/>
  <c r="A60" i="145"/>
  <c r="AB59" i="145"/>
  <c r="L59" i="145"/>
  <c r="A59" i="145"/>
  <c r="AB58" i="145"/>
  <c r="L58" i="145"/>
  <c r="A58" i="145"/>
  <c r="AB57" i="145"/>
  <c r="L57" i="145"/>
  <c r="A57" i="145"/>
  <c r="AB56" i="145"/>
  <c r="L56" i="145"/>
  <c r="A56" i="145"/>
  <c r="AB55" i="145"/>
  <c r="L55" i="145"/>
  <c r="A55" i="145"/>
  <c r="AB54" i="145"/>
  <c r="L54" i="145"/>
  <c r="A54" i="145"/>
  <c r="AB53" i="145"/>
  <c r="L53" i="145"/>
  <c r="A53" i="145"/>
  <c r="AB52" i="145"/>
  <c r="L52" i="145"/>
  <c r="A52" i="145"/>
  <c r="AB51" i="145"/>
  <c r="L51" i="145"/>
  <c r="A51" i="145"/>
  <c r="AB50" i="145"/>
  <c r="L50" i="145"/>
  <c r="A50" i="145"/>
  <c r="AB49" i="145"/>
  <c r="L49" i="145"/>
  <c r="A49" i="145"/>
  <c r="AB48" i="145"/>
  <c r="L48" i="145"/>
  <c r="A48" i="145"/>
  <c r="AB47" i="145"/>
  <c r="L47" i="145"/>
  <c r="A47" i="145"/>
  <c r="AB46" i="145"/>
  <c r="L46" i="145"/>
  <c r="A46" i="145"/>
  <c r="AB45" i="145"/>
  <c r="L45" i="145"/>
  <c r="A45" i="145"/>
  <c r="AB44" i="145"/>
  <c r="L44" i="145"/>
  <c r="A44" i="145"/>
  <c r="AB43" i="145"/>
  <c r="L43" i="145"/>
  <c r="A43" i="145"/>
  <c r="AB42" i="145"/>
  <c r="L42" i="145"/>
  <c r="A42" i="145"/>
  <c r="AB41" i="145"/>
  <c r="L41" i="145"/>
  <c r="A41" i="145"/>
  <c r="AB40" i="145"/>
  <c r="L40" i="145"/>
  <c r="A40" i="145"/>
  <c r="AB39" i="145"/>
  <c r="L39" i="145"/>
  <c r="A39" i="145"/>
  <c r="AB38" i="145"/>
  <c r="L38" i="145"/>
  <c r="A38" i="145"/>
  <c r="AB37" i="145"/>
  <c r="L37" i="145"/>
  <c r="A37" i="145"/>
  <c r="AB36" i="145"/>
  <c r="L36" i="145"/>
  <c r="A36" i="145"/>
  <c r="AB35" i="145"/>
  <c r="L35" i="145"/>
  <c r="A35" i="145"/>
  <c r="AB34" i="145"/>
  <c r="L34" i="145"/>
  <c r="A34" i="145"/>
  <c r="AB33" i="145"/>
  <c r="L33" i="145"/>
  <c r="A33" i="145"/>
  <c r="AB32" i="145"/>
  <c r="L32" i="145"/>
  <c r="A32" i="145"/>
  <c r="AB31" i="145"/>
  <c r="L31" i="145"/>
  <c r="A31" i="145"/>
  <c r="AB30" i="145"/>
  <c r="L30" i="145"/>
  <c r="A30" i="145"/>
  <c r="AB29" i="145"/>
  <c r="L29" i="145"/>
  <c r="A29" i="145"/>
  <c r="AB28" i="145"/>
  <c r="L28" i="145"/>
  <c r="A28" i="145"/>
  <c r="AB27" i="145"/>
  <c r="L27" i="145"/>
  <c r="A27" i="145"/>
  <c r="AB26" i="145"/>
  <c r="L26" i="145"/>
  <c r="A26" i="145"/>
  <c r="AB25" i="145"/>
  <c r="L25" i="145"/>
  <c r="A25" i="145"/>
  <c r="AB24" i="145"/>
  <c r="L24" i="145"/>
  <c r="A24" i="145"/>
  <c r="AB23" i="145"/>
  <c r="L23" i="145"/>
  <c r="A23" i="145"/>
  <c r="AB22" i="145"/>
  <c r="L22" i="145"/>
  <c r="A22" i="145"/>
  <c r="AB21" i="145"/>
  <c r="L21" i="145"/>
  <c r="A21" i="145"/>
  <c r="AB20" i="145"/>
  <c r="L20" i="145"/>
  <c r="A20" i="145"/>
  <c r="AT19" i="145"/>
  <c r="AQ19" i="145"/>
  <c r="AB19" i="145"/>
  <c r="L19" i="145"/>
  <c r="A19" i="145"/>
  <c r="AT18" i="145"/>
  <c r="AQ18" i="145"/>
  <c r="AB18" i="145"/>
  <c r="L18" i="145"/>
  <c r="A18" i="145"/>
  <c r="AT17" i="145"/>
  <c r="AQ17" i="145"/>
  <c r="AB17" i="145"/>
  <c r="L17" i="145"/>
  <c r="A17" i="145"/>
  <c r="AT16" i="145"/>
  <c r="AQ16" i="145"/>
  <c r="AB16" i="145"/>
  <c r="L16" i="145"/>
  <c r="A16" i="145"/>
  <c r="AT15" i="145"/>
  <c r="AQ15" i="145"/>
  <c r="AD15" i="145"/>
  <c r="AC15" i="145"/>
  <c r="AT14" i="145"/>
  <c r="AQ14" i="145"/>
  <c r="AT13" i="145"/>
  <c r="AQ13" i="145"/>
  <c r="AT12" i="145"/>
  <c r="AQ12" i="145"/>
  <c r="AL12" i="145"/>
  <c r="AK12" i="145"/>
  <c r="AD12" i="145"/>
  <c r="AC12" i="145"/>
  <c r="AT11" i="145"/>
  <c r="AQ11" i="145"/>
  <c r="AT10" i="145"/>
  <c r="AQ10" i="145"/>
  <c r="AT9" i="145"/>
  <c r="AQ9" i="145"/>
  <c r="AT8" i="145"/>
  <c r="AQ8" i="145"/>
  <c r="AT7" i="145"/>
  <c r="AQ7" i="145"/>
  <c r="AT6" i="145"/>
  <c r="AQ6" i="145"/>
  <c r="AJ6" i="145"/>
  <c r="AT5" i="145"/>
  <c r="AQ5" i="145"/>
  <c r="AJ5" i="145"/>
  <c r="AT4" i="145"/>
  <c r="AQ4" i="145"/>
  <c r="AT3" i="145"/>
  <c r="AQ3" i="145"/>
  <c r="AT2" i="145"/>
  <c r="AO1" i="145"/>
  <c r="AO5" i="145" s="1"/>
  <c r="A16" i="143"/>
  <c r="A17" i="144"/>
  <c r="A18" i="144"/>
  <c r="A19" i="144"/>
  <c r="A20" i="144"/>
  <c r="A21" i="144"/>
  <c r="A22" i="144"/>
  <c r="A23" i="144"/>
  <c r="A24" i="144"/>
  <c r="A25" i="144"/>
  <c r="A26" i="144"/>
  <c r="A27" i="144"/>
  <c r="A28" i="144"/>
  <c r="A29" i="144"/>
  <c r="A30" i="144"/>
  <c r="A31" i="144"/>
  <c r="A32" i="144"/>
  <c r="A33" i="144"/>
  <c r="A34" i="144"/>
  <c r="A35" i="144"/>
  <c r="A36" i="144"/>
  <c r="A37" i="144"/>
  <c r="A38" i="144"/>
  <c r="A39" i="144"/>
  <c r="A40" i="144"/>
  <c r="A41" i="144"/>
  <c r="A42" i="144"/>
  <c r="A43" i="144"/>
  <c r="A44" i="144"/>
  <c r="A45" i="144"/>
  <c r="A46" i="144"/>
  <c r="A47" i="144"/>
  <c r="A48" i="144"/>
  <c r="A49" i="144"/>
  <c r="A50" i="144"/>
  <c r="A51" i="144"/>
  <c r="A52" i="144"/>
  <c r="A53" i="144"/>
  <c r="A54" i="144"/>
  <c r="A55" i="144"/>
  <c r="A56" i="144"/>
  <c r="A57" i="144"/>
  <c r="A58" i="144"/>
  <c r="A59" i="144"/>
  <c r="A60" i="144"/>
  <c r="A61" i="144"/>
  <c r="A62" i="144"/>
  <c r="A63" i="144"/>
  <c r="A64" i="144"/>
  <c r="A65" i="144"/>
  <c r="A66" i="144"/>
  <c r="A67" i="144"/>
  <c r="A68" i="144"/>
  <c r="A69" i="144"/>
  <c r="A70" i="144"/>
  <c r="A71" i="144"/>
  <c r="A72" i="144"/>
  <c r="A73" i="144"/>
  <c r="A74" i="144"/>
  <c r="A75" i="144"/>
  <c r="A76" i="144"/>
  <c r="A77" i="144"/>
  <c r="A78" i="144"/>
  <c r="A79" i="144"/>
  <c r="A80" i="144"/>
  <c r="A81" i="144"/>
  <c r="A82" i="144"/>
  <c r="A83" i="144"/>
  <c r="A84" i="144"/>
  <c r="A85" i="144"/>
  <c r="A86" i="144"/>
  <c r="A87" i="144"/>
  <c r="A88" i="144"/>
  <c r="A89" i="144"/>
  <c r="A90" i="144"/>
  <c r="A91" i="144"/>
  <c r="A92" i="144"/>
  <c r="A93" i="144"/>
  <c r="A94" i="144"/>
  <c r="A95" i="144"/>
  <c r="A96" i="144"/>
  <c r="A97" i="144"/>
  <c r="A98" i="144"/>
  <c r="A99" i="144"/>
  <c r="A100" i="144"/>
  <c r="A101" i="144"/>
  <c r="A102" i="144"/>
  <c r="A103" i="144"/>
  <c r="A104" i="144"/>
  <c r="A105" i="144"/>
  <c r="A106" i="144"/>
  <c r="A107" i="144"/>
  <c r="A108" i="144"/>
  <c r="A109" i="144"/>
  <c r="A110" i="144"/>
  <c r="A111" i="144"/>
  <c r="A112" i="144"/>
  <c r="A113" i="144"/>
  <c r="A114" i="144"/>
  <c r="A115" i="144"/>
  <c r="A116" i="144"/>
  <c r="A117" i="144"/>
  <c r="A118" i="144"/>
  <c r="A119" i="144"/>
  <c r="A120" i="144"/>
  <c r="A121" i="144"/>
  <c r="A122" i="144"/>
  <c r="A123" i="144"/>
  <c r="A124" i="144"/>
  <c r="A125" i="144"/>
  <c r="A126" i="144"/>
  <c r="A127" i="144"/>
  <c r="A128" i="144"/>
  <c r="A129" i="144"/>
  <c r="A130" i="144"/>
  <c r="A131" i="144"/>
  <c r="A132" i="144"/>
  <c r="A133" i="144"/>
  <c r="A134" i="144"/>
  <c r="A135" i="144"/>
  <c r="A136" i="144"/>
  <c r="A137" i="144"/>
  <c r="A138" i="144"/>
  <c r="A139" i="144"/>
  <c r="A140" i="144"/>
  <c r="A141" i="144"/>
  <c r="A142" i="144"/>
  <c r="A143" i="144"/>
  <c r="A144" i="144"/>
  <c r="A145" i="144"/>
  <c r="A146" i="144"/>
  <c r="A147" i="144"/>
  <c r="A148" i="144"/>
  <c r="A149" i="144"/>
  <c r="A150" i="144"/>
  <c r="A151" i="144"/>
  <c r="A152" i="144"/>
  <c r="A153" i="144"/>
  <c r="A154" i="144"/>
  <c r="A155" i="144"/>
  <c r="A156" i="144"/>
  <c r="A157" i="144"/>
  <c r="A158" i="144"/>
  <c r="A159" i="144"/>
  <c r="A160" i="144"/>
  <c r="A161" i="144"/>
  <c r="A162" i="144"/>
  <c r="A163" i="144"/>
  <c r="A164" i="144"/>
  <c r="A165" i="144"/>
  <c r="A166" i="144"/>
  <c r="A167" i="144"/>
  <c r="A168" i="144"/>
  <c r="A169" i="144"/>
  <c r="A170" i="144"/>
  <c r="A171" i="144"/>
  <c r="A172" i="144"/>
  <c r="A173" i="144"/>
  <c r="A174" i="144"/>
  <c r="A175" i="144"/>
  <c r="A176" i="144"/>
  <c r="A177" i="144"/>
  <c r="A178" i="144"/>
  <c r="A179" i="144"/>
  <c r="A180" i="144"/>
  <c r="A181" i="144"/>
  <c r="A182" i="144"/>
  <c r="A183" i="144"/>
  <c r="A184" i="144"/>
  <c r="A185" i="144"/>
  <c r="A186" i="144"/>
  <c r="A187" i="144"/>
  <c r="A188" i="144"/>
  <c r="A189" i="144"/>
  <c r="A190" i="144"/>
  <c r="A191" i="144"/>
  <c r="A192" i="144"/>
  <c r="A193" i="144"/>
  <c r="A194" i="144"/>
  <c r="A195" i="144"/>
  <c r="A196" i="144"/>
  <c r="A197" i="144"/>
  <c r="A198" i="144"/>
  <c r="A199" i="144"/>
  <c r="A200" i="144"/>
  <c r="A201" i="144"/>
  <c r="A202" i="144"/>
  <c r="A203" i="144"/>
  <c r="A204" i="144"/>
  <c r="A205" i="144"/>
  <c r="A206" i="144"/>
  <c r="A207" i="144"/>
  <c r="A208" i="144"/>
  <c r="A209" i="144"/>
  <c r="A210" i="144"/>
  <c r="A211" i="144"/>
  <c r="A212" i="144"/>
  <c r="A213" i="144"/>
  <c r="A214" i="144"/>
  <c r="A215" i="144"/>
  <c r="A216" i="144"/>
  <c r="A217" i="144"/>
  <c r="A218" i="144"/>
  <c r="A219" i="144"/>
  <c r="A220" i="144"/>
  <c r="A221" i="144"/>
  <c r="A222" i="144"/>
  <c r="A223" i="144"/>
  <c r="A224" i="144"/>
  <c r="A225" i="144"/>
  <c r="A226" i="144"/>
  <c r="A227" i="144"/>
  <c r="A228" i="144"/>
  <c r="A229" i="144"/>
  <c r="A230" i="144"/>
  <c r="A231" i="144"/>
  <c r="A232" i="144"/>
  <c r="A233" i="144"/>
  <c r="A234" i="144"/>
  <c r="A235" i="144"/>
  <c r="A236" i="144"/>
  <c r="A237" i="144"/>
  <c r="A238" i="144"/>
  <c r="A239" i="144"/>
  <c r="A240" i="144"/>
  <c r="A241" i="144"/>
  <c r="A242" i="144"/>
  <c r="A243" i="144"/>
  <c r="A244" i="144"/>
  <c r="A245" i="144"/>
  <c r="A246" i="144"/>
  <c r="A247" i="144"/>
  <c r="A248" i="144"/>
  <c r="A249" i="144"/>
  <c r="A250" i="144"/>
  <c r="A251" i="144"/>
  <c r="A252" i="144"/>
  <c r="A253" i="144"/>
  <c r="A254" i="144"/>
  <c r="A255" i="144"/>
  <c r="A256" i="144"/>
  <c r="A257" i="144"/>
  <c r="A258" i="144"/>
  <c r="A259" i="144"/>
  <c r="A260" i="144"/>
  <c r="A261" i="144"/>
  <c r="A262" i="144"/>
  <c r="A263" i="144"/>
  <c r="A264" i="144"/>
  <c r="A265" i="144"/>
  <c r="A16" i="144"/>
  <c r="A17" i="79"/>
  <c r="A18" i="79"/>
  <c r="A19" i="79"/>
  <c r="A20" i="79"/>
  <c r="A21" i="79"/>
  <c r="A22" i="79"/>
  <c r="A23" i="79"/>
  <c r="A24" i="79"/>
  <c r="A25" i="79"/>
  <c r="A26" i="79"/>
  <c r="A27" i="79"/>
  <c r="A28" i="79"/>
  <c r="A29" i="79"/>
  <c r="A30" i="79"/>
  <c r="A31" i="79"/>
  <c r="A32" i="79"/>
  <c r="A33" i="79"/>
  <c r="A34" i="79"/>
  <c r="A35" i="79"/>
  <c r="A36" i="79"/>
  <c r="A37" i="79"/>
  <c r="A38" i="79"/>
  <c r="A39" i="79"/>
  <c r="A40" i="79"/>
  <c r="A41" i="79"/>
  <c r="A42" i="79"/>
  <c r="A43" i="79"/>
  <c r="A44" i="79"/>
  <c r="A45" i="79"/>
  <c r="A46" i="79"/>
  <c r="A47" i="79"/>
  <c r="A48" i="79"/>
  <c r="A49" i="79"/>
  <c r="A50" i="79"/>
  <c r="A51" i="79"/>
  <c r="A52" i="79"/>
  <c r="A53" i="79"/>
  <c r="A54" i="79"/>
  <c r="A55" i="79"/>
  <c r="A56" i="79"/>
  <c r="A57" i="79"/>
  <c r="A58" i="79"/>
  <c r="A59" i="79"/>
  <c r="A60" i="79"/>
  <c r="A61" i="79"/>
  <c r="A62" i="79"/>
  <c r="A63" i="79"/>
  <c r="A64" i="79"/>
  <c r="A65" i="79"/>
  <c r="A66" i="79"/>
  <c r="A67" i="79"/>
  <c r="A68" i="79"/>
  <c r="A69" i="79"/>
  <c r="A70" i="79"/>
  <c r="A71" i="79"/>
  <c r="A72" i="79"/>
  <c r="A73" i="79"/>
  <c r="A74" i="79"/>
  <c r="A75" i="79"/>
  <c r="A76" i="79"/>
  <c r="A77" i="79"/>
  <c r="A78" i="79"/>
  <c r="A79" i="79"/>
  <c r="A80" i="79"/>
  <c r="A81" i="79"/>
  <c r="A82" i="79"/>
  <c r="A83" i="79"/>
  <c r="A84" i="79"/>
  <c r="A85" i="79"/>
  <c r="A86" i="79"/>
  <c r="A87" i="79"/>
  <c r="A88" i="79"/>
  <c r="A89" i="79"/>
  <c r="A90" i="79"/>
  <c r="A91" i="79"/>
  <c r="A92" i="79"/>
  <c r="A93" i="79"/>
  <c r="A94" i="79"/>
  <c r="A95" i="79"/>
  <c r="A96" i="79"/>
  <c r="A97" i="79"/>
  <c r="A98" i="79"/>
  <c r="A99" i="79"/>
  <c r="A100" i="79"/>
  <c r="A101" i="79"/>
  <c r="A102" i="79"/>
  <c r="A103" i="79"/>
  <c r="A104" i="79"/>
  <c r="A105" i="79"/>
  <c r="A106" i="79"/>
  <c r="A107" i="79"/>
  <c r="A108" i="79"/>
  <c r="A109" i="79"/>
  <c r="A110" i="79"/>
  <c r="A111" i="79"/>
  <c r="A112" i="79"/>
  <c r="A113" i="79"/>
  <c r="A114" i="79"/>
  <c r="A115" i="79"/>
  <c r="A116" i="79"/>
  <c r="A117" i="79"/>
  <c r="A118" i="79"/>
  <c r="A119" i="79"/>
  <c r="A120" i="79"/>
  <c r="A121" i="79"/>
  <c r="A122" i="79"/>
  <c r="A123" i="79"/>
  <c r="A124" i="79"/>
  <c r="A125" i="79"/>
  <c r="A126" i="79"/>
  <c r="A127" i="79"/>
  <c r="A128" i="79"/>
  <c r="A129" i="79"/>
  <c r="A130" i="79"/>
  <c r="A131" i="79"/>
  <c r="A132" i="79"/>
  <c r="A133" i="79"/>
  <c r="A134" i="79"/>
  <c r="A135" i="79"/>
  <c r="A136" i="79"/>
  <c r="A137" i="79"/>
  <c r="A138" i="79"/>
  <c r="A139" i="79"/>
  <c r="A140" i="79"/>
  <c r="A141" i="79"/>
  <c r="A142" i="79"/>
  <c r="A143" i="79"/>
  <c r="A144" i="79"/>
  <c r="A145" i="79"/>
  <c r="A146" i="79"/>
  <c r="A147" i="79"/>
  <c r="A148" i="79"/>
  <c r="A149" i="79"/>
  <c r="A150" i="79"/>
  <c r="A151" i="79"/>
  <c r="A152" i="79"/>
  <c r="A153" i="79"/>
  <c r="A154" i="79"/>
  <c r="A155" i="79"/>
  <c r="A156" i="79"/>
  <c r="A157" i="79"/>
  <c r="A158" i="79"/>
  <c r="A159" i="79"/>
  <c r="A160" i="79"/>
  <c r="A161" i="79"/>
  <c r="A162" i="79"/>
  <c r="A163" i="79"/>
  <c r="A164" i="79"/>
  <c r="A165" i="79"/>
  <c r="A166" i="79"/>
  <c r="A167" i="79"/>
  <c r="A168" i="79"/>
  <c r="A169" i="79"/>
  <c r="A170" i="79"/>
  <c r="A171" i="79"/>
  <c r="A172" i="79"/>
  <c r="A173" i="79"/>
  <c r="A174" i="79"/>
  <c r="A175" i="79"/>
  <c r="A176" i="79"/>
  <c r="A177" i="79"/>
  <c r="A178" i="79"/>
  <c r="A179" i="79"/>
  <c r="A180" i="79"/>
  <c r="A181" i="79"/>
  <c r="A182" i="79"/>
  <c r="A183" i="79"/>
  <c r="A184" i="79"/>
  <c r="A185" i="79"/>
  <c r="A186" i="79"/>
  <c r="A187" i="79"/>
  <c r="A188" i="79"/>
  <c r="A189" i="79"/>
  <c r="A190" i="79"/>
  <c r="A191" i="79"/>
  <c r="A192" i="79"/>
  <c r="A193" i="79"/>
  <c r="A194" i="79"/>
  <c r="A195" i="79"/>
  <c r="A196" i="79"/>
  <c r="A197" i="79"/>
  <c r="A198" i="79"/>
  <c r="A199" i="79"/>
  <c r="A200" i="79"/>
  <c r="A201" i="79"/>
  <c r="A202" i="79"/>
  <c r="A203" i="79"/>
  <c r="A204" i="79"/>
  <c r="A205" i="79"/>
  <c r="A206" i="79"/>
  <c r="A207" i="79"/>
  <c r="A208" i="79"/>
  <c r="A209" i="79"/>
  <c r="A210" i="79"/>
  <c r="A211" i="79"/>
  <c r="A212" i="79"/>
  <c r="A213" i="79"/>
  <c r="A214" i="79"/>
  <c r="A215" i="79"/>
  <c r="A216" i="79"/>
  <c r="A217" i="79"/>
  <c r="A218" i="79"/>
  <c r="A219" i="79"/>
  <c r="A220" i="79"/>
  <c r="A221" i="79"/>
  <c r="A222" i="79"/>
  <c r="A223" i="79"/>
  <c r="A224" i="79"/>
  <c r="A225" i="79"/>
  <c r="A226" i="79"/>
  <c r="A227" i="79"/>
  <c r="A228" i="79"/>
  <c r="A229" i="79"/>
  <c r="A230" i="79"/>
  <c r="A231" i="79"/>
  <c r="A232" i="79"/>
  <c r="A233" i="79"/>
  <c r="A234" i="79"/>
  <c r="A235" i="79"/>
  <c r="A236" i="79"/>
  <c r="A237" i="79"/>
  <c r="A238" i="79"/>
  <c r="A239" i="79"/>
  <c r="A240" i="79"/>
  <c r="A241" i="79"/>
  <c r="A242" i="79"/>
  <c r="A243" i="79"/>
  <c r="A244" i="79"/>
  <c r="A245" i="79"/>
  <c r="A246" i="79"/>
  <c r="A247" i="79"/>
  <c r="A248" i="79"/>
  <c r="A249" i="79"/>
  <c r="A250" i="79"/>
  <c r="A251" i="79"/>
  <c r="A252" i="79"/>
  <c r="A253" i="79"/>
  <c r="A254" i="79"/>
  <c r="A255" i="79"/>
  <c r="A256" i="79"/>
  <c r="A257" i="79"/>
  <c r="A258" i="79"/>
  <c r="A259" i="79"/>
  <c r="A260" i="79"/>
  <c r="A261" i="79"/>
  <c r="A262" i="79"/>
  <c r="A263" i="79"/>
  <c r="A264" i="79"/>
  <c r="A265" i="79"/>
  <c r="A16" i="79"/>
  <c r="A17" i="134"/>
  <c r="A18" i="134"/>
  <c r="A19" i="134"/>
  <c r="A20" i="134"/>
  <c r="A21" i="134"/>
  <c r="A22" i="134"/>
  <c r="A23" i="134"/>
  <c r="A24" i="134"/>
  <c r="A25" i="134"/>
  <c r="A26" i="134"/>
  <c r="A27" i="134"/>
  <c r="A28" i="134"/>
  <c r="A29" i="134"/>
  <c r="A30" i="134"/>
  <c r="A31" i="134"/>
  <c r="A32" i="134"/>
  <c r="A33" i="134"/>
  <c r="A34" i="134"/>
  <c r="A35" i="134"/>
  <c r="A36" i="134"/>
  <c r="A37" i="134"/>
  <c r="A38" i="134"/>
  <c r="A39" i="134"/>
  <c r="A40" i="134"/>
  <c r="A41" i="134"/>
  <c r="A42" i="134"/>
  <c r="A43" i="134"/>
  <c r="A44" i="134"/>
  <c r="A45" i="134"/>
  <c r="A46" i="134"/>
  <c r="A47" i="134"/>
  <c r="A48" i="134"/>
  <c r="A49" i="134"/>
  <c r="A50" i="134"/>
  <c r="A51" i="134"/>
  <c r="A52" i="134"/>
  <c r="A53" i="134"/>
  <c r="A54" i="134"/>
  <c r="A55" i="134"/>
  <c r="A56" i="134"/>
  <c r="A57" i="134"/>
  <c r="A58" i="134"/>
  <c r="A59" i="134"/>
  <c r="A60" i="134"/>
  <c r="A61" i="134"/>
  <c r="A62" i="134"/>
  <c r="A63" i="134"/>
  <c r="A64" i="134"/>
  <c r="A65" i="134"/>
  <c r="A66" i="134"/>
  <c r="A67" i="134"/>
  <c r="A68" i="134"/>
  <c r="A69" i="134"/>
  <c r="A70" i="134"/>
  <c r="A71" i="134"/>
  <c r="A72" i="134"/>
  <c r="A73" i="134"/>
  <c r="A74" i="134"/>
  <c r="A75" i="134"/>
  <c r="A76" i="134"/>
  <c r="A77" i="134"/>
  <c r="A78" i="134"/>
  <c r="A79" i="134"/>
  <c r="A80" i="134"/>
  <c r="A81" i="134"/>
  <c r="A82" i="134"/>
  <c r="A83" i="134"/>
  <c r="A84" i="134"/>
  <c r="A85" i="134"/>
  <c r="A86" i="134"/>
  <c r="A87" i="134"/>
  <c r="A88" i="134"/>
  <c r="A89" i="134"/>
  <c r="A90" i="134"/>
  <c r="A91" i="134"/>
  <c r="A92" i="134"/>
  <c r="A93" i="134"/>
  <c r="A94" i="134"/>
  <c r="A95" i="134"/>
  <c r="A96" i="134"/>
  <c r="A97" i="134"/>
  <c r="A98" i="134"/>
  <c r="A99" i="134"/>
  <c r="A100" i="134"/>
  <c r="A101" i="134"/>
  <c r="A102" i="134"/>
  <c r="A103" i="134"/>
  <c r="A104" i="134"/>
  <c r="A105" i="134"/>
  <c r="A106" i="134"/>
  <c r="A107" i="134"/>
  <c r="A108" i="134"/>
  <c r="A109" i="134"/>
  <c r="A110" i="134"/>
  <c r="A111" i="134"/>
  <c r="A112" i="134"/>
  <c r="A113" i="134"/>
  <c r="A114" i="134"/>
  <c r="A115" i="134"/>
  <c r="A116" i="134"/>
  <c r="A117" i="134"/>
  <c r="A118" i="134"/>
  <c r="A119" i="134"/>
  <c r="A120" i="134"/>
  <c r="A121" i="134"/>
  <c r="A122" i="134"/>
  <c r="A123" i="134"/>
  <c r="A124" i="134"/>
  <c r="A125" i="134"/>
  <c r="A126" i="134"/>
  <c r="A127" i="134"/>
  <c r="A128" i="134"/>
  <c r="A129" i="134"/>
  <c r="A130" i="134"/>
  <c r="A131" i="134"/>
  <c r="A132" i="134"/>
  <c r="A133" i="134"/>
  <c r="A134" i="134"/>
  <c r="A135" i="134"/>
  <c r="A136" i="134"/>
  <c r="A137" i="134"/>
  <c r="A138" i="134"/>
  <c r="A139" i="134"/>
  <c r="A140" i="134"/>
  <c r="A141" i="134"/>
  <c r="A142" i="134"/>
  <c r="A143" i="134"/>
  <c r="A144" i="134"/>
  <c r="A145" i="134"/>
  <c r="A146" i="134"/>
  <c r="A147" i="134"/>
  <c r="A148" i="134"/>
  <c r="A149" i="134"/>
  <c r="A150" i="134"/>
  <c r="A151" i="134"/>
  <c r="A152" i="134"/>
  <c r="A153" i="134"/>
  <c r="A154" i="134"/>
  <c r="A155" i="134"/>
  <c r="A156" i="134"/>
  <c r="A157" i="134"/>
  <c r="A158" i="134"/>
  <c r="A159" i="134"/>
  <c r="A160" i="134"/>
  <c r="A161" i="134"/>
  <c r="A162" i="134"/>
  <c r="A163" i="134"/>
  <c r="A164" i="134"/>
  <c r="A165" i="134"/>
  <c r="A166" i="134"/>
  <c r="A167" i="134"/>
  <c r="A168" i="134"/>
  <c r="A169" i="134"/>
  <c r="A170" i="134"/>
  <c r="A171" i="134"/>
  <c r="A172" i="134"/>
  <c r="A173" i="134"/>
  <c r="A174" i="134"/>
  <c r="A175" i="134"/>
  <c r="A176" i="134"/>
  <c r="A177" i="134"/>
  <c r="A178" i="134"/>
  <c r="A179" i="134"/>
  <c r="A180" i="134"/>
  <c r="A181" i="134"/>
  <c r="A182" i="134"/>
  <c r="A183" i="134"/>
  <c r="A184" i="134"/>
  <c r="A185" i="134"/>
  <c r="A186" i="134"/>
  <c r="A187" i="134"/>
  <c r="A188" i="134"/>
  <c r="A189" i="134"/>
  <c r="A190" i="134"/>
  <c r="A191" i="134"/>
  <c r="A192" i="134"/>
  <c r="A193" i="134"/>
  <c r="A194" i="134"/>
  <c r="A195" i="134"/>
  <c r="A196" i="134"/>
  <c r="A197" i="134"/>
  <c r="A198" i="134"/>
  <c r="A199" i="134"/>
  <c r="A200" i="134"/>
  <c r="A201" i="134"/>
  <c r="A202" i="134"/>
  <c r="A203" i="134"/>
  <c r="A204" i="134"/>
  <c r="A205" i="134"/>
  <c r="A206" i="134"/>
  <c r="A207" i="134"/>
  <c r="A208" i="134"/>
  <c r="A209" i="134"/>
  <c r="A210" i="134"/>
  <c r="A211" i="134"/>
  <c r="A212" i="134"/>
  <c r="A213" i="134"/>
  <c r="A214" i="134"/>
  <c r="A215" i="134"/>
  <c r="A216" i="134"/>
  <c r="A217" i="134"/>
  <c r="A218" i="134"/>
  <c r="A219" i="134"/>
  <c r="A220" i="134"/>
  <c r="A221" i="134"/>
  <c r="A222" i="134"/>
  <c r="A223" i="134"/>
  <c r="A224" i="134"/>
  <c r="A225" i="134"/>
  <c r="A226" i="134"/>
  <c r="A227" i="134"/>
  <c r="A228" i="134"/>
  <c r="A229" i="134"/>
  <c r="A230" i="134"/>
  <c r="A231" i="134"/>
  <c r="A232" i="134"/>
  <c r="A233" i="134"/>
  <c r="A234" i="134"/>
  <c r="A235" i="134"/>
  <c r="A236" i="134"/>
  <c r="A237" i="134"/>
  <c r="A238" i="134"/>
  <c r="A239" i="134"/>
  <c r="A240" i="134"/>
  <c r="A241" i="134"/>
  <c r="A242" i="134"/>
  <c r="A243" i="134"/>
  <c r="A244" i="134"/>
  <c r="A245" i="134"/>
  <c r="A246" i="134"/>
  <c r="A247" i="134"/>
  <c r="A248" i="134"/>
  <c r="A249" i="134"/>
  <c r="A250" i="134"/>
  <c r="A251" i="134"/>
  <c r="A252" i="134"/>
  <c r="A253" i="134"/>
  <c r="A254" i="134"/>
  <c r="A255" i="134"/>
  <c r="A256" i="134"/>
  <c r="A257" i="134"/>
  <c r="A258" i="134"/>
  <c r="A259" i="134"/>
  <c r="A260" i="134"/>
  <c r="A261" i="134"/>
  <c r="A262" i="134"/>
  <c r="A263" i="134"/>
  <c r="A264" i="134"/>
  <c r="A265" i="134"/>
  <c r="A16" i="134"/>
  <c r="A17" i="143"/>
  <c r="A18" i="143"/>
  <c r="A19" i="143"/>
  <c r="A20" i="143"/>
  <c r="A21" i="143"/>
  <c r="A22" i="143"/>
  <c r="A23" i="143"/>
  <c r="A24" i="143"/>
  <c r="A25" i="143"/>
  <c r="A26" i="143"/>
  <c r="A27" i="143"/>
  <c r="A28" i="143"/>
  <c r="A29" i="143"/>
  <c r="A30" i="143"/>
  <c r="A31" i="143"/>
  <c r="A32" i="143"/>
  <c r="A33" i="143"/>
  <c r="A34" i="143"/>
  <c r="A35" i="143"/>
  <c r="A36" i="143"/>
  <c r="A37" i="143"/>
  <c r="A38" i="143"/>
  <c r="A39" i="143"/>
  <c r="A40" i="143"/>
  <c r="A41" i="143"/>
  <c r="A42" i="143"/>
  <c r="A43" i="143"/>
  <c r="A44" i="143"/>
  <c r="A45" i="143"/>
  <c r="A46" i="143"/>
  <c r="A47" i="143"/>
  <c r="A48" i="143"/>
  <c r="A49" i="143"/>
  <c r="A50" i="143"/>
  <c r="A51" i="143"/>
  <c r="A52" i="143"/>
  <c r="A53" i="143"/>
  <c r="A54" i="143"/>
  <c r="A55" i="143"/>
  <c r="A56" i="143"/>
  <c r="A57" i="143"/>
  <c r="A58" i="143"/>
  <c r="A59" i="143"/>
  <c r="A60" i="143"/>
  <c r="A61" i="143"/>
  <c r="A62" i="143"/>
  <c r="A63" i="143"/>
  <c r="A64" i="143"/>
  <c r="A65" i="143"/>
  <c r="A66" i="143"/>
  <c r="A67" i="143"/>
  <c r="A68" i="143"/>
  <c r="A69" i="143"/>
  <c r="A70" i="143"/>
  <c r="A71" i="143"/>
  <c r="A72" i="143"/>
  <c r="A73" i="143"/>
  <c r="A74" i="143"/>
  <c r="A75" i="143"/>
  <c r="A76" i="143"/>
  <c r="A77" i="143"/>
  <c r="A78" i="143"/>
  <c r="A79" i="143"/>
  <c r="A80" i="143"/>
  <c r="A81" i="143"/>
  <c r="A82" i="143"/>
  <c r="A83" i="143"/>
  <c r="A84" i="143"/>
  <c r="A85" i="143"/>
  <c r="A86" i="143"/>
  <c r="A87" i="143"/>
  <c r="A88" i="143"/>
  <c r="A89" i="143"/>
  <c r="A90" i="143"/>
  <c r="A91" i="143"/>
  <c r="A92" i="143"/>
  <c r="A93" i="143"/>
  <c r="A94" i="143"/>
  <c r="A95" i="143"/>
  <c r="A96" i="143"/>
  <c r="A97" i="143"/>
  <c r="A98" i="143"/>
  <c r="A99" i="143"/>
  <c r="A100" i="143"/>
  <c r="A101" i="143"/>
  <c r="A102" i="143"/>
  <c r="A103" i="143"/>
  <c r="A104" i="143"/>
  <c r="A105" i="143"/>
  <c r="A106" i="143"/>
  <c r="A107" i="143"/>
  <c r="A108" i="143"/>
  <c r="A109" i="143"/>
  <c r="A110" i="143"/>
  <c r="A111" i="143"/>
  <c r="A112" i="143"/>
  <c r="A113" i="143"/>
  <c r="A114" i="143"/>
  <c r="A115" i="143"/>
  <c r="A116" i="143"/>
  <c r="A117" i="143"/>
  <c r="A118" i="143"/>
  <c r="A119" i="143"/>
  <c r="A120" i="143"/>
  <c r="A121" i="143"/>
  <c r="A122" i="143"/>
  <c r="A123" i="143"/>
  <c r="A124" i="143"/>
  <c r="A125" i="143"/>
  <c r="A126" i="143"/>
  <c r="A127" i="143"/>
  <c r="A128" i="143"/>
  <c r="A129" i="143"/>
  <c r="A130" i="143"/>
  <c r="A131" i="143"/>
  <c r="A132" i="143"/>
  <c r="A133" i="143"/>
  <c r="A134" i="143"/>
  <c r="A135" i="143"/>
  <c r="A136" i="143"/>
  <c r="A137" i="143"/>
  <c r="A138" i="143"/>
  <c r="A139" i="143"/>
  <c r="A140" i="143"/>
  <c r="A141" i="143"/>
  <c r="A142" i="143"/>
  <c r="A143" i="143"/>
  <c r="A144" i="143"/>
  <c r="A145" i="143"/>
  <c r="A146" i="143"/>
  <c r="A147" i="143"/>
  <c r="A148" i="143"/>
  <c r="A149" i="143"/>
  <c r="A150" i="143"/>
  <c r="A151" i="143"/>
  <c r="A152" i="143"/>
  <c r="A153" i="143"/>
  <c r="A154" i="143"/>
  <c r="A155" i="143"/>
  <c r="A156" i="143"/>
  <c r="A157" i="143"/>
  <c r="A158" i="143"/>
  <c r="A159" i="143"/>
  <c r="A160" i="143"/>
  <c r="A161" i="143"/>
  <c r="A162" i="143"/>
  <c r="A163" i="143"/>
  <c r="A164" i="143"/>
  <c r="A165" i="143"/>
  <c r="A166" i="143"/>
  <c r="A167" i="143"/>
  <c r="A168" i="143"/>
  <c r="A169" i="143"/>
  <c r="A170" i="143"/>
  <c r="A171" i="143"/>
  <c r="A172" i="143"/>
  <c r="A173" i="143"/>
  <c r="A174" i="143"/>
  <c r="A175" i="143"/>
  <c r="A176" i="143"/>
  <c r="A177" i="143"/>
  <c r="A178" i="143"/>
  <c r="A179" i="143"/>
  <c r="A180" i="143"/>
  <c r="A181" i="143"/>
  <c r="A182" i="143"/>
  <c r="A183" i="143"/>
  <c r="A184" i="143"/>
  <c r="A185" i="143"/>
  <c r="A186" i="143"/>
  <c r="A187" i="143"/>
  <c r="A188" i="143"/>
  <c r="A189" i="143"/>
  <c r="A190" i="143"/>
  <c r="A191" i="143"/>
  <c r="A192" i="143"/>
  <c r="A193" i="143"/>
  <c r="A194" i="143"/>
  <c r="A195" i="143"/>
  <c r="A196" i="143"/>
  <c r="A197" i="143"/>
  <c r="A198" i="143"/>
  <c r="A199" i="143"/>
  <c r="A200" i="143"/>
  <c r="A201" i="143"/>
  <c r="A202" i="143"/>
  <c r="A203" i="143"/>
  <c r="A204" i="143"/>
  <c r="A205" i="143"/>
  <c r="A206" i="143"/>
  <c r="A207" i="143"/>
  <c r="A208" i="143"/>
  <c r="A209" i="143"/>
  <c r="A210" i="143"/>
  <c r="A211" i="143"/>
  <c r="A212" i="143"/>
  <c r="A213" i="143"/>
  <c r="A214" i="143"/>
  <c r="A215" i="143"/>
  <c r="A216" i="143"/>
  <c r="A217" i="143"/>
  <c r="A218" i="143"/>
  <c r="A219" i="143"/>
  <c r="A220" i="143"/>
  <c r="A221" i="143"/>
  <c r="A222" i="143"/>
  <c r="A223" i="143"/>
  <c r="A224" i="143"/>
  <c r="A225" i="143"/>
  <c r="A226" i="143"/>
  <c r="A227" i="143"/>
  <c r="A228" i="143"/>
  <c r="A229" i="143"/>
  <c r="A230" i="143"/>
  <c r="A231" i="143"/>
  <c r="A232" i="143"/>
  <c r="A233" i="143"/>
  <c r="A234" i="143"/>
  <c r="A235" i="143"/>
  <c r="A236" i="143"/>
  <c r="A237" i="143"/>
  <c r="A238" i="143"/>
  <c r="A239" i="143"/>
  <c r="A240" i="143"/>
  <c r="A241" i="143"/>
  <c r="A242" i="143"/>
  <c r="A243" i="143"/>
  <c r="A244" i="143"/>
  <c r="A245" i="143"/>
  <c r="A246" i="143"/>
  <c r="A247" i="143"/>
  <c r="A248" i="143"/>
  <c r="A249" i="143"/>
  <c r="A250" i="143"/>
  <c r="A251" i="143"/>
  <c r="A252" i="143"/>
  <c r="A253" i="143"/>
  <c r="A254" i="143"/>
  <c r="A255" i="143"/>
  <c r="A256" i="143"/>
  <c r="A257" i="143"/>
  <c r="A258" i="143"/>
  <c r="A259" i="143"/>
  <c r="A260" i="143"/>
  <c r="A261" i="143"/>
  <c r="A262" i="143"/>
  <c r="A263" i="143"/>
  <c r="A264" i="143"/>
  <c r="A265" i="143"/>
  <c r="A17" i="142"/>
  <c r="A18" i="142"/>
  <c r="A19" i="142"/>
  <c r="A20" i="142"/>
  <c r="A21" i="142"/>
  <c r="A22" i="142"/>
  <c r="A23" i="142"/>
  <c r="A24" i="142"/>
  <c r="A25" i="142"/>
  <c r="A26" i="142"/>
  <c r="A27" i="142"/>
  <c r="A28" i="142"/>
  <c r="A29" i="142"/>
  <c r="A30" i="142"/>
  <c r="A31" i="142"/>
  <c r="A32" i="142"/>
  <c r="A33" i="142"/>
  <c r="A34" i="142"/>
  <c r="A35" i="142"/>
  <c r="A36" i="142"/>
  <c r="A37" i="142"/>
  <c r="A38" i="142"/>
  <c r="A39" i="142"/>
  <c r="A40" i="142"/>
  <c r="A41" i="142"/>
  <c r="A42" i="142"/>
  <c r="A43" i="142"/>
  <c r="A44" i="142"/>
  <c r="A45" i="142"/>
  <c r="A46" i="142"/>
  <c r="A47" i="142"/>
  <c r="A48" i="142"/>
  <c r="A49" i="142"/>
  <c r="A50" i="142"/>
  <c r="A51" i="142"/>
  <c r="A52" i="142"/>
  <c r="A53" i="142"/>
  <c r="A54" i="142"/>
  <c r="A55" i="142"/>
  <c r="A56" i="142"/>
  <c r="A57" i="142"/>
  <c r="A58" i="142"/>
  <c r="A59" i="142"/>
  <c r="A60" i="142"/>
  <c r="A61" i="142"/>
  <c r="A62" i="142"/>
  <c r="A63" i="142"/>
  <c r="A64" i="142"/>
  <c r="A65" i="142"/>
  <c r="A66" i="142"/>
  <c r="A67" i="142"/>
  <c r="A68" i="142"/>
  <c r="A69" i="142"/>
  <c r="A70" i="142"/>
  <c r="A71" i="142"/>
  <c r="A72" i="142"/>
  <c r="A73" i="142"/>
  <c r="A74" i="142"/>
  <c r="A75" i="142"/>
  <c r="A76" i="142"/>
  <c r="A77" i="142"/>
  <c r="A78" i="142"/>
  <c r="A79" i="142"/>
  <c r="A80" i="142"/>
  <c r="A81" i="142"/>
  <c r="A82" i="142"/>
  <c r="A83" i="142"/>
  <c r="A84" i="142"/>
  <c r="A85" i="142"/>
  <c r="A86" i="142"/>
  <c r="A87" i="142"/>
  <c r="A88" i="142"/>
  <c r="A89" i="142"/>
  <c r="A90" i="142"/>
  <c r="A91" i="142"/>
  <c r="A92" i="142"/>
  <c r="A93" i="142"/>
  <c r="A94" i="142"/>
  <c r="A95" i="142"/>
  <c r="A96" i="142"/>
  <c r="A97" i="142"/>
  <c r="A98" i="142"/>
  <c r="A99" i="142"/>
  <c r="A100" i="142"/>
  <c r="A101" i="142"/>
  <c r="A102" i="142"/>
  <c r="A103" i="142"/>
  <c r="A104" i="142"/>
  <c r="A105" i="142"/>
  <c r="A106" i="142"/>
  <c r="A107" i="142"/>
  <c r="A108" i="142"/>
  <c r="A109" i="142"/>
  <c r="A110" i="142"/>
  <c r="A111" i="142"/>
  <c r="A112" i="142"/>
  <c r="A113" i="142"/>
  <c r="A114" i="142"/>
  <c r="A115" i="142"/>
  <c r="A116" i="142"/>
  <c r="A117" i="142"/>
  <c r="A118" i="142"/>
  <c r="A119" i="142"/>
  <c r="A120" i="142"/>
  <c r="A121" i="142"/>
  <c r="A122" i="142"/>
  <c r="A123" i="142"/>
  <c r="A124" i="142"/>
  <c r="A125" i="142"/>
  <c r="A126" i="142"/>
  <c r="A127" i="142"/>
  <c r="A128" i="142"/>
  <c r="A129" i="142"/>
  <c r="A130" i="142"/>
  <c r="A131" i="142"/>
  <c r="A132" i="142"/>
  <c r="A133" i="142"/>
  <c r="A134" i="142"/>
  <c r="A135" i="142"/>
  <c r="A136" i="142"/>
  <c r="A137" i="142"/>
  <c r="A138" i="142"/>
  <c r="A139" i="142"/>
  <c r="A140" i="142"/>
  <c r="A141" i="142"/>
  <c r="A142" i="142"/>
  <c r="A143" i="142"/>
  <c r="A144" i="142"/>
  <c r="A145" i="142"/>
  <c r="A146" i="142"/>
  <c r="A147" i="142"/>
  <c r="A148" i="142"/>
  <c r="A149" i="142"/>
  <c r="A150" i="142"/>
  <c r="A151" i="142"/>
  <c r="A152" i="142"/>
  <c r="A153" i="142"/>
  <c r="A154" i="142"/>
  <c r="A155" i="142"/>
  <c r="A156" i="142"/>
  <c r="A157" i="142"/>
  <c r="A158" i="142"/>
  <c r="A159" i="142"/>
  <c r="A160" i="142"/>
  <c r="A161" i="142"/>
  <c r="A162" i="142"/>
  <c r="A163" i="142"/>
  <c r="A164" i="142"/>
  <c r="A165" i="142"/>
  <c r="A166" i="142"/>
  <c r="A167" i="142"/>
  <c r="A168" i="142"/>
  <c r="A169" i="142"/>
  <c r="A170" i="142"/>
  <c r="A171" i="142"/>
  <c r="A172" i="142"/>
  <c r="A173" i="142"/>
  <c r="A174" i="142"/>
  <c r="A175" i="142"/>
  <c r="A176" i="142"/>
  <c r="A177" i="142"/>
  <c r="A178" i="142"/>
  <c r="A179" i="142"/>
  <c r="A180" i="142"/>
  <c r="A181" i="142"/>
  <c r="A182" i="142"/>
  <c r="A183" i="142"/>
  <c r="A184" i="142"/>
  <c r="A185" i="142"/>
  <c r="A186" i="142"/>
  <c r="A187" i="142"/>
  <c r="A188" i="142"/>
  <c r="A189" i="142"/>
  <c r="A190" i="142"/>
  <c r="A191" i="142"/>
  <c r="A192" i="142"/>
  <c r="A193" i="142"/>
  <c r="A194" i="142"/>
  <c r="A195" i="142"/>
  <c r="A196" i="142"/>
  <c r="A197" i="142"/>
  <c r="A198" i="142"/>
  <c r="A199" i="142"/>
  <c r="A200" i="142"/>
  <c r="A201" i="142"/>
  <c r="A202" i="142"/>
  <c r="A203" i="142"/>
  <c r="A204" i="142"/>
  <c r="A205" i="142"/>
  <c r="A206" i="142"/>
  <c r="A207" i="142"/>
  <c r="A208" i="142"/>
  <c r="A209" i="142"/>
  <c r="A210" i="142"/>
  <c r="A211" i="142"/>
  <c r="A212" i="142"/>
  <c r="A213" i="142"/>
  <c r="A214" i="142"/>
  <c r="A215" i="142"/>
  <c r="A216" i="142"/>
  <c r="A217" i="142"/>
  <c r="A218" i="142"/>
  <c r="A219" i="142"/>
  <c r="A220" i="142"/>
  <c r="A221" i="142"/>
  <c r="A222" i="142"/>
  <c r="A223" i="142"/>
  <c r="A224" i="142"/>
  <c r="A225" i="142"/>
  <c r="A226" i="142"/>
  <c r="A227" i="142"/>
  <c r="A228" i="142"/>
  <c r="A229" i="142"/>
  <c r="A230" i="142"/>
  <c r="A231" i="142"/>
  <c r="A232" i="142"/>
  <c r="A233" i="142"/>
  <c r="A234" i="142"/>
  <c r="A235" i="142"/>
  <c r="A236" i="142"/>
  <c r="A237" i="142"/>
  <c r="A238" i="142"/>
  <c r="A239" i="142"/>
  <c r="A240" i="142"/>
  <c r="A241" i="142"/>
  <c r="A242" i="142"/>
  <c r="A243" i="142"/>
  <c r="A244" i="142"/>
  <c r="A245" i="142"/>
  <c r="A246" i="142"/>
  <c r="A247" i="142"/>
  <c r="A248" i="142"/>
  <c r="A249" i="142"/>
  <c r="A250" i="142"/>
  <c r="A251" i="142"/>
  <c r="A252" i="142"/>
  <c r="A253" i="142"/>
  <c r="A254" i="142"/>
  <c r="A255" i="142"/>
  <c r="A256" i="142"/>
  <c r="A257" i="142"/>
  <c r="A258" i="142"/>
  <c r="A259" i="142"/>
  <c r="A260" i="142"/>
  <c r="A261" i="142"/>
  <c r="A262" i="142"/>
  <c r="A263" i="142"/>
  <c r="A264" i="142"/>
  <c r="A265" i="142"/>
  <c r="A16" i="142"/>
  <c r="A25" i="141"/>
  <c r="A24" i="141"/>
  <c r="A17" i="141"/>
  <c r="A18" i="141"/>
  <c r="A19" i="141"/>
  <c r="A20" i="141"/>
  <c r="A21" i="141"/>
  <c r="A22" i="141"/>
  <c r="A23" i="141"/>
  <c r="A26" i="141"/>
  <c r="A27" i="141"/>
  <c r="A28" i="141"/>
  <c r="A29" i="141"/>
  <c r="A30" i="141"/>
  <c r="A31" i="141"/>
  <c r="A32" i="141"/>
  <c r="A33" i="141"/>
  <c r="A34" i="141"/>
  <c r="A35" i="141"/>
  <c r="A36" i="141"/>
  <c r="A37" i="141"/>
  <c r="A38" i="141"/>
  <c r="A39" i="141"/>
  <c r="A40" i="141"/>
  <c r="A41" i="141"/>
  <c r="A42" i="141"/>
  <c r="A43" i="141"/>
  <c r="A44" i="141"/>
  <c r="A45" i="141"/>
  <c r="A46" i="141"/>
  <c r="A47" i="141"/>
  <c r="A48" i="141"/>
  <c r="A49" i="141"/>
  <c r="A50" i="141"/>
  <c r="A51" i="141"/>
  <c r="A52" i="141"/>
  <c r="A53" i="141"/>
  <c r="A54" i="141"/>
  <c r="A55" i="141"/>
  <c r="A56" i="141"/>
  <c r="A57" i="141"/>
  <c r="A58" i="141"/>
  <c r="A59" i="141"/>
  <c r="A60" i="141"/>
  <c r="A61" i="141"/>
  <c r="A62" i="141"/>
  <c r="A63" i="141"/>
  <c r="A64" i="141"/>
  <c r="A65" i="141"/>
  <c r="A66" i="141"/>
  <c r="A67" i="141"/>
  <c r="A68" i="141"/>
  <c r="A69" i="141"/>
  <c r="A70" i="141"/>
  <c r="A71" i="141"/>
  <c r="A72" i="141"/>
  <c r="A73" i="141"/>
  <c r="A74" i="141"/>
  <c r="A75" i="141"/>
  <c r="A76" i="141"/>
  <c r="A77" i="141"/>
  <c r="A78" i="141"/>
  <c r="A79" i="141"/>
  <c r="A80" i="141"/>
  <c r="A81" i="141"/>
  <c r="A82" i="141"/>
  <c r="A83" i="141"/>
  <c r="A84" i="141"/>
  <c r="A85" i="141"/>
  <c r="A86" i="141"/>
  <c r="A87" i="141"/>
  <c r="A88" i="141"/>
  <c r="A89" i="141"/>
  <c r="A90" i="141"/>
  <c r="A91" i="141"/>
  <c r="A92" i="141"/>
  <c r="A93" i="141"/>
  <c r="A94" i="141"/>
  <c r="A95" i="141"/>
  <c r="A96" i="141"/>
  <c r="A97" i="141"/>
  <c r="A98" i="141"/>
  <c r="A99" i="141"/>
  <c r="A100" i="141"/>
  <c r="A101" i="141"/>
  <c r="A102" i="141"/>
  <c r="A103" i="141"/>
  <c r="A104" i="141"/>
  <c r="A105" i="141"/>
  <c r="A106" i="141"/>
  <c r="A107" i="141"/>
  <c r="A108" i="141"/>
  <c r="A109" i="141"/>
  <c r="A110" i="141"/>
  <c r="A111" i="141"/>
  <c r="A112" i="141"/>
  <c r="A113" i="141"/>
  <c r="A114" i="141"/>
  <c r="A115" i="141"/>
  <c r="A116" i="141"/>
  <c r="A117" i="141"/>
  <c r="A118" i="141"/>
  <c r="A119" i="141"/>
  <c r="A120" i="141"/>
  <c r="A121" i="141"/>
  <c r="A122" i="141"/>
  <c r="A123" i="141"/>
  <c r="A124" i="141"/>
  <c r="A125" i="141"/>
  <c r="A126" i="141"/>
  <c r="A127" i="141"/>
  <c r="A128" i="141"/>
  <c r="A129" i="141"/>
  <c r="A130" i="141"/>
  <c r="A131" i="141"/>
  <c r="A132" i="141"/>
  <c r="A133" i="141"/>
  <c r="A134" i="141"/>
  <c r="A135" i="141"/>
  <c r="A136" i="141"/>
  <c r="A137" i="141"/>
  <c r="A138" i="141"/>
  <c r="A139" i="141"/>
  <c r="A140" i="141"/>
  <c r="A141" i="141"/>
  <c r="A142" i="141"/>
  <c r="A143" i="141"/>
  <c r="A144" i="141"/>
  <c r="A145" i="141"/>
  <c r="A146" i="141"/>
  <c r="A147" i="141"/>
  <c r="A148" i="141"/>
  <c r="A149" i="141"/>
  <c r="A150" i="141"/>
  <c r="A151" i="141"/>
  <c r="A152" i="141"/>
  <c r="A153" i="141"/>
  <c r="A154" i="141"/>
  <c r="A155" i="141"/>
  <c r="A156" i="141"/>
  <c r="A157" i="141"/>
  <c r="A158" i="141"/>
  <c r="A159" i="141"/>
  <c r="A160" i="141"/>
  <c r="A161" i="141"/>
  <c r="A162" i="141"/>
  <c r="A163" i="141"/>
  <c r="A164" i="141"/>
  <c r="A165" i="141"/>
  <c r="A166" i="141"/>
  <c r="A167" i="141"/>
  <c r="A168" i="141"/>
  <c r="A169" i="141"/>
  <c r="A170" i="141"/>
  <c r="A171" i="141"/>
  <c r="A172" i="141"/>
  <c r="A173" i="141"/>
  <c r="A174" i="141"/>
  <c r="A175" i="141"/>
  <c r="A176" i="141"/>
  <c r="A177" i="141"/>
  <c r="A178" i="141"/>
  <c r="A179" i="141"/>
  <c r="A180" i="141"/>
  <c r="A181" i="141"/>
  <c r="A182" i="141"/>
  <c r="A183" i="141"/>
  <c r="A184" i="141"/>
  <c r="A185" i="141"/>
  <c r="A186" i="141"/>
  <c r="A187" i="141"/>
  <c r="A188" i="141"/>
  <c r="A189" i="141"/>
  <c r="A190" i="141"/>
  <c r="A191" i="141"/>
  <c r="A192" i="141"/>
  <c r="A193" i="141"/>
  <c r="A194" i="141"/>
  <c r="A195" i="141"/>
  <c r="A196" i="141"/>
  <c r="A197" i="141"/>
  <c r="A198" i="141"/>
  <c r="A199" i="141"/>
  <c r="A200" i="141"/>
  <c r="A201" i="141"/>
  <c r="A202" i="141"/>
  <c r="A203" i="141"/>
  <c r="A204" i="141"/>
  <c r="A205" i="141"/>
  <c r="A206" i="141"/>
  <c r="A207" i="141"/>
  <c r="A208" i="141"/>
  <c r="A209" i="141"/>
  <c r="A210" i="141"/>
  <c r="A211" i="141"/>
  <c r="A212" i="141"/>
  <c r="A213" i="141"/>
  <c r="A214" i="141"/>
  <c r="A215" i="141"/>
  <c r="A216" i="141"/>
  <c r="A217" i="141"/>
  <c r="A218" i="141"/>
  <c r="A219" i="141"/>
  <c r="A220" i="141"/>
  <c r="A221" i="141"/>
  <c r="A222" i="141"/>
  <c r="A223" i="141"/>
  <c r="A224" i="141"/>
  <c r="A225" i="141"/>
  <c r="A226" i="141"/>
  <c r="A227" i="141"/>
  <c r="A228" i="141"/>
  <c r="A229" i="141"/>
  <c r="A230" i="141"/>
  <c r="A231" i="141"/>
  <c r="A232" i="141"/>
  <c r="A233" i="141"/>
  <c r="A234" i="141"/>
  <c r="A235" i="141"/>
  <c r="A236" i="141"/>
  <c r="A237" i="141"/>
  <c r="A238" i="141"/>
  <c r="A239" i="141"/>
  <c r="A240" i="141"/>
  <c r="A241" i="141"/>
  <c r="A242" i="141"/>
  <c r="A243" i="141"/>
  <c r="A244" i="141"/>
  <c r="A245" i="141"/>
  <c r="A246" i="141"/>
  <c r="A247" i="141"/>
  <c r="A248" i="141"/>
  <c r="A249" i="141"/>
  <c r="A250" i="141"/>
  <c r="A251" i="141"/>
  <c r="A252" i="141"/>
  <c r="A253" i="141"/>
  <c r="A254" i="141"/>
  <c r="A255" i="141"/>
  <c r="A256" i="141"/>
  <c r="A257" i="141"/>
  <c r="A258" i="141"/>
  <c r="A259" i="141"/>
  <c r="A260" i="141"/>
  <c r="A261" i="141"/>
  <c r="A262" i="141"/>
  <c r="A263" i="141"/>
  <c r="A264" i="141"/>
  <c r="A265" i="141"/>
  <c r="A16" i="141"/>
  <c r="A10" i="24"/>
  <c r="Q260" i="23"/>
  <c r="F266" i="134" s="1"/>
  <c r="F260" i="23"/>
  <c r="F267" i="141" s="1"/>
  <c r="P260" i="23"/>
  <c r="F266" i="150" s="1"/>
  <c r="O260" i="23"/>
  <c r="F266" i="149" s="1"/>
  <c r="N260" i="23"/>
  <c r="F266" i="148" s="1"/>
  <c r="M260" i="23"/>
  <c r="F266" i="147" s="1"/>
  <c r="L260" i="23"/>
  <c r="F266" i="146" s="1"/>
  <c r="A15" i="24"/>
  <c r="A11" i="24"/>
  <c r="A12" i="24"/>
  <c r="A13" i="24"/>
  <c r="A14" i="24"/>
  <c r="A16" i="24"/>
  <c r="A17" i="24"/>
  <c r="A18" i="24"/>
  <c r="A19" i="24"/>
  <c r="A20" i="24"/>
  <c r="A21" i="24"/>
  <c r="A22" i="24"/>
  <c r="A23" i="24"/>
  <c r="A24" i="24"/>
  <c r="A25" i="24"/>
  <c r="A26" i="24"/>
  <c r="A27" i="24"/>
  <c r="A28" i="24"/>
  <c r="A29" i="24"/>
  <c r="A30" i="24"/>
  <c r="A31" i="24"/>
  <c r="A32" i="24"/>
  <c r="A33" i="24"/>
  <c r="A34" i="24"/>
  <c r="A35" i="24"/>
  <c r="A36" i="24"/>
  <c r="A37" i="24"/>
  <c r="A38" i="24"/>
  <c r="A39" i="24"/>
  <c r="A40" i="24"/>
  <c r="A41" i="24"/>
  <c r="A42" i="24"/>
  <c r="A43" i="24"/>
  <c r="A44" i="24"/>
  <c r="A45" i="24"/>
  <c r="A46" i="24"/>
  <c r="A47" i="24"/>
  <c r="A48" i="24"/>
  <c r="A49" i="24"/>
  <c r="A50" i="24"/>
  <c r="A51" i="24"/>
  <c r="A52" i="24"/>
  <c r="A53" i="24"/>
  <c r="A54" i="24"/>
  <c r="A55" i="24"/>
  <c r="A56" i="24"/>
  <c r="A57" i="24"/>
  <c r="A58" i="24"/>
  <c r="A59" i="24"/>
  <c r="A60" i="24"/>
  <c r="A61" i="24"/>
  <c r="A62" i="24"/>
  <c r="A63" i="24"/>
  <c r="A64" i="24"/>
  <c r="A65" i="24"/>
  <c r="A66" i="24"/>
  <c r="A67" i="24"/>
  <c r="A68" i="24"/>
  <c r="A69" i="24"/>
  <c r="A70" i="24"/>
  <c r="A71" i="24"/>
  <c r="A72" i="24"/>
  <c r="A73" i="24"/>
  <c r="A74" i="24"/>
  <c r="A75" i="24"/>
  <c r="A76" i="24"/>
  <c r="A77" i="24"/>
  <c r="A78" i="24"/>
  <c r="A79" i="24"/>
  <c r="A80" i="24"/>
  <c r="A81" i="24"/>
  <c r="A82" i="24"/>
  <c r="A83" i="24"/>
  <c r="A84" i="24"/>
  <c r="A85" i="24"/>
  <c r="A86" i="24"/>
  <c r="A87" i="24"/>
  <c r="A88" i="24"/>
  <c r="A89" i="24"/>
  <c r="A90" i="24"/>
  <c r="A91" i="24"/>
  <c r="A92" i="24"/>
  <c r="A93" i="24"/>
  <c r="A94" i="24"/>
  <c r="A95" i="24"/>
  <c r="A96" i="24"/>
  <c r="A97" i="24"/>
  <c r="A98" i="24"/>
  <c r="A99" i="24"/>
  <c r="A100" i="24"/>
  <c r="A101" i="24"/>
  <c r="A102" i="24"/>
  <c r="A103" i="24"/>
  <c r="A104" i="24"/>
  <c r="A105" i="24"/>
  <c r="A106" i="24"/>
  <c r="A107" i="24"/>
  <c r="A108" i="24"/>
  <c r="A109" i="24"/>
  <c r="A110" i="24"/>
  <c r="A111" i="24"/>
  <c r="A112" i="24"/>
  <c r="A113" i="24"/>
  <c r="A114" i="24"/>
  <c r="A115" i="24"/>
  <c r="A116" i="24"/>
  <c r="A117" i="24"/>
  <c r="A118" i="24"/>
  <c r="A119" i="24"/>
  <c r="A120" i="24"/>
  <c r="A121" i="24"/>
  <c r="A122" i="24"/>
  <c r="A123" i="24"/>
  <c r="A124" i="24"/>
  <c r="A125" i="24"/>
  <c r="A126" i="24"/>
  <c r="A127" i="24"/>
  <c r="A128" i="24"/>
  <c r="A129" i="24"/>
  <c r="A130" i="24"/>
  <c r="A131" i="24"/>
  <c r="A132" i="24"/>
  <c r="A133" i="24"/>
  <c r="A134" i="24"/>
  <c r="A135" i="24"/>
  <c r="A136" i="24"/>
  <c r="A137" i="24"/>
  <c r="A138" i="24"/>
  <c r="A139" i="24"/>
  <c r="A140" i="24"/>
  <c r="A141" i="24"/>
  <c r="A142" i="24"/>
  <c r="A143" i="24"/>
  <c r="A144" i="24"/>
  <c r="A145" i="24"/>
  <c r="A146" i="24"/>
  <c r="A147" i="24"/>
  <c r="A148" i="24"/>
  <c r="A149" i="24"/>
  <c r="A150" i="24"/>
  <c r="A151" i="24"/>
  <c r="A152" i="24"/>
  <c r="A153" i="24"/>
  <c r="A154" i="24"/>
  <c r="A155" i="24"/>
  <c r="A156" i="24"/>
  <c r="A157" i="24"/>
  <c r="A158" i="24"/>
  <c r="A159" i="24"/>
  <c r="A160" i="24"/>
  <c r="A161" i="24"/>
  <c r="A162" i="24"/>
  <c r="A163" i="24"/>
  <c r="A164" i="24"/>
  <c r="A165" i="24"/>
  <c r="A166" i="24"/>
  <c r="A167" i="24"/>
  <c r="A168" i="24"/>
  <c r="A169" i="24"/>
  <c r="A170" i="24"/>
  <c r="A171" i="24"/>
  <c r="A172" i="24"/>
  <c r="A173" i="24"/>
  <c r="A174" i="24"/>
  <c r="A175" i="24"/>
  <c r="A176" i="24"/>
  <c r="A177" i="24"/>
  <c r="A178" i="24"/>
  <c r="A179" i="24"/>
  <c r="A180" i="24"/>
  <c r="A181" i="24"/>
  <c r="A182" i="24"/>
  <c r="A183" i="24"/>
  <c r="A184" i="24"/>
  <c r="A185" i="24"/>
  <c r="A186" i="24"/>
  <c r="A187" i="24"/>
  <c r="A188" i="24"/>
  <c r="A189" i="24"/>
  <c r="A190" i="24"/>
  <c r="A191" i="24"/>
  <c r="A192" i="24"/>
  <c r="A193" i="24"/>
  <c r="A194" i="24"/>
  <c r="A195" i="24"/>
  <c r="A196" i="24"/>
  <c r="A197" i="24"/>
  <c r="A198" i="24"/>
  <c r="A199" i="24"/>
  <c r="A200" i="24"/>
  <c r="A201" i="24"/>
  <c r="A202" i="24"/>
  <c r="A203" i="24"/>
  <c r="A204" i="24"/>
  <c r="A205" i="24"/>
  <c r="A206" i="24"/>
  <c r="A207" i="24"/>
  <c r="A208" i="24"/>
  <c r="A209" i="24"/>
  <c r="A210" i="24"/>
  <c r="A211" i="24"/>
  <c r="A212" i="24"/>
  <c r="A213" i="24"/>
  <c r="A214" i="24"/>
  <c r="A215" i="24"/>
  <c r="A216" i="24"/>
  <c r="A217" i="24"/>
  <c r="A218" i="24"/>
  <c r="A219" i="24"/>
  <c r="A220" i="24"/>
  <c r="A221" i="24"/>
  <c r="A222" i="24"/>
  <c r="A223" i="24"/>
  <c r="A224" i="24"/>
  <c r="A225" i="24"/>
  <c r="A226" i="24"/>
  <c r="A227" i="24"/>
  <c r="A228" i="24"/>
  <c r="A229" i="24"/>
  <c r="A230" i="24"/>
  <c r="A231" i="24"/>
  <c r="A232" i="24"/>
  <c r="A233" i="24"/>
  <c r="A234" i="24"/>
  <c r="A235" i="24"/>
  <c r="A236" i="24"/>
  <c r="A237" i="24"/>
  <c r="A238" i="24"/>
  <c r="A239" i="24"/>
  <c r="A240" i="24"/>
  <c r="A241" i="24"/>
  <c r="A242" i="24"/>
  <c r="A243" i="24"/>
  <c r="A244" i="24"/>
  <c r="A245" i="24"/>
  <c r="A246" i="24"/>
  <c r="A247" i="24"/>
  <c r="A248" i="24"/>
  <c r="A249" i="24"/>
  <c r="A250" i="24"/>
  <c r="A251" i="24"/>
  <c r="A252" i="24"/>
  <c r="A253" i="24"/>
  <c r="A254" i="24"/>
  <c r="A255" i="24"/>
  <c r="A256" i="24"/>
  <c r="A257" i="24"/>
  <c r="A258" i="24"/>
  <c r="A259" i="24"/>
  <c r="B16" i="147"/>
  <c r="I10" i="159" l="1"/>
  <c r="I18" i="21"/>
  <c r="H18" i="21"/>
  <c r="E18" i="21"/>
  <c r="C18" i="21"/>
  <c r="J18" i="21" s="1"/>
  <c r="D18" i="21"/>
  <c r="H22" i="21"/>
  <c r="E22" i="21"/>
  <c r="I22" i="21"/>
  <c r="C22" i="21"/>
  <c r="D22" i="21"/>
  <c r="H23" i="21"/>
  <c r="E23" i="21"/>
  <c r="I23" i="21"/>
  <c r="D23" i="21"/>
  <c r="C23" i="21"/>
  <c r="I16" i="21"/>
  <c r="H16" i="21"/>
  <c r="E16" i="21"/>
  <c r="D16" i="21"/>
  <c r="C16" i="21"/>
  <c r="I15" i="21"/>
  <c r="H15" i="21"/>
  <c r="E15" i="21"/>
  <c r="D15" i="21"/>
  <c r="C15" i="21"/>
  <c r="I14" i="21"/>
  <c r="H14" i="21"/>
  <c r="E14" i="21"/>
  <c r="C14" i="21"/>
  <c r="D14" i="21"/>
  <c r="I19" i="21"/>
  <c r="H19" i="21"/>
  <c r="E19" i="21"/>
  <c r="D19" i="21"/>
  <c r="C19" i="21"/>
  <c r="I12" i="21"/>
  <c r="E12" i="21"/>
  <c r="D12" i="21"/>
  <c r="H12" i="21"/>
  <c r="C12" i="21"/>
  <c r="H13" i="21"/>
  <c r="D13" i="21"/>
  <c r="I13" i="21"/>
  <c r="E13" i="21"/>
  <c r="C13" i="21"/>
  <c r="I17" i="21"/>
  <c r="H17" i="21"/>
  <c r="E17" i="21"/>
  <c r="C17" i="21"/>
  <c r="D17" i="21"/>
  <c r="H20" i="21"/>
  <c r="I20" i="21"/>
  <c r="E20" i="21"/>
  <c r="D20" i="21"/>
  <c r="C20" i="21"/>
  <c r="I21" i="21"/>
  <c r="H21" i="21"/>
  <c r="E21" i="21"/>
  <c r="C21" i="21"/>
  <c r="D21" i="21"/>
  <c r="AO5" i="150"/>
  <c r="AO2" i="149"/>
  <c r="AO5" i="147"/>
  <c r="AO2" i="148"/>
  <c r="AO2" i="146"/>
  <c r="AO2" i="145"/>
  <c r="D13" i="24"/>
  <c r="D12" i="24"/>
  <c r="J16" i="21" l="1"/>
  <c r="J12" i="21"/>
  <c r="AF27" i="21" s="1"/>
  <c r="J21" i="21"/>
  <c r="J20" i="21"/>
  <c r="J19" i="21"/>
  <c r="J23" i="21"/>
  <c r="J17" i="21"/>
  <c r="AF32" i="21" s="1"/>
  <c r="J13" i="21"/>
  <c r="B28" i="21" s="1"/>
  <c r="J14" i="21"/>
  <c r="J15" i="21"/>
  <c r="J22" i="21"/>
  <c r="AF24" i="21"/>
  <c r="AF31" i="21"/>
  <c r="AJ24" i="21"/>
  <c r="AF33" i="21"/>
  <c r="AL24" i="21"/>
  <c r="AF36" i="21"/>
  <c r="AO24" i="21"/>
  <c r="AN24" i="21"/>
  <c r="AF35" i="21"/>
  <c r="AF34" i="21"/>
  <c r="AM24" i="21"/>
  <c r="AQ24" i="21"/>
  <c r="AF38" i="21"/>
  <c r="AK24" i="21"/>
  <c r="AF29" i="21"/>
  <c r="AH24" i="21"/>
  <c r="AF30" i="21"/>
  <c r="AI24" i="21"/>
  <c r="AP24" i="21"/>
  <c r="AF37" i="21"/>
  <c r="C4" i="24"/>
  <c r="K260" i="23"/>
  <c r="F266" i="145" s="1"/>
  <c r="D46" i="24"/>
  <c r="C46" i="24"/>
  <c r="B46" i="24"/>
  <c r="AO1" i="79"/>
  <c r="AO5" i="79" s="1"/>
  <c r="AT2" i="79"/>
  <c r="AT3" i="79"/>
  <c r="AT4" i="79"/>
  <c r="AT5" i="79"/>
  <c r="AT6" i="79"/>
  <c r="AT7" i="79"/>
  <c r="AT8" i="79"/>
  <c r="AT9" i="79"/>
  <c r="AT10" i="79"/>
  <c r="AT11" i="79"/>
  <c r="AT12" i="79"/>
  <c r="AT13" i="79"/>
  <c r="AB46" i="79"/>
  <c r="L46" i="79"/>
  <c r="AO1" i="134"/>
  <c r="AT2" i="134"/>
  <c r="AT3" i="134"/>
  <c r="AT4" i="134"/>
  <c r="AT5" i="134"/>
  <c r="AT6" i="134"/>
  <c r="AT7" i="134"/>
  <c r="AT8" i="134"/>
  <c r="AT9" i="134"/>
  <c r="AT10" i="134"/>
  <c r="AT11" i="134"/>
  <c r="AT12" i="134"/>
  <c r="AT13" i="134"/>
  <c r="AB46" i="134"/>
  <c r="L46" i="134"/>
  <c r="AO1" i="141"/>
  <c r="AO5" i="141" s="1"/>
  <c r="AT2" i="141"/>
  <c r="AT3" i="141"/>
  <c r="AT4" i="141"/>
  <c r="AT5" i="141"/>
  <c r="AT6" i="141"/>
  <c r="AT7" i="141"/>
  <c r="AT8" i="141"/>
  <c r="AT9" i="141"/>
  <c r="AT10" i="141"/>
  <c r="AT11" i="141"/>
  <c r="AT12" i="141"/>
  <c r="AT13" i="141"/>
  <c r="AB46" i="141"/>
  <c r="L46" i="141"/>
  <c r="AO1" i="142"/>
  <c r="AO5" i="142" s="1"/>
  <c r="AT2" i="142"/>
  <c r="AT3" i="142"/>
  <c r="AT4" i="142"/>
  <c r="AT5" i="142"/>
  <c r="AT6" i="142"/>
  <c r="AT7" i="142"/>
  <c r="AT8" i="142"/>
  <c r="AT9" i="142"/>
  <c r="AT10" i="142"/>
  <c r="AT11" i="142"/>
  <c r="AT12" i="142"/>
  <c r="AT13" i="142"/>
  <c r="AB46" i="142"/>
  <c r="L46" i="142"/>
  <c r="AO1" i="143"/>
  <c r="AO5" i="143" s="1"/>
  <c r="AT2" i="143"/>
  <c r="AT3" i="143"/>
  <c r="AT4" i="143"/>
  <c r="AT5" i="143"/>
  <c r="AT6" i="143"/>
  <c r="AT7" i="143"/>
  <c r="AT8" i="143"/>
  <c r="AT9" i="143"/>
  <c r="AT10" i="143"/>
  <c r="AT11" i="143"/>
  <c r="AT12" i="143"/>
  <c r="AT13" i="143"/>
  <c r="AB46" i="143"/>
  <c r="L46" i="143"/>
  <c r="AO1" i="144"/>
  <c r="AT2" i="144"/>
  <c r="AT3" i="144"/>
  <c r="AT4" i="144"/>
  <c r="AT5" i="144"/>
  <c r="AT6" i="144"/>
  <c r="AT7" i="144"/>
  <c r="AT8" i="144"/>
  <c r="AT9" i="144"/>
  <c r="AT10" i="144"/>
  <c r="AT11" i="144"/>
  <c r="AT12" i="144"/>
  <c r="AT13" i="144"/>
  <c r="AB46" i="144"/>
  <c r="L46" i="144"/>
  <c r="D47" i="24"/>
  <c r="C47" i="24"/>
  <c r="B47" i="24"/>
  <c r="AB47" i="79"/>
  <c r="L47" i="79"/>
  <c r="AB47" i="134"/>
  <c r="L47" i="134"/>
  <c r="AB47" i="141"/>
  <c r="L47" i="141"/>
  <c r="AB47" i="142"/>
  <c r="L47" i="142"/>
  <c r="AB47" i="143"/>
  <c r="L47" i="143"/>
  <c r="AB47" i="144"/>
  <c r="L47" i="144"/>
  <c r="D48" i="24"/>
  <c r="C48" i="24"/>
  <c r="B48" i="24"/>
  <c r="AB48" i="79"/>
  <c r="L48" i="79"/>
  <c r="AB48" i="134"/>
  <c r="L48" i="134"/>
  <c r="AB48" i="141"/>
  <c r="L48" i="141"/>
  <c r="AB48" i="142"/>
  <c r="L48" i="142"/>
  <c r="AB48" i="143"/>
  <c r="L48" i="143"/>
  <c r="AB48" i="144"/>
  <c r="L48" i="144"/>
  <c r="D49" i="24"/>
  <c r="C49" i="24"/>
  <c r="B49" i="24"/>
  <c r="AB49" i="79"/>
  <c r="L49" i="79"/>
  <c r="AB49" i="134"/>
  <c r="L49" i="134"/>
  <c r="AB49" i="141"/>
  <c r="L49" i="141"/>
  <c r="AB49" i="142"/>
  <c r="L49" i="142"/>
  <c r="AB49" i="143"/>
  <c r="L49" i="143"/>
  <c r="AB49" i="144"/>
  <c r="L49" i="144"/>
  <c r="D50" i="24"/>
  <c r="C50" i="24"/>
  <c r="B50" i="24"/>
  <c r="AB50" i="79"/>
  <c r="L50" i="79"/>
  <c r="AB50" i="134"/>
  <c r="L50" i="134"/>
  <c r="AB50" i="141"/>
  <c r="L50" i="141"/>
  <c r="AB50" i="142"/>
  <c r="L50" i="142"/>
  <c r="AB50" i="143"/>
  <c r="L50" i="143"/>
  <c r="AB50" i="144"/>
  <c r="L50" i="144"/>
  <c r="D51" i="24"/>
  <c r="C51" i="24"/>
  <c r="B51" i="24"/>
  <c r="AB51" i="79"/>
  <c r="L51" i="79"/>
  <c r="AB51" i="134"/>
  <c r="L51" i="134"/>
  <c r="AB51" i="141"/>
  <c r="L51" i="141"/>
  <c r="AB51" i="142"/>
  <c r="L51" i="142"/>
  <c r="AB51" i="143"/>
  <c r="L51" i="143"/>
  <c r="AB51" i="144"/>
  <c r="L51" i="144"/>
  <c r="D52" i="24"/>
  <c r="C52" i="24"/>
  <c r="B52" i="24"/>
  <c r="AB52" i="79"/>
  <c r="L52" i="79"/>
  <c r="AB52" i="134"/>
  <c r="L52" i="134"/>
  <c r="AB52" i="141"/>
  <c r="L52" i="141"/>
  <c r="AB52" i="142"/>
  <c r="L52" i="142"/>
  <c r="AB52" i="143"/>
  <c r="L52" i="143"/>
  <c r="AB52" i="144"/>
  <c r="L52" i="144"/>
  <c r="D53" i="24"/>
  <c r="C53" i="24"/>
  <c r="B53" i="24"/>
  <c r="AB53" i="79"/>
  <c r="L53" i="79"/>
  <c r="AB53" i="134"/>
  <c r="L53" i="134"/>
  <c r="AB53" i="141"/>
  <c r="L53" i="141"/>
  <c r="AB53" i="142"/>
  <c r="L53" i="142"/>
  <c r="AB53" i="143"/>
  <c r="L53" i="143"/>
  <c r="AB53" i="144"/>
  <c r="L53" i="144"/>
  <c r="D54" i="24"/>
  <c r="C54" i="24"/>
  <c r="B54" i="24"/>
  <c r="AB54" i="79"/>
  <c r="L54" i="79"/>
  <c r="AB54" i="134"/>
  <c r="L54" i="134"/>
  <c r="AB54" i="141"/>
  <c r="L54" i="141"/>
  <c r="AB54" i="142"/>
  <c r="L54" i="142"/>
  <c r="AB54" i="143"/>
  <c r="L54" i="143"/>
  <c r="AB54" i="144"/>
  <c r="L54" i="144"/>
  <c r="D55" i="24"/>
  <c r="C55" i="24"/>
  <c r="B55" i="24"/>
  <c r="AB55" i="79"/>
  <c r="L55" i="79"/>
  <c r="AB55" i="134"/>
  <c r="L55" i="134"/>
  <c r="AB55" i="141"/>
  <c r="L55" i="141"/>
  <c r="AB55" i="142"/>
  <c r="L55" i="142"/>
  <c r="AB55" i="143"/>
  <c r="L55" i="143"/>
  <c r="AB55" i="144"/>
  <c r="L55" i="144"/>
  <c r="D56" i="24"/>
  <c r="C56" i="24"/>
  <c r="B56" i="24"/>
  <c r="AB56" i="79"/>
  <c r="L56" i="79"/>
  <c r="AB56" i="134"/>
  <c r="L56" i="134"/>
  <c r="AB56" i="141"/>
  <c r="L56" i="141"/>
  <c r="AB56" i="142"/>
  <c r="L56" i="142"/>
  <c r="AB56" i="143"/>
  <c r="L56" i="143"/>
  <c r="AB56" i="144"/>
  <c r="L56" i="144"/>
  <c r="D57" i="24"/>
  <c r="C57" i="24"/>
  <c r="B57" i="24"/>
  <c r="AB57" i="79"/>
  <c r="L57" i="79"/>
  <c r="AB57" i="134"/>
  <c r="L57" i="134"/>
  <c r="AB57" i="141"/>
  <c r="L57" i="141"/>
  <c r="AB57" i="142"/>
  <c r="L57" i="142"/>
  <c r="AB57" i="143"/>
  <c r="L57" i="143"/>
  <c r="AB57" i="144"/>
  <c r="L57" i="144"/>
  <c r="D58" i="24"/>
  <c r="C58" i="24"/>
  <c r="B58" i="24"/>
  <c r="AB58" i="79"/>
  <c r="L58" i="79"/>
  <c r="AB58" i="134"/>
  <c r="L58" i="134"/>
  <c r="AB58" i="141"/>
  <c r="L58" i="141"/>
  <c r="AB58" i="142"/>
  <c r="L58" i="142"/>
  <c r="AB58" i="143"/>
  <c r="L58" i="143"/>
  <c r="AB58" i="144"/>
  <c r="L58" i="144"/>
  <c r="D59" i="24"/>
  <c r="C59" i="24"/>
  <c r="B59" i="24"/>
  <c r="AB59" i="79"/>
  <c r="L59" i="79"/>
  <c r="AB59" i="134"/>
  <c r="L59" i="134"/>
  <c r="AB59" i="141"/>
  <c r="L59" i="141"/>
  <c r="AB59" i="142"/>
  <c r="L59" i="142"/>
  <c r="AB59" i="143"/>
  <c r="L59" i="143"/>
  <c r="AB59" i="144"/>
  <c r="L59" i="144"/>
  <c r="D60" i="24"/>
  <c r="C60" i="24"/>
  <c r="B60" i="24"/>
  <c r="AB60" i="79"/>
  <c r="L60" i="79"/>
  <c r="AB60" i="134"/>
  <c r="L60" i="134"/>
  <c r="AB60" i="141"/>
  <c r="L60" i="141"/>
  <c r="AB60" i="142"/>
  <c r="L60" i="142"/>
  <c r="AB60" i="143"/>
  <c r="L60" i="143"/>
  <c r="AB60" i="144"/>
  <c r="L60" i="144"/>
  <c r="D61" i="24"/>
  <c r="C61" i="24"/>
  <c r="B61" i="24"/>
  <c r="AB61" i="79"/>
  <c r="L61" i="79"/>
  <c r="AB61" i="134"/>
  <c r="L61" i="134"/>
  <c r="AB61" i="141"/>
  <c r="L61" i="141"/>
  <c r="AB61" i="142"/>
  <c r="L61" i="142"/>
  <c r="AB61" i="143"/>
  <c r="L61" i="143"/>
  <c r="AB61" i="144"/>
  <c r="L61" i="144"/>
  <c r="D62" i="24"/>
  <c r="C62" i="24"/>
  <c r="B62" i="24"/>
  <c r="AB62" i="79"/>
  <c r="L62" i="79"/>
  <c r="AB62" i="134"/>
  <c r="L62" i="134"/>
  <c r="AB62" i="141"/>
  <c r="L62" i="141"/>
  <c r="AB62" i="142"/>
  <c r="L62" i="142"/>
  <c r="AB62" i="143"/>
  <c r="L62" i="143"/>
  <c r="AB62" i="144"/>
  <c r="L62" i="144"/>
  <c r="D63" i="24"/>
  <c r="C63" i="24"/>
  <c r="B63" i="24"/>
  <c r="AB63" i="79"/>
  <c r="L63" i="79"/>
  <c r="AB63" i="134"/>
  <c r="L63" i="134"/>
  <c r="AB63" i="141"/>
  <c r="L63" i="141"/>
  <c r="AB63" i="142"/>
  <c r="L63" i="142"/>
  <c r="AB63" i="143"/>
  <c r="L63" i="143"/>
  <c r="AB63" i="144"/>
  <c r="L63" i="144"/>
  <c r="D64" i="24"/>
  <c r="C64" i="24"/>
  <c r="B64" i="24"/>
  <c r="AB64" i="79"/>
  <c r="L64" i="79"/>
  <c r="AB64" i="134"/>
  <c r="L64" i="134"/>
  <c r="AB64" i="141"/>
  <c r="L64" i="141"/>
  <c r="AB64" i="142"/>
  <c r="L64" i="142"/>
  <c r="AB64" i="143"/>
  <c r="L64" i="143"/>
  <c r="AB64" i="144"/>
  <c r="L64" i="144"/>
  <c r="D65" i="24"/>
  <c r="C65" i="24"/>
  <c r="B65" i="24"/>
  <c r="AB65" i="79"/>
  <c r="L65" i="79"/>
  <c r="AB65" i="134"/>
  <c r="L65" i="134"/>
  <c r="AB65" i="141"/>
  <c r="L65" i="141"/>
  <c r="AB65" i="142"/>
  <c r="L65" i="142"/>
  <c r="AB65" i="143"/>
  <c r="L65" i="143"/>
  <c r="AB65" i="144"/>
  <c r="L65" i="144"/>
  <c r="D66" i="24"/>
  <c r="C66" i="24"/>
  <c r="B66" i="24"/>
  <c r="AB66" i="79"/>
  <c r="L66" i="79"/>
  <c r="AB66" i="134"/>
  <c r="L66" i="134"/>
  <c r="AB66" i="141"/>
  <c r="L66" i="141"/>
  <c r="AB66" i="142"/>
  <c r="L66" i="142"/>
  <c r="AB66" i="143"/>
  <c r="L66" i="143"/>
  <c r="AB66" i="144"/>
  <c r="L66" i="144"/>
  <c r="D67" i="24"/>
  <c r="C67" i="24"/>
  <c r="B67" i="24"/>
  <c r="AB67" i="79"/>
  <c r="L67" i="79"/>
  <c r="AB67" i="134"/>
  <c r="L67" i="134"/>
  <c r="AB67" i="141"/>
  <c r="L67" i="141"/>
  <c r="AB67" i="142"/>
  <c r="L67" i="142"/>
  <c r="AB67" i="143"/>
  <c r="L67" i="143"/>
  <c r="AB67" i="144"/>
  <c r="L67" i="144"/>
  <c r="D68" i="24"/>
  <c r="C68" i="24"/>
  <c r="B68" i="24"/>
  <c r="AB68" i="79"/>
  <c r="L68" i="79"/>
  <c r="AB68" i="134"/>
  <c r="L68" i="134"/>
  <c r="AB68" i="141"/>
  <c r="L68" i="141"/>
  <c r="AB68" i="142"/>
  <c r="L68" i="142"/>
  <c r="AB68" i="143"/>
  <c r="L68" i="143"/>
  <c r="AB68" i="144"/>
  <c r="L68" i="144"/>
  <c r="D69" i="24"/>
  <c r="C69" i="24"/>
  <c r="B69" i="24"/>
  <c r="AB69" i="79"/>
  <c r="L69" i="79"/>
  <c r="AB69" i="134"/>
  <c r="L69" i="134"/>
  <c r="AB69" i="141"/>
  <c r="L69" i="141"/>
  <c r="AB69" i="142"/>
  <c r="L69" i="142"/>
  <c r="AB69" i="143"/>
  <c r="L69" i="143"/>
  <c r="AB69" i="144"/>
  <c r="L69" i="144"/>
  <c r="D70" i="24"/>
  <c r="C70" i="24"/>
  <c r="B70" i="24"/>
  <c r="AB70" i="79"/>
  <c r="L70" i="79"/>
  <c r="AB70" i="134"/>
  <c r="L70" i="134"/>
  <c r="AB70" i="141"/>
  <c r="L70" i="141"/>
  <c r="AB70" i="142"/>
  <c r="L70" i="142"/>
  <c r="AB70" i="143"/>
  <c r="L70" i="143"/>
  <c r="AB70" i="144"/>
  <c r="L70" i="144"/>
  <c r="D71" i="24"/>
  <c r="C71" i="24"/>
  <c r="B71" i="24"/>
  <c r="AB71" i="79"/>
  <c r="L71" i="79"/>
  <c r="AB71" i="134"/>
  <c r="L71" i="134"/>
  <c r="AB71" i="141"/>
  <c r="L71" i="141"/>
  <c r="AB71" i="142"/>
  <c r="L71" i="142"/>
  <c r="AB71" i="143"/>
  <c r="L71" i="143"/>
  <c r="AB71" i="144"/>
  <c r="L71" i="144"/>
  <c r="D72" i="24"/>
  <c r="C72" i="24"/>
  <c r="B72" i="24"/>
  <c r="AB72" i="79"/>
  <c r="L72" i="79"/>
  <c r="AB72" i="134"/>
  <c r="L72" i="134"/>
  <c r="AB72" i="141"/>
  <c r="L72" i="141"/>
  <c r="AB72" i="142"/>
  <c r="L72" i="142"/>
  <c r="AB72" i="143"/>
  <c r="L72" i="143"/>
  <c r="AB72" i="144"/>
  <c r="L72" i="144"/>
  <c r="D73" i="24"/>
  <c r="C73" i="24"/>
  <c r="B73" i="24"/>
  <c r="AB73" i="79"/>
  <c r="L73" i="79"/>
  <c r="AB73" i="134"/>
  <c r="L73" i="134"/>
  <c r="AB73" i="141"/>
  <c r="L73" i="141"/>
  <c r="AB73" i="142"/>
  <c r="L73" i="142"/>
  <c r="AB73" i="143"/>
  <c r="L73" i="143"/>
  <c r="AB73" i="144"/>
  <c r="L73" i="144"/>
  <c r="D74" i="24"/>
  <c r="C74" i="24"/>
  <c r="B74" i="24"/>
  <c r="AB74" i="79"/>
  <c r="L74" i="79"/>
  <c r="AB74" i="134"/>
  <c r="L74" i="134"/>
  <c r="AB74" i="141"/>
  <c r="L74" i="141"/>
  <c r="AB74" i="142"/>
  <c r="L74" i="142"/>
  <c r="AB74" i="143"/>
  <c r="L74" i="143"/>
  <c r="AB74" i="144"/>
  <c r="L74" i="144"/>
  <c r="D75" i="24"/>
  <c r="C75" i="24"/>
  <c r="B75" i="24"/>
  <c r="AB75" i="79"/>
  <c r="L75" i="79"/>
  <c r="AB75" i="134"/>
  <c r="L75" i="134"/>
  <c r="AB75" i="141"/>
  <c r="L75" i="141"/>
  <c r="AB75" i="142"/>
  <c r="L75" i="142"/>
  <c r="AB75" i="143"/>
  <c r="L75" i="143"/>
  <c r="AB75" i="144"/>
  <c r="L75" i="144"/>
  <c r="D76" i="24"/>
  <c r="C76" i="24"/>
  <c r="B76" i="24"/>
  <c r="AB76" i="79"/>
  <c r="L76" i="79"/>
  <c r="AB76" i="134"/>
  <c r="L76" i="134"/>
  <c r="AB76" i="141"/>
  <c r="L76" i="141"/>
  <c r="AB76" i="142"/>
  <c r="L76" i="142"/>
  <c r="AB76" i="143"/>
  <c r="L76" i="143"/>
  <c r="AB76" i="144"/>
  <c r="L76" i="144"/>
  <c r="D77" i="24"/>
  <c r="C77" i="24"/>
  <c r="B77" i="24"/>
  <c r="AB77" i="79"/>
  <c r="L77" i="79"/>
  <c r="AB77" i="134"/>
  <c r="L77" i="134"/>
  <c r="AB77" i="141"/>
  <c r="L77" i="141"/>
  <c r="AB77" i="142"/>
  <c r="L77" i="142"/>
  <c r="AB77" i="143"/>
  <c r="L77" i="143"/>
  <c r="AB77" i="144"/>
  <c r="L77" i="144"/>
  <c r="D78" i="24"/>
  <c r="C78" i="24"/>
  <c r="B78" i="24"/>
  <c r="AB78" i="79"/>
  <c r="L78" i="79"/>
  <c r="AB78" i="134"/>
  <c r="L78" i="134"/>
  <c r="AB78" i="141"/>
  <c r="L78" i="141"/>
  <c r="AB78" i="142"/>
  <c r="L78" i="142"/>
  <c r="AB78" i="143"/>
  <c r="L78" i="143"/>
  <c r="AB78" i="144"/>
  <c r="L78" i="144"/>
  <c r="D79" i="24"/>
  <c r="C79" i="24"/>
  <c r="B79" i="24"/>
  <c r="AB79" i="79"/>
  <c r="L79" i="79"/>
  <c r="AB79" i="134"/>
  <c r="L79" i="134"/>
  <c r="AB79" i="141"/>
  <c r="L79" i="141"/>
  <c r="AB79" i="142"/>
  <c r="L79" i="142"/>
  <c r="AB79" i="143"/>
  <c r="L79" i="143"/>
  <c r="AB79" i="144"/>
  <c r="L79" i="144"/>
  <c r="D80" i="24"/>
  <c r="C80" i="24"/>
  <c r="B80" i="24"/>
  <c r="AB80" i="79"/>
  <c r="L80" i="79"/>
  <c r="AB80" i="134"/>
  <c r="L80" i="134"/>
  <c r="AB80" i="141"/>
  <c r="L80" i="141"/>
  <c r="AB80" i="142"/>
  <c r="L80" i="142"/>
  <c r="AB80" i="143"/>
  <c r="L80" i="143"/>
  <c r="AB80" i="144"/>
  <c r="L80" i="144"/>
  <c r="D81" i="24"/>
  <c r="C81" i="24"/>
  <c r="B81" i="24"/>
  <c r="AB81" i="79"/>
  <c r="L81" i="79"/>
  <c r="AB81" i="134"/>
  <c r="L81" i="134"/>
  <c r="AB81" i="141"/>
  <c r="L81" i="141"/>
  <c r="AB81" i="142"/>
  <c r="L81" i="142"/>
  <c r="AB81" i="143"/>
  <c r="L81" i="143"/>
  <c r="AB81" i="144"/>
  <c r="L81" i="144"/>
  <c r="D82" i="24"/>
  <c r="C82" i="24"/>
  <c r="B82" i="24"/>
  <c r="AB82" i="79"/>
  <c r="L82" i="79"/>
  <c r="AB82" i="134"/>
  <c r="L82" i="134"/>
  <c r="AB82" i="141"/>
  <c r="L82" i="141"/>
  <c r="AB82" i="142"/>
  <c r="L82" i="142"/>
  <c r="AB82" i="143"/>
  <c r="L82" i="143"/>
  <c r="AB82" i="144"/>
  <c r="L82" i="144"/>
  <c r="D83" i="24"/>
  <c r="C83" i="24"/>
  <c r="B83" i="24"/>
  <c r="AB83" i="79"/>
  <c r="L83" i="79"/>
  <c r="AB83" i="134"/>
  <c r="L83" i="134"/>
  <c r="AB83" i="141"/>
  <c r="L83" i="141"/>
  <c r="AB83" i="142"/>
  <c r="L83" i="142"/>
  <c r="AB83" i="143"/>
  <c r="L83" i="143"/>
  <c r="AB83" i="144"/>
  <c r="L83" i="144"/>
  <c r="D84" i="24"/>
  <c r="C84" i="24"/>
  <c r="B84" i="24"/>
  <c r="AB84" i="79"/>
  <c r="L84" i="79"/>
  <c r="AB84" i="134"/>
  <c r="L84" i="134"/>
  <c r="AB84" i="141"/>
  <c r="L84" i="141"/>
  <c r="AB84" i="142"/>
  <c r="L84" i="142"/>
  <c r="AB84" i="143"/>
  <c r="L84" i="143"/>
  <c r="AB84" i="144"/>
  <c r="L84" i="144"/>
  <c r="D85" i="24"/>
  <c r="C85" i="24"/>
  <c r="B85" i="24"/>
  <c r="AB85" i="79"/>
  <c r="L85" i="79"/>
  <c r="AB85" i="134"/>
  <c r="L85" i="134"/>
  <c r="AB85" i="141"/>
  <c r="L85" i="141"/>
  <c r="AB85" i="142"/>
  <c r="L85" i="142"/>
  <c r="AB85" i="143"/>
  <c r="L85" i="143"/>
  <c r="AB85" i="144"/>
  <c r="L85" i="144"/>
  <c r="D86" i="24"/>
  <c r="C86" i="24"/>
  <c r="B86" i="24"/>
  <c r="AB86" i="79"/>
  <c r="L86" i="79"/>
  <c r="AB86" i="134"/>
  <c r="L86" i="134"/>
  <c r="AB86" i="141"/>
  <c r="L86" i="141"/>
  <c r="AB86" i="142"/>
  <c r="L86" i="142"/>
  <c r="AB86" i="143"/>
  <c r="L86" i="143"/>
  <c r="AB86" i="144"/>
  <c r="L86" i="144"/>
  <c r="D87" i="24"/>
  <c r="C87" i="24"/>
  <c r="B87" i="24"/>
  <c r="AB87" i="79"/>
  <c r="L87" i="79"/>
  <c r="AB87" i="134"/>
  <c r="L87" i="134"/>
  <c r="AB87" i="141"/>
  <c r="L87" i="141"/>
  <c r="AB87" i="142"/>
  <c r="L87" i="142"/>
  <c r="AB87" i="143"/>
  <c r="L87" i="143"/>
  <c r="AB87" i="144"/>
  <c r="L87" i="144"/>
  <c r="D88" i="24"/>
  <c r="C88" i="24"/>
  <c r="B88" i="24"/>
  <c r="AB88" i="79"/>
  <c r="L88" i="79"/>
  <c r="AB88" i="134"/>
  <c r="L88" i="134"/>
  <c r="AB88" i="141"/>
  <c r="L88" i="141"/>
  <c r="AB88" i="142"/>
  <c r="L88" i="142"/>
  <c r="AB88" i="143"/>
  <c r="L88" i="143"/>
  <c r="AB88" i="144"/>
  <c r="L88" i="144"/>
  <c r="D89" i="24"/>
  <c r="C89" i="24"/>
  <c r="B89" i="24"/>
  <c r="AB89" i="79"/>
  <c r="L89" i="79"/>
  <c r="AB89" i="134"/>
  <c r="L89" i="134"/>
  <c r="AB89" i="141"/>
  <c r="L89" i="141"/>
  <c r="AB89" i="142"/>
  <c r="L89" i="142"/>
  <c r="AB89" i="143"/>
  <c r="L89" i="143"/>
  <c r="AB89" i="144"/>
  <c r="L89" i="144"/>
  <c r="D90" i="24"/>
  <c r="C90" i="24"/>
  <c r="B90" i="24"/>
  <c r="AB90" i="79"/>
  <c r="L90" i="79"/>
  <c r="AB90" i="134"/>
  <c r="L90" i="134"/>
  <c r="AB90" i="141"/>
  <c r="L90" i="141"/>
  <c r="AB90" i="142"/>
  <c r="L90" i="142"/>
  <c r="AB90" i="143"/>
  <c r="L90" i="143"/>
  <c r="AB90" i="144"/>
  <c r="L90" i="144"/>
  <c r="D91" i="24"/>
  <c r="C91" i="24"/>
  <c r="B91" i="24"/>
  <c r="AB91" i="79"/>
  <c r="L91" i="79"/>
  <c r="AB91" i="134"/>
  <c r="L91" i="134"/>
  <c r="AB91" i="141"/>
  <c r="L91" i="141"/>
  <c r="AB91" i="142"/>
  <c r="L91" i="142"/>
  <c r="AB91" i="143"/>
  <c r="L91" i="143"/>
  <c r="AB91" i="144"/>
  <c r="L91" i="144"/>
  <c r="D92" i="24"/>
  <c r="C92" i="24"/>
  <c r="B92" i="24"/>
  <c r="AB92" i="79"/>
  <c r="L92" i="79"/>
  <c r="AB92" i="134"/>
  <c r="L92" i="134"/>
  <c r="AB92" i="141"/>
  <c r="L92" i="141"/>
  <c r="AB92" i="142"/>
  <c r="L92" i="142"/>
  <c r="AB92" i="143"/>
  <c r="L92" i="143"/>
  <c r="AB92" i="144"/>
  <c r="L92" i="144"/>
  <c r="D93" i="24"/>
  <c r="C93" i="24"/>
  <c r="B93" i="24"/>
  <c r="AB93" i="79"/>
  <c r="L93" i="79"/>
  <c r="AB93" i="134"/>
  <c r="L93" i="134"/>
  <c r="AB93" i="141"/>
  <c r="L93" i="141"/>
  <c r="AB93" i="142"/>
  <c r="L93" i="142"/>
  <c r="AB93" i="143"/>
  <c r="L93" i="143"/>
  <c r="AB93" i="144"/>
  <c r="L93" i="144"/>
  <c r="D94" i="24"/>
  <c r="C94" i="24"/>
  <c r="B94" i="24"/>
  <c r="AB94" i="79"/>
  <c r="L94" i="79"/>
  <c r="AB94" i="134"/>
  <c r="L94" i="134"/>
  <c r="AB94" i="141"/>
  <c r="L94" i="141"/>
  <c r="AB94" i="142"/>
  <c r="L94" i="142"/>
  <c r="AB94" i="143"/>
  <c r="L94" i="143"/>
  <c r="AB94" i="144"/>
  <c r="L94" i="144"/>
  <c r="D95" i="24"/>
  <c r="C95" i="24"/>
  <c r="B95" i="24"/>
  <c r="AB95" i="79"/>
  <c r="L95" i="79"/>
  <c r="AB95" i="134"/>
  <c r="L95" i="134"/>
  <c r="AB95" i="141"/>
  <c r="L95" i="141"/>
  <c r="AB95" i="142"/>
  <c r="L95" i="142"/>
  <c r="AB95" i="143"/>
  <c r="L95" i="143"/>
  <c r="AB95" i="144"/>
  <c r="L95" i="144"/>
  <c r="D96" i="24"/>
  <c r="C96" i="24"/>
  <c r="B96" i="24"/>
  <c r="AB96" i="79"/>
  <c r="L96" i="79"/>
  <c r="AB96" i="134"/>
  <c r="L96" i="134"/>
  <c r="AB96" i="141"/>
  <c r="L96" i="141"/>
  <c r="AB96" i="142"/>
  <c r="L96" i="142"/>
  <c r="AB96" i="143"/>
  <c r="L96" i="143"/>
  <c r="AB96" i="144"/>
  <c r="L96" i="144"/>
  <c r="D97" i="24"/>
  <c r="C97" i="24"/>
  <c r="B97" i="24"/>
  <c r="AB97" i="79"/>
  <c r="L97" i="79"/>
  <c r="AB97" i="134"/>
  <c r="L97" i="134"/>
  <c r="AB97" i="141"/>
  <c r="L97" i="141"/>
  <c r="AB97" i="142"/>
  <c r="L97" i="142"/>
  <c r="AB97" i="143"/>
  <c r="L97" i="143"/>
  <c r="AB97" i="144"/>
  <c r="L97" i="144"/>
  <c r="D98" i="24"/>
  <c r="C98" i="24"/>
  <c r="B98" i="24"/>
  <c r="AB98" i="79"/>
  <c r="L98" i="79"/>
  <c r="AB98" i="134"/>
  <c r="L98" i="134"/>
  <c r="AB98" i="141"/>
  <c r="L98" i="141"/>
  <c r="AB98" i="142"/>
  <c r="L98" i="142"/>
  <c r="AB98" i="143"/>
  <c r="L98" i="143"/>
  <c r="AB98" i="144"/>
  <c r="L98" i="144"/>
  <c r="D99" i="24"/>
  <c r="C99" i="24"/>
  <c r="B99" i="24"/>
  <c r="AB99" i="79"/>
  <c r="L99" i="79"/>
  <c r="AB99" i="134"/>
  <c r="L99" i="134"/>
  <c r="AB99" i="141"/>
  <c r="L99" i="141"/>
  <c r="AB99" i="142"/>
  <c r="L99" i="142"/>
  <c r="AB99" i="143"/>
  <c r="L99" i="143"/>
  <c r="AB99" i="144"/>
  <c r="L99" i="144"/>
  <c r="D100" i="24"/>
  <c r="C100" i="24"/>
  <c r="B100" i="24"/>
  <c r="AB100" i="79"/>
  <c r="L100" i="79"/>
  <c r="AB100" i="134"/>
  <c r="L100" i="134"/>
  <c r="AB100" i="141"/>
  <c r="L100" i="141"/>
  <c r="AB100" i="142"/>
  <c r="L100" i="142"/>
  <c r="AB100" i="143"/>
  <c r="L100" i="143"/>
  <c r="AB100" i="144"/>
  <c r="L100" i="144"/>
  <c r="D101" i="24"/>
  <c r="C101" i="24"/>
  <c r="B101" i="24"/>
  <c r="AB101" i="79"/>
  <c r="L101" i="79"/>
  <c r="AB101" i="134"/>
  <c r="L101" i="134"/>
  <c r="AB101" i="141"/>
  <c r="L101" i="141"/>
  <c r="AB101" i="142"/>
  <c r="L101" i="142"/>
  <c r="AB101" i="143"/>
  <c r="L101" i="143"/>
  <c r="AB101" i="144"/>
  <c r="L101" i="144"/>
  <c r="D102" i="24"/>
  <c r="C102" i="24"/>
  <c r="B102" i="24"/>
  <c r="AB102" i="79"/>
  <c r="L102" i="79"/>
  <c r="AB102" i="134"/>
  <c r="L102" i="134"/>
  <c r="AB102" i="141"/>
  <c r="L102" i="141"/>
  <c r="AB102" i="142"/>
  <c r="L102" i="142"/>
  <c r="AB102" i="143"/>
  <c r="L102" i="143"/>
  <c r="AB102" i="144"/>
  <c r="L102" i="144"/>
  <c r="D103" i="24"/>
  <c r="C103" i="24"/>
  <c r="B103" i="24"/>
  <c r="AB103" i="79"/>
  <c r="L103" i="79"/>
  <c r="AB103" i="134"/>
  <c r="L103" i="134"/>
  <c r="AB103" i="141"/>
  <c r="L103" i="141"/>
  <c r="AB103" i="142"/>
  <c r="L103" i="142"/>
  <c r="AB103" i="143"/>
  <c r="L103" i="143"/>
  <c r="AB103" i="144"/>
  <c r="L103" i="144"/>
  <c r="D104" i="24"/>
  <c r="C104" i="24"/>
  <c r="B104" i="24"/>
  <c r="AB104" i="79"/>
  <c r="L104" i="79"/>
  <c r="AB104" i="134"/>
  <c r="L104" i="134"/>
  <c r="AB104" i="141"/>
  <c r="L104" i="141"/>
  <c r="AB104" i="142"/>
  <c r="L104" i="142"/>
  <c r="AB104" i="143"/>
  <c r="L104" i="143"/>
  <c r="AB104" i="144"/>
  <c r="L104" i="144"/>
  <c r="D105" i="24"/>
  <c r="C105" i="24"/>
  <c r="B105" i="24"/>
  <c r="AB105" i="79"/>
  <c r="L105" i="79"/>
  <c r="AB105" i="134"/>
  <c r="L105" i="134"/>
  <c r="AB105" i="141"/>
  <c r="L105" i="141"/>
  <c r="AB105" i="142"/>
  <c r="L105" i="142"/>
  <c r="AB105" i="143"/>
  <c r="L105" i="143"/>
  <c r="AB105" i="144"/>
  <c r="L105" i="144"/>
  <c r="D106" i="24"/>
  <c r="C106" i="24"/>
  <c r="B106" i="24"/>
  <c r="AB106" i="79"/>
  <c r="L106" i="79"/>
  <c r="AB106" i="134"/>
  <c r="L106" i="134"/>
  <c r="AB106" i="141"/>
  <c r="L106" i="141"/>
  <c r="AB106" i="142"/>
  <c r="L106" i="142"/>
  <c r="AB106" i="143"/>
  <c r="L106" i="143"/>
  <c r="AB106" i="144"/>
  <c r="L106" i="144"/>
  <c r="D107" i="24"/>
  <c r="C107" i="24"/>
  <c r="B107" i="24"/>
  <c r="AB107" i="79"/>
  <c r="L107" i="79"/>
  <c r="AB107" i="134"/>
  <c r="L107" i="134"/>
  <c r="AB107" i="141"/>
  <c r="L107" i="141"/>
  <c r="AB107" i="142"/>
  <c r="L107" i="142"/>
  <c r="AB107" i="143"/>
  <c r="L107" i="143"/>
  <c r="AB107" i="144"/>
  <c r="L107" i="144"/>
  <c r="D108" i="24"/>
  <c r="C108" i="24"/>
  <c r="B108" i="24"/>
  <c r="AB108" i="79"/>
  <c r="L108" i="79"/>
  <c r="AB108" i="134"/>
  <c r="L108" i="134"/>
  <c r="AB108" i="141"/>
  <c r="L108" i="141"/>
  <c r="AB108" i="142"/>
  <c r="L108" i="142"/>
  <c r="AB108" i="143"/>
  <c r="L108" i="143"/>
  <c r="AB108" i="144"/>
  <c r="L108" i="144"/>
  <c r="D109" i="24"/>
  <c r="C109" i="24"/>
  <c r="B109" i="24"/>
  <c r="AB109" i="79"/>
  <c r="L109" i="79"/>
  <c r="AB109" i="134"/>
  <c r="L109" i="134"/>
  <c r="AB109" i="141"/>
  <c r="L109" i="141"/>
  <c r="AB109" i="142"/>
  <c r="L109" i="142"/>
  <c r="AB109" i="143"/>
  <c r="L109" i="143"/>
  <c r="AB109" i="144"/>
  <c r="L109" i="144"/>
  <c r="D110" i="24"/>
  <c r="C110" i="24"/>
  <c r="B110" i="24"/>
  <c r="AB110" i="79"/>
  <c r="L110" i="79"/>
  <c r="AB110" i="134"/>
  <c r="L110" i="134"/>
  <c r="AB110" i="141"/>
  <c r="L110" i="141"/>
  <c r="AB110" i="142"/>
  <c r="L110" i="142"/>
  <c r="AB110" i="143"/>
  <c r="L110" i="143"/>
  <c r="AB110" i="144"/>
  <c r="L110" i="144"/>
  <c r="D111" i="24"/>
  <c r="C111" i="24"/>
  <c r="B111" i="24"/>
  <c r="AB111" i="79"/>
  <c r="L111" i="79"/>
  <c r="AB111" i="134"/>
  <c r="L111" i="134"/>
  <c r="AB111" i="141"/>
  <c r="L111" i="141"/>
  <c r="AB111" i="142"/>
  <c r="L111" i="142"/>
  <c r="AB111" i="143"/>
  <c r="L111" i="143"/>
  <c r="AB111" i="144"/>
  <c r="L111" i="144"/>
  <c r="D112" i="24"/>
  <c r="C112" i="24"/>
  <c r="B112" i="24"/>
  <c r="AB112" i="79"/>
  <c r="L112" i="79"/>
  <c r="AB112" i="134"/>
  <c r="L112" i="134"/>
  <c r="AB112" i="141"/>
  <c r="L112" i="141"/>
  <c r="AB112" i="142"/>
  <c r="L112" i="142"/>
  <c r="AB112" i="143"/>
  <c r="L112" i="143"/>
  <c r="AB112" i="144"/>
  <c r="L112" i="144"/>
  <c r="D113" i="24"/>
  <c r="C113" i="24"/>
  <c r="B113" i="24"/>
  <c r="AB113" i="79"/>
  <c r="L113" i="79"/>
  <c r="AB113" i="134"/>
  <c r="L113" i="134"/>
  <c r="AB113" i="141"/>
  <c r="L113" i="141"/>
  <c r="AB113" i="142"/>
  <c r="L113" i="142"/>
  <c r="AB113" i="143"/>
  <c r="L113" i="143"/>
  <c r="AB113" i="144"/>
  <c r="L113" i="144"/>
  <c r="D114" i="24"/>
  <c r="C114" i="24"/>
  <c r="B114" i="24"/>
  <c r="AB114" i="79"/>
  <c r="L114" i="79"/>
  <c r="AB114" i="134"/>
  <c r="L114" i="134"/>
  <c r="AB114" i="141"/>
  <c r="L114" i="141"/>
  <c r="AB114" i="142"/>
  <c r="L114" i="142"/>
  <c r="AB114" i="143"/>
  <c r="L114" i="143"/>
  <c r="AB114" i="144"/>
  <c r="L114" i="144"/>
  <c r="D115" i="24"/>
  <c r="C115" i="24"/>
  <c r="B115" i="24"/>
  <c r="AB115" i="79"/>
  <c r="L115" i="79"/>
  <c r="AB115" i="134"/>
  <c r="L115" i="134"/>
  <c r="AB115" i="141"/>
  <c r="L115" i="141"/>
  <c r="AB115" i="142"/>
  <c r="L115" i="142"/>
  <c r="AB115" i="143"/>
  <c r="L115" i="143"/>
  <c r="AB115" i="144"/>
  <c r="L115" i="144"/>
  <c r="D116" i="24"/>
  <c r="C116" i="24"/>
  <c r="B116" i="24"/>
  <c r="AB116" i="79"/>
  <c r="L116" i="79"/>
  <c r="AB116" i="134"/>
  <c r="L116" i="134"/>
  <c r="AB116" i="141"/>
  <c r="L116" i="141"/>
  <c r="AB116" i="142"/>
  <c r="L116" i="142"/>
  <c r="AB116" i="143"/>
  <c r="L116" i="143"/>
  <c r="AB116" i="144"/>
  <c r="L116" i="144"/>
  <c r="D117" i="24"/>
  <c r="C117" i="24"/>
  <c r="B117" i="24"/>
  <c r="AB117" i="79"/>
  <c r="L117" i="79"/>
  <c r="AB117" i="134"/>
  <c r="L117" i="134"/>
  <c r="AB117" i="141"/>
  <c r="L117" i="141"/>
  <c r="AB117" i="142"/>
  <c r="L117" i="142"/>
  <c r="AB117" i="143"/>
  <c r="L117" i="143"/>
  <c r="AB117" i="144"/>
  <c r="L117" i="144"/>
  <c r="D118" i="24"/>
  <c r="C118" i="24"/>
  <c r="B118" i="24"/>
  <c r="AB118" i="79"/>
  <c r="L118" i="79"/>
  <c r="AB118" i="134"/>
  <c r="L118" i="134"/>
  <c r="AB118" i="141"/>
  <c r="L118" i="141"/>
  <c r="AB118" i="142"/>
  <c r="L118" i="142"/>
  <c r="AB118" i="143"/>
  <c r="L118" i="143"/>
  <c r="AB118" i="144"/>
  <c r="L118" i="144"/>
  <c r="D119" i="24"/>
  <c r="C119" i="24"/>
  <c r="B119" i="24"/>
  <c r="AB119" i="79"/>
  <c r="L119" i="79"/>
  <c r="AB119" i="134"/>
  <c r="L119" i="134"/>
  <c r="AB119" i="141"/>
  <c r="L119" i="141"/>
  <c r="AB119" i="142"/>
  <c r="L119" i="142"/>
  <c r="AB119" i="143"/>
  <c r="L119" i="143"/>
  <c r="AB119" i="144"/>
  <c r="L119" i="144"/>
  <c r="D120" i="24"/>
  <c r="C120" i="24"/>
  <c r="B120" i="24"/>
  <c r="AB120" i="79"/>
  <c r="L120" i="79"/>
  <c r="AB120" i="134"/>
  <c r="L120" i="134"/>
  <c r="AB120" i="141"/>
  <c r="L120" i="141"/>
  <c r="AB120" i="142"/>
  <c r="L120" i="142"/>
  <c r="AB120" i="143"/>
  <c r="L120" i="143"/>
  <c r="AB120" i="144"/>
  <c r="L120" i="144"/>
  <c r="D121" i="24"/>
  <c r="C121" i="24"/>
  <c r="B121" i="24"/>
  <c r="AB121" i="79"/>
  <c r="L121" i="79"/>
  <c r="AB121" i="134"/>
  <c r="L121" i="134"/>
  <c r="AB121" i="141"/>
  <c r="L121" i="141"/>
  <c r="AB121" i="142"/>
  <c r="L121" i="142"/>
  <c r="AB121" i="143"/>
  <c r="L121" i="143"/>
  <c r="AB121" i="144"/>
  <c r="L121" i="144"/>
  <c r="D122" i="24"/>
  <c r="C122" i="24"/>
  <c r="B122" i="24"/>
  <c r="AB122" i="79"/>
  <c r="L122" i="79"/>
  <c r="AB122" i="134"/>
  <c r="L122" i="134"/>
  <c r="AB122" i="141"/>
  <c r="L122" i="141"/>
  <c r="AB122" i="142"/>
  <c r="L122" i="142"/>
  <c r="AB122" i="143"/>
  <c r="L122" i="143"/>
  <c r="AB122" i="144"/>
  <c r="L122" i="144"/>
  <c r="D123" i="24"/>
  <c r="C123" i="24"/>
  <c r="B123" i="24"/>
  <c r="AB123" i="79"/>
  <c r="L123" i="79"/>
  <c r="AB123" i="134"/>
  <c r="L123" i="134"/>
  <c r="AB123" i="141"/>
  <c r="L123" i="141"/>
  <c r="AB123" i="142"/>
  <c r="L123" i="142"/>
  <c r="AB123" i="143"/>
  <c r="L123" i="143"/>
  <c r="AB123" i="144"/>
  <c r="L123" i="144"/>
  <c r="D124" i="24"/>
  <c r="C124" i="24"/>
  <c r="B124" i="24"/>
  <c r="AB124" i="79"/>
  <c r="L124" i="79"/>
  <c r="AB124" i="134"/>
  <c r="L124" i="134"/>
  <c r="AB124" i="141"/>
  <c r="L124" i="141"/>
  <c r="AB124" i="142"/>
  <c r="L124" i="142"/>
  <c r="AB124" i="143"/>
  <c r="L124" i="143"/>
  <c r="AB124" i="144"/>
  <c r="L124" i="144"/>
  <c r="D125" i="24"/>
  <c r="C125" i="24"/>
  <c r="B125" i="24"/>
  <c r="AB125" i="79"/>
  <c r="L125" i="79"/>
  <c r="AB125" i="134"/>
  <c r="L125" i="134"/>
  <c r="AB125" i="141"/>
  <c r="L125" i="141"/>
  <c r="AB125" i="142"/>
  <c r="L125" i="142"/>
  <c r="AB125" i="143"/>
  <c r="L125" i="143"/>
  <c r="AB125" i="144"/>
  <c r="L125" i="144"/>
  <c r="D126" i="24"/>
  <c r="C126" i="24"/>
  <c r="B126" i="24"/>
  <c r="AB126" i="79"/>
  <c r="L126" i="79"/>
  <c r="AB126" i="134"/>
  <c r="L126" i="134"/>
  <c r="AB126" i="141"/>
  <c r="L126" i="141"/>
  <c r="AB126" i="142"/>
  <c r="L126" i="142"/>
  <c r="AB126" i="143"/>
  <c r="L126" i="143"/>
  <c r="AB126" i="144"/>
  <c r="L126" i="144"/>
  <c r="D127" i="24"/>
  <c r="C127" i="24"/>
  <c r="B127" i="24"/>
  <c r="AB127" i="79"/>
  <c r="L127" i="79"/>
  <c r="AB127" i="134"/>
  <c r="L127" i="134"/>
  <c r="AB127" i="141"/>
  <c r="L127" i="141"/>
  <c r="AB127" i="142"/>
  <c r="L127" i="142"/>
  <c r="AB127" i="143"/>
  <c r="L127" i="143"/>
  <c r="AB127" i="144"/>
  <c r="L127" i="144"/>
  <c r="D128" i="24"/>
  <c r="C128" i="24"/>
  <c r="B128" i="24"/>
  <c r="AB128" i="79"/>
  <c r="L128" i="79"/>
  <c r="AB128" i="134"/>
  <c r="L128" i="134"/>
  <c r="AB128" i="141"/>
  <c r="L128" i="141"/>
  <c r="AB128" i="142"/>
  <c r="L128" i="142"/>
  <c r="AB128" i="143"/>
  <c r="L128" i="143"/>
  <c r="AB128" i="144"/>
  <c r="L128" i="144"/>
  <c r="D129" i="24"/>
  <c r="C129" i="24"/>
  <c r="B129" i="24"/>
  <c r="AB129" i="79"/>
  <c r="L129" i="79"/>
  <c r="AB129" i="134"/>
  <c r="L129" i="134"/>
  <c r="AB129" i="141"/>
  <c r="L129" i="141"/>
  <c r="AB129" i="142"/>
  <c r="L129" i="142"/>
  <c r="AB129" i="143"/>
  <c r="L129" i="143"/>
  <c r="AB129" i="144"/>
  <c r="L129" i="144"/>
  <c r="D130" i="24"/>
  <c r="C130" i="24"/>
  <c r="B130" i="24"/>
  <c r="AB130" i="79"/>
  <c r="L130" i="79"/>
  <c r="AB130" i="134"/>
  <c r="L130" i="134"/>
  <c r="AB130" i="141"/>
  <c r="L130" i="141"/>
  <c r="AB130" i="142"/>
  <c r="L130" i="142"/>
  <c r="AB130" i="143"/>
  <c r="L130" i="143"/>
  <c r="AB130" i="144"/>
  <c r="L130" i="144"/>
  <c r="D131" i="24"/>
  <c r="C131" i="24"/>
  <c r="B131" i="24"/>
  <c r="AB131" i="79"/>
  <c r="L131" i="79"/>
  <c r="AB131" i="134"/>
  <c r="L131" i="134"/>
  <c r="AB131" i="141"/>
  <c r="L131" i="141"/>
  <c r="AB131" i="142"/>
  <c r="L131" i="142"/>
  <c r="AB131" i="143"/>
  <c r="L131" i="143"/>
  <c r="AB131" i="144"/>
  <c r="L131" i="144"/>
  <c r="D132" i="24"/>
  <c r="C132" i="24"/>
  <c r="B132" i="24"/>
  <c r="AB132" i="79"/>
  <c r="L132" i="79"/>
  <c r="AB132" i="134"/>
  <c r="L132" i="134"/>
  <c r="AB132" i="141"/>
  <c r="L132" i="141"/>
  <c r="AB132" i="142"/>
  <c r="L132" i="142"/>
  <c r="AB132" i="143"/>
  <c r="L132" i="143"/>
  <c r="AB132" i="144"/>
  <c r="L132" i="144"/>
  <c r="D133" i="24"/>
  <c r="C133" i="24"/>
  <c r="B133" i="24"/>
  <c r="AB133" i="79"/>
  <c r="L133" i="79"/>
  <c r="AB133" i="134"/>
  <c r="L133" i="134"/>
  <c r="AB133" i="141"/>
  <c r="L133" i="141"/>
  <c r="AB133" i="142"/>
  <c r="L133" i="142"/>
  <c r="AB133" i="143"/>
  <c r="L133" i="143"/>
  <c r="AB133" i="144"/>
  <c r="L133" i="144"/>
  <c r="D134" i="24"/>
  <c r="C134" i="24"/>
  <c r="B134" i="24"/>
  <c r="AB134" i="79"/>
  <c r="L134" i="79"/>
  <c r="AB134" i="134"/>
  <c r="L134" i="134"/>
  <c r="AB134" i="141"/>
  <c r="L134" i="141"/>
  <c r="AB134" i="142"/>
  <c r="L134" i="142"/>
  <c r="AB134" i="143"/>
  <c r="L134" i="143"/>
  <c r="AB134" i="144"/>
  <c r="L134" i="144"/>
  <c r="D135" i="24"/>
  <c r="C135" i="24"/>
  <c r="B135" i="24"/>
  <c r="AB135" i="79"/>
  <c r="L135" i="79"/>
  <c r="AB135" i="134"/>
  <c r="L135" i="134"/>
  <c r="AB135" i="141"/>
  <c r="L135" i="141"/>
  <c r="AB135" i="142"/>
  <c r="L135" i="142"/>
  <c r="AB135" i="143"/>
  <c r="L135" i="143"/>
  <c r="AB135" i="144"/>
  <c r="L135" i="144"/>
  <c r="D136" i="24"/>
  <c r="C136" i="24"/>
  <c r="B136" i="24"/>
  <c r="AB136" i="79"/>
  <c r="L136" i="79"/>
  <c r="AB136" i="134"/>
  <c r="L136" i="134"/>
  <c r="AB136" i="141"/>
  <c r="L136" i="141"/>
  <c r="AB136" i="142"/>
  <c r="L136" i="142"/>
  <c r="AB136" i="143"/>
  <c r="L136" i="143"/>
  <c r="AB136" i="144"/>
  <c r="L136" i="144"/>
  <c r="D137" i="24"/>
  <c r="C137" i="24"/>
  <c r="B137" i="24"/>
  <c r="AB137" i="79"/>
  <c r="L137" i="79"/>
  <c r="AB137" i="134"/>
  <c r="L137" i="134"/>
  <c r="AB137" i="141"/>
  <c r="L137" i="141"/>
  <c r="AB137" i="142"/>
  <c r="L137" i="142"/>
  <c r="AB137" i="143"/>
  <c r="L137" i="143"/>
  <c r="AB137" i="144"/>
  <c r="L137" i="144"/>
  <c r="D138" i="24"/>
  <c r="C138" i="24"/>
  <c r="B138" i="24"/>
  <c r="AB138" i="79"/>
  <c r="L138" i="79"/>
  <c r="AB138" i="134"/>
  <c r="L138" i="134"/>
  <c r="AB138" i="141"/>
  <c r="L138" i="141"/>
  <c r="AB138" i="142"/>
  <c r="L138" i="142"/>
  <c r="AB138" i="143"/>
  <c r="L138" i="143"/>
  <c r="AB138" i="144"/>
  <c r="L138" i="144"/>
  <c r="D139" i="24"/>
  <c r="C139" i="24"/>
  <c r="B139" i="24"/>
  <c r="AB139" i="79"/>
  <c r="L139" i="79"/>
  <c r="AB139" i="134"/>
  <c r="L139" i="134"/>
  <c r="AB139" i="141"/>
  <c r="L139" i="141"/>
  <c r="AB139" i="142"/>
  <c r="L139" i="142"/>
  <c r="AB139" i="143"/>
  <c r="L139" i="143"/>
  <c r="AB139" i="144"/>
  <c r="L139" i="144"/>
  <c r="D140" i="24"/>
  <c r="C140" i="24"/>
  <c r="B140" i="24"/>
  <c r="AB140" i="79"/>
  <c r="L140" i="79"/>
  <c r="AB140" i="134"/>
  <c r="L140" i="134"/>
  <c r="AB140" i="141"/>
  <c r="L140" i="141"/>
  <c r="AB140" i="142"/>
  <c r="L140" i="142"/>
  <c r="AB140" i="143"/>
  <c r="L140" i="143"/>
  <c r="AB140" i="144"/>
  <c r="L140" i="144"/>
  <c r="D141" i="24"/>
  <c r="C141" i="24"/>
  <c r="B141" i="24"/>
  <c r="AB141" i="79"/>
  <c r="L141" i="79"/>
  <c r="AB141" i="134"/>
  <c r="L141" i="134"/>
  <c r="AB141" i="141"/>
  <c r="L141" i="141"/>
  <c r="AB141" i="142"/>
  <c r="L141" i="142"/>
  <c r="AB141" i="143"/>
  <c r="L141" i="143"/>
  <c r="AB141" i="144"/>
  <c r="L141" i="144"/>
  <c r="D142" i="24"/>
  <c r="C142" i="24"/>
  <c r="B142" i="24"/>
  <c r="AB142" i="79"/>
  <c r="L142" i="79"/>
  <c r="AB142" i="134"/>
  <c r="L142" i="134"/>
  <c r="AB142" i="141"/>
  <c r="L142" i="141"/>
  <c r="AB142" i="142"/>
  <c r="L142" i="142"/>
  <c r="AB142" i="143"/>
  <c r="L142" i="143"/>
  <c r="AB142" i="144"/>
  <c r="L142" i="144"/>
  <c r="D143" i="24"/>
  <c r="C143" i="24"/>
  <c r="B143" i="24"/>
  <c r="AB143" i="79"/>
  <c r="L143" i="79"/>
  <c r="AB143" i="134"/>
  <c r="L143" i="134"/>
  <c r="AB143" i="141"/>
  <c r="L143" i="141"/>
  <c r="AB143" i="142"/>
  <c r="L143" i="142"/>
  <c r="AB143" i="143"/>
  <c r="L143" i="143"/>
  <c r="AB143" i="144"/>
  <c r="L143" i="144"/>
  <c r="D144" i="24"/>
  <c r="C144" i="24"/>
  <c r="B144" i="24"/>
  <c r="AB144" i="79"/>
  <c r="L144" i="79"/>
  <c r="AB144" i="134"/>
  <c r="L144" i="134"/>
  <c r="AB144" i="141"/>
  <c r="L144" i="141"/>
  <c r="AB144" i="142"/>
  <c r="L144" i="142"/>
  <c r="AB144" i="143"/>
  <c r="L144" i="143"/>
  <c r="AB144" i="144"/>
  <c r="L144" i="144"/>
  <c r="D145" i="24"/>
  <c r="C145" i="24"/>
  <c r="B145" i="24"/>
  <c r="AB145" i="79"/>
  <c r="L145" i="79"/>
  <c r="AB145" i="134"/>
  <c r="L145" i="134"/>
  <c r="AB145" i="141"/>
  <c r="L145" i="141"/>
  <c r="AB145" i="142"/>
  <c r="L145" i="142"/>
  <c r="AB145" i="143"/>
  <c r="L145" i="143"/>
  <c r="AB145" i="144"/>
  <c r="L145" i="144"/>
  <c r="D146" i="24"/>
  <c r="C146" i="24"/>
  <c r="B146" i="24"/>
  <c r="AB146" i="79"/>
  <c r="L146" i="79"/>
  <c r="AB146" i="134"/>
  <c r="L146" i="134"/>
  <c r="AB146" i="141"/>
  <c r="L146" i="141"/>
  <c r="AB146" i="142"/>
  <c r="L146" i="142"/>
  <c r="AB146" i="143"/>
  <c r="L146" i="143"/>
  <c r="AB146" i="144"/>
  <c r="L146" i="144"/>
  <c r="D147" i="24"/>
  <c r="C147" i="24"/>
  <c r="B147" i="24"/>
  <c r="AB147" i="79"/>
  <c r="L147" i="79"/>
  <c r="AB147" i="134"/>
  <c r="L147" i="134"/>
  <c r="AB147" i="141"/>
  <c r="L147" i="141"/>
  <c r="AB147" i="142"/>
  <c r="L147" i="142"/>
  <c r="AB147" i="143"/>
  <c r="L147" i="143"/>
  <c r="AB147" i="144"/>
  <c r="L147" i="144"/>
  <c r="D148" i="24"/>
  <c r="C148" i="24"/>
  <c r="B148" i="24"/>
  <c r="AB148" i="79"/>
  <c r="L148" i="79"/>
  <c r="AB148" i="134"/>
  <c r="L148" i="134"/>
  <c r="AB148" i="141"/>
  <c r="L148" i="141"/>
  <c r="AB148" i="142"/>
  <c r="L148" i="142"/>
  <c r="AB148" i="143"/>
  <c r="L148" i="143"/>
  <c r="AB148" i="144"/>
  <c r="L148" i="144"/>
  <c r="D149" i="24"/>
  <c r="C149" i="24"/>
  <c r="B149" i="24"/>
  <c r="AB149" i="79"/>
  <c r="L149" i="79"/>
  <c r="AB149" i="134"/>
  <c r="L149" i="134"/>
  <c r="AB149" i="141"/>
  <c r="L149" i="141"/>
  <c r="AB149" i="142"/>
  <c r="L149" i="142"/>
  <c r="AB149" i="143"/>
  <c r="L149" i="143"/>
  <c r="AB149" i="144"/>
  <c r="L149" i="144"/>
  <c r="D150" i="24"/>
  <c r="C150" i="24"/>
  <c r="B150" i="24"/>
  <c r="AB150" i="79"/>
  <c r="L150" i="79"/>
  <c r="AB150" i="134"/>
  <c r="L150" i="134"/>
  <c r="AB150" i="141"/>
  <c r="L150" i="141"/>
  <c r="AB150" i="142"/>
  <c r="L150" i="142"/>
  <c r="AB150" i="143"/>
  <c r="L150" i="143"/>
  <c r="AB150" i="144"/>
  <c r="L150" i="144"/>
  <c r="D151" i="24"/>
  <c r="C151" i="24"/>
  <c r="B151" i="24"/>
  <c r="AB151" i="79"/>
  <c r="L151" i="79"/>
  <c r="AB151" i="134"/>
  <c r="L151" i="134"/>
  <c r="AB151" i="141"/>
  <c r="L151" i="141"/>
  <c r="AB151" i="142"/>
  <c r="L151" i="142"/>
  <c r="AB151" i="143"/>
  <c r="L151" i="143"/>
  <c r="AB151" i="144"/>
  <c r="L151" i="144"/>
  <c r="D152" i="24"/>
  <c r="C152" i="24"/>
  <c r="B152" i="24"/>
  <c r="AB152" i="79"/>
  <c r="L152" i="79"/>
  <c r="AB152" i="134"/>
  <c r="L152" i="134"/>
  <c r="AB152" i="141"/>
  <c r="L152" i="141"/>
  <c r="AB152" i="142"/>
  <c r="L152" i="142"/>
  <c r="AB152" i="143"/>
  <c r="L152" i="143"/>
  <c r="AB152" i="144"/>
  <c r="L152" i="144"/>
  <c r="D153" i="24"/>
  <c r="C153" i="24"/>
  <c r="B153" i="24"/>
  <c r="AB153" i="79"/>
  <c r="L153" i="79"/>
  <c r="AB153" i="134"/>
  <c r="L153" i="134"/>
  <c r="AB153" i="141"/>
  <c r="L153" i="141"/>
  <c r="AB153" i="142"/>
  <c r="L153" i="142"/>
  <c r="AB153" i="143"/>
  <c r="L153" i="143"/>
  <c r="AB153" i="144"/>
  <c r="L153" i="144"/>
  <c r="D154" i="24"/>
  <c r="C154" i="24"/>
  <c r="B154" i="24"/>
  <c r="AB154" i="79"/>
  <c r="L154" i="79"/>
  <c r="AB154" i="134"/>
  <c r="L154" i="134"/>
  <c r="AB154" i="141"/>
  <c r="L154" i="141"/>
  <c r="AB154" i="142"/>
  <c r="L154" i="142"/>
  <c r="AB154" i="143"/>
  <c r="L154" i="143"/>
  <c r="AB154" i="144"/>
  <c r="L154" i="144"/>
  <c r="D155" i="24"/>
  <c r="C155" i="24"/>
  <c r="B155" i="24"/>
  <c r="AB155" i="79"/>
  <c r="L155" i="79"/>
  <c r="AB155" i="134"/>
  <c r="L155" i="134"/>
  <c r="AB155" i="141"/>
  <c r="L155" i="141"/>
  <c r="AB155" i="142"/>
  <c r="L155" i="142"/>
  <c r="AB155" i="143"/>
  <c r="L155" i="143"/>
  <c r="AB155" i="144"/>
  <c r="L155" i="144"/>
  <c r="D156" i="24"/>
  <c r="C156" i="24"/>
  <c r="B156" i="24"/>
  <c r="AB156" i="79"/>
  <c r="L156" i="79"/>
  <c r="AB156" i="134"/>
  <c r="L156" i="134"/>
  <c r="AB156" i="141"/>
  <c r="L156" i="141"/>
  <c r="AB156" i="142"/>
  <c r="L156" i="142"/>
  <c r="AB156" i="143"/>
  <c r="L156" i="143"/>
  <c r="AB156" i="144"/>
  <c r="L156" i="144"/>
  <c r="D157" i="24"/>
  <c r="C157" i="24"/>
  <c r="B157" i="24"/>
  <c r="AB157" i="79"/>
  <c r="L157" i="79"/>
  <c r="AB157" i="134"/>
  <c r="L157" i="134"/>
  <c r="AB157" i="141"/>
  <c r="L157" i="141"/>
  <c r="AB157" i="142"/>
  <c r="L157" i="142"/>
  <c r="AB157" i="143"/>
  <c r="L157" i="143"/>
  <c r="AB157" i="144"/>
  <c r="L157" i="144"/>
  <c r="D158" i="24"/>
  <c r="C158" i="24"/>
  <c r="B158" i="24"/>
  <c r="AB158" i="79"/>
  <c r="L158" i="79"/>
  <c r="AB158" i="134"/>
  <c r="L158" i="134"/>
  <c r="AB158" i="141"/>
  <c r="L158" i="141"/>
  <c r="AB158" i="142"/>
  <c r="L158" i="142"/>
  <c r="AB158" i="143"/>
  <c r="L158" i="143"/>
  <c r="AB158" i="144"/>
  <c r="L158" i="144"/>
  <c r="D159" i="24"/>
  <c r="C159" i="24"/>
  <c r="B159" i="24"/>
  <c r="AB159" i="79"/>
  <c r="L159" i="79"/>
  <c r="AB159" i="134"/>
  <c r="L159" i="134"/>
  <c r="AB159" i="141"/>
  <c r="L159" i="141"/>
  <c r="AB159" i="142"/>
  <c r="L159" i="142"/>
  <c r="AB159" i="143"/>
  <c r="L159" i="143"/>
  <c r="AB159" i="144"/>
  <c r="L159" i="144"/>
  <c r="D160" i="24"/>
  <c r="C160" i="24"/>
  <c r="B160" i="24"/>
  <c r="AB160" i="79"/>
  <c r="L160" i="79"/>
  <c r="AB160" i="134"/>
  <c r="L160" i="134"/>
  <c r="AB160" i="141"/>
  <c r="L160" i="141"/>
  <c r="AB160" i="142"/>
  <c r="L160" i="142"/>
  <c r="AB160" i="143"/>
  <c r="L160" i="143"/>
  <c r="AB160" i="144"/>
  <c r="L160" i="144"/>
  <c r="D161" i="24"/>
  <c r="C161" i="24"/>
  <c r="B161" i="24"/>
  <c r="AB161" i="79"/>
  <c r="L161" i="79"/>
  <c r="AB161" i="134"/>
  <c r="L161" i="134"/>
  <c r="AB161" i="141"/>
  <c r="L161" i="141"/>
  <c r="AB161" i="142"/>
  <c r="L161" i="142"/>
  <c r="AB161" i="143"/>
  <c r="L161" i="143"/>
  <c r="AB161" i="144"/>
  <c r="L161" i="144"/>
  <c r="D162" i="24"/>
  <c r="C162" i="24"/>
  <c r="B162" i="24"/>
  <c r="AB162" i="79"/>
  <c r="L162" i="79"/>
  <c r="AB162" i="134"/>
  <c r="L162" i="134"/>
  <c r="AB162" i="141"/>
  <c r="L162" i="141"/>
  <c r="AB162" i="142"/>
  <c r="L162" i="142"/>
  <c r="AB162" i="143"/>
  <c r="L162" i="143"/>
  <c r="AB162" i="144"/>
  <c r="L162" i="144"/>
  <c r="D163" i="24"/>
  <c r="C163" i="24"/>
  <c r="B163" i="24"/>
  <c r="AB163" i="79"/>
  <c r="L163" i="79"/>
  <c r="AB163" i="134"/>
  <c r="L163" i="134"/>
  <c r="AB163" i="141"/>
  <c r="L163" i="141"/>
  <c r="AB163" i="142"/>
  <c r="L163" i="142"/>
  <c r="AB163" i="143"/>
  <c r="L163" i="143"/>
  <c r="AB163" i="144"/>
  <c r="L163" i="144"/>
  <c r="D164" i="24"/>
  <c r="C164" i="24"/>
  <c r="B164" i="24"/>
  <c r="AB164" i="79"/>
  <c r="L164" i="79"/>
  <c r="AB164" i="134"/>
  <c r="L164" i="134"/>
  <c r="AB164" i="141"/>
  <c r="L164" i="141"/>
  <c r="AB164" i="142"/>
  <c r="L164" i="142"/>
  <c r="AB164" i="143"/>
  <c r="L164" i="143"/>
  <c r="AB164" i="144"/>
  <c r="L164" i="144"/>
  <c r="D165" i="24"/>
  <c r="C165" i="24"/>
  <c r="B165" i="24"/>
  <c r="AB165" i="79"/>
  <c r="L165" i="79"/>
  <c r="AB165" i="134"/>
  <c r="L165" i="134"/>
  <c r="AB165" i="141"/>
  <c r="L165" i="141"/>
  <c r="AB165" i="142"/>
  <c r="L165" i="142"/>
  <c r="AB165" i="143"/>
  <c r="L165" i="143"/>
  <c r="AB165" i="144"/>
  <c r="L165" i="144"/>
  <c r="D166" i="24"/>
  <c r="C166" i="24"/>
  <c r="B166" i="24"/>
  <c r="AB166" i="79"/>
  <c r="L166" i="79"/>
  <c r="AB166" i="134"/>
  <c r="L166" i="134"/>
  <c r="AB166" i="141"/>
  <c r="L166" i="141"/>
  <c r="AB166" i="142"/>
  <c r="L166" i="142"/>
  <c r="AB166" i="143"/>
  <c r="L166" i="143"/>
  <c r="AB166" i="144"/>
  <c r="L166" i="144"/>
  <c r="D167" i="24"/>
  <c r="C167" i="24"/>
  <c r="B167" i="24"/>
  <c r="AB167" i="79"/>
  <c r="L167" i="79"/>
  <c r="AB167" i="134"/>
  <c r="L167" i="134"/>
  <c r="AB167" i="141"/>
  <c r="L167" i="141"/>
  <c r="AB167" i="142"/>
  <c r="L167" i="142"/>
  <c r="AB167" i="143"/>
  <c r="L167" i="143"/>
  <c r="AB167" i="144"/>
  <c r="L167" i="144"/>
  <c r="D168" i="24"/>
  <c r="C168" i="24"/>
  <c r="B168" i="24"/>
  <c r="AB168" i="79"/>
  <c r="L168" i="79"/>
  <c r="AB168" i="134"/>
  <c r="L168" i="134"/>
  <c r="AB168" i="141"/>
  <c r="L168" i="141"/>
  <c r="AB168" i="142"/>
  <c r="L168" i="142"/>
  <c r="AB168" i="143"/>
  <c r="L168" i="143"/>
  <c r="AB168" i="144"/>
  <c r="L168" i="144"/>
  <c r="D169" i="24"/>
  <c r="C169" i="24"/>
  <c r="B169" i="24"/>
  <c r="AB169" i="79"/>
  <c r="L169" i="79"/>
  <c r="AB169" i="134"/>
  <c r="L169" i="134"/>
  <c r="AB169" i="141"/>
  <c r="L169" i="141"/>
  <c r="AB169" i="142"/>
  <c r="L169" i="142"/>
  <c r="AB169" i="143"/>
  <c r="L169" i="143"/>
  <c r="AB169" i="144"/>
  <c r="L169" i="144"/>
  <c r="D170" i="24"/>
  <c r="C170" i="24"/>
  <c r="B170" i="24"/>
  <c r="AB170" i="79"/>
  <c r="L170" i="79"/>
  <c r="AB170" i="134"/>
  <c r="L170" i="134"/>
  <c r="AB170" i="141"/>
  <c r="L170" i="141"/>
  <c r="AB170" i="142"/>
  <c r="L170" i="142"/>
  <c r="AB170" i="143"/>
  <c r="L170" i="143"/>
  <c r="AB170" i="144"/>
  <c r="L170" i="144"/>
  <c r="D171" i="24"/>
  <c r="C171" i="24"/>
  <c r="B171" i="24"/>
  <c r="AB171" i="79"/>
  <c r="L171" i="79"/>
  <c r="AB171" i="134"/>
  <c r="L171" i="134"/>
  <c r="AB171" i="141"/>
  <c r="L171" i="141"/>
  <c r="AB171" i="142"/>
  <c r="L171" i="142"/>
  <c r="AB171" i="143"/>
  <c r="L171" i="143"/>
  <c r="AB171" i="144"/>
  <c r="L171" i="144"/>
  <c r="D172" i="24"/>
  <c r="C172" i="24"/>
  <c r="B172" i="24"/>
  <c r="AB172" i="79"/>
  <c r="L172" i="79"/>
  <c r="AB172" i="134"/>
  <c r="L172" i="134"/>
  <c r="AB172" i="141"/>
  <c r="L172" i="141"/>
  <c r="AB172" i="142"/>
  <c r="L172" i="142"/>
  <c r="AB172" i="143"/>
  <c r="L172" i="143"/>
  <c r="AB172" i="144"/>
  <c r="L172" i="144"/>
  <c r="D173" i="24"/>
  <c r="C173" i="24"/>
  <c r="B173" i="24"/>
  <c r="AB173" i="79"/>
  <c r="L173" i="79"/>
  <c r="AB173" i="134"/>
  <c r="L173" i="134"/>
  <c r="AB173" i="141"/>
  <c r="L173" i="141"/>
  <c r="AB173" i="142"/>
  <c r="L173" i="142"/>
  <c r="AB173" i="143"/>
  <c r="L173" i="143"/>
  <c r="AB173" i="144"/>
  <c r="L173" i="144"/>
  <c r="D174" i="24"/>
  <c r="C174" i="24"/>
  <c r="B174" i="24"/>
  <c r="AB174" i="79"/>
  <c r="L174" i="79"/>
  <c r="AB174" i="134"/>
  <c r="L174" i="134"/>
  <c r="AB174" i="141"/>
  <c r="L174" i="141"/>
  <c r="AB174" i="142"/>
  <c r="L174" i="142"/>
  <c r="AB174" i="143"/>
  <c r="L174" i="143"/>
  <c r="AB174" i="144"/>
  <c r="L174" i="144"/>
  <c r="D175" i="24"/>
  <c r="C175" i="24"/>
  <c r="B175" i="24"/>
  <c r="AB175" i="79"/>
  <c r="L175" i="79"/>
  <c r="AB175" i="134"/>
  <c r="L175" i="134"/>
  <c r="AB175" i="141"/>
  <c r="L175" i="141"/>
  <c r="AB175" i="142"/>
  <c r="L175" i="142"/>
  <c r="AB175" i="143"/>
  <c r="L175" i="143"/>
  <c r="AB175" i="144"/>
  <c r="L175" i="144"/>
  <c r="D176" i="24"/>
  <c r="C176" i="24"/>
  <c r="B176" i="24"/>
  <c r="AB176" i="79"/>
  <c r="L176" i="79"/>
  <c r="AB176" i="134"/>
  <c r="L176" i="134"/>
  <c r="AB176" i="141"/>
  <c r="L176" i="141"/>
  <c r="AB176" i="142"/>
  <c r="L176" i="142"/>
  <c r="AB176" i="143"/>
  <c r="L176" i="143"/>
  <c r="AB176" i="144"/>
  <c r="L176" i="144"/>
  <c r="D177" i="24"/>
  <c r="C177" i="24"/>
  <c r="B177" i="24"/>
  <c r="AB177" i="79"/>
  <c r="L177" i="79"/>
  <c r="AB177" i="134"/>
  <c r="L177" i="134"/>
  <c r="AB177" i="141"/>
  <c r="L177" i="141"/>
  <c r="AB177" i="142"/>
  <c r="L177" i="142"/>
  <c r="AB177" i="143"/>
  <c r="L177" i="143"/>
  <c r="AB177" i="144"/>
  <c r="L177" i="144"/>
  <c r="D178" i="24"/>
  <c r="C178" i="24"/>
  <c r="B178" i="24"/>
  <c r="AB178" i="79"/>
  <c r="L178" i="79"/>
  <c r="AB178" i="134"/>
  <c r="L178" i="134"/>
  <c r="AB178" i="141"/>
  <c r="L178" i="141"/>
  <c r="AB178" i="142"/>
  <c r="L178" i="142"/>
  <c r="AB178" i="143"/>
  <c r="L178" i="143"/>
  <c r="AB178" i="144"/>
  <c r="L178" i="144"/>
  <c r="D179" i="24"/>
  <c r="C179" i="24"/>
  <c r="B179" i="24"/>
  <c r="AB179" i="79"/>
  <c r="L179" i="79"/>
  <c r="AB179" i="134"/>
  <c r="L179" i="134"/>
  <c r="AB179" i="141"/>
  <c r="L179" i="141"/>
  <c r="AB179" i="142"/>
  <c r="L179" i="142"/>
  <c r="AB179" i="143"/>
  <c r="L179" i="143"/>
  <c r="AB179" i="144"/>
  <c r="L179" i="144"/>
  <c r="D180" i="24"/>
  <c r="C180" i="24"/>
  <c r="B180" i="24"/>
  <c r="AB180" i="79"/>
  <c r="L180" i="79"/>
  <c r="AB180" i="134"/>
  <c r="L180" i="134"/>
  <c r="AB180" i="141"/>
  <c r="L180" i="141"/>
  <c r="AB180" i="142"/>
  <c r="L180" i="142"/>
  <c r="AB180" i="143"/>
  <c r="L180" i="143"/>
  <c r="AB180" i="144"/>
  <c r="L180" i="144"/>
  <c r="D181" i="24"/>
  <c r="C181" i="24"/>
  <c r="B181" i="24"/>
  <c r="AB181" i="79"/>
  <c r="L181" i="79"/>
  <c r="AB181" i="134"/>
  <c r="L181" i="134"/>
  <c r="AB181" i="141"/>
  <c r="L181" i="141"/>
  <c r="AB181" i="142"/>
  <c r="L181" i="142"/>
  <c r="AB181" i="143"/>
  <c r="L181" i="143"/>
  <c r="AB181" i="144"/>
  <c r="L181" i="144"/>
  <c r="D182" i="24"/>
  <c r="C182" i="24"/>
  <c r="B182" i="24"/>
  <c r="AB182" i="79"/>
  <c r="L182" i="79"/>
  <c r="AB182" i="134"/>
  <c r="L182" i="134"/>
  <c r="AB182" i="141"/>
  <c r="L182" i="141"/>
  <c r="AB182" i="142"/>
  <c r="L182" i="142"/>
  <c r="AB182" i="143"/>
  <c r="L182" i="143"/>
  <c r="AB182" i="144"/>
  <c r="L182" i="144"/>
  <c r="D183" i="24"/>
  <c r="C183" i="24"/>
  <c r="B183" i="24"/>
  <c r="AB183" i="79"/>
  <c r="L183" i="79"/>
  <c r="AB183" i="134"/>
  <c r="L183" i="134"/>
  <c r="AB183" i="141"/>
  <c r="L183" i="141"/>
  <c r="AB183" i="142"/>
  <c r="L183" i="142"/>
  <c r="AB183" i="143"/>
  <c r="L183" i="143"/>
  <c r="AB183" i="144"/>
  <c r="L183" i="144"/>
  <c r="D184" i="24"/>
  <c r="C184" i="24"/>
  <c r="B184" i="24"/>
  <c r="AB184" i="79"/>
  <c r="L184" i="79"/>
  <c r="AB184" i="134"/>
  <c r="L184" i="134"/>
  <c r="AB184" i="141"/>
  <c r="L184" i="141"/>
  <c r="AB184" i="142"/>
  <c r="L184" i="142"/>
  <c r="AB184" i="143"/>
  <c r="L184" i="143"/>
  <c r="AB184" i="144"/>
  <c r="L184" i="144"/>
  <c r="D185" i="24"/>
  <c r="C185" i="24"/>
  <c r="B185" i="24"/>
  <c r="AB185" i="79"/>
  <c r="L185" i="79"/>
  <c r="AB185" i="134"/>
  <c r="L185" i="134"/>
  <c r="AB185" i="141"/>
  <c r="L185" i="141"/>
  <c r="AB185" i="142"/>
  <c r="L185" i="142"/>
  <c r="AB185" i="143"/>
  <c r="L185" i="143"/>
  <c r="AB185" i="144"/>
  <c r="L185" i="144"/>
  <c r="D186" i="24"/>
  <c r="C186" i="24"/>
  <c r="B186" i="24"/>
  <c r="AB186" i="79"/>
  <c r="L186" i="79"/>
  <c r="AB186" i="134"/>
  <c r="L186" i="134"/>
  <c r="AB186" i="141"/>
  <c r="L186" i="141"/>
  <c r="AB186" i="142"/>
  <c r="L186" i="142"/>
  <c r="AB186" i="143"/>
  <c r="L186" i="143"/>
  <c r="AB186" i="144"/>
  <c r="L186" i="144"/>
  <c r="D187" i="24"/>
  <c r="C187" i="24"/>
  <c r="B187" i="24"/>
  <c r="AB187" i="79"/>
  <c r="L187" i="79"/>
  <c r="AB187" i="134"/>
  <c r="L187" i="134"/>
  <c r="AB187" i="141"/>
  <c r="L187" i="141"/>
  <c r="AB187" i="142"/>
  <c r="L187" i="142"/>
  <c r="AB187" i="143"/>
  <c r="L187" i="143"/>
  <c r="AB187" i="144"/>
  <c r="L187" i="144"/>
  <c r="D188" i="24"/>
  <c r="C188" i="24"/>
  <c r="B188" i="24"/>
  <c r="AB188" i="79"/>
  <c r="L188" i="79"/>
  <c r="AB188" i="134"/>
  <c r="L188" i="134"/>
  <c r="AB188" i="141"/>
  <c r="L188" i="141"/>
  <c r="AB188" i="142"/>
  <c r="L188" i="142"/>
  <c r="AB188" i="143"/>
  <c r="L188" i="143"/>
  <c r="AB188" i="144"/>
  <c r="L188" i="144"/>
  <c r="D189" i="24"/>
  <c r="C189" i="24"/>
  <c r="B189" i="24"/>
  <c r="AB189" i="79"/>
  <c r="L189" i="79"/>
  <c r="AB189" i="134"/>
  <c r="L189" i="134"/>
  <c r="AB189" i="141"/>
  <c r="L189" i="141"/>
  <c r="AB189" i="142"/>
  <c r="L189" i="142"/>
  <c r="AB189" i="143"/>
  <c r="L189" i="143"/>
  <c r="AB189" i="144"/>
  <c r="L189" i="144"/>
  <c r="D190" i="24"/>
  <c r="C190" i="24"/>
  <c r="B190" i="24"/>
  <c r="AB190" i="79"/>
  <c r="L190" i="79"/>
  <c r="AB190" i="134"/>
  <c r="L190" i="134"/>
  <c r="AB190" i="141"/>
  <c r="L190" i="141"/>
  <c r="AB190" i="142"/>
  <c r="L190" i="142"/>
  <c r="AB190" i="143"/>
  <c r="L190" i="143"/>
  <c r="AB190" i="144"/>
  <c r="L190" i="144"/>
  <c r="D191" i="24"/>
  <c r="C191" i="24"/>
  <c r="B191" i="24"/>
  <c r="AB191" i="79"/>
  <c r="L191" i="79"/>
  <c r="AB191" i="134"/>
  <c r="L191" i="134"/>
  <c r="AB191" i="141"/>
  <c r="L191" i="141"/>
  <c r="AB191" i="142"/>
  <c r="L191" i="142"/>
  <c r="AB191" i="143"/>
  <c r="L191" i="143"/>
  <c r="AB191" i="144"/>
  <c r="L191" i="144"/>
  <c r="D192" i="24"/>
  <c r="C192" i="24"/>
  <c r="B192" i="24"/>
  <c r="AB192" i="79"/>
  <c r="L192" i="79"/>
  <c r="AB192" i="134"/>
  <c r="L192" i="134"/>
  <c r="AB192" i="141"/>
  <c r="L192" i="141"/>
  <c r="AB192" i="142"/>
  <c r="L192" i="142"/>
  <c r="AB192" i="143"/>
  <c r="L192" i="143"/>
  <c r="AB192" i="144"/>
  <c r="L192" i="144"/>
  <c r="D193" i="24"/>
  <c r="C193" i="24"/>
  <c r="B193" i="24"/>
  <c r="AB193" i="79"/>
  <c r="L193" i="79"/>
  <c r="AB193" i="134"/>
  <c r="L193" i="134"/>
  <c r="AB193" i="141"/>
  <c r="L193" i="141"/>
  <c r="AB193" i="142"/>
  <c r="L193" i="142"/>
  <c r="AB193" i="143"/>
  <c r="L193" i="143"/>
  <c r="AB193" i="144"/>
  <c r="L193" i="144"/>
  <c r="D194" i="24"/>
  <c r="C194" i="24"/>
  <c r="B194" i="24"/>
  <c r="AB194" i="79"/>
  <c r="L194" i="79"/>
  <c r="AB194" i="134"/>
  <c r="L194" i="134"/>
  <c r="AB194" i="141"/>
  <c r="L194" i="141"/>
  <c r="AB194" i="142"/>
  <c r="L194" i="142"/>
  <c r="AB194" i="143"/>
  <c r="L194" i="143"/>
  <c r="AB194" i="144"/>
  <c r="L194" i="144"/>
  <c r="D195" i="24"/>
  <c r="C195" i="24"/>
  <c r="B195" i="24"/>
  <c r="AB195" i="79"/>
  <c r="L195" i="79"/>
  <c r="AB195" i="134"/>
  <c r="L195" i="134"/>
  <c r="AB195" i="141"/>
  <c r="L195" i="141"/>
  <c r="AB195" i="142"/>
  <c r="L195" i="142"/>
  <c r="AB195" i="143"/>
  <c r="L195" i="143"/>
  <c r="AB195" i="144"/>
  <c r="L195" i="144"/>
  <c r="D196" i="24"/>
  <c r="C196" i="24"/>
  <c r="B196" i="24"/>
  <c r="AB196" i="79"/>
  <c r="L196" i="79"/>
  <c r="AB196" i="134"/>
  <c r="L196" i="134"/>
  <c r="AB196" i="141"/>
  <c r="L196" i="141"/>
  <c r="AB196" i="142"/>
  <c r="L196" i="142"/>
  <c r="AB196" i="143"/>
  <c r="L196" i="143"/>
  <c r="AB196" i="144"/>
  <c r="L196" i="144"/>
  <c r="D197" i="24"/>
  <c r="C197" i="24"/>
  <c r="B197" i="24"/>
  <c r="AB197" i="79"/>
  <c r="L197" i="79"/>
  <c r="AB197" i="134"/>
  <c r="L197" i="134"/>
  <c r="AB197" i="141"/>
  <c r="L197" i="141"/>
  <c r="AB197" i="142"/>
  <c r="L197" i="142"/>
  <c r="AB197" i="143"/>
  <c r="L197" i="143"/>
  <c r="AB197" i="144"/>
  <c r="L197" i="144"/>
  <c r="D198" i="24"/>
  <c r="C198" i="24"/>
  <c r="B198" i="24"/>
  <c r="AB198" i="79"/>
  <c r="L198" i="79"/>
  <c r="AB198" i="134"/>
  <c r="L198" i="134"/>
  <c r="AB198" i="141"/>
  <c r="L198" i="141"/>
  <c r="AB198" i="142"/>
  <c r="L198" i="142"/>
  <c r="AB198" i="143"/>
  <c r="L198" i="143"/>
  <c r="AB198" i="144"/>
  <c r="L198" i="144"/>
  <c r="D199" i="24"/>
  <c r="C199" i="24"/>
  <c r="B199" i="24"/>
  <c r="AB199" i="79"/>
  <c r="L199" i="79"/>
  <c r="AB199" i="134"/>
  <c r="L199" i="134"/>
  <c r="AB199" i="141"/>
  <c r="L199" i="141"/>
  <c r="AB199" i="142"/>
  <c r="L199" i="142"/>
  <c r="AB199" i="143"/>
  <c r="L199" i="143"/>
  <c r="AB199" i="144"/>
  <c r="L199" i="144"/>
  <c r="D200" i="24"/>
  <c r="C200" i="24"/>
  <c r="B200" i="24"/>
  <c r="AB200" i="79"/>
  <c r="L200" i="79"/>
  <c r="AB200" i="134"/>
  <c r="L200" i="134"/>
  <c r="AB200" i="141"/>
  <c r="L200" i="141"/>
  <c r="AB200" i="142"/>
  <c r="L200" i="142"/>
  <c r="AB200" i="143"/>
  <c r="L200" i="143"/>
  <c r="AB200" i="144"/>
  <c r="L200" i="144"/>
  <c r="D201" i="24"/>
  <c r="C201" i="24"/>
  <c r="B201" i="24"/>
  <c r="AB201" i="79"/>
  <c r="L201" i="79"/>
  <c r="AB201" i="134"/>
  <c r="L201" i="134"/>
  <c r="AB201" i="141"/>
  <c r="L201" i="141"/>
  <c r="AB201" i="142"/>
  <c r="L201" i="142"/>
  <c r="AB201" i="143"/>
  <c r="L201" i="143"/>
  <c r="AB201" i="144"/>
  <c r="L201" i="144"/>
  <c r="D202" i="24"/>
  <c r="C202" i="24"/>
  <c r="B202" i="24"/>
  <c r="AB202" i="79"/>
  <c r="L202" i="79"/>
  <c r="AB202" i="134"/>
  <c r="L202" i="134"/>
  <c r="AB202" i="141"/>
  <c r="L202" i="141"/>
  <c r="AB202" i="142"/>
  <c r="L202" i="142"/>
  <c r="AB202" i="143"/>
  <c r="L202" i="143"/>
  <c r="AB202" i="144"/>
  <c r="L202" i="144"/>
  <c r="D203" i="24"/>
  <c r="C203" i="24"/>
  <c r="B203" i="24"/>
  <c r="AB203" i="79"/>
  <c r="L203" i="79"/>
  <c r="AB203" i="134"/>
  <c r="L203" i="134"/>
  <c r="AB203" i="141"/>
  <c r="L203" i="141"/>
  <c r="AB203" i="142"/>
  <c r="L203" i="142"/>
  <c r="AB203" i="143"/>
  <c r="L203" i="143"/>
  <c r="AB203" i="144"/>
  <c r="L203" i="144"/>
  <c r="D204" i="24"/>
  <c r="C204" i="24"/>
  <c r="B204" i="24"/>
  <c r="AB204" i="79"/>
  <c r="L204" i="79"/>
  <c r="AB204" i="134"/>
  <c r="L204" i="134"/>
  <c r="AB204" i="141"/>
  <c r="L204" i="141"/>
  <c r="AB204" i="142"/>
  <c r="L204" i="142"/>
  <c r="AB204" i="143"/>
  <c r="L204" i="143"/>
  <c r="AB204" i="144"/>
  <c r="L204" i="144"/>
  <c r="D205" i="24"/>
  <c r="C205" i="24"/>
  <c r="B205" i="24"/>
  <c r="AB205" i="79"/>
  <c r="L205" i="79"/>
  <c r="AB205" i="134"/>
  <c r="L205" i="134"/>
  <c r="AB205" i="141"/>
  <c r="L205" i="141"/>
  <c r="AB205" i="142"/>
  <c r="L205" i="142"/>
  <c r="AB205" i="143"/>
  <c r="L205" i="143"/>
  <c r="AB205" i="144"/>
  <c r="L205" i="144"/>
  <c r="D206" i="24"/>
  <c r="C206" i="24"/>
  <c r="B206" i="24"/>
  <c r="AB206" i="79"/>
  <c r="L206" i="79"/>
  <c r="AB206" i="134"/>
  <c r="L206" i="134"/>
  <c r="AB206" i="141"/>
  <c r="L206" i="141"/>
  <c r="AB206" i="142"/>
  <c r="L206" i="142"/>
  <c r="AB206" i="143"/>
  <c r="L206" i="143"/>
  <c r="AB206" i="144"/>
  <c r="L206" i="144"/>
  <c r="D207" i="24"/>
  <c r="C207" i="24"/>
  <c r="B207" i="24"/>
  <c r="AB207" i="79"/>
  <c r="L207" i="79"/>
  <c r="AB207" i="134"/>
  <c r="L207" i="134"/>
  <c r="AB207" i="141"/>
  <c r="L207" i="141"/>
  <c r="AB207" i="142"/>
  <c r="L207" i="142"/>
  <c r="AB207" i="143"/>
  <c r="L207" i="143"/>
  <c r="AB207" i="144"/>
  <c r="L207" i="144"/>
  <c r="D208" i="24"/>
  <c r="C208" i="24"/>
  <c r="B208" i="24"/>
  <c r="AB208" i="79"/>
  <c r="L208" i="79"/>
  <c r="AB208" i="134"/>
  <c r="L208" i="134"/>
  <c r="AB208" i="141"/>
  <c r="L208" i="141"/>
  <c r="AB208" i="142"/>
  <c r="L208" i="142"/>
  <c r="AB208" i="143"/>
  <c r="L208" i="143"/>
  <c r="AB208" i="144"/>
  <c r="L208" i="144"/>
  <c r="D209" i="24"/>
  <c r="C209" i="24"/>
  <c r="B209" i="24"/>
  <c r="AB209" i="79"/>
  <c r="L209" i="79"/>
  <c r="AB209" i="134"/>
  <c r="L209" i="134"/>
  <c r="AB209" i="141"/>
  <c r="L209" i="141"/>
  <c r="AB209" i="142"/>
  <c r="L209" i="142"/>
  <c r="AB209" i="143"/>
  <c r="L209" i="143"/>
  <c r="AB209" i="144"/>
  <c r="L209" i="144"/>
  <c r="D210" i="24"/>
  <c r="C210" i="24"/>
  <c r="B210" i="24"/>
  <c r="AB210" i="79"/>
  <c r="L210" i="79"/>
  <c r="AB210" i="134"/>
  <c r="L210" i="134"/>
  <c r="AB210" i="141"/>
  <c r="L210" i="141"/>
  <c r="AB210" i="142"/>
  <c r="L210" i="142"/>
  <c r="AB210" i="143"/>
  <c r="L210" i="143"/>
  <c r="AB210" i="144"/>
  <c r="L210" i="144"/>
  <c r="D211" i="24"/>
  <c r="C211" i="24"/>
  <c r="B211" i="24"/>
  <c r="AB211" i="79"/>
  <c r="L211" i="79"/>
  <c r="AB211" i="134"/>
  <c r="L211" i="134"/>
  <c r="AB211" i="141"/>
  <c r="L211" i="141"/>
  <c r="AB211" i="142"/>
  <c r="L211" i="142"/>
  <c r="AB211" i="143"/>
  <c r="L211" i="143"/>
  <c r="AB211" i="144"/>
  <c r="L211" i="144"/>
  <c r="D212" i="24"/>
  <c r="C212" i="24"/>
  <c r="B212" i="24"/>
  <c r="AB212" i="79"/>
  <c r="L212" i="79"/>
  <c r="AB212" i="134"/>
  <c r="L212" i="134"/>
  <c r="AB212" i="141"/>
  <c r="L212" i="141"/>
  <c r="AB212" i="142"/>
  <c r="L212" i="142"/>
  <c r="AB212" i="143"/>
  <c r="L212" i="143"/>
  <c r="AB212" i="144"/>
  <c r="L212" i="144"/>
  <c r="D213" i="24"/>
  <c r="C213" i="24"/>
  <c r="B213" i="24"/>
  <c r="AB213" i="79"/>
  <c r="L213" i="79"/>
  <c r="AB213" i="134"/>
  <c r="L213" i="134"/>
  <c r="AB213" i="141"/>
  <c r="L213" i="141"/>
  <c r="AB213" i="142"/>
  <c r="L213" i="142"/>
  <c r="AB213" i="143"/>
  <c r="L213" i="143"/>
  <c r="AB213" i="144"/>
  <c r="L213" i="144"/>
  <c r="D214" i="24"/>
  <c r="C214" i="24"/>
  <c r="B214" i="24"/>
  <c r="AB214" i="79"/>
  <c r="L214" i="79"/>
  <c r="AB214" i="134"/>
  <c r="L214" i="134"/>
  <c r="AB214" i="141"/>
  <c r="L214" i="141"/>
  <c r="AB214" i="142"/>
  <c r="L214" i="142"/>
  <c r="AB214" i="143"/>
  <c r="L214" i="143"/>
  <c r="AB214" i="144"/>
  <c r="L214" i="144"/>
  <c r="D215" i="24"/>
  <c r="C215" i="24"/>
  <c r="B215" i="24"/>
  <c r="AB215" i="79"/>
  <c r="L215" i="79"/>
  <c r="AB215" i="134"/>
  <c r="L215" i="134"/>
  <c r="AB215" i="141"/>
  <c r="L215" i="141"/>
  <c r="AB215" i="142"/>
  <c r="L215" i="142"/>
  <c r="AB215" i="143"/>
  <c r="L215" i="143"/>
  <c r="AB215" i="144"/>
  <c r="L215" i="144"/>
  <c r="D216" i="24"/>
  <c r="C216" i="24"/>
  <c r="B216" i="24"/>
  <c r="AB216" i="79"/>
  <c r="L216" i="79"/>
  <c r="AB216" i="134"/>
  <c r="L216" i="134"/>
  <c r="AB216" i="141"/>
  <c r="L216" i="141"/>
  <c r="AB216" i="142"/>
  <c r="L216" i="142"/>
  <c r="AB216" i="143"/>
  <c r="L216" i="143"/>
  <c r="AB216" i="144"/>
  <c r="L216" i="144"/>
  <c r="D217" i="24"/>
  <c r="C217" i="24"/>
  <c r="B217" i="24"/>
  <c r="AB217" i="79"/>
  <c r="L217" i="79"/>
  <c r="AB217" i="134"/>
  <c r="L217" i="134"/>
  <c r="AB217" i="141"/>
  <c r="L217" i="141"/>
  <c r="AB217" i="142"/>
  <c r="L217" i="142"/>
  <c r="AB217" i="143"/>
  <c r="L217" i="143"/>
  <c r="AB217" i="144"/>
  <c r="L217" i="144"/>
  <c r="D218" i="24"/>
  <c r="C218" i="24"/>
  <c r="B218" i="24"/>
  <c r="AB218" i="79"/>
  <c r="L218" i="79"/>
  <c r="AB218" i="134"/>
  <c r="L218" i="134"/>
  <c r="AB218" i="141"/>
  <c r="L218" i="141"/>
  <c r="AB218" i="142"/>
  <c r="L218" i="142"/>
  <c r="AB218" i="143"/>
  <c r="L218" i="143"/>
  <c r="AB218" i="144"/>
  <c r="L218" i="144"/>
  <c r="D219" i="24"/>
  <c r="C219" i="24"/>
  <c r="B219" i="24"/>
  <c r="AB219" i="79"/>
  <c r="L219" i="79"/>
  <c r="AB219" i="134"/>
  <c r="L219" i="134"/>
  <c r="AB219" i="141"/>
  <c r="L219" i="141"/>
  <c r="AB219" i="142"/>
  <c r="L219" i="142"/>
  <c r="AB219" i="143"/>
  <c r="L219" i="143"/>
  <c r="AB219" i="144"/>
  <c r="L219" i="144"/>
  <c r="D220" i="24"/>
  <c r="C220" i="24"/>
  <c r="B220" i="24"/>
  <c r="AB220" i="79"/>
  <c r="L220" i="79"/>
  <c r="AB220" i="134"/>
  <c r="L220" i="134"/>
  <c r="AB220" i="141"/>
  <c r="L220" i="141"/>
  <c r="AB220" i="142"/>
  <c r="L220" i="142"/>
  <c r="AB220" i="143"/>
  <c r="L220" i="143"/>
  <c r="AB220" i="144"/>
  <c r="L220" i="144"/>
  <c r="D221" i="24"/>
  <c r="C221" i="24"/>
  <c r="B221" i="24"/>
  <c r="AB221" i="79"/>
  <c r="L221" i="79"/>
  <c r="AB221" i="134"/>
  <c r="L221" i="134"/>
  <c r="AB221" i="141"/>
  <c r="L221" i="141"/>
  <c r="AB221" i="142"/>
  <c r="L221" i="142"/>
  <c r="AB221" i="143"/>
  <c r="L221" i="143"/>
  <c r="AB221" i="144"/>
  <c r="L221" i="144"/>
  <c r="D222" i="24"/>
  <c r="C222" i="24"/>
  <c r="B222" i="24"/>
  <c r="AB222" i="79"/>
  <c r="L222" i="79"/>
  <c r="AB222" i="134"/>
  <c r="L222" i="134"/>
  <c r="AB222" i="141"/>
  <c r="L222" i="141"/>
  <c r="AB222" i="142"/>
  <c r="L222" i="142"/>
  <c r="AB222" i="143"/>
  <c r="L222" i="143"/>
  <c r="AB222" i="144"/>
  <c r="L222" i="144"/>
  <c r="D223" i="24"/>
  <c r="C223" i="24"/>
  <c r="B223" i="24"/>
  <c r="AB223" i="79"/>
  <c r="L223" i="79"/>
  <c r="AB223" i="134"/>
  <c r="L223" i="134"/>
  <c r="AB223" i="141"/>
  <c r="L223" i="141"/>
  <c r="AB223" i="142"/>
  <c r="L223" i="142"/>
  <c r="AB223" i="143"/>
  <c r="L223" i="143"/>
  <c r="AB223" i="144"/>
  <c r="L223" i="144"/>
  <c r="D224" i="24"/>
  <c r="C224" i="24"/>
  <c r="B224" i="24"/>
  <c r="AB224" i="79"/>
  <c r="L224" i="79"/>
  <c r="AB224" i="134"/>
  <c r="L224" i="134"/>
  <c r="AB224" i="141"/>
  <c r="L224" i="141"/>
  <c r="AB224" i="142"/>
  <c r="L224" i="142"/>
  <c r="AB224" i="143"/>
  <c r="L224" i="143"/>
  <c r="AB224" i="144"/>
  <c r="L224" i="144"/>
  <c r="D225" i="24"/>
  <c r="C225" i="24"/>
  <c r="B225" i="24"/>
  <c r="AB225" i="79"/>
  <c r="L225" i="79"/>
  <c r="AB225" i="134"/>
  <c r="L225" i="134"/>
  <c r="AB225" i="141"/>
  <c r="L225" i="141"/>
  <c r="AB225" i="142"/>
  <c r="L225" i="142"/>
  <c r="AB225" i="143"/>
  <c r="L225" i="143"/>
  <c r="AB225" i="144"/>
  <c r="L225" i="144"/>
  <c r="D226" i="24"/>
  <c r="C226" i="24"/>
  <c r="B226" i="24"/>
  <c r="AB226" i="79"/>
  <c r="L226" i="79"/>
  <c r="AB226" i="134"/>
  <c r="L226" i="134"/>
  <c r="AB226" i="141"/>
  <c r="L226" i="141"/>
  <c r="AB226" i="142"/>
  <c r="L226" i="142"/>
  <c r="AB226" i="143"/>
  <c r="L226" i="143"/>
  <c r="AB226" i="144"/>
  <c r="L226" i="144"/>
  <c r="D227" i="24"/>
  <c r="C227" i="24"/>
  <c r="B227" i="24"/>
  <c r="AB227" i="79"/>
  <c r="L227" i="79"/>
  <c r="AB227" i="134"/>
  <c r="L227" i="134"/>
  <c r="AB227" i="141"/>
  <c r="L227" i="141"/>
  <c r="AB227" i="142"/>
  <c r="L227" i="142"/>
  <c r="AB227" i="143"/>
  <c r="L227" i="143"/>
  <c r="AB227" i="144"/>
  <c r="L227" i="144"/>
  <c r="D228" i="24"/>
  <c r="C228" i="24"/>
  <c r="B228" i="24"/>
  <c r="AB228" i="79"/>
  <c r="L228" i="79"/>
  <c r="AB228" i="134"/>
  <c r="L228" i="134"/>
  <c r="AB228" i="141"/>
  <c r="L228" i="141"/>
  <c r="AB228" i="142"/>
  <c r="L228" i="142"/>
  <c r="AB228" i="143"/>
  <c r="L228" i="143"/>
  <c r="AB228" i="144"/>
  <c r="L228" i="144"/>
  <c r="D229" i="24"/>
  <c r="C229" i="24"/>
  <c r="B229" i="24"/>
  <c r="AB229" i="79"/>
  <c r="L229" i="79"/>
  <c r="AB229" i="134"/>
  <c r="L229" i="134"/>
  <c r="AB229" i="141"/>
  <c r="L229" i="141"/>
  <c r="AB229" i="142"/>
  <c r="L229" i="142"/>
  <c r="AB229" i="143"/>
  <c r="L229" i="143"/>
  <c r="AB229" i="144"/>
  <c r="L229" i="144"/>
  <c r="D230" i="24"/>
  <c r="C230" i="24"/>
  <c r="B230" i="24"/>
  <c r="AB230" i="79"/>
  <c r="L230" i="79"/>
  <c r="AB230" i="134"/>
  <c r="L230" i="134"/>
  <c r="AB230" i="141"/>
  <c r="L230" i="141"/>
  <c r="AB230" i="142"/>
  <c r="L230" i="142"/>
  <c r="AB230" i="143"/>
  <c r="L230" i="143"/>
  <c r="AB230" i="144"/>
  <c r="L230" i="144"/>
  <c r="D231" i="24"/>
  <c r="C231" i="24"/>
  <c r="B231" i="24"/>
  <c r="AB231" i="79"/>
  <c r="L231" i="79"/>
  <c r="AB231" i="134"/>
  <c r="L231" i="134"/>
  <c r="AB231" i="141"/>
  <c r="L231" i="141"/>
  <c r="AB231" i="142"/>
  <c r="L231" i="142"/>
  <c r="AB231" i="143"/>
  <c r="L231" i="143"/>
  <c r="AB231" i="144"/>
  <c r="L231" i="144"/>
  <c r="D232" i="24"/>
  <c r="C232" i="24"/>
  <c r="B232" i="24"/>
  <c r="AB232" i="79"/>
  <c r="L232" i="79"/>
  <c r="AB232" i="134"/>
  <c r="L232" i="134"/>
  <c r="AB232" i="141"/>
  <c r="L232" i="141"/>
  <c r="AB232" i="142"/>
  <c r="L232" i="142"/>
  <c r="AB232" i="143"/>
  <c r="L232" i="143"/>
  <c r="AB232" i="144"/>
  <c r="L232" i="144"/>
  <c r="D233" i="24"/>
  <c r="C233" i="24"/>
  <c r="B233" i="24"/>
  <c r="AB233" i="79"/>
  <c r="L233" i="79"/>
  <c r="AB233" i="134"/>
  <c r="L233" i="134"/>
  <c r="AB233" i="141"/>
  <c r="L233" i="141"/>
  <c r="AB233" i="142"/>
  <c r="L233" i="142"/>
  <c r="AB233" i="143"/>
  <c r="L233" i="143"/>
  <c r="AB233" i="144"/>
  <c r="L233" i="144"/>
  <c r="D234" i="24"/>
  <c r="C234" i="24"/>
  <c r="B234" i="24"/>
  <c r="AB234" i="79"/>
  <c r="L234" i="79"/>
  <c r="AB234" i="134"/>
  <c r="L234" i="134"/>
  <c r="AB234" i="141"/>
  <c r="L234" i="141"/>
  <c r="AB234" i="142"/>
  <c r="L234" i="142"/>
  <c r="AB234" i="143"/>
  <c r="L234" i="143"/>
  <c r="AB234" i="144"/>
  <c r="L234" i="144"/>
  <c r="D235" i="24"/>
  <c r="C235" i="24"/>
  <c r="B235" i="24"/>
  <c r="AB235" i="79"/>
  <c r="L235" i="79"/>
  <c r="AB235" i="134"/>
  <c r="L235" i="134"/>
  <c r="AB235" i="141"/>
  <c r="L235" i="141"/>
  <c r="AB235" i="142"/>
  <c r="L235" i="142"/>
  <c r="AB235" i="143"/>
  <c r="L235" i="143"/>
  <c r="AB235" i="144"/>
  <c r="L235" i="144"/>
  <c r="D236" i="24"/>
  <c r="C236" i="24"/>
  <c r="B236" i="24"/>
  <c r="AB236" i="79"/>
  <c r="L236" i="79"/>
  <c r="AB236" i="134"/>
  <c r="L236" i="134"/>
  <c r="AB236" i="141"/>
  <c r="L236" i="141"/>
  <c r="AB236" i="142"/>
  <c r="L236" i="142"/>
  <c r="AB236" i="143"/>
  <c r="L236" i="143"/>
  <c r="AB236" i="144"/>
  <c r="L236" i="144"/>
  <c r="D237" i="24"/>
  <c r="C237" i="24"/>
  <c r="B237" i="24"/>
  <c r="AB237" i="79"/>
  <c r="L237" i="79"/>
  <c r="AB237" i="134"/>
  <c r="L237" i="134"/>
  <c r="AB237" i="141"/>
  <c r="L237" i="141"/>
  <c r="AB237" i="142"/>
  <c r="L237" i="142"/>
  <c r="AB237" i="143"/>
  <c r="L237" i="143"/>
  <c r="AB237" i="144"/>
  <c r="L237" i="144"/>
  <c r="D238" i="24"/>
  <c r="C238" i="24"/>
  <c r="B238" i="24"/>
  <c r="AB238" i="79"/>
  <c r="L238" i="79"/>
  <c r="AB238" i="134"/>
  <c r="L238" i="134"/>
  <c r="AB238" i="141"/>
  <c r="L238" i="141"/>
  <c r="AB238" i="142"/>
  <c r="L238" i="142"/>
  <c r="AB238" i="143"/>
  <c r="L238" i="143"/>
  <c r="AB238" i="144"/>
  <c r="L238" i="144"/>
  <c r="D239" i="24"/>
  <c r="C239" i="24"/>
  <c r="B239" i="24"/>
  <c r="AB239" i="79"/>
  <c r="L239" i="79"/>
  <c r="AB239" i="134"/>
  <c r="L239" i="134"/>
  <c r="AB239" i="141"/>
  <c r="L239" i="141"/>
  <c r="AB239" i="142"/>
  <c r="L239" i="142"/>
  <c r="AB239" i="143"/>
  <c r="L239" i="143"/>
  <c r="AB239" i="144"/>
  <c r="L239" i="144"/>
  <c r="D240" i="24"/>
  <c r="C240" i="24"/>
  <c r="B240" i="24"/>
  <c r="AB240" i="79"/>
  <c r="L240" i="79"/>
  <c r="AB240" i="134"/>
  <c r="L240" i="134"/>
  <c r="AB240" i="141"/>
  <c r="L240" i="141"/>
  <c r="AB240" i="142"/>
  <c r="L240" i="142"/>
  <c r="AB240" i="143"/>
  <c r="L240" i="143"/>
  <c r="AB240" i="144"/>
  <c r="L240" i="144"/>
  <c r="D241" i="24"/>
  <c r="C241" i="24"/>
  <c r="B241" i="24"/>
  <c r="AB241" i="79"/>
  <c r="L241" i="79"/>
  <c r="AB241" i="134"/>
  <c r="L241" i="134"/>
  <c r="AB241" i="141"/>
  <c r="L241" i="141"/>
  <c r="AB241" i="142"/>
  <c r="L241" i="142"/>
  <c r="AB241" i="143"/>
  <c r="L241" i="143"/>
  <c r="AB241" i="144"/>
  <c r="L241" i="144"/>
  <c r="D242" i="24"/>
  <c r="C242" i="24"/>
  <c r="B242" i="24"/>
  <c r="AB242" i="79"/>
  <c r="L242" i="79"/>
  <c r="AB242" i="134"/>
  <c r="L242" i="134"/>
  <c r="AB242" i="141"/>
  <c r="L242" i="141"/>
  <c r="AB242" i="142"/>
  <c r="L242" i="142"/>
  <c r="AB242" i="143"/>
  <c r="L242" i="143"/>
  <c r="AB242" i="144"/>
  <c r="L242" i="144"/>
  <c r="D243" i="24"/>
  <c r="C243" i="24"/>
  <c r="B243" i="24"/>
  <c r="AB243" i="79"/>
  <c r="L243" i="79"/>
  <c r="AB243" i="134"/>
  <c r="L243" i="134"/>
  <c r="AB243" i="141"/>
  <c r="L243" i="141"/>
  <c r="AB243" i="142"/>
  <c r="L243" i="142"/>
  <c r="AB243" i="143"/>
  <c r="L243" i="143"/>
  <c r="AB243" i="144"/>
  <c r="L243" i="144"/>
  <c r="D244" i="24"/>
  <c r="C244" i="24"/>
  <c r="B244" i="24"/>
  <c r="AB244" i="79"/>
  <c r="L244" i="79"/>
  <c r="AB244" i="134"/>
  <c r="L244" i="134"/>
  <c r="AB244" i="141"/>
  <c r="L244" i="141"/>
  <c r="AB244" i="142"/>
  <c r="L244" i="142"/>
  <c r="AB244" i="143"/>
  <c r="L244" i="143"/>
  <c r="AB244" i="144"/>
  <c r="L244" i="144"/>
  <c r="D245" i="24"/>
  <c r="C245" i="24"/>
  <c r="B245" i="24"/>
  <c r="AB245" i="79"/>
  <c r="L245" i="79"/>
  <c r="AB245" i="134"/>
  <c r="L245" i="134"/>
  <c r="AB245" i="141"/>
  <c r="L245" i="141"/>
  <c r="AB245" i="142"/>
  <c r="L245" i="142"/>
  <c r="AB245" i="143"/>
  <c r="L245" i="143"/>
  <c r="AB245" i="144"/>
  <c r="L245" i="144"/>
  <c r="D246" i="24"/>
  <c r="C246" i="24"/>
  <c r="B246" i="24"/>
  <c r="AB246" i="79"/>
  <c r="L246" i="79"/>
  <c r="AB246" i="134"/>
  <c r="L246" i="134"/>
  <c r="AB246" i="141"/>
  <c r="L246" i="141"/>
  <c r="AB246" i="142"/>
  <c r="L246" i="142"/>
  <c r="AB246" i="143"/>
  <c r="L246" i="143"/>
  <c r="AB246" i="144"/>
  <c r="L246" i="144"/>
  <c r="D247" i="24"/>
  <c r="C247" i="24"/>
  <c r="B247" i="24"/>
  <c r="AB247" i="79"/>
  <c r="L247" i="79"/>
  <c r="AB247" i="134"/>
  <c r="L247" i="134"/>
  <c r="AB247" i="141"/>
  <c r="L247" i="141"/>
  <c r="AB247" i="142"/>
  <c r="L247" i="142"/>
  <c r="AB247" i="143"/>
  <c r="L247" i="143"/>
  <c r="AB247" i="144"/>
  <c r="L247" i="144"/>
  <c r="D248" i="24"/>
  <c r="C248" i="24"/>
  <c r="B248" i="24"/>
  <c r="AB248" i="79"/>
  <c r="L248" i="79"/>
  <c r="AB248" i="134"/>
  <c r="L248" i="134"/>
  <c r="AB248" i="141"/>
  <c r="L248" i="141"/>
  <c r="AB248" i="142"/>
  <c r="L248" i="142"/>
  <c r="AB248" i="143"/>
  <c r="L248" i="143"/>
  <c r="AB248" i="144"/>
  <c r="L248" i="144"/>
  <c r="D249" i="24"/>
  <c r="C249" i="24"/>
  <c r="B249" i="24"/>
  <c r="AB249" i="79"/>
  <c r="L249" i="79"/>
  <c r="AB249" i="134"/>
  <c r="L249" i="134"/>
  <c r="AB249" i="141"/>
  <c r="L249" i="141"/>
  <c r="AB249" i="142"/>
  <c r="L249" i="142"/>
  <c r="AB249" i="143"/>
  <c r="L249" i="143"/>
  <c r="AB249" i="144"/>
  <c r="L249" i="144"/>
  <c r="D250" i="24"/>
  <c r="C250" i="24"/>
  <c r="B250" i="24"/>
  <c r="AB250" i="79"/>
  <c r="L250" i="79"/>
  <c r="AB250" i="134"/>
  <c r="L250" i="134"/>
  <c r="AB250" i="141"/>
  <c r="L250" i="141"/>
  <c r="AB250" i="142"/>
  <c r="L250" i="142"/>
  <c r="AB250" i="143"/>
  <c r="L250" i="143"/>
  <c r="AB250" i="144"/>
  <c r="L250" i="144"/>
  <c r="D251" i="24"/>
  <c r="C251" i="24"/>
  <c r="B251" i="24"/>
  <c r="AB251" i="79"/>
  <c r="L251" i="79"/>
  <c r="AB251" i="134"/>
  <c r="L251" i="134"/>
  <c r="AB251" i="141"/>
  <c r="L251" i="141"/>
  <c r="AB251" i="142"/>
  <c r="L251" i="142"/>
  <c r="AB251" i="143"/>
  <c r="L251" i="143"/>
  <c r="AB251" i="144"/>
  <c r="L251" i="144"/>
  <c r="D252" i="24"/>
  <c r="C252" i="24"/>
  <c r="B252" i="24"/>
  <c r="AB252" i="79"/>
  <c r="L252" i="79"/>
  <c r="AB252" i="134"/>
  <c r="L252" i="134"/>
  <c r="AB252" i="141"/>
  <c r="L252" i="141"/>
  <c r="AB252" i="142"/>
  <c r="L252" i="142"/>
  <c r="AB252" i="143"/>
  <c r="L252" i="143"/>
  <c r="AB252" i="144"/>
  <c r="L252" i="144"/>
  <c r="D253" i="24"/>
  <c r="C253" i="24"/>
  <c r="B253" i="24"/>
  <c r="AB253" i="79"/>
  <c r="L253" i="79"/>
  <c r="AB253" i="134"/>
  <c r="L253" i="134"/>
  <c r="AB253" i="141"/>
  <c r="L253" i="141"/>
  <c r="AB253" i="142"/>
  <c r="L253" i="142"/>
  <c r="AB253" i="143"/>
  <c r="L253" i="143"/>
  <c r="AB253" i="144"/>
  <c r="L253" i="144"/>
  <c r="D254" i="24"/>
  <c r="C254" i="24"/>
  <c r="B254" i="24"/>
  <c r="AB254" i="79"/>
  <c r="L254" i="79"/>
  <c r="AB254" i="134"/>
  <c r="L254" i="134"/>
  <c r="AB254" i="141"/>
  <c r="L254" i="141"/>
  <c r="AB254" i="142"/>
  <c r="L254" i="142"/>
  <c r="AB254" i="143"/>
  <c r="L254" i="143"/>
  <c r="AB254" i="144"/>
  <c r="L254" i="144"/>
  <c r="D255" i="24"/>
  <c r="C255" i="24"/>
  <c r="B255" i="24"/>
  <c r="AB255" i="79"/>
  <c r="L255" i="79"/>
  <c r="AB255" i="134"/>
  <c r="L255" i="134"/>
  <c r="AB255" i="141"/>
  <c r="L255" i="141"/>
  <c r="AB255" i="142"/>
  <c r="L255" i="142"/>
  <c r="AB255" i="143"/>
  <c r="L255" i="143"/>
  <c r="AB255" i="144"/>
  <c r="L255" i="144"/>
  <c r="D256" i="24"/>
  <c r="C256" i="24"/>
  <c r="B256" i="24"/>
  <c r="AB256" i="79"/>
  <c r="L256" i="79"/>
  <c r="AB256" i="134"/>
  <c r="L256" i="134"/>
  <c r="AB256" i="141"/>
  <c r="L256" i="141"/>
  <c r="AB256" i="142"/>
  <c r="L256" i="142"/>
  <c r="AB256" i="143"/>
  <c r="L256" i="143"/>
  <c r="AB256" i="144"/>
  <c r="L256" i="144"/>
  <c r="D257" i="24"/>
  <c r="C257" i="24"/>
  <c r="B257" i="24"/>
  <c r="AB257" i="79"/>
  <c r="L257" i="79"/>
  <c r="AB257" i="134"/>
  <c r="L257" i="134"/>
  <c r="AB257" i="141"/>
  <c r="L257" i="141"/>
  <c r="AB257" i="142"/>
  <c r="L257" i="142"/>
  <c r="AB257" i="143"/>
  <c r="L257" i="143"/>
  <c r="AB257" i="144"/>
  <c r="L257" i="144"/>
  <c r="D258" i="24"/>
  <c r="C258" i="24"/>
  <c r="B258" i="24"/>
  <c r="AB258" i="79"/>
  <c r="L258" i="79"/>
  <c r="AB258" i="134"/>
  <c r="L258" i="134"/>
  <c r="AB258" i="141"/>
  <c r="L258" i="141"/>
  <c r="AB258" i="142"/>
  <c r="L258" i="142"/>
  <c r="AB258" i="143"/>
  <c r="L258" i="143"/>
  <c r="AB258" i="144"/>
  <c r="L258" i="144"/>
  <c r="D259" i="24"/>
  <c r="C259" i="24"/>
  <c r="B259" i="24"/>
  <c r="AB259" i="79"/>
  <c r="L259" i="79"/>
  <c r="AB259" i="134"/>
  <c r="L259" i="134"/>
  <c r="AB259" i="141"/>
  <c r="L259" i="141"/>
  <c r="AB259" i="142"/>
  <c r="L259" i="142"/>
  <c r="AB259" i="143"/>
  <c r="L259" i="143"/>
  <c r="AB259" i="144"/>
  <c r="L259" i="144"/>
  <c r="AB260" i="79"/>
  <c r="L260" i="79"/>
  <c r="AB260" i="134"/>
  <c r="L260" i="134"/>
  <c r="AB260" i="141"/>
  <c r="L260" i="141"/>
  <c r="AB260" i="142"/>
  <c r="L260" i="142"/>
  <c r="AB260" i="143"/>
  <c r="L260" i="143"/>
  <c r="AB260" i="144"/>
  <c r="L260" i="144"/>
  <c r="AB261" i="79"/>
  <c r="L261" i="79"/>
  <c r="AB261" i="134"/>
  <c r="L261" i="134"/>
  <c r="AB261" i="141"/>
  <c r="L261" i="141"/>
  <c r="AB261" i="142"/>
  <c r="L261" i="142"/>
  <c r="AB261" i="143"/>
  <c r="L261" i="143"/>
  <c r="AB261" i="144"/>
  <c r="L261" i="144"/>
  <c r="AB262" i="79"/>
  <c r="L262" i="79"/>
  <c r="AB262" i="134"/>
  <c r="L262" i="134"/>
  <c r="AB262" i="141"/>
  <c r="L262" i="141"/>
  <c r="AB262" i="142"/>
  <c r="L262" i="142"/>
  <c r="AB262" i="143"/>
  <c r="L262" i="143"/>
  <c r="AB262" i="144"/>
  <c r="L262" i="144"/>
  <c r="AB263" i="79"/>
  <c r="L263" i="79"/>
  <c r="AB263" i="134"/>
  <c r="L263" i="134"/>
  <c r="AB263" i="141"/>
  <c r="L263" i="141"/>
  <c r="AB263" i="142"/>
  <c r="L263" i="142"/>
  <c r="AB263" i="143"/>
  <c r="L263" i="143"/>
  <c r="AB263" i="144"/>
  <c r="L263" i="144"/>
  <c r="AB264" i="79"/>
  <c r="L264" i="79"/>
  <c r="AB264" i="134"/>
  <c r="L264" i="134"/>
  <c r="AB264" i="141"/>
  <c r="L264" i="141"/>
  <c r="AB264" i="142"/>
  <c r="L264" i="142"/>
  <c r="AB264" i="143"/>
  <c r="L264" i="143"/>
  <c r="AB264" i="144"/>
  <c r="L264" i="144"/>
  <c r="AB265" i="79"/>
  <c r="L265" i="79"/>
  <c r="AB265" i="134"/>
  <c r="L265" i="134"/>
  <c r="AB265" i="141"/>
  <c r="L265" i="141"/>
  <c r="AB265" i="142"/>
  <c r="L265" i="142"/>
  <c r="AB265" i="143"/>
  <c r="L265" i="143"/>
  <c r="AB265" i="144"/>
  <c r="L265" i="144"/>
  <c r="AQ3" i="141"/>
  <c r="AQ4" i="141"/>
  <c r="AJ5" i="141"/>
  <c r="AQ5" i="141"/>
  <c r="AJ6" i="141"/>
  <c r="AQ6" i="141"/>
  <c r="AQ7" i="141"/>
  <c r="AQ8" i="141"/>
  <c r="AQ9" i="141"/>
  <c r="AQ10" i="141"/>
  <c r="AQ11" i="141"/>
  <c r="AC12" i="141"/>
  <c r="AD12" i="141"/>
  <c r="AK12" i="141"/>
  <c r="AL12" i="141"/>
  <c r="AQ12" i="141"/>
  <c r="AQ13" i="141"/>
  <c r="AQ14" i="141"/>
  <c r="AT14" i="141"/>
  <c r="AT15" i="141"/>
  <c r="AT16" i="141"/>
  <c r="AT17" i="141"/>
  <c r="AC15" i="141"/>
  <c r="AD15" i="141"/>
  <c r="AQ15" i="141"/>
  <c r="AB16" i="141"/>
  <c r="L16" i="141"/>
  <c r="AB16" i="79"/>
  <c r="AB16" i="134"/>
  <c r="AQ16" i="141"/>
  <c r="AB17" i="141"/>
  <c r="L17" i="141"/>
  <c r="AB17" i="79"/>
  <c r="AB17" i="134"/>
  <c r="AQ17" i="141"/>
  <c r="AB18" i="141"/>
  <c r="L18" i="141"/>
  <c r="AB18" i="79"/>
  <c r="AB18" i="134"/>
  <c r="AQ18" i="141"/>
  <c r="AT18" i="141"/>
  <c r="AT19" i="141"/>
  <c r="AB19" i="141"/>
  <c r="L19" i="141"/>
  <c r="AB19" i="79"/>
  <c r="AB19" i="134"/>
  <c r="AQ19" i="141"/>
  <c r="AB20" i="141"/>
  <c r="L20" i="141"/>
  <c r="AB20" i="79"/>
  <c r="AB20" i="134"/>
  <c r="AB21" i="141"/>
  <c r="L21" i="141"/>
  <c r="AB21" i="79"/>
  <c r="AB21" i="134"/>
  <c r="AB22" i="141"/>
  <c r="L22" i="141"/>
  <c r="AB22" i="79"/>
  <c r="AB22" i="134"/>
  <c r="AB23" i="141"/>
  <c r="L23" i="141"/>
  <c r="AB23" i="79"/>
  <c r="AB23" i="134"/>
  <c r="AB24" i="141"/>
  <c r="L24" i="141"/>
  <c r="AB24" i="79"/>
  <c r="AB24" i="134"/>
  <c r="AB25" i="141"/>
  <c r="L25" i="141"/>
  <c r="AB25" i="79"/>
  <c r="AB25" i="134"/>
  <c r="AB26" i="141"/>
  <c r="L26" i="141"/>
  <c r="AB26" i="79"/>
  <c r="AB26" i="134"/>
  <c r="AB27" i="141"/>
  <c r="L27" i="141"/>
  <c r="AB27" i="79"/>
  <c r="AB27" i="134"/>
  <c r="AB28" i="141"/>
  <c r="L28" i="141"/>
  <c r="AB28" i="79"/>
  <c r="AB28" i="134"/>
  <c r="AB29" i="141"/>
  <c r="L29" i="141"/>
  <c r="AB29" i="79"/>
  <c r="AB29" i="134"/>
  <c r="AB30" i="141"/>
  <c r="L30" i="141"/>
  <c r="AB30" i="79"/>
  <c r="AB30" i="134"/>
  <c r="AB31" i="141"/>
  <c r="L31" i="141"/>
  <c r="AB31" i="79"/>
  <c r="AB31" i="134"/>
  <c r="AB32" i="141"/>
  <c r="L32" i="141"/>
  <c r="AB32" i="79"/>
  <c r="AB32" i="134"/>
  <c r="AB33" i="141"/>
  <c r="L33" i="141"/>
  <c r="AB33" i="79"/>
  <c r="AB33" i="134"/>
  <c r="AB34" i="141"/>
  <c r="L34" i="141"/>
  <c r="AB34" i="79"/>
  <c r="AB34" i="134"/>
  <c r="AB35" i="141"/>
  <c r="L35" i="141"/>
  <c r="AB35" i="79"/>
  <c r="AB35" i="134"/>
  <c r="AB36" i="141"/>
  <c r="L36" i="141"/>
  <c r="AB36" i="79"/>
  <c r="AB36" i="134"/>
  <c r="AB37" i="141"/>
  <c r="L37" i="141"/>
  <c r="AB37" i="79"/>
  <c r="AB37" i="134"/>
  <c r="AB38" i="141"/>
  <c r="L38" i="141"/>
  <c r="AB38" i="79"/>
  <c r="AB38" i="134"/>
  <c r="AB39" i="141"/>
  <c r="L39" i="141"/>
  <c r="AB39" i="79"/>
  <c r="AB39" i="134"/>
  <c r="AB40" i="141"/>
  <c r="L40" i="141"/>
  <c r="AB40" i="79"/>
  <c r="AB40" i="134"/>
  <c r="AB41" i="141"/>
  <c r="L41" i="141"/>
  <c r="AB41" i="79"/>
  <c r="AB41" i="134"/>
  <c r="AB42" i="141"/>
  <c r="L42" i="141"/>
  <c r="AB42" i="79"/>
  <c r="AB42" i="134"/>
  <c r="AB43" i="141"/>
  <c r="L43" i="141"/>
  <c r="AB43" i="79"/>
  <c r="AB43" i="134"/>
  <c r="AB44" i="141"/>
  <c r="L44" i="141"/>
  <c r="AB44" i="79"/>
  <c r="AB45" i="79"/>
  <c r="AB44" i="134"/>
  <c r="AB45" i="134"/>
  <c r="AB45" i="141"/>
  <c r="L45" i="141"/>
  <c r="AB266" i="141"/>
  <c r="AE266" i="141"/>
  <c r="AH266" i="141"/>
  <c r="AM266" i="141"/>
  <c r="AB267" i="134"/>
  <c r="AB267" i="141"/>
  <c r="AC267" i="141"/>
  <c r="AH267" i="141" s="1"/>
  <c r="AE267" i="141"/>
  <c r="AM267" i="141"/>
  <c r="AN267" i="141"/>
  <c r="AQ3" i="142"/>
  <c r="AQ4" i="142"/>
  <c r="AJ5" i="142"/>
  <c r="AQ5" i="142"/>
  <c r="AJ6" i="142"/>
  <c r="AQ6" i="142"/>
  <c r="AQ7" i="142"/>
  <c r="AQ8" i="142"/>
  <c r="AQ9" i="142"/>
  <c r="AQ10" i="142"/>
  <c r="AQ11" i="142"/>
  <c r="AC12" i="142"/>
  <c r="AD12" i="142"/>
  <c r="AK12" i="142"/>
  <c r="AL12" i="142"/>
  <c r="AQ12" i="142"/>
  <c r="AQ13" i="142"/>
  <c r="AQ14" i="142"/>
  <c r="AT14" i="142"/>
  <c r="AT15" i="142"/>
  <c r="AT16" i="142"/>
  <c r="AT17" i="142"/>
  <c r="AC15" i="142"/>
  <c r="AD15" i="142"/>
  <c r="AQ15" i="142"/>
  <c r="AB16" i="142"/>
  <c r="L16" i="142"/>
  <c r="AQ16" i="142"/>
  <c r="AB17" i="142"/>
  <c r="L17" i="142"/>
  <c r="AQ17" i="142"/>
  <c r="AB18" i="142"/>
  <c r="L18" i="142"/>
  <c r="AQ18" i="142"/>
  <c r="AT18" i="142"/>
  <c r="AT19" i="142"/>
  <c r="AB19" i="142"/>
  <c r="L19" i="142"/>
  <c r="AQ19" i="142"/>
  <c r="AB20" i="142"/>
  <c r="L20" i="142"/>
  <c r="AB21" i="142"/>
  <c r="L21" i="142"/>
  <c r="AB22" i="142"/>
  <c r="L22" i="142"/>
  <c r="AB23" i="142"/>
  <c r="L23" i="142"/>
  <c r="AB24" i="142"/>
  <c r="L24" i="142"/>
  <c r="AB25" i="142"/>
  <c r="L25" i="142"/>
  <c r="AB26" i="142"/>
  <c r="L26" i="142"/>
  <c r="AB27" i="142"/>
  <c r="L27" i="142"/>
  <c r="AB28" i="142"/>
  <c r="L28" i="142"/>
  <c r="AB29" i="142"/>
  <c r="L29" i="142"/>
  <c r="AB30" i="142"/>
  <c r="L30" i="142"/>
  <c r="AB31" i="142"/>
  <c r="L31" i="142"/>
  <c r="AB32" i="142"/>
  <c r="L32" i="142"/>
  <c r="AB33" i="142"/>
  <c r="L33" i="142"/>
  <c r="AB34" i="142"/>
  <c r="L34" i="142"/>
  <c r="AB35" i="142"/>
  <c r="L35" i="142"/>
  <c r="AB36" i="142"/>
  <c r="L36" i="142"/>
  <c r="AB37" i="142"/>
  <c r="L37" i="142"/>
  <c r="AB38" i="142"/>
  <c r="L38" i="142"/>
  <c r="AB39" i="142"/>
  <c r="L39" i="142"/>
  <c r="AB40" i="142"/>
  <c r="L40" i="142"/>
  <c r="AB41" i="142"/>
  <c r="L41" i="142"/>
  <c r="AB42" i="142"/>
  <c r="L42" i="142"/>
  <c r="AB43" i="142"/>
  <c r="L43" i="142"/>
  <c r="AB44" i="142"/>
  <c r="L44" i="142"/>
  <c r="AB45" i="142"/>
  <c r="L45" i="142"/>
  <c r="AB266" i="142"/>
  <c r="AE266" i="142"/>
  <c r="AH266" i="142"/>
  <c r="AM266" i="142"/>
  <c r="AB267" i="142"/>
  <c r="AC267" i="142"/>
  <c r="AH267" i="142" s="1"/>
  <c r="AE267" i="142"/>
  <c r="AM267" i="142"/>
  <c r="AN267" i="142"/>
  <c r="AQ3" i="143"/>
  <c r="AQ4" i="143"/>
  <c r="AJ5" i="143"/>
  <c r="AQ5" i="143"/>
  <c r="AJ6" i="143"/>
  <c r="AQ6" i="143"/>
  <c r="AQ7" i="143"/>
  <c r="AQ8" i="143"/>
  <c r="AQ9" i="143"/>
  <c r="AQ10" i="143"/>
  <c r="AQ11" i="143"/>
  <c r="AC12" i="143"/>
  <c r="AD12" i="143"/>
  <c r="AK12" i="143"/>
  <c r="AL12" i="143"/>
  <c r="AQ12" i="143"/>
  <c r="AQ13" i="143"/>
  <c r="AQ14" i="143"/>
  <c r="AT14" i="143"/>
  <c r="AT15" i="143"/>
  <c r="AT16" i="143"/>
  <c r="AT17" i="143"/>
  <c r="AC15" i="143"/>
  <c r="AD15" i="143"/>
  <c r="AQ15" i="143"/>
  <c r="AB16" i="143"/>
  <c r="L16" i="143"/>
  <c r="AQ16" i="143"/>
  <c r="AB17" i="143"/>
  <c r="L17" i="143"/>
  <c r="AQ17" i="143"/>
  <c r="AB18" i="143"/>
  <c r="L18" i="143"/>
  <c r="AQ18" i="143"/>
  <c r="AT18" i="143"/>
  <c r="AT19" i="143"/>
  <c r="AB19" i="143"/>
  <c r="L19" i="143"/>
  <c r="AQ19" i="143"/>
  <c r="AB20" i="143"/>
  <c r="L20" i="143"/>
  <c r="AB21" i="143"/>
  <c r="L21" i="143"/>
  <c r="AB22" i="143"/>
  <c r="L22" i="143"/>
  <c r="AB23" i="143"/>
  <c r="L23" i="143"/>
  <c r="AB24" i="143"/>
  <c r="L24" i="143"/>
  <c r="AB25" i="143"/>
  <c r="L25" i="143"/>
  <c r="AB26" i="143"/>
  <c r="L26" i="143"/>
  <c r="AB27" i="143"/>
  <c r="L27" i="143"/>
  <c r="AB28" i="143"/>
  <c r="L28" i="143"/>
  <c r="AB29" i="143"/>
  <c r="L29" i="143"/>
  <c r="AB30" i="143"/>
  <c r="L30" i="143"/>
  <c r="AB31" i="143"/>
  <c r="L31" i="143"/>
  <c r="AB32" i="143"/>
  <c r="L32" i="143"/>
  <c r="AB33" i="143"/>
  <c r="L33" i="143"/>
  <c r="AB34" i="143"/>
  <c r="L34" i="143"/>
  <c r="AB35" i="143"/>
  <c r="L35" i="143"/>
  <c r="AB36" i="143"/>
  <c r="L36" i="143"/>
  <c r="AB37" i="143"/>
  <c r="L37" i="143"/>
  <c r="AB38" i="143"/>
  <c r="L38" i="143"/>
  <c r="AB39" i="143"/>
  <c r="L39" i="143"/>
  <c r="AB40" i="143"/>
  <c r="L40" i="143"/>
  <c r="AB41" i="143"/>
  <c r="L41" i="143"/>
  <c r="AB42" i="143"/>
  <c r="L42" i="143"/>
  <c r="AB43" i="143"/>
  <c r="L43" i="143"/>
  <c r="AB44" i="143"/>
  <c r="L44" i="143"/>
  <c r="AB45" i="143"/>
  <c r="L45" i="143"/>
  <c r="AB266" i="143"/>
  <c r="AE266" i="143"/>
  <c r="AH266" i="143"/>
  <c r="AM266" i="143"/>
  <c r="AB267" i="143"/>
  <c r="AC267" i="143"/>
  <c r="AH267" i="143" s="1"/>
  <c r="AE267" i="143"/>
  <c r="AM267" i="143"/>
  <c r="AN267" i="143"/>
  <c r="AQ3" i="144"/>
  <c r="AQ4" i="144"/>
  <c r="AJ5" i="144"/>
  <c r="AQ5" i="144"/>
  <c r="AJ6" i="144"/>
  <c r="AQ6" i="144"/>
  <c r="AQ7" i="144"/>
  <c r="AQ8" i="144"/>
  <c r="AQ9" i="144"/>
  <c r="AQ10" i="144"/>
  <c r="AQ11" i="144"/>
  <c r="AC12" i="144"/>
  <c r="AD12" i="144"/>
  <c r="AK12" i="144"/>
  <c r="AL12" i="144"/>
  <c r="AQ12" i="144"/>
  <c r="AQ13" i="144"/>
  <c r="AQ14" i="144"/>
  <c r="AT14" i="144"/>
  <c r="AT15" i="144"/>
  <c r="AT16" i="144"/>
  <c r="AT17" i="144"/>
  <c r="AC15" i="144"/>
  <c r="AD15" i="144"/>
  <c r="AQ15" i="144"/>
  <c r="AB16" i="144"/>
  <c r="L16" i="144"/>
  <c r="AQ16" i="144"/>
  <c r="AB17" i="144"/>
  <c r="L17" i="144"/>
  <c r="AQ17" i="144"/>
  <c r="AB18" i="144"/>
  <c r="L18" i="144"/>
  <c r="AQ18" i="144"/>
  <c r="AT18" i="144"/>
  <c r="AT19" i="144"/>
  <c r="AB19" i="144"/>
  <c r="L19" i="144"/>
  <c r="AQ19" i="144"/>
  <c r="AB20" i="144"/>
  <c r="L20" i="144"/>
  <c r="AB21" i="144"/>
  <c r="L21" i="144"/>
  <c r="AB22" i="144"/>
  <c r="L22" i="144"/>
  <c r="AB23" i="144"/>
  <c r="L23" i="144"/>
  <c r="AB24" i="144"/>
  <c r="L24" i="144"/>
  <c r="AB25" i="144"/>
  <c r="L25" i="144"/>
  <c r="AB26" i="144"/>
  <c r="L26" i="144"/>
  <c r="AB27" i="144"/>
  <c r="L27" i="144"/>
  <c r="AB28" i="144"/>
  <c r="L28" i="144"/>
  <c r="AB29" i="144"/>
  <c r="L29" i="144"/>
  <c r="AB30" i="144"/>
  <c r="L30" i="144"/>
  <c r="AB31" i="144"/>
  <c r="L31" i="144"/>
  <c r="AB32" i="144"/>
  <c r="L32" i="144"/>
  <c r="AB33" i="144"/>
  <c r="L33" i="144"/>
  <c r="AB34" i="144"/>
  <c r="L34" i="144"/>
  <c r="AB35" i="144"/>
  <c r="L35" i="144"/>
  <c r="AB36" i="144"/>
  <c r="L36" i="144"/>
  <c r="AB37" i="144"/>
  <c r="L37" i="144"/>
  <c r="AB38" i="144"/>
  <c r="L38" i="144"/>
  <c r="AB39" i="144"/>
  <c r="L39" i="144"/>
  <c r="AB40" i="144"/>
  <c r="L40" i="144"/>
  <c r="AB41" i="144"/>
  <c r="L41" i="144"/>
  <c r="AB42" i="144"/>
  <c r="L42" i="144"/>
  <c r="AB43" i="144"/>
  <c r="L43" i="144"/>
  <c r="AB44" i="144"/>
  <c r="L44" i="144"/>
  <c r="AB45" i="144"/>
  <c r="L45" i="144"/>
  <c r="AB266" i="144"/>
  <c r="AE266" i="144"/>
  <c r="AH266" i="144"/>
  <c r="AM266" i="144"/>
  <c r="AB267" i="144"/>
  <c r="AC267" i="144"/>
  <c r="AH267" i="144" s="1"/>
  <c r="AE267" i="144"/>
  <c r="AM267" i="144"/>
  <c r="AN267" i="144"/>
  <c r="AQ3" i="134"/>
  <c r="AQ4" i="134"/>
  <c r="AJ5" i="134"/>
  <c r="AQ5" i="134"/>
  <c r="AJ6" i="134"/>
  <c r="AQ6" i="134"/>
  <c r="AQ7" i="134"/>
  <c r="AQ8" i="134"/>
  <c r="AQ9" i="134"/>
  <c r="AQ10" i="134"/>
  <c r="AQ11" i="134"/>
  <c r="AC12" i="134"/>
  <c r="AD12" i="134"/>
  <c r="AK12" i="134"/>
  <c r="AL12" i="134"/>
  <c r="AQ12" i="134"/>
  <c r="AQ13" i="134"/>
  <c r="AQ14" i="134"/>
  <c r="AT14" i="134"/>
  <c r="AT15" i="134"/>
  <c r="AT16" i="134"/>
  <c r="AT17" i="134"/>
  <c r="AC15" i="134"/>
  <c r="AD15" i="134"/>
  <c r="AQ15" i="134"/>
  <c r="L16" i="134"/>
  <c r="AQ16" i="134"/>
  <c r="L17" i="134"/>
  <c r="AQ17" i="134"/>
  <c r="L18" i="134"/>
  <c r="AQ18" i="134"/>
  <c r="AT18" i="134"/>
  <c r="AT19" i="134"/>
  <c r="L19" i="134"/>
  <c r="AQ19" i="134"/>
  <c r="L20" i="134"/>
  <c r="L21" i="134"/>
  <c r="L22" i="134"/>
  <c r="L23" i="134"/>
  <c r="L24" i="134"/>
  <c r="L25" i="134"/>
  <c r="L26" i="134"/>
  <c r="L27" i="134"/>
  <c r="L28" i="134"/>
  <c r="L29" i="134"/>
  <c r="L30" i="134"/>
  <c r="L31" i="134"/>
  <c r="L32" i="134"/>
  <c r="L33" i="134"/>
  <c r="L34" i="134"/>
  <c r="L35" i="134"/>
  <c r="L36" i="134"/>
  <c r="L37" i="134"/>
  <c r="L38" i="134"/>
  <c r="L39" i="134"/>
  <c r="L40" i="134"/>
  <c r="L41" i="134"/>
  <c r="L42" i="134"/>
  <c r="L43" i="134"/>
  <c r="L44" i="134"/>
  <c r="L45" i="134"/>
  <c r="AB266" i="134"/>
  <c r="AE266" i="134"/>
  <c r="AH266" i="134"/>
  <c r="AM266" i="134"/>
  <c r="AC267" i="134"/>
  <c r="AE267" i="134"/>
  <c r="AH267" i="134"/>
  <c r="AM267" i="134"/>
  <c r="AN267" i="134"/>
  <c r="L16" i="79"/>
  <c r="AM267" i="79"/>
  <c r="E7" i="23"/>
  <c r="B10" i="24"/>
  <c r="B11" i="24"/>
  <c r="B12" i="24"/>
  <c r="B22" i="24"/>
  <c r="B23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13" i="24"/>
  <c r="B14" i="24"/>
  <c r="B15" i="24"/>
  <c r="B16" i="24"/>
  <c r="B17" i="24"/>
  <c r="B18" i="24"/>
  <c r="B19" i="24"/>
  <c r="AQ3" i="79"/>
  <c r="AQ4" i="79"/>
  <c r="AJ5" i="79"/>
  <c r="AQ5" i="79"/>
  <c r="AJ6" i="79"/>
  <c r="AQ6" i="79"/>
  <c r="AQ7" i="79"/>
  <c r="AQ8" i="79"/>
  <c r="AQ9" i="79"/>
  <c r="AQ10" i="79"/>
  <c r="AQ11" i="79"/>
  <c r="AC12" i="79"/>
  <c r="AD12" i="79"/>
  <c r="AK12" i="79"/>
  <c r="AL12" i="79"/>
  <c r="AQ12" i="79"/>
  <c r="AQ13" i="79"/>
  <c r="AQ14" i="79"/>
  <c r="AT14" i="79"/>
  <c r="AT15" i="79"/>
  <c r="AT16" i="79"/>
  <c r="AT17" i="79"/>
  <c r="AC15" i="79"/>
  <c r="AD15" i="79"/>
  <c r="AQ15" i="79"/>
  <c r="AQ16" i="79"/>
  <c r="L17" i="79"/>
  <c r="AQ17" i="79"/>
  <c r="L18" i="79"/>
  <c r="AQ18" i="79"/>
  <c r="AT18" i="79"/>
  <c r="AT19" i="79"/>
  <c r="L19" i="79"/>
  <c r="AQ19" i="79"/>
  <c r="L20" i="79"/>
  <c r="L21" i="79"/>
  <c r="L22" i="79"/>
  <c r="L23" i="79"/>
  <c r="L24" i="79"/>
  <c r="L25" i="79"/>
  <c r="L26" i="79"/>
  <c r="L27" i="79"/>
  <c r="L28" i="79"/>
  <c r="L29" i="79"/>
  <c r="L30" i="79"/>
  <c r="L31" i="79"/>
  <c r="L32" i="79"/>
  <c r="L33" i="79"/>
  <c r="L34" i="79"/>
  <c r="L35" i="79"/>
  <c r="L36" i="79"/>
  <c r="L37" i="79"/>
  <c r="L38" i="79"/>
  <c r="L39" i="79"/>
  <c r="L40" i="79"/>
  <c r="L41" i="79"/>
  <c r="L42" i="79"/>
  <c r="L43" i="79"/>
  <c r="L44" i="79"/>
  <c r="L45" i="79"/>
  <c r="AB266" i="79"/>
  <c r="AE266" i="79"/>
  <c r="AH266" i="79"/>
  <c r="AM266" i="79"/>
  <c r="AB267" i="79"/>
  <c r="AC267" i="79"/>
  <c r="AE267" i="79"/>
  <c r="AH267" i="79"/>
  <c r="AN267" i="79"/>
  <c r="D45" i="24"/>
  <c r="C45" i="24"/>
  <c r="B45" i="24"/>
  <c r="D44" i="24"/>
  <c r="C44" i="24"/>
  <c r="B44" i="24"/>
  <c r="D43" i="24"/>
  <c r="C43" i="24"/>
  <c r="B43" i="24"/>
  <c r="D42" i="24"/>
  <c r="C42" i="24"/>
  <c r="B42" i="24"/>
  <c r="D41" i="24"/>
  <c r="C41" i="24"/>
  <c r="B41" i="24"/>
  <c r="D40" i="24"/>
  <c r="C40" i="24"/>
  <c r="B40" i="24"/>
  <c r="D39" i="24"/>
  <c r="C39" i="24"/>
  <c r="B39" i="24"/>
  <c r="D38" i="24"/>
  <c r="C38" i="24"/>
  <c r="B38" i="24"/>
  <c r="D37" i="24"/>
  <c r="C37" i="24"/>
  <c r="D36" i="24"/>
  <c r="C36" i="24"/>
  <c r="D35" i="24"/>
  <c r="C35" i="24"/>
  <c r="D34" i="24"/>
  <c r="C34" i="24"/>
  <c r="D33" i="24"/>
  <c r="C33" i="24"/>
  <c r="D32" i="24"/>
  <c r="C32" i="24"/>
  <c r="D31" i="24"/>
  <c r="C31" i="24"/>
  <c r="D30" i="24"/>
  <c r="C30" i="24"/>
  <c r="D29" i="24"/>
  <c r="C29" i="24"/>
  <c r="D28" i="24"/>
  <c r="C28" i="24"/>
  <c r="D27" i="24"/>
  <c r="C27" i="24"/>
  <c r="D26" i="24"/>
  <c r="C26" i="24"/>
  <c r="D25" i="24"/>
  <c r="C25" i="24"/>
  <c r="D24" i="24"/>
  <c r="C24" i="24"/>
  <c r="D23" i="24"/>
  <c r="C23" i="24"/>
  <c r="D22" i="24"/>
  <c r="C22" i="24"/>
  <c r="D21" i="24"/>
  <c r="C21" i="24"/>
  <c r="B21" i="24"/>
  <c r="D20" i="24"/>
  <c r="C20" i="24"/>
  <c r="B20" i="24"/>
  <c r="D19" i="24"/>
  <c r="C19" i="24"/>
  <c r="D18" i="24"/>
  <c r="C18" i="24"/>
  <c r="D17" i="24"/>
  <c r="C17" i="24"/>
  <c r="D16" i="24"/>
  <c r="C16" i="24"/>
  <c r="D15" i="24"/>
  <c r="C15" i="24"/>
  <c r="D14" i="24"/>
  <c r="C14" i="24"/>
  <c r="C13" i="24"/>
  <c r="C12" i="24"/>
  <c r="D11" i="24"/>
  <c r="C11" i="24"/>
  <c r="B1" i="24"/>
  <c r="I4" i="24"/>
  <c r="G4" i="24"/>
  <c r="E4" i="24"/>
  <c r="C5" i="24"/>
  <c r="C3" i="24"/>
  <c r="K11" i="21"/>
  <c r="E260" i="23"/>
  <c r="G260" i="23"/>
  <c r="F266" i="142" s="1"/>
  <c r="AG24" i="21" l="1"/>
  <c r="AF28" i="21"/>
  <c r="B25" i="21"/>
  <c r="AF25" i="21"/>
  <c r="B26" i="21" s="1"/>
  <c r="B35" i="21" a="1"/>
  <c r="B35" i="21" s="1"/>
  <c r="B34" i="21" a="1"/>
  <c r="B34" i="21" s="1"/>
  <c r="B36" i="21" a="1"/>
  <c r="B36" i="21" s="1"/>
  <c r="B33" i="21" a="1"/>
  <c r="B33" i="21" s="1"/>
  <c r="B32" i="21" a="1"/>
  <c r="B32" i="21" s="1"/>
  <c r="B31" i="21" a="1"/>
  <c r="B31" i="21" s="1"/>
  <c r="AF42" i="21" a="1"/>
  <c r="AF42" i="21" s="1"/>
  <c r="B30" i="21" a="1"/>
  <c r="B30" i="21" s="1"/>
  <c r="B29" i="21" a="1"/>
  <c r="B29" i="21" s="1"/>
  <c r="B40" i="21" a="1"/>
  <c r="B40" i="21" s="1"/>
  <c r="AF41" i="21" a="1"/>
  <c r="AF41" i="21" s="1"/>
  <c r="B39" i="21" a="1"/>
  <c r="B39" i="21" s="1"/>
  <c r="B38" i="21" a="1"/>
  <c r="B38" i="21" s="1"/>
  <c r="B37" i="21" a="1"/>
  <c r="B37" i="21" s="1"/>
  <c r="AO5" i="144"/>
  <c r="AO2" i="144"/>
  <c r="AO2" i="143"/>
  <c r="AO2" i="134"/>
  <c r="AO2" i="142"/>
  <c r="AO5" i="134"/>
  <c r="H260" i="23"/>
  <c r="F266" i="143" s="1"/>
  <c r="AO2" i="79"/>
  <c r="AO2" i="141"/>
  <c r="I260" i="23" l="1"/>
  <c r="F266" i="144" s="1"/>
  <c r="M16" i="147" l="1"/>
  <c r="F16" i="147"/>
  <c r="N16" i="147" l="1"/>
  <c r="I189" i="153" l="1"/>
  <c r="I193" i="153"/>
  <c r="I190" i="153"/>
  <c r="I192" i="153"/>
  <c r="I191" i="153"/>
  <c r="AS11" i="148"/>
  <c r="AS5" i="147"/>
  <c r="B143" i="149"/>
  <c r="B87" i="146"/>
  <c r="B102" i="148"/>
  <c r="B29" i="147"/>
  <c r="B111" i="150"/>
  <c r="B208" i="147"/>
  <c r="B143" i="147"/>
  <c r="B255" i="148"/>
  <c r="B255" i="146"/>
  <c r="B165" i="149"/>
  <c r="B194" i="148"/>
  <c r="B195" i="147"/>
  <c r="B179" i="134"/>
  <c r="B152" i="146"/>
  <c r="B4" i="145"/>
  <c r="B105" i="148"/>
  <c r="B217" i="146"/>
  <c r="B168" i="149"/>
  <c r="B73" i="146"/>
  <c r="B178" i="150"/>
  <c r="B197" i="148"/>
  <c r="B113" i="150"/>
  <c r="B90" i="147"/>
  <c r="B154" i="149"/>
  <c r="B256" i="145"/>
  <c r="B36" i="145"/>
  <c r="B147" i="145"/>
  <c r="B180" i="79"/>
  <c r="B187" i="150"/>
  <c r="B263" i="147"/>
  <c r="B262" i="150"/>
  <c r="B243" i="146"/>
  <c r="B222" i="150"/>
  <c r="B90" i="148"/>
  <c r="B208" i="146"/>
  <c r="B247" i="149"/>
  <c r="B150" i="148"/>
  <c r="AS13" i="148"/>
  <c r="B47" i="147"/>
  <c r="B155" i="149"/>
  <c r="B169" i="149"/>
  <c r="B79" i="147"/>
  <c r="B147" i="134"/>
  <c r="B86" i="146"/>
  <c r="B205" i="145"/>
  <c r="B231" i="148"/>
  <c r="B152" i="145"/>
  <c r="AS12" i="149"/>
  <c r="B166" i="146"/>
  <c r="B53" i="150"/>
  <c r="B66" i="146"/>
  <c r="B164" i="147"/>
  <c r="B53" i="146"/>
  <c r="B22" i="146"/>
  <c r="B149" i="150"/>
  <c r="B182" i="147"/>
  <c r="B158" i="149"/>
  <c r="B112" i="145"/>
  <c r="B160" i="146"/>
  <c r="B160" i="145"/>
  <c r="B110" i="147"/>
  <c r="B25" i="149"/>
  <c r="B91" i="149"/>
  <c r="B23" i="150"/>
  <c r="B71" i="145"/>
  <c r="AS17" i="145"/>
  <c r="B145" i="150"/>
  <c r="B246" i="145"/>
  <c r="B57" i="149"/>
  <c r="B84" i="146"/>
  <c r="B93" i="149"/>
  <c r="AS10" i="145"/>
  <c r="B62" i="143"/>
  <c r="B109" i="79"/>
  <c r="B123" i="141"/>
  <c r="B30" i="148"/>
  <c r="B201" i="148"/>
  <c r="B183" i="149"/>
  <c r="AS16" i="147"/>
  <c r="B212" i="146"/>
  <c r="B49" i="150"/>
  <c r="B140" i="150"/>
  <c r="B112" i="150"/>
  <c r="B106" i="149"/>
  <c r="AS14" i="150"/>
  <c r="B186" i="142"/>
  <c r="B92" i="149"/>
  <c r="B119" i="145"/>
  <c r="B212" i="145"/>
  <c r="B180" i="148"/>
  <c r="B148" i="148"/>
  <c r="B107" i="146"/>
  <c r="B138" i="149"/>
  <c r="B206" i="146"/>
  <c r="B96" i="148"/>
  <c r="B103" i="146"/>
  <c r="B123" i="148"/>
  <c r="B256" i="147"/>
  <c r="B219" i="146"/>
  <c r="AS9" i="148"/>
  <c r="B197" i="146"/>
  <c r="B223" i="148"/>
  <c r="AS10" i="146"/>
  <c r="B126" i="150"/>
  <c r="B55" i="148"/>
  <c r="B144" i="146"/>
  <c r="B148" i="149"/>
  <c r="B19" i="146"/>
  <c r="B128" i="149"/>
  <c r="AS5" i="145"/>
  <c r="B165" i="150"/>
  <c r="B38" i="146"/>
  <c r="B219" i="150"/>
  <c r="B50" i="147"/>
  <c r="B24" i="148"/>
  <c r="B181" i="150"/>
  <c r="B137" i="146"/>
  <c r="B88" i="150"/>
  <c r="B144" i="150"/>
  <c r="B97" i="150"/>
  <c r="B46" i="146"/>
  <c r="B164" i="145"/>
  <c r="B57" i="141"/>
  <c r="B65" i="150"/>
  <c r="B46" i="150"/>
  <c r="B163" i="150"/>
  <c r="AS18" i="149"/>
  <c r="AS7" i="150"/>
  <c r="B166" i="147"/>
  <c r="B88" i="148"/>
  <c r="B70" i="145"/>
  <c r="B105" i="149"/>
  <c r="B187" i="145"/>
  <c r="B191" i="147"/>
  <c r="B265" i="134"/>
  <c r="AS12" i="146"/>
  <c r="B188" i="150"/>
  <c r="B163" i="147"/>
  <c r="B151" i="148"/>
  <c r="B92" i="145"/>
  <c r="B17" i="150"/>
  <c r="B71" i="147"/>
  <c r="B26" i="145"/>
  <c r="B193" i="143"/>
  <c r="B121" i="150"/>
  <c r="B135" i="148"/>
  <c r="B80" i="145"/>
  <c r="B100" i="149"/>
  <c r="B234" i="146"/>
  <c r="B32" i="148"/>
  <c r="B251" i="147"/>
  <c r="B42" i="147"/>
  <c r="B205" i="147"/>
  <c r="B173" i="150"/>
  <c r="B212" i="147"/>
  <c r="B198" i="149"/>
  <c r="B86" i="148"/>
  <c r="B105" i="150"/>
  <c r="B189" i="150"/>
  <c r="B61" i="150"/>
  <c r="B64" i="148"/>
  <c r="B158" i="148"/>
  <c r="B184" i="147"/>
  <c r="B52" i="145"/>
  <c r="B237" i="150"/>
  <c r="B150" i="149"/>
  <c r="B152" i="147"/>
  <c r="B190" i="144"/>
  <c r="B92" i="148"/>
  <c r="B79" i="145"/>
  <c r="B126" i="146"/>
  <c r="B171" i="147"/>
  <c r="B209" i="148"/>
  <c r="B220" i="146"/>
  <c r="B245" i="148"/>
  <c r="B144" i="147"/>
  <c r="B156" i="150"/>
  <c r="AS6" i="147"/>
  <c r="B265" i="150"/>
  <c r="B165" i="142"/>
  <c r="B91" i="150"/>
  <c r="B108" i="145"/>
  <c r="B112" i="149"/>
  <c r="B148" i="146"/>
  <c r="B151" i="149"/>
  <c r="B188" i="147"/>
  <c r="B195" i="148"/>
  <c r="B129" i="149"/>
  <c r="B35" i="148"/>
  <c r="AS18" i="148"/>
  <c r="B161" i="147"/>
  <c r="B84" i="147"/>
  <c r="B185" i="150"/>
  <c r="B254" i="134"/>
  <c r="B173" i="147"/>
  <c r="B162" i="150"/>
  <c r="B123" i="147"/>
  <c r="B159" i="79"/>
  <c r="B221" i="148"/>
  <c r="B107" i="143"/>
  <c r="B173" i="148"/>
  <c r="B156" i="148"/>
  <c r="B171" i="150"/>
  <c r="B161" i="79"/>
  <c r="B40" i="150"/>
  <c r="B246" i="148"/>
  <c r="B264" i="147"/>
  <c r="B161" i="150"/>
  <c r="B244" i="146"/>
  <c r="B147" i="150"/>
  <c r="B88" i="149"/>
  <c r="B162" i="149"/>
  <c r="B263" i="146"/>
  <c r="AO7" i="147"/>
  <c r="B152" i="148"/>
  <c r="B186" i="134"/>
  <c r="B43" i="150"/>
  <c r="AS13" i="145"/>
  <c r="AS11" i="150"/>
  <c r="B218" i="144"/>
  <c r="B170" i="149"/>
  <c r="B183" i="150"/>
  <c r="B161" i="141"/>
  <c r="B192" i="148"/>
  <c r="B220" i="145"/>
  <c r="B85" i="148"/>
  <c r="B82" i="150"/>
  <c r="AS16" i="149"/>
  <c r="B58" i="149"/>
  <c r="B199" i="147"/>
  <c r="B186" i="149"/>
  <c r="B145" i="146"/>
  <c r="B99" i="150"/>
  <c r="B137" i="145"/>
  <c r="B131" i="150"/>
  <c r="B84" i="148"/>
  <c r="B231" i="146"/>
  <c r="B3" i="149"/>
  <c r="B173" i="145"/>
  <c r="B115" i="150"/>
  <c r="B41" i="149"/>
  <c r="AS6" i="150"/>
  <c r="B160" i="149"/>
  <c r="B200" i="150"/>
  <c r="B192" i="149"/>
  <c r="B21" i="149"/>
  <c r="B88" i="146"/>
  <c r="B95" i="147"/>
  <c r="B240" i="150"/>
  <c r="B205" i="141"/>
  <c r="B155" i="148"/>
  <c r="B5" i="149"/>
  <c r="B157" i="149"/>
  <c r="B168" i="145"/>
  <c r="B163" i="149"/>
  <c r="B160" i="147"/>
  <c r="B153" i="150"/>
  <c r="B192" i="145"/>
  <c r="B149" i="145"/>
  <c r="B92" i="147"/>
  <c r="B101" i="146"/>
  <c r="B244" i="145"/>
  <c r="B185" i="147"/>
  <c r="B146" i="145"/>
  <c r="B200" i="145"/>
  <c r="B125" i="147"/>
  <c r="B216" i="148"/>
  <c r="B172" i="146"/>
  <c r="B82" i="146"/>
  <c r="AS13" i="150"/>
  <c r="AS10" i="144"/>
  <c r="B39" i="147"/>
  <c r="B144" i="148"/>
  <c r="B38" i="147"/>
  <c r="B194" i="149"/>
  <c r="B5" i="145"/>
  <c r="B233" i="148"/>
  <c r="B119" i="147"/>
  <c r="B94" i="145"/>
  <c r="B175" i="143"/>
  <c r="B189" i="148"/>
  <c r="B59" i="147"/>
  <c r="B5" i="147"/>
  <c r="B177" i="147"/>
  <c r="B29" i="149"/>
  <c r="B122" i="146"/>
  <c r="B116" i="150"/>
  <c r="B235" i="148"/>
  <c r="B157" i="147"/>
  <c r="B224" i="149"/>
  <c r="B237" i="149"/>
  <c r="B234" i="150"/>
  <c r="B58" i="148"/>
  <c r="B143" i="145"/>
  <c r="B198" i="144"/>
  <c r="B167" i="149"/>
  <c r="B175" i="146"/>
  <c r="B199" i="150"/>
  <c r="B242" i="145"/>
  <c r="B54" i="145"/>
  <c r="B96" i="150"/>
  <c r="B99" i="148"/>
  <c r="B98" i="150"/>
  <c r="B161" i="149"/>
  <c r="B164" i="148"/>
  <c r="B140" i="149"/>
  <c r="B116" i="148"/>
  <c r="B27" i="145"/>
  <c r="B218" i="79"/>
  <c r="B134" i="145"/>
  <c r="B251" i="79"/>
  <c r="B109" i="150"/>
  <c r="B174" i="146"/>
  <c r="B236" i="147"/>
  <c r="B145" i="147"/>
  <c r="B226" i="145"/>
  <c r="B183" i="148"/>
  <c r="AS4" i="150"/>
  <c r="B64" i="150"/>
  <c r="B108" i="146"/>
  <c r="B72" i="150"/>
  <c r="B35" i="147"/>
  <c r="B139" i="150"/>
  <c r="B3" i="150"/>
  <c r="B16" i="149"/>
  <c r="B66" i="148"/>
  <c r="B27" i="148"/>
  <c r="B24" i="149"/>
  <c r="AS15" i="145"/>
  <c r="B21" i="147"/>
  <c r="B250" i="144"/>
  <c r="B87" i="147"/>
  <c r="B55" i="141"/>
  <c r="B142" i="149"/>
  <c r="B219" i="149"/>
  <c r="B189" i="145"/>
  <c r="B159" i="145"/>
  <c r="B236" i="150"/>
  <c r="B240" i="147"/>
  <c r="B240" i="146"/>
  <c r="AS7" i="144"/>
  <c r="B150" i="146"/>
  <c r="B142" i="145"/>
  <c r="B155" i="147"/>
  <c r="B124" i="142"/>
  <c r="B207" i="147"/>
  <c r="B248" i="144"/>
  <c r="B129" i="145"/>
  <c r="AS7" i="148"/>
  <c r="B33" i="141"/>
  <c r="B214" i="79"/>
  <c r="B125" i="150"/>
  <c r="B265" i="146"/>
  <c r="B146" i="146"/>
  <c r="B165" i="146"/>
  <c r="B106" i="148"/>
  <c r="B76" i="143"/>
  <c r="B56" i="150"/>
  <c r="B194" i="142"/>
  <c r="B210" i="149"/>
  <c r="B86" i="134"/>
  <c r="B181" i="147"/>
  <c r="B217" i="150"/>
  <c r="B256" i="79"/>
  <c r="B232" i="149"/>
  <c r="B197" i="141"/>
  <c r="B144" i="149"/>
  <c r="B101" i="148"/>
  <c r="B211" i="149"/>
  <c r="B95" i="150"/>
  <c r="B114" i="150"/>
  <c r="AS3" i="148"/>
  <c r="B238" i="145"/>
  <c r="B100" i="150"/>
  <c r="B184" i="148"/>
  <c r="B169" i="147"/>
  <c r="B17" i="142"/>
  <c r="B218" i="150"/>
  <c r="B52" i="147"/>
  <c r="AS19" i="150"/>
  <c r="B174" i="149"/>
  <c r="B31" i="150"/>
  <c r="B185" i="148"/>
  <c r="B140" i="148"/>
  <c r="B152" i="149"/>
  <c r="B81" i="149"/>
  <c r="B177" i="150"/>
  <c r="AS3" i="146"/>
  <c r="B202" i="150"/>
  <c r="B50" i="148"/>
  <c r="B249" i="146"/>
  <c r="B235" i="134"/>
  <c r="B128" i="145"/>
  <c r="B243" i="149"/>
  <c r="B227" i="149"/>
  <c r="B76" i="145"/>
  <c r="B121" i="147"/>
  <c r="B152" i="150"/>
  <c r="B241" i="150"/>
  <c r="B43" i="148"/>
  <c r="B230" i="145"/>
  <c r="B208" i="149"/>
  <c r="B80" i="144"/>
  <c r="B182" i="146"/>
  <c r="B236" i="145"/>
  <c r="AS11" i="144"/>
  <c r="B83" i="149"/>
  <c r="AS3" i="150"/>
  <c r="B156" i="145"/>
  <c r="B26" i="148"/>
  <c r="B227" i="147"/>
  <c r="B146" i="149"/>
  <c r="B43" i="145"/>
  <c r="B4" i="149"/>
  <c r="AS9" i="149"/>
  <c r="B256" i="149"/>
  <c r="B214" i="149"/>
  <c r="B243" i="148"/>
  <c r="B239" i="149"/>
  <c r="B136" i="148"/>
  <c r="B118" i="145"/>
  <c r="AS14" i="147"/>
  <c r="AS17" i="147"/>
  <c r="B162" i="148"/>
  <c r="B23" i="149"/>
  <c r="B48" i="147"/>
  <c r="B258" i="145"/>
  <c r="B110" i="145"/>
  <c r="B213" i="150"/>
  <c r="B225" i="147"/>
  <c r="B98" i="146"/>
  <c r="B20" i="150"/>
  <c r="AS7" i="149"/>
  <c r="B252" i="149"/>
  <c r="B18" i="147"/>
  <c r="B182" i="150"/>
  <c r="B229" i="148"/>
  <c r="B235" i="150"/>
  <c r="B76" i="150"/>
  <c r="B18" i="146"/>
  <c r="B68" i="149"/>
  <c r="B139" i="149"/>
  <c r="B207" i="150"/>
  <c r="B231" i="147"/>
  <c r="B191" i="145"/>
  <c r="B137" i="150"/>
  <c r="B183" i="146"/>
  <c r="B21" i="148"/>
  <c r="B193" i="145"/>
  <c r="B171" i="146"/>
  <c r="B249" i="149"/>
  <c r="B97" i="147"/>
  <c r="B69" i="142"/>
  <c r="B172" i="149"/>
  <c r="B257" i="146"/>
  <c r="B199" i="146"/>
  <c r="B219" i="147"/>
  <c r="B263" i="150"/>
  <c r="B78" i="148"/>
  <c r="B179" i="150"/>
  <c r="B187" i="148"/>
  <c r="B16" i="150"/>
  <c r="B122" i="143"/>
  <c r="B203" i="148"/>
  <c r="B102" i="149"/>
  <c r="B123" i="150"/>
  <c r="B122" i="150"/>
  <c r="B101" i="149"/>
  <c r="B155" i="146"/>
  <c r="B71" i="150"/>
  <c r="B230" i="146"/>
  <c r="B60" i="150"/>
  <c r="B67" i="150"/>
  <c r="B178" i="147"/>
  <c r="B107" i="148"/>
  <c r="B99" i="147"/>
  <c r="B95" i="134"/>
  <c r="B199" i="143"/>
  <c r="B68" i="146"/>
  <c r="B182" i="79"/>
  <c r="B124" i="146"/>
  <c r="B70" i="147"/>
  <c r="B70" i="150"/>
  <c r="B66" i="144"/>
  <c r="B35" i="146"/>
  <c r="B184" i="149"/>
  <c r="B242" i="147"/>
  <c r="B106" i="146"/>
  <c r="B50" i="150"/>
  <c r="B168" i="150"/>
  <c r="B255" i="149"/>
  <c r="B74" i="148"/>
  <c r="B77" i="146"/>
  <c r="B250" i="145"/>
  <c r="B42" i="148"/>
  <c r="B213" i="142"/>
  <c r="AS14" i="149"/>
  <c r="B136" i="145"/>
  <c r="B189" i="149"/>
  <c r="B3" i="141"/>
  <c r="B36" i="149"/>
  <c r="B195" i="146"/>
  <c r="B54" i="146"/>
  <c r="AS17" i="146"/>
  <c r="B216" i="147"/>
  <c r="B222" i="145"/>
  <c r="B132" i="150"/>
  <c r="B90" i="150"/>
  <c r="B124" i="148"/>
  <c r="B206" i="149"/>
  <c r="B70" i="146"/>
  <c r="B201" i="147"/>
  <c r="B235" i="147"/>
  <c r="B16" i="145"/>
  <c r="B170" i="150"/>
  <c r="B85" i="149"/>
  <c r="B226" i="149"/>
  <c r="B204" i="147"/>
  <c r="B239" i="150"/>
  <c r="B244" i="149"/>
  <c r="B197" i="147"/>
  <c r="B24" i="147"/>
  <c r="B116" i="146"/>
  <c r="B58" i="145"/>
  <c r="B64" i="147"/>
  <c r="B204" i="148"/>
  <c r="B259" i="145"/>
  <c r="AS16" i="79"/>
  <c r="B93" i="146"/>
  <c r="AS16" i="134"/>
  <c r="B215" i="148"/>
  <c r="B89" i="148"/>
  <c r="B140" i="147"/>
  <c r="B141" i="147"/>
  <c r="B220" i="149"/>
  <c r="B194" i="146"/>
  <c r="B261" i="150"/>
  <c r="B124" i="149"/>
  <c r="B17" i="149"/>
  <c r="B216" i="149"/>
  <c r="AS9" i="146"/>
  <c r="B59" i="150"/>
  <c r="B91" i="147"/>
  <c r="B260" i="146"/>
  <c r="B55" i="145"/>
  <c r="B229" i="150"/>
  <c r="AS3" i="145"/>
  <c r="AS5" i="149"/>
  <c r="B135" i="146"/>
  <c r="B165" i="148"/>
  <c r="B162" i="146"/>
  <c r="AS3" i="149"/>
  <c r="B176" i="149"/>
  <c r="B136" i="149"/>
  <c r="B127" i="150"/>
  <c r="B84" i="149"/>
  <c r="B196" i="147"/>
  <c r="B62" i="148"/>
  <c r="B253" i="148"/>
  <c r="B46" i="144"/>
  <c r="B128" i="150"/>
  <c r="B260" i="149"/>
  <c r="B220" i="147"/>
  <c r="B63" i="148"/>
  <c r="B36" i="147"/>
  <c r="B35" i="150"/>
  <c r="B191" i="149"/>
  <c r="B169" i="148"/>
  <c r="B227" i="150"/>
  <c r="B254" i="150"/>
  <c r="B75" i="150"/>
  <c r="B253" i="150"/>
  <c r="B132" i="149"/>
  <c r="B171" i="148"/>
  <c r="B46" i="149"/>
  <c r="B254" i="79"/>
  <c r="B201" i="150"/>
  <c r="B87" i="148"/>
  <c r="B80" i="150"/>
  <c r="B186" i="150"/>
  <c r="B159" i="148"/>
  <c r="B138" i="146"/>
  <c r="B251" i="149"/>
  <c r="B77" i="147"/>
  <c r="B187" i="146"/>
  <c r="AS3" i="144"/>
  <c r="B37" i="147"/>
  <c r="B229" i="134"/>
  <c r="B150" i="145"/>
  <c r="B61" i="149"/>
  <c r="B89" i="149"/>
  <c r="B172" i="147"/>
  <c r="B138" i="148"/>
  <c r="B36" i="148"/>
  <c r="B217" i="148"/>
  <c r="B204" i="146"/>
  <c r="B110" i="146"/>
  <c r="B47" i="148"/>
  <c r="AS16" i="148"/>
  <c r="B69" i="146"/>
  <c r="B162" i="144"/>
  <c r="AS11" i="149"/>
  <c r="B154" i="145"/>
  <c r="AS18" i="145"/>
  <c r="AS2" i="150"/>
  <c r="B64" i="149"/>
  <c r="B37" i="150"/>
  <c r="B140" i="146"/>
  <c r="B148" i="150"/>
  <c r="B204" i="149"/>
  <c r="B179" i="147"/>
  <c r="AS14" i="148"/>
  <c r="B247" i="148"/>
  <c r="B118" i="150"/>
  <c r="B159" i="149"/>
  <c r="B222" i="148"/>
  <c r="B136" i="147"/>
  <c r="B77" i="148"/>
  <c r="B126" i="149"/>
  <c r="B25" i="146"/>
  <c r="B193" i="150"/>
  <c r="AS4" i="148"/>
  <c r="B41" i="150"/>
  <c r="AS15" i="148"/>
  <c r="B205" i="150"/>
  <c r="AS17" i="148"/>
  <c r="B48" i="148"/>
  <c r="B39" i="148"/>
  <c r="B30" i="146"/>
  <c r="B174" i="150"/>
  <c r="B114" i="148"/>
  <c r="B134" i="149"/>
  <c r="B200" i="149"/>
  <c r="B259" i="147"/>
  <c r="B24" i="146"/>
  <c r="B139" i="147"/>
  <c r="B207" i="148"/>
  <c r="B263" i="145"/>
  <c r="B48" i="150"/>
  <c r="B65" i="148"/>
  <c r="B85" i="150"/>
  <c r="B80" i="149"/>
  <c r="B63" i="145"/>
  <c r="B56" i="149"/>
  <c r="B246" i="149"/>
  <c r="B19" i="147"/>
  <c r="B45" i="145"/>
  <c r="B29" i="150"/>
  <c r="B65" i="146"/>
  <c r="B242" i="150"/>
  <c r="B169" i="150"/>
  <c r="B207" i="79"/>
  <c r="B47" i="149"/>
  <c r="B193" i="149"/>
  <c r="B213" i="148"/>
  <c r="B218" i="148"/>
  <c r="B132" i="146"/>
  <c r="B188" i="149"/>
  <c r="B104" i="146"/>
  <c r="B24" i="150"/>
  <c r="B262" i="149"/>
  <c r="B219" i="148"/>
  <c r="B235" i="149"/>
  <c r="B33" i="145"/>
  <c r="AS19" i="79"/>
  <c r="B117" i="147"/>
  <c r="B142" i="148"/>
  <c r="AS8" i="146"/>
  <c r="B101" i="145"/>
  <c r="B143" i="146"/>
  <c r="B121" i="146"/>
  <c r="B4" i="150"/>
  <c r="B124" i="150"/>
  <c r="B33" i="146"/>
  <c r="B231" i="150"/>
  <c r="B125" i="146"/>
  <c r="AS5" i="150"/>
  <c r="B184" i="146"/>
  <c r="B3" i="147"/>
  <c r="B236" i="146"/>
  <c r="B153" i="147"/>
  <c r="B75" i="147"/>
  <c r="B245" i="150"/>
  <c r="B214" i="146"/>
  <c r="AS6" i="146"/>
  <c r="B158" i="147"/>
  <c r="B248" i="146"/>
  <c r="B40" i="149"/>
  <c r="B62" i="147"/>
  <c r="B178" i="145"/>
  <c r="B181" i="148"/>
  <c r="B238" i="149"/>
  <c r="B239" i="148"/>
  <c r="B224" i="145"/>
  <c r="B120" i="147"/>
  <c r="B261" i="149"/>
  <c r="AS10" i="148"/>
  <c r="B96" i="145"/>
  <c r="B230" i="150"/>
  <c r="AS8" i="147"/>
  <c r="AS7" i="147"/>
  <c r="B164" i="149"/>
  <c r="B122" i="148"/>
  <c r="B36" i="150"/>
  <c r="B186" i="147"/>
  <c r="B205" i="149"/>
  <c r="B143" i="150"/>
  <c r="B182" i="149"/>
  <c r="B55" i="150"/>
  <c r="B76" i="149"/>
  <c r="B143" i="148"/>
  <c r="B224" i="147"/>
  <c r="B118" i="148"/>
  <c r="B159" i="150"/>
  <c r="B223" i="146"/>
  <c r="B215" i="149"/>
  <c r="B29" i="148"/>
  <c r="B47" i="150"/>
  <c r="B150" i="147"/>
  <c r="B52" i="146"/>
  <c r="B204" i="143"/>
  <c r="B132" i="148"/>
  <c r="B246" i="150"/>
  <c r="B196" i="150"/>
  <c r="B176" i="146"/>
  <c r="B204" i="150"/>
  <c r="B203" i="147"/>
  <c r="AS17" i="150"/>
  <c r="B119" i="148"/>
  <c r="B193" i="148"/>
  <c r="AS9" i="134"/>
  <c r="B59" i="148"/>
  <c r="B58" i="146"/>
  <c r="B129" i="150"/>
  <c r="B121" i="145"/>
  <c r="B21" i="150"/>
  <c r="B94" i="150"/>
  <c r="AS18" i="150"/>
  <c r="B167" i="148"/>
  <c r="B151" i="150"/>
  <c r="B77" i="145"/>
  <c r="B178" i="149"/>
  <c r="B93" i="148"/>
  <c r="B247" i="147"/>
  <c r="B20" i="149"/>
  <c r="B72" i="145"/>
  <c r="B259" i="150"/>
  <c r="B76" i="148"/>
  <c r="B94" i="148"/>
  <c r="B112" i="146"/>
  <c r="B255" i="145"/>
  <c r="B202" i="145"/>
  <c r="B264" i="148"/>
  <c r="B249" i="150"/>
  <c r="B134" i="146"/>
  <c r="B222" i="149"/>
  <c r="B198" i="146"/>
  <c r="B225" i="150"/>
  <c r="B133" i="145"/>
  <c r="B263" i="149"/>
  <c r="B136" i="150"/>
  <c r="B166" i="150"/>
  <c r="B160" i="150"/>
  <c r="B180" i="147"/>
  <c r="B89" i="150"/>
  <c r="B229" i="147"/>
  <c r="B51" i="145"/>
  <c r="B87" i="145"/>
  <c r="B133" i="146"/>
  <c r="AS8" i="148"/>
  <c r="B52" i="149"/>
  <c r="B68" i="148"/>
  <c r="B87" i="150"/>
  <c r="B151" i="147"/>
  <c r="AS7" i="146"/>
  <c r="B31" i="149"/>
  <c r="B158" i="145"/>
  <c r="B65" i="149"/>
  <c r="B127" i="147"/>
  <c r="B73" i="149"/>
  <c r="AS19" i="145"/>
  <c r="B104" i="147"/>
  <c r="B231" i="149"/>
  <c r="B44" i="148"/>
  <c r="B156" i="149"/>
  <c r="B34" i="145"/>
  <c r="AS6" i="148"/>
  <c r="B189" i="147"/>
  <c r="B131" i="148"/>
  <c r="B103" i="145"/>
  <c r="B16" i="148"/>
  <c r="B158" i="79"/>
  <c r="B66" i="134"/>
  <c r="B221" i="149"/>
  <c r="B89" i="146"/>
  <c r="B72" i="146"/>
  <c r="B111" i="134"/>
  <c r="B218" i="143"/>
  <c r="B97" i="149"/>
  <c r="B177" i="142"/>
  <c r="B32" i="144"/>
  <c r="B148" i="143"/>
  <c r="B212" i="143"/>
  <c r="B255" i="150"/>
  <c r="B192" i="147"/>
  <c r="B108" i="150"/>
  <c r="B154" i="146"/>
  <c r="B239" i="147"/>
  <c r="B74" i="149"/>
  <c r="B141" i="149"/>
  <c r="B61" i="147"/>
  <c r="AS15" i="147"/>
  <c r="B211" i="150"/>
  <c r="B252" i="144"/>
  <c r="B85" i="146"/>
  <c r="B207" i="149"/>
  <c r="B52" i="148"/>
  <c r="B116" i="149"/>
  <c r="B25" i="150"/>
  <c r="B83" i="150"/>
  <c r="B175" i="150"/>
  <c r="B233" i="150"/>
  <c r="B78" i="145"/>
  <c r="B128" i="141"/>
  <c r="B75" i="143"/>
  <c r="B117" i="79"/>
  <c r="AS5" i="143"/>
  <c r="B210" i="142"/>
  <c r="B48" i="143"/>
  <c r="B39" i="149"/>
  <c r="B175" i="142"/>
  <c r="B236" i="149"/>
  <c r="B126" i="144"/>
  <c r="B188" i="148"/>
  <c r="B95" i="148"/>
  <c r="B98" i="149"/>
  <c r="B45" i="149"/>
  <c r="B241" i="79"/>
  <c r="B207" i="146"/>
  <c r="B242" i="142"/>
  <c r="B83" i="146"/>
  <c r="B262" i="148"/>
  <c r="B199" i="148"/>
  <c r="B91" i="146"/>
  <c r="B60" i="145"/>
  <c r="AS16" i="141"/>
  <c r="B174" i="134"/>
  <c r="B260" i="150"/>
  <c r="B79" i="149"/>
  <c r="B177" i="149"/>
  <c r="B86" i="150"/>
  <c r="B240" i="148"/>
  <c r="B184" i="145"/>
  <c r="B250" i="149"/>
  <c r="B34" i="148"/>
  <c r="B198" i="148"/>
  <c r="B232" i="145"/>
  <c r="B183" i="145"/>
  <c r="B264" i="145"/>
  <c r="B137" i="144"/>
  <c r="B138" i="150"/>
  <c r="B174" i="142"/>
  <c r="B150" i="144"/>
  <c r="B149" i="144"/>
  <c r="B132" i="147"/>
  <c r="B208" i="150"/>
  <c r="B245" i="147"/>
  <c r="B210" i="150"/>
  <c r="B53" i="147"/>
  <c r="B175" i="147"/>
  <c r="B71" i="142"/>
  <c r="B206" i="147"/>
  <c r="B225" i="149"/>
  <c r="B117" i="150"/>
  <c r="B28" i="145"/>
  <c r="B147" i="147"/>
  <c r="B125" i="145"/>
  <c r="B148" i="145"/>
  <c r="B222" i="147"/>
  <c r="B133" i="141"/>
  <c r="B182" i="145"/>
  <c r="B62" i="79"/>
  <c r="B194" i="145"/>
  <c r="B46" i="145"/>
  <c r="B209" i="146"/>
  <c r="B82" i="147"/>
  <c r="B253" i="146"/>
  <c r="B142" i="144"/>
  <c r="B79" i="148"/>
  <c r="B256" i="146"/>
  <c r="B127" i="149"/>
  <c r="B60" i="79"/>
  <c r="B261" i="147"/>
  <c r="B201" i="146"/>
  <c r="B215" i="147"/>
  <c r="B113" i="147"/>
  <c r="B122" i="145"/>
  <c r="B51" i="148"/>
  <c r="B216" i="145"/>
  <c r="B129" i="147"/>
  <c r="B207" i="145"/>
  <c r="B75" i="146"/>
  <c r="B258" i="149"/>
  <c r="B190" i="146"/>
  <c r="B51" i="142"/>
  <c r="B188" i="146"/>
  <c r="B123" i="134"/>
  <c r="B248" i="147"/>
  <c r="B103" i="150"/>
  <c r="B150" i="134"/>
  <c r="B210" i="147"/>
  <c r="B214" i="150"/>
  <c r="B30" i="145"/>
  <c r="B220" i="148"/>
  <c r="B235" i="146"/>
  <c r="B114" i="143"/>
  <c r="B44" i="146"/>
  <c r="B176" i="145"/>
  <c r="B34" i="149"/>
  <c r="B62" i="146"/>
  <c r="AS9" i="147"/>
  <c r="B16" i="143"/>
  <c r="B250" i="148"/>
  <c r="AS3" i="147"/>
  <c r="B224" i="142"/>
  <c r="B225" i="141"/>
  <c r="B142" i="143"/>
  <c r="B3" i="142"/>
  <c r="AS6" i="143"/>
  <c r="B93" i="142"/>
  <c r="B159" i="147"/>
  <c r="B69" i="150"/>
  <c r="B215" i="134"/>
  <c r="B135" i="149"/>
  <c r="B132" i="145"/>
  <c r="B259" i="148"/>
  <c r="B190" i="150"/>
  <c r="B168" i="147"/>
  <c r="B228" i="147"/>
  <c r="B79" i="150"/>
  <c r="B40" i="147"/>
  <c r="B52" i="144"/>
  <c r="B265" i="148"/>
  <c r="AS2" i="146"/>
  <c r="B80" i="148"/>
  <c r="B51" i="150"/>
  <c r="B139" i="148"/>
  <c r="B19" i="149"/>
  <c r="AS16" i="150"/>
  <c r="B103" i="147"/>
  <c r="B205" i="148"/>
  <c r="B133" i="148"/>
  <c r="B54" i="149"/>
  <c r="B25" i="148"/>
  <c r="B41" i="146"/>
  <c r="B251" i="141"/>
  <c r="B232" i="150"/>
  <c r="B44" i="141"/>
  <c r="B191" i="79"/>
  <c r="B265" i="149"/>
  <c r="B94" i="149"/>
  <c r="B263" i="148"/>
  <c r="B28" i="146"/>
  <c r="B246" i="146"/>
  <c r="AS8" i="144"/>
  <c r="B245" i="146"/>
  <c r="B211" i="145"/>
  <c r="B142" i="146"/>
  <c r="B193" i="146"/>
  <c r="B69" i="144"/>
  <c r="B41" i="145"/>
  <c r="B227" i="142"/>
  <c r="B175" i="144"/>
  <c r="B92" i="144"/>
  <c r="AO7" i="141"/>
  <c r="B105" i="147"/>
  <c r="B180" i="145"/>
  <c r="B111" i="145"/>
  <c r="B34" i="147"/>
  <c r="B120" i="148"/>
  <c r="B103" i="148"/>
  <c r="B74" i="146"/>
  <c r="B187" i="149"/>
  <c r="B168" i="146"/>
  <c r="B167" i="150"/>
  <c r="B177" i="141"/>
  <c r="B203" i="149"/>
  <c r="B241" i="145"/>
  <c r="B100" i="79"/>
  <c r="B196" i="149"/>
  <c r="AO7" i="149"/>
  <c r="B121" i="148"/>
  <c r="B63" i="149"/>
  <c r="B60" i="141"/>
  <c r="AS19" i="149"/>
  <c r="B259" i="141"/>
  <c r="B162" i="147"/>
  <c r="B157" i="146"/>
  <c r="B48" i="145"/>
  <c r="B106" i="142"/>
  <c r="B138" i="145"/>
  <c r="B90" i="149"/>
  <c r="B93" i="147"/>
  <c r="B75" i="79"/>
  <c r="B233" i="147"/>
  <c r="B74" i="150"/>
  <c r="B73" i="147"/>
  <c r="B226" i="148"/>
  <c r="B59" i="149"/>
  <c r="B173" i="143"/>
  <c r="B224" i="134"/>
  <c r="B244" i="148"/>
  <c r="B161" i="146"/>
  <c r="AS18" i="147"/>
  <c r="AS14" i="145"/>
  <c r="B174" i="148"/>
  <c r="B126" i="145"/>
  <c r="B204" i="145"/>
  <c r="AS6" i="134"/>
  <c r="B145" i="148"/>
  <c r="B35" i="149"/>
  <c r="B102" i="145"/>
  <c r="B117" i="148"/>
  <c r="B208" i="143"/>
  <c r="B42" i="146"/>
  <c r="B225" i="142"/>
  <c r="B260" i="147"/>
  <c r="B108" i="79"/>
  <c r="B258" i="148"/>
  <c r="B259" i="146"/>
  <c r="B192" i="146"/>
  <c r="B50" i="145"/>
  <c r="B67" i="146"/>
  <c r="B172" i="143"/>
  <c r="B97" i="145"/>
  <c r="AS9" i="145"/>
  <c r="AS5" i="144"/>
  <c r="B108" i="147"/>
  <c r="AS9" i="79"/>
  <c r="B193" i="147"/>
  <c r="B258" i="147"/>
  <c r="B226" i="146"/>
  <c r="B53" i="145"/>
  <c r="B121" i="149"/>
  <c r="B102" i="144"/>
  <c r="B149" i="147"/>
  <c r="B93" i="150"/>
  <c r="B180" i="149"/>
  <c r="B149" i="149"/>
  <c r="B115" i="148"/>
  <c r="B41" i="147"/>
  <c r="B198" i="147"/>
  <c r="B117" i="149"/>
  <c r="B140" i="141"/>
  <c r="B49" i="146"/>
  <c r="B5" i="150"/>
  <c r="AS15" i="150"/>
  <c r="B96" i="149"/>
  <c r="B239" i="146"/>
  <c r="B4" i="146"/>
  <c r="B75" i="148"/>
  <c r="B102" i="146"/>
  <c r="B107" i="150"/>
  <c r="B39" i="150"/>
  <c r="B37" i="149"/>
  <c r="B38" i="148"/>
  <c r="AO7" i="145"/>
  <c r="B261" i="144"/>
  <c r="B66" i="79"/>
  <c r="B103" i="142"/>
  <c r="B227" i="145"/>
  <c r="B151" i="146"/>
  <c r="B250" i="146"/>
  <c r="B87" i="79"/>
  <c r="B228" i="149"/>
  <c r="B244" i="147"/>
  <c r="B234" i="142"/>
  <c r="AS18" i="146"/>
  <c r="B38" i="143"/>
  <c r="B56" i="148"/>
  <c r="B68" i="150"/>
  <c r="B145" i="149"/>
  <c r="B58" i="150"/>
  <c r="B232" i="147"/>
  <c r="B19" i="148"/>
  <c r="B28" i="147"/>
  <c r="B67" i="147"/>
  <c r="B187" i="147"/>
  <c r="B83" i="147"/>
  <c r="B238" i="146"/>
  <c r="B78" i="146"/>
  <c r="B179" i="149"/>
  <c r="B67" i="145"/>
  <c r="B241" i="148"/>
  <c r="B176" i="150"/>
  <c r="B139" i="146"/>
  <c r="B52" i="150"/>
  <c r="B111" i="144"/>
  <c r="B25" i="147"/>
  <c r="B212" i="149"/>
  <c r="B153" i="146"/>
  <c r="B109" i="148"/>
  <c r="AS4" i="145"/>
  <c r="B54" i="134"/>
  <c r="B177" i="144"/>
  <c r="B127" i="145"/>
  <c r="B114" i="147"/>
  <c r="B193" i="79"/>
  <c r="B247" i="145"/>
  <c r="B98" i="148"/>
  <c r="B42" i="149"/>
  <c r="B28" i="148"/>
  <c r="B38" i="149"/>
  <c r="B173" i="146"/>
  <c r="B26" i="149"/>
  <c r="B202" i="148"/>
  <c r="B251" i="146"/>
  <c r="B111" i="149"/>
  <c r="B46" i="147"/>
  <c r="B63" i="134"/>
  <c r="B34" i="79"/>
  <c r="B5" i="143"/>
  <c r="B227" i="134"/>
  <c r="B202" i="149"/>
  <c r="B114" i="144"/>
  <c r="B168" i="144"/>
  <c r="B199" i="149"/>
  <c r="B258" i="141"/>
  <c r="B184" i="150"/>
  <c r="B77" i="142"/>
  <c r="B261" i="148"/>
  <c r="B130" i="150"/>
  <c r="B100" i="146"/>
  <c r="B22" i="147"/>
  <c r="B208" i="148"/>
  <c r="B41" i="142"/>
  <c r="B170" i="147"/>
  <c r="B52" i="141"/>
  <c r="AS17" i="144"/>
  <c r="B226" i="150"/>
  <c r="B217" i="145"/>
  <c r="B162" i="134"/>
  <c r="B234" i="147"/>
  <c r="B136" i="143"/>
  <c r="B161" i="145"/>
  <c r="B100" i="143"/>
  <c r="B202" i="147"/>
  <c r="B40" i="145"/>
  <c r="AS2" i="147"/>
  <c r="B196" i="148"/>
  <c r="B125" i="148"/>
  <c r="B71" i="141"/>
  <c r="AS5" i="146"/>
  <c r="B32" i="134"/>
  <c r="B130" i="146"/>
  <c r="B133" i="143"/>
  <c r="B206" i="143"/>
  <c r="B87" i="134"/>
  <c r="B208" i="145"/>
  <c r="B20" i="148"/>
  <c r="B86" i="145"/>
  <c r="B4" i="148"/>
  <c r="B73" i="148"/>
  <c r="B221" i="146"/>
  <c r="B149" i="134"/>
  <c r="B81" i="148"/>
  <c r="B235" i="145"/>
  <c r="B61" i="146"/>
  <c r="B23" i="147"/>
  <c r="B230" i="147"/>
  <c r="B28" i="134"/>
  <c r="B171" i="145"/>
  <c r="B167" i="142"/>
  <c r="B77" i="149"/>
  <c r="B226" i="147"/>
  <c r="B242" i="149"/>
  <c r="B253" i="145"/>
  <c r="B63" i="150"/>
  <c r="B256" i="134"/>
  <c r="B115" i="147"/>
  <c r="B258" i="146"/>
  <c r="B191" i="146"/>
  <c r="B89" i="79"/>
  <c r="B99" i="145"/>
  <c r="B100" i="147"/>
  <c r="B31" i="147"/>
  <c r="B250" i="150"/>
  <c r="B27" i="149"/>
  <c r="B54" i="148"/>
  <c r="B47" i="145"/>
  <c r="B101" i="150"/>
  <c r="B262" i="134"/>
  <c r="B110" i="148"/>
  <c r="B151" i="134"/>
  <c r="AS8" i="150"/>
  <c r="B245" i="149"/>
  <c r="B55" i="147"/>
  <c r="B211" i="148"/>
  <c r="AS6" i="149"/>
  <c r="B23" i="145"/>
  <c r="B165" i="147"/>
  <c r="B60" i="149"/>
  <c r="B77" i="150"/>
  <c r="B147" i="149"/>
  <c r="B104" i="150"/>
  <c r="B142" i="147"/>
  <c r="B93" i="144"/>
  <c r="B37" i="146"/>
  <c r="B30" i="79"/>
  <c r="B227" i="148"/>
  <c r="B165" i="141"/>
  <c r="AS3" i="134"/>
  <c r="B65" i="142"/>
  <c r="B234" i="143"/>
  <c r="AS2" i="148"/>
  <c r="AS17" i="79"/>
  <c r="B24" i="79"/>
  <c r="B185" i="146"/>
  <c r="B191" i="143"/>
  <c r="B171" i="141"/>
  <c r="B93" i="145"/>
  <c r="B74" i="134"/>
  <c r="B189" i="146"/>
  <c r="B65" i="145"/>
  <c r="B104" i="134"/>
  <c r="B166" i="134"/>
  <c r="B251" i="145"/>
  <c r="B143" i="134"/>
  <c r="B237" i="79"/>
  <c r="B128" i="147"/>
  <c r="B202" i="134"/>
  <c r="B138" i="142"/>
  <c r="B73" i="145"/>
  <c r="B21" i="144"/>
  <c r="B213" i="149"/>
  <c r="B142" i="79"/>
  <c r="AS19" i="147"/>
  <c r="AS12" i="145"/>
  <c r="B37" i="145"/>
  <c r="B69" i="147"/>
  <c r="B262" i="146"/>
  <c r="B240" i="145"/>
  <c r="B190" i="149"/>
  <c r="B83" i="79"/>
  <c r="B127" i="142"/>
  <c r="B141" i="150"/>
  <c r="B120" i="145"/>
  <c r="B26" i="147"/>
  <c r="B186" i="148"/>
  <c r="B167" i="147"/>
  <c r="B139" i="145"/>
  <c r="B87" i="142"/>
  <c r="B25" i="145"/>
  <c r="B265" i="145"/>
  <c r="B232" i="144"/>
  <c r="B112" i="142"/>
  <c r="B153" i="145"/>
  <c r="B163" i="145"/>
  <c r="B238" i="148"/>
  <c r="B189" i="143"/>
  <c r="B20" i="147"/>
  <c r="B17" i="147"/>
  <c r="B134" i="147"/>
  <c r="B170" i="146"/>
  <c r="AS13" i="149"/>
  <c r="B181" i="145"/>
  <c r="B124" i="145"/>
  <c r="B237" i="145"/>
  <c r="B18" i="149"/>
  <c r="B228" i="145"/>
  <c r="B33" i="148"/>
  <c r="B148" i="147"/>
  <c r="B35" i="145"/>
  <c r="B134" i="148"/>
  <c r="B264" i="149"/>
  <c r="B16" i="134"/>
  <c r="B116" i="142"/>
  <c r="AS11" i="146"/>
  <c r="B56" i="147"/>
  <c r="B211" i="146"/>
  <c r="B254" i="147"/>
  <c r="B60" i="148"/>
  <c r="B183" i="142"/>
  <c r="B182" i="148"/>
  <c r="B78" i="142"/>
  <c r="B200" i="146"/>
  <c r="B57" i="142"/>
  <c r="B225" i="146"/>
  <c r="B204" i="79"/>
  <c r="B70" i="148"/>
  <c r="B83" i="148"/>
  <c r="B236" i="148"/>
  <c r="AS14" i="146"/>
  <c r="B81" i="146"/>
  <c r="B47" i="146"/>
  <c r="B219" i="141"/>
  <c r="B163" i="146"/>
  <c r="B81" i="134"/>
  <c r="B146" i="148"/>
  <c r="B243" i="144"/>
  <c r="B48" i="149"/>
  <c r="B158" i="141"/>
  <c r="B48" i="146"/>
  <c r="B127" i="143"/>
  <c r="B206" i="142"/>
  <c r="B221" i="147"/>
  <c r="B214" i="134"/>
  <c r="B260" i="145"/>
  <c r="B196" i="143"/>
  <c r="B227" i="141"/>
  <c r="B257" i="79"/>
  <c r="B83" i="134"/>
  <c r="B67" i="143"/>
  <c r="B43" i="149"/>
  <c r="B120" i="150"/>
  <c r="B254" i="145"/>
  <c r="B241" i="149"/>
  <c r="B33" i="149"/>
  <c r="B195" i="150"/>
  <c r="B128" i="148"/>
  <c r="B26" i="146"/>
  <c r="B45" i="146"/>
  <c r="B190" i="148"/>
  <c r="B248" i="150"/>
  <c r="B110" i="149"/>
  <c r="B225" i="148"/>
  <c r="B41" i="134"/>
  <c r="B255" i="147"/>
  <c r="B221" i="150"/>
  <c r="B28" i="150"/>
  <c r="B120" i="149"/>
  <c r="B198" i="150"/>
  <c r="B203" i="150"/>
  <c r="B228" i="148"/>
  <c r="B159" i="144"/>
  <c r="B97" i="148"/>
  <c r="B34" i="146"/>
  <c r="B106" i="147"/>
  <c r="B56" i="145"/>
  <c r="B76" i="146"/>
  <c r="B108" i="142"/>
  <c r="B160" i="148"/>
  <c r="B182" i="144"/>
  <c r="AS13" i="146"/>
  <c r="AS18" i="143"/>
  <c r="B249" i="79"/>
  <c r="B42" i="150"/>
  <c r="AS18" i="142"/>
  <c r="B122" i="79"/>
  <c r="B111" i="147"/>
  <c r="B154" i="148"/>
  <c r="B50" i="146"/>
  <c r="B111" i="146"/>
  <c r="B54" i="147"/>
  <c r="B136" i="146"/>
  <c r="B143" i="144"/>
  <c r="B27" i="150"/>
  <c r="B245" i="145"/>
  <c r="B101" i="134"/>
  <c r="B227" i="146"/>
  <c r="B180" i="146"/>
  <c r="B165" i="145"/>
  <c r="B22" i="148"/>
  <c r="B99" i="146"/>
  <c r="B128" i="144"/>
  <c r="B225" i="79"/>
  <c r="B262" i="144"/>
  <c r="B71" i="149"/>
  <c r="B129" i="148"/>
  <c r="AS11" i="145"/>
  <c r="B194" i="143"/>
  <c r="B24" i="134"/>
  <c r="AS17" i="149"/>
  <c r="B127" i="148"/>
  <c r="B248" i="145"/>
  <c r="B123" i="145"/>
  <c r="B23" i="143"/>
  <c r="B252" i="141"/>
  <c r="B215" i="150"/>
  <c r="B85" i="134"/>
  <c r="B128" i="146"/>
  <c r="B216" i="150"/>
  <c r="B105" i="146"/>
  <c r="B112" i="148"/>
  <c r="B234" i="148"/>
  <c r="B108" i="148"/>
  <c r="B251" i="150"/>
  <c r="B188" i="134"/>
  <c r="B125" i="149"/>
  <c r="B28" i="149"/>
  <c r="B40" i="148"/>
  <c r="B141" i="146"/>
  <c r="B3" i="148"/>
  <c r="B19" i="150"/>
  <c r="B133" i="149"/>
  <c r="B98" i="145"/>
  <c r="B45" i="150"/>
  <c r="B49" i="149"/>
  <c r="B64" i="145"/>
  <c r="B32" i="147"/>
  <c r="B229" i="149"/>
  <c r="B175" i="149"/>
  <c r="B189" i="144"/>
  <c r="B69" i="141"/>
  <c r="B97" i="146"/>
  <c r="B18" i="150"/>
  <c r="B113" i="146"/>
  <c r="B85" i="147"/>
  <c r="B234" i="145"/>
  <c r="B119" i="146"/>
  <c r="B164" i="146"/>
  <c r="B131" i="147"/>
  <c r="B233" i="146"/>
  <c r="B200" i="147"/>
  <c r="B155" i="79"/>
  <c r="B144" i="134"/>
  <c r="B46" i="142"/>
  <c r="B254" i="149"/>
  <c r="B106" i="145"/>
  <c r="B217" i="149"/>
  <c r="B21" i="143"/>
  <c r="B67" i="149"/>
  <c r="B51" i="147"/>
  <c r="B38" i="79"/>
  <c r="B54" i="144"/>
  <c r="AS11" i="147"/>
  <c r="B146" i="150"/>
  <c r="B57" i="145"/>
  <c r="B101" i="144"/>
  <c r="B95" i="145"/>
  <c r="B17" i="143"/>
  <c r="B242" i="134"/>
  <c r="AS13" i="134"/>
  <c r="AS18" i="141"/>
  <c r="B218" i="142"/>
  <c r="B247" i="134"/>
  <c r="B84" i="143"/>
  <c r="B195" i="149"/>
  <c r="B118" i="147"/>
  <c r="B22" i="143"/>
  <c r="B120" i="79"/>
  <c r="AS4" i="149"/>
  <c r="B256" i="148"/>
  <c r="B216" i="146"/>
  <c r="B4" i="147"/>
  <c r="B56" i="146"/>
  <c r="B31" i="148"/>
  <c r="B78" i="147"/>
  <c r="B115" i="146"/>
  <c r="B223" i="145"/>
  <c r="B190" i="147"/>
  <c r="B96" i="146"/>
  <c r="B135" i="141"/>
  <c r="B43" i="147"/>
  <c r="B209" i="150"/>
  <c r="AS6" i="145"/>
  <c r="B57" i="147"/>
  <c r="AS4" i="146"/>
  <c r="B107" i="147"/>
  <c r="B44" i="143"/>
  <c r="B243" i="145"/>
  <c r="B97" i="144"/>
  <c r="B112" i="147"/>
  <c r="B230" i="148"/>
  <c r="B214" i="145"/>
  <c r="B208" i="144"/>
  <c r="B175" i="148"/>
  <c r="B164" i="150"/>
  <c r="B174" i="143"/>
  <c r="B63" i="146"/>
  <c r="B223" i="79"/>
  <c r="B210" i="146"/>
  <c r="B196" i="134"/>
  <c r="B161" i="143"/>
  <c r="AS8" i="149"/>
  <c r="B202" i="146"/>
  <c r="B127" i="134"/>
  <c r="B264" i="150"/>
  <c r="B163" i="142"/>
  <c r="B237" i="146"/>
  <c r="B197" i="150"/>
  <c r="B155" i="150"/>
  <c r="AS15" i="149"/>
  <c r="B147" i="146"/>
  <c r="B218" i="149"/>
  <c r="B130" i="149"/>
  <c r="B254" i="146"/>
  <c r="B113" i="149"/>
  <c r="B247" i="150"/>
  <c r="B113" i="145"/>
  <c r="AS2" i="149"/>
  <c r="B211" i="147"/>
  <c r="AS10" i="149"/>
  <c r="B123" i="79"/>
  <c r="B232" i="143"/>
  <c r="B222" i="146"/>
  <c r="B161" i="148"/>
  <c r="B179" i="146"/>
  <c r="B34" i="150"/>
  <c r="B183" i="144"/>
  <c r="B32" i="146"/>
  <c r="B203" i="146"/>
  <c r="B178" i="146"/>
  <c r="B178" i="142"/>
  <c r="B157" i="134"/>
  <c r="B18" i="145"/>
  <c r="B250" i="134"/>
  <c r="B65" i="147"/>
  <c r="B88" i="145"/>
  <c r="B124" i="134"/>
  <c r="B253" i="149"/>
  <c r="B105" i="143"/>
  <c r="B180" i="143"/>
  <c r="B141" i="145"/>
  <c r="B223" i="150"/>
  <c r="B120" i="134"/>
  <c r="B223" i="141"/>
  <c r="B115" i="145"/>
  <c r="B40" i="146"/>
  <c r="B94" i="146"/>
  <c r="B86" i="149"/>
  <c r="B203" i="79"/>
  <c r="B32" i="145"/>
  <c r="B31" i="146"/>
  <c r="B88" i="143"/>
  <c r="B20" i="145"/>
  <c r="B79" i="141"/>
  <c r="B77" i="134"/>
  <c r="AO7" i="143"/>
  <c r="B239" i="144"/>
  <c r="B206" i="148"/>
  <c r="B91" i="143"/>
  <c r="B162" i="142"/>
  <c r="B191" i="141"/>
  <c r="B245" i="143"/>
  <c r="B223" i="142"/>
  <c r="B3" i="134"/>
  <c r="B222" i="79"/>
  <c r="B86" i="79"/>
  <c r="B195" i="134"/>
  <c r="B166" i="142"/>
  <c r="B181" i="144"/>
  <c r="B60" i="146"/>
  <c r="B212" i="142"/>
  <c r="AS8" i="145"/>
  <c r="B158" i="143"/>
  <c r="B75" i="142"/>
  <c r="B160" i="141"/>
  <c r="B108" i="141"/>
  <c r="AS15" i="141"/>
  <c r="B146" i="142"/>
  <c r="B235" i="141"/>
  <c r="B124" i="147"/>
  <c r="B176" i="148"/>
  <c r="B4" i="134"/>
  <c r="B204" i="144"/>
  <c r="B253" i="141"/>
  <c r="B177" i="148"/>
  <c r="B226" i="144"/>
  <c r="AS8" i="141"/>
  <c r="B93" i="143"/>
  <c r="B41" i="141"/>
  <c r="B205" i="144"/>
  <c r="B86" i="143"/>
  <c r="B119" i="142"/>
  <c r="AS4" i="143"/>
  <c r="AS2" i="142"/>
  <c r="B130" i="143"/>
  <c r="B132" i="141"/>
  <c r="B88" i="79"/>
  <c r="B112" i="134"/>
  <c r="B72" i="144"/>
  <c r="B226" i="134"/>
  <c r="B164" i="141"/>
  <c r="B115" i="141"/>
  <c r="B34" i="141"/>
  <c r="B166" i="144"/>
  <c r="B188" i="144"/>
  <c r="B180" i="144"/>
  <c r="B64" i="134"/>
  <c r="B243" i="134"/>
  <c r="B184" i="79"/>
  <c r="B18" i="134"/>
  <c r="B166" i="79"/>
  <c r="B249" i="145"/>
  <c r="B166" i="149"/>
  <c r="B53" i="144"/>
  <c r="B74" i="143"/>
  <c r="B223" i="144"/>
  <c r="B113" i="144"/>
  <c r="B127" i="144"/>
  <c r="B224" i="144"/>
  <c r="B104" i="79"/>
  <c r="B158" i="146"/>
  <c r="B103" i="141"/>
  <c r="B31" i="141"/>
  <c r="B131" i="142"/>
  <c r="B126" i="79"/>
  <c r="B56" i="79"/>
  <c r="B24" i="145"/>
  <c r="B167" i="145"/>
  <c r="B19" i="144"/>
  <c r="B228" i="146"/>
  <c r="B174" i="147"/>
  <c r="B143" i="141"/>
  <c r="B112" i="143"/>
  <c r="B207" i="144"/>
  <c r="B259" i="142"/>
  <c r="B222" i="142"/>
  <c r="B253" i="142"/>
  <c r="B240" i="141"/>
  <c r="B156" i="134"/>
  <c r="B38" i="144"/>
  <c r="B262" i="143"/>
  <c r="B75" i="145"/>
  <c r="B71" i="148"/>
  <c r="B104" i="148"/>
  <c r="B73" i="150"/>
  <c r="B105" i="145"/>
  <c r="B130" i="147"/>
  <c r="B38" i="145"/>
  <c r="B213" i="145"/>
  <c r="B66" i="150"/>
  <c r="B135" i="143"/>
  <c r="B247" i="79"/>
  <c r="B167" i="134"/>
  <c r="B236" i="143"/>
  <c r="B239" i="145"/>
  <c r="B78" i="141"/>
  <c r="B81" i="142"/>
  <c r="B30" i="143"/>
  <c r="B38" i="142"/>
  <c r="B258" i="150"/>
  <c r="B57" i="143"/>
  <c r="B43" i="79"/>
  <c r="B209" i="147"/>
  <c r="B231" i="134"/>
  <c r="B214" i="147"/>
  <c r="B141" i="148"/>
  <c r="B72" i="148"/>
  <c r="B138" i="79"/>
  <c r="B212" i="150"/>
  <c r="B5" i="148"/>
  <c r="B171" i="149"/>
  <c r="AO7" i="150"/>
  <c r="B5" i="146"/>
  <c r="B115" i="149"/>
  <c r="B265" i="79"/>
  <c r="B129" i="146"/>
  <c r="B39" i="145"/>
  <c r="B19" i="142"/>
  <c r="B212" i="148"/>
  <c r="B100" i="142"/>
  <c r="B78" i="144"/>
  <c r="B50" i="141"/>
  <c r="B129" i="143"/>
  <c r="B248" i="141"/>
  <c r="B256" i="150"/>
  <c r="B128" i="143"/>
  <c r="AS11" i="142"/>
  <c r="B60" i="142"/>
  <c r="B165" i="79"/>
  <c r="B80" i="79"/>
  <c r="B107" i="142"/>
  <c r="B49" i="143"/>
  <c r="B215" i="145"/>
  <c r="B218" i="146"/>
  <c r="B95" i="143"/>
  <c r="B74" i="144"/>
  <c r="B58" i="144"/>
  <c r="B260" i="79"/>
  <c r="AS12" i="144"/>
  <c r="B162" i="141"/>
  <c r="B172" i="145"/>
  <c r="B179" i="143"/>
  <c r="B255" i="134"/>
  <c r="B54" i="141"/>
  <c r="B138" i="143"/>
  <c r="B51" i="146"/>
  <c r="B220" i="144"/>
  <c r="B246" i="144"/>
  <c r="B114" i="145"/>
  <c r="B30" i="149"/>
  <c r="B72" i="79"/>
  <c r="B79" i="144"/>
  <c r="B137" i="147"/>
  <c r="B261" i="79"/>
  <c r="B234" i="144"/>
  <c r="B258" i="79"/>
  <c r="B130" i="79"/>
  <c r="B211" i="142"/>
  <c r="B219" i="142"/>
  <c r="B47" i="141"/>
  <c r="B83" i="142"/>
  <c r="B188" i="79"/>
  <c r="B230" i="79"/>
  <c r="B133" i="142"/>
  <c r="B101" i="141"/>
  <c r="B37" i="142"/>
  <c r="B29" i="145"/>
  <c r="B64" i="79"/>
  <c r="B163" i="143"/>
  <c r="B261" i="134"/>
  <c r="AS19" i="134"/>
  <c r="B241" i="134"/>
  <c r="B63" i="79"/>
  <c r="B160" i="144"/>
  <c r="B70" i="149"/>
  <c r="B203" i="141"/>
  <c r="B75" i="134"/>
  <c r="B25" i="141"/>
  <c r="B97" i="79"/>
  <c r="B225" i="143"/>
  <c r="B126" i="147"/>
  <c r="B245" i="142"/>
  <c r="B216" i="142"/>
  <c r="B133" i="79"/>
  <c r="B128" i="134"/>
  <c r="B152" i="79"/>
  <c r="B241" i="146"/>
  <c r="B64" i="141"/>
  <c r="B91" i="145"/>
  <c r="B237" i="141"/>
  <c r="B195" i="141"/>
  <c r="B155" i="141"/>
  <c r="B44" i="145"/>
  <c r="B205" i="146"/>
  <c r="B251" i="142"/>
  <c r="B257" i="147"/>
  <c r="B215" i="146"/>
  <c r="B90" i="79"/>
  <c r="B153" i="144"/>
  <c r="B184" i="134"/>
  <c r="B202" i="142"/>
  <c r="B258" i="143"/>
  <c r="B69" i="145"/>
  <c r="B245" i="144"/>
  <c r="B44" i="149"/>
  <c r="B243" i="142"/>
  <c r="B213" i="79"/>
  <c r="B162" i="143"/>
  <c r="B256" i="142"/>
  <c r="B238" i="142"/>
  <c r="B107" i="134"/>
  <c r="AS12" i="147"/>
  <c r="AS13" i="147"/>
  <c r="B144" i="142"/>
  <c r="B32" i="149"/>
  <c r="B62" i="149"/>
  <c r="B58" i="79"/>
  <c r="B100" i="148"/>
  <c r="B251" i="134"/>
  <c r="B226" i="141"/>
  <c r="B129" i="134"/>
  <c r="B181" i="146"/>
  <c r="B49" i="145"/>
  <c r="B252" i="145"/>
  <c r="B221" i="79"/>
  <c r="AS12" i="141"/>
  <c r="AS16" i="145"/>
  <c r="B110" i="150"/>
  <c r="B262" i="145"/>
  <c r="B233" i="149"/>
  <c r="B185" i="145"/>
  <c r="B61" i="148"/>
  <c r="B117" i="146"/>
  <c r="B17" i="146"/>
  <c r="AO7" i="146"/>
  <c r="B111" i="148"/>
  <c r="B157" i="148"/>
  <c r="B101" i="147"/>
  <c r="B243" i="150"/>
  <c r="B26" i="150"/>
  <c r="B125" i="79"/>
  <c r="B120" i="142"/>
  <c r="B32" i="142"/>
  <c r="B257" i="150"/>
  <c r="B18" i="144"/>
  <c r="B248" i="149"/>
  <c r="B154" i="144"/>
  <c r="B37" i="148"/>
  <c r="B41" i="79"/>
  <c r="AO7" i="142"/>
  <c r="B49" i="148"/>
  <c r="B238" i="144"/>
  <c r="B133" i="144"/>
  <c r="B54" i="143"/>
  <c r="B252" i="142"/>
  <c r="B214" i="142"/>
  <c r="B179" i="144"/>
  <c r="B172" i="148"/>
  <c r="B239" i="141"/>
  <c r="B118" i="149"/>
  <c r="AS9" i="150"/>
  <c r="B45" i="134"/>
  <c r="B247" i="142"/>
  <c r="B76" i="147"/>
  <c r="B65" i="134"/>
  <c r="B260" i="134"/>
  <c r="B235" i="143"/>
  <c r="B192" i="143"/>
  <c r="B35" i="134"/>
  <c r="B99" i="149"/>
  <c r="B115" i="144"/>
  <c r="B227" i="143"/>
  <c r="B183" i="141"/>
  <c r="B195" i="144"/>
  <c r="B254" i="144"/>
  <c r="B90" i="145"/>
  <c r="B127" i="146"/>
  <c r="B157" i="145"/>
  <c r="B41" i="148"/>
  <c r="B209" i="145"/>
  <c r="B123" i="142"/>
  <c r="B156" i="79"/>
  <c r="B51" i="144"/>
  <c r="B127" i="79"/>
  <c r="B198" i="142"/>
  <c r="B102" i="142"/>
  <c r="B19" i="134"/>
  <c r="B124" i="141"/>
  <c r="B109" i="144"/>
  <c r="AS13" i="142"/>
  <c r="B182" i="143"/>
  <c r="B249" i="144"/>
  <c r="B183" i="79"/>
  <c r="B118" i="143"/>
  <c r="B243" i="143"/>
  <c r="B110" i="142"/>
  <c r="B70" i="134"/>
  <c r="B56" i="134"/>
  <c r="B124" i="144"/>
  <c r="B206" i="145"/>
  <c r="B177" i="134"/>
  <c r="B259" i="149"/>
  <c r="AS15" i="79"/>
  <c r="B18" i="79"/>
  <c r="B42" i="134"/>
  <c r="B215" i="79"/>
  <c r="B66" i="143"/>
  <c r="B144" i="144"/>
  <c r="B202" i="79"/>
  <c r="B36" i="144"/>
  <c r="B3" i="146"/>
  <c r="B254" i="141"/>
  <c r="B109" i="141"/>
  <c r="B226" i="143"/>
  <c r="B45" i="143"/>
  <c r="B110" i="134"/>
  <c r="B48" i="144"/>
  <c r="B176" i="134"/>
  <c r="B58" i="134"/>
  <c r="B119" i="144"/>
  <c r="AS4" i="142"/>
  <c r="B185" i="143"/>
  <c r="B82" i="145"/>
  <c r="B58" i="141"/>
  <c r="B110" i="144"/>
  <c r="B110" i="141"/>
  <c r="B185" i="144"/>
  <c r="B241" i="144"/>
  <c r="B232" i="146"/>
  <c r="B202" i="143"/>
  <c r="B56" i="141"/>
  <c r="B189" i="142"/>
  <c r="B250" i="79"/>
  <c r="B85" i="142"/>
  <c r="B24" i="143"/>
  <c r="B241" i="143"/>
  <c r="B94" i="79"/>
  <c r="B194" i="150"/>
  <c r="B44" i="150"/>
  <c r="B181" i="143"/>
  <c r="B159" i="142"/>
  <c r="B49" i="147"/>
  <c r="B173" i="144"/>
  <c r="B157" i="150"/>
  <c r="B62" i="145"/>
  <c r="B118" i="146"/>
  <c r="B85" i="141"/>
  <c r="B17" i="145"/>
  <c r="B233" i="142"/>
  <c r="B125" i="134"/>
  <c r="B63" i="143"/>
  <c r="AS12" i="148"/>
  <c r="B238" i="150"/>
  <c r="B224" i="146"/>
  <c r="B260" i="148"/>
  <c r="B92" i="146"/>
  <c r="B42" i="144"/>
  <c r="B252" i="148"/>
  <c r="B78" i="150"/>
  <c r="B51" i="149"/>
  <c r="B177" i="145"/>
  <c r="B168" i="148"/>
  <c r="B36" i="134"/>
  <c r="B170" i="148"/>
  <c r="B79" i="143"/>
  <c r="B68" i="147"/>
  <c r="B217" i="144"/>
  <c r="B251" i="148"/>
  <c r="B116" i="141"/>
  <c r="B154" i="150"/>
  <c r="B109" i="149"/>
  <c r="B204" i="142"/>
  <c r="B38" i="150"/>
  <c r="B233" i="134"/>
  <c r="B76" i="134"/>
  <c r="B128" i="79"/>
  <c r="B187" i="134"/>
  <c r="AS4" i="79"/>
  <c r="B191" i="134"/>
  <c r="B47" i="142"/>
  <c r="B23" i="141"/>
  <c r="B46" i="141"/>
  <c r="B136" i="144"/>
  <c r="B64" i="143"/>
  <c r="B53" i="79"/>
  <c r="B185" i="79"/>
  <c r="B237" i="148"/>
  <c r="B33" i="147"/>
  <c r="B88" i="147"/>
  <c r="B126" i="143"/>
  <c r="B190" i="134"/>
  <c r="B36" i="142"/>
  <c r="B228" i="79"/>
  <c r="B133" i="134"/>
  <c r="B76" i="142"/>
  <c r="B178" i="143"/>
  <c r="B251" i="144"/>
  <c r="AS4" i="144"/>
  <c r="B230" i="144"/>
  <c r="B149" i="142"/>
  <c r="AS10" i="79"/>
  <c r="AS15" i="143"/>
  <c r="B168" i="79"/>
  <c r="B232" i="134"/>
  <c r="B201" i="143"/>
  <c r="B159" i="134"/>
  <c r="AS7" i="141"/>
  <c r="B64" i="142"/>
  <c r="B194" i="141"/>
  <c r="B3" i="143"/>
  <c r="B208" i="79"/>
  <c r="B82" i="142"/>
  <c r="B244" i="150"/>
  <c r="B201" i="79"/>
  <c r="B109" i="134"/>
  <c r="B252" i="147"/>
  <c r="B46" i="134"/>
  <c r="B250" i="142"/>
  <c r="B173" i="134"/>
  <c r="B5" i="141"/>
  <c r="B27" i="143"/>
  <c r="B67" i="141"/>
  <c r="B210" i="148"/>
  <c r="B203" i="142"/>
  <c r="B163" i="79"/>
  <c r="B84" i="144"/>
  <c r="B147" i="143"/>
  <c r="B40" i="144"/>
  <c r="B218" i="134"/>
  <c r="B92" i="79"/>
  <c r="B22" i="150"/>
  <c r="B84" i="79"/>
  <c r="B16" i="79"/>
  <c r="B31" i="145"/>
  <c r="B228" i="150"/>
  <c r="B70" i="143"/>
  <c r="AS3" i="79"/>
  <c r="B48" i="142"/>
  <c r="B247" i="144"/>
  <c r="B181" i="142"/>
  <c r="B192" i="134"/>
  <c r="AS17" i="141"/>
  <c r="B188" i="141"/>
  <c r="B140" i="143"/>
  <c r="B48" i="134"/>
  <c r="B196" i="141"/>
  <c r="B77" i="141"/>
  <c r="B199" i="141"/>
  <c r="B265" i="147"/>
  <c r="B131" i="149"/>
  <c r="B254" i="148"/>
  <c r="B65" i="143"/>
  <c r="B111" i="142"/>
  <c r="B132" i="79"/>
  <c r="B209" i="149"/>
  <c r="B216" i="79"/>
  <c r="B223" i="134"/>
  <c r="B18" i="142"/>
  <c r="AS11" i="79"/>
  <c r="B242" i="79"/>
  <c r="B126" i="142"/>
  <c r="B4" i="144"/>
  <c r="B122" i="149"/>
  <c r="B264" i="144"/>
  <c r="AS19" i="146"/>
  <c r="B72" i="149"/>
  <c r="B86" i="147"/>
  <c r="B119" i="150"/>
  <c r="B137" i="149"/>
  <c r="B16" i="146"/>
  <c r="B243" i="141"/>
  <c r="B230" i="149"/>
  <c r="B42" i="145"/>
  <c r="B198" i="141"/>
  <c r="B149" i="146"/>
  <c r="B221" i="141"/>
  <c r="B186" i="145"/>
  <c r="B161" i="134"/>
  <c r="AS15" i="146"/>
  <c r="B242" i="148"/>
  <c r="B96" i="147"/>
  <c r="B50" i="149"/>
  <c r="B120" i="146"/>
  <c r="B234" i="134"/>
  <c r="B194" i="147"/>
  <c r="B231" i="144"/>
  <c r="B114" i="149"/>
  <c r="B35" i="144"/>
  <c r="B137" i="134"/>
  <c r="B148" i="144"/>
  <c r="B21" i="146"/>
  <c r="B157" i="79"/>
  <c r="B262" i="147"/>
  <c r="B130" i="148"/>
  <c r="B61" i="143"/>
  <c r="B236" i="79"/>
  <c r="B36" i="143"/>
  <c r="B22" i="149"/>
  <c r="B248" i="134"/>
  <c r="B211" i="79"/>
  <c r="B261" i="146"/>
  <c r="B39" i="141"/>
  <c r="B105" i="141"/>
  <c r="B253" i="134"/>
  <c r="B246" i="79"/>
  <c r="B33" i="144"/>
  <c r="B41" i="144"/>
  <c r="B173" i="141"/>
  <c r="B122" i="144"/>
  <c r="AS2" i="143"/>
  <c r="B143" i="79"/>
  <c r="B89" i="143"/>
  <c r="B75" i="141"/>
  <c r="B115" i="143"/>
  <c r="B29" i="142"/>
  <c r="B149" i="143"/>
  <c r="B203" i="134"/>
  <c r="AO7" i="79"/>
  <c r="B52" i="134"/>
  <c r="AS9" i="141"/>
  <c r="B69" i="79"/>
  <c r="B151" i="143"/>
  <c r="B154" i="143"/>
  <c r="B248" i="143"/>
  <c r="B48" i="79"/>
  <c r="B240" i="143"/>
  <c r="B235" i="144"/>
  <c r="B65" i="79"/>
  <c r="B134" i="134"/>
  <c r="B219" i="145"/>
  <c r="AS5" i="148"/>
  <c r="B106" i="141"/>
  <c r="B196" i="146"/>
  <c r="B253" i="147"/>
  <c r="B214" i="141"/>
  <c r="B142" i="134"/>
  <c r="B141" i="142"/>
  <c r="B112" i="141"/>
  <c r="B146" i="134"/>
  <c r="B170" i="142"/>
  <c r="B53" i="134"/>
  <c r="B27" i="146"/>
  <c r="B77" i="144"/>
  <c r="B151" i="79"/>
  <c r="B92" i="150"/>
  <c r="B203" i="145"/>
  <c r="B211" i="134"/>
  <c r="B20" i="146"/>
  <c r="B22" i="141"/>
  <c r="B168" i="143"/>
  <c r="B179" i="79"/>
  <c r="AS17" i="143"/>
  <c r="B27" i="79"/>
  <c r="B167" i="143"/>
  <c r="B27" i="142"/>
  <c r="AS16" i="144"/>
  <c r="B34" i="144"/>
  <c r="B132" i="134"/>
  <c r="B33" i="134"/>
  <c r="B264" i="142"/>
  <c r="AS6" i="79"/>
  <c r="B37" i="134"/>
  <c r="AS19" i="141"/>
  <c r="B93" i="141"/>
  <c r="B264" i="141"/>
  <c r="B44" i="142"/>
  <c r="B171" i="134"/>
  <c r="B265" i="141"/>
  <c r="B79" i="134"/>
  <c r="B135" i="145"/>
  <c r="B156" i="144"/>
  <c r="B23" i="142"/>
  <c r="B28" i="143"/>
  <c r="B38" i="141"/>
  <c r="B182" i="134"/>
  <c r="B61" i="145"/>
  <c r="B237" i="147"/>
  <c r="B55" i="146"/>
  <c r="B77" i="79"/>
  <c r="B64" i="146"/>
  <c r="B31" i="143"/>
  <c r="B94" i="144"/>
  <c r="B74" i="142"/>
  <c r="B51" i="79"/>
  <c r="B170" i="79"/>
  <c r="B105" i="79"/>
  <c r="B109" i="145"/>
  <c r="B200" i="144"/>
  <c r="B225" i="134"/>
  <c r="B252" i="79"/>
  <c r="AS2" i="134"/>
  <c r="B31" i="79"/>
  <c r="B153" i="149"/>
  <c r="B208" i="142"/>
  <c r="B256" i="141"/>
  <c r="B66" i="149"/>
  <c r="B197" i="149"/>
  <c r="B213" i="146"/>
  <c r="B134" i="150"/>
  <c r="B102" i="150"/>
  <c r="B115" i="79"/>
  <c r="B33" i="150"/>
  <c r="B66" i="147"/>
  <c r="B80" i="142"/>
  <c r="B264" i="79"/>
  <c r="B162" i="145"/>
  <c r="B240" i="144"/>
  <c r="B116" i="134"/>
  <c r="B99" i="143"/>
  <c r="B135" i="150"/>
  <c r="B103" i="143"/>
  <c r="B121" i="144"/>
  <c r="B82" i="134"/>
  <c r="B81" i="150"/>
  <c r="B108" i="144"/>
  <c r="AS10" i="143"/>
  <c r="B98" i="147"/>
  <c r="B74" i="145"/>
  <c r="B91" i="148"/>
  <c r="B45" i="147"/>
  <c r="B145" i="145"/>
  <c r="B156" i="146"/>
  <c r="B238" i="147"/>
  <c r="B139" i="144"/>
  <c r="B40" i="141"/>
  <c r="B169" i="145"/>
  <c r="B153" i="143"/>
  <c r="B109" i="147"/>
  <c r="B62" i="150"/>
  <c r="B131" i="79"/>
  <c r="B152" i="141"/>
  <c r="B33" i="143"/>
  <c r="B47" i="143"/>
  <c r="B257" i="143"/>
  <c r="B128" i="142"/>
  <c r="B97" i="141"/>
  <c r="B72" i="141"/>
  <c r="B198" i="134"/>
  <c r="B239" i="143"/>
  <c r="B105" i="144"/>
  <c r="B132" i="144"/>
  <c r="B213" i="147"/>
  <c r="B153" i="142"/>
  <c r="B200" i="143"/>
  <c r="B100" i="145"/>
  <c r="B189" i="134"/>
  <c r="B55" i="144"/>
  <c r="B233" i="145"/>
  <c r="B55" i="134"/>
  <c r="B86" i="142"/>
  <c r="B207" i="134"/>
  <c r="B101" i="143"/>
  <c r="B35" i="142"/>
  <c r="B159" i="146"/>
  <c r="B107" i="141"/>
  <c r="B259" i="134"/>
  <c r="B175" i="145"/>
  <c r="B36" i="146"/>
  <c r="B217" i="141"/>
  <c r="B53" i="142"/>
  <c r="B132" i="143"/>
  <c r="B35" i="79"/>
  <c r="AS18" i="144"/>
  <c r="B131" i="143"/>
  <c r="B252" i="143"/>
  <c r="B122" i="134"/>
  <c r="B111" i="143"/>
  <c r="B69" i="143"/>
  <c r="B249" i="141"/>
  <c r="B214" i="148"/>
  <c r="B59" i="79"/>
  <c r="B118" i="134"/>
  <c r="AS16" i="146"/>
  <c r="B252" i="150"/>
  <c r="B211" i="144"/>
  <c r="B95" i="149"/>
  <c r="B68" i="143"/>
  <c r="B43" i="141"/>
  <c r="B190" i="141"/>
  <c r="B25" i="142"/>
  <c r="B181" i="149"/>
  <c r="B55" i="142"/>
  <c r="B257" i="142"/>
  <c r="B209" i="142"/>
  <c r="B171" i="142"/>
  <c r="B263" i="144"/>
  <c r="AS16" i="143"/>
  <c r="B31" i="144"/>
  <c r="B71" i="134"/>
  <c r="B188" i="145"/>
  <c r="B163" i="144"/>
  <c r="B26" i="144"/>
  <c r="B98" i="142"/>
  <c r="B61" i="141"/>
  <c r="B60" i="147"/>
  <c r="B169" i="141"/>
  <c r="AO7" i="148"/>
  <c r="B153" i="134"/>
  <c r="B63" i="142"/>
  <c r="B141" i="144"/>
  <c r="B30" i="144"/>
  <c r="B39" i="134"/>
  <c r="B154" i="134"/>
  <c r="B244" i="143"/>
  <c r="B166" i="145"/>
  <c r="B163" i="148"/>
  <c r="B82" i="143"/>
  <c r="B228" i="144"/>
  <c r="B74" i="141"/>
  <c r="B179" i="142"/>
  <c r="B259" i="144"/>
  <c r="B225" i="145"/>
  <c r="B131" i="146"/>
  <c r="B183" i="147"/>
  <c r="B180" i="150"/>
  <c r="B130" i="145"/>
  <c r="AS7" i="143"/>
  <c r="B146" i="147"/>
  <c r="B202" i="144"/>
  <c r="B126" i="148"/>
  <c r="B29" i="146"/>
  <c r="B22" i="145"/>
  <c r="B66" i="145"/>
  <c r="B63" i="147"/>
  <c r="B179" i="148"/>
  <c r="B104" i="149"/>
  <c r="B46" i="148"/>
  <c r="AS19" i="148"/>
  <c r="B249" i="143"/>
  <c r="B242" i="146"/>
  <c r="B155" i="145"/>
  <c r="B203" i="144"/>
  <c r="B145" i="134"/>
  <c r="B69" i="149"/>
  <c r="B221" i="145"/>
  <c r="B209" i="144"/>
  <c r="B172" i="150"/>
  <c r="B223" i="149"/>
  <c r="B213" i="141"/>
  <c r="B76" i="79"/>
  <c r="B209" i="79"/>
  <c r="B19" i="145"/>
  <c r="B133" i="150"/>
  <c r="B147" i="148"/>
  <c r="B135" i="147"/>
  <c r="B156" i="147"/>
  <c r="B109" i="143"/>
  <c r="B162" i="79"/>
  <c r="B135" i="79"/>
  <c r="B204" i="141"/>
  <c r="B4" i="143"/>
  <c r="B210" i="143"/>
  <c r="B82" i="79"/>
  <c r="B117" i="144"/>
  <c r="B94" i="147"/>
  <c r="B163" i="134"/>
  <c r="B96" i="141"/>
  <c r="B96" i="79"/>
  <c r="B111" i="79"/>
  <c r="B30" i="141"/>
  <c r="B69" i="134"/>
  <c r="B50" i="144"/>
  <c r="B110" i="79"/>
  <c r="B44" i="144"/>
  <c r="B157" i="144"/>
  <c r="B29" i="141"/>
  <c r="B19" i="143"/>
  <c r="B72" i="143"/>
  <c r="B156" i="142"/>
  <c r="B144" i="141"/>
  <c r="B70" i="141"/>
  <c r="B21" i="141"/>
  <c r="B177" i="146"/>
  <c r="B94" i="141"/>
  <c r="B190" i="145"/>
  <c r="B139" i="134"/>
  <c r="B265" i="144"/>
  <c r="B91" i="79"/>
  <c r="B99" i="141"/>
  <c r="B228" i="141"/>
  <c r="B229" i="143"/>
  <c r="B176" i="141"/>
  <c r="B91" i="144"/>
  <c r="B66" i="141"/>
  <c r="B137" i="148"/>
  <c r="B241" i="141"/>
  <c r="B58" i="142"/>
  <c r="B148" i="79"/>
  <c r="B82" i="148"/>
  <c r="AS12" i="142"/>
  <c r="B194" i="134"/>
  <c r="B75" i="144"/>
  <c r="B25" i="144"/>
  <c r="B90" i="144"/>
  <c r="B138" i="141"/>
  <c r="B153" i="141"/>
  <c r="B187" i="141"/>
  <c r="B84" i="134"/>
  <c r="B82" i="144"/>
  <c r="B39" i="143"/>
  <c r="B47" i="79"/>
  <c r="B119" i="134"/>
  <c r="B23" i="79"/>
  <c r="B84" i="141"/>
  <c r="B263" i="141"/>
  <c r="B217" i="79"/>
  <c r="B3" i="79"/>
  <c r="B259" i="143"/>
  <c r="B83" i="141"/>
  <c r="B70" i="144"/>
  <c r="B178" i="144"/>
  <c r="B231" i="145"/>
  <c r="B255" i="141"/>
  <c r="B124" i="79"/>
  <c r="B34" i="142"/>
  <c r="B156" i="143"/>
  <c r="B250" i="141"/>
  <c r="B34" i="134"/>
  <c r="B246" i="142"/>
  <c r="AS19" i="142"/>
  <c r="B144" i="79"/>
  <c r="B31" i="142"/>
  <c r="B45" i="144"/>
  <c r="B60" i="144"/>
  <c r="B81" i="143"/>
  <c r="B44" i="134"/>
  <c r="B213" i="143"/>
  <c r="B160" i="142"/>
  <c r="B237" i="134"/>
  <c r="B228" i="143"/>
  <c r="B17" i="144"/>
  <c r="B183" i="134"/>
  <c r="B263" i="143"/>
  <c r="B35" i="141"/>
  <c r="B159" i="141"/>
  <c r="B179" i="141"/>
  <c r="B175" i="79"/>
  <c r="B212" i="144"/>
  <c r="B29" i="134"/>
  <c r="B176" i="79"/>
  <c r="B157" i="141"/>
  <c r="B229" i="144"/>
  <c r="B16" i="141"/>
  <c r="B44" i="147"/>
  <c r="B94" i="134"/>
  <c r="B135" i="144"/>
  <c r="B232" i="79"/>
  <c r="B200" i="142"/>
  <c r="B207" i="141"/>
  <c r="B129" i="79"/>
  <c r="B39" i="79"/>
  <c r="B175" i="141"/>
  <c r="B56" i="144"/>
  <c r="B221" i="144"/>
  <c r="B229" i="146"/>
  <c r="B78" i="134"/>
  <c r="B103" i="79"/>
  <c r="B81" i="141"/>
  <c r="B197" i="134"/>
  <c r="AS9" i="143"/>
  <c r="B57" i="134"/>
  <c r="B220" i="134"/>
  <c r="B255" i="143"/>
  <c r="B220" i="143"/>
  <c r="B45" i="79"/>
  <c r="B50" i="79"/>
  <c r="B230" i="143"/>
  <c r="B171" i="79"/>
  <c r="B34" i="143"/>
  <c r="B81" i="147"/>
  <c r="B87" i="143"/>
  <c r="AS7" i="134"/>
  <c r="B81" i="145"/>
  <c r="B166" i="148"/>
  <c r="AS12" i="150"/>
  <c r="B122" i="147"/>
  <c r="B217" i="147"/>
  <c r="B205" i="142"/>
  <c r="B67" i="134"/>
  <c r="B27" i="144"/>
  <c r="B224" i="79"/>
  <c r="B108" i="149"/>
  <c r="B241" i="147"/>
  <c r="B87" i="141"/>
  <c r="B107" i="149"/>
  <c r="B104" i="145"/>
  <c r="B168" i="142"/>
  <c r="B109" i="146"/>
  <c r="B50" i="134"/>
  <c r="B30" i="142"/>
  <c r="B264" i="134"/>
  <c r="B140" i="145"/>
  <c r="B117" i="134"/>
  <c r="B138" i="147"/>
  <c r="B231" i="141"/>
  <c r="B219" i="79"/>
  <c r="B174" i="145"/>
  <c r="B190" i="143"/>
  <c r="B131" i="141"/>
  <c r="B100" i="141"/>
  <c r="B182" i="141"/>
  <c r="B111" i="141"/>
  <c r="B206" i="150"/>
  <c r="B68" i="79"/>
  <c r="B149" i="148"/>
  <c r="B136" i="142"/>
  <c r="B26" i="141"/>
  <c r="B156" i="141"/>
  <c r="B169" i="79"/>
  <c r="B193" i="144"/>
  <c r="B104" i="142"/>
  <c r="B164" i="144"/>
  <c r="AS4" i="147"/>
  <c r="B148" i="141"/>
  <c r="B52" i="142"/>
  <c r="B113" i="134"/>
  <c r="B195" i="142"/>
  <c r="B53" i="148"/>
  <c r="B263" i="134"/>
  <c r="B45" i="148"/>
  <c r="B73" i="144"/>
  <c r="B157" i="143"/>
  <c r="B214" i="143"/>
  <c r="B88" i="142"/>
  <c r="B217" i="134"/>
  <c r="B161" i="144"/>
  <c r="B107" i="144"/>
  <c r="B89" i="141"/>
  <c r="B202" i="141"/>
  <c r="B146" i="143"/>
  <c r="B20" i="144"/>
  <c r="B150" i="143"/>
  <c r="B57" i="146"/>
  <c r="B115" i="142"/>
  <c r="AS8" i="79"/>
  <c r="B91" i="134"/>
  <c r="B172" i="141"/>
  <c r="B184" i="142"/>
  <c r="AS5" i="134"/>
  <c r="B121" i="141"/>
  <c r="B168" i="134"/>
  <c r="B134" i="143"/>
  <c r="B118" i="79"/>
  <c r="B95" i="144"/>
  <c r="B183" i="143"/>
  <c r="B101" i="79"/>
  <c r="B145" i="141"/>
  <c r="B199" i="142"/>
  <c r="B197" i="144"/>
  <c r="B230" i="142"/>
  <c r="B130" i="142"/>
  <c r="B26" i="143"/>
  <c r="B261" i="143"/>
  <c r="B141" i="143"/>
  <c r="B168" i="141"/>
  <c r="B104" i="144"/>
  <c r="B199" i="144"/>
  <c r="B106" i="144"/>
  <c r="B232" i="142"/>
  <c r="B261" i="142"/>
  <c r="B218" i="141"/>
  <c r="B24" i="142"/>
  <c r="B192" i="79"/>
  <c r="B22" i="142"/>
  <c r="B147" i="142"/>
  <c r="B96" i="143"/>
  <c r="B256" i="143"/>
  <c r="B106" i="150"/>
  <c r="B30" i="134"/>
  <c r="B5" i="144"/>
  <c r="B188" i="142"/>
  <c r="B257" i="144"/>
  <c r="B41" i="143"/>
  <c r="B216" i="143"/>
  <c r="AS14" i="142"/>
  <c r="B57" i="144"/>
  <c r="B43" i="134"/>
  <c r="B152" i="134"/>
  <c r="B233" i="143"/>
  <c r="B59" i="145"/>
  <c r="B117" i="142"/>
  <c r="B17" i="134"/>
  <c r="B78" i="149"/>
  <c r="B92" i="142"/>
  <c r="B170" i="144"/>
  <c r="B201" i="142"/>
  <c r="B146" i="141"/>
  <c r="B74" i="147"/>
  <c r="B245" i="134"/>
  <c r="B169" i="146"/>
  <c r="B219" i="134"/>
  <c r="B191" i="142"/>
  <c r="B80" i="141"/>
  <c r="B189" i="141"/>
  <c r="B153" i="79"/>
  <c r="B88" i="144"/>
  <c r="B107" i="79"/>
  <c r="B237" i="142"/>
  <c r="B240" i="149"/>
  <c r="B116" i="144"/>
  <c r="B236" i="134"/>
  <c r="B218" i="147"/>
  <c r="B68" i="141"/>
  <c r="B169" i="142"/>
  <c r="AS7" i="145"/>
  <c r="B257" i="148"/>
  <c r="B176" i="147"/>
  <c r="B246" i="141"/>
  <c r="B61" i="142"/>
  <c r="B257" i="149"/>
  <c r="B220" i="141"/>
  <c r="B60" i="134"/>
  <c r="B51" i="141"/>
  <c r="B227" i="144"/>
  <c r="B214" i="144"/>
  <c r="B231" i="142"/>
  <c r="B116" i="145"/>
  <c r="AS10" i="134"/>
  <c r="AS4" i="134"/>
  <c r="B134" i="144"/>
  <c r="B107" i="145"/>
  <c r="B23" i="148"/>
  <c r="B139" i="143"/>
  <c r="B249" i="147"/>
  <c r="B147" i="79"/>
  <c r="B235" i="142"/>
  <c r="B258" i="144"/>
  <c r="B145" i="143"/>
  <c r="B193" i="142"/>
  <c r="B4" i="141"/>
  <c r="B73" i="142"/>
  <c r="B176" i="142"/>
  <c r="B201" i="149"/>
  <c r="B218" i="145"/>
  <c r="B158" i="142"/>
  <c r="B222" i="134"/>
  <c r="B70" i="142"/>
  <c r="AS17" i="142"/>
  <c r="B242" i="144"/>
  <c r="B187" i="142"/>
  <c r="B200" i="79"/>
  <c r="AS2" i="145"/>
  <c r="B191" i="150"/>
  <c r="AO7" i="134"/>
  <c r="B24" i="141"/>
  <c r="B211" i="143"/>
  <c r="B170" i="143"/>
  <c r="B140" i="142"/>
  <c r="B20" i="143"/>
  <c r="B223" i="147"/>
  <c r="B164" i="79"/>
  <c r="B49" i="134"/>
  <c r="B126" i="141"/>
  <c r="B234" i="79"/>
  <c r="B113" i="79"/>
  <c r="B160" i="134"/>
  <c r="AS10" i="142"/>
  <c r="B252" i="134"/>
  <c r="B182" i="142"/>
  <c r="B160" i="79"/>
  <c r="B163" i="141"/>
  <c r="AS13" i="144"/>
  <c r="AS14" i="141"/>
  <c r="B264" i="143"/>
  <c r="B233" i="144"/>
  <c r="B39" i="142"/>
  <c r="B29" i="144"/>
  <c r="B73" i="134"/>
  <c r="AS7" i="79"/>
  <c r="B4" i="142"/>
  <c r="B169" i="144"/>
  <c r="B222" i="144"/>
  <c r="B68" i="144"/>
  <c r="B105" i="134"/>
  <c r="B98" i="144"/>
  <c r="B209" i="134"/>
  <c r="B198" i="79"/>
  <c r="B231" i="143"/>
  <c r="B106" i="79"/>
  <c r="B137" i="141"/>
  <c r="B173" i="79"/>
  <c r="B103" i="134"/>
  <c r="B113" i="143"/>
  <c r="B141" i="79"/>
  <c r="B181" i="141"/>
  <c r="B64" i="144"/>
  <c r="B42" i="143"/>
  <c r="B258" i="142"/>
  <c r="B208" i="134"/>
  <c r="B195" i="79"/>
  <c r="B170" i="134"/>
  <c r="B177" i="79"/>
  <c r="B32" i="141"/>
  <c r="B195" i="143"/>
  <c r="B260" i="142"/>
  <c r="B117" i="145"/>
  <c r="B197" i="142"/>
  <c r="B22" i="134"/>
  <c r="B3" i="144"/>
  <c r="B193" i="134"/>
  <c r="B216" i="144"/>
  <c r="B178" i="79"/>
  <c r="B49" i="141"/>
  <c r="AS11" i="143"/>
  <c r="B245" i="141"/>
  <c r="B171" i="143"/>
  <c r="B236" i="144"/>
  <c r="B208" i="141"/>
  <c r="B209" i="143"/>
  <c r="B196" i="142"/>
  <c r="B63" i="141"/>
  <c r="B136" i="141"/>
  <c r="B228" i="134"/>
  <c r="B238" i="79"/>
  <c r="B82" i="141"/>
  <c r="B250" i="143"/>
  <c r="AS15" i="134"/>
  <c r="B62" i="144"/>
  <c r="B73" i="141"/>
  <c r="B148" i="142"/>
  <c r="B30" i="150"/>
  <c r="B215" i="142"/>
  <c r="B236" i="141"/>
  <c r="B119" i="143"/>
  <c r="B52" i="79"/>
  <c r="B248" i="142"/>
  <c r="B89" i="145"/>
  <c r="AS10" i="150"/>
  <c r="B131" i="145"/>
  <c r="B30" i="147"/>
  <c r="B120" i="141"/>
  <c r="B54" i="150"/>
  <c r="B246" i="147"/>
  <c r="B199" i="79"/>
  <c r="B122" i="141"/>
  <c r="B40" i="79"/>
  <c r="B149" i="141"/>
  <c r="B57" i="148"/>
  <c r="B237" i="144"/>
  <c r="AS14" i="144"/>
  <c r="B185" i="149"/>
  <c r="B119" i="149"/>
  <c r="B221" i="143"/>
  <c r="B109" i="142"/>
  <c r="B97" i="134"/>
  <c r="B167" i="146"/>
  <c r="B186" i="143"/>
  <c r="B221" i="134"/>
  <c r="B87" i="149"/>
  <c r="B98" i="79"/>
  <c r="B145" i="144"/>
  <c r="B26" i="134"/>
  <c r="B260" i="143"/>
  <c r="B181" i="79"/>
  <c r="B71" i="146"/>
  <c r="B125" i="142"/>
  <c r="B96" i="144"/>
  <c r="B144" i="143"/>
  <c r="B134" i="141"/>
  <c r="B98" i="134"/>
  <c r="B221" i="142"/>
  <c r="B60" i="143"/>
  <c r="B257" i="134"/>
  <c r="B206" i="134"/>
  <c r="B121" i="142"/>
  <c r="B76" i="144"/>
  <c r="B45" i="142"/>
  <c r="B90" i="142"/>
  <c r="B88" i="134"/>
  <c r="B252" i="146"/>
  <c r="B179" i="145"/>
  <c r="B135" i="134"/>
  <c r="B113" i="141"/>
  <c r="B155" i="142"/>
  <c r="B50" i="143"/>
  <c r="B190" i="142"/>
  <c r="B27" i="134"/>
  <c r="B161" i="142"/>
  <c r="AS15" i="144"/>
  <c r="B118" i="141"/>
  <c r="B200" i="148"/>
  <c r="B90" i="134"/>
  <c r="B129" i="144"/>
  <c r="B166" i="141"/>
  <c r="B215" i="144"/>
  <c r="B56" i="142"/>
  <c r="B100" i="134"/>
  <c r="B90" i="141"/>
  <c r="B200" i="141"/>
  <c r="B180" i="134"/>
  <c r="B114" i="141"/>
  <c r="B81" i="79"/>
  <c r="B220" i="79"/>
  <c r="B185" i="134"/>
  <c r="B176" i="143"/>
  <c r="B230" i="134"/>
  <c r="B248" i="79"/>
  <c r="B119" i="141"/>
  <c r="B59" i="142"/>
  <c r="B242" i="143"/>
  <c r="B39" i="146"/>
  <c r="B58" i="143"/>
  <c r="B114" i="79"/>
  <c r="AS16" i="142"/>
  <c r="B175" i="134"/>
  <c r="B255" i="142"/>
  <c r="B99" i="134"/>
  <c r="B38" i="134"/>
  <c r="B81" i="144"/>
  <c r="B67" i="79"/>
  <c r="B86" i="141"/>
  <c r="B40" i="142"/>
  <c r="B263" i="79"/>
  <c r="AS19" i="144"/>
  <c r="B83" i="143"/>
  <c r="B206" i="141"/>
  <c r="B172" i="134"/>
  <c r="AS14" i="134"/>
  <c r="B256" i="144"/>
  <c r="B167" i="141"/>
  <c r="B154" i="141"/>
  <c r="B207" i="142"/>
  <c r="B210" i="134"/>
  <c r="B238" i="141"/>
  <c r="B69" i="148"/>
  <c r="B240" i="79"/>
  <c r="B92" i="141"/>
  <c r="B5" i="79"/>
  <c r="B165" i="134"/>
  <c r="B262" i="79"/>
  <c r="B138" i="144"/>
  <c r="B32" i="79"/>
  <c r="B244" i="141"/>
  <c r="B228" i="142"/>
  <c r="B140" i="134"/>
  <c r="B238" i="134"/>
  <c r="B67" i="142"/>
  <c r="B210" i="79"/>
  <c r="B33" i="79"/>
  <c r="B222" i="143"/>
  <c r="B31" i="134"/>
  <c r="AS5" i="142"/>
  <c r="B112" i="144"/>
  <c r="B212" i="79"/>
  <c r="B20" i="134"/>
  <c r="B241" i="142"/>
  <c r="B186" i="144"/>
  <c r="B243" i="79"/>
  <c r="B155" i="144"/>
  <c r="B63" i="144"/>
  <c r="B150" i="150"/>
  <c r="B95" i="141"/>
  <c r="B247" i="146"/>
  <c r="B28" i="141"/>
  <c r="B114" i="146"/>
  <c r="B143" i="142"/>
  <c r="B67" i="148"/>
  <c r="B3" i="145"/>
  <c r="B123" i="149"/>
  <c r="B152" i="142"/>
  <c r="B23" i="146"/>
  <c r="B80" i="143"/>
  <c r="B174" i="141"/>
  <c r="B253" i="79"/>
  <c r="B148" i="134"/>
  <c r="B219" i="144"/>
  <c r="B261" i="145"/>
  <c r="B95" i="142"/>
  <c r="B220" i="142"/>
  <c r="B213" i="134"/>
  <c r="B21" i="145"/>
  <c r="B130" i="134"/>
  <c r="B102" i="143"/>
  <c r="B134" i="79"/>
  <c r="B243" i="147"/>
  <c r="B246" i="134"/>
  <c r="B102" i="134"/>
  <c r="B83" i="144"/>
  <c r="B150" i="141"/>
  <c r="B22" i="79"/>
  <c r="B124" i="143"/>
  <c r="B79" i="79"/>
  <c r="B73" i="143"/>
  <c r="B80" i="146"/>
  <c r="B176" i="144"/>
  <c r="B216" i="141"/>
  <c r="B86" i="144"/>
  <c r="B141" i="141"/>
  <c r="B248" i="148"/>
  <c r="AS8" i="142"/>
  <c r="B33" i="142"/>
  <c r="AS14" i="143"/>
  <c r="B191" i="148"/>
  <c r="B29" i="143"/>
  <c r="B260" i="144"/>
  <c r="B206" i="79"/>
  <c r="B155" i="143"/>
  <c r="B97" i="142"/>
  <c r="B84" i="150"/>
  <c r="B170" i="145"/>
  <c r="B216" i="134"/>
  <c r="B232" i="148"/>
  <c r="B169" i="143"/>
  <c r="B92" i="134"/>
  <c r="B71" i="79"/>
  <c r="B47" i="144"/>
  <c r="B244" i="79"/>
  <c r="B172" i="144"/>
  <c r="B80" i="147"/>
  <c r="B89" i="134"/>
  <c r="AS3" i="143"/>
  <c r="B71" i="143"/>
  <c r="B197" i="79"/>
  <c r="B151" i="142"/>
  <c r="B99" i="142"/>
  <c r="B137" i="142"/>
  <c r="B250" i="147"/>
  <c r="B104" i="143"/>
  <c r="B72" i="142"/>
  <c r="B260" i="141"/>
  <c r="B77" i="143"/>
  <c r="B224" i="150"/>
  <c r="B117" i="141"/>
  <c r="B61" i="134"/>
  <c r="B19" i="79"/>
  <c r="B186" i="141"/>
  <c r="B72" i="134"/>
  <c r="B247" i="143"/>
  <c r="B245" i="79"/>
  <c r="B47" i="134"/>
  <c r="B37" i="79"/>
  <c r="B146" i="144"/>
  <c r="B167" i="144"/>
  <c r="B138" i="134"/>
  <c r="B184" i="143"/>
  <c r="B249" i="142"/>
  <c r="B65" i="141"/>
  <c r="B180" i="142"/>
  <c r="B193" i="141"/>
  <c r="B136" i="134"/>
  <c r="B201" i="134"/>
  <c r="AO7" i="144"/>
  <c r="B43" i="144"/>
  <c r="B53" i="141"/>
  <c r="B201" i="141"/>
  <c r="B42" i="141"/>
  <c r="B49" i="144"/>
  <c r="B172" i="142"/>
  <c r="B59" i="134"/>
  <c r="B258" i="134"/>
  <c r="B215" i="141"/>
  <c r="B247" i="141"/>
  <c r="B180" i="141"/>
  <c r="B94" i="142"/>
  <c r="B152" i="144"/>
  <c r="B212" i="134"/>
  <c r="B186" i="79"/>
  <c r="B5" i="142"/>
  <c r="B76" i="141"/>
  <c r="B158" i="134"/>
  <c r="B51" i="134"/>
  <c r="B120" i="143"/>
  <c r="B142" i="150"/>
  <c r="B251" i="143"/>
  <c r="B194" i="144"/>
  <c r="B147" i="141"/>
  <c r="B145" i="142"/>
  <c r="B150" i="142"/>
  <c r="AS11" i="134"/>
  <c r="B36" i="79"/>
  <c r="B212" i="141"/>
  <c r="AS3" i="142"/>
  <c r="B222" i="141"/>
  <c r="B49" i="79"/>
  <c r="B90" i="146"/>
  <c r="B153" i="148"/>
  <c r="B17" i="141"/>
  <c r="B259" i="79"/>
  <c r="AS2" i="141"/>
  <c r="B257" i="145"/>
  <c r="B210" i="145"/>
  <c r="B85" i="145"/>
  <c r="B68" i="145"/>
  <c r="B83" i="145"/>
  <c r="B132" i="142"/>
  <c r="B39" i="144"/>
  <c r="B22" i="144"/>
  <c r="B205" i="79"/>
  <c r="B61" i="144"/>
  <c r="B112" i="79"/>
  <c r="B154" i="147"/>
  <c r="B234" i="141"/>
  <c r="B67" i="144"/>
  <c r="B151" i="144"/>
  <c r="B217" i="143"/>
  <c r="B116" i="143"/>
  <c r="B98" i="141"/>
  <c r="B131" i="134"/>
  <c r="B26" i="79"/>
  <c r="B129" i="141"/>
  <c r="B21" i="142"/>
  <c r="B79" i="142"/>
  <c r="B255" i="144"/>
  <c r="B164" i="134"/>
  <c r="AS10" i="147"/>
  <c r="B45" i="141"/>
  <c r="B187" i="79"/>
  <c r="B139" i="79"/>
  <c r="B123" i="146"/>
  <c r="B99" i="79"/>
  <c r="B217" i="142"/>
  <c r="B98" i="143"/>
  <c r="B50" i="142"/>
  <c r="B85" i="144"/>
  <c r="B171" i="144"/>
  <c r="B164" i="142"/>
  <c r="B206" i="144"/>
  <c r="B102" i="147"/>
  <c r="B4" i="79"/>
  <c r="B40" i="143"/>
  <c r="B204" i="134"/>
  <c r="B118" i="142"/>
  <c r="B136" i="79"/>
  <c r="B114" i="134"/>
  <c r="B249" i="148"/>
  <c r="B104" i="141"/>
  <c r="B115" i="134"/>
  <c r="B117" i="143"/>
  <c r="B166" i="143"/>
  <c r="B264" i="146"/>
  <c r="B213" i="144"/>
  <c r="B190" i="79"/>
  <c r="B91" i="142"/>
  <c r="B73" i="79"/>
  <c r="B131" i="144"/>
  <c r="B239" i="142"/>
  <c r="B211" i="141"/>
  <c r="AS15" i="142"/>
  <c r="B201" i="145"/>
  <c r="B113" i="142"/>
  <c r="B254" i="142"/>
  <c r="B236" i="142"/>
  <c r="B157" i="142"/>
  <c r="B151" i="141"/>
  <c r="B198" i="143"/>
  <c r="B181" i="134"/>
  <c r="B224" i="143"/>
  <c r="B116" i="147"/>
  <c r="B240" i="142"/>
  <c r="B205" i="134"/>
  <c r="AS19" i="143"/>
  <c r="B42" i="79"/>
  <c r="B229" i="142"/>
  <c r="B232" i="141"/>
  <c r="B185" i="142"/>
  <c r="B56" i="143"/>
  <c r="B239" i="79"/>
  <c r="B134" i="142"/>
  <c r="B5" i="134"/>
  <c r="B66" i="142"/>
  <c r="B230" i="141"/>
  <c r="B265" i="142"/>
  <c r="B261" i="141"/>
  <c r="B229" i="79"/>
  <c r="AS13" i="141"/>
  <c r="B62" i="142"/>
  <c r="B123" i="144"/>
  <c r="B18" i="141"/>
  <c r="B44" i="79"/>
  <c r="B87" i="144"/>
  <c r="B118" i="144"/>
  <c r="B197" i="143"/>
  <c r="B158" i="144"/>
  <c r="B220" i="150"/>
  <c r="B235" i="79"/>
  <c r="B186" i="146"/>
  <c r="B207" i="143"/>
  <c r="B231" i="79"/>
  <c r="B24" i="144"/>
  <c r="B192" i="150"/>
  <c r="B55" i="149"/>
  <c r="B27" i="147"/>
  <c r="B145" i="79"/>
  <c r="B151" i="145"/>
  <c r="B28" i="79"/>
  <c r="B23" i="144"/>
  <c r="B106" i="143"/>
  <c r="B184" i="141"/>
  <c r="B164" i="143"/>
  <c r="B126" i="134"/>
  <c r="B244" i="144"/>
  <c r="B141" i="134"/>
  <c r="AS12" i="79"/>
  <c r="B123" i="143"/>
  <c r="B158" i="150"/>
  <c r="B57" i="79"/>
  <c r="B233" i="141"/>
  <c r="B188" i="143"/>
  <c r="B89" i="142"/>
  <c r="AS14" i="79"/>
  <c r="B78" i="143"/>
  <c r="B58" i="147"/>
  <c r="B137" i="79"/>
  <c r="B244" i="134"/>
  <c r="AS12" i="134"/>
  <c r="B49" i="142"/>
  <c r="B167" i="79"/>
  <c r="B40" i="134"/>
  <c r="AS18" i="79"/>
  <c r="B53" i="149"/>
  <c r="B130" i="141"/>
  <c r="B89" i="147"/>
  <c r="B113" i="148"/>
  <c r="B178" i="134"/>
  <c r="B90" i="143"/>
  <c r="B102" i="79"/>
  <c r="B233" i="79"/>
  <c r="B88" i="141"/>
  <c r="B173" i="149"/>
  <c r="B116" i="79"/>
  <c r="B152" i="143"/>
  <c r="AS11" i="141"/>
  <c r="B89" i="144"/>
  <c r="B37" i="141"/>
  <c r="B28" i="144"/>
  <c r="B140" i="144"/>
  <c r="B80" i="134"/>
  <c r="B242" i="141"/>
  <c r="B187" i="143"/>
  <c r="B192" i="144"/>
  <c r="B194" i="79"/>
  <c r="B226" i="142"/>
  <c r="B18" i="148"/>
  <c r="B78" i="79"/>
  <c r="B114" i="142"/>
  <c r="B65" i="144"/>
  <c r="B25" i="134"/>
  <c r="B21" i="79"/>
  <c r="B68" i="142"/>
  <c r="B96" i="142"/>
  <c r="B84" i="142"/>
  <c r="B102" i="141"/>
  <c r="B75" i="149"/>
  <c r="AS7" i="142"/>
  <c r="B249" i="134"/>
  <c r="B79" i="146"/>
  <c r="B108" i="134"/>
  <c r="B91" i="141"/>
  <c r="B262" i="142"/>
  <c r="AS17" i="134"/>
  <c r="B144" i="145"/>
  <c r="B94" i="143"/>
  <c r="B253" i="144"/>
  <c r="B199" i="134"/>
  <c r="B26" i="142"/>
  <c r="B110" i="143"/>
  <c r="B72" i="147"/>
  <c r="B201" i="144"/>
  <c r="B165" i="143"/>
  <c r="B106" i="134"/>
  <c r="B237" i="143"/>
  <c r="B227" i="79"/>
  <c r="B169" i="134"/>
  <c r="B32" i="143"/>
  <c r="AS6" i="142"/>
  <c r="B173" i="142"/>
  <c r="B137" i="143"/>
  <c r="B103" i="144"/>
  <c r="B174" i="79"/>
  <c r="B93" i="79"/>
  <c r="B92" i="143"/>
  <c r="B196" i="144"/>
  <c r="B25" i="79"/>
  <c r="B125" i="144"/>
  <c r="B20" i="142"/>
  <c r="B191" i="144"/>
  <c r="B84" i="145"/>
  <c r="B97" i="143"/>
  <c r="B62" i="134"/>
  <c r="B20" i="141"/>
  <c r="B209" i="141"/>
  <c r="B121" i="134"/>
  <c r="B129" i="142"/>
  <c r="B53" i="143"/>
  <c r="B27" i="141"/>
  <c r="B205" i="143"/>
  <c r="B263" i="142"/>
  <c r="AS10" i="141"/>
  <c r="B105" i="142"/>
  <c r="B203" i="143"/>
  <c r="B254" i="143"/>
  <c r="AS4" i="141"/>
  <c r="B93" i="134"/>
  <c r="B224" i="148"/>
  <c r="B192" i="141"/>
  <c r="B192" i="142"/>
  <c r="B125" i="141"/>
  <c r="B121" i="79"/>
  <c r="B262" i="141"/>
  <c r="B253" i="143"/>
  <c r="AS5" i="141"/>
  <c r="AS13" i="143"/>
  <c r="B52" i="143"/>
  <c r="B62" i="141"/>
  <c r="B43" i="146"/>
  <c r="B59" i="143"/>
  <c r="AS13" i="79"/>
  <c r="B85" i="143"/>
  <c r="B43" i="143"/>
  <c r="B82" i="149"/>
  <c r="B234" i="149"/>
  <c r="B255" i="79"/>
  <c r="B185" i="141"/>
  <c r="B165" i="144"/>
  <c r="B96" i="134"/>
  <c r="B25" i="143"/>
  <c r="B55" i="143"/>
  <c r="B125" i="143"/>
  <c r="B59" i="144"/>
  <c r="B154" i="142"/>
  <c r="B210" i="141"/>
  <c r="B120" i="144"/>
  <c r="B16" i="142"/>
  <c r="B139" i="141"/>
  <c r="B210" i="144"/>
  <c r="B21" i="134"/>
  <c r="B219" i="143"/>
  <c r="B20" i="79"/>
  <c r="AS18" i="134"/>
  <c r="B35" i="143"/>
  <c r="B184" i="144"/>
  <c r="B225" i="144"/>
  <c r="B177" i="143"/>
  <c r="B240" i="134"/>
  <c r="B160" i="143"/>
  <c r="B32" i="150"/>
  <c r="B108" i="143"/>
  <c r="AS2" i="144"/>
  <c r="B95" i="146"/>
  <c r="B147" i="144"/>
  <c r="B43" i="142"/>
  <c r="B187" i="144"/>
  <c r="AS2" i="79"/>
  <c r="B244" i="142"/>
  <c r="B150" i="79"/>
  <c r="B140" i="79"/>
  <c r="AS6" i="141"/>
  <c r="AS8" i="143"/>
  <c r="AS8" i="134"/>
  <c r="B100" i="144"/>
  <c r="B178" i="141"/>
  <c r="B19" i="141"/>
  <c r="B155" i="134"/>
  <c r="B59" i="146"/>
  <c r="B133" i="147"/>
  <c r="B189" i="79"/>
  <c r="B68" i="134"/>
  <c r="B200" i="134"/>
  <c r="B103" i="149"/>
  <c r="B238" i="143"/>
  <c r="AS12" i="143"/>
  <c r="B159" i="143"/>
  <c r="B42" i="142"/>
  <c r="B46" i="79"/>
  <c r="B74" i="79"/>
  <c r="B178" i="148"/>
  <c r="B172" i="79"/>
  <c r="B17" i="79"/>
  <c r="B239" i="134"/>
  <c r="B142" i="142"/>
  <c r="B215" i="143"/>
  <c r="B29" i="79"/>
  <c r="B121" i="143"/>
  <c r="B51" i="143"/>
  <c r="B59" i="141"/>
  <c r="B17" i="148"/>
  <c r="B170" i="141"/>
  <c r="B196" i="79"/>
  <c r="B55" i="79"/>
  <c r="B54" i="79"/>
  <c r="B224" i="141"/>
  <c r="AS3" i="141"/>
  <c r="B229" i="141"/>
  <c r="B223" i="143"/>
  <c r="AS9" i="144"/>
  <c r="B28" i="142"/>
  <c r="B130" i="144"/>
  <c r="B122" i="142"/>
  <c r="B61" i="79"/>
  <c r="B101" i="142"/>
  <c r="B119" i="79"/>
  <c r="B246" i="143"/>
  <c r="B71" i="144"/>
  <c r="B18" i="143"/>
  <c r="B257" i="141"/>
  <c r="B135" i="142"/>
  <c r="B142" i="141"/>
  <c r="B174" i="144"/>
  <c r="B154" i="79"/>
  <c r="B226" i="79"/>
  <c r="B36" i="141"/>
  <c r="B37" i="143"/>
  <c r="B54" i="142"/>
  <c r="B95" i="79"/>
  <c r="B229" i="145"/>
  <c r="AS6" i="144"/>
  <c r="B37" i="144"/>
  <c r="B143" i="143"/>
  <c r="B23" i="134"/>
  <c r="B16" i="144"/>
  <c r="B146" i="79"/>
  <c r="B46" i="143"/>
  <c r="AS9" i="142"/>
  <c r="B127" i="141"/>
  <c r="B265" i="143"/>
  <c r="B85" i="79"/>
  <c r="B57" i="150"/>
  <c r="AS5" i="79"/>
  <c r="B149" i="79"/>
  <c r="B139" i="142"/>
  <c r="B99" i="144"/>
  <c r="B70" i="79"/>
  <c r="B48" i="141"/>
  <c r="R48" i="141" l="1"/>
  <c r="I42" i="152"/>
  <c r="F48" i="141"/>
  <c r="N48" i="141" s="1"/>
  <c r="M48" i="141"/>
  <c r="F70" i="79"/>
  <c r="N70" i="79" s="1"/>
  <c r="M70" i="79"/>
  <c r="I64" i="157"/>
  <c r="F99" i="144"/>
  <c r="N99" i="144" s="1"/>
  <c r="I93" i="156"/>
  <c r="M99" i="144"/>
  <c r="M139" i="142"/>
  <c r="I133" i="154"/>
  <c r="F139" i="142"/>
  <c r="N139" i="142" s="1"/>
  <c r="M149" i="79"/>
  <c r="I143" i="157"/>
  <c r="F149" i="79"/>
  <c r="F57" i="150"/>
  <c r="N57" i="150" s="1"/>
  <c r="M57" i="150"/>
  <c r="I51" i="162"/>
  <c r="I79" i="157"/>
  <c r="F85" i="79"/>
  <c r="N85" i="79" s="1"/>
  <c r="M85" i="79"/>
  <c r="F265" i="143"/>
  <c r="N265" i="143" s="1"/>
  <c r="M265" i="143"/>
  <c r="I259" i="155"/>
  <c r="R127" i="141"/>
  <c r="M127" i="141"/>
  <c r="F127" i="141"/>
  <c r="N127" i="141" s="1"/>
  <c r="I121" i="152"/>
  <c r="I40" i="155"/>
  <c r="M46" i="143"/>
  <c r="N46" i="143"/>
  <c r="F46" i="143"/>
  <c r="I140" i="157"/>
  <c r="M146" i="79"/>
  <c r="F146" i="79"/>
  <c r="N146" i="79" s="1"/>
  <c r="F16" i="144"/>
  <c r="M16" i="144"/>
  <c r="I10" i="156"/>
  <c r="M23" i="134"/>
  <c r="I17" i="163"/>
  <c r="F23" i="134"/>
  <c r="F143" i="143"/>
  <c r="N143" i="143" s="1"/>
  <c r="M143" i="143"/>
  <c r="I137" i="155"/>
  <c r="I31" i="156"/>
  <c r="M37" i="144"/>
  <c r="F37" i="144"/>
  <c r="N37" i="144" s="1"/>
  <c r="I223" i="153"/>
  <c r="N229" i="145"/>
  <c r="F229" i="145"/>
  <c r="M229" i="145"/>
  <c r="F95" i="79"/>
  <c r="N95" i="79" s="1"/>
  <c r="M95" i="79"/>
  <c r="I89" i="157"/>
  <c r="N54" i="142"/>
  <c r="F54" i="142"/>
  <c r="M54" i="142"/>
  <c r="I48" i="154"/>
  <c r="F37" i="143"/>
  <c r="N37" i="143" s="1"/>
  <c r="M37" i="143"/>
  <c r="I31" i="155"/>
  <c r="F36" i="141"/>
  <c r="I30" i="152"/>
  <c r="M36" i="141"/>
  <c r="R36" i="141"/>
  <c r="I220" i="157"/>
  <c r="M226" i="79"/>
  <c r="F226" i="79"/>
  <c r="N226" i="79" s="1"/>
  <c r="F154" i="79"/>
  <c r="N154" i="79" s="1"/>
  <c r="I148" i="157"/>
  <c r="M154" i="79"/>
  <c r="M174" i="144"/>
  <c r="I168" i="156"/>
  <c r="F174" i="144"/>
  <c r="N174" i="144" s="1"/>
  <c r="I136" i="152"/>
  <c r="M142" i="141"/>
  <c r="F142" i="141"/>
  <c r="R142" i="141"/>
  <c r="M135" i="142"/>
  <c r="N135" i="142" s="1"/>
  <c r="F135" i="142"/>
  <c r="I129" i="154"/>
  <c r="I251" i="152"/>
  <c r="M257" i="141"/>
  <c r="N257" i="141" s="1"/>
  <c r="R257" i="141"/>
  <c r="F257" i="141"/>
  <c r="F18" i="143"/>
  <c r="I12" i="155"/>
  <c r="M18" i="143"/>
  <c r="I65" i="156"/>
  <c r="F71" i="144"/>
  <c r="N71" i="144" s="1"/>
  <c r="M71" i="144"/>
  <c r="F246" i="143"/>
  <c r="I240" i="155"/>
  <c r="M246" i="143"/>
  <c r="N246" i="143" s="1"/>
  <c r="M119" i="79"/>
  <c r="F119" i="79"/>
  <c r="I113" i="157"/>
  <c r="N119" i="79"/>
  <c r="M101" i="142"/>
  <c r="I95" i="154"/>
  <c r="F101" i="142"/>
  <c r="I55" i="157"/>
  <c r="M61" i="79"/>
  <c r="F61" i="79"/>
  <c r="N61" i="79" s="1"/>
  <c r="F122" i="142"/>
  <c r="N122" i="142" s="1"/>
  <c r="I116" i="154"/>
  <c r="M122" i="142"/>
  <c r="I124" i="156"/>
  <c r="F130" i="144"/>
  <c r="M130" i="144"/>
  <c r="F28" i="142"/>
  <c r="I22" i="154"/>
  <c r="M28" i="142"/>
  <c r="I217" i="155"/>
  <c r="F223" i="143"/>
  <c r="M223" i="143"/>
  <c r="N223" i="143"/>
  <c r="I223" i="152"/>
  <c r="M229" i="141"/>
  <c r="F229" i="141"/>
  <c r="N229" i="141" s="1"/>
  <c r="R229" i="141"/>
  <c r="M224" i="141"/>
  <c r="F224" i="141"/>
  <c r="N224" i="141" s="1"/>
  <c r="I218" i="152"/>
  <c r="R224" i="141"/>
  <c r="I48" i="157"/>
  <c r="M54" i="79"/>
  <c r="F54" i="79"/>
  <c r="M55" i="79"/>
  <c r="N55" i="79" s="1"/>
  <c r="I49" i="157"/>
  <c r="F55" i="79"/>
  <c r="M196" i="79"/>
  <c r="F196" i="79"/>
  <c r="N196" i="79" s="1"/>
  <c r="I190" i="157"/>
  <c r="I164" i="152"/>
  <c r="R170" i="141"/>
  <c r="F170" i="141"/>
  <c r="M170" i="141"/>
  <c r="I11" i="160"/>
  <c r="M17" i="148"/>
  <c r="F17" i="148"/>
  <c r="N17" i="148" s="1"/>
  <c r="R59" i="141"/>
  <c r="F59" i="141"/>
  <c r="N59" i="141" s="1"/>
  <c r="M59" i="141"/>
  <c r="I53" i="152"/>
  <c r="F51" i="143"/>
  <c r="M51" i="143"/>
  <c r="I45" i="155"/>
  <c r="F121" i="143"/>
  <c r="N121" i="143" s="1"/>
  <c r="M121" i="143"/>
  <c r="I115" i="155"/>
  <c r="I23" i="157"/>
  <c r="M29" i="79"/>
  <c r="N29" i="79" s="1"/>
  <c r="F29" i="79"/>
  <c r="I209" i="155"/>
  <c r="F215" i="143"/>
  <c r="M215" i="143"/>
  <c r="I136" i="154"/>
  <c r="M142" i="142"/>
  <c r="F142" i="142"/>
  <c r="N142" i="142" s="1"/>
  <c r="M239" i="134"/>
  <c r="I233" i="163"/>
  <c r="F239" i="134"/>
  <c r="N239" i="134" s="1"/>
  <c r="F17" i="79"/>
  <c r="I11" i="157"/>
  <c r="M17" i="79"/>
  <c r="I166" i="157"/>
  <c r="F172" i="79"/>
  <c r="N172" i="79" s="1"/>
  <c r="M172" i="79"/>
  <c r="I172" i="160"/>
  <c r="M178" i="148"/>
  <c r="F178" i="148"/>
  <c r="N178" i="148" s="1"/>
  <c r="I68" i="157"/>
  <c r="M74" i="79"/>
  <c r="F74" i="79"/>
  <c r="N74" i="79" s="1"/>
  <c r="I40" i="157"/>
  <c r="F46" i="79"/>
  <c r="N46" i="79" s="1"/>
  <c r="M46" i="79"/>
  <c r="I36" i="154"/>
  <c r="F42" i="142"/>
  <c r="N42" i="142" s="1"/>
  <c r="M42" i="142"/>
  <c r="F159" i="143"/>
  <c r="I153" i="155"/>
  <c r="M159" i="143"/>
  <c r="M238" i="143"/>
  <c r="F238" i="143"/>
  <c r="I232" i="155"/>
  <c r="I97" i="161"/>
  <c r="M103" i="149"/>
  <c r="F103" i="149"/>
  <c r="N103" i="149" s="1"/>
  <c r="I194" i="163"/>
  <c r="M200" i="134"/>
  <c r="F200" i="134"/>
  <c r="N200" i="134" s="1"/>
  <c r="I62" i="163"/>
  <c r="F68" i="134"/>
  <c r="N68" i="134" s="1"/>
  <c r="M68" i="134"/>
  <c r="I183" i="157"/>
  <c r="M189" i="79"/>
  <c r="F189" i="79"/>
  <c r="N189" i="79"/>
  <c r="I127" i="159"/>
  <c r="F133" i="147"/>
  <c r="M133" i="147"/>
  <c r="I53" i="158"/>
  <c r="M59" i="146"/>
  <c r="F59" i="146"/>
  <c r="F155" i="134"/>
  <c r="N155" i="134" s="1"/>
  <c r="I149" i="163"/>
  <c r="M155" i="134"/>
  <c r="M19" i="141"/>
  <c r="N19" i="141" s="1"/>
  <c r="F19" i="141"/>
  <c r="I13" i="152"/>
  <c r="R19" i="141"/>
  <c r="F178" i="141"/>
  <c r="N178" i="141" s="1"/>
  <c r="I172" i="152"/>
  <c r="M178" i="141"/>
  <c r="R178" i="141"/>
  <c r="M100" i="144"/>
  <c r="F100" i="144"/>
  <c r="N100" i="144" s="1"/>
  <c r="I94" i="156"/>
  <c r="M140" i="79"/>
  <c r="I134" i="157"/>
  <c r="F140" i="79"/>
  <c r="F150" i="79"/>
  <c r="N150" i="79" s="1"/>
  <c r="I144" i="157"/>
  <c r="M150" i="79"/>
  <c r="M244" i="142"/>
  <c r="I238" i="154"/>
  <c r="F244" i="142"/>
  <c r="AR3" i="79"/>
  <c r="AR2" i="79"/>
  <c r="AR7" i="79"/>
  <c r="AR10" i="79"/>
  <c r="AR4" i="79"/>
  <c r="AR6" i="79"/>
  <c r="AR13" i="79"/>
  <c r="AR12" i="79"/>
  <c r="AR11" i="79"/>
  <c r="AR9" i="79"/>
  <c r="AR8" i="79"/>
  <c r="AO4" i="79" s="1"/>
  <c r="AR5" i="79"/>
  <c r="M187" i="144"/>
  <c r="I181" i="156"/>
  <c r="F187" i="144"/>
  <c r="N187" i="144" s="1"/>
  <c r="F43" i="142"/>
  <c r="I37" i="154"/>
  <c r="M43" i="142"/>
  <c r="N43" i="142" s="1"/>
  <c r="I141" i="156"/>
  <c r="F147" i="144"/>
  <c r="M147" i="144"/>
  <c r="I89" i="158"/>
  <c r="M95" i="146"/>
  <c r="F95" i="146"/>
  <c r="N95" i="146" s="1"/>
  <c r="AR11" i="144"/>
  <c r="AR12" i="144"/>
  <c r="AR7" i="144"/>
  <c r="AO4" i="144" s="1"/>
  <c r="AR6" i="144"/>
  <c r="AR8" i="144"/>
  <c r="AR10" i="144"/>
  <c r="AR9" i="144"/>
  <c r="AR2" i="144"/>
  <c r="AR5" i="144"/>
  <c r="AR13" i="144"/>
  <c r="AR4" i="144"/>
  <c r="AR3" i="144"/>
  <c r="M108" i="143"/>
  <c r="F108" i="143"/>
  <c r="N108" i="143" s="1"/>
  <c r="I102" i="155"/>
  <c r="I26" i="162"/>
  <c r="F32" i="150"/>
  <c r="N32" i="150" s="1"/>
  <c r="M32" i="150"/>
  <c r="I154" i="155"/>
  <c r="M160" i="143"/>
  <c r="F160" i="143"/>
  <c r="F240" i="134"/>
  <c r="I234" i="163"/>
  <c r="M240" i="134"/>
  <c r="F177" i="143"/>
  <c r="N177" i="143"/>
  <c r="M177" i="143"/>
  <c r="I171" i="155"/>
  <c r="M225" i="144"/>
  <c r="F225" i="144"/>
  <c r="I219" i="156"/>
  <c r="F184" i="144"/>
  <c r="N184" i="144" s="1"/>
  <c r="I178" i="156"/>
  <c r="M184" i="144"/>
  <c r="M35" i="143"/>
  <c r="F35" i="143"/>
  <c r="I29" i="155"/>
  <c r="AR18" i="134"/>
  <c r="AR19" i="134"/>
  <c r="F20" i="79"/>
  <c r="M20" i="79"/>
  <c r="N20" i="79" s="1"/>
  <c r="I14" i="157"/>
  <c r="F219" i="143"/>
  <c r="M219" i="143"/>
  <c r="I213" i="155"/>
  <c r="F21" i="134"/>
  <c r="M21" i="134"/>
  <c r="I15" i="163"/>
  <c r="I204" i="156"/>
  <c r="F210" i="144"/>
  <c r="N210" i="144" s="1"/>
  <c r="M210" i="144"/>
  <c r="I133" i="152"/>
  <c r="R139" i="141"/>
  <c r="M139" i="141"/>
  <c r="F139" i="141"/>
  <c r="M16" i="142"/>
  <c r="F16" i="142"/>
  <c r="N16" i="142" s="1"/>
  <c r="I10" i="154"/>
  <c r="M120" i="144"/>
  <c r="F120" i="144"/>
  <c r="N120" i="144" s="1"/>
  <c r="I114" i="156"/>
  <c r="R210" i="141"/>
  <c r="F210" i="141"/>
  <c r="N210" i="141" s="1"/>
  <c r="I204" i="152"/>
  <c r="M210" i="141"/>
  <c r="I148" i="154"/>
  <c r="F154" i="142"/>
  <c r="M154" i="142"/>
  <c r="M59" i="144"/>
  <c r="F59" i="144"/>
  <c r="N59" i="144" s="1"/>
  <c r="I53" i="156"/>
  <c r="F125" i="143"/>
  <c r="N125" i="143" s="1"/>
  <c r="I119" i="155"/>
  <c r="M125" i="143"/>
  <c r="F55" i="143"/>
  <c r="N55" i="143" s="1"/>
  <c r="M55" i="143"/>
  <c r="I49" i="155"/>
  <c r="I19" i="155"/>
  <c r="M25" i="143"/>
  <c r="F25" i="143"/>
  <c r="M96" i="134"/>
  <c r="F96" i="134"/>
  <c r="N96" i="134" s="1"/>
  <c r="I90" i="163"/>
  <c r="F165" i="144"/>
  <c r="N165" i="144" s="1"/>
  <c r="I159" i="156"/>
  <c r="M165" i="144"/>
  <c r="I179" i="152"/>
  <c r="M185" i="141"/>
  <c r="R185" i="141"/>
  <c r="F185" i="141"/>
  <c r="N185" i="141" s="1"/>
  <c r="F255" i="79"/>
  <c r="M255" i="79"/>
  <c r="I249" i="157"/>
  <c r="M234" i="149"/>
  <c r="I228" i="161"/>
  <c r="F234" i="149"/>
  <c r="N234" i="149" s="1"/>
  <c r="F82" i="149"/>
  <c r="I76" i="161"/>
  <c r="M82" i="149"/>
  <c r="N82" i="149" s="1"/>
  <c r="F43" i="143"/>
  <c r="I37" i="155"/>
  <c r="M43" i="143"/>
  <c r="N43" i="143" s="1"/>
  <c r="F85" i="143"/>
  <c r="N85" i="143" s="1"/>
  <c r="I79" i="155"/>
  <c r="M85" i="143"/>
  <c r="F59" i="143"/>
  <c r="I53" i="155"/>
  <c r="M59" i="143"/>
  <c r="M43" i="146"/>
  <c r="F43" i="146"/>
  <c r="N43" i="146" s="1"/>
  <c r="I37" i="158"/>
  <c r="F62" i="141"/>
  <c r="I56" i="152"/>
  <c r="R62" i="141"/>
  <c r="M62" i="141"/>
  <c r="F52" i="143"/>
  <c r="I46" i="155"/>
  <c r="M52" i="143"/>
  <c r="I247" i="155"/>
  <c r="F253" i="143"/>
  <c r="N253" i="143" s="1"/>
  <c r="M253" i="143"/>
  <c r="I256" i="152"/>
  <c r="M262" i="141"/>
  <c r="F262" i="141"/>
  <c r="R262" i="141"/>
  <c r="N262" i="141"/>
  <c r="F121" i="79"/>
  <c r="N121" i="79" s="1"/>
  <c r="I115" i="157"/>
  <c r="M121" i="79"/>
  <c r="R125" i="141"/>
  <c r="F125" i="141"/>
  <c r="N125" i="141" s="1"/>
  <c r="I119" i="152"/>
  <c r="M125" i="141"/>
  <c r="F192" i="142"/>
  <c r="I186" i="154"/>
  <c r="M192" i="142"/>
  <c r="N192" i="142" s="1"/>
  <c r="M192" i="141"/>
  <c r="N192" i="141" s="1"/>
  <c r="I186" i="152"/>
  <c r="R192" i="141"/>
  <c r="F192" i="141"/>
  <c r="M224" i="148"/>
  <c r="F224" i="148"/>
  <c r="N224" i="148" s="1"/>
  <c r="I218" i="160"/>
  <c r="I87" i="163"/>
  <c r="M93" i="134"/>
  <c r="F93" i="134"/>
  <c r="N93" i="134" s="1"/>
  <c r="AO3" i="141"/>
  <c r="M254" i="143"/>
  <c r="F254" i="143"/>
  <c r="N254" i="143" s="1"/>
  <c r="I248" i="155"/>
  <c r="M203" i="143"/>
  <c r="F203" i="143"/>
  <c r="N203" i="143" s="1"/>
  <c r="I197" i="155"/>
  <c r="I99" i="154"/>
  <c r="M105" i="142"/>
  <c r="F105" i="142"/>
  <c r="M263" i="142"/>
  <c r="F263" i="142"/>
  <c r="N263" i="142" s="1"/>
  <c r="I257" i="154"/>
  <c r="I199" i="155"/>
  <c r="M205" i="143"/>
  <c r="F205" i="143"/>
  <c r="N205" i="143" s="1"/>
  <c r="I21" i="152"/>
  <c r="F27" i="141"/>
  <c r="R27" i="141"/>
  <c r="M27" i="141"/>
  <c r="F53" i="143"/>
  <c r="N53" i="143" s="1"/>
  <c r="I47" i="155"/>
  <c r="M53" i="143"/>
  <c r="M129" i="142"/>
  <c r="F129" i="142"/>
  <c r="N129" i="142" s="1"/>
  <c r="I123" i="154"/>
  <c r="F121" i="134"/>
  <c r="N121" i="134" s="1"/>
  <c r="I115" i="163"/>
  <c r="M121" i="134"/>
  <c r="I203" i="152"/>
  <c r="M209" i="141"/>
  <c r="F209" i="141"/>
  <c r="R209" i="141"/>
  <c r="N209" i="141"/>
  <c r="M20" i="141"/>
  <c r="R20" i="141"/>
  <c r="F20" i="141"/>
  <c r="I14" i="152"/>
  <c r="I56" i="163"/>
  <c r="M62" i="134"/>
  <c r="F62" i="134"/>
  <c r="F97" i="143"/>
  <c r="M97" i="143"/>
  <c r="N97" i="143" s="1"/>
  <c r="I91" i="155"/>
  <c r="I78" i="153"/>
  <c r="M84" i="145"/>
  <c r="F84" i="145"/>
  <c r="N84" i="145" s="1"/>
  <c r="F191" i="144"/>
  <c r="I185" i="156"/>
  <c r="N191" i="144"/>
  <c r="M191" i="144"/>
  <c r="M20" i="142"/>
  <c r="I14" i="154"/>
  <c r="F20" i="142"/>
  <c r="N20" i="142"/>
  <c r="F125" i="144"/>
  <c r="N125" i="144" s="1"/>
  <c r="I119" i="156"/>
  <c r="M125" i="144"/>
  <c r="I19" i="157"/>
  <c r="M25" i="79"/>
  <c r="F25" i="79"/>
  <c r="M196" i="144"/>
  <c r="F196" i="144"/>
  <c r="I190" i="156"/>
  <c r="N196" i="144"/>
  <c r="F92" i="143"/>
  <c r="N92" i="143" s="1"/>
  <c r="I86" i="155"/>
  <c r="M92" i="143"/>
  <c r="M93" i="79"/>
  <c r="I87" i="157"/>
  <c r="F93" i="79"/>
  <c r="N93" i="79" s="1"/>
  <c r="F174" i="79"/>
  <c r="I168" i="157"/>
  <c r="M174" i="79"/>
  <c r="I97" i="156"/>
  <c r="M103" i="144"/>
  <c r="F103" i="144"/>
  <c r="N103" i="144" s="1"/>
  <c r="F137" i="143"/>
  <c r="M137" i="143"/>
  <c r="I131" i="155"/>
  <c r="M173" i="142"/>
  <c r="F173" i="142"/>
  <c r="N173" i="142" s="1"/>
  <c r="I167" i="154"/>
  <c r="F32" i="143"/>
  <c r="N32" i="143" s="1"/>
  <c r="M32" i="143"/>
  <c r="I26" i="155"/>
  <c r="I163" i="163"/>
  <c r="F169" i="134"/>
  <c r="N169" i="134" s="1"/>
  <c r="M169" i="134"/>
  <c r="M227" i="79"/>
  <c r="F227" i="79"/>
  <c r="I221" i="157"/>
  <c r="N227" i="79"/>
  <c r="I231" i="155"/>
  <c r="F237" i="143"/>
  <c r="M237" i="143"/>
  <c r="F106" i="134"/>
  <c r="N106" i="134" s="1"/>
  <c r="I100" i="163"/>
  <c r="M106" i="134"/>
  <c r="F165" i="143"/>
  <c r="N165" i="143" s="1"/>
  <c r="M165" i="143"/>
  <c r="I159" i="155"/>
  <c r="I195" i="156"/>
  <c r="M201" i="144"/>
  <c r="F201" i="144"/>
  <c r="N201" i="144" s="1"/>
  <c r="F72" i="147"/>
  <c r="I66" i="159"/>
  <c r="M72" i="147"/>
  <c r="I104" i="155"/>
  <c r="F110" i="143"/>
  <c r="M110" i="143"/>
  <c r="N110" i="143"/>
  <c r="M26" i="142"/>
  <c r="I20" i="154"/>
  <c r="F26" i="142"/>
  <c r="N26" i="142" s="1"/>
  <c r="M199" i="134"/>
  <c r="I193" i="163"/>
  <c r="F199" i="134"/>
  <c r="N199" i="134" s="1"/>
  <c r="F253" i="144"/>
  <c r="N253" i="144" s="1"/>
  <c r="I247" i="156"/>
  <c r="M253" i="144"/>
  <c r="I88" i="155"/>
  <c r="F94" i="143"/>
  <c r="M94" i="143"/>
  <c r="M144" i="145"/>
  <c r="I138" i="153"/>
  <c r="F144" i="145"/>
  <c r="N144" i="145" s="1"/>
  <c r="F262" i="142"/>
  <c r="I256" i="154"/>
  <c r="M262" i="142"/>
  <c r="F91" i="141"/>
  <c r="I85" i="152"/>
  <c r="M91" i="141"/>
  <c r="N91" i="141" s="1"/>
  <c r="R91" i="141"/>
  <c r="I102" i="163"/>
  <c r="M108" i="134"/>
  <c r="F108" i="134"/>
  <c r="M79" i="146"/>
  <c r="I73" i="158"/>
  <c r="F79" i="146"/>
  <c r="N79" i="146" s="1"/>
  <c r="I243" i="163"/>
  <c r="M249" i="134"/>
  <c r="F249" i="134"/>
  <c r="N249" i="134" s="1"/>
  <c r="F75" i="149"/>
  <c r="I69" i="161"/>
  <c r="N75" i="149"/>
  <c r="M75" i="149"/>
  <c r="M102" i="141"/>
  <c r="I96" i="152"/>
  <c r="R102" i="141"/>
  <c r="F102" i="141"/>
  <c r="I78" i="154"/>
  <c r="M84" i="142"/>
  <c r="F84" i="142"/>
  <c r="I90" i="154"/>
  <c r="F96" i="142"/>
  <c r="M96" i="142"/>
  <c r="F68" i="142"/>
  <c r="M68" i="142"/>
  <c r="I62" i="154"/>
  <c r="I15" i="157"/>
  <c r="F21" i="79"/>
  <c r="M21" i="79"/>
  <c r="I19" i="163"/>
  <c r="M25" i="134"/>
  <c r="F25" i="134"/>
  <c r="N25" i="134"/>
  <c r="F65" i="144"/>
  <c r="I59" i="156"/>
  <c r="M65" i="144"/>
  <c r="M114" i="142"/>
  <c r="F114" i="142"/>
  <c r="I108" i="154"/>
  <c r="M78" i="79"/>
  <c r="I72" i="157"/>
  <c r="F78" i="79"/>
  <c r="I12" i="160"/>
  <c r="M18" i="148"/>
  <c r="F18" i="148"/>
  <c r="N18" i="148" s="1"/>
  <c r="F226" i="142"/>
  <c r="M226" i="142"/>
  <c r="I220" i="154"/>
  <c r="M194" i="79"/>
  <c r="I188" i="157"/>
  <c r="F194" i="79"/>
  <c r="F192" i="144"/>
  <c r="I186" i="156"/>
  <c r="M192" i="144"/>
  <c r="M187" i="143"/>
  <c r="I181" i="155"/>
  <c r="F187" i="143"/>
  <c r="N187" i="143" s="1"/>
  <c r="R242" i="141"/>
  <c r="I236" i="152"/>
  <c r="M242" i="141"/>
  <c r="F242" i="141"/>
  <c r="F80" i="134"/>
  <c r="N80" i="134" s="1"/>
  <c r="M80" i="134"/>
  <c r="I74" i="163"/>
  <c r="I134" i="156"/>
  <c r="F140" i="144"/>
  <c r="N140" i="144" s="1"/>
  <c r="M140" i="144"/>
  <c r="M28" i="144"/>
  <c r="I22" i="156"/>
  <c r="F28" i="144"/>
  <c r="I31" i="152"/>
  <c r="R37" i="141"/>
  <c r="M37" i="141"/>
  <c r="F37" i="141"/>
  <c r="N37" i="141" s="1"/>
  <c r="M89" i="144"/>
  <c r="F89" i="144"/>
  <c r="I83" i="156"/>
  <c r="I146" i="155"/>
  <c r="M152" i="143"/>
  <c r="F152" i="143"/>
  <c r="F116" i="79"/>
  <c r="N116" i="79"/>
  <c r="M116" i="79"/>
  <c r="I110" i="157"/>
  <c r="I167" i="161"/>
  <c r="F173" i="149"/>
  <c r="M173" i="149"/>
  <c r="N173" i="149" s="1"/>
  <c r="F88" i="141"/>
  <c r="N88" i="141" s="1"/>
  <c r="R88" i="141"/>
  <c r="I82" i="152"/>
  <c r="M88" i="141"/>
  <c r="F233" i="79"/>
  <c r="M233" i="79"/>
  <c r="N233" i="79" s="1"/>
  <c r="I227" i="157"/>
  <c r="F102" i="79"/>
  <c r="M102" i="79"/>
  <c r="I96" i="157"/>
  <c r="N102" i="79"/>
  <c r="M90" i="143"/>
  <c r="I84" i="155"/>
  <c r="F90" i="143"/>
  <c r="N90" i="143" s="1"/>
  <c r="I172" i="163"/>
  <c r="F178" i="134"/>
  <c r="M178" i="134"/>
  <c r="F113" i="148"/>
  <c r="N113" i="148" s="1"/>
  <c r="M113" i="148"/>
  <c r="I107" i="160"/>
  <c r="F89" i="147"/>
  <c r="N89" i="147" s="1"/>
  <c r="I83" i="159"/>
  <c r="M89" i="147"/>
  <c r="N130" i="141"/>
  <c r="R130" i="141"/>
  <c r="I124" i="152"/>
  <c r="M130" i="141"/>
  <c r="F130" i="141"/>
  <c r="F53" i="149"/>
  <c r="I47" i="161"/>
  <c r="M53" i="149"/>
  <c r="AR18" i="79"/>
  <c r="AR19" i="79"/>
  <c r="F40" i="134"/>
  <c r="N40" i="134" s="1"/>
  <c r="I34" i="163"/>
  <c r="M40" i="134"/>
  <c r="M167" i="79"/>
  <c r="I161" i="157"/>
  <c r="F167" i="79"/>
  <c r="N167" i="79" s="1"/>
  <c r="M49" i="142"/>
  <c r="F49" i="142"/>
  <c r="N49" i="142" s="1"/>
  <c r="I43" i="154"/>
  <c r="M244" i="134"/>
  <c r="I238" i="163"/>
  <c r="F244" i="134"/>
  <c r="N244" i="134" s="1"/>
  <c r="I131" i="157"/>
  <c r="M137" i="79"/>
  <c r="F137" i="79"/>
  <c r="N137" i="79" s="1"/>
  <c r="F58" i="147"/>
  <c r="I52" i="159"/>
  <c r="M58" i="147"/>
  <c r="M78" i="143"/>
  <c r="N78" i="143" s="1"/>
  <c r="F78" i="143"/>
  <c r="I72" i="155"/>
  <c r="AR17" i="79"/>
  <c r="AR14" i="79"/>
  <c r="AR15" i="79"/>
  <c r="AR16" i="79"/>
  <c r="M89" i="142"/>
  <c r="F89" i="142"/>
  <c r="N89" i="142" s="1"/>
  <c r="I83" i="154"/>
  <c r="M188" i="143"/>
  <c r="F188" i="143"/>
  <c r="I182" i="155"/>
  <c r="R233" i="141"/>
  <c r="I227" i="152"/>
  <c r="F233" i="141"/>
  <c r="N233" i="141" s="1"/>
  <c r="M233" i="141"/>
  <c r="M57" i="79"/>
  <c r="F57" i="79"/>
  <c r="N57" i="79" s="1"/>
  <c r="I51" i="157"/>
  <c r="F158" i="150"/>
  <c r="I152" i="162"/>
  <c r="M158" i="150"/>
  <c r="N158" i="150"/>
  <c r="I117" i="155"/>
  <c r="F123" i="143"/>
  <c r="M123" i="143"/>
  <c r="F141" i="134"/>
  <c r="M141" i="134"/>
  <c r="I135" i="163"/>
  <c r="I238" i="156"/>
  <c r="F244" i="144"/>
  <c r="M244" i="144"/>
  <c r="F126" i="134"/>
  <c r="I120" i="163"/>
  <c r="M126" i="134"/>
  <c r="M164" i="143"/>
  <c r="I158" i="155"/>
  <c r="F164" i="143"/>
  <c r="R184" i="141"/>
  <c r="F184" i="141"/>
  <c r="N184" i="141" s="1"/>
  <c r="I178" i="152"/>
  <c r="M184" i="141"/>
  <c r="F106" i="143"/>
  <c r="M106" i="143"/>
  <c r="I100" i="155"/>
  <c r="I17" i="156"/>
  <c r="M23" i="144"/>
  <c r="F23" i="144"/>
  <c r="M28" i="79"/>
  <c r="N28" i="79" s="1"/>
  <c r="F28" i="79"/>
  <c r="I22" i="157"/>
  <c r="N151" i="145"/>
  <c r="M151" i="145"/>
  <c r="F151" i="145"/>
  <c r="I145" i="153"/>
  <c r="M145" i="79"/>
  <c r="I139" i="157"/>
  <c r="F145" i="79"/>
  <c r="N145" i="79" s="1"/>
  <c r="M27" i="147"/>
  <c r="F27" i="147"/>
  <c r="I21" i="159"/>
  <c r="F55" i="149"/>
  <c r="N55" i="149" s="1"/>
  <c r="I49" i="161"/>
  <c r="M55" i="149"/>
  <c r="M192" i="150"/>
  <c r="I186" i="162"/>
  <c r="F192" i="150"/>
  <c r="N192" i="150" s="1"/>
  <c r="I18" i="156"/>
  <c r="F24" i="144"/>
  <c r="N24" i="144" s="1"/>
  <c r="M24" i="144"/>
  <c r="I225" i="157"/>
  <c r="F231" i="79"/>
  <c r="N231" i="79" s="1"/>
  <c r="M231" i="79"/>
  <c r="F207" i="143"/>
  <c r="M207" i="143"/>
  <c r="I201" i="155"/>
  <c r="N207" i="143"/>
  <c r="I180" i="158"/>
  <c r="M186" i="146"/>
  <c r="F186" i="146"/>
  <c r="I229" i="157"/>
  <c r="F235" i="79"/>
  <c r="M235" i="79"/>
  <c r="M220" i="150"/>
  <c r="I214" i="162"/>
  <c r="F220" i="150"/>
  <c r="N220" i="150" s="1"/>
  <c r="M158" i="144"/>
  <c r="F158" i="144"/>
  <c r="I152" i="156"/>
  <c r="I191" i="155"/>
  <c r="F197" i="143"/>
  <c r="M197" i="143"/>
  <c r="M118" i="144"/>
  <c r="F118" i="144"/>
  <c r="I112" i="156"/>
  <c r="I81" i="156"/>
  <c r="M87" i="144"/>
  <c r="F87" i="144"/>
  <c r="N87" i="144" s="1"/>
  <c r="I38" i="157"/>
  <c r="M44" i="79"/>
  <c r="F44" i="79"/>
  <c r="R18" i="141"/>
  <c r="N18" i="141"/>
  <c r="M18" i="141"/>
  <c r="I12" i="152"/>
  <c r="F18" i="141"/>
  <c r="M123" i="144"/>
  <c r="I117" i="156"/>
  <c r="F123" i="144"/>
  <c r="N123" i="144" s="1"/>
  <c r="M62" i="142"/>
  <c r="F62" i="142"/>
  <c r="I56" i="154"/>
  <c r="I223" i="157"/>
  <c r="M229" i="79"/>
  <c r="F229" i="79"/>
  <c r="M261" i="141"/>
  <c r="I255" i="152"/>
  <c r="F261" i="141"/>
  <c r="R261" i="141"/>
  <c r="M265" i="142"/>
  <c r="F265" i="142"/>
  <c r="I259" i="154"/>
  <c r="M230" i="141"/>
  <c r="I224" i="152"/>
  <c r="R230" i="141"/>
  <c r="F230" i="141"/>
  <c r="N230" i="141" s="1"/>
  <c r="F66" i="142"/>
  <c r="N66" i="142" s="1"/>
  <c r="I60" i="154"/>
  <c r="M66" i="142"/>
  <c r="I128" i="154"/>
  <c r="M134" i="142"/>
  <c r="N134" i="142" s="1"/>
  <c r="F134" i="142"/>
  <c r="F239" i="79"/>
  <c r="N239" i="79"/>
  <c r="M239" i="79"/>
  <c r="I233" i="157"/>
  <c r="F56" i="143"/>
  <c r="N56" i="143" s="1"/>
  <c r="M56" i="143"/>
  <c r="I50" i="155"/>
  <c r="M185" i="142"/>
  <c r="F185" i="142"/>
  <c r="N185" i="142" s="1"/>
  <c r="I179" i="154"/>
  <c r="M232" i="141"/>
  <c r="R232" i="141"/>
  <c r="I226" i="152"/>
  <c r="F232" i="141"/>
  <c r="M229" i="142"/>
  <c r="F229" i="142"/>
  <c r="N229" i="142" s="1"/>
  <c r="I223" i="154"/>
  <c r="F42" i="79"/>
  <c r="I36" i="157"/>
  <c r="M42" i="79"/>
  <c r="M205" i="134"/>
  <c r="F205" i="134"/>
  <c r="N205" i="134" s="1"/>
  <c r="I199" i="163"/>
  <c r="N240" i="142"/>
  <c r="I234" i="154"/>
  <c r="F240" i="142"/>
  <c r="M240" i="142"/>
  <c r="I110" i="159"/>
  <c r="F116" i="147"/>
  <c r="M116" i="147"/>
  <c r="I218" i="155"/>
  <c r="F224" i="143"/>
  <c r="N224" i="143" s="1"/>
  <c r="M224" i="143"/>
  <c r="I175" i="163"/>
  <c r="M181" i="134"/>
  <c r="F181" i="134"/>
  <c r="N181" i="134" s="1"/>
  <c r="M198" i="143"/>
  <c r="I192" i="155"/>
  <c r="F198" i="143"/>
  <c r="N198" i="143" s="1"/>
  <c r="I145" i="152"/>
  <c r="M151" i="141"/>
  <c r="N151" i="141" s="1"/>
  <c r="F151" i="141"/>
  <c r="R151" i="141"/>
  <c r="F157" i="142"/>
  <c r="N157" i="142" s="1"/>
  <c r="I151" i="154"/>
  <c r="M157" i="142"/>
  <c r="F236" i="142"/>
  <c r="M236" i="142"/>
  <c r="N236" i="142" s="1"/>
  <c r="I230" i="154"/>
  <c r="F254" i="142"/>
  <c r="N254" i="142" s="1"/>
  <c r="M254" i="142"/>
  <c r="I248" i="154"/>
  <c r="M113" i="142"/>
  <c r="I107" i="154"/>
  <c r="F113" i="142"/>
  <c r="M201" i="145"/>
  <c r="I195" i="153"/>
  <c r="F201" i="145"/>
  <c r="N201" i="145"/>
  <c r="M211" i="141"/>
  <c r="I205" i="152"/>
  <c r="F211" i="141"/>
  <c r="R211" i="141"/>
  <c r="I233" i="154"/>
  <c r="F239" i="142"/>
  <c r="M239" i="142"/>
  <c r="I125" i="156"/>
  <c r="F131" i="144"/>
  <c r="N131" i="144" s="1"/>
  <c r="M131" i="144"/>
  <c r="M73" i="79"/>
  <c r="N73" i="79" s="1"/>
  <c r="F73" i="79"/>
  <c r="I67" i="157"/>
  <c r="I85" i="154"/>
  <c r="M91" i="142"/>
  <c r="F91" i="142"/>
  <c r="N91" i="142" s="1"/>
  <c r="M190" i="79"/>
  <c r="I184" i="157"/>
  <c r="F190" i="79"/>
  <c r="M213" i="144"/>
  <c r="N213" i="144"/>
  <c r="I207" i="156"/>
  <c r="F213" i="144"/>
  <c r="I258" i="158"/>
  <c r="F264" i="146"/>
  <c r="M264" i="146"/>
  <c r="F166" i="143"/>
  <c r="N166" i="143" s="1"/>
  <c r="I160" i="155"/>
  <c r="M166" i="143"/>
  <c r="F117" i="143"/>
  <c r="M117" i="143"/>
  <c r="I111" i="155"/>
  <c r="I109" i="163"/>
  <c r="M115" i="134"/>
  <c r="F115" i="134"/>
  <c r="F104" i="141"/>
  <c r="R104" i="141"/>
  <c r="M104" i="141"/>
  <c r="I98" i="152"/>
  <c r="N104" i="141"/>
  <c r="M249" i="148"/>
  <c r="F249" i="148"/>
  <c r="N249" i="148" s="1"/>
  <c r="I243" i="160"/>
  <c r="M114" i="134"/>
  <c r="F114" i="134"/>
  <c r="N114" i="134" s="1"/>
  <c r="I108" i="163"/>
  <c r="I130" i="157"/>
  <c r="M136" i="79"/>
  <c r="N136" i="79"/>
  <c r="F136" i="79"/>
  <c r="I112" i="154"/>
  <c r="M118" i="142"/>
  <c r="N118" i="142" s="1"/>
  <c r="F118" i="142"/>
  <c r="F204" i="134"/>
  <c r="I198" i="163"/>
  <c r="M204" i="134"/>
  <c r="F40" i="143"/>
  <c r="N40" i="143" s="1"/>
  <c r="M40" i="143"/>
  <c r="I34" i="155"/>
  <c r="I96" i="159"/>
  <c r="F102" i="147"/>
  <c r="N102" i="147" s="1"/>
  <c r="M102" i="147"/>
  <c r="I200" i="156"/>
  <c r="F206" i="144"/>
  <c r="N206" i="144" s="1"/>
  <c r="M206" i="144"/>
  <c r="F164" i="142"/>
  <c r="I158" i="154"/>
  <c r="M164" i="142"/>
  <c r="I165" i="156"/>
  <c r="M171" i="144"/>
  <c r="F171" i="144"/>
  <c r="N171" i="144" s="1"/>
  <c r="F85" i="144"/>
  <c r="M85" i="144"/>
  <c r="I79" i="156"/>
  <c r="I44" i="154"/>
  <c r="M50" i="142"/>
  <c r="F50" i="142"/>
  <c r="N50" i="142" s="1"/>
  <c r="F98" i="143"/>
  <c r="M98" i="143"/>
  <c r="I92" i="155"/>
  <c r="F217" i="142"/>
  <c r="I211" i="154"/>
  <c r="M217" i="142"/>
  <c r="N217" i="142"/>
  <c r="M99" i="79"/>
  <c r="N99" i="79" s="1"/>
  <c r="I93" i="157"/>
  <c r="F99" i="79"/>
  <c r="I117" i="158"/>
  <c r="M123" i="146"/>
  <c r="F123" i="146"/>
  <c r="F139" i="79"/>
  <c r="I133" i="157"/>
  <c r="M139" i="79"/>
  <c r="N139" i="79" s="1"/>
  <c r="I181" i="157"/>
  <c r="F187" i="79"/>
  <c r="M187" i="79"/>
  <c r="F45" i="141"/>
  <c r="I39" i="152"/>
  <c r="N45" i="141"/>
  <c r="M45" i="141"/>
  <c r="R45" i="141"/>
  <c r="M164" i="134"/>
  <c r="I158" i="163"/>
  <c r="F164" i="134"/>
  <c r="N164" i="134" s="1"/>
  <c r="I249" i="156"/>
  <c r="M255" i="144"/>
  <c r="F255" i="144"/>
  <c r="N255" i="144" s="1"/>
  <c r="I73" i="154"/>
  <c r="F79" i="142"/>
  <c r="M79" i="142"/>
  <c r="F21" i="142"/>
  <c r="I15" i="154"/>
  <c r="M21" i="142"/>
  <c r="N21" i="142" s="1"/>
  <c r="I123" i="152"/>
  <c r="M129" i="141"/>
  <c r="F129" i="141"/>
  <c r="N129" i="141" s="1"/>
  <c r="R129" i="141"/>
  <c r="I20" i="157"/>
  <c r="M26" i="79"/>
  <c r="F26" i="79"/>
  <c r="N26" i="79" s="1"/>
  <c r="I125" i="163"/>
  <c r="F131" i="134"/>
  <c r="M131" i="134"/>
  <c r="I92" i="152"/>
  <c r="F98" i="141"/>
  <c r="R98" i="141"/>
  <c r="M98" i="141"/>
  <c r="N98" i="141" s="1"/>
  <c r="F116" i="143"/>
  <c r="N116" i="143" s="1"/>
  <c r="I110" i="155"/>
  <c r="M116" i="143"/>
  <c r="F217" i="143"/>
  <c r="N217" i="143" s="1"/>
  <c r="M217" i="143"/>
  <c r="I211" i="155"/>
  <c r="F151" i="144"/>
  <c r="N151" i="144" s="1"/>
  <c r="M151" i="144"/>
  <c r="I145" i="156"/>
  <c r="F67" i="144"/>
  <c r="N67" i="144" s="1"/>
  <c r="I61" i="156"/>
  <c r="M67" i="144"/>
  <c r="F234" i="141"/>
  <c r="R234" i="141"/>
  <c r="M234" i="141"/>
  <c r="I228" i="152"/>
  <c r="N154" i="147"/>
  <c r="M154" i="147"/>
  <c r="I148" i="159"/>
  <c r="F154" i="147"/>
  <c r="M112" i="79"/>
  <c r="F112" i="79"/>
  <c r="N112" i="79" s="1"/>
  <c r="I106" i="157"/>
  <c r="I55" i="156"/>
  <c r="F61" i="144"/>
  <c r="M61" i="144"/>
  <c r="I199" i="157"/>
  <c r="M205" i="79"/>
  <c r="F205" i="79"/>
  <c r="F22" i="144"/>
  <c r="N22" i="144" s="1"/>
  <c r="I16" i="156"/>
  <c r="M22" i="144"/>
  <c r="F39" i="144"/>
  <c r="N39" i="144" s="1"/>
  <c r="M39" i="144"/>
  <c r="I33" i="156"/>
  <c r="F132" i="142"/>
  <c r="M132" i="142"/>
  <c r="I126" i="154"/>
  <c r="F83" i="145"/>
  <c r="M83" i="145"/>
  <c r="I77" i="153"/>
  <c r="F68" i="145"/>
  <c r="M68" i="145"/>
  <c r="I62" i="153"/>
  <c r="M85" i="145"/>
  <c r="F85" i="145"/>
  <c r="I79" i="153"/>
  <c r="M210" i="145"/>
  <c r="I204" i="153"/>
  <c r="F210" i="145"/>
  <c r="F257" i="145"/>
  <c r="M257" i="145"/>
  <c r="I251" i="153"/>
  <c r="AR11" i="141"/>
  <c r="AR7" i="141"/>
  <c r="AR6" i="141"/>
  <c r="AR12" i="141"/>
  <c r="AR13" i="141"/>
  <c r="AR9" i="141"/>
  <c r="AR10" i="141"/>
  <c r="AR4" i="141"/>
  <c r="AO4" i="141" s="1"/>
  <c r="AR2" i="141"/>
  <c r="AR8" i="141"/>
  <c r="AR3" i="141"/>
  <c r="AR5" i="141"/>
  <c r="I253" i="157"/>
  <c r="F259" i="79"/>
  <c r="M259" i="79"/>
  <c r="M17" i="141"/>
  <c r="R17" i="141"/>
  <c r="I11" i="152"/>
  <c r="F17" i="141"/>
  <c r="I147" i="160"/>
  <c r="F153" i="148"/>
  <c r="M153" i="148"/>
  <c r="M90" i="146"/>
  <c r="I84" i="158"/>
  <c r="F90" i="146"/>
  <c r="N90" i="146" s="1"/>
  <c r="M49" i="79"/>
  <c r="N49" i="79" s="1"/>
  <c r="I43" i="157"/>
  <c r="F49" i="79"/>
  <c r="M222" i="141"/>
  <c r="F222" i="141"/>
  <c r="N222" i="141" s="1"/>
  <c r="I216" i="152"/>
  <c r="R222" i="141"/>
  <c r="R212" i="141"/>
  <c r="M212" i="141"/>
  <c r="I206" i="152"/>
  <c r="F212" i="141"/>
  <c r="N212" i="141"/>
  <c r="I30" i="157"/>
  <c r="M36" i="79"/>
  <c r="F36" i="79"/>
  <c r="F150" i="142"/>
  <c r="I144" i="154"/>
  <c r="M150" i="142"/>
  <c r="F145" i="142"/>
  <c r="N145" i="142" s="1"/>
  <c r="M145" i="142"/>
  <c r="I139" i="154"/>
  <c r="R147" i="141"/>
  <c r="F147" i="141"/>
  <c r="I141" i="152"/>
  <c r="M147" i="141"/>
  <c r="I188" i="156"/>
  <c r="M194" i="144"/>
  <c r="N194" i="144" s="1"/>
  <c r="F194" i="144"/>
  <c r="I245" i="155"/>
  <c r="F251" i="143"/>
  <c r="M251" i="143"/>
  <c r="M142" i="150"/>
  <c r="I136" i="162"/>
  <c r="F142" i="150"/>
  <c r="M120" i="143"/>
  <c r="N120" i="143" s="1"/>
  <c r="F120" i="143"/>
  <c r="I114" i="155"/>
  <c r="F51" i="134"/>
  <c r="N51" i="134" s="1"/>
  <c r="M51" i="134"/>
  <c r="I45" i="163"/>
  <c r="F158" i="134"/>
  <c r="N158" i="134" s="1"/>
  <c r="I152" i="163"/>
  <c r="M158" i="134"/>
  <c r="F76" i="141"/>
  <c r="I70" i="152"/>
  <c r="R76" i="141"/>
  <c r="M76" i="141"/>
  <c r="I180" i="157"/>
  <c r="F186" i="79"/>
  <c r="M186" i="79"/>
  <c r="I206" i="163"/>
  <c r="F212" i="134"/>
  <c r="N212" i="134" s="1"/>
  <c r="M212" i="134"/>
  <c r="M152" i="144"/>
  <c r="F152" i="144"/>
  <c r="I146" i="156"/>
  <c r="I88" i="154"/>
  <c r="M94" i="142"/>
  <c r="F94" i="142"/>
  <c r="N94" i="142" s="1"/>
  <c r="M180" i="141"/>
  <c r="F180" i="141"/>
  <c r="N180" i="141" s="1"/>
  <c r="I174" i="152"/>
  <c r="R180" i="141"/>
  <c r="I241" i="152"/>
  <c r="M247" i="141"/>
  <c r="R247" i="141"/>
  <c r="F247" i="141"/>
  <c r="N247" i="141" s="1"/>
  <c r="F215" i="141"/>
  <c r="N215" i="141" s="1"/>
  <c r="I209" i="152"/>
  <c r="R215" i="141"/>
  <c r="M215" i="141"/>
  <c r="M258" i="134"/>
  <c r="F258" i="134"/>
  <c r="I252" i="163"/>
  <c r="F59" i="134"/>
  <c r="M59" i="134"/>
  <c r="I53" i="163"/>
  <c r="I166" i="154"/>
  <c r="M172" i="142"/>
  <c r="F172" i="142"/>
  <c r="I43" i="156"/>
  <c r="M49" i="144"/>
  <c r="F49" i="144"/>
  <c r="M42" i="141"/>
  <c r="R42" i="141"/>
  <c r="F42" i="141"/>
  <c r="N42" i="141" s="1"/>
  <c r="I36" i="152"/>
  <c r="R201" i="141"/>
  <c r="F201" i="141"/>
  <c r="M201" i="141"/>
  <c r="N201" i="141" s="1"/>
  <c r="I195" i="152"/>
  <c r="R53" i="141"/>
  <c r="M53" i="141"/>
  <c r="I47" i="152"/>
  <c r="F53" i="141"/>
  <c r="N53" i="141" s="1"/>
  <c r="I37" i="156"/>
  <c r="F43" i="144"/>
  <c r="N43" i="144" s="1"/>
  <c r="M43" i="144"/>
  <c r="AO6" i="144"/>
  <c r="I195" i="163"/>
  <c r="F201" i="134"/>
  <c r="M201" i="134"/>
  <c r="I130" i="163"/>
  <c r="M136" i="134"/>
  <c r="F136" i="134"/>
  <c r="N136" i="134" s="1"/>
  <c r="N193" i="141"/>
  <c r="I187" i="152"/>
  <c r="F193" i="141"/>
  <c r="R193" i="141"/>
  <c r="M193" i="141"/>
  <c r="M180" i="142"/>
  <c r="F180" i="142"/>
  <c r="N180" i="142" s="1"/>
  <c r="I174" i="154"/>
  <c r="R65" i="141"/>
  <c r="F65" i="141"/>
  <c r="M65" i="141"/>
  <c r="I59" i="152"/>
  <c r="M249" i="142"/>
  <c r="I243" i="154"/>
  <c r="F249" i="142"/>
  <c r="I178" i="155"/>
  <c r="F184" i="143"/>
  <c r="N184" i="143"/>
  <c r="M184" i="143"/>
  <c r="M138" i="134"/>
  <c r="I132" i="163"/>
  <c r="F138" i="134"/>
  <c r="N138" i="134" s="1"/>
  <c r="I161" i="156"/>
  <c r="M167" i="144"/>
  <c r="F167" i="144"/>
  <c r="I140" i="156"/>
  <c r="M146" i="144"/>
  <c r="F146" i="144"/>
  <c r="N146" i="144" s="1"/>
  <c r="I31" i="157"/>
  <c r="F37" i="79"/>
  <c r="M37" i="79"/>
  <c r="N37" i="79" s="1"/>
  <c r="I41" i="163"/>
  <c r="M47" i="134"/>
  <c r="F47" i="134"/>
  <c r="N47" i="134" s="1"/>
  <c r="F245" i="79"/>
  <c r="N245" i="79" s="1"/>
  <c r="I239" i="157"/>
  <c r="M245" i="79"/>
  <c r="F247" i="143"/>
  <c r="I241" i="155"/>
  <c r="M247" i="143"/>
  <c r="N247" i="143" s="1"/>
  <c r="M72" i="134"/>
  <c r="F72" i="134"/>
  <c r="I66" i="163"/>
  <c r="M186" i="141"/>
  <c r="R186" i="141"/>
  <c r="F186" i="141"/>
  <c r="I180" i="152"/>
  <c r="F19" i="79"/>
  <c r="I13" i="157"/>
  <c r="M19" i="79"/>
  <c r="F61" i="134"/>
  <c r="I55" i="163"/>
  <c r="M61" i="134"/>
  <c r="N61" i="134" s="1"/>
  <c r="F117" i="141"/>
  <c r="R117" i="141"/>
  <c r="I111" i="152"/>
  <c r="M117" i="141"/>
  <c r="N117" i="141"/>
  <c r="I218" i="162"/>
  <c r="F224" i="150"/>
  <c r="N224" i="150" s="1"/>
  <c r="M224" i="150"/>
  <c r="M77" i="143"/>
  <c r="I71" i="155"/>
  <c r="F77" i="143"/>
  <c r="N77" i="143" s="1"/>
  <c r="R260" i="141"/>
  <c r="F260" i="141"/>
  <c r="N260" i="141" s="1"/>
  <c r="I254" i="152"/>
  <c r="M260" i="141"/>
  <c r="F72" i="142"/>
  <c r="I66" i="154"/>
  <c r="M72" i="142"/>
  <c r="N72" i="142" s="1"/>
  <c r="F104" i="143"/>
  <c r="N104" i="143" s="1"/>
  <c r="M104" i="143"/>
  <c r="I98" i="155"/>
  <c r="M250" i="147"/>
  <c r="N250" i="147" s="1"/>
  <c r="F250" i="147"/>
  <c r="I244" i="159"/>
  <c r="M137" i="142"/>
  <c r="I131" i="154"/>
  <c r="F137" i="142"/>
  <c r="N137" i="142" s="1"/>
  <c r="F99" i="142"/>
  <c r="N99" i="142" s="1"/>
  <c r="M99" i="142"/>
  <c r="I93" i="154"/>
  <c r="M151" i="142"/>
  <c r="N151" i="142" s="1"/>
  <c r="F151" i="142"/>
  <c r="I145" i="154"/>
  <c r="F197" i="79"/>
  <c r="N197" i="79" s="1"/>
  <c r="I191" i="157"/>
  <c r="M197" i="79"/>
  <c r="F71" i="143"/>
  <c r="I65" i="155"/>
  <c r="M71" i="143"/>
  <c r="F89" i="134"/>
  <c r="N89" i="134" s="1"/>
  <c r="I83" i="163"/>
  <c r="M89" i="134"/>
  <c r="M80" i="147"/>
  <c r="F80" i="147"/>
  <c r="I74" i="159"/>
  <c r="I166" i="156"/>
  <c r="M172" i="144"/>
  <c r="F172" i="144"/>
  <c r="N172" i="144" s="1"/>
  <c r="I238" i="157"/>
  <c r="F244" i="79"/>
  <c r="M244" i="79"/>
  <c r="F47" i="144"/>
  <c r="I41" i="156"/>
  <c r="M47" i="144"/>
  <c r="N47" i="144" s="1"/>
  <c r="M71" i="79"/>
  <c r="F71" i="79"/>
  <c r="I65" i="157"/>
  <c r="N92" i="134"/>
  <c r="M92" i="134"/>
  <c r="I86" i="163"/>
  <c r="F92" i="134"/>
  <c r="F169" i="143"/>
  <c r="I163" i="155"/>
  <c r="M169" i="143"/>
  <c r="M232" i="148"/>
  <c r="F232" i="148"/>
  <c r="I226" i="160"/>
  <c r="F216" i="134"/>
  <c r="I210" i="163"/>
  <c r="M216" i="134"/>
  <c r="I164" i="153"/>
  <c r="F170" i="145"/>
  <c r="M170" i="145"/>
  <c r="I78" i="162"/>
  <c r="M84" i="150"/>
  <c r="F84" i="150"/>
  <c r="I91" i="154"/>
  <c r="F97" i="142"/>
  <c r="N97" i="142" s="1"/>
  <c r="M97" i="142"/>
  <c r="M155" i="143"/>
  <c r="I149" i="155"/>
  <c r="F155" i="143"/>
  <c r="N155" i="143" s="1"/>
  <c r="M206" i="79"/>
  <c r="I200" i="157"/>
  <c r="F206" i="79"/>
  <c r="N206" i="79" s="1"/>
  <c r="M260" i="144"/>
  <c r="I254" i="156"/>
  <c r="F260" i="144"/>
  <c r="N260" i="144" s="1"/>
  <c r="M29" i="143"/>
  <c r="F29" i="143"/>
  <c r="I23" i="155"/>
  <c r="M191" i="148"/>
  <c r="F191" i="148"/>
  <c r="N191" i="148" s="1"/>
  <c r="I185" i="160"/>
  <c r="AR17" i="143"/>
  <c r="AR16" i="143"/>
  <c r="AR14" i="143"/>
  <c r="AR15" i="143"/>
  <c r="M33" i="142"/>
  <c r="F33" i="142"/>
  <c r="I27" i="154"/>
  <c r="M248" i="148"/>
  <c r="I242" i="160"/>
  <c r="F248" i="148"/>
  <c r="F141" i="141"/>
  <c r="I135" i="152"/>
  <c r="M141" i="141"/>
  <c r="N141" i="141"/>
  <c r="R141" i="141"/>
  <c r="M86" i="144"/>
  <c r="I80" i="156"/>
  <c r="F86" i="144"/>
  <c r="R216" i="141"/>
  <c r="F216" i="141"/>
  <c r="M216" i="141"/>
  <c r="I210" i="152"/>
  <c r="F176" i="144"/>
  <c r="M176" i="144"/>
  <c r="I170" i="156"/>
  <c r="M80" i="146"/>
  <c r="I74" i="158"/>
  <c r="F80" i="146"/>
  <c r="M73" i="143"/>
  <c r="F73" i="143"/>
  <c r="N73" i="143" s="1"/>
  <c r="I67" i="155"/>
  <c r="I73" i="157"/>
  <c r="F79" i="79"/>
  <c r="M79" i="79"/>
  <c r="M124" i="143"/>
  <c r="I118" i="155"/>
  <c r="F124" i="143"/>
  <c r="M22" i="79"/>
  <c r="I16" i="157"/>
  <c r="F22" i="79"/>
  <c r="N22" i="79" s="1"/>
  <c r="R150" i="141"/>
  <c r="M150" i="141"/>
  <c r="F150" i="141"/>
  <c r="I144" i="152"/>
  <c r="N150" i="141"/>
  <c r="I77" i="156"/>
  <c r="F83" i="144"/>
  <c r="N83" i="144" s="1"/>
  <c r="M83" i="144"/>
  <c r="M102" i="134"/>
  <c r="I96" i="163"/>
  <c r="F102" i="134"/>
  <c r="N102" i="134" s="1"/>
  <c r="M246" i="134"/>
  <c r="I240" i="163"/>
  <c r="F246" i="134"/>
  <c r="N246" i="134" s="1"/>
  <c r="M243" i="147"/>
  <c r="F243" i="147"/>
  <c r="N243" i="147" s="1"/>
  <c r="I237" i="159"/>
  <c r="F134" i="79"/>
  <c r="M134" i="79"/>
  <c r="I128" i="157"/>
  <c r="M102" i="143"/>
  <c r="F102" i="143"/>
  <c r="N102" i="143" s="1"/>
  <c r="I96" i="155"/>
  <c r="I124" i="163"/>
  <c r="M130" i="134"/>
  <c r="F130" i="134"/>
  <c r="N130" i="134" s="1"/>
  <c r="M21" i="145"/>
  <c r="F21" i="145"/>
  <c r="I15" i="153"/>
  <c r="M213" i="134"/>
  <c r="F213" i="134"/>
  <c r="I207" i="163"/>
  <c r="I214" i="154"/>
  <c r="M220" i="142"/>
  <c r="N220" i="142" s="1"/>
  <c r="F220" i="142"/>
  <c r="I89" i="154"/>
  <c r="M95" i="142"/>
  <c r="F95" i="142"/>
  <c r="I255" i="153"/>
  <c r="M261" i="145"/>
  <c r="F261" i="145"/>
  <c r="F219" i="144"/>
  <c r="I213" i="156"/>
  <c r="M219" i="144"/>
  <c r="N219" i="144" s="1"/>
  <c r="M148" i="134"/>
  <c r="I142" i="163"/>
  <c r="F148" i="134"/>
  <c r="N148" i="134" s="1"/>
  <c r="I247" i="157"/>
  <c r="M253" i="79"/>
  <c r="F253" i="79"/>
  <c r="N253" i="79" s="1"/>
  <c r="F174" i="141"/>
  <c r="N174" i="141" s="1"/>
  <c r="M174" i="141"/>
  <c r="I168" i="152"/>
  <c r="R174" i="141"/>
  <c r="M80" i="143"/>
  <c r="F80" i="143"/>
  <c r="I74" i="155"/>
  <c r="M23" i="146"/>
  <c r="I17" i="158"/>
  <c r="F23" i="146"/>
  <c r="F152" i="142"/>
  <c r="N152" i="142" s="1"/>
  <c r="I146" i="154"/>
  <c r="M152" i="142"/>
  <c r="I117" i="161"/>
  <c r="M123" i="149"/>
  <c r="F123" i="149"/>
  <c r="F67" i="148"/>
  <c r="M67" i="148"/>
  <c r="I61" i="160"/>
  <c r="M143" i="142"/>
  <c r="I137" i="154"/>
  <c r="F143" i="142"/>
  <c r="N143" i="142" s="1"/>
  <c r="F114" i="146"/>
  <c r="I108" i="158"/>
  <c r="M114" i="146"/>
  <c r="I22" i="152"/>
  <c r="R28" i="141"/>
  <c r="M28" i="141"/>
  <c r="N28" i="141" s="1"/>
  <c r="F28" i="141"/>
  <c r="I241" i="158"/>
  <c r="F247" i="146"/>
  <c r="M247" i="146"/>
  <c r="I89" i="152"/>
  <c r="F95" i="141"/>
  <c r="R95" i="141"/>
  <c r="M95" i="141"/>
  <c r="N95" i="141" s="1"/>
  <c r="M150" i="150"/>
  <c r="I144" i="162"/>
  <c r="F150" i="150"/>
  <c r="N150" i="150" s="1"/>
  <c r="M63" i="144"/>
  <c r="I57" i="156"/>
  <c r="F63" i="144"/>
  <c r="N63" i="144" s="1"/>
  <c r="F155" i="144"/>
  <c r="M155" i="144"/>
  <c r="I149" i="156"/>
  <c r="F243" i="79"/>
  <c r="M243" i="79"/>
  <c r="I237" i="157"/>
  <c r="I180" i="156"/>
  <c r="M186" i="144"/>
  <c r="F186" i="144"/>
  <c r="N186" i="144" s="1"/>
  <c r="F241" i="142"/>
  <c r="I235" i="154"/>
  <c r="M241" i="142"/>
  <c r="M20" i="134"/>
  <c r="I14" i="163"/>
  <c r="F20" i="134"/>
  <c r="N20" i="134" s="1"/>
  <c r="F212" i="79"/>
  <c r="N212" i="79" s="1"/>
  <c r="I206" i="157"/>
  <c r="M212" i="79"/>
  <c r="I106" i="156"/>
  <c r="M112" i="144"/>
  <c r="F112" i="144"/>
  <c r="N112" i="144" s="1"/>
  <c r="AO3" i="142"/>
  <c r="F31" i="134"/>
  <c r="M31" i="134"/>
  <c r="I25" i="163"/>
  <c r="M222" i="143"/>
  <c r="I216" i="155"/>
  <c r="F222" i="143"/>
  <c r="I27" i="157"/>
  <c r="F33" i="79"/>
  <c r="M33" i="79"/>
  <c r="I204" i="157"/>
  <c r="M210" i="79"/>
  <c r="N210" i="79" s="1"/>
  <c r="F210" i="79"/>
  <c r="I61" i="154"/>
  <c r="F67" i="142"/>
  <c r="N67" i="142" s="1"/>
  <c r="M67" i="142"/>
  <c r="F238" i="134"/>
  <c r="I232" i="163"/>
  <c r="M238" i="134"/>
  <c r="N238" i="134" s="1"/>
  <c r="M140" i="134"/>
  <c r="N140" i="134"/>
  <c r="F140" i="134"/>
  <c r="I134" i="163"/>
  <c r="M228" i="142"/>
  <c r="I222" i="154"/>
  <c r="F228" i="142"/>
  <c r="F244" i="141"/>
  <c r="N244" i="141" s="1"/>
  <c r="M244" i="141"/>
  <c r="I238" i="152"/>
  <c r="R244" i="141"/>
  <c r="I26" i="157"/>
  <c r="M32" i="79"/>
  <c r="F32" i="79"/>
  <c r="N32" i="79" s="1"/>
  <c r="I132" i="156"/>
  <c r="M138" i="144"/>
  <c r="F138" i="144"/>
  <c r="I256" i="157"/>
  <c r="M262" i="79"/>
  <c r="N262" i="79" s="1"/>
  <c r="F262" i="79"/>
  <c r="F165" i="134"/>
  <c r="N165" i="134" s="1"/>
  <c r="I159" i="163"/>
  <c r="M165" i="134"/>
  <c r="F92" i="141"/>
  <c r="N92" i="141" s="1"/>
  <c r="M92" i="141"/>
  <c r="R92" i="141"/>
  <c r="I86" i="152"/>
  <c r="F240" i="79"/>
  <c r="N240" i="79" s="1"/>
  <c r="M240" i="79"/>
  <c r="I234" i="157"/>
  <c r="F69" i="148"/>
  <c r="M69" i="148"/>
  <c r="I63" i="160"/>
  <c r="N69" i="148"/>
  <c r="I232" i="152"/>
  <c r="M238" i="141"/>
  <c r="F238" i="141"/>
  <c r="R238" i="141"/>
  <c r="I204" i="163"/>
  <c r="F210" i="134"/>
  <c r="N210" i="134" s="1"/>
  <c r="M210" i="134"/>
  <c r="M207" i="142"/>
  <c r="I201" i="154"/>
  <c r="F207" i="142"/>
  <c r="N207" i="142" s="1"/>
  <c r="R154" i="141"/>
  <c r="I148" i="152"/>
  <c r="F154" i="141"/>
  <c r="M154" i="141"/>
  <c r="I161" i="152"/>
  <c r="M167" i="141"/>
  <c r="N167" i="141" s="1"/>
  <c r="R167" i="141"/>
  <c r="F167" i="141"/>
  <c r="M256" i="144"/>
  <c r="F256" i="144"/>
  <c r="I250" i="156"/>
  <c r="AR16" i="134"/>
  <c r="AR17" i="134"/>
  <c r="AR15" i="134"/>
  <c r="AR14" i="134"/>
  <c r="M172" i="134"/>
  <c r="F172" i="134"/>
  <c r="N172" i="134" s="1"/>
  <c r="I166" i="163"/>
  <c r="M206" i="141"/>
  <c r="R206" i="141"/>
  <c r="F206" i="141"/>
  <c r="I200" i="152"/>
  <c r="N206" i="141"/>
  <c r="I77" i="155"/>
  <c r="F83" i="143"/>
  <c r="N83" i="143" s="1"/>
  <c r="M83" i="143"/>
  <c r="M263" i="79"/>
  <c r="F263" i="79"/>
  <c r="I257" i="157"/>
  <c r="I34" i="154"/>
  <c r="M40" i="142"/>
  <c r="F40" i="142"/>
  <c r="N40" i="142" s="1"/>
  <c r="R86" i="141"/>
  <c r="I80" i="152"/>
  <c r="M86" i="141"/>
  <c r="F86" i="141"/>
  <c r="N86" i="141" s="1"/>
  <c r="I61" i="157"/>
  <c r="M67" i="79"/>
  <c r="F67" i="79"/>
  <c r="I75" i="156"/>
  <c r="F81" i="144"/>
  <c r="N81" i="144" s="1"/>
  <c r="M81" i="144"/>
  <c r="I32" i="163"/>
  <c r="F38" i="134"/>
  <c r="N38" i="134" s="1"/>
  <c r="M38" i="134"/>
  <c r="M99" i="134"/>
  <c r="I93" i="163"/>
  <c r="F99" i="134"/>
  <c r="I249" i="154"/>
  <c r="M255" i="142"/>
  <c r="N255" i="142" s="1"/>
  <c r="F255" i="142"/>
  <c r="I169" i="163"/>
  <c r="M175" i="134"/>
  <c r="F175" i="134"/>
  <c r="N175" i="134" s="1"/>
  <c r="I108" i="157"/>
  <c r="M114" i="79"/>
  <c r="F114" i="79"/>
  <c r="N114" i="79" s="1"/>
  <c r="M58" i="143"/>
  <c r="I52" i="155"/>
  <c r="F58" i="143"/>
  <c r="M39" i="146"/>
  <c r="F39" i="146"/>
  <c r="I33" i="158"/>
  <c r="N39" i="146"/>
  <c r="M242" i="143"/>
  <c r="F242" i="143"/>
  <c r="N242" i="143"/>
  <c r="I236" i="155"/>
  <c r="F59" i="142"/>
  <c r="I53" i="154"/>
  <c r="M59" i="142"/>
  <c r="R119" i="141"/>
  <c r="I113" i="152"/>
  <c r="M119" i="141"/>
  <c r="N119" i="141" s="1"/>
  <c r="F119" i="141"/>
  <c r="I242" i="157"/>
  <c r="F248" i="79"/>
  <c r="M248" i="79"/>
  <c r="M230" i="134"/>
  <c r="F230" i="134"/>
  <c r="I224" i="163"/>
  <c r="I170" i="155"/>
  <c r="M176" i="143"/>
  <c r="F176" i="143"/>
  <c r="M185" i="134"/>
  <c r="I179" i="163"/>
  <c r="F185" i="134"/>
  <c r="F220" i="79"/>
  <c r="I214" i="157"/>
  <c r="M220" i="79"/>
  <c r="N220" i="79"/>
  <c r="I75" i="157"/>
  <c r="M81" i="79"/>
  <c r="F81" i="79"/>
  <c r="N81" i="79" s="1"/>
  <c r="R114" i="141"/>
  <c r="F114" i="141"/>
  <c r="I108" i="152"/>
  <c r="M114" i="141"/>
  <c r="N114" i="141" s="1"/>
  <c r="N180" i="134"/>
  <c r="M180" i="134"/>
  <c r="F180" i="134"/>
  <c r="I174" i="163"/>
  <c r="I194" i="152"/>
  <c r="F200" i="141"/>
  <c r="M200" i="141"/>
  <c r="R200" i="141"/>
  <c r="M90" i="141"/>
  <c r="N90" i="141" s="1"/>
  <c r="F90" i="141"/>
  <c r="I84" i="152"/>
  <c r="R90" i="141"/>
  <c r="I94" i="163"/>
  <c r="N100" i="134"/>
  <c r="F100" i="134"/>
  <c r="M100" i="134"/>
  <c r="M56" i="142"/>
  <c r="F56" i="142"/>
  <c r="N56" i="142" s="1"/>
  <c r="I50" i="154"/>
  <c r="F215" i="144"/>
  <c r="I209" i="156"/>
  <c r="M215" i="144"/>
  <c r="N215" i="144" s="1"/>
  <c r="F166" i="141"/>
  <c r="M166" i="141"/>
  <c r="R166" i="141"/>
  <c r="I160" i="152"/>
  <c r="F129" i="144"/>
  <c r="I123" i="156"/>
  <c r="M129" i="144"/>
  <c r="M90" i="134"/>
  <c r="I84" i="163"/>
  <c r="F90" i="134"/>
  <c r="N90" i="134" s="1"/>
  <c r="F200" i="148"/>
  <c r="N200" i="148" s="1"/>
  <c r="I194" i="160"/>
  <c r="M200" i="148"/>
  <c r="F118" i="141"/>
  <c r="R118" i="141"/>
  <c r="M118" i="141"/>
  <c r="I112" i="152"/>
  <c r="N118" i="141"/>
  <c r="M161" i="142"/>
  <c r="F161" i="142"/>
  <c r="I155" i="154"/>
  <c r="N161" i="142"/>
  <c r="M27" i="134"/>
  <c r="I21" i="163"/>
  <c r="F27" i="134"/>
  <c r="N27" i="134" s="1"/>
  <c r="F190" i="142"/>
  <c r="N190" i="142" s="1"/>
  <c r="I184" i="154"/>
  <c r="M190" i="142"/>
  <c r="I44" i="155"/>
  <c r="F50" i="143"/>
  <c r="N50" i="143" s="1"/>
  <c r="M50" i="143"/>
  <c r="M155" i="142"/>
  <c r="I149" i="154"/>
  <c r="F155" i="142"/>
  <c r="N155" i="142" s="1"/>
  <c r="F113" i="141"/>
  <c r="N113" i="141" s="1"/>
  <c r="I107" i="152"/>
  <c r="M113" i="141"/>
  <c r="R113" i="141"/>
  <c r="N135" i="134"/>
  <c r="F135" i="134"/>
  <c r="I129" i="163"/>
  <c r="M135" i="134"/>
  <c r="F179" i="145"/>
  <c r="I173" i="153"/>
  <c r="M179" i="145"/>
  <c r="N179" i="145" s="1"/>
  <c r="M252" i="146"/>
  <c r="I246" i="158"/>
  <c r="F252" i="146"/>
  <c r="I82" i="163"/>
  <c r="F88" i="134"/>
  <c r="M88" i="134"/>
  <c r="F90" i="142"/>
  <c r="M90" i="142"/>
  <c r="I84" i="154"/>
  <c r="I39" i="154"/>
  <c r="F45" i="142"/>
  <c r="M45" i="142"/>
  <c r="M76" i="144"/>
  <c r="I70" i="156"/>
  <c r="F76" i="144"/>
  <c r="N76" i="144" s="1"/>
  <c r="F121" i="142"/>
  <c r="N121" i="142" s="1"/>
  <c r="M121" i="142"/>
  <c r="I115" i="154"/>
  <c r="F206" i="134"/>
  <c r="N206" i="134" s="1"/>
  <c r="I200" i="163"/>
  <c r="M206" i="134"/>
  <c r="M257" i="134"/>
  <c r="F257" i="134"/>
  <c r="I251" i="163"/>
  <c r="N257" i="134"/>
  <c r="F60" i="143"/>
  <c r="N60" i="143" s="1"/>
  <c r="M60" i="143"/>
  <c r="I54" i="155"/>
  <c r="M221" i="142"/>
  <c r="I215" i="154"/>
  <c r="F221" i="142"/>
  <c r="N221" i="142" s="1"/>
  <c r="I92" i="163"/>
  <c r="F98" i="134"/>
  <c r="M98" i="134"/>
  <c r="R134" i="141"/>
  <c r="F134" i="141"/>
  <c r="I128" i="152"/>
  <c r="M134" i="141"/>
  <c r="I138" i="155"/>
  <c r="F144" i="143"/>
  <c r="M144" i="143"/>
  <c r="I90" i="156"/>
  <c r="M96" i="144"/>
  <c r="F96" i="144"/>
  <c r="I119" i="154"/>
  <c r="F125" i="142"/>
  <c r="N125" i="142" s="1"/>
  <c r="M125" i="142"/>
  <c r="M71" i="146"/>
  <c r="I65" i="158"/>
  <c r="F71" i="146"/>
  <c r="N71" i="146" s="1"/>
  <c r="I175" i="157"/>
  <c r="M181" i="79"/>
  <c r="F181" i="79"/>
  <c r="F260" i="143"/>
  <c r="M260" i="143"/>
  <c r="I254" i="155"/>
  <c r="M26" i="134"/>
  <c r="F26" i="134"/>
  <c r="N26" i="134" s="1"/>
  <c r="I20" i="163"/>
  <c r="M145" i="144"/>
  <c r="I139" i="156"/>
  <c r="F145" i="144"/>
  <c r="N145" i="144" s="1"/>
  <c r="M98" i="79"/>
  <c r="I92" i="157"/>
  <c r="F98" i="79"/>
  <c r="N98" i="79" s="1"/>
  <c r="M87" i="149"/>
  <c r="F87" i="149"/>
  <c r="I81" i="161"/>
  <c r="I215" i="163"/>
  <c r="M221" i="134"/>
  <c r="F221" i="134"/>
  <c r="N221" i="134" s="1"/>
  <c r="I180" i="155"/>
  <c r="F186" i="143"/>
  <c r="M186" i="143"/>
  <c r="N186" i="143" s="1"/>
  <c r="M167" i="146"/>
  <c r="F167" i="146"/>
  <c r="I161" i="158"/>
  <c r="F97" i="134"/>
  <c r="M97" i="134"/>
  <c r="N97" i="134" s="1"/>
  <c r="I91" i="163"/>
  <c r="M109" i="142"/>
  <c r="F109" i="142"/>
  <c r="N109" i="142" s="1"/>
  <c r="I103" i="154"/>
  <c r="M221" i="143"/>
  <c r="I215" i="155"/>
  <c r="F221" i="143"/>
  <c r="N221" i="143" s="1"/>
  <c r="M119" i="149"/>
  <c r="I113" i="161"/>
  <c r="F119" i="149"/>
  <c r="I179" i="161"/>
  <c r="M185" i="149"/>
  <c r="F185" i="149"/>
  <c r="AR17" i="144"/>
  <c r="AR16" i="144"/>
  <c r="AR14" i="144"/>
  <c r="AR15" i="144"/>
  <c r="I231" i="156"/>
  <c r="F237" i="144"/>
  <c r="M237" i="144"/>
  <c r="N237" i="144" s="1"/>
  <c r="F57" i="148"/>
  <c r="I51" i="160"/>
  <c r="M57" i="148"/>
  <c r="N57" i="148" s="1"/>
  <c r="R149" i="141"/>
  <c r="M149" i="141"/>
  <c r="I143" i="152"/>
  <c r="F149" i="141"/>
  <c r="N149" i="141" s="1"/>
  <c r="M40" i="79"/>
  <c r="I34" i="157"/>
  <c r="F40" i="79"/>
  <c r="N40" i="79" s="1"/>
  <c r="R122" i="141"/>
  <c r="F122" i="141"/>
  <c r="N122" i="141" s="1"/>
  <c r="M122" i="141"/>
  <c r="I116" i="152"/>
  <c r="F199" i="79"/>
  <c r="I193" i="157"/>
  <c r="M199" i="79"/>
  <c r="I240" i="159"/>
  <c r="N246" i="147"/>
  <c r="M246" i="147"/>
  <c r="F246" i="147"/>
  <c r="I48" i="162"/>
  <c r="M54" i="150"/>
  <c r="F54" i="150"/>
  <c r="N54" i="150"/>
  <c r="F120" i="141"/>
  <c r="N120" i="141" s="1"/>
  <c r="I114" i="152"/>
  <c r="M120" i="141"/>
  <c r="R120" i="141"/>
  <c r="M30" i="147"/>
  <c r="F30" i="147"/>
  <c r="N30" i="147" s="1"/>
  <c r="I24" i="159"/>
  <c r="I125" i="153"/>
  <c r="M131" i="145"/>
  <c r="F131" i="145"/>
  <c r="M89" i="145"/>
  <c r="I83" i="153"/>
  <c r="F89" i="145"/>
  <c r="N89" i="145" s="1"/>
  <c r="M248" i="142"/>
  <c r="I242" i="154"/>
  <c r="F248" i="142"/>
  <c r="N248" i="142" s="1"/>
  <c r="I46" i="157"/>
  <c r="F52" i="79"/>
  <c r="M52" i="79"/>
  <c r="F119" i="143"/>
  <c r="I113" i="155"/>
  <c r="M119" i="143"/>
  <c r="N119" i="143" s="1"/>
  <c r="I230" i="152"/>
  <c r="M236" i="141"/>
  <c r="F236" i="141"/>
  <c r="N236" i="141" s="1"/>
  <c r="R236" i="141"/>
  <c r="I209" i="154"/>
  <c r="F215" i="142"/>
  <c r="M215" i="142"/>
  <c r="N215" i="142" s="1"/>
  <c r="M30" i="150"/>
  <c r="F30" i="150"/>
  <c r="I24" i="162"/>
  <c r="I142" i="154"/>
  <c r="F148" i="142"/>
  <c r="N148" i="142" s="1"/>
  <c r="M148" i="142"/>
  <c r="F73" i="141"/>
  <c r="N73" i="141"/>
  <c r="M73" i="141"/>
  <c r="R73" i="141"/>
  <c r="I67" i="152"/>
  <c r="M62" i="144"/>
  <c r="F62" i="144"/>
  <c r="I56" i="156"/>
  <c r="F250" i="143"/>
  <c r="N250" i="143" s="1"/>
  <c r="I244" i="155"/>
  <c r="M250" i="143"/>
  <c r="F82" i="141"/>
  <c r="N82" i="141" s="1"/>
  <c r="I76" i="152"/>
  <c r="M82" i="141"/>
  <c r="R82" i="141"/>
  <c r="F238" i="79"/>
  <c r="N238" i="79" s="1"/>
  <c r="I232" i="157"/>
  <c r="M238" i="79"/>
  <c r="M228" i="134"/>
  <c r="F228" i="134"/>
  <c r="I222" i="163"/>
  <c r="N228" i="134"/>
  <c r="R136" i="141"/>
  <c r="I130" i="152"/>
  <c r="M136" i="141"/>
  <c r="F136" i="141"/>
  <c r="R63" i="141"/>
  <c r="M63" i="141"/>
  <c r="I57" i="152"/>
  <c r="F63" i="141"/>
  <c r="N63" i="141" s="1"/>
  <c r="F196" i="142"/>
  <c r="I190" i="154"/>
  <c r="M196" i="142"/>
  <c r="M209" i="143"/>
  <c r="F209" i="143"/>
  <c r="I203" i="155"/>
  <c r="M208" i="141"/>
  <c r="F208" i="141"/>
  <c r="R208" i="141"/>
  <c r="I202" i="152"/>
  <c r="I230" i="156"/>
  <c r="M236" i="144"/>
  <c r="F236" i="144"/>
  <c r="M171" i="143"/>
  <c r="I165" i="155"/>
  <c r="F171" i="143"/>
  <c r="N171" i="143" s="1"/>
  <c r="F245" i="141"/>
  <c r="N245" i="141" s="1"/>
  <c r="I239" i="152"/>
  <c r="M245" i="141"/>
  <c r="R245" i="141"/>
  <c r="F49" i="141"/>
  <c r="I43" i="152"/>
  <c r="R49" i="141"/>
  <c r="M49" i="141"/>
  <c r="N49" i="141"/>
  <c r="M178" i="79"/>
  <c r="F178" i="79"/>
  <c r="N178" i="79" s="1"/>
  <c r="I172" i="157"/>
  <c r="I210" i="156"/>
  <c r="F216" i="144"/>
  <c r="N216" i="144" s="1"/>
  <c r="M216" i="144"/>
  <c r="M193" i="134"/>
  <c r="N193" i="134" s="1"/>
  <c r="I187" i="163"/>
  <c r="F193" i="134"/>
  <c r="F22" i="134"/>
  <c r="M22" i="134"/>
  <c r="I16" i="163"/>
  <c r="I191" i="154"/>
  <c r="F197" i="142"/>
  <c r="N197" i="142" s="1"/>
  <c r="M197" i="142"/>
  <c r="F117" i="145"/>
  <c r="M117" i="145"/>
  <c r="I111" i="153"/>
  <c r="M260" i="142"/>
  <c r="F260" i="142"/>
  <c r="N260" i="142"/>
  <c r="I254" i="154"/>
  <c r="F195" i="143"/>
  <c r="N195" i="143" s="1"/>
  <c r="I189" i="155"/>
  <c r="M195" i="143"/>
  <c r="R32" i="141"/>
  <c r="F32" i="141"/>
  <c r="N32" i="141" s="1"/>
  <c r="I26" i="152"/>
  <c r="M32" i="141"/>
  <c r="I171" i="157"/>
  <c r="M177" i="79"/>
  <c r="F177" i="79"/>
  <c r="N177" i="79" s="1"/>
  <c r="F170" i="134"/>
  <c r="N170" i="134" s="1"/>
  <c r="I164" i="163"/>
  <c r="M170" i="134"/>
  <c r="F195" i="79"/>
  <c r="N195" i="79" s="1"/>
  <c r="I189" i="157"/>
  <c r="M195" i="79"/>
  <c r="M208" i="134"/>
  <c r="F208" i="134"/>
  <c r="I202" i="163"/>
  <c r="F258" i="142"/>
  <c r="M258" i="142"/>
  <c r="I252" i="154"/>
  <c r="I36" i="155"/>
  <c r="F42" i="143"/>
  <c r="N42" i="143" s="1"/>
  <c r="M42" i="143"/>
  <c r="M64" i="144"/>
  <c r="F64" i="144"/>
  <c r="I58" i="156"/>
  <c r="I175" i="152"/>
  <c r="F181" i="141"/>
  <c r="N181" i="141" s="1"/>
  <c r="R181" i="141"/>
  <c r="M181" i="141"/>
  <c r="I135" i="157"/>
  <c r="F141" i="79"/>
  <c r="M141" i="79"/>
  <c r="I107" i="155"/>
  <c r="F113" i="143"/>
  <c r="N113" i="143" s="1"/>
  <c r="M113" i="143"/>
  <c r="M103" i="134"/>
  <c r="F103" i="134"/>
  <c r="I97" i="163"/>
  <c r="F173" i="79"/>
  <c r="I167" i="157"/>
  <c r="M173" i="79"/>
  <c r="I131" i="152"/>
  <c r="M137" i="141"/>
  <c r="R137" i="141"/>
  <c r="F137" i="141"/>
  <c r="M106" i="79"/>
  <c r="F106" i="79"/>
  <c r="N106" i="79" s="1"/>
  <c r="I100" i="157"/>
  <c r="I225" i="155"/>
  <c r="N231" i="143"/>
  <c r="M231" i="143"/>
  <c r="F231" i="143"/>
  <c r="M198" i="79"/>
  <c r="F198" i="79"/>
  <c r="I192" i="157"/>
  <c r="M209" i="134"/>
  <c r="I203" i="163"/>
  <c r="F209" i="134"/>
  <c r="N209" i="134"/>
  <c r="I92" i="156"/>
  <c r="F98" i="144"/>
  <c r="N98" i="144"/>
  <c r="M98" i="144"/>
  <c r="F105" i="134"/>
  <c r="N105" i="134" s="1"/>
  <c r="M105" i="134"/>
  <c r="I99" i="163"/>
  <c r="I62" i="156"/>
  <c r="F68" i="144"/>
  <c r="N68" i="144" s="1"/>
  <c r="M68" i="144"/>
  <c r="I216" i="156"/>
  <c r="M222" i="144"/>
  <c r="F222" i="144"/>
  <c r="I163" i="156"/>
  <c r="M169" i="144"/>
  <c r="F169" i="144"/>
  <c r="N169" i="144" s="1"/>
  <c r="I67" i="163"/>
  <c r="N73" i="134"/>
  <c r="M73" i="134"/>
  <c r="F73" i="134"/>
  <c r="F29" i="144"/>
  <c r="I23" i="156"/>
  <c r="M29" i="144"/>
  <c r="I33" i="154"/>
  <c r="M39" i="142"/>
  <c r="F39" i="142"/>
  <c r="M233" i="144"/>
  <c r="F233" i="144"/>
  <c r="N233" i="144" s="1"/>
  <c r="I227" i="156"/>
  <c r="M264" i="143"/>
  <c r="I258" i="155"/>
  <c r="F264" i="143"/>
  <c r="N264" i="143" s="1"/>
  <c r="AR17" i="141"/>
  <c r="AR14" i="141"/>
  <c r="AR15" i="141"/>
  <c r="AR16" i="141"/>
  <c r="F163" i="141"/>
  <c r="I157" i="152"/>
  <c r="R163" i="141"/>
  <c r="M163" i="141"/>
  <c r="F160" i="79"/>
  <c r="M160" i="79"/>
  <c r="I154" i="157"/>
  <c r="F182" i="142"/>
  <c r="M182" i="142"/>
  <c r="N182" i="142" s="1"/>
  <c r="I176" i="154"/>
  <c r="F252" i="134"/>
  <c r="I246" i="163"/>
  <c r="M252" i="134"/>
  <c r="N252" i="134" s="1"/>
  <c r="I154" i="163"/>
  <c r="M160" i="134"/>
  <c r="F160" i="134"/>
  <c r="N160" i="134" s="1"/>
  <c r="F113" i="79"/>
  <c r="N113" i="79" s="1"/>
  <c r="M113" i="79"/>
  <c r="I107" i="157"/>
  <c r="I228" i="157"/>
  <c r="M234" i="79"/>
  <c r="F234" i="79"/>
  <c r="N234" i="79" s="1"/>
  <c r="I120" i="152"/>
  <c r="R126" i="141"/>
  <c r="M126" i="141"/>
  <c r="F126" i="141"/>
  <c r="N126" i="141" s="1"/>
  <c r="I43" i="163"/>
  <c r="F49" i="134"/>
  <c r="N49" i="134" s="1"/>
  <c r="M49" i="134"/>
  <c r="I158" i="157"/>
  <c r="M164" i="79"/>
  <c r="F164" i="79"/>
  <c r="N164" i="79" s="1"/>
  <c r="I217" i="159"/>
  <c r="F223" i="147"/>
  <c r="N223" i="147" s="1"/>
  <c r="M223" i="147"/>
  <c r="M20" i="143"/>
  <c r="F20" i="143"/>
  <c r="N20" i="143" s="1"/>
  <c r="I14" i="155"/>
  <c r="F140" i="142"/>
  <c r="I134" i="154"/>
  <c r="M140" i="142"/>
  <c r="N140" i="142"/>
  <c r="M170" i="143"/>
  <c r="I164" i="155"/>
  <c r="F170" i="143"/>
  <c r="N170" i="143"/>
  <c r="F211" i="143"/>
  <c r="N211" i="143" s="1"/>
  <c r="I205" i="155"/>
  <c r="M211" i="143"/>
  <c r="I18" i="152"/>
  <c r="F24" i="141"/>
  <c r="M24" i="141"/>
  <c r="R24" i="141"/>
  <c r="AO6" i="134"/>
  <c r="F191" i="150"/>
  <c r="N191" i="150" s="1"/>
  <c r="I185" i="162"/>
  <c r="M191" i="150"/>
  <c r="AR5" i="145"/>
  <c r="AR9" i="145"/>
  <c r="AO4" i="145" s="1"/>
  <c r="AR11" i="145"/>
  <c r="AR2" i="145"/>
  <c r="AR12" i="145"/>
  <c r="AR3" i="145"/>
  <c r="AR10" i="145"/>
  <c r="AR4" i="145"/>
  <c r="AR7" i="145"/>
  <c r="AR8" i="145"/>
  <c r="AR13" i="145"/>
  <c r="AR6" i="145"/>
  <c r="M200" i="79"/>
  <c r="F200" i="79"/>
  <c r="I194" i="157"/>
  <c r="I181" i="154"/>
  <c r="F187" i="142"/>
  <c r="M187" i="142"/>
  <c r="F242" i="144"/>
  <c r="M242" i="144"/>
  <c r="I236" i="156"/>
  <c r="F70" i="142"/>
  <c r="N70" i="142" s="1"/>
  <c r="I64" i="154"/>
  <c r="M70" i="142"/>
  <c r="F222" i="134"/>
  <c r="I216" i="163"/>
  <c r="M222" i="134"/>
  <c r="N222" i="134"/>
  <c r="M158" i="142"/>
  <c r="I152" i="154"/>
  <c r="F158" i="142"/>
  <c r="N158" i="142" s="1"/>
  <c r="F218" i="145"/>
  <c r="N218" i="145" s="1"/>
  <c r="I212" i="153"/>
  <c r="M218" i="145"/>
  <c r="F201" i="149"/>
  <c r="M201" i="149"/>
  <c r="I195" i="161"/>
  <c r="N201" i="149"/>
  <c r="F176" i="142"/>
  <c r="M176" i="142"/>
  <c r="I170" i="154"/>
  <c r="I67" i="154"/>
  <c r="M73" i="142"/>
  <c r="F73" i="142"/>
  <c r="N73" i="142" s="1"/>
  <c r="I187" i="154"/>
  <c r="F193" i="142"/>
  <c r="M193" i="142"/>
  <c r="M145" i="143"/>
  <c r="F145" i="143"/>
  <c r="N145" i="143"/>
  <c r="I139" i="155"/>
  <c r="M258" i="144"/>
  <c r="F258" i="144"/>
  <c r="N258" i="144" s="1"/>
  <c r="I252" i="156"/>
  <c r="M235" i="142"/>
  <c r="I229" i="154"/>
  <c r="F235" i="142"/>
  <c r="N235" i="142"/>
  <c r="F147" i="79"/>
  <c r="M147" i="79"/>
  <c r="I141" i="157"/>
  <c r="N147" i="79"/>
  <c r="M249" i="147"/>
  <c r="F249" i="147"/>
  <c r="N249" i="147" s="1"/>
  <c r="I243" i="159"/>
  <c r="M139" i="143"/>
  <c r="F139" i="143"/>
  <c r="N139" i="143" s="1"/>
  <c r="I133" i="155"/>
  <c r="F23" i="148"/>
  <c r="N23" i="148" s="1"/>
  <c r="M23" i="148"/>
  <c r="I17" i="160"/>
  <c r="M107" i="145"/>
  <c r="F107" i="145"/>
  <c r="N107" i="145" s="1"/>
  <c r="I101" i="153"/>
  <c r="M134" i="144"/>
  <c r="F134" i="144"/>
  <c r="I128" i="156"/>
  <c r="M116" i="145"/>
  <c r="N116" i="145" s="1"/>
  <c r="F116" i="145"/>
  <c r="I110" i="153"/>
  <c r="M231" i="142"/>
  <c r="I225" i="154"/>
  <c r="F231" i="142"/>
  <c r="N231" i="142" s="1"/>
  <c r="F214" i="144"/>
  <c r="M214" i="144"/>
  <c r="I208" i="156"/>
  <c r="F227" i="144"/>
  <c r="N227" i="144" s="1"/>
  <c r="I221" i="156"/>
  <c r="M227" i="144"/>
  <c r="F51" i="141"/>
  <c r="R51" i="141"/>
  <c r="M51" i="141"/>
  <c r="I45" i="152"/>
  <c r="M60" i="134"/>
  <c r="F60" i="134"/>
  <c r="I54" i="163"/>
  <c r="R220" i="141"/>
  <c r="F220" i="141"/>
  <c r="N220" i="141" s="1"/>
  <c r="M220" i="141"/>
  <c r="I214" i="152"/>
  <c r="F257" i="149"/>
  <c r="N257" i="149" s="1"/>
  <c r="M257" i="149"/>
  <c r="I251" i="161"/>
  <c r="M61" i="142"/>
  <c r="F61" i="142"/>
  <c r="N61" i="142" s="1"/>
  <c r="I55" i="154"/>
  <c r="I240" i="152"/>
  <c r="M246" i="141"/>
  <c r="R246" i="141"/>
  <c r="F246" i="141"/>
  <c r="I170" i="159"/>
  <c r="M176" i="147"/>
  <c r="F176" i="147"/>
  <c r="M257" i="148"/>
  <c r="I251" i="160"/>
  <c r="F257" i="148"/>
  <c r="N257" i="148" s="1"/>
  <c r="I163" i="154"/>
  <c r="M169" i="142"/>
  <c r="F169" i="142"/>
  <c r="F68" i="141"/>
  <c r="R68" i="141"/>
  <c r="I62" i="152"/>
  <c r="M68" i="141"/>
  <c r="M218" i="147"/>
  <c r="F218" i="147"/>
  <c r="I212" i="159"/>
  <c r="N218" i="147"/>
  <c r="F236" i="134"/>
  <c r="N236" i="134" s="1"/>
  <c r="I230" i="163"/>
  <c r="M236" i="134"/>
  <c r="M116" i="144"/>
  <c r="N116" i="144" s="1"/>
  <c r="F116" i="144"/>
  <c r="I110" i="156"/>
  <c r="I234" i="161"/>
  <c r="M240" i="149"/>
  <c r="F240" i="149"/>
  <c r="F237" i="142"/>
  <c r="N237" i="142" s="1"/>
  <c r="I231" i="154"/>
  <c r="M237" i="142"/>
  <c r="I101" i="157"/>
  <c r="M107" i="79"/>
  <c r="F107" i="79"/>
  <c r="F88" i="144"/>
  <c r="N88" i="144" s="1"/>
  <c r="M88" i="144"/>
  <c r="I82" i="156"/>
  <c r="I147" i="157"/>
  <c r="F153" i="79"/>
  <c r="M153" i="79"/>
  <c r="M189" i="141"/>
  <c r="F189" i="141"/>
  <c r="N189" i="141" s="1"/>
  <c r="R189" i="141"/>
  <c r="I183" i="152"/>
  <c r="I74" i="152"/>
  <c r="M80" i="141"/>
  <c r="N80" i="141"/>
  <c r="R80" i="141"/>
  <c r="F80" i="141"/>
  <c r="I185" i="154"/>
  <c r="F191" i="142"/>
  <c r="N191" i="142" s="1"/>
  <c r="M191" i="142"/>
  <c r="F219" i="134"/>
  <c r="N219" i="134" s="1"/>
  <c r="I213" i="163"/>
  <c r="M219" i="134"/>
  <c r="M169" i="146"/>
  <c r="F169" i="146"/>
  <c r="N169" i="146" s="1"/>
  <c r="I163" i="158"/>
  <c r="M245" i="134"/>
  <c r="F245" i="134"/>
  <c r="N245" i="134" s="1"/>
  <c r="I239" i="163"/>
  <c r="M74" i="147"/>
  <c r="F74" i="147"/>
  <c r="I68" i="159"/>
  <c r="I140" i="152"/>
  <c r="N146" i="141"/>
  <c r="F146" i="141"/>
  <c r="M146" i="141"/>
  <c r="R146" i="141"/>
  <c r="M201" i="142"/>
  <c r="N201" i="142" s="1"/>
  <c r="F201" i="142"/>
  <c r="I195" i="154"/>
  <c r="M170" i="144"/>
  <c r="I164" i="156"/>
  <c r="F170" i="144"/>
  <c r="N170" i="144" s="1"/>
  <c r="M92" i="142"/>
  <c r="I86" i="154"/>
  <c r="F92" i="142"/>
  <c r="M78" i="149"/>
  <c r="I72" i="161"/>
  <c r="F78" i="149"/>
  <c r="I11" i="163"/>
  <c r="F17" i="134"/>
  <c r="M17" i="134"/>
  <c r="F117" i="142"/>
  <c r="M117" i="142"/>
  <c r="I111" i="154"/>
  <c r="F59" i="145"/>
  <c r="N59" i="145" s="1"/>
  <c r="I53" i="153"/>
  <c r="M59" i="145"/>
  <c r="I227" i="155"/>
  <c r="M233" i="143"/>
  <c r="F233" i="143"/>
  <c r="N233" i="143" s="1"/>
  <c r="F152" i="134"/>
  <c r="I146" i="163"/>
  <c r="M152" i="134"/>
  <c r="N152" i="134"/>
  <c r="I37" i="163"/>
  <c r="F43" i="134"/>
  <c r="M43" i="134"/>
  <c r="N43" i="134"/>
  <c r="I51" i="156"/>
  <c r="F57" i="144"/>
  <c r="M57" i="144"/>
  <c r="AR17" i="142"/>
  <c r="AR14" i="142"/>
  <c r="AR16" i="142"/>
  <c r="AR15" i="142"/>
  <c r="F216" i="143"/>
  <c r="M216" i="143"/>
  <c r="N216" i="143" s="1"/>
  <c r="I210" i="155"/>
  <c r="F41" i="143"/>
  <c r="N41" i="143" s="1"/>
  <c r="I35" i="155"/>
  <c r="M41" i="143"/>
  <c r="F257" i="144"/>
  <c r="N257" i="144"/>
  <c r="I251" i="156"/>
  <c r="M257" i="144"/>
  <c r="F188" i="142"/>
  <c r="N188" i="142" s="1"/>
  <c r="I182" i="154"/>
  <c r="M188" i="142"/>
  <c r="F30" i="134"/>
  <c r="N30" i="134" s="1"/>
  <c r="M30" i="134"/>
  <c r="I24" i="163"/>
  <c r="M106" i="150"/>
  <c r="F106" i="150"/>
  <c r="N106" i="150" s="1"/>
  <c r="I100" i="162"/>
  <c r="M256" i="143"/>
  <c r="F256" i="143"/>
  <c r="N256" i="143" s="1"/>
  <c r="I250" i="155"/>
  <c r="I90" i="155"/>
  <c r="F96" i="143"/>
  <c r="M96" i="143"/>
  <c r="N96" i="143" s="1"/>
  <c r="F147" i="142"/>
  <c r="N147" i="142" s="1"/>
  <c r="M147" i="142"/>
  <c r="I141" i="154"/>
  <c r="M22" i="142"/>
  <c r="F22" i="142"/>
  <c r="I16" i="154"/>
  <c r="F192" i="79"/>
  <c r="I186" i="157"/>
  <c r="M192" i="79"/>
  <c r="F24" i="142"/>
  <c r="M24" i="142"/>
  <c r="I18" i="154"/>
  <c r="I212" i="152"/>
  <c r="R218" i="141"/>
  <c r="M218" i="141"/>
  <c r="F218" i="141"/>
  <c r="N218" i="141" s="1"/>
  <c r="F261" i="142"/>
  <c r="M261" i="142"/>
  <c r="I255" i="154"/>
  <c r="M232" i="142"/>
  <c r="I226" i="154"/>
  <c r="F232" i="142"/>
  <c r="N232" i="142" s="1"/>
  <c r="M106" i="144"/>
  <c r="F106" i="144"/>
  <c r="I100" i="156"/>
  <c r="F199" i="144"/>
  <c r="I193" i="156"/>
  <c r="M199" i="144"/>
  <c r="I98" i="156"/>
  <c r="F104" i="144"/>
  <c r="M104" i="144"/>
  <c r="I162" i="152"/>
  <c r="M168" i="141"/>
  <c r="F168" i="141"/>
  <c r="R168" i="141"/>
  <c r="M141" i="143"/>
  <c r="F141" i="143"/>
  <c r="N141" i="143" s="1"/>
  <c r="I135" i="155"/>
  <c r="F261" i="143"/>
  <c r="N261" i="143" s="1"/>
  <c r="I255" i="155"/>
  <c r="M261" i="143"/>
  <c r="I20" i="155"/>
  <c r="M26" i="143"/>
  <c r="F26" i="143"/>
  <c r="F130" i="142"/>
  <c r="I124" i="154"/>
  <c r="M130" i="142"/>
  <c r="N130" i="142"/>
  <c r="M230" i="142"/>
  <c r="F230" i="142"/>
  <c r="N230" i="142" s="1"/>
  <c r="I224" i="154"/>
  <c r="M197" i="144"/>
  <c r="I191" i="156"/>
  <c r="F197" i="144"/>
  <c r="M199" i="142"/>
  <c r="I193" i="154"/>
  <c r="F199" i="142"/>
  <c r="N199" i="142" s="1"/>
  <c r="I139" i="152"/>
  <c r="M145" i="141"/>
  <c r="R145" i="141"/>
  <c r="F145" i="141"/>
  <c r="N145" i="141" s="1"/>
  <c r="I95" i="157"/>
  <c r="F101" i="79"/>
  <c r="M101" i="79"/>
  <c r="M183" i="143"/>
  <c r="I177" i="155"/>
  <c r="F183" i="143"/>
  <c r="N183" i="143" s="1"/>
  <c r="M95" i="144"/>
  <c r="I89" i="156"/>
  <c r="F95" i="144"/>
  <c r="I112" i="157"/>
  <c r="M118" i="79"/>
  <c r="F118" i="79"/>
  <c r="I128" i="155"/>
  <c r="M134" i="143"/>
  <c r="F134" i="143"/>
  <c r="I162" i="163"/>
  <c r="F168" i="134"/>
  <c r="N168" i="134" s="1"/>
  <c r="M168" i="134"/>
  <c r="N121" i="141"/>
  <c r="F121" i="141"/>
  <c r="M121" i="141"/>
  <c r="R121" i="141"/>
  <c r="I115" i="152"/>
  <c r="M184" i="142"/>
  <c r="F184" i="142"/>
  <c r="I178" i="154"/>
  <c r="M172" i="141"/>
  <c r="I166" i="152"/>
  <c r="F172" i="141"/>
  <c r="R172" i="141"/>
  <c r="I85" i="163"/>
  <c r="F91" i="134"/>
  <c r="M91" i="134"/>
  <c r="N91" i="134"/>
  <c r="AO3" i="79"/>
  <c r="F115" i="142"/>
  <c r="N115" i="142" s="1"/>
  <c r="I109" i="154"/>
  <c r="M115" i="142"/>
  <c r="F57" i="146"/>
  <c r="M57" i="146"/>
  <c r="I51" i="158"/>
  <c r="N57" i="146"/>
  <c r="I144" i="155"/>
  <c r="M150" i="143"/>
  <c r="F150" i="143"/>
  <c r="I14" i="156"/>
  <c r="M20" i="144"/>
  <c r="F20" i="144"/>
  <c r="F146" i="143"/>
  <c r="I140" i="155"/>
  <c r="M146" i="143"/>
  <c r="R202" i="141"/>
  <c r="M202" i="141"/>
  <c r="F202" i="141"/>
  <c r="N202" i="141" s="1"/>
  <c r="I196" i="152"/>
  <c r="F89" i="141"/>
  <c r="M89" i="141"/>
  <c r="I83" i="152"/>
  <c r="R89" i="141"/>
  <c r="I101" i="156"/>
  <c r="F107" i="144"/>
  <c r="M107" i="144"/>
  <c r="M161" i="144"/>
  <c r="F161" i="144"/>
  <c r="I155" i="156"/>
  <c r="I211" i="163"/>
  <c r="M217" i="134"/>
  <c r="F217" i="134"/>
  <c r="N217" i="134" s="1"/>
  <c r="F88" i="142"/>
  <c r="N88" i="142" s="1"/>
  <c r="I82" i="154"/>
  <c r="M88" i="142"/>
  <c r="M214" i="143"/>
  <c r="I208" i="155"/>
  <c r="F214" i="143"/>
  <c r="M157" i="143"/>
  <c r="F157" i="143"/>
  <c r="N157" i="143" s="1"/>
  <c r="I151" i="155"/>
  <c r="F73" i="144"/>
  <c r="I67" i="156"/>
  <c r="M73" i="144"/>
  <c r="M45" i="148"/>
  <c r="I39" i="160"/>
  <c r="F45" i="148"/>
  <c r="N45" i="148" s="1"/>
  <c r="I257" i="163"/>
  <c r="M263" i="134"/>
  <c r="F263" i="134"/>
  <c r="N263" i="134" s="1"/>
  <c r="F53" i="148"/>
  <c r="N53" i="148" s="1"/>
  <c r="M53" i="148"/>
  <c r="I47" i="160"/>
  <c r="M195" i="142"/>
  <c r="N195" i="142" s="1"/>
  <c r="F195" i="142"/>
  <c r="I189" i="154"/>
  <c r="M113" i="134"/>
  <c r="F113" i="134"/>
  <c r="I107" i="163"/>
  <c r="F52" i="142"/>
  <c r="N52" i="142" s="1"/>
  <c r="I46" i="154"/>
  <c r="M52" i="142"/>
  <c r="R148" i="141"/>
  <c r="F148" i="141"/>
  <c r="N148" i="141" s="1"/>
  <c r="I142" i="152"/>
  <c r="M148" i="141"/>
  <c r="M164" i="144"/>
  <c r="I158" i="156"/>
  <c r="F164" i="144"/>
  <c r="M104" i="142"/>
  <c r="F104" i="142"/>
  <c r="I98" i="154"/>
  <c r="M193" i="144"/>
  <c r="I187" i="156"/>
  <c r="F193" i="144"/>
  <c r="N193" i="144" s="1"/>
  <c r="I163" i="157"/>
  <c r="M169" i="79"/>
  <c r="F169" i="79"/>
  <c r="I150" i="152"/>
  <c r="M156" i="141"/>
  <c r="R156" i="141"/>
  <c r="N156" i="141"/>
  <c r="F156" i="141"/>
  <c r="F26" i="141"/>
  <c r="N26" i="141" s="1"/>
  <c r="M26" i="141"/>
  <c r="I20" i="152"/>
  <c r="R26" i="141"/>
  <c r="M136" i="142"/>
  <c r="N136" i="142"/>
  <c r="I130" i="154"/>
  <c r="F136" i="142"/>
  <c r="I143" i="160"/>
  <c r="M149" i="148"/>
  <c r="F149" i="148"/>
  <c r="M68" i="79"/>
  <c r="I62" i="157"/>
  <c r="F68" i="79"/>
  <c r="M206" i="150"/>
  <c r="F206" i="150"/>
  <c r="I200" i="162"/>
  <c r="F111" i="141"/>
  <c r="I105" i="152"/>
  <c r="M111" i="141"/>
  <c r="R111" i="141"/>
  <c r="I176" i="152"/>
  <c r="M182" i="141"/>
  <c r="F182" i="141"/>
  <c r="N182" i="141" s="1"/>
  <c r="R182" i="141"/>
  <c r="I94" i="152"/>
  <c r="M100" i="141"/>
  <c r="F100" i="141"/>
  <c r="N100" i="141" s="1"/>
  <c r="R100" i="141"/>
  <c r="N131" i="141"/>
  <c r="I125" i="152"/>
  <c r="M131" i="141"/>
  <c r="R131" i="141"/>
  <c r="F131" i="141"/>
  <c r="I184" i="155"/>
  <c r="M190" i="143"/>
  <c r="F190" i="143"/>
  <c r="N190" i="143" s="1"/>
  <c r="I168" i="153"/>
  <c r="F174" i="145"/>
  <c r="N174" i="145" s="1"/>
  <c r="M174" i="145"/>
  <c r="I213" i="157"/>
  <c r="F219" i="79"/>
  <c r="M219" i="79"/>
  <c r="I225" i="152"/>
  <c r="M231" i="141"/>
  <c r="F231" i="141"/>
  <c r="R231" i="141"/>
  <c r="F138" i="147"/>
  <c r="N138" i="147" s="1"/>
  <c r="M138" i="147"/>
  <c r="I132" i="159"/>
  <c r="M117" i="134"/>
  <c r="F117" i="134"/>
  <c r="I111" i="163"/>
  <c r="F140" i="145"/>
  <c r="N140" i="145" s="1"/>
  <c r="I134" i="153"/>
  <c r="M140" i="145"/>
  <c r="I258" i="163"/>
  <c r="F264" i="134"/>
  <c r="M264" i="134"/>
  <c r="M30" i="142"/>
  <c r="I24" i="154"/>
  <c r="F30" i="142"/>
  <c r="F50" i="134"/>
  <c r="N50" i="134" s="1"/>
  <c r="M50" i="134"/>
  <c r="I44" i="163"/>
  <c r="I103" i="158"/>
  <c r="F109" i="146"/>
  <c r="N109" i="146" s="1"/>
  <c r="M109" i="146"/>
  <c r="M168" i="142"/>
  <c r="F168" i="142"/>
  <c r="N168" i="142" s="1"/>
  <c r="I162" i="154"/>
  <c r="F104" i="145"/>
  <c r="M104" i="145"/>
  <c r="I98" i="153"/>
  <c r="N107" i="149"/>
  <c r="M107" i="149"/>
  <c r="I101" i="161"/>
  <c r="F107" i="149"/>
  <c r="M87" i="141"/>
  <c r="F87" i="141"/>
  <c r="N87" i="141" s="1"/>
  <c r="I81" i="152"/>
  <c r="R87" i="141"/>
  <c r="M241" i="147"/>
  <c r="F241" i="147"/>
  <c r="N241" i="147" s="1"/>
  <c r="I235" i="159"/>
  <c r="F108" i="149"/>
  <c r="N108" i="149" s="1"/>
  <c r="M108" i="149"/>
  <c r="I102" i="161"/>
  <c r="M224" i="79"/>
  <c r="I218" i="157"/>
  <c r="F224" i="79"/>
  <c r="N224" i="79" s="1"/>
  <c r="I21" i="156"/>
  <c r="F27" i="144"/>
  <c r="M27" i="144"/>
  <c r="I61" i="163"/>
  <c r="F67" i="134"/>
  <c r="M67" i="134"/>
  <c r="N67" i="134"/>
  <c r="F205" i="142"/>
  <c r="M205" i="142"/>
  <c r="I199" i="154"/>
  <c r="N205" i="142"/>
  <c r="F217" i="147"/>
  <c r="M217" i="147"/>
  <c r="I211" i="159"/>
  <c r="I116" i="159"/>
  <c r="F122" i="147"/>
  <c r="M122" i="147"/>
  <c r="F166" i="148"/>
  <c r="N166" i="148" s="1"/>
  <c r="M166" i="148"/>
  <c r="I160" i="160"/>
  <c r="F81" i="145"/>
  <c r="N81" i="145" s="1"/>
  <c r="M81" i="145"/>
  <c r="I75" i="153"/>
  <c r="M87" i="143"/>
  <c r="F87" i="143"/>
  <c r="I81" i="155"/>
  <c r="M81" i="147"/>
  <c r="F81" i="147"/>
  <c r="N81" i="147" s="1"/>
  <c r="I75" i="159"/>
  <c r="I28" i="155"/>
  <c r="F34" i="143"/>
  <c r="M34" i="143"/>
  <c r="N34" i="143" s="1"/>
  <c r="I165" i="157"/>
  <c r="M171" i="79"/>
  <c r="F171" i="79"/>
  <c r="F230" i="143"/>
  <c r="N230" i="143" s="1"/>
  <c r="M230" i="143"/>
  <c r="I224" i="155"/>
  <c r="F50" i="79"/>
  <c r="I44" i="157"/>
  <c r="M50" i="79"/>
  <c r="F45" i="79"/>
  <c r="N45" i="79" s="1"/>
  <c r="I39" i="157"/>
  <c r="M45" i="79"/>
  <c r="I214" i="155"/>
  <c r="F220" i="143"/>
  <c r="N220" i="143" s="1"/>
  <c r="M220" i="143"/>
  <c r="M255" i="143"/>
  <c r="F255" i="143"/>
  <c r="I249" i="155"/>
  <c r="F220" i="134"/>
  <c r="I214" i="163"/>
  <c r="M220" i="134"/>
  <c r="F57" i="134"/>
  <c r="N57" i="134" s="1"/>
  <c r="I51" i="163"/>
  <c r="M57" i="134"/>
  <c r="M197" i="134"/>
  <c r="N197" i="134" s="1"/>
  <c r="I191" i="163"/>
  <c r="F197" i="134"/>
  <c r="N81" i="141"/>
  <c r="I75" i="152"/>
  <c r="M81" i="141"/>
  <c r="R81" i="141"/>
  <c r="F81" i="141"/>
  <c r="M103" i="79"/>
  <c r="F103" i="79"/>
  <c r="I97" i="157"/>
  <c r="I72" i="163"/>
  <c r="F78" i="134"/>
  <c r="N78" i="134" s="1"/>
  <c r="M78" i="134"/>
  <c r="I223" i="158"/>
  <c r="M229" i="146"/>
  <c r="F229" i="146"/>
  <c r="N229" i="146"/>
  <c r="F221" i="144"/>
  <c r="N221" i="144" s="1"/>
  <c r="I215" i="156"/>
  <c r="M221" i="144"/>
  <c r="I50" i="156"/>
  <c r="F56" i="144"/>
  <c r="M56" i="144"/>
  <c r="F175" i="141"/>
  <c r="M175" i="141"/>
  <c r="N175" i="141" s="1"/>
  <c r="I169" i="152"/>
  <c r="R175" i="141"/>
  <c r="I33" i="157"/>
  <c r="F39" i="79"/>
  <c r="M39" i="79"/>
  <c r="I123" i="157"/>
  <c r="F129" i="79"/>
  <c r="M129" i="79"/>
  <c r="I201" i="152"/>
  <c r="R207" i="141"/>
  <c r="F207" i="141"/>
  <c r="N207" i="141" s="1"/>
  <c r="M207" i="141"/>
  <c r="N200" i="142"/>
  <c r="M200" i="142"/>
  <c r="I194" i="154"/>
  <c r="F200" i="142"/>
  <c r="I226" i="157"/>
  <c r="M232" i="79"/>
  <c r="F232" i="79"/>
  <c r="N232" i="79" s="1"/>
  <c r="M135" i="144"/>
  <c r="F135" i="144"/>
  <c r="N135" i="144" s="1"/>
  <c r="I129" i="156"/>
  <c r="F94" i="134"/>
  <c r="N94" i="134" s="1"/>
  <c r="I88" i="163"/>
  <c r="M94" i="134"/>
  <c r="M44" i="147"/>
  <c r="F44" i="147"/>
  <c r="N44" i="147"/>
  <c r="I38" i="159"/>
  <c r="R16" i="141"/>
  <c r="M16" i="141"/>
  <c r="F16" i="141"/>
  <c r="I10" i="152"/>
  <c r="I223" i="156"/>
  <c r="F229" i="144"/>
  <c r="N229" i="144" s="1"/>
  <c r="M229" i="144"/>
  <c r="R157" i="141"/>
  <c r="F157" i="141"/>
  <c r="M157" i="141"/>
  <c r="I151" i="152"/>
  <c r="F176" i="79"/>
  <c r="M176" i="79"/>
  <c r="I170" i="157"/>
  <c r="I23" i="163"/>
  <c r="M29" i="134"/>
  <c r="F29" i="134"/>
  <c r="N29" i="134" s="1"/>
  <c r="I206" i="156"/>
  <c r="F212" i="144"/>
  <c r="M212" i="144"/>
  <c r="I169" i="157"/>
  <c r="F175" i="79"/>
  <c r="M175" i="79"/>
  <c r="M179" i="141"/>
  <c r="R179" i="141"/>
  <c r="F179" i="141"/>
  <c r="I173" i="152"/>
  <c r="F159" i="141"/>
  <c r="N159" i="141" s="1"/>
  <c r="M159" i="141"/>
  <c r="R159" i="141"/>
  <c r="I153" i="152"/>
  <c r="M35" i="141"/>
  <c r="F35" i="141"/>
  <c r="N35" i="141" s="1"/>
  <c r="I29" i="152"/>
  <c r="R35" i="141"/>
  <c r="I257" i="155"/>
  <c r="F263" i="143"/>
  <c r="M263" i="143"/>
  <c r="N263" i="143" s="1"/>
  <c r="I177" i="163"/>
  <c r="M183" i="134"/>
  <c r="F183" i="134"/>
  <c r="I11" i="156"/>
  <c r="F17" i="144"/>
  <c r="M17" i="144"/>
  <c r="I222" i="155"/>
  <c r="F228" i="143"/>
  <c r="N228" i="143" s="1"/>
  <c r="M228" i="143"/>
  <c r="M237" i="134"/>
  <c r="F237" i="134"/>
  <c r="N237" i="134" s="1"/>
  <c r="I231" i="163"/>
  <c r="M160" i="142"/>
  <c r="I154" i="154"/>
  <c r="F160" i="142"/>
  <c r="I207" i="155"/>
  <c r="F213" i="143"/>
  <c r="M213" i="143"/>
  <c r="I38" i="163"/>
  <c r="F44" i="134"/>
  <c r="N44" i="134"/>
  <c r="M44" i="134"/>
  <c r="F81" i="143"/>
  <c r="M81" i="143"/>
  <c r="N81" i="143" s="1"/>
  <c r="I75" i="155"/>
  <c r="F60" i="144"/>
  <c r="I54" i="156"/>
  <c r="M60" i="144"/>
  <c r="I39" i="156"/>
  <c r="F45" i="144"/>
  <c r="M45" i="144"/>
  <c r="I25" i="154"/>
  <c r="F31" i="142"/>
  <c r="N31" i="142" s="1"/>
  <c r="M31" i="142"/>
  <c r="F144" i="79"/>
  <c r="M144" i="79"/>
  <c r="N144" i="79"/>
  <c r="I138" i="157"/>
  <c r="M246" i="142"/>
  <c r="I240" i="154"/>
  <c r="F246" i="142"/>
  <c r="N246" i="142" s="1"/>
  <c r="F34" i="134"/>
  <c r="I28" i="163"/>
  <c r="M34" i="134"/>
  <c r="N34" i="134"/>
  <c r="F250" i="141"/>
  <c r="R250" i="141"/>
  <c r="M250" i="141"/>
  <c r="I244" i="152"/>
  <c r="M156" i="143"/>
  <c r="N156" i="143" s="1"/>
  <c r="I150" i="155"/>
  <c r="F156" i="143"/>
  <c r="F34" i="142"/>
  <c r="N34" i="142" s="1"/>
  <c r="I28" i="154"/>
  <c r="M34" i="142"/>
  <c r="I118" i="157"/>
  <c r="M124" i="79"/>
  <c r="F124" i="79"/>
  <c r="I249" i="152"/>
  <c r="M255" i="141"/>
  <c r="R255" i="141"/>
  <c r="F255" i="141"/>
  <c r="N255" i="141"/>
  <c r="I225" i="153"/>
  <c r="M231" i="145"/>
  <c r="F231" i="145"/>
  <c r="N231" i="145" s="1"/>
  <c r="I172" i="156"/>
  <c r="M178" i="144"/>
  <c r="F178" i="144"/>
  <c r="M70" i="144"/>
  <c r="F70" i="144"/>
  <c r="N70" i="144" s="1"/>
  <c r="I64" i="156"/>
  <c r="I77" i="152"/>
  <c r="R83" i="141"/>
  <c r="M83" i="141"/>
  <c r="F83" i="141"/>
  <c r="N83" i="141" s="1"/>
  <c r="M259" i="143"/>
  <c r="I253" i="155"/>
  <c r="F259" i="143"/>
  <c r="N259" i="143" s="1"/>
  <c r="F217" i="79"/>
  <c r="I211" i="157"/>
  <c r="M217" i="79"/>
  <c r="F263" i="141"/>
  <c r="N263" i="141" s="1"/>
  <c r="I257" i="152"/>
  <c r="R263" i="141"/>
  <c r="M263" i="141"/>
  <c r="R84" i="141"/>
  <c r="M84" i="141"/>
  <c r="I78" i="152"/>
  <c r="F84" i="141"/>
  <c r="N84" i="141" s="1"/>
  <c r="F23" i="79"/>
  <c r="M23" i="79"/>
  <c r="N23" i="79" s="1"/>
  <c r="I17" i="157"/>
  <c r="F119" i="134"/>
  <c r="N119" i="134" s="1"/>
  <c r="I113" i="163"/>
  <c r="M119" i="134"/>
  <c r="F47" i="79"/>
  <c r="I41" i="157"/>
  <c r="N47" i="79"/>
  <c r="M47" i="79"/>
  <c r="F39" i="143"/>
  <c r="N39" i="143" s="1"/>
  <c r="M39" i="143"/>
  <c r="I33" i="155"/>
  <c r="I76" i="156"/>
  <c r="F82" i="144"/>
  <c r="M82" i="144"/>
  <c r="I78" i="163"/>
  <c r="M84" i="134"/>
  <c r="F84" i="134"/>
  <c r="R187" i="141"/>
  <c r="I181" i="152"/>
  <c r="M187" i="141"/>
  <c r="F187" i="141"/>
  <c r="N187" i="141" s="1"/>
  <c r="M153" i="141"/>
  <c r="N153" i="141" s="1"/>
  <c r="R153" i="141"/>
  <c r="I147" i="152"/>
  <c r="F153" i="141"/>
  <c r="R138" i="141"/>
  <c r="M138" i="141"/>
  <c r="F138" i="141"/>
  <c r="N138" i="141" s="1"/>
  <c r="I132" i="152"/>
  <c r="M90" i="144"/>
  <c r="F90" i="144"/>
  <c r="I84" i="156"/>
  <c r="I19" i="156"/>
  <c r="F25" i="144"/>
  <c r="M25" i="144"/>
  <c r="I69" i="156"/>
  <c r="M75" i="144"/>
  <c r="F75" i="144"/>
  <c r="N75" i="144" s="1"/>
  <c r="F194" i="134"/>
  <c r="M194" i="134"/>
  <c r="I188" i="163"/>
  <c r="M82" i="148"/>
  <c r="F82" i="148"/>
  <c r="I76" i="160"/>
  <c r="I142" i="157"/>
  <c r="M148" i="79"/>
  <c r="F148" i="79"/>
  <c r="F58" i="142"/>
  <c r="M58" i="142"/>
  <c r="I52" i="154"/>
  <c r="M241" i="141"/>
  <c r="I235" i="152"/>
  <c r="R241" i="141"/>
  <c r="F241" i="141"/>
  <c r="I131" i="160"/>
  <c r="F137" i="148"/>
  <c r="M137" i="148"/>
  <c r="R66" i="141"/>
  <c r="M66" i="141"/>
  <c r="F66" i="141"/>
  <c r="I60" i="152"/>
  <c r="M91" i="144"/>
  <c r="I85" i="156"/>
  <c r="F91" i="144"/>
  <c r="F176" i="141"/>
  <c r="R176" i="141"/>
  <c r="M176" i="141"/>
  <c r="I170" i="152"/>
  <c r="F229" i="143"/>
  <c r="I223" i="155"/>
  <c r="M229" i="143"/>
  <c r="M228" i="141"/>
  <c r="R228" i="141"/>
  <c r="F228" i="141"/>
  <c r="I222" i="152"/>
  <c r="M99" i="141"/>
  <c r="I93" i="152"/>
  <c r="R99" i="141"/>
  <c r="N99" i="141"/>
  <c r="F99" i="141"/>
  <c r="M91" i="79"/>
  <c r="I85" i="157"/>
  <c r="F91" i="79"/>
  <c r="N91" i="79" s="1"/>
  <c r="F265" i="144"/>
  <c r="N265" i="144" s="1"/>
  <c r="I259" i="156"/>
  <c r="M265" i="144"/>
  <c r="I133" i="163"/>
  <c r="M139" i="134"/>
  <c r="F139" i="134"/>
  <c r="M190" i="145"/>
  <c r="I184" i="153"/>
  <c r="F190" i="145"/>
  <c r="N190" i="145" s="1"/>
  <c r="R94" i="141"/>
  <c r="F94" i="141"/>
  <c r="M94" i="141"/>
  <c r="I88" i="152"/>
  <c r="M177" i="146"/>
  <c r="I171" i="158"/>
  <c r="F177" i="146"/>
  <c r="M21" i="141"/>
  <c r="R21" i="141"/>
  <c r="I15" i="152"/>
  <c r="F21" i="141"/>
  <c r="N21" i="141" s="1"/>
  <c r="M70" i="141"/>
  <c r="R70" i="141"/>
  <c r="F70" i="141"/>
  <c r="N70" i="141" s="1"/>
  <c r="I64" i="152"/>
  <c r="N144" i="141"/>
  <c r="R144" i="141"/>
  <c r="F144" i="141"/>
  <c r="M144" i="141"/>
  <c r="I138" i="152"/>
  <c r="F156" i="142"/>
  <c r="I150" i="154"/>
  <c r="M156" i="142"/>
  <c r="M72" i="143"/>
  <c r="I66" i="155"/>
  <c r="F72" i="143"/>
  <c r="I13" i="155"/>
  <c r="M19" i="143"/>
  <c r="F19" i="143"/>
  <c r="N19" i="143"/>
  <c r="I23" i="152"/>
  <c r="F29" i="141"/>
  <c r="N29" i="141" s="1"/>
  <c r="R29" i="141"/>
  <c r="M29" i="141"/>
  <c r="F157" i="144"/>
  <c r="N157" i="144" s="1"/>
  <c r="I151" i="156"/>
  <c r="M157" i="144"/>
  <c r="I38" i="156"/>
  <c r="F44" i="144"/>
  <c r="N44" i="144" s="1"/>
  <c r="M44" i="144"/>
  <c r="F110" i="79"/>
  <c r="N110" i="79" s="1"/>
  <c r="I104" i="157"/>
  <c r="M110" i="79"/>
  <c r="M50" i="144"/>
  <c r="I44" i="156"/>
  <c r="F50" i="144"/>
  <c r="N50" i="144" s="1"/>
  <c r="M69" i="134"/>
  <c r="N69" i="134"/>
  <c r="I63" i="163"/>
  <c r="F69" i="134"/>
  <c r="R30" i="141"/>
  <c r="I24" i="152"/>
  <c r="M30" i="141"/>
  <c r="F30" i="141"/>
  <c r="I105" i="157"/>
  <c r="F111" i="79"/>
  <c r="M111" i="79"/>
  <c r="I90" i="157"/>
  <c r="M96" i="79"/>
  <c r="F96" i="79"/>
  <c r="R96" i="141"/>
  <c r="I90" i="152"/>
  <c r="M96" i="141"/>
  <c r="N96" i="141"/>
  <c r="F96" i="141"/>
  <c r="F163" i="134"/>
  <c r="M163" i="134"/>
  <c r="N163" i="134"/>
  <c r="I157" i="163"/>
  <c r="F94" i="147"/>
  <c r="I88" i="159"/>
  <c r="M94" i="147"/>
  <c r="F117" i="144"/>
  <c r="N117" i="144" s="1"/>
  <c r="M117" i="144"/>
  <c r="I111" i="156"/>
  <c r="I76" i="157"/>
  <c r="M82" i="79"/>
  <c r="N82" i="79" s="1"/>
  <c r="F82" i="79"/>
  <c r="I204" i="155"/>
  <c r="F210" i="143"/>
  <c r="M210" i="143"/>
  <c r="F204" i="141"/>
  <c r="N204" i="141" s="1"/>
  <c r="I198" i="152"/>
  <c r="R204" i="141"/>
  <c r="M204" i="141"/>
  <c r="I129" i="157"/>
  <c r="F135" i="79"/>
  <c r="N135" i="79" s="1"/>
  <c r="M135" i="79"/>
  <c r="F162" i="79"/>
  <c r="I156" i="157"/>
  <c r="M162" i="79"/>
  <c r="F109" i="143"/>
  <c r="I103" i="155"/>
  <c r="M109" i="143"/>
  <c r="F156" i="147"/>
  <c r="I150" i="159"/>
  <c r="M156" i="147"/>
  <c r="I129" i="159"/>
  <c r="M135" i="147"/>
  <c r="F135" i="147"/>
  <c r="N147" i="148"/>
  <c r="I141" i="160"/>
  <c r="M147" i="148"/>
  <c r="F147" i="148"/>
  <c r="M133" i="150"/>
  <c r="I127" i="162"/>
  <c r="F133" i="150"/>
  <c r="N133" i="150" s="1"/>
  <c r="M19" i="145"/>
  <c r="I13" i="153"/>
  <c r="F19" i="145"/>
  <c r="I203" i="157"/>
  <c r="F209" i="79"/>
  <c r="N209" i="79" s="1"/>
  <c r="M209" i="79"/>
  <c r="I70" i="157"/>
  <c r="M76" i="79"/>
  <c r="F76" i="79"/>
  <c r="N76" i="79" s="1"/>
  <c r="I207" i="152"/>
  <c r="M213" i="141"/>
  <c r="F213" i="141"/>
  <c r="N213" i="141" s="1"/>
  <c r="R213" i="141"/>
  <c r="M223" i="149"/>
  <c r="F223" i="149"/>
  <c r="I217" i="161"/>
  <c r="M172" i="150"/>
  <c r="F172" i="150"/>
  <c r="I166" i="162"/>
  <c r="N172" i="150"/>
  <c r="M209" i="144"/>
  <c r="I203" i="156"/>
  <c r="F209" i="144"/>
  <c r="M221" i="145"/>
  <c r="I215" i="153"/>
  <c r="F221" i="145"/>
  <c r="N221" i="145" s="1"/>
  <c r="F69" i="149"/>
  <c r="N69" i="149" s="1"/>
  <c r="I63" i="161"/>
  <c r="M69" i="149"/>
  <c r="M145" i="134"/>
  <c r="I139" i="163"/>
  <c r="F145" i="134"/>
  <c r="M203" i="144"/>
  <c r="F203" i="144"/>
  <c r="N203" i="144" s="1"/>
  <c r="I197" i="156"/>
  <c r="I149" i="153"/>
  <c r="F155" i="145"/>
  <c r="N155" i="145" s="1"/>
  <c r="M155" i="145"/>
  <c r="M242" i="146"/>
  <c r="F242" i="146"/>
  <c r="N242" i="146" s="1"/>
  <c r="I236" i="158"/>
  <c r="M249" i="143"/>
  <c r="I243" i="155"/>
  <c r="F249" i="143"/>
  <c r="N249" i="143" s="1"/>
  <c r="F46" i="148"/>
  <c r="N46" i="148" s="1"/>
  <c r="M46" i="148"/>
  <c r="I40" i="160"/>
  <c r="I98" i="161"/>
  <c r="F104" i="149"/>
  <c r="M104" i="149"/>
  <c r="F179" i="148"/>
  <c r="N179" i="148" s="1"/>
  <c r="M179" i="148"/>
  <c r="I173" i="160"/>
  <c r="M63" i="147"/>
  <c r="I57" i="159"/>
  <c r="F63" i="147"/>
  <c r="F66" i="145"/>
  <c r="I60" i="153"/>
  <c r="M66" i="145"/>
  <c r="F22" i="145"/>
  <c r="I16" i="153"/>
  <c r="M22" i="145"/>
  <c r="F29" i="146"/>
  <c r="N29" i="146" s="1"/>
  <c r="I23" i="158"/>
  <c r="M29" i="146"/>
  <c r="F126" i="148"/>
  <c r="I120" i="160"/>
  <c r="M126" i="148"/>
  <c r="N126" i="148" s="1"/>
  <c r="I196" i="156"/>
  <c r="F202" i="144"/>
  <c r="N202" i="144" s="1"/>
  <c r="M202" i="144"/>
  <c r="I140" i="159"/>
  <c r="M146" i="147"/>
  <c r="F146" i="147"/>
  <c r="F130" i="145"/>
  <c r="M130" i="145"/>
  <c r="I124" i="153"/>
  <c r="I174" i="162"/>
  <c r="M180" i="150"/>
  <c r="F180" i="150"/>
  <c r="M183" i="147"/>
  <c r="F183" i="147"/>
  <c r="N183" i="147" s="1"/>
  <c r="I177" i="159"/>
  <c r="M131" i="146"/>
  <c r="F131" i="146"/>
  <c r="I125" i="158"/>
  <c r="F225" i="145"/>
  <c r="N225" i="145" s="1"/>
  <c r="I219" i="153"/>
  <c r="M225" i="145"/>
  <c r="M259" i="144"/>
  <c r="I253" i="156"/>
  <c r="F259" i="144"/>
  <c r="N259" i="144" s="1"/>
  <c r="F179" i="142"/>
  <c r="N179" i="142" s="1"/>
  <c r="I173" i="154"/>
  <c r="M179" i="142"/>
  <c r="F74" i="141"/>
  <c r="N74" i="141" s="1"/>
  <c r="I68" i="152"/>
  <c r="M74" i="141"/>
  <c r="R74" i="141"/>
  <c r="I222" i="156"/>
  <c r="F228" i="144"/>
  <c r="N228" i="144" s="1"/>
  <c r="M228" i="144"/>
  <c r="F82" i="143"/>
  <c r="I76" i="155"/>
  <c r="M82" i="143"/>
  <c r="N82" i="143"/>
  <c r="F163" i="148"/>
  <c r="I157" i="160"/>
  <c r="M163" i="148"/>
  <c r="F166" i="145"/>
  <c r="I160" i="153"/>
  <c r="M166" i="145"/>
  <c r="M244" i="143"/>
  <c r="F244" i="143"/>
  <c r="I238" i="155"/>
  <c r="M154" i="134"/>
  <c r="F154" i="134"/>
  <c r="I148" i="163"/>
  <c r="F39" i="134"/>
  <c r="M39" i="134"/>
  <c r="I33" i="163"/>
  <c r="F30" i="144"/>
  <c r="N30" i="144" s="1"/>
  <c r="I24" i="156"/>
  <c r="M30" i="144"/>
  <c r="I135" i="156"/>
  <c r="N141" i="144"/>
  <c r="F141" i="144"/>
  <c r="M141" i="144"/>
  <c r="F63" i="142"/>
  <c r="M63" i="142"/>
  <c r="I57" i="154"/>
  <c r="I147" i="163"/>
  <c r="M153" i="134"/>
  <c r="F153" i="134"/>
  <c r="AO6" i="148"/>
  <c r="M169" i="141"/>
  <c r="F169" i="141"/>
  <c r="N169" i="141" s="1"/>
  <c r="R169" i="141"/>
  <c r="I163" i="152"/>
  <c r="I54" i="159"/>
  <c r="M60" i="147"/>
  <c r="F60" i="147"/>
  <c r="N60" i="147" s="1"/>
  <c r="R61" i="141"/>
  <c r="I55" i="152"/>
  <c r="F61" i="141"/>
  <c r="N61" i="141" s="1"/>
  <c r="M61" i="141"/>
  <c r="M98" i="142"/>
  <c r="F98" i="142"/>
  <c r="N98" i="142" s="1"/>
  <c r="I92" i="154"/>
  <c r="F26" i="144"/>
  <c r="N26" i="144" s="1"/>
  <c r="I20" i="156"/>
  <c r="M26" i="144"/>
  <c r="F163" i="144"/>
  <c r="N163" i="144" s="1"/>
  <c r="M163" i="144"/>
  <c r="I157" i="156"/>
  <c r="I182" i="153"/>
  <c r="F188" i="145"/>
  <c r="M188" i="145"/>
  <c r="I65" i="163"/>
  <c r="F71" i="134"/>
  <c r="N71" i="134" s="1"/>
  <c r="M71" i="134"/>
  <c r="F31" i="144"/>
  <c r="N31" i="144" s="1"/>
  <c r="M31" i="144"/>
  <c r="I25" i="156"/>
  <c r="I257" i="156"/>
  <c r="M263" i="144"/>
  <c r="F263" i="144"/>
  <c r="N263" i="144" s="1"/>
  <c r="F171" i="142"/>
  <c r="N171" i="142" s="1"/>
  <c r="M171" i="142"/>
  <c r="I165" i="154"/>
  <c r="I203" i="154"/>
  <c r="M209" i="142"/>
  <c r="F209" i="142"/>
  <c r="N209" i="142" s="1"/>
  <c r="M257" i="142"/>
  <c r="I251" i="154"/>
  <c r="N257" i="142"/>
  <c r="F257" i="142"/>
  <c r="M55" i="142"/>
  <c r="I49" i="154"/>
  <c r="F55" i="142"/>
  <c r="F181" i="149"/>
  <c r="I175" i="161"/>
  <c r="M181" i="149"/>
  <c r="F25" i="142"/>
  <c r="I19" i="154"/>
  <c r="M25" i="142"/>
  <c r="M190" i="141"/>
  <c r="R190" i="141"/>
  <c r="F190" i="141"/>
  <c r="N190" i="141" s="1"/>
  <c r="I184" i="152"/>
  <c r="F43" i="141"/>
  <c r="R43" i="141"/>
  <c r="I37" i="152"/>
  <c r="M43" i="141"/>
  <c r="F68" i="143"/>
  <c r="N68" i="143" s="1"/>
  <c r="I62" i="155"/>
  <c r="M68" i="143"/>
  <c r="F95" i="149"/>
  <c r="N95" i="149" s="1"/>
  <c r="I89" i="161"/>
  <c r="M95" i="149"/>
  <c r="M211" i="144"/>
  <c r="F211" i="144"/>
  <c r="I205" i="156"/>
  <c r="M252" i="150"/>
  <c r="F252" i="150"/>
  <c r="N252" i="150" s="1"/>
  <c r="I246" i="162"/>
  <c r="M118" i="134"/>
  <c r="F118" i="134"/>
  <c r="I112" i="163"/>
  <c r="M59" i="79"/>
  <c r="I53" i="157"/>
  <c r="F59" i="79"/>
  <c r="N59" i="79" s="1"/>
  <c r="M214" i="148"/>
  <c r="F214" i="148"/>
  <c r="N214" i="148" s="1"/>
  <c r="I208" i="160"/>
  <c r="R249" i="141"/>
  <c r="M249" i="141"/>
  <c r="N249" i="141" s="1"/>
  <c r="I243" i="152"/>
  <c r="F249" i="141"/>
  <c r="M69" i="143"/>
  <c r="I63" i="155"/>
  <c r="F69" i="143"/>
  <c r="N69" i="143" s="1"/>
  <c r="I105" i="155"/>
  <c r="M111" i="143"/>
  <c r="N111" i="143"/>
  <c r="F111" i="143"/>
  <c r="F122" i="134"/>
  <c r="N122" i="134" s="1"/>
  <c r="M122" i="134"/>
  <c r="I116" i="163"/>
  <c r="I246" i="155"/>
  <c r="F252" i="143"/>
  <c r="M252" i="143"/>
  <c r="F131" i="143"/>
  <c r="I125" i="155"/>
  <c r="M131" i="143"/>
  <c r="AR18" i="144"/>
  <c r="AR19" i="144"/>
  <c r="F35" i="79"/>
  <c r="N35" i="79" s="1"/>
  <c r="I29" i="157"/>
  <c r="M35" i="79"/>
  <c r="F132" i="143"/>
  <c r="I126" i="155"/>
  <c r="M132" i="143"/>
  <c r="F53" i="142"/>
  <c r="I47" i="154"/>
  <c r="M53" i="142"/>
  <c r="N53" i="142" s="1"/>
  <c r="I211" i="152"/>
  <c r="R217" i="141"/>
  <c r="M217" i="141"/>
  <c r="F217" i="141"/>
  <c r="I30" i="158"/>
  <c r="F36" i="146"/>
  <c r="N36" i="146" s="1"/>
  <c r="M36" i="146"/>
  <c r="M175" i="145"/>
  <c r="F175" i="145"/>
  <c r="I169" i="153"/>
  <c r="F259" i="134"/>
  <c r="N259" i="134" s="1"/>
  <c r="M259" i="134"/>
  <c r="I253" i="163"/>
  <c r="F107" i="141"/>
  <c r="N107" i="141" s="1"/>
  <c r="I101" i="152"/>
  <c r="R107" i="141"/>
  <c r="M107" i="141"/>
  <c r="M159" i="146"/>
  <c r="F159" i="146"/>
  <c r="I153" i="158"/>
  <c r="F35" i="142"/>
  <c r="I29" i="154"/>
  <c r="M35" i="142"/>
  <c r="M101" i="143"/>
  <c r="F101" i="143"/>
  <c r="N101" i="143" s="1"/>
  <c r="I95" i="155"/>
  <c r="F207" i="134"/>
  <c r="N207" i="134" s="1"/>
  <c r="I201" i="163"/>
  <c r="M207" i="134"/>
  <c r="F86" i="142"/>
  <c r="N86" i="142" s="1"/>
  <c r="I80" i="154"/>
  <c r="M86" i="142"/>
  <c r="I49" i="163"/>
  <c r="M55" i="134"/>
  <c r="F55" i="134"/>
  <c r="N55" i="134" s="1"/>
  <c r="F233" i="145"/>
  <c r="N233" i="145" s="1"/>
  <c r="M233" i="145"/>
  <c r="I227" i="153"/>
  <c r="I49" i="156"/>
  <c r="F55" i="144"/>
  <c r="N55" i="144" s="1"/>
  <c r="M55" i="144"/>
  <c r="I183" i="163"/>
  <c r="M189" i="134"/>
  <c r="F189" i="134"/>
  <c r="N100" i="145"/>
  <c r="I94" i="153"/>
  <c r="M100" i="145"/>
  <c r="F100" i="145"/>
  <c r="F200" i="143"/>
  <c r="N200" i="143" s="1"/>
  <c r="I194" i="155"/>
  <c r="M200" i="143"/>
  <c r="I147" i="154"/>
  <c r="F153" i="142"/>
  <c r="N153" i="142" s="1"/>
  <c r="M153" i="142"/>
  <c r="F213" i="147"/>
  <c r="M213" i="147"/>
  <c r="I207" i="159"/>
  <c r="F132" i="144"/>
  <c r="N132" i="144" s="1"/>
  <c r="M132" i="144"/>
  <c r="I126" i="156"/>
  <c r="F105" i="144"/>
  <c r="M105" i="144"/>
  <c r="I99" i="156"/>
  <c r="I233" i="155"/>
  <c r="N239" i="143"/>
  <c r="M239" i="143"/>
  <c r="F239" i="143"/>
  <c r="I192" i="163"/>
  <c r="M198" i="134"/>
  <c r="F198" i="134"/>
  <c r="R72" i="141"/>
  <c r="F72" i="141"/>
  <c r="N72" i="141" s="1"/>
  <c r="M72" i="141"/>
  <c r="I66" i="152"/>
  <c r="I91" i="152"/>
  <c r="R97" i="141"/>
  <c r="F97" i="141"/>
  <c r="M97" i="141"/>
  <c r="N97" i="141"/>
  <c r="I122" i="154"/>
  <c r="M128" i="142"/>
  <c r="F128" i="142"/>
  <c r="I251" i="155"/>
  <c r="M257" i="143"/>
  <c r="F257" i="143"/>
  <c r="M47" i="143"/>
  <c r="F47" i="143"/>
  <c r="N47" i="143" s="1"/>
  <c r="I41" i="155"/>
  <c r="I27" i="155"/>
  <c r="M33" i="143"/>
  <c r="F33" i="143"/>
  <c r="I146" i="152"/>
  <c r="M152" i="141"/>
  <c r="N152" i="141" s="1"/>
  <c r="F152" i="141"/>
  <c r="R152" i="141"/>
  <c r="F131" i="79"/>
  <c r="N131" i="79" s="1"/>
  <c r="I125" i="157"/>
  <c r="M131" i="79"/>
  <c r="M62" i="150"/>
  <c r="I56" i="162"/>
  <c r="F62" i="150"/>
  <c r="F109" i="147"/>
  <c r="N109" i="147" s="1"/>
  <c r="M109" i="147"/>
  <c r="I103" i="159"/>
  <c r="M153" i="143"/>
  <c r="N153" i="143" s="1"/>
  <c r="I147" i="155"/>
  <c r="F153" i="143"/>
  <c r="F169" i="145"/>
  <c r="I163" i="153"/>
  <c r="N169" i="145"/>
  <c r="M169" i="145"/>
  <c r="M40" i="141"/>
  <c r="R40" i="141"/>
  <c r="I34" i="152"/>
  <c r="F40" i="141"/>
  <c r="N40" i="141" s="1"/>
  <c r="M139" i="144"/>
  <c r="F139" i="144"/>
  <c r="N139" i="144" s="1"/>
  <c r="I133" i="156"/>
  <c r="M238" i="147"/>
  <c r="F238" i="147"/>
  <c r="I232" i="159"/>
  <c r="N238" i="147"/>
  <c r="F156" i="146"/>
  <c r="N156" i="146" s="1"/>
  <c r="I150" i="158"/>
  <c r="M156" i="146"/>
  <c r="I139" i="153"/>
  <c r="F145" i="145"/>
  <c r="M145" i="145"/>
  <c r="N145" i="145"/>
  <c r="I39" i="159"/>
  <c r="M45" i="147"/>
  <c r="F45" i="147"/>
  <c r="N45" i="147" s="1"/>
  <c r="I85" i="160"/>
  <c r="M91" i="148"/>
  <c r="F91" i="148"/>
  <c r="F74" i="145"/>
  <c r="N74" i="145" s="1"/>
  <c r="M74" i="145"/>
  <c r="I68" i="153"/>
  <c r="M98" i="147"/>
  <c r="I92" i="159"/>
  <c r="F98" i="147"/>
  <c r="M108" i="144"/>
  <c r="F108" i="144"/>
  <c r="I102" i="156"/>
  <c r="N108" i="144"/>
  <c r="M81" i="150"/>
  <c r="F81" i="150"/>
  <c r="I75" i="162"/>
  <c r="M82" i="134"/>
  <c r="F82" i="134"/>
  <c r="N82" i="134" s="1"/>
  <c r="I76" i="163"/>
  <c r="F121" i="144"/>
  <c r="I115" i="156"/>
  <c r="M121" i="144"/>
  <c r="F103" i="143"/>
  <c r="N103" i="143" s="1"/>
  <c r="I97" i="155"/>
  <c r="M103" i="143"/>
  <c r="M135" i="150"/>
  <c r="F135" i="150"/>
  <c r="N135" i="150" s="1"/>
  <c r="I129" i="162"/>
  <c r="F99" i="143"/>
  <c r="M99" i="143"/>
  <c r="I93" i="155"/>
  <c r="I110" i="163"/>
  <c r="M116" i="134"/>
  <c r="F116" i="134"/>
  <c r="N116" i="134" s="1"/>
  <c r="F240" i="144"/>
  <c r="I234" i="156"/>
  <c r="M240" i="144"/>
  <c r="N240" i="144"/>
  <c r="N162" i="145"/>
  <c r="M162" i="145"/>
  <c r="I156" i="153"/>
  <c r="F162" i="145"/>
  <c r="F264" i="79"/>
  <c r="I258" i="157"/>
  <c r="M264" i="79"/>
  <c r="I74" i="154"/>
  <c r="N80" i="142"/>
  <c r="M80" i="142"/>
  <c r="F80" i="142"/>
  <c r="I60" i="159"/>
  <c r="F66" i="147"/>
  <c r="M66" i="147"/>
  <c r="F33" i="150"/>
  <c r="I27" i="162"/>
  <c r="N33" i="150"/>
  <c r="M33" i="150"/>
  <c r="M115" i="79"/>
  <c r="F115" i="79"/>
  <c r="I109" i="157"/>
  <c r="F102" i="150"/>
  <c r="N102" i="150" s="1"/>
  <c r="M102" i="150"/>
  <c r="I96" i="162"/>
  <c r="F134" i="150"/>
  <c r="N134" i="150" s="1"/>
  <c r="M134" i="150"/>
  <c r="I128" i="162"/>
  <c r="M213" i="146"/>
  <c r="F213" i="146"/>
  <c r="I207" i="158"/>
  <c r="I191" i="161"/>
  <c r="F197" i="149"/>
  <c r="N197" i="149"/>
  <c r="M197" i="149"/>
  <c r="I60" i="161"/>
  <c r="F66" i="149"/>
  <c r="M66" i="149"/>
  <c r="F256" i="141"/>
  <c r="N256" i="141" s="1"/>
  <c r="I250" i="152"/>
  <c r="M256" i="141"/>
  <c r="R256" i="141"/>
  <c r="M208" i="142"/>
  <c r="I202" i="154"/>
  <c r="F208" i="142"/>
  <c r="F153" i="149"/>
  <c r="I147" i="161"/>
  <c r="M153" i="149"/>
  <c r="N153" i="149" s="1"/>
  <c r="I25" i="157"/>
  <c r="F31" i="79"/>
  <c r="N31" i="79" s="1"/>
  <c r="M31" i="79"/>
  <c r="AR3" i="134"/>
  <c r="AO4" i="134" s="1"/>
  <c r="AR13" i="134"/>
  <c r="AR12" i="134"/>
  <c r="AR6" i="134"/>
  <c r="AR4" i="134"/>
  <c r="AR8" i="134"/>
  <c r="AR9" i="134"/>
  <c r="AR7" i="134"/>
  <c r="AR10" i="134"/>
  <c r="AR5" i="134"/>
  <c r="AR11" i="134"/>
  <c r="AR2" i="134"/>
  <c r="I246" i="157"/>
  <c r="F252" i="79"/>
  <c r="M252" i="79"/>
  <c r="F225" i="134"/>
  <c r="M225" i="134"/>
  <c r="I219" i="163"/>
  <c r="M200" i="144"/>
  <c r="I194" i="156"/>
  <c r="F200" i="144"/>
  <c r="N200" i="144" s="1"/>
  <c r="F109" i="145"/>
  <c r="M109" i="145"/>
  <c r="I103" i="153"/>
  <c r="N109" i="145"/>
  <c r="M105" i="79"/>
  <c r="F105" i="79"/>
  <c r="N105" i="79" s="1"/>
  <c r="I99" i="157"/>
  <c r="M170" i="79"/>
  <c r="I164" i="157"/>
  <c r="F170" i="79"/>
  <c r="N170" i="79" s="1"/>
  <c r="I45" i="157"/>
  <c r="M51" i="79"/>
  <c r="F51" i="79"/>
  <c r="N51" i="79" s="1"/>
  <c r="M74" i="142"/>
  <c r="F74" i="142"/>
  <c r="N74" i="142" s="1"/>
  <c r="I68" i="154"/>
  <c r="M94" i="144"/>
  <c r="F94" i="144"/>
  <c r="N94" i="144" s="1"/>
  <c r="I88" i="156"/>
  <c r="F31" i="143"/>
  <c r="M31" i="143"/>
  <c r="I25" i="155"/>
  <c r="I58" i="158"/>
  <c r="F64" i="146"/>
  <c r="N64" i="146" s="1"/>
  <c r="M64" i="146"/>
  <c r="F77" i="79"/>
  <c r="N77" i="79" s="1"/>
  <c r="M77" i="79"/>
  <c r="I71" i="157"/>
  <c r="I49" i="158"/>
  <c r="F55" i="146"/>
  <c r="M55" i="146"/>
  <c r="N237" i="147"/>
  <c r="M237" i="147"/>
  <c r="F237" i="147"/>
  <c r="I231" i="159"/>
  <c r="I55" i="153"/>
  <c r="F61" i="145"/>
  <c r="M61" i="145"/>
  <c r="N61" i="145" s="1"/>
  <c r="M182" i="134"/>
  <c r="I176" i="163"/>
  <c r="F182" i="134"/>
  <c r="N182" i="134" s="1"/>
  <c r="I32" i="152"/>
  <c r="M38" i="141"/>
  <c r="F38" i="141"/>
  <c r="R38" i="141"/>
  <c r="F28" i="143"/>
  <c r="M28" i="143"/>
  <c r="I22" i="155"/>
  <c r="F23" i="142"/>
  <c r="I17" i="154"/>
  <c r="M23" i="142"/>
  <c r="N23" i="142" s="1"/>
  <c r="N156" i="144"/>
  <c r="F156" i="144"/>
  <c r="M156" i="144"/>
  <c r="I150" i="156"/>
  <c r="F135" i="145"/>
  <c r="M135" i="145"/>
  <c r="I129" i="153"/>
  <c r="N135" i="145"/>
  <c r="F79" i="134"/>
  <c r="N79" i="134" s="1"/>
  <c r="I73" i="163"/>
  <c r="M79" i="134"/>
  <c r="F265" i="141"/>
  <c r="R265" i="141"/>
  <c r="I259" i="152"/>
  <c r="M265" i="141"/>
  <c r="N265" i="141" s="1"/>
  <c r="I165" i="163"/>
  <c r="M171" i="134"/>
  <c r="F171" i="134"/>
  <c r="M44" i="142"/>
  <c r="F44" i="142"/>
  <c r="I38" i="154"/>
  <c r="N44" i="142"/>
  <c r="I258" i="152"/>
  <c r="M264" i="141"/>
  <c r="R264" i="141"/>
  <c r="F264" i="141"/>
  <c r="N264" i="141" s="1"/>
  <c r="M93" i="141"/>
  <c r="N93" i="141" s="1"/>
  <c r="R93" i="141"/>
  <c r="F93" i="141"/>
  <c r="I87" i="152"/>
  <c r="F37" i="134"/>
  <c r="M37" i="134"/>
  <c r="I31" i="163"/>
  <c r="F264" i="142"/>
  <c r="I258" i="154"/>
  <c r="M264" i="142"/>
  <c r="I27" i="163"/>
  <c r="F33" i="134"/>
  <c r="N33" i="134" s="1"/>
  <c r="M33" i="134"/>
  <c r="F132" i="134"/>
  <c r="N132" i="134" s="1"/>
  <c r="M132" i="134"/>
  <c r="I126" i="163"/>
  <c r="M34" i="144"/>
  <c r="F34" i="144"/>
  <c r="N34" i="144" s="1"/>
  <c r="I28" i="156"/>
  <c r="M27" i="142"/>
  <c r="I21" i="154"/>
  <c r="F27" i="142"/>
  <c r="F167" i="143"/>
  <c r="M167" i="143"/>
  <c r="I161" i="155"/>
  <c r="F27" i="79"/>
  <c r="I21" i="157"/>
  <c r="M27" i="79"/>
  <c r="N27" i="79" s="1"/>
  <c r="F179" i="79"/>
  <c r="I173" i="157"/>
  <c r="N179" i="79"/>
  <c r="M179" i="79"/>
  <c r="N168" i="143"/>
  <c r="M168" i="143"/>
  <c r="F168" i="143"/>
  <c r="I162" i="155"/>
  <c r="I16" i="152"/>
  <c r="M22" i="141"/>
  <c r="R22" i="141"/>
  <c r="F22" i="141"/>
  <c r="M20" i="146"/>
  <c r="F20" i="146"/>
  <c r="I14" i="158"/>
  <c r="F211" i="134"/>
  <c r="N211" i="134" s="1"/>
  <c r="I205" i="163"/>
  <c r="M211" i="134"/>
  <c r="I197" i="153"/>
  <c r="M203" i="145"/>
  <c r="F203" i="145"/>
  <c r="N203" i="145" s="1"/>
  <c r="I86" i="162"/>
  <c r="M92" i="150"/>
  <c r="F92" i="150"/>
  <c r="M151" i="79"/>
  <c r="F151" i="79"/>
  <c r="I145" i="157"/>
  <c r="N151" i="79"/>
  <c r="I71" i="156"/>
  <c r="M77" i="144"/>
  <c r="F77" i="144"/>
  <c r="N77" i="144" s="1"/>
  <c r="I21" i="158"/>
  <c r="F27" i="146"/>
  <c r="M27" i="146"/>
  <c r="I47" i="163"/>
  <c r="F53" i="134"/>
  <c r="M53" i="134"/>
  <c r="F170" i="142"/>
  <c r="N170" i="142" s="1"/>
  <c r="I164" i="154"/>
  <c r="M170" i="142"/>
  <c r="M146" i="134"/>
  <c r="F146" i="134"/>
  <c r="I140" i="163"/>
  <c r="F112" i="141"/>
  <c r="M112" i="141"/>
  <c r="N112" i="141"/>
  <c r="R112" i="141"/>
  <c r="I106" i="152"/>
  <c r="M141" i="142"/>
  <c r="I135" i="154"/>
  <c r="F141" i="142"/>
  <c r="I136" i="163"/>
  <c r="F142" i="134"/>
  <c r="M142" i="134"/>
  <c r="M214" i="141"/>
  <c r="R214" i="141"/>
  <c r="I208" i="152"/>
  <c r="F214" i="141"/>
  <c r="M253" i="147"/>
  <c r="I247" i="159"/>
  <c r="F253" i="147"/>
  <c r="N253" i="147" s="1"/>
  <c r="F196" i="146"/>
  <c r="M196" i="146"/>
  <c r="I190" i="158"/>
  <c r="R106" i="141"/>
  <c r="I100" i="152"/>
  <c r="M106" i="141"/>
  <c r="F106" i="141"/>
  <c r="F219" i="145"/>
  <c r="M219" i="145"/>
  <c r="I213" i="153"/>
  <c r="F134" i="134"/>
  <c r="N134" i="134" s="1"/>
  <c r="I128" i="163"/>
  <c r="M134" i="134"/>
  <c r="I59" i="157"/>
  <c r="M65" i="79"/>
  <c r="F65" i="79"/>
  <c r="N65" i="79" s="1"/>
  <c r="F235" i="144"/>
  <c r="N235" i="144" s="1"/>
  <c r="M235" i="144"/>
  <c r="I229" i="156"/>
  <c r="F240" i="143"/>
  <c r="M240" i="143"/>
  <c r="I234" i="155"/>
  <c r="F48" i="79"/>
  <c r="N48" i="79" s="1"/>
  <c r="M48" i="79"/>
  <c r="I42" i="157"/>
  <c r="M248" i="143"/>
  <c r="F248" i="143"/>
  <c r="I242" i="155"/>
  <c r="N248" i="143"/>
  <c r="M154" i="143"/>
  <c r="F154" i="143"/>
  <c r="I148" i="155"/>
  <c r="I145" i="155"/>
  <c r="F151" i="143"/>
  <c r="M151" i="143"/>
  <c r="I63" i="157"/>
  <c r="M69" i="79"/>
  <c r="F69" i="79"/>
  <c r="N69" i="79" s="1"/>
  <c r="F52" i="134"/>
  <c r="I46" i="163"/>
  <c r="M52" i="134"/>
  <c r="N52" i="134" s="1"/>
  <c r="AO6" i="79"/>
  <c r="F203" i="134"/>
  <c r="N203" i="134" s="1"/>
  <c r="M203" i="134"/>
  <c r="I197" i="163"/>
  <c r="I143" i="155"/>
  <c r="F149" i="143"/>
  <c r="M149" i="143"/>
  <c r="N149" i="143"/>
  <c r="F29" i="142"/>
  <c r="N29" i="142" s="1"/>
  <c r="I23" i="154"/>
  <c r="M29" i="142"/>
  <c r="I109" i="155"/>
  <c r="F115" i="143"/>
  <c r="N115" i="143" s="1"/>
  <c r="M115" i="143"/>
  <c r="M75" i="141"/>
  <c r="F75" i="141"/>
  <c r="R75" i="141"/>
  <c r="I69" i="152"/>
  <c r="F89" i="143"/>
  <c r="N89" i="143" s="1"/>
  <c r="M89" i="143"/>
  <c r="I83" i="155"/>
  <c r="M143" i="79"/>
  <c r="F143" i="79"/>
  <c r="N143" i="79" s="1"/>
  <c r="I137" i="157"/>
  <c r="AR7" i="143"/>
  <c r="AR2" i="143"/>
  <c r="AR3" i="143"/>
  <c r="AR5" i="143"/>
  <c r="AR4" i="143"/>
  <c r="AR13" i="143"/>
  <c r="AR10" i="143"/>
  <c r="AR12" i="143"/>
  <c r="AR6" i="143"/>
  <c r="AO4" i="143" s="1"/>
  <c r="AR9" i="143"/>
  <c r="AR11" i="143"/>
  <c r="AR8" i="143"/>
  <c r="F122" i="144"/>
  <c r="N122" i="144" s="1"/>
  <c r="I116" i="156"/>
  <c r="M122" i="144"/>
  <c r="I167" i="152"/>
  <c r="M173" i="141"/>
  <c r="R173" i="141"/>
  <c r="F173" i="141"/>
  <c r="N173" i="141" s="1"/>
  <c r="M41" i="144"/>
  <c r="F41" i="144"/>
  <c r="I35" i="156"/>
  <c r="F33" i="144"/>
  <c r="M33" i="144"/>
  <c r="I27" i="156"/>
  <c r="M246" i="79"/>
  <c r="I240" i="157"/>
  <c r="F246" i="79"/>
  <c r="N246" i="79" s="1"/>
  <c r="I247" i="163"/>
  <c r="M253" i="134"/>
  <c r="F253" i="134"/>
  <c r="N253" i="134" s="1"/>
  <c r="R105" i="141"/>
  <c r="I99" i="152"/>
  <c r="F105" i="141"/>
  <c r="M105" i="141"/>
  <c r="R39" i="141"/>
  <c r="F39" i="141"/>
  <c r="M39" i="141"/>
  <c r="I33" i="152"/>
  <c r="I255" i="158"/>
  <c r="M261" i="146"/>
  <c r="F261" i="146"/>
  <c r="I205" i="157"/>
  <c r="M211" i="79"/>
  <c r="F211" i="79"/>
  <c r="N211" i="79" s="1"/>
  <c r="M248" i="134"/>
  <c r="I242" i="163"/>
  <c r="F248" i="134"/>
  <c r="N248" i="134" s="1"/>
  <c r="I16" i="161"/>
  <c r="N22" i="149"/>
  <c r="F22" i="149"/>
  <c r="M22" i="149"/>
  <c r="I30" i="155"/>
  <c r="F36" i="143"/>
  <c r="M36" i="143"/>
  <c r="N36" i="143" s="1"/>
  <c r="M236" i="79"/>
  <c r="I230" i="157"/>
  <c r="F236" i="79"/>
  <c r="N236" i="79" s="1"/>
  <c r="M61" i="143"/>
  <c r="N61" i="143" s="1"/>
  <c r="I55" i="155"/>
  <c r="F61" i="143"/>
  <c r="I124" i="160"/>
  <c r="M130" i="148"/>
  <c r="F130" i="148"/>
  <c r="M262" i="147"/>
  <c r="F262" i="147"/>
  <c r="I256" i="159"/>
  <c r="F157" i="79"/>
  <c r="N157" i="79" s="1"/>
  <c r="M157" i="79"/>
  <c r="I151" i="157"/>
  <c r="I15" i="158"/>
  <c r="F21" i="146"/>
  <c r="N21" i="146" s="1"/>
  <c r="M21" i="146"/>
  <c r="F148" i="144"/>
  <c r="N148" i="144" s="1"/>
  <c r="M148" i="144"/>
  <c r="I142" i="156"/>
  <c r="F137" i="134"/>
  <c r="N137" i="134" s="1"/>
  <c r="M137" i="134"/>
  <c r="I131" i="163"/>
  <c r="M35" i="144"/>
  <c r="I29" i="156"/>
  <c r="F35" i="144"/>
  <c r="N35" i="144" s="1"/>
  <c r="M114" i="149"/>
  <c r="F114" i="149"/>
  <c r="I108" i="161"/>
  <c r="N231" i="144"/>
  <c r="F231" i="144"/>
  <c r="M231" i="144"/>
  <c r="I225" i="156"/>
  <c r="I188" i="159"/>
  <c r="M194" i="147"/>
  <c r="F194" i="147"/>
  <c r="I228" i="163"/>
  <c r="F234" i="134"/>
  <c r="M234" i="134"/>
  <c r="F120" i="146"/>
  <c r="N120" i="146" s="1"/>
  <c r="M120" i="146"/>
  <c r="I114" i="158"/>
  <c r="M50" i="149"/>
  <c r="F50" i="149"/>
  <c r="I44" i="161"/>
  <c r="F96" i="147"/>
  <c r="M96" i="147"/>
  <c r="I90" i="159"/>
  <c r="N96" i="147"/>
  <c r="I236" i="160"/>
  <c r="N242" i="148"/>
  <c r="F242" i="148"/>
  <c r="M242" i="148"/>
  <c r="F161" i="134"/>
  <c r="M161" i="134"/>
  <c r="I155" i="163"/>
  <c r="F186" i="145"/>
  <c r="N186" i="145" s="1"/>
  <c r="M186" i="145"/>
  <c r="I180" i="153"/>
  <c r="M221" i="141"/>
  <c r="N221" i="141" s="1"/>
  <c r="F221" i="141"/>
  <c r="I215" i="152"/>
  <c r="R221" i="141"/>
  <c r="F149" i="146"/>
  <c r="I143" i="158"/>
  <c r="N149" i="146"/>
  <c r="M149" i="146"/>
  <c r="M198" i="141"/>
  <c r="I192" i="152"/>
  <c r="F198" i="141"/>
  <c r="N198" i="141" s="1"/>
  <c r="R198" i="141"/>
  <c r="I36" i="153"/>
  <c r="F42" i="145"/>
  <c r="N42" i="145" s="1"/>
  <c r="M42" i="145"/>
  <c r="F230" i="149"/>
  <c r="I224" i="161"/>
  <c r="M230" i="149"/>
  <c r="N230" i="149" s="1"/>
  <c r="M243" i="141"/>
  <c r="R243" i="141"/>
  <c r="F243" i="141"/>
  <c r="N243" i="141" s="1"/>
  <c r="I237" i="152"/>
  <c r="N16" i="146"/>
  <c r="M16" i="146"/>
  <c r="F16" i="146"/>
  <c r="I10" i="158"/>
  <c r="F137" i="149"/>
  <c r="I131" i="161"/>
  <c r="M137" i="149"/>
  <c r="I113" i="162"/>
  <c r="F119" i="150"/>
  <c r="M119" i="150"/>
  <c r="I80" i="159"/>
  <c r="F86" i="147"/>
  <c r="N86" i="147" s="1"/>
  <c r="M86" i="147"/>
  <c r="I66" i="161"/>
  <c r="F72" i="149"/>
  <c r="M72" i="149"/>
  <c r="M264" i="144"/>
  <c r="I258" i="156"/>
  <c r="F264" i="144"/>
  <c r="I116" i="161"/>
  <c r="M122" i="149"/>
  <c r="F122" i="149"/>
  <c r="N122" i="149" s="1"/>
  <c r="F126" i="142"/>
  <c r="I120" i="154"/>
  <c r="M126" i="142"/>
  <c r="N126" i="142"/>
  <c r="F242" i="79"/>
  <c r="I236" i="157"/>
  <c r="M242" i="79"/>
  <c r="I12" i="154"/>
  <c r="F18" i="142"/>
  <c r="N18" i="142" s="1"/>
  <c r="M18" i="142"/>
  <c r="I217" i="163"/>
  <c r="F223" i="134"/>
  <c r="M223" i="134"/>
  <c r="N223" i="134"/>
  <c r="I210" i="157"/>
  <c r="M216" i="79"/>
  <c r="F216" i="79"/>
  <c r="N216" i="79" s="1"/>
  <c r="F209" i="149"/>
  <c r="N209" i="149" s="1"/>
  <c r="I203" i="161"/>
  <c r="M209" i="149"/>
  <c r="F132" i="79"/>
  <c r="I126" i="157"/>
  <c r="M132" i="79"/>
  <c r="N132" i="79" s="1"/>
  <c r="M111" i="142"/>
  <c r="F111" i="142"/>
  <c r="I105" i="154"/>
  <c r="F65" i="143"/>
  <c r="N65" i="143" s="1"/>
  <c r="M65" i="143"/>
  <c r="I59" i="155"/>
  <c r="F254" i="148"/>
  <c r="I248" i="160"/>
  <c r="M254" i="148"/>
  <c r="N254" i="148" s="1"/>
  <c r="F131" i="149"/>
  <c r="I125" i="161"/>
  <c r="M131" i="149"/>
  <c r="M265" i="147"/>
  <c r="F265" i="147"/>
  <c r="I259" i="159"/>
  <c r="F199" i="141"/>
  <c r="M199" i="141"/>
  <c r="I193" i="152"/>
  <c r="N199" i="141"/>
  <c r="R199" i="141"/>
  <c r="F77" i="141"/>
  <c r="I71" i="152"/>
  <c r="R77" i="141"/>
  <c r="M77" i="141"/>
  <c r="R196" i="141"/>
  <c r="M196" i="141"/>
  <c r="I190" i="152"/>
  <c r="F196" i="141"/>
  <c r="M48" i="134"/>
  <c r="I42" i="163"/>
  <c r="F48" i="134"/>
  <c r="N48" i="134" s="1"/>
  <c r="M140" i="143"/>
  <c r="I134" i="155"/>
  <c r="F140" i="143"/>
  <c r="I182" i="152"/>
  <c r="M188" i="141"/>
  <c r="R188" i="141"/>
  <c r="F188" i="141"/>
  <c r="F192" i="134"/>
  <c r="N192" i="134" s="1"/>
  <c r="M192" i="134"/>
  <c r="I186" i="163"/>
  <c r="I175" i="154"/>
  <c r="M181" i="142"/>
  <c r="F181" i="142"/>
  <c r="I241" i="156"/>
  <c r="F247" i="144"/>
  <c r="N247" i="144" s="1"/>
  <c r="M247" i="144"/>
  <c r="I42" i="154"/>
  <c r="M48" i="142"/>
  <c r="F48" i="142"/>
  <c r="N48" i="142" s="1"/>
  <c r="M70" i="143"/>
  <c r="I64" i="155"/>
  <c r="F70" i="143"/>
  <c r="N70" i="143" s="1"/>
  <c r="F228" i="150"/>
  <c r="N228" i="150" s="1"/>
  <c r="I222" i="162"/>
  <c r="M228" i="150"/>
  <c r="F31" i="145"/>
  <c r="I25" i="153"/>
  <c r="M31" i="145"/>
  <c r="I10" i="157"/>
  <c r="F16" i="79"/>
  <c r="N16" i="79" s="1"/>
  <c r="M16" i="79"/>
  <c r="M84" i="79"/>
  <c r="F84" i="79"/>
  <c r="I78" i="157"/>
  <c r="I16" i="162"/>
  <c r="F22" i="150"/>
  <c r="N22" i="150" s="1"/>
  <c r="M22" i="150"/>
  <c r="F92" i="79"/>
  <c r="M92" i="79"/>
  <c r="I86" i="157"/>
  <c r="M218" i="134"/>
  <c r="I212" i="163"/>
  <c r="F218" i="134"/>
  <c r="N218" i="134" s="1"/>
  <c r="M40" i="144"/>
  <c r="I34" i="156"/>
  <c r="F40" i="144"/>
  <c r="I141" i="155"/>
  <c r="F147" i="143"/>
  <c r="M147" i="143"/>
  <c r="M84" i="144"/>
  <c r="I78" i="156"/>
  <c r="F84" i="144"/>
  <c r="N84" i="144" s="1"/>
  <c r="F163" i="79"/>
  <c r="M163" i="79"/>
  <c r="I157" i="157"/>
  <c r="F203" i="142"/>
  <c r="I197" i="154"/>
  <c r="M203" i="142"/>
  <c r="N203" i="142"/>
  <c r="F210" i="148"/>
  <c r="I204" i="160"/>
  <c r="M210" i="148"/>
  <c r="F67" i="141"/>
  <c r="N67" i="141" s="1"/>
  <c r="M67" i="141"/>
  <c r="I61" i="152"/>
  <c r="R67" i="141"/>
  <c r="M27" i="143"/>
  <c r="F27" i="143"/>
  <c r="N27" i="143" s="1"/>
  <c r="I21" i="155"/>
  <c r="I167" i="163"/>
  <c r="F173" i="134"/>
  <c r="M173" i="134"/>
  <c r="N173" i="134" s="1"/>
  <c r="M250" i="142"/>
  <c r="F250" i="142"/>
  <c r="I244" i="154"/>
  <c r="F46" i="134"/>
  <c r="I40" i="163"/>
  <c r="M46" i="134"/>
  <c r="I246" i="159"/>
  <c r="M252" i="147"/>
  <c r="F252" i="147"/>
  <c r="N252" i="147" s="1"/>
  <c r="F109" i="134"/>
  <c r="M109" i="134"/>
  <c r="I103" i="163"/>
  <c r="M201" i="79"/>
  <c r="I195" i="157"/>
  <c r="F201" i="79"/>
  <c r="N201" i="79" s="1"/>
  <c r="F244" i="150"/>
  <c r="N244" i="150" s="1"/>
  <c r="M244" i="150"/>
  <c r="I238" i="162"/>
  <c r="I76" i="154"/>
  <c r="M82" i="142"/>
  <c r="F82" i="142"/>
  <c r="N82" i="142" s="1"/>
  <c r="F208" i="79"/>
  <c r="I202" i="157"/>
  <c r="M208" i="79"/>
  <c r="I188" i="152"/>
  <c r="F194" i="141"/>
  <c r="N194" i="141" s="1"/>
  <c r="R194" i="141"/>
  <c r="M194" i="141"/>
  <c r="I58" i="154"/>
  <c r="F64" i="142"/>
  <c r="M64" i="142"/>
  <c r="M159" i="134"/>
  <c r="I153" i="163"/>
  <c r="F159" i="134"/>
  <c r="M201" i="143"/>
  <c r="F201" i="143"/>
  <c r="N201" i="143" s="1"/>
  <c r="I195" i="155"/>
  <c r="F232" i="134"/>
  <c r="I226" i="163"/>
  <c r="M232" i="134"/>
  <c r="N232" i="134" s="1"/>
  <c r="M168" i="79"/>
  <c r="I162" i="157"/>
  <c r="F168" i="79"/>
  <c r="F149" i="142"/>
  <c r="M149" i="142"/>
  <c r="N149" i="142" s="1"/>
  <c r="I143" i="154"/>
  <c r="F230" i="144"/>
  <c r="M230" i="144"/>
  <c r="I224" i="156"/>
  <c r="N230" i="144"/>
  <c r="M251" i="144"/>
  <c r="F251" i="144"/>
  <c r="I245" i="156"/>
  <c r="M178" i="143"/>
  <c r="I172" i="155"/>
  <c r="F178" i="143"/>
  <c r="N178" i="143" s="1"/>
  <c r="I70" i="154"/>
  <c r="M76" i="142"/>
  <c r="F76" i="142"/>
  <c r="N76" i="142" s="1"/>
  <c r="F133" i="134"/>
  <c r="N133" i="134" s="1"/>
  <c r="M133" i="134"/>
  <c r="I127" i="163"/>
  <c r="I222" i="157"/>
  <c r="M228" i="79"/>
  <c r="F228" i="79"/>
  <c r="N228" i="79" s="1"/>
  <c r="I30" i="154"/>
  <c r="M36" i="142"/>
  <c r="F36" i="142"/>
  <c r="N36" i="142" s="1"/>
  <c r="I184" i="163"/>
  <c r="F190" i="134"/>
  <c r="N190" i="134"/>
  <c r="M190" i="134"/>
  <c r="M126" i="143"/>
  <c r="I120" i="155"/>
  <c r="F126" i="143"/>
  <c r="M88" i="147"/>
  <c r="I82" i="159"/>
  <c r="F88" i="147"/>
  <c r="N88" i="147" s="1"/>
  <c r="F33" i="147"/>
  <c r="N33" i="147" s="1"/>
  <c r="I27" i="159"/>
  <c r="M33" i="147"/>
  <c r="M237" i="148"/>
  <c r="F237" i="148"/>
  <c r="I231" i="160"/>
  <c r="I179" i="157"/>
  <c r="M185" i="79"/>
  <c r="F185" i="79"/>
  <c r="N185" i="79" s="1"/>
  <c r="I47" i="157"/>
  <c r="M53" i="79"/>
  <c r="F53" i="79"/>
  <c r="F64" i="143"/>
  <c r="M64" i="143"/>
  <c r="I58" i="155"/>
  <c r="M136" i="144"/>
  <c r="I130" i="156"/>
  <c r="F136" i="144"/>
  <c r="N136" i="144" s="1"/>
  <c r="F46" i="141"/>
  <c r="N46" i="141" s="1"/>
  <c r="M46" i="141"/>
  <c r="R46" i="141"/>
  <c r="I40" i="152"/>
  <c r="F23" i="141"/>
  <c r="R23" i="141"/>
  <c r="M23" i="141"/>
  <c r="I17" i="152"/>
  <c r="F47" i="142"/>
  <c r="I41" i="154"/>
  <c r="M47" i="142"/>
  <c r="I185" i="163"/>
  <c r="M191" i="134"/>
  <c r="F191" i="134"/>
  <c r="F187" i="134"/>
  <c r="N187" i="134" s="1"/>
  <c r="I181" i="163"/>
  <c r="M187" i="134"/>
  <c r="I122" i="157"/>
  <c r="F128" i="79"/>
  <c r="N128" i="79" s="1"/>
  <c r="M128" i="79"/>
  <c r="I70" i="163"/>
  <c r="M76" i="134"/>
  <c r="F76" i="134"/>
  <c r="M233" i="134"/>
  <c r="I227" i="163"/>
  <c r="F233" i="134"/>
  <c r="N233" i="134" s="1"/>
  <c r="F38" i="150"/>
  <c r="N38" i="150" s="1"/>
  <c r="M38" i="150"/>
  <c r="I32" i="162"/>
  <c r="M204" i="142"/>
  <c r="F204" i="142"/>
  <c r="I198" i="154"/>
  <c r="I103" i="161"/>
  <c r="F109" i="149"/>
  <c r="N109" i="149" s="1"/>
  <c r="M109" i="149"/>
  <c r="I148" i="162"/>
  <c r="M154" i="150"/>
  <c r="F154" i="150"/>
  <c r="R116" i="141"/>
  <c r="F116" i="141"/>
  <c r="I110" i="152"/>
  <c r="M116" i="141"/>
  <c r="F251" i="148"/>
  <c r="N251" i="148" s="1"/>
  <c r="I245" i="160"/>
  <c r="M251" i="148"/>
  <c r="I211" i="156"/>
  <c r="F217" i="144"/>
  <c r="M217" i="144"/>
  <c r="N217" i="144" s="1"/>
  <c r="F68" i="147"/>
  <c r="I62" i="159"/>
  <c r="M68" i="147"/>
  <c r="I73" i="155"/>
  <c r="M79" i="143"/>
  <c r="F79" i="143"/>
  <c r="M170" i="148"/>
  <c r="I164" i="160"/>
  <c r="F170" i="148"/>
  <c r="N170" i="148" s="1"/>
  <c r="I30" i="163"/>
  <c r="M36" i="134"/>
  <c r="F36" i="134"/>
  <c r="N36" i="134" s="1"/>
  <c r="M168" i="148"/>
  <c r="F168" i="148"/>
  <c r="N168" i="148" s="1"/>
  <c r="I162" i="160"/>
  <c r="I171" i="153"/>
  <c r="M177" i="145"/>
  <c r="F177" i="145"/>
  <c r="N177" i="145" s="1"/>
  <c r="I45" i="161"/>
  <c r="F51" i="149"/>
  <c r="N51" i="149" s="1"/>
  <c r="M51" i="149"/>
  <c r="I72" i="162"/>
  <c r="M78" i="150"/>
  <c r="F78" i="150"/>
  <c r="N78" i="150" s="1"/>
  <c r="F252" i="148"/>
  <c r="I246" i="160"/>
  <c r="M252" i="148"/>
  <c r="N252" i="148"/>
  <c r="I36" i="156"/>
  <c r="F42" i="144"/>
  <c r="M42" i="144"/>
  <c r="M92" i="146"/>
  <c r="I86" i="158"/>
  <c r="N92" i="146"/>
  <c r="F92" i="146"/>
  <c r="I254" i="160"/>
  <c r="M260" i="148"/>
  <c r="F260" i="148"/>
  <c r="N260" i="148" s="1"/>
  <c r="M224" i="146"/>
  <c r="F224" i="146"/>
  <c r="I218" i="158"/>
  <c r="I232" i="162"/>
  <c r="F238" i="150"/>
  <c r="M238" i="150"/>
  <c r="N238" i="150" s="1"/>
  <c r="AO3" i="148"/>
  <c r="F63" i="143"/>
  <c r="I57" i="155"/>
  <c r="N63" i="143"/>
  <c r="M63" i="143"/>
  <c r="M125" i="134"/>
  <c r="F125" i="134"/>
  <c r="I119" i="163"/>
  <c r="I227" i="154"/>
  <c r="M233" i="142"/>
  <c r="N233" i="142" s="1"/>
  <c r="F233" i="142"/>
  <c r="M17" i="145"/>
  <c r="I11" i="153"/>
  <c r="F17" i="145"/>
  <c r="N17" i="145" s="1"/>
  <c r="F85" i="141"/>
  <c r="N85" i="141" s="1"/>
  <c r="I79" i="152"/>
  <c r="M85" i="141"/>
  <c r="R85" i="141"/>
  <c r="F118" i="146"/>
  <c r="N118" i="146" s="1"/>
  <c r="I112" i="158"/>
  <c r="M118" i="146"/>
  <c r="F62" i="145"/>
  <c r="I56" i="153"/>
  <c r="M62" i="145"/>
  <c r="M157" i="150"/>
  <c r="F157" i="150"/>
  <c r="N157" i="150" s="1"/>
  <c r="I151" i="162"/>
  <c r="I167" i="156"/>
  <c r="M173" i="144"/>
  <c r="F173" i="144"/>
  <c r="M49" i="147"/>
  <c r="I43" i="159"/>
  <c r="F49" i="147"/>
  <c r="N49" i="147" s="1"/>
  <c r="M159" i="142"/>
  <c r="F159" i="142"/>
  <c r="I153" i="154"/>
  <c r="F181" i="143"/>
  <c r="N181" i="143" s="1"/>
  <c r="M181" i="143"/>
  <c r="I175" i="155"/>
  <c r="M44" i="150"/>
  <c r="F44" i="150"/>
  <c r="N44" i="150" s="1"/>
  <c r="I38" i="162"/>
  <c r="I188" i="162"/>
  <c r="M194" i="150"/>
  <c r="F194" i="150"/>
  <c r="I88" i="157"/>
  <c r="M94" i="79"/>
  <c r="F94" i="79"/>
  <c r="F241" i="143"/>
  <c r="N241" i="143" s="1"/>
  <c r="I235" i="155"/>
  <c r="M241" i="143"/>
  <c r="M24" i="143"/>
  <c r="I18" i="155"/>
  <c r="F24" i="143"/>
  <c r="N24" i="143" s="1"/>
  <c r="F85" i="142"/>
  <c r="N85" i="142" s="1"/>
  <c r="I79" i="154"/>
  <c r="M85" i="142"/>
  <c r="F250" i="79"/>
  <c r="N250" i="79" s="1"/>
  <c r="I244" i="157"/>
  <c r="M250" i="79"/>
  <c r="I183" i="154"/>
  <c r="F189" i="142"/>
  <c r="M189" i="142"/>
  <c r="M56" i="141"/>
  <c r="I50" i="152"/>
  <c r="F56" i="141"/>
  <c r="N56" i="141" s="1"/>
  <c r="R56" i="141"/>
  <c r="I196" i="155"/>
  <c r="F202" i="143"/>
  <c r="N202" i="143" s="1"/>
  <c r="M202" i="143"/>
  <c r="M232" i="146"/>
  <c r="I226" i="158"/>
  <c r="F232" i="146"/>
  <c r="I235" i="156"/>
  <c r="M241" i="144"/>
  <c r="F241" i="144"/>
  <c r="N241" i="144" s="1"/>
  <c r="M185" i="144"/>
  <c r="I179" i="156"/>
  <c r="F185" i="144"/>
  <c r="N185" i="144" s="1"/>
  <c r="I104" i="152"/>
  <c r="M110" i="141"/>
  <c r="R110" i="141"/>
  <c r="F110" i="141"/>
  <c r="N110" i="141" s="1"/>
  <c r="F110" i="144"/>
  <c r="N110" i="144" s="1"/>
  <c r="I104" i="156"/>
  <c r="M110" i="144"/>
  <c r="R58" i="141"/>
  <c r="M58" i="141"/>
  <c r="I52" i="152"/>
  <c r="F58" i="141"/>
  <c r="N58" i="141" s="1"/>
  <c r="M82" i="145"/>
  <c r="I76" i="153"/>
  <c r="F82" i="145"/>
  <c r="N82" i="145" s="1"/>
  <c r="I179" i="155"/>
  <c r="F185" i="143"/>
  <c r="N185" i="143" s="1"/>
  <c r="M185" i="143"/>
  <c r="F119" i="144"/>
  <c r="N119" i="144" s="1"/>
  <c r="M119" i="144"/>
  <c r="I113" i="156"/>
  <c r="M58" i="134"/>
  <c r="F58" i="134"/>
  <c r="N58" i="134" s="1"/>
  <c r="I52" i="163"/>
  <c r="M176" i="134"/>
  <c r="F176" i="134"/>
  <c r="N176" i="134" s="1"/>
  <c r="I170" i="163"/>
  <c r="M48" i="144"/>
  <c r="F48" i="144"/>
  <c r="I42" i="156"/>
  <c r="F110" i="134"/>
  <c r="M110" i="134"/>
  <c r="I104" i="163"/>
  <c r="M45" i="143"/>
  <c r="I39" i="155"/>
  <c r="F45" i="143"/>
  <c r="M226" i="143"/>
  <c r="F226" i="143"/>
  <c r="I220" i="155"/>
  <c r="N226" i="143"/>
  <c r="I103" i="152"/>
  <c r="M109" i="141"/>
  <c r="R109" i="141"/>
  <c r="F109" i="141"/>
  <c r="N109" i="141" s="1"/>
  <c r="R254" i="141"/>
  <c r="I248" i="152"/>
  <c r="F254" i="141"/>
  <c r="N254" i="141" s="1"/>
  <c r="M254" i="141"/>
  <c r="F36" i="144"/>
  <c r="I30" i="156"/>
  <c r="M36" i="144"/>
  <c r="F202" i="79"/>
  <c r="M202" i="79"/>
  <c r="I196" i="157"/>
  <c r="M144" i="144"/>
  <c r="I138" i="156"/>
  <c r="F144" i="144"/>
  <c r="N144" i="144" s="1"/>
  <c r="M66" i="143"/>
  <c r="F66" i="143"/>
  <c r="I60" i="155"/>
  <c r="N66" i="143"/>
  <c r="M215" i="79"/>
  <c r="F215" i="79"/>
  <c r="N215" i="79" s="1"/>
  <c r="I209" i="157"/>
  <c r="F42" i="134"/>
  <c r="M42" i="134"/>
  <c r="I36" i="163"/>
  <c r="I12" i="157"/>
  <c r="M18" i="79"/>
  <c r="F18" i="79"/>
  <c r="N18" i="79" s="1"/>
  <c r="I253" i="161"/>
  <c r="F259" i="149"/>
  <c r="N259" i="149" s="1"/>
  <c r="M259" i="149"/>
  <c r="M177" i="134"/>
  <c r="I171" i="163"/>
  <c r="F177" i="134"/>
  <c r="N177" i="134" s="1"/>
  <c r="I200" i="153"/>
  <c r="M206" i="145"/>
  <c r="F206" i="145"/>
  <c r="N206" i="145" s="1"/>
  <c r="I118" i="156"/>
  <c r="M124" i="144"/>
  <c r="F124" i="144"/>
  <c r="N124" i="144"/>
  <c r="F56" i="134"/>
  <c r="N56" i="134" s="1"/>
  <c r="M56" i="134"/>
  <c r="I50" i="163"/>
  <c r="F70" i="134"/>
  <c r="I64" i="163"/>
  <c r="M70" i="134"/>
  <c r="I104" i="154"/>
  <c r="F110" i="142"/>
  <c r="N110" i="142" s="1"/>
  <c r="M110" i="142"/>
  <c r="I237" i="155"/>
  <c r="M243" i="143"/>
  <c r="N243" i="143" s="1"/>
  <c r="F243" i="143"/>
  <c r="F118" i="143"/>
  <c r="M118" i="143"/>
  <c r="I112" i="155"/>
  <c r="F183" i="79"/>
  <c r="I177" i="157"/>
  <c r="M183" i="79"/>
  <c r="F249" i="144"/>
  <c r="N249" i="144" s="1"/>
  <c r="M249" i="144"/>
  <c r="I243" i="156"/>
  <c r="F182" i="143"/>
  <c r="I176" i="155"/>
  <c r="M182" i="143"/>
  <c r="M109" i="144"/>
  <c r="I103" i="156"/>
  <c r="F109" i="144"/>
  <c r="N109" i="144" s="1"/>
  <c r="M124" i="141"/>
  <c r="N124" i="141" s="1"/>
  <c r="I118" i="152"/>
  <c r="F124" i="141"/>
  <c r="R124" i="141"/>
  <c r="M19" i="134"/>
  <c r="F19" i="134"/>
  <c r="I13" i="163"/>
  <c r="F102" i="142"/>
  <c r="I96" i="154"/>
  <c r="M102" i="142"/>
  <c r="N102" i="142" s="1"/>
  <c r="I192" i="154"/>
  <c r="M198" i="142"/>
  <c r="N198" i="142" s="1"/>
  <c r="F198" i="142"/>
  <c r="I121" i="157"/>
  <c r="M127" i="79"/>
  <c r="F127" i="79"/>
  <c r="I45" i="156"/>
  <c r="F51" i="144"/>
  <c r="N51" i="144" s="1"/>
  <c r="M51" i="144"/>
  <c r="I150" i="157"/>
  <c r="M156" i="79"/>
  <c r="N156" i="79" s="1"/>
  <c r="F156" i="79"/>
  <c r="M123" i="142"/>
  <c r="I117" i="154"/>
  <c r="F123" i="142"/>
  <c r="N123" i="142" s="1"/>
  <c r="F209" i="145"/>
  <c r="M209" i="145"/>
  <c r="I203" i="153"/>
  <c r="M41" i="148"/>
  <c r="I35" i="160"/>
  <c r="F41" i="148"/>
  <c r="N41" i="148" s="1"/>
  <c r="F157" i="145"/>
  <c r="I151" i="153"/>
  <c r="M157" i="145"/>
  <c r="F127" i="146"/>
  <c r="I121" i="158"/>
  <c r="M127" i="146"/>
  <c r="M90" i="145"/>
  <c r="I84" i="153"/>
  <c r="F90" i="145"/>
  <c r="N90" i="145" s="1"/>
  <c r="F254" i="144"/>
  <c r="N254" i="144" s="1"/>
  <c r="M254" i="144"/>
  <c r="I248" i="156"/>
  <c r="F195" i="144"/>
  <c r="N195" i="144" s="1"/>
  <c r="M195" i="144"/>
  <c r="I189" i="156"/>
  <c r="I177" i="152"/>
  <c r="F183" i="141"/>
  <c r="R183" i="141"/>
  <c r="M183" i="141"/>
  <c r="M227" i="143"/>
  <c r="I221" i="155"/>
  <c r="F227" i="143"/>
  <c r="N227" i="143" s="1"/>
  <c r="I109" i="156"/>
  <c r="M115" i="144"/>
  <c r="F115" i="144"/>
  <c r="M99" i="149"/>
  <c r="I93" i="161"/>
  <c r="F99" i="149"/>
  <c r="N99" i="149" s="1"/>
  <c r="I29" i="163"/>
  <c r="F35" i="134"/>
  <c r="M35" i="134"/>
  <c r="M192" i="143"/>
  <c r="F192" i="143"/>
  <c r="I186" i="155"/>
  <c r="F235" i="143"/>
  <c r="M235" i="143"/>
  <c r="I229" i="155"/>
  <c r="F260" i="134"/>
  <c r="M260" i="134"/>
  <c r="I254" i="163"/>
  <c r="M65" i="134"/>
  <c r="N65" i="134" s="1"/>
  <c r="I59" i="163"/>
  <c r="F65" i="134"/>
  <c r="F76" i="147"/>
  <c r="I70" i="159"/>
  <c r="M76" i="147"/>
  <c r="I241" i="154"/>
  <c r="F247" i="142"/>
  <c r="N247" i="142" s="1"/>
  <c r="M247" i="142"/>
  <c r="M45" i="134"/>
  <c r="I39" i="163"/>
  <c r="F45" i="134"/>
  <c r="I112" i="161"/>
  <c r="M118" i="149"/>
  <c r="F118" i="149"/>
  <c r="N118" i="149" s="1"/>
  <c r="F239" i="141"/>
  <c r="I233" i="152"/>
  <c r="R239" i="141"/>
  <c r="M239" i="141"/>
  <c r="M172" i="148"/>
  <c r="I166" i="160"/>
  <c r="F172" i="148"/>
  <c r="N172" i="148" s="1"/>
  <c r="M179" i="144"/>
  <c r="F179" i="144"/>
  <c r="I173" i="156"/>
  <c r="M214" i="142"/>
  <c r="F214" i="142"/>
  <c r="N214" i="142" s="1"/>
  <c r="I208" i="154"/>
  <c r="I246" i="154"/>
  <c r="F252" i="142"/>
  <c r="N252" i="142" s="1"/>
  <c r="M252" i="142"/>
  <c r="I48" i="155"/>
  <c r="M54" i="143"/>
  <c r="F54" i="143"/>
  <c r="N54" i="143" s="1"/>
  <c r="F133" i="144"/>
  <c r="N133" i="144" s="1"/>
  <c r="I127" i="156"/>
  <c r="M133" i="144"/>
  <c r="I232" i="156"/>
  <c r="F238" i="144"/>
  <c r="M238" i="144"/>
  <c r="N238" i="144" s="1"/>
  <c r="M49" i="148"/>
  <c r="I43" i="160"/>
  <c r="F49" i="148"/>
  <c r="N49" i="148" s="1"/>
  <c r="AO6" i="142"/>
  <c r="I35" i="157"/>
  <c r="M41" i="79"/>
  <c r="F41" i="79"/>
  <c r="N41" i="79" s="1"/>
  <c r="I31" i="160"/>
  <c r="F37" i="148"/>
  <c r="N37" i="148" s="1"/>
  <c r="M37" i="148"/>
  <c r="M154" i="144"/>
  <c r="I148" i="156"/>
  <c r="F154" i="144"/>
  <c r="N154" i="144"/>
  <c r="M248" i="149"/>
  <c r="I242" i="161"/>
  <c r="F248" i="149"/>
  <c r="N248" i="149" s="1"/>
  <c r="M18" i="144"/>
  <c r="I12" i="156"/>
  <c r="F18" i="144"/>
  <c r="M257" i="150"/>
  <c r="F257" i="150"/>
  <c r="N257" i="150" s="1"/>
  <c r="I251" i="162"/>
  <c r="I26" i="154"/>
  <c r="F32" i="142"/>
  <c r="N32" i="142" s="1"/>
  <c r="M32" i="142"/>
  <c r="M120" i="142"/>
  <c r="I114" i="154"/>
  <c r="F120" i="142"/>
  <c r="N120" i="142" s="1"/>
  <c r="I119" i="157"/>
  <c r="M125" i="79"/>
  <c r="F125" i="79"/>
  <c r="I20" i="162"/>
  <c r="F26" i="150"/>
  <c r="N26" i="150" s="1"/>
  <c r="M26" i="150"/>
  <c r="M243" i="150"/>
  <c r="F243" i="150"/>
  <c r="I237" i="162"/>
  <c r="I95" i="159"/>
  <c r="M101" i="147"/>
  <c r="F101" i="147"/>
  <c r="M157" i="148"/>
  <c r="F157" i="148"/>
  <c r="N157" i="148" s="1"/>
  <c r="I151" i="160"/>
  <c r="I105" i="160"/>
  <c r="M111" i="148"/>
  <c r="F111" i="148"/>
  <c r="N111" i="148" s="1"/>
  <c r="AO6" i="146"/>
  <c r="M17" i="146"/>
  <c r="F17" i="146"/>
  <c r="I11" i="158"/>
  <c r="I111" i="158"/>
  <c r="F117" i="146"/>
  <c r="M117" i="146"/>
  <c r="F61" i="148"/>
  <c r="N61" i="148" s="1"/>
  <c r="I55" i="160"/>
  <c r="M61" i="148"/>
  <c r="F185" i="145"/>
  <c r="M185" i="145"/>
  <c r="I179" i="153"/>
  <c r="F233" i="149"/>
  <c r="I227" i="161"/>
  <c r="M233" i="149"/>
  <c r="M262" i="145"/>
  <c r="I256" i="153"/>
  <c r="F262" i="145"/>
  <c r="F110" i="150"/>
  <c r="I104" i="162"/>
  <c r="M110" i="150"/>
  <c r="I215" i="157"/>
  <c r="M221" i="79"/>
  <c r="F221" i="79"/>
  <c r="N221" i="79" s="1"/>
  <c r="M252" i="145"/>
  <c r="I246" i="153"/>
  <c r="F252" i="145"/>
  <c r="N252" i="145" s="1"/>
  <c r="I43" i="153"/>
  <c r="M49" i="145"/>
  <c r="F49" i="145"/>
  <c r="N49" i="145" s="1"/>
  <c r="M181" i="146"/>
  <c r="I175" i="158"/>
  <c r="F181" i="146"/>
  <c r="I123" i="163"/>
  <c r="M129" i="134"/>
  <c r="F129" i="134"/>
  <c r="N129" i="134" s="1"/>
  <c r="I220" i="152"/>
  <c r="M226" i="141"/>
  <c r="F226" i="141"/>
  <c r="N226" i="141" s="1"/>
  <c r="R226" i="141"/>
  <c r="F251" i="134"/>
  <c r="N251" i="134" s="1"/>
  <c r="M251" i="134"/>
  <c r="I245" i="163"/>
  <c r="M100" i="148"/>
  <c r="I94" i="160"/>
  <c r="F100" i="148"/>
  <c r="N100" i="148" s="1"/>
  <c r="M58" i="79"/>
  <c r="I52" i="157"/>
  <c r="F58" i="79"/>
  <c r="N58" i="79" s="1"/>
  <c r="F62" i="149"/>
  <c r="I56" i="161"/>
  <c r="M62" i="149"/>
  <c r="N62" i="149"/>
  <c r="F32" i="149"/>
  <c r="N32" i="149" s="1"/>
  <c r="I26" i="161"/>
  <c r="M32" i="149"/>
  <c r="I138" i="154"/>
  <c r="M144" i="142"/>
  <c r="F144" i="142"/>
  <c r="I101" i="163"/>
  <c r="M107" i="134"/>
  <c r="F107" i="134"/>
  <c r="M238" i="142"/>
  <c r="I232" i="154"/>
  <c r="F238" i="142"/>
  <c r="I250" i="154"/>
  <c r="M256" i="142"/>
  <c r="F256" i="142"/>
  <c r="N256" i="142" s="1"/>
  <c r="I156" i="155"/>
  <c r="M162" i="143"/>
  <c r="F162" i="143"/>
  <c r="I207" i="157"/>
  <c r="F213" i="79"/>
  <c r="N213" i="79" s="1"/>
  <c r="M213" i="79"/>
  <c r="I237" i="154"/>
  <c r="M243" i="142"/>
  <c r="F243" i="142"/>
  <c r="N243" i="142" s="1"/>
  <c r="M44" i="149"/>
  <c r="I38" i="161"/>
  <c r="F44" i="149"/>
  <c r="F245" i="144"/>
  <c r="N245" i="144" s="1"/>
  <c r="I239" i="156"/>
  <c r="M245" i="144"/>
  <c r="F69" i="145"/>
  <c r="I63" i="153"/>
  <c r="M69" i="145"/>
  <c r="N69" i="145" s="1"/>
  <c r="M258" i="143"/>
  <c r="I252" i="155"/>
  <c r="F258" i="143"/>
  <c r="F202" i="142"/>
  <c r="N202" i="142"/>
  <c r="I196" i="154"/>
  <c r="M202" i="142"/>
  <c r="M184" i="134"/>
  <c r="I178" i="163"/>
  <c r="F184" i="134"/>
  <c r="N184" i="134"/>
  <c r="M153" i="144"/>
  <c r="I147" i="156"/>
  <c r="F153" i="144"/>
  <c r="N153" i="144" s="1"/>
  <c r="M90" i="79"/>
  <c r="N90" i="79" s="1"/>
  <c r="F90" i="79"/>
  <c r="I84" i="157"/>
  <c r="I209" i="158"/>
  <c r="F215" i="146"/>
  <c r="M215" i="146"/>
  <c r="I251" i="159"/>
  <c r="M257" i="147"/>
  <c r="F257" i="147"/>
  <c r="N257" i="147" s="1"/>
  <c r="F251" i="142"/>
  <c r="I245" i="154"/>
  <c r="M251" i="142"/>
  <c r="I199" i="158"/>
  <c r="M205" i="146"/>
  <c r="F205" i="146"/>
  <c r="N44" i="145"/>
  <c r="I38" i="153"/>
  <c r="M44" i="145"/>
  <c r="F44" i="145"/>
  <c r="I149" i="152"/>
  <c r="R155" i="141"/>
  <c r="F155" i="141"/>
  <c r="N155" i="141" s="1"/>
  <c r="M155" i="141"/>
  <c r="I189" i="152"/>
  <c r="M195" i="141"/>
  <c r="R195" i="141"/>
  <c r="F195" i="141"/>
  <c r="N195" i="141" s="1"/>
  <c r="R237" i="141"/>
  <c r="I231" i="152"/>
  <c r="M237" i="141"/>
  <c r="N237" i="141" s="1"/>
  <c r="F237" i="141"/>
  <c r="I85" i="153"/>
  <c r="F91" i="145"/>
  <c r="N91" i="145" s="1"/>
  <c r="M91" i="145"/>
  <c r="F64" i="141"/>
  <c r="I58" i="152"/>
  <c r="R64" i="141"/>
  <c r="M64" i="141"/>
  <c r="F241" i="146"/>
  <c r="I235" i="158"/>
  <c r="M241" i="146"/>
  <c r="F152" i="79"/>
  <c r="N152" i="79" s="1"/>
  <c r="I146" i="157"/>
  <c r="M152" i="79"/>
  <c r="F128" i="134"/>
  <c r="I122" i="163"/>
  <c r="M128" i="134"/>
  <c r="F133" i="79"/>
  <c r="N133" i="79" s="1"/>
  <c r="I127" i="157"/>
  <c r="M133" i="79"/>
  <c r="F216" i="142"/>
  <c r="I210" i="154"/>
  <c r="M216" i="142"/>
  <c r="F245" i="142"/>
  <c r="N245" i="142" s="1"/>
  <c r="I239" i="154"/>
  <c r="M245" i="142"/>
  <c r="F126" i="147"/>
  <c r="N126" i="147" s="1"/>
  <c r="I120" i="159"/>
  <c r="M126" i="147"/>
  <c r="M225" i="143"/>
  <c r="I219" i="155"/>
  <c r="F225" i="143"/>
  <c r="N225" i="143" s="1"/>
  <c r="F97" i="79"/>
  <c r="I91" i="157"/>
  <c r="M97" i="79"/>
  <c r="I19" i="152"/>
  <c r="F25" i="141"/>
  <c r="N25" i="141" s="1"/>
  <c r="M25" i="141"/>
  <c r="R25" i="141"/>
  <c r="I69" i="163"/>
  <c r="M75" i="134"/>
  <c r="F75" i="134"/>
  <c r="N75" i="134" s="1"/>
  <c r="R203" i="141"/>
  <c r="I197" i="152"/>
  <c r="M203" i="141"/>
  <c r="F203" i="141"/>
  <c r="M70" i="149"/>
  <c r="N70" i="149" s="1"/>
  <c r="F70" i="149"/>
  <c r="I64" i="161"/>
  <c r="I154" i="156"/>
  <c r="F160" i="144"/>
  <c r="M160" i="144"/>
  <c r="M63" i="79"/>
  <c r="I57" i="157"/>
  <c r="F63" i="79"/>
  <c r="N63" i="79" s="1"/>
  <c r="F241" i="134"/>
  <c r="N241" i="134" s="1"/>
  <c r="I235" i="163"/>
  <c r="M241" i="134"/>
  <c r="I255" i="163"/>
  <c r="F261" i="134"/>
  <c r="M261" i="134"/>
  <c r="M163" i="143"/>
  <c r="I157" i="155"/>
  <c r="F163" i="143"/>
  <c r="N163" i="143" s="1"/>
  <c r="I58" i="157"/>
  <c r="F64" i="79"/>
  <c r="N64" i="79" s="1"/>
  <c r="M64" i="79"/>
  <c r="F29" i="145"/>
  <c r="M29" i="145"/>
  <c r="I23" i="153"/>
  <c r="F37" i="142"/>
  <c r="I31" i="154"/>
  <c r="M37" i="142"/>
  <c r="R101" i="141"/>
  <c r="I95" i="152"/>
  <c r="M101" i="141"/>
  <c r="F101" i="141"/>
  <c r="M133" i="142"/>
  <c r="I127" i="154"/>
  <c r="F133" i="142"/>
  <c r="N133" i="142" s="1"/>
  <c r="F230" i="79"/>
  <c r="N230" i="79" s="1"/>
  <c r="M230" i="79"/>
  <c r="I224" i="157"/>
  <c r="M188" i="79"/>
  <c r="I182" i="157"/>
  <c r="F188" i="79"/>
  <c r="M83" i="142"/>
  <c r="I77" i="154"/>
  <c r="F83" i="142"/>
  <c r="N83" i="142" s="1"/>
  <c r="R47" i="141"/>
  <c r="F47" i="141"/>
  <c r="M47" i="141"/>
  <c r="I41" i="152"/>
  <c r="I213" i="154"/>
  <c r="M219" i="142"/>
  <c r="F219" i="142"/>
  <c r="N219" i="142" s="1"/>
  <c r="M211" i="142"/>
  <c r="F211" i="142"/>
  <c r="I205" i="154"/>
  <c r="N211" i="142"/>
  <c r="M130" i="79"/>
  <c r="I124" i="157"/>
  <c r="F130" i="79"/>
  <c r="N130" i="79" s="1"/>
  <c r="M258" i="79"/>
  <c r="N258" i="79" s="1"/>
  <c r="F258" i="79"/>
  <c r="I252" i="157"/>
  <c r="M234" i="144"/>
  <c r="F234" i="144"/>
  <c r="I228" i="156"/>
  <c r="I255" i="157"/>
  <c r="F261" i="79"/>
  <c r="M261" i="79"/>
  <c r="M137" i="147"/>
  <c r="N137" i="147"/>
  <c r="F137" i="147"/>
  <c r="I131" i="159"/>
  <c r="M79" i="144"/>
  <c r="F79" i="144"/>
  <c r="I73" i="156"/>
  <c r="M72" i="79"/>
  <c r="N72" i="79" s="1"/>
  <c r="F72" i="79"/>
  <c r="I66" i="157"/>
  <c r="I24" i="161"/>
  <c r="F30" i="149"/>
  <c r="N30" i="149" s="1"/>
  <c r="M30" i="149"/>
  <c r="F114" i="145"/>
  <c r="M114" i="145"/>
  <c r="I108" i="153"/>
  <c r="I240" i="156"/>
  <c r="F246" i="144"/>
  <c r="N246" i="144" s="1"/>
  <c r="M246" i="144"/>
  <c r="M220" i="144"/>
  <c r="I214" i="156"/>
  <c r="F220" i="144"/>
  <c r="F51" i="146"/>
  <c r="M51" i="146"/>
  <c r="N51" i="146" s="1"/>
  <c r="I45" i="158"/>
  <c r="M138" i="143"/>
  <c r="F138" i="143"/>
  <c r="N138" i="143" s="1"/>
  <c r="I132" i="155"/>
  <c r="I48" i="152"/>
  <c r="F54" i="141"/>
  <c r="N54" i="141" s="1"/>
  <c r="R54" i="141"/>
  <c r="M54" i="141"/>
  <c r="F255" i="134"/>
  <c r="I249" i="163"/>
  <c r="M255" i="134"/>
  <c r="I173" i="155"/>
  <c r="F179" i="143"/>
  <c r="M179" i="143"/>
  <c r="I166" i="153"/>
  <c r="F172" i="145"/>
  <c r="N172" i="145" s="1"/>
  <c r="M172" i="145"/>
  <c r="R162" i="141"/>
  <c r="M162" i="141"/>
  <c r="I156" i="152"/>
  <c r="F162" i="141"/>
  <c r="N162" i="141" s="1"/>
  <c r="F260" i="79"/>
  <c r="N260" i="79" s="1"/>
  <c r="M260" i="79"/>
  <c r="I254" i="157"/>
  <c r="F58" i="144"/>
  <c r="N58" i="144"/>
  <c r="I52" i="156"/>
  <c r="M58" i="144"/>
  <c r="F74" i="144"/>
  <c r="I68" i="156"/>
  <c r="M74" i="144"/>
  <c r="N74" i="144"/>
  <c r="F95" i="143"/>
  <c r="N95" i="143" s="1"/>
  <c r="M95" i="143"/>
  <c r="I89" i="155"/>
  <c r="F218" i="146"/>
  <c r="N218" i="146" s="1"/>
  <c r="M218" i="146"/>
  <c r="I212" i="158"/>
  <c r="F215" i="145"/>
  <c r="I209" i="153"/>
  <c r="M215" i="145"/>
  <c r="I43" i="155"/>
  <c r="F49" i="143"/>
  <c r="M49" i="143"/>
  <c r="M107" i="142"/>
  <c r="F107" i="142"/>
  <c r="N107" i="142" s="1"/>
  <c r="I101" i="154"/>
  <c r="M80" i="79"/>
  <c r="I74" i="157"/>
  <c r="F80" i="79"/>
  <c r="N80" i="79" s="1"/>
  <c r="I159" i="157"/>
  <c r="M165" i="79"/>
  <c r="F165" i="79"/>
  <c r="N165" i="79" s="1"/>
  <c r="M60" i="142"/>
  <c r="F60" i="142"/>
  <c r="N60" i="142" s="1"/>
  <c r="I54" i="154"/>
  <c r="F128" i="143"/>
  <c r="M128" i="143"/>
  <c r="I122" i="155"/>
  <c r="M256" i="150"/>
  <c r="I250" i="162"/>
  <c r="F256" i="150"/>
  <c r="N256" i="150" s="1"/>
  <c r="F248" i="141"/>
  <c r="N248" i="141" s="1"/>
  <c r="I242" i="152"/>
  <c r="R248" i="141"/>
  <c r="M248" i="141"/>
  <c r="M129" i="143"/>
  <c r="I123" i="155"/>
  <c r="F129" i="143"/>
  <c r="N129" i="143" s="1"/>
  <c r="M50" i="141"/>
  <c r="R50" i="141"/>
  <c r="F50" i="141"/>
  <c r="I44" i="152"/>
  <c r="F78" i="144"/>
  <c r="I72" i="156"/>
  <c r="M78" i="144"/>
  <c r="I94" i="154"/>
  <c r="M100" i="142"/>
  <c r="F100" i="142"/>
  <c r="M212" i="148"/>
  <c r="F212" i="148"/>
  <c r="I206" i="160"/>
  <c r="I13" i="154"/>
  <c r="M19" i="142"/>
  <c r="F19" i="142"/>
  <c r="N19" i="142" s="1"/>
  <c r="M39" i="145"/>
  <c r="I33" i="153"/>
  <c r="F39" i="145"/>
  <c r="N39" i="145" s="1"/>
  <c r="M129" i="146"/>
  <c r="I123" i="158"/>
  <c r="F129" i="146"/>
  <c r="M265" i="79"/>
  <c r="I259" i="157"/>
  <c r="F265" i="79"/>
  <c r="N265" i="79"/>
  <c r="I109" i="161"/>
  <c r="F115" i="149"/>
  <c r="M115" i="149"/>
  <c r="AO6" i="150"/>
  <c r="I165" i="161"/>
  <c r="F171" i="149"/>
  <c r="M171" i="149"/>
  <c r="I206" i="162"/>
  <c r="M212" i="150"/>
  <c r="F212" i="150"/>
  <c r="I132" i="157"/>
  <c r="N138" i="79"/>
  <c r="F138" i="79"/>
  <c r="M138" i="79"/>
  <c r="I66" i="160"/>
  <c r="F72" i="148"/>
  <c r="M72" i="148"/>
  <c r="N72" i="148" s="1"/>
  <c r="F141" i="148"/>
  <c r="I135" i="160"/>
  <c r="M141" i="148"/>
  <c r="M214" i="147"/>
  <c r="F214" i="147"/>
  <c r="N214" i="147" s="1"/>
  <c r="I208" i="159"/>
  <c r="M231" i="134"/>
  <c r="I225" i="163"/>
  <c r="F231" i="134"/>
  <c r="I203" i="159"/>
  <c r="N209" i="147"/>
  <c r="F209" i="147"/>
  <c r="M209" i="147"/>
  <c r="M43" i="79"/>
  <c r="I37" i="157"/>
  <c r="F43" i="79"/>
  <c r="N43" i="79"/>
  <c r="I51" i="155"/>
  <c r="M57" i="143"/>
  <c r="F57" i="143"/>
  <c r="N57" i="143" s="1"/>
  <c r="F258" i="150"/>
  <c r="N258" i="150" s="1"/>
  <c r="I252" i="162"/>
  <c r="M258" i="150"/>
  <c r="F38" i="142"/>
  <c r="M38" i="142"/>
  <c r="N38" i="142" s="1"/>
  <c r="I32" i="154"/>
  <c r="M30" i="143"/>
  <c r="I24" i="155"/>
  <c r="F30" i="143"/>
  <c r="I75" i="154"/>
  <c r="M81" i="142"/>
  <c r="F81" i="142"/>
  <c r="N81" i="142" s="1"/>
  <c r="F78" i="141"/>
  <c r="M78" i="141"/>
  <c r="N78" i="141" s="1"/>
  <c r="I72" i="152"/>
  <c r="R78" i="141"/>
  <c r="M239" i="145"/>
  <c r="F239" i="145"/>
  <c r="I233" i="153"/>
  <c r="F236" i="143"/>
  <c r="I230" i="155"/>
  <c r="M236" i="143"/>
  <c r="M167" i="134"/>
  <c r="F167" i="134"/>
  <c r="N167" i="134" s="1"/>
  <c r="I161" i="163"/>
  <c r="F247" i="79"/>
  <c r="N247" i="79" s="1"/>
  <c r="I241" i="157"/>
  <c r="M247" i="79"/>
  <c r="I129" i="155"/>
  <c r="M135" i="143"/>
  <c r="F135" i="143"/>
  <c r="N135" i="143" s="1"/>
  <c r="M66" i="150"/>
  <c r="I60" i="162"/>
  <c r="F66" i="150"/>
  <c r="N213" i="145"/>
  <c r="M213" i="145"/>
  <c r="I207" i="153"/>
  <c r="F213" i="145"/>
  <c r="M38" i="145"/>
  <c r="F38" i="145"/>
  <c r="N38" i="145" s="1"/>
  <c r="I32" i="153"/>
  <c r="I124" i="159"/>
  <c r="M130" i="147"/>
  <c r="F130" i="147"/>
  <c r="M105" i="145"/>
  <c r="I99" i="153"/>
  <c r="F105" i="145"/>
  <c r="F73" i="150"/>
  <c r="M73" i="150"/>
  <c r="I67" i="162"/>
  <c r="N73" i="150"/>
  <c r="F104" i="148"/>
  <c r="M104" i="148"/>
  <c r="I98" i="160"/>
  <c r="F71" i="148"/>
  <c r="M71" i="148"/>
  <c r="I65" i="160"/>
  <c r="F75" i="145"/>
  <c r="N75" i="145" s="1"/>
  <c r="M75" i="145"/>
  <c r="I69" i="153"/>
  <c r="M262" i="143"/>
  <c r="F262" i="143"/>
  <c r="I256" i="155"/>
  <c r="F38" i="144"/>
  <c r="M38" i="144"/>
  <c r="I32" i="156"/>
  <c r="M156" i="134"/>
  <c r="F156" i="134"/>
  <c r="N156" i="134" s="1"/>
  <c r="I150" i="163"/>
  <c r="F240" i="141"/>
  <c r="N240" i="141" s="1"/>
  <c r="M240" i="141"/>
  <c r="R240" i="141"/>
  <c r="I234" i="152"/>
  <c r="M253" i="142"/>
  <c r="I247" i="154"/>
  <c r="F253" i="142"/>
  <c r="N253" i="142" s="1"/>
  <c r="F222" i="142"/>
  <c r="M222" i="142"/>
  <c r="N222" i="142" s="1"/>
  <c r="I216" i="154"/>
  <c r="F259" i="142"/>
  <c r="M259" i="142"/>
  <c r="I253" i="154"/>
  <c r="M207" i="144"/>
  <c r="I201" i="156"/>
  <c r="F207" i="144"/>
  <c r="M112" i="143"/>
  <c r="F112" i="143"/>
  <c r="I106" i="155"/>
  <c r="R143" i="141"/>
  <c r="M143" i="141"/>
  <c r="I137" i="152"/>
  <c r="F143" i="141"/>
  <c r="M174" i="147"/>
  <c r="F174" i="147"/>
  <c r="N174" i="147" s="1"/>
  <c r="I168" i="159"/>
  <c r="F228" i="146"/>
  <c r="M228" i="146"/>
  <c r="I222" i="158"/>
  <c r="I13" i="156"/>
  <c r="M19" i="144"/>
  <c r="F19" i="144"/>
  <c r="I161" i="153"/>
  <c r="M167" i="145"/>
  <c r="F167" i="145"/>
  <c r="N167" i="145" s="1"/>
  <c r="I18" i="153"/>
  <c r="F24" i="145"/>
  <c r="N24" i="145"/>
  <c r="M24" i="145"/>
  <c r="I50" i="157"/>
  <c r="F56" i="79"/>
  <c r="M56" i="79"/>
  <c r="M126" i="79"/>
  <c r="F126" i="79"/>
  <c r="N126" i="79" s="1"/>
  <c r="I120" i="157"/>
  <c r="F131" i="142"/>
  <c r="I125" i="154"/>
  <c r="M131" i="142"/>
  <c r="N131" i="142" s="1"/>
  <c r="R31" i="141"/>
  <c r="I25" i="152"/>
  <c r="F31" i="141"/>
  <c r="N31" i="141" s="1"/>
  <c r="M31" i="141"/>
  <c r="F103" i="141"/>
  <c r="N103" i="141" s="1"/>
  <c r="M103" i="141"/>
  <c r="I97" i="152"/>
  <c r="R103" i="141"/>
  <c r="I152" i="158"/>
  <c r="M158" i="146"/>
  <c r="F158" i="146"/>
  <c r="N158" i="146" s="1"/>
  <c r="I98" i="157"/>
  <c r="M104" i="79"/>
  <c r="F104" i="79"/>
  <c r="F224" i="144"/>
  <c r="N224" i="144" s="1"/>
  <c r="I218" i="156"/>
  <c r="M224" i="144"/>
  <c r="M127" i="144"/>
  <c r="I121" i="156"/>
  <c r="F127" i="144"/>
  <c r="M113" i="144"/>
  <c r="F113" i="144"/>
  <c r="N113" i="144"/>
  <c r="I107" i="156"/>
  <c r="F223" i="144"/>
  <c r="N223" i="144" s="1"/>
  <c r="I217" i="156"/>
  <c r="M223" i="144"/>
  <c r="N74" i="143"/>
  <c r="F74" i="143"/>
  <c r="I68" i="155"/>
  <c r="M74" i="143"/>
  <c r="I47" i="156"/>
  <c r="M53" i="144"/>
  <c r="F53" i="144"/>
  <c r="N53" i="144" s="1"/>
  <c r="F166" i="149"/>
  <c r="N166" i="149" s="1"/>
  <c r="I160" i="161"/>
  <c r="M166" i="149"/>
  <c r="F249" i="145"/>
  <c r="N249" i="145" s="1"/>
  <c r="M249" i="145"/>
  <c r="I243" i="153"/>
  <c r="M166" i="79"/>
  <c r="F166" i="79"/>
  <c r="N166" i="79" s="1"/>
  <c r="I160" i="157"/>
  <c r="M18" i="134"/>
  <c r="I12" i="163"/>
  <c r="F18" i="134"/>
  <c r="N18" i="134" s="1"/>
  <c r="I178" i="157"/>
  <c r="F184" i="79"/>
  <c r="N184" i="79" s="1"/>
  <c r="M184" i="79"/>
  <c r="I237" i="163"/>
  <c r="F243" i="134"/>
  <c r="N243" i="134" s="1"/>
  <c r="M243" i="134"/>
  <c r="I58" i="163"/>
  <c r="M64" i="134"/>
  <c r="F64" i="134"/>
  <c r="N64" i="134" s="1"/>
  <c r="M180" i="144"/>
  <c r="F180" i="144"/>
  <c r="N180" i="144" s="1"/>
  <c r="I174" i="156"/>
  <c r="M188" i="144"/>
  <c r="F188" i="144"/>
  <c r="N188" i="144" s="1"/>
  <c r="I182" i="156"/>
  <c r="F166" i="144"/>
  <c r="N166" i="144" s="1"/>
  <c r="M166" i="144"/>
  <c r="I160" i="156"/>
  <c r="I28" i="152"/>
  <c r="M34" i="141"/>
  <c r="R34" i="141"/>
  <c r="F34" i="141"/>
  <c r="N34" i="141" s="1"/>
  <c r="R115" i="141"/>
  <c r="M115" i="141"/>
  <c r="F115" i="141"/>
  <c r="I109" i="152"/>
  <c r="I158" i="152"/>
  <c r="F164" i="141"/>
  <c r="R164" i="141"/>
  <c r="M164" i="141"/>
  <c r="N164" i="141" s="1"/>
  <c r="F226" i="134"/>
  <c r="N226" i="134" s="1"/>
  <c r="I220" i="163"/>
  <c r="M226" i="134"/>
  <c r="F72" i="144"/>
  <c r="M72" i="144"/>
  <c r="I66" i="156"/>
  <c r="F112" i="134"/>
  <c r="N112" i="134" s="1"/>
  <c r="M112" i="134"/>
  <c r="I106" i="163"/>
  <c r="F88" i="79"/>
  <c r="N88" i="79" s="1"/>
  <c r="M88" i="79"/>
  <c r="I82" i="157"/>
  <c r="M132" i="141"/>
  <c r="I126" i="152"/>
  <c r="R132" i="141"/>
  <c r="F132" i="141"/>
  <c r="F130" i="143"/>
  <c r="N130" i="143" s="1"/>
  <c r="I124" i="155"/>
  <c r="M130" i="143"/>
  <c r="AR8" i="142"/>
  <c r="AR6" i="142"/>
  <c r="AR12" i="142"/>
  <c r="AR9" i="142"/>
  <c r="AR4" i="142"/>
  <c r="AR13" i="142"/>
  <c r="AR5" i="142"/>
  <c r="AO4" i="142" s="1"/>
  <c r="AR2" i="142"/>
  <c r="AR7" i="142"/>
  <c r="AR3" i="142"/>
  <c r="AR10" i="142"/>
  <c r="AR11" i="142"/>
  <c r="M119" i="142"/>
  <c r="F119" i="142"/>
  <c r="N119" i="142" s="1"/>
  <c r="I113" i="154"/>
  <c r="F86" i="143"/>
  <c r="M86" i="143"/>
  <c r="I80" i="155"/>
  <c r="M205" i="144"/>
  <c r="F205" i="144"/>
  <c r="I199" i="156"/>
  <c r="R41" i="141"/>
  <c r="I35" i="152"/>
  <c r="M41" i="141"/>
  <c r="F41" i="141"/>
  <c r="N41" i="141" s="1"/>
  <c r="I87" i="155"/>
  <c r="M93" i="143"/>
  <c r="F93" i="143"/>
  <c r="N93" i="143" s="1"/>
  <c r="F226" i="144"/>
  <c r="I220" i="156"/>
  <c r="M226" i="144"/>
  <c r="I171" i="160"/>
  <c r="M177" i="148"/>
  <c r="F177" i="148"/>
  <c r="M253" i="141"/>
  <c r="I247" i="152"/>
  <c r="R253" i="141"/>
  <c r="F253" i="141"/>
  <c r="I198" i="156"/>
  <c r="F204" i="144"/>
  <c r="M204" i="144"/>
  <c r="F176" i="148"/>
  <c r="M176" i="148"/>
  <c r="N176" i="148" s="1"/>
  <c r="I170" i="160"/>
  <c r="F124" i="147"/>
  <c r="N124" i="147" s="1"/>
  <c r="I118" i="159"/>
  <c r="M124" i="147"/>
  <c r="I229" i="152"/>
  <c r="F235" i="141"/>
  <c r="N235" i="141" s="1"/>
  <c r="M235" i="141"/>
  <c r="R235" i="141"/>
  <c r="M146" i="142"/>
  <c r="F146" i="142"/>
  <c r="N146" i="142" s="1"/>
  <c r="I140" i="154"/>
  <c r="R108" i="141"/>
  <c r="N108" i="141"/>
  <c r="I102" i="152"/>
  <c r="M108" i="141"/>
  <c r="F108" i="141"/>
  <c r="R160" i="141"/>
  <c r="F160" i="141"/>
  <c r="M160" i="141"/>
  <c r="I154" i="152"/>
  <c r="I69" i="154"/>
  <c r="M75" i="142"/>
  <c r="F75" i="142"/>
  <c r="F158" i="143"/>
  <c r="N158" i="143" s="1"/>
  <c r="I152" i="155"/>
  <c r="M158" i="143"/>
  <c r="I206" i="154"/>
  <c r="M212" i="142"/>
  <c r="F212" i="142"/>
  <c r="N212" i="142" s="1"/>
  <c r="M60" i="146"/>
  <c r="I54" i="158"/>
  <c r="F60" i="146"/>
  <c r="N60" i="146" s="1"/>
  <c r="I175" i="156"/>
  <c r="F181" i="144"/>
  <c r="N181" i="144" s="1"/>
  <c r="M181" i="144"/>
  <c r="I160" i="154"/>
  <c r="F166" i="142"/>
  <c r="M166" i="142"/>
  <c r="F195" i="134"/>
  <c r="N195" i="134" s="1"/>
  <c r="M195" i="134"/>
  <c r="I189" i="163"/>
  <c r="I80" i="157"/>
  <c r="M86" i="79"/>
  <c r="F86" i="79"/>
  <c r="I216" i="157"/>
  <c r="M222" i="79"/>
  <c r="F222" i="79"/>
  <c r="N222" i="79" s="1"/>
  <c r="M223" i="142"/>
  <c r="N223" i="142" s="1"/>
  <c r="F223" i="142"/>
  <c r="I217" i="154"/>
  <c r="F245" i="143"/>
  <c r="N245" i="143" s="1"/>
  <c r="I239" i="155"/>
  <c r="M245" i="143"/>
  <c r="M191" i="141"/>
  <c r="R191" i="141"/>
  <c r="F191" i="141"/>
  <c r="N191" i="141" s="1"/>
  <c r="I185" i="152"/>
  <c r="M162" i="142"/>
  <c r="I156" i="154"/>
  <c r="F162" i="142"/>
  <c r="N162" i="142" s="1"/>
  <c r="M91" i="143"/>
  <c r="I85" i="155"/>
  <c r="F91" i="143"/>
  <c r="F206" i="148"/>
  <c r="I200" i="160"/>
  <c r="M206" i="148"/>
  <c r="F239" i="144"/>
  <c r="N239" i="144" s="1"/>
  <c r="M239" i="144"/>
  <c r="I233" i="156"/>
  <c r="AO6" i="143"/>
  <c r="F77" i="134"/>
  <c r="N77" i="134" s="1"/>
  <c r="I71" i="163"/>
  <c r="M77" i="134"/>
  <c r="R79" i="141"/>
  <c r="I73" i="152"/>
  <c r="M79" i="141"/>
  <c r="F79" i="141"/>
  <c r="M20" i="145"/>
  <c r="F20" i="145"/>
  <c r="N20" i="145" s="1"/>
  <c r="I14" i="153"/>
  <c r="M88" i="143"/>
  <c r="I82" i="155"/>
  <c r="F88" i="143"/>
  <c r="F31" i="146"/>
  <c r="M31" i="146"/>
  <c r="N31" i="146" s="1"/>
  <c r="I25" i="158"/>
  <c r="I26" i="153"/>
  <c r="F32" i="145"/>
  <c r="N32" i="145" s="1"/>
  <c r="M32" i="145"/>
  <c r="M203" i="79"/>
  <c r="F203" i="79"/>
  <c r="I197" i="157"/>
  <c r="F86" i="149"/>
  <c r="I80" i="161"/>
  <c r="M86" i="149"/>
  <c r="M94" i="146"/>
  <c r="I88" i="158"/>
  <c r="F94" i="146"/>
  <c r="N94" i="146" s="1"/>
  <c r="I34" i="158"/>
  <c r="F40" i="146"/>
  <c r="N40" i="146" s="1"/>
  <c r="M40" i="146"/>
  <c r="M115" i="145"/>
  <c r="I109" i="153"/>
  <c r="F115" i="145"/>
  <c r="I217" i="152"/>
  <c r="F223" i="141"/>
  <c r="M223" i="141"/>
  <c r="N223" i="141" s="1"/>
  <c r="R223" i="141"/>
  <c r="I114" i="163"/>
  <c r="M120" i="134"/>
  <c r="F120" i="134"/>
  <c r="I217" i="162"/>
  <c r="F223" i="150"/>
  <c r="N223" i="150" s="1"/>
  <c r="M223" i="150"/>
  <c r="I135" i="153"/>
  <c r="M141" i="145"/>
  <c r="F141" i="145"/>
  <c r="M180" i="143"/>
  <c r="I174" i="155"/>
  <c r="F180" i="143"/>
  <c r="M105" i="143"/>
  <c r="I99" i="155"/>
  <c r="F105" i="143"/>
  <c r="N105" i="143" s="1"/>
  <c r="M253" i="149"/>
  <c r="I247" i="161"/>
  <c r="F253" i="149"/>
  <c r="N253" i="149" s="1"/>
  <c r="M124" i="134"/>
  <c r="N124" i="134" s="1"/>
  <c r="F124" i="134"/>
  <c r="I118" i="163"/>
  <c r="M88" i="145"/>
  <c r="I82" i="153"/>
  <c r="F88" i="145"/>
  <c r="N88" i="145" s="1"/>
  <c r="F65" i="147"/>
  <c r="M65" i="147"/>
  <c r="I59" i="159"/>
  <c r="M250" i="134"/>
  <c r="F250" i="134"/>
  <c r="I244" i="163"/>
  <c r="I12" i="153"/>
  <c r="F18" i="145"/>
  <c r="N18" i="145" s="1"/>
  <c r="M18" i="145"/>
  <c r="M157" i="134"/>
  <c r="I151" i="163"/>
  <c r="F157" i="134"/>
  <c r="F178" i="142"/>
  <c r="I172" i="154"/>
  <c r="M178" i="142"/>
  <c r="M178" i="146"/>
  <c r="I172" i="158"/>
  <c r="F178" i="146"/>
  <c r="N178" i="146" s="1"/>
  <c r="I197" i="158"/>
  <c r="M203" i="146"/>
  <c r="F203" i="146"/>
  <c r="I26" i="158"/>
  <c r="F32" i="146"/>
  <c r="N32" i="146" s="1"/>
  <c r="M32" i="146"/>
  <c r="M183" i="144"/>
  <c r="F183" i="144"/>
  <c r="N183" i="144" s="1"/>
  <c r="I177" i="156"/>
  <c r="M34" i="150"/>
  <c r="F34" i="150"/>
  <c r="N34" i="150" s="1"/>
  <c r="I28" i="162"/>
  <c r="I173" i="158"/>
  <c r="F179" i="146"/>
  <c r="N179" i="146" s="1"/>
  <c r="M179" i="146"/>
  <c r="F161" i="148"/>
  <c r="N161" i="148" s="1"/>
  <c r="M161" i="148"/>
  <c r="I155" i="160"/>
  <c r="I216" i="158"/>
  <c r="F222" i="146"/>
  <c r="M222" i="146"/>
  <c r="M232" i="143"/>
  <c r="F232" i="143"/>
  <c r="I226" i="155"/>
  <c r="N123" i="79"/>
  <c r="I117" i="157"/>
  <c r="F123" i="79"/>
  <c r="M123" i="79"/>
  <c r="F211" i="147"/>
  <c r="I205" i="159"/>
  <c r="M211" i="147"/>
  <c r="AR3" i="149"/>
  <c r="AR9" i="149"/>
  <c r="AR8" i="149"/>
  <c r="AR11" i="149"/>
  <c r="AR5" i="149"/>
  <c r="AR2" i="149"/>
  <c r="AR7" i="149"/>
  <c r="AR6" i="149"/>
  <c r="AR4" i="149"/>
  <c r="AR10" i="149"/>
  <c r="AR12" i="149"/>
  <c r="AR13" i="149"/>
  <c r="AO4" i="149" s="1"/>
  <c r="I107" i="153"/>
  <c r="M113" i="145"/>
  <c r="F113" i="145"/>
  <c r="F247" i="150"/>
  <c r="N247" i="150" s="1"/>
  <c r="I241" i="162"/>
  <c r="M247" i="150"/>
  <c r="F113" i="149"/>
  <c r="N113" i="149" s="1"/>
  <c r="I107" i="161"/>
  <c r="M113" i="149"/>
  <c r="F254" i="146"/>
  <c r="I248" i="158"/>
  <c r="M254" i="146"/>
  <c r="I124" i="161"/>
  <c r="F130" i="149"/>
  <c r="N130" i="149" s="1"/>
  <c r="M130" i="149"/>
  <c r="I212" i="161"/>
  <c r="M218" i="149"/>
  <c r="F218" i="149"/>
  <c r="N218" i="149" s="1"/>
  <c r="M147" i="146"/>
  <c r="F147" i="146"/>
  <c r="N147" i="146" s="1"/>
  <c r="I141" i="158"/>
  <c r="F155" i="150"/>
  <c r="N155" i="150" s="1"/>
  <c r="M155" i="150"/>
  <c r="I149" i="162"/>
  <c r="M197" i="150"/>
  <c r="I191" i="162"/>
  <c r="F197" i="150"/>
  <c r="N197" i="150" s="1"/>
  <c r="F237" i="146"/>
  <c r="N237" i="146" s="1"/>
  <c r="M237" i="146"/>
  <c r="I231" i="158"/>
  <c r="I157" i="154"/>
  <c r="M163" i="142"/>
  <c r="F163" i="142"/>
  <c r="N163" i="142" s="1"/>
  <c r="I258" i="162"/>
  <c r="M264" i="150"/>
  <c r="F264" i="150"/>
  <c r="I121" i="163"/>
  <c r="M127" i="134"/>
  <c r="F127" i="134"/>
  <c r="M202" i="146"/>
  <c r="F202" i="146"/>
  <c r="I196" i="158"/>
  <c r="I155" i="155"/>
  <c r="M161" i="143"/>
  <c r="F161" i="143"/>
  <c r="N161" i="143" s="1"/>
  <c r="F196" i="134"/>
  <c r="M196" i="134"/>
  <c r="I190" i="163"/>
  <c r="M210" i="146"/>
  <c r="I204" i="158"/>
  <c r="F210" i="146"/>
  <c r="F223" i="79"/>
  <c r="I217" i="157"/>
  <c r="M223" i="79"/>
  <c r="M63" i="146"/>
  <c r="I57" i="158"/>
  <c r="F63" i="146"/>
  <c r="N63" i="146" s="1"/>
  <c r="M174" i="143"/>
  <c r="I168" i="155"/>
  <c r="F174" i="143"/>
  <c r="F164" i="150"/>
  <c r="I158" i="162"/>
  <c r="M164" i="150"/>
  <c r="I169" i="160"/>
  <c r="F175" i="148"/>
  <c r="M175" i="148"/>
  <c r="M208" i="144"/>
  <c r="F208" i="144"/>
  <c r="N208" i="144" s="1"/>
  <c r="I202" i="156"/>
  <c r="F214" i="145"/>
  <c r="M214" i="145"/>
  <c r="N214" i="145" s="1"/>
  <c r="I208" i="153"/>
  <c r="F230" i="148"/>
  <c r="M230" i="148"/>
  <c r="I224" i="160"/>
  <c r="F112" i="147"/>
  <c r="N112" i="147" s="1"/>
  <c r="M112" i="147"/>
  <c r="I106" i="159"/>
  <c r="M97" i="144"/>
  <c r="I91" i="156"/>
  <c r="N97" i="144"/>
  <c r="F97" i="144"/>
  <c r="M243" i="145"/>
  <c r="F243" i="145"/>
  <c r="I237" i="153"/>
  <c r="I38" i="155"/>
  <c r="M44" i="143"/>
  <c r="F44" i="143"/>
  <c r="N44" i="143"/>
  <c r="I101" i="159"/>
  <c r="F107" i="147"/>
  <c r="N107" i="147" s="1"/>
  <c r="M107" i="147"/>
  <c r="I51" i="159"/>
  <c r="F57" i="147"/>
  <c r="N57" i="147" s="1"/>
  <c r="M57" i="147"/>
  <c r="I203" i="162"/>
  <c r="M209" i="150"/>
  <c r="F209" i="150"/>
  <c r="N209" i="150" s="1"/>
  <c r="I37" i="159"/>
  <c r="F43" i="147"/>
  <c r="N43" i="147" s="1"/>
  <c r="M43" i="147"/>
  <c r="I129" i="152"/>
  <c r="R135" i="141"/>
  <c r="F135" i="141"/>
  <c r="N135" i="141" s="1"/>
  <c r="M135" i="141"/>
  <c r="M96" i="146"/>
  <c r="I90" i="158"/>
  <c r="F96" i="146"/>
  <c r="N96" i="146" s="1"/>
  <c r="F190" i="147"/>
  <c r="N190" i="147" s="1"/>
  <c r="I184" i="159"/>
  <c r="M190" i="147"/>
  <c r="I217" i="153"/>
  <c r="M223" i="145"/>
  <c r="F223" i="145"/>
  <c r="F115" i="146"/>
  <c r="N115" i="146" s="1"/>
  <c r="M115" i="146"/>
  <c r="I109" i="158"/>
  <c r="F78" i="147"/>
  <c r="N78" i="147" s="1"/>
  <c r="I72" i="159"/>
  <c r="M78" i="147"/>
  <c r="I25" i="160"/>
  <c r="M31" i="148"/>
  <c r="F31" i="148"/>
  <c r="F56" i="146"/>
  <c r="I50" i="158"/>
  <c r="M56" i="146"/>
  <c r="F216" i="146"/>
  <c r="M216" i="146"/>
  <c r="I210" i="158"/>
  <c r="I250" i="160"/>
  <c r="M256" i="148"/>
  <c r="N256" i="148" s="1"/>
  <c r="F256" i="148"/>
  <c r="F120" i="79"/>
  <c r="N120" i="79" s="1"/>
  <c r="M120" i="79"/>
  <c r="I114" i="157"/>
  <c r="F22" i="143"/>
  <c r="I16" i="155"/>
  <c r="M22" i="143"/>
  <c r="I112" i="159"/>
  <c r="F118" i="147"/>
  <c r="N118" i="147" s="1"/>
  <c r="M118" i="147"/>
  <c r="N195" i="149"/>
  <c r="M195" i="149"/>
  <c r="I189" i="161"/>
  <c r="F195" i="149"/>
  <c r="M84" i="143"/>
  <c r="I78" i="155"/>
  <c r="F84" i="143"/>
  <c r="N84" i="143" s="1"/>
  <c r="F247" i="134"/>
  <c r="N247" i="134" s="1"/>
  <c r="M247" i="134"/>
  <c r="I241" i="163"/>
  <c r="I212" i="154"/>
  <c r="M218" i="142"/>
  <c r="F218" i="142"/>
  <c r="N218" i="142" s="1"/>
  <c r="AR18" i="141"/>
  <c r="AR19" i="141"/>
  <c r="I236" i="163"/>
  <c r="F242" i="134"/>
  <c r="N242" i="134" s="1"/>
  <c r="M242" i="134"/>
  <c r="M17" i="143"/>
  <c r="I11" i="155"/>
  <c r="F17" i="143"/>
  <c r="M95" i="145"/>
  <c r="I89" i="153"/>
  <c r="F95" i="145"/>
  <c r="N95" i="145" s="1"/>
  <c r="F101" i="144"/>
  <c r="M101" i="144"/>
  <c r="I95" i="156"/>
  <c r="F57" i="145"/>
  <c r="N57" i="145" s="1"/>
  <c r="M57" i="145"/>
  <c r="I51" i="153"/>
  <c r="M146" i="150"/>
  <c r="I140" i="162"/>
  <c r="F146" i="150"/>
  <c r="AO3" i="147"/>
  <c r="I48" i="156"/>
  <c r="F54" i="144"/>
  <c r="N54" i="144" s="1"/>
  <c r="M54" i="144"/>
  <c r="N38" i="79"/>
  <c r="F38" i="79"/>
  <c r="I32" i="157"/>
  <c r="M38" i="79"/>
  <c r="I45" i="159"/>
  <c r="F51" i="147"/>
  <c r="M51" i="147"/>
  <c r="F67" i="149"/>
  <c r="I61" i="161"/>
  <c r="M67" i="149"/>
  <c r="M21" i="143"/>
  <c r="F21" i="143"/>
  <c r="I15" i="155"/>
  <c r="F217" i="149"/>
  <c r="N217" i="149" s="1"/>
  <c r="I211" i="161"/>
  <c r="M217" i="149"/>
  <c r="M106" i="145"/>
  <c r="F106" i="145"/>
  <c r="N106" i="145" s="1"/>
  <c r="I100" i="153"/>
  <c r="I248" i="161"/>
  <c r="F254" i="149"/>
  <c r="N254" i="149" s="1"/>
  <c r="M254" i="149"/>
  <c r="M46" i="142"/>
  <c r="I40" i="154"/>
  <c r="F46" i="142"/>
  <c r="N46" i="142"/>
  <c r="M144" i="134"/>
  <c r="I138" i="163"/>
  <c r="F144" i="134"/>
  <c r="N144" i="134" s="1"/>
  <c r="F155" i="79"/>
  <c r="N155" i="79" s="1"/>
  <c r="I149" i="157"/>
  <c r="M155" i="79"/>
  <c r="I194" i="159"/>
  <c r="F200" i="147"/>
  <c r="M200" i="147"/>
  <c r="I227" i="158"/>
  <c r="M233" i="146"/>
  <c r="F233" i="146"/>
  <c r="F131" i="147"/>
  <c r="M131" i="147"/>
  <c r="I125" i="159"/>
  <c r="N131" i="147"/>
  <c r="F164" i="146"/>
  <c r="M164" i="146"/>
  <c r="I158" i="158"/>
  <c r="I113" i="158"/>
  <c r="M119" i="146"/>
  <c r="F119" i="146"/>
  <c r="I228" i="153"/>
  <c r="F234" i="145"/>
  <c r="M234" i="145"/>
  <c r="M85" i="147"/>
  <c r="F85" i="147"/>
  <c r="N85" i="147"/>
  <c r="I79" i="159"/>
  <c r="M113" i="146"/>
  <c r="F113" i="146"/>
  <c r="N113" i="146" s="1"/>
  <c r="I107" i="158"/>
  <c r="I12" i="162"/>
  <c r="F18" i="150"/>
  <c r="M18" i="150"/>
  <c r="N97" i="146"/>
  <c r="F97" i="146"/>
  <c r="I91" i="158"/>
  <c r="M97" i="146"/>
  <c r="M69" i="141"/>
  <c r="I63" i="152"/>
  <c r="R69" i="141"/>
  <c r="F69" i="141"/>
  <c r="F189" i="144"/>
  <c r="I183" i="156"/>
  <c r="M189" i="144"/>
  <c r="M175" i="149"/>
  <c r="F175" i="149"/>
  <c r="I169" i="161"/>
  <c r="M229" i="149"/>
  <c r="I223" i="161"/>
  <c r="F229" i="149"/>
  <c r="I26" i="159"/>
  <c r="M32" i="147"/>
  <c r="F32" i="147"/>
  <c r="N32" i="147" s="1"/>
  <c r="I58" i="153"/>
  <c r="M64" i="145"/>
  <c r="F64" i="145"/>
  <c r="F49" i="149"/>
  <c r="N49" i="149" s="1"/>
  <c r="I43" i="161"/>
  <c r="M49" i="149"/>
  <c r="M45" i="150"/>
  <c r="F45" i="150"/>
  <c r="I39" i="162"/>
  <c r="N45" i="150"/>
  <c r="F98" i="145"/>
  <c r="N98" i="145" s="1"/>
  <c r="M98" i="145"/>
  <c r="I92" i="153"/>
  <c r="I127" i="161"/>
  <c r="F133" i="149"/>
  <c r="M133" i="149"/>
  <c r="N133" i="149"/>
  <c r="M19" i="150"/>
  <c r="F19" i="150"/>
  <c r="N19" i="150" s="1"/>
  <c r="I13" i="162"/>
  <c r="I135" i="158"/>
  <c r="F141" i="146"/>
  <c r="N141" i="146" s="1"/>
  <c r="M141" i="146"/>
  <c r="F40" i="148"/>
  <c r="N40" i="148" s="1"/>
  <c r="I34" i="160"/>
  <c r="M40" i="148"/>
  <c r="F28" i="149"/>
  <c r="I22" i="161"/>
  <c r="M28" i="149"/>
  <c r="N28" i="149" s="1"/>
  <c r="F125" i="149"/>
  <c r="M125" i="149"/>
  <c r="I119" i="161"/>
  <c r="M188" i="134"/>
  <c r="F188" i="134"/>
  <c r="I182" i="163"/>
  <c r="M251" i="150"/>
  <c r="F251" i="150"/>
  <c r="N251" i="150" s="1"/>
  <c r="I245" i="162"/>
  <c r="M108" i="148"/>
  <c r="F108" i="148"/>
  <c r="N108" i="148" s="1"/>
  <c r="I102" i="160"/>
  <c r="I228" i="160"/>
  <c r="F234" i="148"/>
  <c r="N234" i="148" s="1"/>
  <c r="M234" i="148"/>
  <c r="M112" i="148"/>
  <c r="N112" i="148" s="1"/>
  <c r="F112" i="148"/>
  <c r="I106" i="160"/>
  <c r="I99" i="158"/>
  <c r="F105" i="146"/>
  <c r="M105" i="146"/>
  <c r="F216" i="150"/>
  <c r="M216" i="150"/>
  <c r="I210" i="162"/>
  <c r="F128" i="146"/>
  <c r="M128" i="146"/>
  <c r="I122" i="158"/>
  <c r="M85" i="134"/>
  <c r="F85" i="134"/>
  <c r="I79" i="163"/>
  <c r="I209" i="162"/>
  <c r="M215" i="150"/>
  <c r="F215" i="150"/>
  <c r="I246" i="152"/>
  <c r="F252" i="141"/>
  <c r="N252" i="141" s="1"/>
  <c r="M252" i="141"/>
  <c r="R252" i="141"/>
  <c r="I17" i="155"/>
  <c r="F23" i="143"/>
  <c r="N23" i="143" s="1"/>
  <c r="M23" i="143"/>
  <c r="M123" i="145"/>
  <c r="I117" i="153"/>
  <c r="F123" i="145"/>
  <c r="M248" i="145"/>
  <c r="I242" i="153"/>
  <c r="F248" i="145"/>
  <c r="N248" i="145" s="1"/>
  <c r="I121" i="160"/>
  <c r="M127" i="148"/>
  <c r="F127" i="148"/>
  <c r="M24" i="134"/>
  <c r="F24" i="134"/>
  <c r="I18" i="163"/>
  <c r="M194" i="143"/>
  <c r="I188" i="155"/>
  <c r="F194" i="143"/>
  <c r="N194" i="143" s="1"/>
  <c r="F129" i="148"/>
  <c r="N129" i="148" s="1"/>
  <c r="I123" i="160"/>
  <c r="M129" i="148"/>
  <c r="F71" i="149"/>
  <c r="N71" i="149" s="1"/>
  <c r="M71" i="149"/>
  <c r="I65" i="161"/>
  <c r="I256" i="156"/>
  <c r="M262" i="144"/>
  <c r="F262" i="144"/>
  <c r="N262" i="144"/>
  <c r="I219" i="157"/>
  <c r="M225" i="79"/>
  <c r="F225" i="79"/>
  <c r="N225" i="79" s="1"/>
  <c r="M128" i="144"/>
  <c r="F128" i="144"/>
  <c r="I122" i="156"/>
  <c r="I93" i="158"/>
  <c r="M99" i="146"/>
  <c r="F99" i="146"/>
  <c r="F22" i="148"/>
  <c r="I16" i="160"/>
  <c r="M22" i="148"/>
  <c r="F165" i="145"/>
  <c r="N165" i="145" s="1"/>
  <c r="I159" i="153"/>
  <c r="M165" i="145"/>
  <c r="I174" i="158"/>
  <c r="M180" i="146"/>
  <c r="F180" i="146"/>
  <c r="F227" i="146"/>
  <c r="I221" i="158"/>
  <c r="M227" i="146"/>
  <c r="M101" i="134"/>
  <c r="I95" i="163"/>
  <c r="F101" i="134"/>
  <c r="N101" i="134" s="1"/>
  <c r="I239" i="153"/>
  <c r="M245" i="145"/>
  <c r="F245" i="145"/>
  <c r="F27" i="150"/>
  <c r="M27" i="150"/>
  <c r="I21" i="162"/>
  <c r="F143" i="144"/>
  <c r="M143" i="144"/>
  <c r="I137" i="156"/>
  <c r="M136" i="146"/>
  <c r="I130" i="158"/>
  <c r="F136" i="146"/>
  <c r="I48" i="159"/>
  <c r="M54" i="147"/>
  <c r="F54" i="147"/>
  <c r="N54" i="147"/>
  <c r="M111" i="146"/>
  <c r="I105" i="158"/>
  <c r="F111" i="146"/>
  <c r="N111" i="146" s="1"/>
  <c r="M50" i="146"/>
  <c r="I44" i="158"/>
  <c r="F50" i="146"/>
  <c r="N50" i="146" s="1"/>
  <c r="M154" i="148"/>
  <c r="I148" i="160"/>
  <c r="F154" i="148"/>
  <c r="N154" i="148" s="1"/>
  <c r="M111" i="147"/>
  <c r="I105" i="159"/>
  <c r="F111" i="147"/>
  <c r="N111" i="147" s="1"/>
  <c r="I116" i="157"/>
  <c r="M122" i="79"/>
  <c r="F122" i="79"/>
  <c r="AR19" i="142"/>
  <c r="AR18" i="142"/>
  <c r="M42" i="150"/>
  <c r="I36" i="162"/>
  <c r="F42" i="150"/>
  <c r="N42" i="150" s="1"/>
  <c r="F249" i="79"/>
  <c r="I243" i="157"/>
  <c r="N249" i="79"/>
  <c r="M249" i="79"/>
  <c r="AR18" i="143"/>
  <c r="AR19" i="143"/>
  <c r="F182" i="144"/>
  <c r="N182" i="144" s="1"/>
  <c r="I176" i="156"/>
  <c r="M182" i="144"/>
  <c r="F160" i="148"/>
  <c r="N160" i="148" s="1"/>
  <c r="M160" i="148"/>
  <c r="I154" i="160"/>
  <c r="F108" i="142"/>
  <c r="I102" i="154"/>
  <c r="M108" i="142"/>
  <c r="I70" i="158"/>
  <c r="M76" i="146"/>
  <c r="F76" i="146"/>
  <c r="M56" i="145"/>
  <c r="I50" i="153"/>
  <c r="F56" i="145"/>
  <c r="F106" i="147"/>
  <c r="I100" i="159"/>
  <c r="M106" i="147"/>
  <c r="N106" i="147"/>
  <c r="I28" i="158"/>
  <c r="M34" i="146"/>
  <c r="F34" i="146"/>
  <c r="F97" i="148"/>
  <c r="N97" i="148" s="1"/>
  <c r="M97" i="148"/>
  <c r="I91" i="160"/>
  <c r="M159" i="144"/>
  <c r="N159" i="144" s="1"/>
  <c r="F159" i="144"/>
  <c r="I153" i="156"/>
  <c r="I222" i="160"/>
  <c r="F228" i="148"/>
  <c r="M228" i="148"/>
  <c r="N228" i="148" s="1"/>
  <c r="I197" i="162"/>
  <c r="M203" i="150"/>
  <c r="F203" i="150"/>
  <c r="N203" i="150" s="1"/>
  <c r="F198" i="150"/>
  <c r="M198" i="150"/>
  <c r="N198" i="150" s="1"/>
  <c r="I192" i="162"/>
  <c r="F120" i="149"/>
  <c r="I114" i="161"/>
  <c r="M120" i="149"/>
  <c r="F28" i="150"/>
  <c r="M28" i="150"/>
  <c r="I22" i="162"/>
  <c r="I215" i="162"/>
  <c r="M221" i="150"/>
  <c r="F221" i="150"/>
  <c r="N221" i="150" s="1"/>
  <c r="F255" i="147"/>
  <c r="I249" i="159"/>
  <c r="M255" i="147"/>
  <c r="F41" i="134"/>
  <c r="I35" i="163"/>
  <c r="M41" i="134"/>
  <c r="N41" i="134" s="1"/>
  <c r="F225" i="148"/>
  <c r="M225" i="148"/>
  <c r="I219" i="160"/>
  <c r="F110" i="149"/>
  <c r="N110" i="149" s="1"/>
  <c r="I104" i="161"/>
  <c r="M110" i="149"/>
  <c r="I242" i="162"/>
  <c r="M248" i="150"/>
  <c r="F248" i="150"/>
  <c r="N248" i="150" s="1"/>
  <c r="I184" i="160"/>
  <c r="M190" i="148"/>
  <c r="F190" i="148"/>
  <c r="N190" i="148" s="1"/>
  <c r="F45" i="146"/>
  <c r="I39" i="158"/>
  <c r="M45" i="146"/>
  <c r="N26" i="146"/>
  <c r="I20" i="158"/>
  <c r="F26" i="146"/>
  <c r="M26" i="146"/>
  <c r="F128" i="148"/>
  <c r="N128" i="148" s="1"/>
  <c r="M128" i="148"/>
  <c r="I122" i="160"/>
  <c r="F195" i="150"/>
  <c r="N195" i="150" s="1"/>
  <c r="I189" i="162"/>
  <c r="M195" i="150"/>
  <c r="M33" i="149"/>
  <c r="I27" i="161"/>
  <c r="F33" i="149"/>
  <c r="I235" i="161"/>
  <c r="F241" i="149"/>
  <c r="M241" i="149"/>
  <c r="N241" i="149"/>
  <c r="N254" i="145"/>
  <c r="F254" i="145"/>
  <c r="I248" i="153"/>
  <c r="M254" i="145"/>
  <c r="M120" i="150"/>
  <c r="F120" i="150"/>
  <c r="I114" i="162"/>
  <c r="I37" i="161"/>
  <c r="F43" i="149"/>
  <c r="N43" i="149" s="1"/>
  <c r="M43" i="149"/>
  <c r="F67" i="143"/>
  <c r="M67" i="143"/>
  <c r="I61" i="155"/>
  <c r="M83" i="134"/>
  <c r="I77" i="163"/>
  <c r="F83" i="134"/>
  <c r="F257" i="79"/>
  <c r="N257" i="79" s="1"/>
  <c r="I251" i="157"/>
  <c r="M257" i="79"/>
  <c r="M227" i="141"/>
  <c r="I221" i="152"/>
  <c r="F227" i="141"/>
  <c r="N227" i="141" s="1"/>
  <c r="R227" i="141"/>
  <c r="F196" i="143"/>
  <c r="I190" i="155"/>
  <c r="M196" i="143"/>
  <c r="N196" i="143"/>
  <c r="M260" i="145"/>
  <c r="F260" i="145"/>
  <c r="I254" i="153"/>
  <c r="I208" i="163"/>
  <c r="F214" i="134"/>
  <c r="N214" i="134" s="1"/>
  <c r="M214" i="134"/>
  <c r="I215" i="159"/>
  <c r="F221" i="147"/>
  <c r="M221" i="147"/>
  <c r="N221" i="147" s="1"/>
  <c r="M206" i="142"/>
  <c r="F206" i="142"/>
  <c r="N206" i="142" s="1"/>
  <c r="I200" i="154"/>
  <c r="I121" i="155"/>
  <c r="F127" i="143"/>
  <c r="N127" i="143" s="1"/>
  <c r="M127" i="143"/>
  <c r="F48" i="146"/>
  <c r="I42" i="158"/>
  <c r="M48" i="146"/>
  <c r="R158" i="141"/>
  <c r="I152" i="152"/>
  <c r="F158" i="141"/>
  <c r="N158" i="141" s="1"/>
  <c r="M158" i="141"/>
  <c r="F48" i="149"/>
  <c r="N48" i="149" s="1"/>
  <c r="I42" i="161"/>
  <c r="M48" i="149"/>
  <c r="I237" i="156"/>
  <c r="F243" i="144"/>
  <c r="M243" i="144"/>
  <c r="M146" i="148"/>
  <c r="F146" i="148"/>
  <c r="N146" i="148" s="1"/>
  <c r="I140" i="160"/>
  <c r="I75" i="163"/>
  <c r="M81" i="134"/>
  <c r="F81" i="134"/>
  <c r="N81" i="134" s="1"/>
  <c r="I157" i="158"/>
  <c r="M163" i="146"/>
  <c r="F163" i="146"/>
  <c r="M219" i="141"/>
  <c r="F219" i="141"/>
  <c r="I213" i="152"/>
  <c r="R219" i="141"/>
  <c r="M47" i="146"/>
  <c r="F47" i="146"/>
  <c r="I41" i="158"/>
  <c r="N47" i="146"/>
  <c r="M81" i="146"/>
  <c r="F81" i="146"/>
  <c r="N81" i="146" s="1"/>
  <c r="I75" i="158"/>
  <c r="AR14" i="146"/>
  <c r="AR15" i="146"/>
  <c r="AR17" i="146"/>
  <c r="AR16" i="146"/>
  <c r="I230" i="160"/>
  <c r="M236" i="148"/>
  <c r="F236" i="148"/>
  <c r="M83" i="148"/>
  <c r="F83" i="148"/>
  <c r="N83" i="148" s="1"/>
  <c r="I77" i="160"/>
  <c r="F70" i="148"/>
  <c r="N70" i="148" s="1"/>
  <c r="M70" i="148"/>
  <c r="I64" i="160"/>
  <c r="F204" i="79"/>
  <c r="I198" i="157"/>
  <c r="M204" i="79"/>
  <c r="M225" i="146"/>
  <c r="I219" i="158"/>
  <c r="F225" i="146"/>
  <c r="M57" i="142"/>
  <c r="N57" i="142" s="1"/>
  <c r="I51" i="154"/>
  <c r="F57" i="142"/>
  <c r="F200" i="146"/>
  <c r="M200" i="146"/>
  <c r="N200" i="146" s="1"/>
  <c r="I194" i="158"/>
  <c r="I72" i="154"/>
  <c r="M78" i="142"/>
  <c r="F78" i="142"/>
  <c r="N78" i="142" s="1"/>
  <c r="I176" i="160"/>
  <c r="M182" i="148"/>
  <c r="N182" i="148" s="1"/>
  <c r="F182" i="148"/>
  <c r="M183" i="142"/>
  <c r="I177" i="154"/>
  <c r="F183" i="142"/>
  <c r="N183" i="142" s="1"/>
  <c r="F60" i="148"/>
  <c r="N60" i="148" s="1"/>
  <c r="M60" i="148"/>
  <c r="I54" i="160"/>
  <c r="M254" i="147"/>
  <c r="I248" i="159"/>
  <c r="F254" i="147"/>
  <c r="F211" i="146"/>
  <c r="N211" i="146" s="1"/>
  <c r="M211" i="146"/>
  <c r="I205" i="158"/>
  <c r="F56" i="147"/>
  <c r="I50" i="159"/>
  <c r="M56" i="147"/>
  <c r="N56" i="147"/>
  <c r="F116" i="142"/>
  <c r="M116" i="142"/>
  <c r="I110" i="154"/>
  <c r="F16" i="134"/>
  <c r="M16" i="134"/>
  <c r="I10" i="163"/>
  <c r="M264" i="149"/>
  <c r="F264" i="149"/>
  <c r="N264" i="149" s="1"/>
  <c r="I258" i="161"/>
  <c r="M134" i="148"/>
  <c r="F134" i="148"/>
  <c r="N134" i="148" s="1"/>
  <c r="I128" i="160"/>
  <c r="M35" i="145"/>
  <c r="F35" i="145"/>
  <c r="N35" i="145" s="1"/>
  <c r="I29" i="153"/>
  <c r="M148" i="147"/>
  <c r="I142" i="159"/>
  <c r="F148" i="147"/>
  <c r="I27" i="160"/>
  <c r="F33" i="148"/>
  <c r="M33" i="148"/>
  <c r="N228" i="145"/>
  <c r="F228" i="145"/>
  <c r="M228" i="145"/>
  <c r="I222" i="153"/>
  <c r="N18" i="149"/>
  <c r="F18" i="149"/>
  <c r="M18" i="149"/>
  <c r="I12" i="161"/>
  <c r="I231" i="153"/>
  <c r="M237" i="145"/>
  <c r="F237" i="145"/>
  <c r="N237" i="145" s="1"/>
  <c r="M124" i="145"/>
  <c r="I118" i="153"/>
  <c r="F124" i="145"/>
  <c r="F181" i="145"/>
  <c r="N181" i="145" s="1"/>
  <c r="M181" i="145"/>
  <c r="I175" i="153"/>
  <c r="AO3" i="149"/>
  <c r="I164" i="158"/>
  <c r="M170" i="146"/>
  <c r="F170" i="146"/>
  <c r="I128" i="159"/>
  <c r="F134" i="147"/>
  <c r="M134" i="147"/>
  <c r="N134" i="147"/>
  <c r="M17" i="147"/>
  <c r="I11" i="159"/>
  <c r="F17" i="147"/>
  <c r="F20" i="147"/>
  <c r="M20" i="147"/>
  <c r="I14" i="159"/>
  <c r="F189" i="143"/>
  <c r="N189" i="143" s="1"/>
  <c r="M189" i="143"/>
  <c r="I183" i="155"/>
  <c r="I232" i="160"/>
  <c r="F238" i="148"/>
  <c r="N238" i="148" s="1"/>
  <c r="M238" i="148"/>
  <c r="F163" i="145"/>
  <c r="N163" i="145" s="1"/>
  <c r="I157" i="153"/>
  <c r="M163" i="145"/>
  <c r="M153" i="145"/>
  <c r="F153" i="145"/>
  <c r="N153" i="145" s="1"/>
  <c r="I147" i="153"/>
  <c r="F112" i="142"/>
  <c r="N112" i="142" s="1"/>
  <c r="I106" i="154"/>
  <c r="M112" i="142"/>
  <c r="I226" i="156"/>
  <c r="M232" i="144"/>
  <c r="N232" i="144" s="1"/>
  <c r="F232" i="144"/>
  <c r="F265" i="145"/>
  <c r="N265" i="145" s="1"/>
  <c r="M265" i="145"/>
  <c r="I259" i="153"/>
  <c r="M25" i="145"/>
  <c r="F25" i="145"/>
  <c r="N25" i="145" s="1"/>
  <c r="I19" i="153"/>
  <c r="I81" i="154"/>
  <c r="M87" i="142"/>
  <c r="F87" i="142"/>
  <c r="N87" i="142" s="1"/>
  <c r="I133" i="153"/>
  <c r="F139" i="145"/>
  <c r="N139" i="145" s="1"/>
  <c r="M139" i="145"/>
  <c r="M167" i="147"/>
  <c r="N167" i="147" s="1"/>
  <c r="F167" i="147"/>
  <c r="I161" i="159"/>
  <c r="I180" i="160"/>
  <c r="F186" i="148"/>
  <c r="M186" i="148"/>
  <c r="F26" i="147"/>
  <c r="N26" i="147" s="1"/>
  <c r="M26" i="147"/>
  <c r="I20" i="159"/>
  <c r="M120" i="145"/>
  <c r="F120" i="145"/>
  <c r="I114" i="153"/>
  <c r="F141" i="150"/>
  <c r="I135" i="162"/>
  <c r="M141" i="150"/>
  <c r="N141" i="150" s="1"/>
  <c r="I121" i="154"/>
  <c r="F127" i="142"/>
  <c r="M127" i="142"/>
  <c r="F83" i="79"/>
  <c r="M83" i="79"/>
  <c r="N83" i="79"/>
  <c r="I77" i="157"/>
  <c r="M190" i="149"/>
  <c r="F190" i="149"/>
  <c r="I184" i="161"/>
  <c r="F240" i="145"/>
  <c r="I234" i="153"/>
  <c r="M240" i="145"/>
  <c r="N240" i="145"/>
  <c r="M262" i="146"/>
  <c r="I256" i="158"/>
  <c r="F262" i="146"/>
  <c r="M69" i="147"/>
  <c r="I63" i="159"/>
  <c r="F69" i="147"/>
  <c r="N69" i="147" s="1"/>
  <c r="F37" i="145"/>
  <c r="M37" i="145"/>
  <c r="N37" i="145" s="1"/>
  <c r="I31" i="153"/>
  <c r="I136" i="157"/>
  <c r="F142" i="79"/>
  <c r="N142" i="79" s="1"/>
  <c r="M142" i="79"/>
  <c r="F213" i="149"/>
  <c r="I207" i="161"/>
  <c r="M213" i="149"/>
  <c r="F21" i="144"/>
  <c r="M21" i="144"/>
  <c r="I15" i="156"/>
  <c r="F73" i="145"/>
  <c r="M73" i="145"/>
  <c r="I67" i="153"/>
  <c r="I132" i="154"/>
  <c r="M138" i="142"/>
  <c r="F138" i="142"/>
  <c r="N138" i="142"/>
  <c r="I196" i="163"/>
  <c r="M202" i="134"/>
  <c r="F202" i="134"/>
  <c r="M128" i="147"/>
  <c r="I122" i="159"/>
  <c r="F128" i="147"/>
  <c r="N128" i="147" s="1"/>
  <c r="F237" i="79"/>
  <c r="N237" i="79" s="1"/>
  <c r="I231" i="157"/>
  <c r="M237" i="79"/>
  <c r="F143" i="134"/>
  <c r="N143" i="134" s="1"/>
  <c r="M143" i="134"/>
  <c r="I137" i="163"/>
  <c r="F251" i="145"/>
  <c r="M251" i="145"/>
  <c r="I245" i="153"/>
  <c r="M166" i="134"/>
  <c r="F166" i="134"/>
  <c r="N166" i="134" s="1"/>
  <c r="I160" i="163"/>
  <c r="N104" i="134"/>
  <c r="F104" i="134"/>
  <c r="I98" i="163"/>
  <c r="M104" i="134"/>
  <c r="M65" i="145"/>
  <c r="F65" i="145"/>
  <c r="I59" i="153"/>
  <c r="I183" i="158"/>
  <c r="F189" i="146"/>
  <c r="M189" i="146"/>
  <c r="N189" i="146"/>
  <c r="F74" i="134"/>
  <c r="M74" i="134"/>
  <c r="N74" i="134" s="1"/>
  <c r="I68" i="163"/>
  <c r="I87" i="153"/>
  <c r="M93" i="145"/>
  <c r="F93" i="145"/>
  <c r="F171" i="141"/>
  <c r="N171" i="141" s="1"/>
  <c r="M171" i="141"/>
  <c r="R171" i="141"/>
  <c r="I165" i="152"/>
  <c r="F191" i="143"/>
  <c r="M191" i="143"/>
  <c r="I185" i="155"/>
  <c r="F185" i="146"/>
  <c r="N185" i="146" s="1"/>
  <c r="M185" i="146"/>
  <c r="I179" i="158"/>
  <c r="M24" i="79"/>
  <c r="I18" i="157"/>
  <c r="F24" i="79"/>
  <c r="N24" i="79"/>
  <c r="AR7" i="148"/>
  <c r="AR9" i="148"/>
  <c r="AR2" i="148"/>
  <c r="AR8" i="148"/>
  <c r="AR11" i="148"/>
  <c r="AR10" i="148"/>
  <c r="AR12" i="148"/>
  <c r="AO4" i="148" s="1"/>
  <c r="AR4" i="148"/>
  <c r="AR13" i="148"/>
  <c r="AR3" i="148"/>
  <c r="AR6" i="148"/>
  <c r="AR5" i="148"/>
  <c r="F234" i="143"/>
  <c r="M234" i="143"/>
  <c r="I228" i="155"/>
  <c r="N234" i="143"/>
  <c r="M65" i="142"/>
  <c r="N65" i="142" s="1"/>
  <c r="I59" i="154"/>
  <c r="F65" i="142"/>
  <c r="AO3" i="134"/>
  <c r="F165" i="141"/>
  <c r="I159" i="152"/>
  <c r="M165" i="141"/>
  <c r="N165" i="141" s="1"/>
  <c r="R165" i="141"/>
  <c r="M227" i="148"/>
  <c r="I221" i="160"/>
  <c r="F227" i="148"/>
  <c r="N227" i="148" s="1"/>
  <c r="I24" i="157"/>
  <c r="M30" i="79"/>
  <c r="F30" i="79"/>
  <c r="N37" i="146"/>
  <c r="F37" i="146"/>
  <c r="M37" i="146"/>
  <c r="I31" i="158"/>
  <c r="F93" i="144"/>
  <c r="N93" i="144" s="1"/>
  <c r="I87" i="156"/>
  <c r="M93" i="144"/>
  <c r="F142" i="147"/>
  <c r="I136" i="159"/>
  <c r="M142" i="147"/>
  <c r="N142" i="147" s="1"/>
  <c r="F104" i="150"/>
  <c r="N104" i="150" s="1"/>
  <c r="M104" i="150"/>
  <c r="I98" i="162"/>
  <c r="M147" i="149"/>
  <c r="N147" i="149" s="1"/>
  <c r="F147" i="149"/>
  <c r="I141" i="161"/>
  <c r="M77" i="150"/>
  <c r="F77" i="150"/>
  <c r="N77" i="150" s="1"/>
  <c r="I71" i="162"/>
  <c r="F60" i="149"/>
  <c r="N60" i="149" s="1"/>
  <c r="I54" i="161"/>
  <c r="M60" i="149"/>
  <c r="F165" i="147"/>
  <c r="I159" i="159"/>
  <c r="M165" i="147"/>
  <c r="N165" i="147"/>
  <c r="M23" i="145"/>
  <c r="F23" i="145"/>
  <c r="N23" i="145" s="1"/>
  <c r="I17" i="153"/>
  <c r="N211" i="148"/>
  <c r="F211" i="148"/>
  <c r="I205" i="160"/>
  <c r="M211" i="148"/>
  <c r="F55" i="147"/>
  <c r="I49" i="159"/>
  <c r="M55" i="147"/>
  <c r="M245" i="149"/>
  <c r="F245" i="149"/>
  <c r="I239" i="161"/>
  <c r="N245" i="149"/>
  <c r="F151" i="134"/>
  <c r="M151" i="134"/>
  <c r="I145" i="163"/>
  <c r="M110" i="148"/>
  <c r="F110" i="148"/>
  <c r="I104" i="160"/>
  <c r="M262" i="134"/>
  <c r="F262" i="134"/>
  <c r="I256" i="163"/>
  <c r="N262" i="134"/>
  <c r="I95" i="162"/>
  <c r="M101" i="150"/>
  <c r="F101" i="150"/>
  <c r="I41" i="153"/>
  <c r="F47" i="145"/>
  <c r="M47" i="145"/>
  <c r="M54" i="148"/>
  <c r="N54" i="148" s="1"/>
  <c r="I48" i="160"/>
  <c r="F54" i="148"/>
  <c r="F27" i="149"/>
  <c r="N27" i="149" s="1"/>
  <c r="I21" i="161"/>
  <c r="M27" i="149"/>
  <c r="M250" i="150"/>
  <c r="I244" i="162"/>
  <c r="F250" i="150"/>
  <c r="F31" i="147"/>
  <c r="N31" i="147" s="1"/>
  <c r="I25" i="159"/>
  <c r="M31" i="147"/>
  <c r="M100" i="147"/>
  <c r="I94" i="159"/>
  <c r="F100" i="147"/>
  <c r="M99" i="145"/>
  <c r="F99" i="145"/>
  <c r="N99" i="145" s="1"/>
  <c r="I93" i="153"/>
  <c r="M89" i="79"/>
  <c r="N89" i="79" s="1"/>
  <c r="I83" i="157"/>
  <c r="F89" i="79"/>
  <c r="M191" i="146"/>
  <c r="F191" i="146"/>
  <c r="I185" i="158"/>
  <c r="F258" i="146"/>
  <c r="M258" i="146"/>
  <c r="I252" i="158"/>
  <c r="I109" i="159"/>
  <c r="F115" i="147"/>
  <c r="M115" i="147"/>
  <c r="F256" i="134"/>
  <c r="N256" i="134" s="1"/>
  <c r="I250" i="163"/>
  <c r="M256" i="134"/>
  <c r="I57" i="162"/>
  <c r="F63" i="150"/>
  <c r="M63" i="150"/>
  <c r="I247" i="153"/>
  <c r="M253" i="145"/>
  <c r="F253" i="145"/>
  <c r="N253" i="145" s="1"/>
  <c r="F242" i="149"/>
  <c r="N242" i="149"/>
  <c r="M242" i="149"/>
  <c r="I236" i="161"/>
  <c r="M226" i="147"/>
  <c r="I220" i="159"/>
  <c r="F226" i="147"/>
  <c r="F77" i="149"/>
  <c r="N77" i="149" s="1"/>
  <c r="M77" i="149"/>
  <c r="I71" i="161"/>
  <c r="F167" i="142"/>
  <c r="I161" i="154"/>
  <c r="M167" i="142"/>
  <c r="I165" i="153"/>
  <c r="M171" i="145"/>
  <c r="F171" i="145"/>
  <c r="I22" i="163"/>
  <c r="M28" i="134"/>
  <c r="N28" i="134" s="1"/>
  <c r="F28" i="134"/>
  <c r="M230" i="147"/>
  <c r="F230" i="147"/>
  <c r="I224" i="159"/>
  <c r="I17" i="159"/>
  <c r="M23" i="147"/>
  <c r="F23" i="147"/>
  <c r="F61" i="146"/>
  <c r="N61" i="146" s="1"/>
  <c r="M61" i="146"/>
  <c r="I55" i="158"/>
  <c r="F235" i="145"/>
  <c r="M235" i="145"/>
  <c r="I229" i="153"/>
  <c r="I75" i="160"/>
  <c r="F81" i="148"/>
  <c r="M81" i="148"/>
  <c r="M149" i="134"/>
  <c r="F149" i="134"/>
  <c r="I143" i="163"/>
  <c r="N149" i="134"/>
  <c r="F221" i="146"/>
  <c r="N221" i="146" s="1"/>
  <c r="I215" i="158"/>
  <c r="M221" i="146"/>
  <c r="F73" i="148"/>
  <c r="N73" i="148" s="1"/>
  <c r="M73" i="148"/>
  <c r="I67" i="160"/>
  <c r="I80" i="153"/>
  <c r="F86" i="145"/>
  <c r="M86" i="145"/>
  <c r="F20" i="148"/>
  <c r="M20" i="148"/>
  <c r="I14" i="160"/>
  <c r="I202" i="153"/>
  <c r="M208" i="145"/>
  <c r="F208" i="145"/>
  <c r="N208" i="145" s="1"/>
  <c r="I81" i="163"/>
  <c r="F87" i="134"/>
  <c r="M87" i="134"/>
  <c r="N87" i="134"/>
  <c r="I200" i="155"/>
  <c r="F206" i="143"/>
  <c r="N206" i="143" s="1"/>
  <c r="M206" i="143"/>
  <c r="M133" i="143"/>
  <c r="I127" i="155"/>
  <c r="F133" i="143"/>
  <c r="N133" i="143" s="1"/>
  <c r="F130" i="146"/>
  <c r="N130" i="146" s="1"/>
  <c r="M130" i="146"/>
  <c r="I124" i="158"/>
  <c r="I26" i="163"/>
  <c r="F32" i="134"/>
  <c r="M32" i="134"/>
  <c r="I65" i="152"/>
  <c r="M71" i="141"/>
  <c r="F71" i="141"/>
  <c r="N71" i="141" s="1"/>
  <c r="R71" i="141"/>
  <c r="M125" i="148"/>
  <c r="I119" i="160"/>
  <c r="F125" i="148"/>
  <c r="N125" i="148" s="1"/>
  <c r="M196" i="148"/>
  <c r="F196" i="148"/>
  <c r="N196" i="148" s="1"/>
  <c r="I190" i="160"/>
  <c r="AR4" i="147"/>
  <c r="AR2" i="147"/>
  <c r="AR9" i="147"/>
  <c r="AR13" i="147"/>
  <c r="AR8" i="147"/>
  <c r="AR10" i="147"/>
  <c r="AR3" i="147"/>
  <c r="AR5" i="147"/>
  <c r="AR12" i="147"/>
  <c r="AR11" i="147"/>
  <c r="AO4" i="147" s="1"/>
  <c r="AR7" i="147"/>
  <c r="AR6" i="147"/>
  <c r="M40" i="145"/>
  <c r="I34" i="153"/>
  <c r="F40" i="145"/>
  <c r="I196" i="159"/>
  <c r="F202" i="147"/>
  <c r="N202" i="147" s="1"/>
  <c r="M202" i="147"/>
  <c r="M100" i="143"/>
  <c r="N100" i="143" s="1"/>
  <c r="I94" i="155"/>
  <c r="F100" i="143"/>
  <c r="F161" i="145"/>
  <c r="M161" i="145"/>
  <c r="I155" i="153"/>
  <c r="I130" i="155"/>
  <c r="F136" i="143"/>
  <c r="N136" i="143" s="1"/>
  <c r="M136" i="143"/>
  <c r="M234" i="147"/>
  <c r="N234" i="147" s="1"/>
  <c r="I228" i="159"/>
  <c r="F234" i="147"/>
  <c r="F162" i="134"/>
  <c r="I156" i="163"/>
  <c r="N162" i="134"/>
  <c r="M162" i="134"/>
  <c r="M217" i="145"/>
  <c r="F217" i="145"/>
  <c r="I211" i="153"/>
  <c r="N217" i="145"/>
  <c r="F226" i="150"/>
  <c r="N226" i="150" s="1"/>
  <c r="M226" i="150"/>
  <c r="I220" i="162"/>
  <c r="R52" i="141"/>
  <c r="M52" i="141"/>
  <c r="I46" i="152"/>
  <c r="F52" i="141"/>
  <c r="N52" i="141" s="1"/>
  <c r="I164" i="159"/>
  <c r="M170" i="147"/>
  <c r="F170" i="147"/>
  <c r="N170" i="147" s="1"/>
  <c r="F41" i="142"/>
  <c r="N41" i="142" s="1"/>
  <c r="I35" i="154"/>
  <c r="M41" i="142"/>
  <c r="M208" i="148"/>
  <c r="I202" i="160"/>
  <c r="F208" i="148"/>
  <c r="F22" i="147"/>
  <c r="N22" i="147" s="1"/>
  <c r="M22" i="147"/>
  <c r="I16" i="159"/>
  <c r="M100" i="146"/>
  <c r="I94" i="158"/>
  <c r="F100" i="146"/>
  <c r="N100" i="146"/>
  <c r="F130" i="150"/>
  <c r="M130" i="150"/>
  <c r="I124" i="162"/>
  <c r="M261" i="148"/>
  <c r="I255" i="160"/>
  <c r="F261" i="148"/>
  <c r="N261" i="148" s="1"/>
  <c r="I71" i="154"/>
  <c r="M77" i="142"/>
  <c r="F77" i="142"/>
  <c r="I178" i="162"/>
  <c r="M184" i="150"/>
  <c r="F184" i="150"/>
  <c r="N184" i="150" s="1"/>
  <c r="R258" i="141"/>
  <c r="I252" i="152"/>
  <c r="M258" i="141"/>
  <c r="F258" i="141"/>
  <c r="N258" i="141" s="1"/>
  <c r="F199" i="149"/>
  <c r="N199" i="149" s="1"/>
  <c r="I193" i="161"/>
  <c r="M199" i="149"/>
  <c r="I162" i="156"/>
  <c r="F168" i="144"/>
  <c r="N168" i="144" s="1"/>
  <c r="M168" i="144"/>
  <c r="F114" i="144"/>
  <c r="N114" i="144" s="1"/>
  <c r="I108" i="156"/>
  <c r="M114" i="144"/>
  <c r="M202" i="149"/>
  <c r="I196" i="161"/>
  <c r="F202" i="149"/>
  <c r="N202" i="149" s="1"/>
  <c r="M227" i="134"/>
  <c r="N227" i="134" s="1"/>
  <c r="F227" i="134"/>
  <c r="I221" i="163"/>
  <c r="I28" i="157"/>
  <c r="M34" i="79"/>
  <c r="F34" i="79"/>
  <c r="N34" i="79" s="1"/>
  <c r="M63" i="134"/>
  <c r="F63" i="134"/>
  <c r="I57" i="163"/>
  <c r="I40" i="159"/>
  <c r="M46" i="147"/>
  <c r="F46" i="147"/>
  <c r="F111" i="149"/>
  <c r="N111" i="149" s="1"/>
  <c r="I105" i="161"/>
  <c r="M111" i="149"/>
  <c r="F251" i="146"/>
  <c r="M251" i="146"/>
  <c r="I245" i="158"/>
  <c r="I196" i="160"/>
  <c r="M202" i="148"/>
  <c r="F202" i="148"/>
  <c r="M26" i="149"/>
  <c r="F26" i="149"/>
  <c r="I20" i="161"/>
  <c r="N26" i="149"/>
  <c r="F173" i="146"/>
  <c r="N173" i="146" s="1"/>
  <c r="M173" i="146"/>
  <c r="I167" i="158"/>
  <c r="I32" i="161"/>
  <c r="F38" i="149"/>
  <c r="N38" i="149" s="1"/>
  <c r="M38" i="149"/>
  <c r="M28" i="148"/>
  <c r="N28" i="148"/>
  <c r="F28" i="148"/>
  <c r="I22" i="160"/>
  <c r="M42" i="149"/>
  <c r="F42" i="149"/>
  <c r="N42" i="149" s="1"/>
  <c r="I36" i="161"/>
  <c r="F98" i="148"/>
  <c r="M98" i="148"/>
  <c r="I92" i="160"/>
  <c r="M247" i="145"/>
  <c r="F247" i="145"/>
  <c r="N247" i="145" s="1"/>
  <c r="I241" i="153"/>
  <c r="I187" i="157"/>
  <c r="M193" i="79"/>
  <c r="F193" i="79"/>
  <c r="N193" i="79" s="1"/>
  <c r="M114" i="147"/>
  <c r="F114" i="147"/>
  <c r="I108" i="159"/>
  <c r="M127" i="145"/>
  <c r="I121" i="153"/>
  <c r="F127" i="145"/>
  <c r="N127" i="145" s="1"/>
  <c r="F177" i="144"/>
  <c r="M177" i="144"/>
  <c r="I171" i="156"/>
  <c r="I48" i="163"/>
  <c r="F54" i="134"/>
  <c r="N54" i="134" s="1"/>
  <c r="M54" i="134"/>
  <c r="M109" i="148"/>
  <c r="F109" i="148"/>
  <c r="N109" i="148" s="1"/>
  <c r="I103" i="160"/>
  <c r="M153" i="146"/>
  <c r="I147" i="158"/>
  <c r="F153" i="146"/>
  <c r="M212" i="149"/>
  <c r="F212" i="149"/>
  <c r="N212" i="149" s="1"/>
  <c r="I206" i="161"/>
  <c r="M25" i="147"/>
  <c r="I19" i="159"/>
  <c r="F25" i="147"/>
  <c r="N25" i="147" s="1"/>
  <c r="F111" i="144"/>
  <c r="N111" i="144" s="1"/>
  <c r="M111" i="144"/>
  <c r="I105" i="156"/>
  <c r="M52" i="150"/>
  <c r="F52" i="150"/>
  <c r="N52" i="150" s="1"/>
  <c r="I46" i="162"/>
  <c r="M139" i="146"/>
  <c r="N139" i="146" s="1"/>
  <c r="I133" i="158"/>
  <c r="F139" i="146"/>
  <c r="F176" i="150"/>
  <c r="N176" i="150" s="1"/>
  <c r="M176" i="150"/>
  <c r="I170" i="162"/>
  <c r="F241" i="148"/>
  <c r="I235" i="160"/>
  <c r="M241" i="148"/>
  <c r="N241" i="148" s="1"/>
  <c r="M67" i="145"/>
  <c r="I61" i="153"/>
  <c r="F67" i="145"/>
  <c r="M179" i="149"/>
  <c r="N179" i="149" s="1"/>
  <c r="F179" i="149"/>
  <c r="I173" i="161"/>
  <c r="F78" i="146"/>
  <c r="I72" i="158"/>
  <c r="M78" i="146"/>
  <c r="M238" i="146"/>
  <c r="I232" i="158"/>
  <c r="F238" i="146"/>
  <c r="M83" i="147"/>
  <c r="F83" i="147"/>
  <c r="I77" i="159"/>
  <c r="M187" i="147"/>
  <c r="I181" i="159"/>
  <c r="F187" i="147"/>
  <c r="N187" i="147" s="1"/>
  <c r="M67" i="147"/>
  <c r="F67" i="147"/>
  <c r="I61" i="159"/>
  <c r="N28" i="147"/>
  <c r="M28" i="147"/>
  <c r="I22" i="159"/>
  <c r="F28" i="147"/>
  <c r="M19" i="148"/>
  <c r="F19" i="148"/>
  <c r="N19" i="148"/>
  <c r="I13" i="160"/>
  <c r="M232" i="147"/>
  <c r="I226" i="159"/>
  <c r="F232" i="147"/>
  <c r="M58" i="150"/>
  <c r="I52" i="162"/>
  <c r="F58" i="150"/>
  <c r="N58" i="150" s="1"/>
  <c r="M145" i="149"/>
  <c r="I139" i="161"/>
  <c r="F145" i="149"/>
  <c r="N145" i="149" s="1"/>
  <c r="M68" i="150"/>
  <c r="I62" i="162"/>
  <c r="F68" i="150"/>
  <c r="M56" i="148"/>
  <c r="F56" i="148"/>
  <c r="N56" i="148" s="1"/>
  <c r="I50" i="160"/>
  <c r="M38" i="143"/>
  <c r="I32" i="155"/>
  <c r="F38" i="143"/>
  <c r="AR18" i="146"/>
  <c r="AR19" i="146"/>
  <c r="M234" i="142"/>
  <c r="F234" i="142"/>
  <c r="N234" i="142" s="1"/>
  <c r="I228" i="154"/>
  <c r="I238" i="159"/>
  <c r="M244" i="147"/>
  <c r="F244" i="147"/>
  <c r="I222" i="161"/>
  <c r="M228" i="149"/>
  <c r="F228" i="149"/>
  <c r="N228" i="149"/>
  <c r="F87" i="79"/>
  <c r="N87" i="79" s="1"/>
  <c r="I81" i="157"/>
  <c r="M87" i="79"/>
  <c r="F250" i="146"/>
  <c r="N250" i="146" s="1"/>
  <c r="M250" i="146"/>
  <c r="I244" i="158"/>
  <c r="F151" i="146"/>
  <c r="M151" i="146"/>
  <c r="I145" i="158"/>
  <c r="I221" i="153"/>
  <c r="F227" i="145"/>
  <c r="N227" i="145" s="1"/>
  <c r="M227" i="145"/>
  <c r="F103" i="142"/>
  <c r="N103" i="142" s="1"/>
  <c r="M103" i="142"/>
  <c r="I97" i="154"/>
  <c r="F66" i="79"/>
  <c r="M66" i="79"/>
  <c r="N66" i="79" s="1"/>
  <c r="I60" i="157"/>
  <c r="M261" i="144"/>
  <c r="F261" i="144"/>
  <c r="N261" i="144" s="1"/>
  <c r="I255" i="156"/>
  <c r="AO6" i="145"/>
  <c r="F38" i="148"/>
  <c r="N38" i="148" s="1"/>
  <c r="I32" i="160"/>
  <c r="M38" i="148"/>
  <c r="M37" i="149"/>
  <c r="F37" i="149"/>
  <c r="N37" i="149" s="1"/>
  <c r="I31" i="161"/>
  <c r="M39" i="150"/>
  <c r="I33" i="162"/>
  <c r="F39" i="150"/>
  <c r="I101" i="162"/>
  <c r="M107" i="150"/>
  <c r="N107" i="150" s="1"/>
  <c r="F107" i="150"/>
  <c r="F102" i="146"/>
  <c r="I96" i="158"/>
  <c r="M102" i="146"/>
  <c r="N102" i="146" s="1"/>
  <c r="M75" i="148"/>
  <c r="I69" i="160"/>
  <c r="F75" i="148"/>
  <c r="N75" i="148" s="1"/>
  <c r="I233" i="158"/>
  <c r="N239" i="146"/>
  <c r="F239" i="146"/>
  <c r="M239" i="146"/>
  <c r="F96" i="149"/>
  <c r="M96" i="149"/>
  <c r="I90" i="161"/>
  <c r="I43" i="158"/>
  <c r="M49" i="146"/>
  <c r="F49" i="146"/>
  <c r="N49" i="146" s="1"/>
  <c r="M140" i="141"/>
  <c r="F140" i="141"/>
  <c r="N140" i="141" s="1"/>
  <c r="R140" i="141"/>
  <c r="I134" i="152"/>
  <c r="I111" i="161"/>
  <c r="F117" i="149"/>
  <c r="M117" i="149"/>
  <c r="N117" i="149" s="1"/>
  <c r="F198" i="147"/>
  <c r="N198" i="147" s="1"/>
  <c r="I192" i="159"/>
  <c r="M198" i="147"/>
  <c r="I35" i="159"/>
  <c r="F41" i="147"/>
  <c r="M41" i="147"/>
  <c r="I109" i="160"/>
  <c r="F115" i="148"/>
  <c r="M115" i="148"/>
  <c r="I143" i="161"/>
  <c r="M149" i="149"/>
  <c r="F149" i="149"/>
  <c r="N149" i="149" s="1"/>
  <c r="I174" i="161"/>
  <c r="M180" i="149"/>
  <c r="F180" i="149"/>
  <c r="F93" i="150"/>
  <c r="I87" i="162"/>
  <c r="M93" i="150"/>
  <c r="F149" i="147"/>
  <c r="N149" i="147" s="1"/>
  <c r="I143" i="159"/>
  <c r="M149" i="147"/>
  <c r="F102" i="144"/>
  <c r="I96" i="156"/>
  <c r="M102" i="144"/>
  <c r="N102" i="144" s="1"/>
  <c r="I115" i="161"/>
  <c r="F121" i="149"/>
  <c r="N121" i="149"/>
  <c r="M121" i="149"/>
  <c r="M53" i="145"/>
  <c r="I47" i="153"/>
  <c r="F53" i="145"/>
  <c r="N53" i="145" s="1"/>
  <c r="I220" i="158"/>
  <c r="M226" i="146"/>
  <c r="F226" i="146"/>
  <c r="N226" i="146" s="1"/>
  <c r="F258" i="147"/>
  <c r="N258" i="147" s="1"/>
  <c r="I252" i="159"/>
  <c r="M258" i="147"/>
  <c r="F193" i="147"/>
  <c r="N193" i="147" s="1"/>
  <c r="I187" i="159"/>
  <c r="M193" i="147"/>
  <c r="I102" i="159"/>
  <c r="M108" i="147"/>
  <c r="F108" i="147"/>
  <c r="N108" i="147" s="1"/>
  <c r="AO3" i="145"/>
  <c r="I91" i="153"/>
  <c r="M97" i="145"/>
  <c r="F97" i="145"/>
  <c r="N97" i="145" s="1"/>
  <c r="I166" i="155"/>
  <c r="M172" i="143"/>
  <c r="F172" i="143"/>
  <c r="I61" i="158"/>
  <c r="F67" i="146"/>
  <c r="M67" i="146"/>
  <c r="F50" i="145"/>
  <c r="N50" i="145" s="1"/>
  <c r="I44" i="153"/>
  <c r="M50" i="145"/>
  <c r="M192" i="146"/>
  <c r="N192" i="146" s="1"/>
  <c r="I186" i="158"/>
  <c r="F192" i="146"/>
  <c r="I253" i="158"/>
  <c r="M259" i="146"/>
  <c r="F259" i="146"/>
  <c r="N259" i="146" s="1"/>
  <c r="F258" i="148"/>
  <c r="N258" i="148" s="1"/>
  <c r="I252" i="160"/>
  <c r="M258" i="148"/>
  <c r="M108" i="79"/>
  <c r="I102" i="157"/>
  <c r="F108" i="79"/>
  <c r="M260" i="147"/>
  <c r="F260" i="147"/>
  <c r="I254" i="159"/>
  <c r="I219" i="154"/>
  <c r="F225" i="142"/>
  <c r="N225" i="142" s="1"/>
  <c r="M225" i="142"/>
  <c r="F42" i="146"/>
  <c r="I36" i="158"/>
  <c r="M42" i="146"/>
  <c r="F208" i="143"/>
  <c r="N208" i="143"/>
  <c r="M208" i="143"/>
  <c r="I202" i="155"/>
  <c r="I111" i="160"/>
  <c r="M117" i="148"/>
  <c r="F117" i="148"/>
  <c r="M102" i="145"/>
  <c r="F102" i="145"/>
  <c r="N102" i="145" s="1"/>
  <c r="I96" i="153"/>
  <c r="M35" i="149"/>
  <c r="N35" i="149"/>
  <c r="F35" i="149"/>
  <c r="I29" i="161"/>
  <c r="I139" i="160"/>
  <c r="M145" i="148"/>
  <c r="F145" i="148"/>
  <c r="F204" i="145"/>
  <c r="I198" i="153"/>
  <c r="M204" i="145"/>
  <c r="I120" i="153"/>
  <c r="M126" i="145"/>
  <c r="F126" i="145"/>
  <c r="I168" i="160"/>
  <c r="F174" i="148"/>
  <c r="N174" i="148" s="1"/>
  <c r="M174" i="148"/>
  <c r="AR17" i="145"/>
  <c r="AR15" i="145"/>
  <c r="AR14" i="145"/>
  <c r="AR16" i="145"/>
  <c r="AR18" i="147"/>
  <c r="AR19" i="147"/>
  <c r="F161" i="146"/>
  <c r="I155" i="158"/>
  <c r="M161" i="146"/>
  <c r="N161" i="146"/>
  <c r="M244" i="148"/>
  <c r="I238" i="160"/>
  <c r="F244" i="148"/>
  <c r="M224" i="134"/>
  <c r="I218" i="163"/>
  <c r="F224" i="134"/>
  <c r="N224" i="134" s="1"/>
  <c r="M173" i="143"/>
  <c r="I167" i="155"/>
  <c r="F173" i="143"/>
  <c r="N173" i="143" s="1"/>
  <c r="M59" i="149"/>
  <c r="F59" i="149"/>
  <c r="N59" i="149" s="1"/>
  <c r="I53" i="161"/>
  <c r="M226" i="148"/>
  <c r="F226" i="148"/>
  <c r="N226" i="148" s="1"/>
  <c r="I220" i="160"/>
  <c r="F73" i="147"/>
  <c r="N73" i="147" s="1"/>
  <c r="M73" i="147"/>
  <c r="I67" i="159"/>
  <c r="M74" i="150"/>
  <c r="I68" i="162"/>
  <c r="F74" i="150"/>
  <c r="N74" i="150" s="1"/>
  <c r="I227" i="159"/>
  <c r="F233" i="147"/>
  <c r="N233" i="147" s="1"/>
  <c r="M233" i="147"/>
  <c r="I69" i="157"/>
  <c r="M75" i="79"/>
  <c r="F75" i="79"/>
  <c r="I87" i="159"/>
  <c r="M93" i="147"/>
  <c r="F93" i="147"/>
  <c r="N93" i="147" s="1"/>
  <c r="M90" i="149"/>
  <c r="I84" i="161"/>
  <c r="F90" i="149"/>
  <c r="I132" i="153"/>
  <c r="F138" i="145"/>
  <c r="M138" i="145"/>
  <c r="F106" i="142"/>
  <c r="N106" i="142" s="1"/>
  <c r="M106" i="142"/>
  <c r="I100" i="154"/>
  <c r="I42" i="153"/>
  <c r="F48" i="145"/>
  <c r="N48" i="145" s="1"/>
  <c r="M48" i="145"/>
  <c r="F157" i="146"/>
  <c r="N157" i="146" s="1"/>
  <c r="M157" i="146"/>
  <c r="I151" i="158"/>
  <c r="M162" i="147"/>
  <c r="F162" i="147"/>
  <c r="I156" i="159"/>
  <c r="R259" i="141"/>
  <c r="M259" i="141"/>
  <c r="I253" i="152"/>
  <c r="F259" i="141"/>
  <c r="N259" i="141" s="1"/>
  <c r="M60" i="141"/>
  <c r="R60" i="141"/>
  <c r="I54" i="152"/>
  <c r="F60" i="141"/>
  <c r="N60" i="141" s="1"/>
  <c r="M63" i="149"/>
  <c r="I57" i="161"/>
  <c r="F63" i="149"/>
  <c r="F121" i="148"/>
  <c r="I115" i="160"/>
  <c r="M121" i="148"/>
  <c r="AO6" i="149"/>
  <c r="I190" i="161"/>
  <c r="M196" i="149"/>
  <c r="F196" i="149"/>
  <c r="N196" i="149" s="1"/>
  <c r="F100" i="79"/>
  <c r="N100" i="79" s="1"/>
  <c r="I94" i="157"/>
  <c r="M100" i="79"/>
  <c r="M241" i="145"/>
  <c r="I235" i="153"/>
  <c r="F241" i="145"/>
  <c r="N241" i="145" s="1"/>
  <c r="F203" i="149"/>
  <c r="M203" i="149"/>
  <c r="I197" i="161"/>
  <c r="N203" i="149"/>
  <c r="F177" i="141"/>
  <c r="N177" i="141" s="1"/>
  <c r="I171" i="152"/>
  <c r="R177" i="141"/>
  <c r="M177" i="141"/>
  <c r="M167" i="150"/>
  <c r="I161" i="162"/>
  <c r="F167" i="150"/>
  <c r="M168" i="146"/>
  <c r="F168" i="146"/>
  <c r="N168" i="146" s="1"/>
  <c r="I162" i="158"/>
  <c r="I181" i="161"/>
  <c r="F187" i="149"/>
  <c r="N187" i="149" s="1"/>
  <c r="M187" i="149"/>
  <c r="M74" i="146"/>
  <c r="I68" i="158"/>
  <c r="F74" i="146"/>
  <c r="N74" i="146"/>
  <c r="M103" i="148"/>
  <c r="F103" i="148"/>
  <c r="N103" i="148" s="1"/>
  <c r="I97" i="160"/>
  <c r="M120" i="148"/>
  <c r="F120" i="148"/>
  <c r="I114" i="160"/>
  <c r="M34" i="147"/>
  <c r="F34" i="147"/>
  <c r="N34" i="147" s="1"/>
  <c r="I28" i="159"/>
  <c r="I105" i="153"/>
  <c r="M111" i="145"/>
  <c r="F111" i="145"/>
  <c r="N111" i="145"/>
  <c r="F180" i="145"/>
  <c r="N180" i="145" s="1"/>
  <c r="I174" i="153"/>
  <c r="M180" i="145"/>
  <c r="I99" i="159"/>
  <c r="F105" i="147"/>
  <c r="N105" i="147"/>
  <c r="M105" i="147"/>
  <c r="AO6" i="141"/>
  <c r="F92" i="144"/>
  <c r="I86" i="156"/>
  <c r="M92" i="144"/>
  <c r="N92" i="144" s="1"/>
  <c r="I169" i="156"/>
  <c r="M175" i="144"/>
  <c r="F175" i="144"/>
  <c r="N175" i="144" s="1"/>
  <c r="F227" i="142"/>
  <c r="N227" i="142" s="1"/>
  <c r="I221" i="154"/>
  <c r="M227" i="142"/>
  <c r="F41" i="145"/>
  <c r="M41" i="145"/>
  <c r="I35" i="153"/>
  <c r="N41" i="145"/>
  <c r="M69" i="144"/>
  <c r="F69" i="144"/>
  <c r="N69" i="144" s="1"/>
  <c r="I63" i="156"/>
  <c r="I187" i="158"/>
  <c r="F193" i="146"/>
  <c r="N193" i="146" s="1"/>
  <c r="M193" i="146"/>
  <c r="I136" i="158"/>
  <c r="F142" i="146"/>
  <c r="N142" i="146" s="1"/>
  <c r="M142" i="146"/>
  <c r="F211" i="145"/>
  <c r="M211" i="145"/>
  <c r="I205" i="153"/>
  <c r="F245" i="146"/>
  <c r="N245" i="146" s="1"/>
  <c r="M245" i="146"/>
  <c r="I239" i="158"/>
  <c r="M246" i="146"/>
  <c r="F246" i="146"/>
  <c r="N246" i="146" s="1"/>
  <c r="I240" i="158"/>
  <c r="M28" i="146"/>
  <c r="F28" i="146"/>
  <c r="I22" i="158"/>
  <c r="I257" i="160"/>
  <c r="F263" i="148"/>
  <c r="M263" i="148"/>
  <c r="N263" i="148"/>
  <c r="M94" i="149"/>
  <c r="I88" i="161"/>
  <c r="F94" i="149"/>
  <c r="I259" i="161"/>
  <c r="F265" i="149"/>
  <c r="M265" i="149"/>
  <c r="N265" i="149"/>
  <c r="F191" i="79"/>
  <c r="M191" i="79"/>
  <c r="I185" i="157"/>
  <c r="F44" i="141"/>
  <c r="N44" i="141" s="1"/>
  <c r="I38" i="152"/>
  <c r="M44" i="141"/>
  <c r="R44" i="141"/>
  <c r="F232" i="150"/>
  <c r="N232" i="150" s="1"/>
  <c r="I226" i="162"/>
  <c r="M232" i="150"/>
  <c r="M251" i="141"/>
  <c r="I245" i="152"/>
  <c r="R251" i="141"/>
  <c r="F251" i="141"/>
  <c r="M41" i="146"/>
  <c r="F41" i="146"/>
  <c r="N41" i="146" s="1"/>
  <c r="I35" i="158"/>
  <c r="I19" i="160"/>
  <c r="M25" i="148"/>
  <c r="F25" i="148"/>
  <c r="N25" i="148" s="1"/>
  <c r="M54" i="149"/>
  <c r="N54" i="149" s="1"/>
  <c r="F54" i="149"/>
  <c r="I48" i="161"/>
  <c r="I127" i="160"/>
  <c r="F133" i="148"/>
  <c r="N133" i="148" s="1"/>
  <c r="M133" i="148"/>
  <c r="M205" i="148"/>
  <c r="F205" i="148"/>
  <c r="I199" i="160"/>
  <c r="N205" i="148"/>
  <c r="M103" i="147"/>
  <c r="F103" i="147"/>
  <c r="I97" i="159"/>
  <c r="N103" i="147"/>
  <c r="F19" i="149"/>
  <c r="N19" i="149" s="1"/>
  <c r="M19" i="149"/>
  <c r="I13" i="161"/>
  <c r="F139" i="148"/>
  <c r="I133" i="160"/>
  <c r="M139" i="148"/>
  <c r="I45" i="162"/>
  <c r="M51" i="150"/>
  <c r="F51" i="150"/>
  <c r="F80" i="148"/>
  <c r="M80" i="148"/>
  <c r="I74" i="160"/>
  <c r="AR13" i="146"/>
  <c r="AR5" i="146"/>
  <c r="AR6" i="146"/>
  <c r="AR11" i="146"/>
  <c r="AR3" i="146"/>
  <c r="AR4" i="146"/>
  <c r="AR7" i="146"/>
  <c r="AR10" i="146"/>
  <c r="AO4" i="146" s="1"/>
  <c r="AR9" i="146"/>
  <c r="AR12" i="146"/>
  <c r="AR2" i="146"/>
  <c r="AR8" i="146"/>
  <c r="I259" i="160"/>
  <c r="M265" i="148"/>
  <c r="F265" i="148"/>
  <c r="F52" i="144"/>
  <c r="I46" i="156"/>
  <c r="M52" i="144"/>
  <c r="I34" i="159"/>
  <c r="F40" i="147"/>
  <c r="M40" i="147"/>
  <c r="N40" i="147" s="1"/>
  <c r="M79" i="150"/>
  <c r="I73" i="162"/>
  <c r="F79" i="150"/>
  <c r="M228" i="147"/>
  <c r="I222" i="159"/>
  <c r="F228" i="147"/>
  <c r="N228" i="147" s="1"/>
  <c r="I162" i="159"/>
  <c r="M168" i="147"/>
  <c r="F168" i="147"/>
  <c r="I184" i="162"/>
  <c r="F190" i="150"/>
  <c r="M190" i="150"/>
  <c r="M259" i="148"/>
  <c r="F259" i="148"/>
  <c r="I253" i="160"/>
  <c r="M132" i="145"/>
  <c r="F132" i="145"/>
  <c r="N132" i="145" s="1"/>
  <c r="I126" i="153"/>
  <c r="M135" i="149"/>
  <c r="I129" i="161"/>
  <c r="F135" i="149"/>
  <c r="N135" i="149" s="1"/>
  <c r="F215" i="134"/>
  <c r="N215" i="134" s="1"/>
  <c r="M215" i="134"/>
  <c r="I209" i="163"/>
  <c r="I63" i="162"/>
  <c r="M69" i="150"/>
  <c r="F69" i="150"/>
  <c r="N69" i="150" s="1"/>
  <c r="F159" i="147"/>
  <c r="N159" i="147" s="1"/>
  <c r="M159" i="147"/>
  <c r="I153" i="159"/>
  <c r="F93" i="142"/>
  <c r="N93" i="142" s="1"/>
  <c r="I87" i="154"/>
  <c r="M93" i="142"/>
  <c r="AO3" i="143"/>
  <c r="M142" i="143"/>
  <c r="F142" i="143"/>
  <c r="N142" i="143" s="1"/>
  <c r="I136" i="155"/>
  <c r="I219" i="152"/>
  <c r="F225" i="141"/>
  <c r="R225" i="141"/>
  <c r="M225" i="141"/>
  <c r="M224" i="142"/>
  <c r="I218" i="154"/>
  <c r="F224" i="142"/>
  <c r="F250" i="148"/>
  <c r="N250" i="148" s="1"/>
  <c r="M250" i="148"/>
  <c r="I244" i="160"/>
  <c r="F16" i="143"/>
  <c r="M16" i="143"/>
  <c r="N16" i="143" s="1"/>
  <c r="I10" i="155"/>
  <c r="M62" i="146"/>
  <c r="F62" i="146"/>
  <c r="I56" i="158"/>
  <c r="F34" i="149"/>
  <c r="M34" i="149"/>
  <c r="N34" i="149" s="1"/>
  <c r="I28" i="161"/>
  <c r="I170" i="153"/>
  <c r="F176" i="145"/>
  <c r="M176" i="145"/>
  <c r="N176" i="145" s="1"/>
  <c r="M44" i="146"/>
  <c r="I38" i="158"/>
  <c r="F44" i="146"/>
  <c r="M114" i="143"/>
  <c r="F114" i="143"/>
  <c r="N114" i="143" s="1"/>
  <c r="I108" i="155"/>
  <c r="I229" i="158"/>
  <c r="M235" i="146"/>
  <c r="F235" i="146"/>
  <c r="N235" i="146" s="1"/>
  <c r="M220" i="148"/>
  <c r="I214" i="160"/>
  <c r="F220" i="148"/>
  <c r="F30" i="145"/>
  <c r="M30" i="145"/>
  <c r="N30" i="145" s="1"/>
  <c r="I24" i="153"/>
  <c r="M214" i="150"/>
  <c r="F214" i="150"/>
  <c r="I208" i="162"/>
  <c r="F210" i="147"/>
  <c r="N210" i="147" s="1"/>
  <c r="I204" i="159"/>
  <c r="M210" i="147"/>
  <c r="I144" i="163"/>
  <c r="M150" i="134"/>
  <c r="F150" i="134"/>
  <c r="N150" i="134" s="1"/>
  <c r="I97" i="162"/>
  <c r="F103" i="150"/>
  <c r="N103" i="150" s="1"/>
  <c r="M103" i="150"/>
  <c r="I242" i="159"/>
  <c r="F248" i="147"/>
  <c r="M248" i="147"/>
  <c r="F123" i="134"/>
  <c r="I117" i="163"/>
  <c r="M123" i="134"/>
  <c r="N123" i="134"/>
  <c r="M188" i="146"/>
  <c r="F188" i="146"/>
  <c r="I182" i="158"/>
  <c r="M51" i="142"/>
  <c r="I45" i="154"/>
  <c r="F51" i="142"/>
  <c r="N51" i="142" s="1"/>
  <c r="M190" i="146"/>
  <c r="I184" i="158"/>
  <c r="F190" i="146"/>
  <c r="F258" i="149"/>
  <c r="N258" i="149" s="1"/>
  <c r="I252" i="161"/>
  <c r="M258" i="149"/>
  <c r="M75" i="146"/>
  <c r="F75" i="146"/>
  <c r="I69" i="158"/>
  <c r="N75" i="146"/>
  <c r="I201" i="153"/>
  <c r="M207" i="145"/>
  <c r="F207" i="145"/>
  <c r="N207" i="145" s="1"/>
  <c r="M129" i="147"/>
  <c r="I123" i="159"/>
  <c r="F129" i="147"/>
  <c r="N129" i="147" s="1"/>
  <c r="M216" i="145"/>
  <c r="I210" i="153"/>
  <c r="F216" i="145"/>
  <c r="N216" i="145" s="1"/>
  <c r="M51" i="148"/>
  <c r="I45" i="160"/>
  <c r="F51" i="148"/>
  <c r="N51" i="148" s="1"/>
  <c r="I116" i="153"/>
  <c r="F122" i="145"/>
  <c r="M122" i="145"/>
  <c r="M113" i="147"/>
  <c r="F113" i="147"/>
  <c r="N113" i="147" s="1"/>
  <c r="I107" i="159"/>
  <c r="M215" i="147"/>
  <c r="F215" i="147"/>
  <c r="N215" i="147" s="1"/>
  <c r="I209" i="159"/>
  <c r="F201" i="146"/>
  <c r="N201" i="146" s="1"/>
  <c r="M201" i="146"/>
  <c r="I195" i="158"/>
  <c r="I255" i="159"/>
  <c r="M261" i="147"/>
  <c r="F261" i="147"/>
  <c r="N261" i="147" s="1"/>
  <c r="M60" i="79"/>
  <c r="F60" i="79"/>
  <c r="I54" i="157"/>
  <c r="M127" i="149"/>
  <c r="N127" i="149"/>
  <c r="F127" i="149"/>
  <c r="I121" i="161"/>
  <c r="F256" i="146"/>
  <c r="M256" i="146"/>
  <c r="I250" i="158"/>
  <c r="F79" i="148"/>
  <c r="N79" i="148" s="1"/>
  <c r="M79" i="148"/>
  <c r="I73" i="160"/>
  <c r="I136" i="156"/>
  <c r="F142" i="144"/>
  <c r="N142" i="144" s="1"/>
  <c r="M142" i="144"/>
  <c r="M253" i="146"/>
  <c r="I247" i="158"/>
  <c r="F253" i="146"/>
  <c r="N253" i="146" s="1"/>
  <c r="F82" i="147"/>
  <c r="I76" i="159"/>
  <c r="M82" i="147"/>
  <c r="M209" i="146"/>
  <c r="I203" i="158"/>
  <c r="F209" i="146"/>
  <c r="N209" i="146" s="1"/>
  <c r="M46" i="145"/>
  <c r="I40" i="153"/>
  <c r="F46" i="145"/>
  <c r="N46" i="145" s="1"/>
  <c r="F194" i="145"/>
  <c r="N194" i="145" s="1"/>
  <c r="I188" i="153"/>
  <c r="M194" i="145"/>
  <c r="M62" i="79"/>
  <c r="I56" i="157"/>
  <c r="F62" i="79"/>
  <c r="N62" i="79" s="1"/>
  <c r="I176" i="153"/>
  <c r="M182" i="145"/>
  <c r="F182" i="145"/>
  <c r="F133" i="141"/>
  <c r="R133" i="141"/>
  <c r="I127" i="152"/>
  <c r="M133" i="141"/>
  <c r="F222" i="147"/>
  <c r="I216" i="159"/>
  <c r="M222" i="147"/>
  <c r="F148" i="145"/>
  <c r="M148" i="145"/>
  <c r="I142" i="153"/>
  <c r="I119" i="153"/>
  <c r="M125" i="145"/>
  <c r="F125" i="145"/>
  <c r="N125" i="145" s="1"/>
  <c r="I141" i="159"/>
  <c r="F147" i="147"/>
  <c r="N147" i="147" s="1"/>
  <c r="M147" i="147"/>
  <c r="F28" i="145"/>
  <c r="M28" i="145"/>
  <c r="I22" i="153"/>
  <c r="F117" i="150"/>
  <c r="N117" i="150" s="1"/>
  <c r="M117" i="150"/>
  <c r="I111" i="162"/>
  <c r="M225" i="149"/>
  <c r="I219" i="161"/>
  <c r="F225" i="149"/>
  <c r="I200" i="159"/>
  <c r="F206" i="147"/>
  <c r="N206" i="147" s="1"/>
  <c r="M206" i="147"/>
  <c r="I65" i="154"/>
  <c r="F71" i="142"/>
  <c r="N71" i="142" s="1"/>
  <c r="M71" i="142"/>
  <c r="I169" i="159"/>
  <c r="M175" i="147"/>
  <c r="F175" i="147"/>
  <c r="F53" i="147"/>
  <c r="M53" i="147"/>
  <c r="I47" i="159"/>
  <c r="F210" i="150"/>
  <c r="N210" i="150" s="1"/>
  <c r="M210" i="150"/>
  <c r="I204" i="162"/>
  <c r="M245" i="147"/>
  <c r="I239" i="159"/>
  <c r="F245" i="147"/>
  <c r="N245" i="147" s="1"/>
  <c r="M208" i="150"/>
  <c r="N208" i="150"/>
  <c r="I202" i="162"/>
  <c r="F208" i="150"/>
  <c r="M132" i="147"/>
  <c r="F132" i="147"/>
  <c r="I126" i="159"/>
  <c r="F149" i="144"/>
  <c r="I143" i="156"/>
  <c r="M149" i="144"/>
  <c r="N149" i="144" s="1"/>
  <c r="I144" i="156"/>
  <c r="M150" i="144"/>
  <c r="N150" i="144" s="1"/>
  <c r="F150" i="144"/>
  <c r="F174" i="142"/>
  <c r="N174" i="142" s="1"/>
  <c r="I168" i="154"/>
  <c r="M174" i="142"/>
  <c r="F138" i="150"/>
  <c r="M138" i="150"/>
  <c r="I132" i="162"/>
  <c r="I131" i="156"/>
  <c r="F137" i="144"/>
  <c r="M137" i="144"/>
  <c r="N137" i="144" s="1"/>
  <c r="F264" i="145"/>
  <c r="N264" i="145" s="1"/>
  <c r="M264" i="145"/>
  <c r="I258" i="153"/>
  <c r="F183" i="145"/>
  <c r="N183" i="145" s="1"/>
  <c r="M183" i="145"/>
  <c r="I177" i="153"/>
  <c r="I226" i="153"/>
  <c r="F232" i="145"/>
  <c r="M232" i="145"/>
  <c r="M198" i="148"/>
  <c r="F198" i="148"/>
  <c r="I192" i="160"/>
  <c r="M34" i="148"/>
  <c r="I28" i="160"/>
  <c r="F34" i="148"/>
  <c r="M250" i="149"/>
  <c r="I244" i="161"/>
  <c r="F250" i="149"/>
  <c r="I178" i="153"/>
  <c r="M184" i="145"/>
  <c r="F184" i="145"/>
  <c r="M240" i="148"/>
  <c r="I234" i="160"/>
  <c r="F240" i="148"/>
  <c r="N240" i="148" s="1"/>
  <c r="F86" i="150"/>
  <c r="N86" i="150" s="1"/>
  <c r="I80" i="162"/>
  <c r="M86" i="150"/>
  <c r="I171" i="161"/>
  <c r="F177" i="149"/>
  <c r="M177" i="149"/>
  <c r="I73" i="161"/>
  <c r="F79" i="149"/>
  <c r="M79" i="149"/>
  <c r="F260" i="150"/>
  <c r="N260" i="150" s="1"/>
  <c r="I254" i="162"/>
  <c r="M260" i="150"/>
  <c r="F174" i="134"/>
  <c r="N174" i="134" s="1"/>
  <c r="I168" i="163"/>
  <c r="M174" i="134"/>
  <c r="F60" i="145"/>
  <c r="N60" i="145" s="1"/>
  <c r="I54" i="153"/>
  <c r="M60" i="145"/>
  <c r="I85" i="158"/>
  <c r="F91" i="146"/>
  <c r="N91" i="146" s="1"/>
  <c r="M91" i="146"/>
  <c r="M199" i="148"/>
  <c r="F199" i="148"/>
  <c r="N199" i="148" s="1"/>
  <c r="I193" i="160"/>
  <c r="M262" i="148"/>
  <c r="F262" i="148"/>
  <c r="I256" i="160"/>
  <c r="F83" i="146"/>
  <c r="N83" i="146" s="1"/>
  <c r="M83" i="146"/>
  <c r="I77" i="158"/>
  <c r="M242" i="142"/>
  <c r="F242" i="142"/>
  <c r="N242" i="142" s="1"/>
  <c r="I236" i="154"/>
  <c r="M207" i="146"/>
  <c r="I201" i="158"/>
  <c r="F207" i="146"/>
  <c r="I235" i="157"/>
  <c r="F241" i="79"/>
  <c r="N241" i="79" s="1"/>
  <c r="M241" i="79"/>
  <c r="F45" i="149"/>
  <c r="N45" i="149" s="1"/>
  <c r="I39" i="161"/>
  <c r="M45" i="149"/>
  <c r="F98" i="149"/>
  <c r="N98" i="149" s="1"/>
  <c r="M98" i="149"/>
  <c r="I92" i="161"/>
  <c r="F95" i="148"/>
  <c r="M95" i="148"/>
  <c r="N95" i="148" s="1"/>
  <c r="I89" i="160"/>
  <c r="I182" i="160"/>
  <c r="F188" i="148"/>
  <c r="N188" i="148" s="1"/>
  <c r="M188" i="148"/>
  <c r="F126" i="144"/>
  <c r="M126" i="144"/>
  <c r="I120" i="156"/>
  <c r="N126" i="144"/>
  <c r="I230" i="161"/>
  <c r="M236" i="149"/>
  <c r="F236" i="149"/>
  <c r="N236" i="149" s="1"/>
  <c r="M175" i="142"/>
  <c r="F175" i="142"/>
  <c r="N175" i="142" s="1"/>
  <c r="I169" i="154"/>
  <c r="M39" i="149"/>
  <c r="F39" i="149"/>
  <c r="N39" i="149" s="1"/>
  <c r="I33" i="161"/>
  <c r="F48" i="143"/>
  <c r="N48" i="143" s="1"/>
  <c r="M48" i="143"/>
  <c r="I42" i="155"/>
  <c r="F210" i="142"/>
  <c r="M210" i="142"/>
  <c r="I204" i="154"/>
  <c r="F117" i="79"/>
  <c r="I111" i="157"/>
  <c r="M117" i="79"/>
  <c r="I69" i="155"/>
  <c r="F75" i="143"/>
  <c r="M75" i="143"/>
  <c r="F128" i="141"/>
  <c r="N128" i="141" s="1"/>
  <c r="R128" i="141"/>
  <c r="I122" i="152"/>
  <c r="M128" i="141"/>
  <c r="F78" i="145"/>
  <c r="N78" i="145" s="1"/>
  <c r="M78" i="145"/>
  <c r="I72" i="153"/>
  <c r="M233" i="150"/>
  <c r="N233" i="150" s="1"/>
  <c r="F233" i="150"/>
  <c r="I227" i="162"/>
  <c r="I169" i="162"/>
  <c r="F175" i="150"/>
  <c r="M175" i="150"/>
  <c r="F83" i="150"/>
  <c r="N83" i="150" s="1"/>
  <c r="I77" i="162"/>
  <c r="M83" i="150"/>
  <c r="F25" i="150"/>
  <c r="I19" i="162"/>
  <c r="M25" i="150"/>
  <c r="M116" i="149"/>
  <c r="N116" i="149" s="1"/>
  <c r="I110" i="161"/>
  <c r="F116" i="149"/>
  <c r="M52" i="148"/>
  <c r="I46" i="160"/>
  <c r="F52" i="148"/>
  <c r="N52" i="148" s="1"/>
  <c r="F207" i="149"/>
  <c r="M207" i="149"/>
  <c r="I201" i="161"/>
  <c r="I79" i="158"/>
  <c r="M85" i="146"/>
  <c r="F85" i="146"/>
  <c r="F252" i="144"/>
  <c r="N252" i="144"/>
  <c r="M252" i="144"/>
  <c r="I246" i="156"/>
  <c r="F211" i="150"/>
  <c r="M211" i="150"/>
  <c r="N211" i="150" s="1"/>
  <c r="I205" i="162"/>
  <c r="M61" i="147"/>
  <c r="F61" i="147"/>
  <c r="N61" i="147" s="1"/>
  <c r="I55" i="159"/>
  <c r="M141" i="149"/>
  <c r="F141" i="149"/>
  <c r="I135" i="161"/>
  <c r="F74" i="149"/>
  <c r="N74" i="149" s="1"/>
  <c r="M74" i="149"/>
  <c r="I68" i="161"/>
  <c r="I233" i="159"/>
  <c r="F239" i="147"/>
  <c r="N239" i="147" s="1"/>
  <c r="M239" i="147"/>
  <c r="M154" i="146"/>
  <c r="I148" i="158"/>
  <c r="F154" i="146"/>
  <c r="M108" i="150"/>
  <c r="F108" i="150"/>
  <c r="N108" i="150" s="1"/>
  <c r="I102" i="162"/>
  <c r="F192" i="147"/>
  <c r="M192" i="147"/>
  <c r="I186" i="159"/>
  <c r="N192" i="147"/>
  <c r="I249" i="162"/>
  <c r="M255" i="150"/>
  <c r="F255" i="150"/>
  <c r="N255" i="150" s="1"/>
  <c r="I206" i="155"/>
  <c r="F212" i="143"/>
  <c r="M212" i="143"/>
  <c r="F148" i="143"/>
  <c r="N148" i="143" s="1"/>
  <c r="M148" i="143"/>
  <c r="I142" i="155"/>
  <c r="M32" i="144"/>
  <c r="F32" i="144"/>
  <c r="N32" i="144" s="1"/>
  <c r="I26" i="156"/>
  <c r="I171" i="154"/>
  <c r="M177" i="142"/>
  <c r="N177" i="142" s="1"/>
  <c r="F177" i="142"/>
  <c r="M97" i="149"/>
  <c r="I91" i="161"/>
  <c r="F97" i="149"/>
  <c r="I212" i="155"/>
  <c r="F218" i="143"/>
  <c r="N218" i="143" s="1"/>
  <c r="M218" i="143"/>
  <c r="I105" i="163"/>
  <c r="M111" i="134"/>
  <c r="F111" i="134"/>
  <c r="M72" i="146"/>
  <c r="N72" i="146" s="1"/>
  <c r="F72" i="146"/>
  <c r="I66" i="158"/>
  <c r="M89" i="146"/>
  <c r="I83" i="158"/>
  <c r="F89" i="146"/>
  <c r="I215" i="161"/>
  <c r="F221" i="149"/>
  <c r="N221" i="149" s="1"/>
  <c r="M221" i="149"/>
  <c r="M66" i="134"/>
  <c r="F66" i="134"/>
  <c r="I60" i="163"/>
  <c r="F158" i="79"/>
  <c r="M158" i="79"/>
  <c r="I152" i="157"/>
  <c r="I10" i="160"/>
  <c r="F16" i="148"/>
  <c r="M16" i="148"/>
  <c r="I97" i="153"/>
  <c r="F103" i="145"/>
  <c r="M103" i="145"/>
  <c r="M131" i="148"/>
  <c r="F131" i="148"/>
  <c r="I125" i="160"/>
  <c r="M189" i="147"/>
  <c r="F189" i="147"/>
  <c r="N189" i="147" s="1"/>
  <c r="I183" i="159"/>
  <c r="I28" i="153"/>
  <c r="N34" i="145"/>
  <c r="F34" i="145"/>
  <c r="M34" i="145"/>
  <c r="I150" i="161"/>
  <c r="N156" i="149"/>
  <c r="F156" i="149"/>
  <c r="M156" i="149"/>
  <c r="I38" i="160"/>
  <c r="M44" i="148"/>
  <c r="F44" i="148"/>
  <c r="N44" i="148"/>
  <c r="F231" i="149"/>
  <c r="N231" i="149" s="1"/>
  <c r="M231" i="149"/>
  <c r="I225" i="161"/>
  <c r="I98" i="159"/>
  <c r="M104" i="147"/>
  <c r="F104" i="147"/>
  <c r="I67" i="161"/>
  <c r="M73" i="149"/>
  <c r="F73" i="149"/>
  <c r="N73" i="149" s="1"/>
  <c r="I121" i="159"/>
  <c r="F127" i="147"/>
  <c r="N127" i="147" s="1"/>
  <c r="M127" i="147"/>
  <c r="M65" i="149"/>
  <c r="I59" i="161"/>
  <c r="F65" i="149"/>
  <c r="F158" i="145"/>
  <c r="M158" i="145"/>
  <c r="N158" i="145"/>
  <c r="I152" i="153"/>
  <c r="M31" i="149"/>
  <c r="F31" i="149"/>
  <c r="N31" i="149" s="1"/>
  <c r="I25" i="161"/>
  <c r="M151" i="147"/>
  <c r="I145" i="159"/>
  <c r="F151" i="147"/>
  <c r="F87" i="150"/>
  <c r="I81" i="162"/>
  <c r="M87" i="150"/>
  <c r="M68" i="148"/>
  <c r="I62" i="160"/>
  <c r="F68" i="148"/>
  <c r="N68" i="148"/>
  <c r="M52" i="149"/>
  <c r="I46" i="161"/>
  <c r="F52" i="149"/>
  <c r="N52" i="149" s="1"/>
  <c r="M133" i="146"/>
  <c r="F133" i="146"/>
  <c r="N133" i="146"/>
  <c r="I127" i="158"/>
  <c r="F87" i="145"/>
  <c r="N87" i="145" s="1"/>
  <c r="I81" i="153"/>
  <c r="M87" i="145"/>
  <c r="I45" i="153"/>
  <c r="M51" i="145"/>
  <c r="F51" i="145"/>
  <c r="I223" i="159"/>
  <c r="M229" i="147"/>
  <c r="F229" i="147"/>
  <c r="N229" i="147" s="1"/>
  <c r="I83" i="162"/>
  <c r="F89" i="150"/>
  <c r="M89" i="150"/>
  <c r="I174" i="159"/>
  <c r="M180" i="147"/>
  <c r="N180" i="147" s="1"/>
  <c r="F180" i="147"/>
  <c r="M160" i="150"/>
  <c r="F160" i="150"/>
  <c r="I154" i="162"/>
  <c r="M166" i="150"/>
  <c r="I160" i="162"/>
  <c r="F166" i="150"/>
  <c r="N166" i="150" s="1"/>
  <c r="F136" i="150"/>
  <c r="I130" i="162"/>
  <c r="M136" i="150"/>
  <c r="N136" i="150"/>
  <c r="M263" i="149"/>
  <c r="F263" i="149"/>
  <c r="I257" i="161"/>
  <c r="F133" i="145"/>
  <c r="M133" i="145"/>
  <c r="N133" i="145" s="1"/>
  <c r="I127" i="153"/>
  <c r="M225" i="150"/>
  <c r="F225" i="150"/>
  <c r="I219" i="162"/>
  <c r="N225" i="150"/>
  <c r="I192" i="158"/>
  <c r="F198" i="146"/>
  <c r="N198" i="146" s="1"/>
  <c r="M198" i="146"/>
  <c r="F222" i="149"/>
  <c r="N222" i="149"/>
  <c r="I216" i="161"/>
  <c r="M222" i="149"/>
  <c r="M134" i="146"/>
  <c r="I128" i="158"/>
  <c r="F134" i="146"/>
  <c r="N134" i="146"/>
  <c r="M249" i="150"/>
  <c r="F249" i="150"/>
  <c r="I243" i="162"/>
  <c r="F264" i="148"/>
  <c r="M264" i="148"/>
  <c r="N264" i="148" s="1"/>
  <c r="I258" i="160"/>
  <c r="M202" i="145"/>
  <c r="I196" i="153"/>
  <c r="F202" i="145"/>
  <c r="N202" i="145"/>
  <c r="M255" i="145"/>
  <c r="I249" i="153"/>
  <c r="F255" i="145"/>
  <c r="N255" i="145" s="1"/>
  <c r="N112" i="146"/>
  <c r="I106" i="158"/>
  <c r="F112" i="146"/>
  <c r="M112" i="146"/>
  <c r="I88" i="160"/>
  <c r="M94" i="148"/>
  <c r="N94" i="148"/>
  <c r="F94" i="148"/>
  <c r="F76" i="148"/>
  <c r="M76" i="148"/>
  <c r="I70" i="160"/>
  <c r="M259" i="150"/>
  <c r="F259" i="150"/>
  <c r="N259" i="150" s="1"/>
  <c r="I253" i="162"/>
  <c r="M72" i="145"/>
  <c r="I66" i="153"/>
  <c r="F72" i="145"/>
  <c r="F20" i="149"/>
  <c r="M20" i="149"/>
  <c r="I14" i="161"/>
  <c r="I241" i="159"/>
  <c r="M247" i="147"/>
  <c r="F247" i="147"/>
  <c r="M93" i="148"/>
  <c r="F93" i="148"/>
  <c r="N93" i="148" s="1"/>
  <c r="I87" i="160"/>
  <c r="F178" i="149"/>
  <c r="I172" i="161"/>
  <c r="M178" i="149"/>
  <c r="I71" i="153"/>
  <c r="M77" i="145"/>
  <c r="F77" i="145"/>
  <c r="N77" i="145" s="1"/>
  <c r="I145" i="162"/>
  <c r="F151" i="150"/>
  <c r="N151" i="150"/>
  <c r="M151" i="150"/>
  <c r="F167" i="148"/>
  <c r="N167" i="148" s="1"/>
  <c r="M167" i="148"/>
  <c r="I161" i="160"/>
  <c r="AR19" i="150"/>
  <c r="AR18" i="150"/>
  <c r="M94" i="150"/>
  <c r="F94" i="150"/>
  <c r="I88" i="162"/>
  <c r="F21" i="150"/>
  <c r="N21" i="150" s="1"/>
  <c r="I15" i="162"/>
  <c r="M21" i="150"/>
  <c r="M121" i="145"/>
  <c r="F121" i="145"/>
  <c r="N121" i="145" s="1"/>
  <c r="I115" i="153"/>
  <c r="F129" i="150"/>
  <c r="N129" i="150" s="1"/>
  <c r="I123" i="162"/>
  <c r="M129" i="150"/>
  <c r="I52" i="158"/>
  <c r="F58" i="146"/>
  <c r="N58" i="146" s="1"/>
  <c r="M58" i="146"/>
  <c r="M59" i="148"/>
  <c r="I53" i="160"/>
  <c r="F59" i="148"/>
  <c r="N59" i="148" s="1"/>
  <c r="F193" i="148"/>
  <c r="I187" i="160"/>
  <c r="M193" i="148"/>
  <c r="F119" i="148"/>
  <c r="N119" i="148" s="1"/>
  <c r="M119" i="148"/>
  <c r="I113" i="160"/>
  <c r="N203" i="147"/>
  <c r="M203" i="147"/>
  <c r="I197" i="159"/>
  <c r="F203" i="147"/>
  <c r="M204" i="150"/>
  <c r="F204" i="150"/>
  <c r="N204" i="150" s="1"/>
  <c r="I198" i="162"/>
  <c r="I170" i="158"/>
  <c r="M176" i="146"/>
  <c r="F176" i="146"/>
  <c r="N176" i="146" s="1"/>
  <c r="N196" i="150"/>
  <c r="I190" i="162"/>
  <c r="M196" i="150"/>
  <c r="F196" i="150"/>
  <c r="I240" i="162"/>
  <c r="M246" i="150"/>
  <c r="F246" i="150"/>
  <c r="N246" i="150" s="1"/>
  <c r="F132" i="148"/>
  <c r="I126" i="160"/>
  <c r="M132" i="148"/>
  <c r="I198" i="155"/>
  <c r="F204" i="143"/>
  <c r="M204" i="143"/>
  <c r="M52" i="146"/>
  <c r="F52" i="146"/>
  <c r="N52" i="146" s="1"/>
  <c r="I46" i="158"/>
  <c r="I144" i="159"/>
  <c r="M150" i="147"/>
  <c r="F150" i="147"/>
  <c r="M47" i="150"/>
  <c r="F47" i="150"/>
  <c r="N47" i="150" s="1"/>
  <c r="I41" i="162"/>
  <c r="F29" i="148"/>
  <c r="I23" i="160"/>
  <c r="M29" i="148"/>
  <c r="N29" i="148"/>
  <c r="M215" i="149"/>
  <c r="N215" i="149" s="1"/>
  <c r="F215" i="149"/>
  <c r="I209" i="161"/>
  <c r="I217" i="158"/>
  <c r="F223" i="146"/>
  <c r="N223" i="146" s="1"/>
  <c r="M223" i="146"/>
  <c r="M159" i="150"/>
  <c r="F159" i="150"/>
  <c r="N159" i="150" s="1"/>
  <c r="I153" i="162"/>
  <c r="F118" i="148"/>
  <c r="I112" i="160"/>
  <c r="M118" i="148"/>
  <c r="N118" i="148" s="1"/>
  <c r="F224" i="147"/>
  <c r="M224" i="147"/>
  <c r="N224" i="147" s="1"/>
  <c r="I218" i="159"/>
  <c r="F143" i="148"/>
  <c r="N143" i="148" s="1"/>
  <c r="M143" i="148"/>
  <c r="I137" i="160"/>
  <c r="I70" i="161"/>
  <c r="F76" i="149"/>
  <c r="N76" i="149" s="1"/>
  <c r="M76" i="149"/>
  <c r="I49" i="162"/>
  <c r="F55" i="150"/>
  <c r="N55" i="150" s="1"/>
  <c r="M55" i="150"/>
  <c r="I176" i="161"/>
  <c r="F182" i="149"/>
  <c r="N182" i="149" s="1"/>
  <c r="M182" i="149"/>
  <c r="F143" i="150"/>
  <c r="I137" i="162"/>
  <c r="M143" i="150"/>
  <c r="N143" i="150" s="1"/>
  <c r="F205" i="149"/>
  <c r="M205" i="149"/>
  <c r="N205" i="149"/>
  <c r="I199" i="161"/>
  <c r="F186" i="147"/>
  <c r="M186" i="147"/>
  <c r="I180" i="159"/>
  <c r="I30" i="162"/>
  <c r="M36" i="150"/>
  <c r="F36" i="150"/>
  <c r="I116" i="160"/>
  <c r="F122" i="148"/>
  <c r="M122" i="148"/>
  <c r="I158" i="161"/>
  <c r="M164" i="149"/>
  <c r="N164" i="149" s="1"/>
  <c r="F164" i="149"/>
  <c r="F230" i="150"/>
  <c r="N230" i="150" s="1"/>
  <c r="M230" i="150"/>
  <c r="I224" i="162"/>
  <c r="M96" i="145"/>
  <c r="F96" i="145"/>
  <c r="N96" i="145" s="1"/>
  <c r="I90" i="153"/>
  <c r="M261" i="149"/>
  <c r="F261" i="149"/>
  <c r="N261" i="149" s="1"/>
  <c r="I255" i="161"/>
  <c r="M120" i="147"/>
  <c r="I114" i="159"/>
  <c r="F120" i="147"/>
  <c r="F224" i="145"/>
  <c r="N224" i="145" s="1"/>
  <c r="M224" i="145"/>
  <c r="I218" i="153"/>
  <c r="I233" i="160"/>
  <c r="M239" i="148"/>
  <c r="F239" i="148"/>
  <c r="N239" i="148"/>
  <c r="M238" i="149"/>
  <c r="F238" i="149"/>
  <c r="N238" i="149" s="1"/>
  <c r="I232" i="161"/>
  <c r="I175" i="160"/>
  <c r="M181" i="148"/>
  <c r="F181" i="148"/>
  <c r="N181" i="148" s="1"/>
  <c r="I172" i="153"/>
  <c r="F178" i="145"/>
  <c r="N178" i="145" s="1"/>
  <c r="M178" i="145"/>
  <c r="M62" i="147"/>
  <c r="F62" i="147"/>
  <c r="I56" i="159"/>
  <c r="N62" i="147"/>
  <c r="F40" i="149"/>
  <c r="N40" i="149" s="1"/>
  <c r="M40" i="149"/>
  <c r="I34" i="161"/>
  <c r="F248" i="146"/>
  <c r="I242" i="158"/>
  <c r="M248" i="146"/>
  <c r="M158" i="147"/>
  <c r="I152" i="159"/>
  <c r="F158" i="147"/>
  <c r="N158" i="147" s="1"/>
  <c r="I208" i="158"/>
  <c r="F214" i="146"/>
  <c r="M214" i="146"/>
  <c r="I239" i="162"/>
  <c r="M245" i="150"/>
  <c r="F245" i="150"/>
  <c r="N245" i="150" s="1"/>
  <c r="I69" i="159"/>
  <c r="N75" i="147"/>
  <c r="M75" i="147"/>
  <c r="F75" i="147"/>
  <c r="M153" i="147"/>
  <c r="F153" i="147"/>
  <c r="N153" i="147" s="1"/>
  <c r="I147" i="159"/>
  <c r="M236" i="146"/>
  <c r="F236" i="146"/>
  <c r="N236" i="146" s="1"/>
  <c r="I230" i="158"/>
  <c r="M184" i="146"/>
  <c r="I178" i="158"/>
  <c r="F184" i="146"/>
  <c r="N184" i="146" s="1"/>
  <c r="M125" i="146"/>
  <c r="F125" i="146"/>
  <c r="N125" i="146" s="1"/>
  <c r="I119" i="158"/>
  <c r="M231" i="150"/>
  <c r="N231" i="150" s="1"/>
  <c r="I225" i="162"/>
  <c r="F231" i="150"/>
  <c r="I27" i="158"/>
  <c r="F33" i="146"/>
  <c r="N33" i="146" s="1"/>
  <c r="M33" i="146"/>
  <c r="I118" i="162"/>
  <c r="M124" i="150"/>
  <c r="F124" i="150"/>
  <c r="N124" i="150" s="1"/>
  <c r="F121" i="146"/>
  <c r="N121" i="146" s="1"/>
  <c r="M121" i="146"/>
  <c r="I115" i="158"/>
  <c r="M143" i="146"/>
  <c r="F143" i="146"/>
  <c r="N143" i="146" s="1"/>
  <c r="I137" i="158"/>
  <c r="I95" i="153"/>
  <c r="F101" i="145"/>
  <c r="N101" i="145" s="1"/>
  <c r="M101" i="145"/>
  <c r="I136" i="160"/>
  <c r="N142" i="148"/>
  <c r="M142" i="148"/>
  <c r="F142" i="148"/>
  <c r="F117" i="147"/>
  <c r="N117" i="147"/>
  <c r="M117" i="147"/>
  <c r="I111" i="159"/>
  <c r="I27" i="153"/>
  <c r="M33" i="145"/>
  <c r="F33" i="145"/>
  <c r="N33" i="145" s="1"/>
  <c r="M235" i="149"/>
  <c r="I229" i="161"/>
  <c r="F235" i="149"/>
  <c r="M219" i="148"/>
  <c r="I213" i="160"/>
  <c r="F219" i="148"/>
  <c r="N219" i="148"/>
  <c r="I256" i="161"/>
  <c r="M262" i="149"/>
  <c r="F262" i="149"/>
  <c r="N262" i="149" s="1"/>
  <c r="F24" i="150"/>
  <c r="M24" i="150"/>
  <c r="N24" i="150" s="1"/>
  <c r="I18" i="162"/>
  <c r="I98" i="158"/>
  <c r="F104" i="146"/>
  <c r="M104" i="146"/>
  <c r="F188" i="149"/>
  <c r="N188" i="149" s="1"/>
  <c r="M188" i="149"/>
  <c r="I182" i="161"/>
  <c r="M132" i="146"/>
  <c r="F132" i="146"/>
  <c r="I126" i="158"/>
  <c r="I212" i="160"/>
  <c r="M218" i="148"/>
  <c r="F218" i="148"/>
  <c r="I207" i="160"/>
  <c r="M213" i="148"/>
  <c r="N213" i="148" s="1"/>
  <c r="F213" i="148"/>
  <c r="M193" i="149"/>
  <c r="I187" i="161"/>
  <c r="F193" i="149"/>
  <c r="I41" i="161"/>
  <c r="M47" i="149"/>
  <c r="F47" i="149"/>
  <c r="F207" i="79"/>
  <c r="N207" i="79" s="1"/>
  <c r="I201" i="157"/>
  <c r="M207" i="79"/>
  <c r="M169" i="150"/>
  <c r="I163" i="162"/>
  <c r="F169" i="150"/>
  <c r="N169" i="150" s="1"/>
  <c r="I236" i="162"/>
  <c r="M242" i="150"/>
  <c r="F242" i="150"/>
  <c r="N242" i="150" s="1"/>
  <c r="I59" i="158"/>
  <c r="M65" i="146"/>
  <c r="F65" i="146"/>
  <c r="N65" i="146"/>
  <c r="N29" i="150"/>
  <c r="F29" i="150"/>
  <c r="I23" i="162"/>
  <c r="M29" i="150"/>
  <c r="I39" i="153"/>
  <c r="M45" i="145"/>
  <c r="F45" i="145"/>
  <c r="N45" i="145" s="1"/>
  <c r="I13" i="159"/>
  <c r="M19" i="147"/>
  <c r="F19" i="147"/>
  <c r="N19" i="147"/>
  <c r="N246" i="149"/>
  <c r="M246" i="149"/>
  <c r="F246" i="149"/>
  <c r="I240" i="161"/>
  <c r="F56" i="149"/>
  <c r="I50" i="161"/>
  <c r="N56" i="149"/>
  <c r="M56" i="149"/>
  <c r="N63" i="145"/>
  <c r="I57" i="153"/>
  <c r="M63" i="145"/>
  <c r="F63" i="145"/>
  <c r="F80" i="149"/>
  <c r="M80" i="149"/>
  <c r="I74" i="161"/>
  <c r="N80" i="149"/>
  <c r="I79" i="162"/>
  <c r="M85" i="150"/>
  <c r="F85" i="150"/>
  <c r="N85" i="150" s="1"/>
  <c r="F65" i="148"/>
  <c r="N65" i="148" s="1"/>
  <c r="I59" i="160"/>
  <c r="M65" i="148"/>
  <c r="F48" i="150"/>
  <c r="M48" i="150"/>
  <c r="I42" i="162"/>
  <c r="I257" i="153"/>
  <c r="F263" i="145"/>
  <c r="M263" i="145"/>
  <c r="F207" i="148"/>
  <c r="I201" i="160"/>
  <c r="M207" i="148"/>
  <c r="N207" i="148"/>
  <c r="I133" i="159"/>
  <c r="M139" i="147"/>
  <c r="F139" i="147"/>
  <c r="N139" i="147" s="1"/>
  <c r="I18" i="158"/>
  <c r="M24" i="146"/>
  <c r="F24" i="146"/>
  <c r="N24" i="146" s="1"/>
  <c r="M259" i="147"/>
  <c r="F259" i="147"/>
  <c r="I253" i="159"/>
  <c r="M200" i="149"/>
  <c r="I194" i="161"/>
  <c r="F200" i="149"/>
  <c r="I128" i="161"/>
  <c r="F134" i="149"/>
  <c r="M134" i="149"/>
  <c r="F114" i="148"/>
  <c r="N114" i="148" s="1"/>
  <c r="M114" i="148"/>
  <c r="I108" i="160"/>
  <c r="M174" i="150"/>
  <c r="F174" i="150"/>
  <c r="N174" i="150" s="1"/>
  <c r="I168" i="162"/>
  <c r="M30" i="146"/>
  <c r="F30" i="146"/>
  <c r="I24" i="158"/>
  <c r="F39" i="148"/>
  <c r="N39" i="148" s="1"/>
  <c r="I33" i="160"/>
  <c r="M39" i="148"/>
  <c r="I42" i="160"/>
  <c r="M48" i="148"/>
  <c r="F48" i="148"/>
  <c r="N48" i="148" s="1"/>
  <c r="I199" i="162"/>
  <c r="F205" i="150"/>
  <c r="N205" i="150" s="1"/>
  <c r="M205" i="150"/>
  <c r="M41" i="150"/>
  <c r="F41" i="150"/>
  <c r="I35" i="162"/>
  <c r="F193" i="150"/>
  <c r="N193" i="150"/>
  <c r="I187" i="162"/>
  <c r="M193" i="150"/>
  <c r="M25" i="146"/>
  <c r="F25" i="146"/>
  <c r="N25" i="146" s="1"/>
  <c r="I19" i="158"/>
  <c r="M126" i="149"/>
  <c r="F126" i="149"/>
  <c r="I120" i="161"/>
  <c r="N126" i="149"/>
  <c r="I71" i="160"/>
  <c r="F77" i="148"/>
  <c r="N77" i="148" s="1"/>
  <c r="M77" i="148"/>
  <c r="F136" i="147"/>
  <c r="I130" i="159"/>
  <c r="M136" i="147"/>
  <c r="I216" i="160"/>
  <c r="M222" i="148"/>
  <c r="F222" i="148"/>
  <c r="N222" i="148" s="1"/>
  <c r="F159" i="149"/>
  <c r="N159" i="149" s="1"/>
  <c r="I153" i="161"/>
  <c r="M159" i="149"/>
  <c r="F118" i="150"/>
  <c r="M118" i="150"/>
  <c r="I112" i="162"/>
  <c r="M247" i="148"/>
  <c r="F247" i="148"/>
  <c r="N247" i="148" s="1"/>
  <c r="I241" i="160"/>
  <c r="AR14" i="148"/>
  <c r="AR16" i="148"/>
  <c r="AR17" i="148"/>
  <c r="AR15" i="148"/>
  <c r="I173" i="159"/>
  <c r="F179" i="147"/>
  <c r="N179" i="147" s="1"/>
  <c r="M179" i="147"/>
  <c r="I198" i="161"/>
  <c r="M204" i="149"/>
  <c r="F204" i="149"/>
  <c r="N204" i="149"/>
  <c r="I142" i="162"/>
  <c r="F148" i="150"/>
  <c r="M148" i="150"/>
  <c r="I134" i="158"/>
  <c r="M140" i="146"/>
  <c r="F140" i="146"/>
  <c r="I31" i="162"/>
  <c r="M37" i="150"/>
  <c r="N37" i="150" s="1"/>
  <c r="F37" i="150"/>
  <c r="F64" i="149"/>
  <c r="M64" i="149"/>
  <c r="I58" i="161"/>
  <c r="AO3" i="150"/>
  <c r="AR4" i="150"/>
  <c r="AR11" i="150"/>
  <c r="AR13" i="150"/>
  <c r="AR9" i="150"/>
  <c r="AR7" i="150"/>
  <c r="AR3" i="150"/>
  <c r="AR10" i="150"/>
  <c r="AR8" i="150"/>
  <c r="AR2" i="150"/>
  <c r="AO4" i="150" s="1"/>
  <c r="AR5" i="150"/>
  <c r="AR6" i="150"/>
  <c r="AR12" i="150"/>
  <c r="AR18" i="145"/>
  <c r="AR19" i="145"/>
  <c r="M154" i="145"/>
  <c r="F154" i="145"/>
  <c r="I148" i="153"/>
  <c r="F162" i="144"/>
  <c r="N162" i="144" s="1"/>
  <c r="M162" i="144"/>
  <c r="I156" i="156"/>
  <c r="I63" i="158"/>
  <c r="M69" i="146"/>
  <c r="N69" i="146" s="1"/>
  <c r="F69" i="146"/>
  <c r="M47" i="148"/>
  <c r="F47" i="148"/>
  <c r="I41" i="160"/>
  <c r="N47" i="148"/>
  <c r="F110" i="146"/>
  <c r="N110" i="146" s="1"/>
  <c r="I104" i="158"/>
  <c r="M110" i="146"/>
  <c r="I198" i="158"/>
  <c r="M204" i="146"/>
  <c r="F204" i="146"/>
  <c r="N204" i="146" s="1"/>
  <c r="F217" i="148"/>
  <c r="M217" i="148"/>
  <c r="I211" i="160"/>
  <c r="N36" i="148"/>
  <c r="I30" i="160"/>
  <c r="F36" i="148"/>
  <c r="M36" i="148"/>
  <c r="M138" i="148"/>
  <c r="F138" i="148"/>
  <c r="I132" i="160"/>
  <c r="M172" i="147"/>
  <c r="F172" i="147"/>
  <c r="N172" i="147" s="1"/>
  <c r="I166" i="159"/>
  <c r="F89" i="149"/>
  <c r="N89" i="149" s="1"/>
  <c r="I83" i="161"/>
  <c r="M89" i="149"/>
  <c r="I55" i="161"/>
  <c r="M61" i="149"/>
  <c r="F61" i="149"/>
  <c r="N61" i="149"/>
  <c r="F150" i="145"/>
  <c r="N150" i="145" s="1"/>
  <c r="M150" i="145"/>
  <c r="I144" i="153"/>
  <c r="M229" i="134"/>
  <c r="I223" i="163"/>
  <c r="F229" i="134"/>
  <c r="F37" i="147"/>
  <c r="N37" i="147" s="1"/>
  <c r="M37" i="147"/>
  <c r="I31" i="159"/>
  <c r="M187" i="146"/>
  <c r="N187" i="146"/>
  <c r="F187" i="146"/>
  <c r="I181" i="158"/>
  <c r="F77" i="147"/>
  <c r="N77" i="147" s="1"/>
  <c r="I71" i="159"/>
  <c r="M77" i="147"/>
  <c r="I245" i="161"/>
  <c r="F251" i="149"/>
  <c r="M251" i="149"/>
  <c r="M138" i="146"/>
  <c r="I132" i="158"/>
  <c r="F138" i="146"/>
  <c r="N138" i="146" s="1"/>
  <c r="F159" i="148"/>
  <c r="N159" i="148" s="1"/>
  <c r="I153" i="160"/>
  <c r="M159" i="148"/>
  <c r="F186" i="150"/>
  <c r="I180" i="162"/>
  <c r="M186" i="150"/>
  <c r="M80" i="150"/>
  <c r="I74" i="162"/>
  <c r="F80" i="150"/>
  <c r="I81" i="160"/>
  <c r="F87" i="148"/>
  <c r="N87" i="148" s="1"/>
  <c r="M87" i="148"/>
  <c r="F201" i="150"/>
  <c r="I195" i="162"/>
  <c r="M201" i="150"/>
  <c r="I248" i="157"/>
  <c r="M254" i="79"/>
  <c r="F254" i="79"/>
  <c r="N254" i="79" s="1"/>
  <c r="F46" i="149"/>
  <c r="N46" i="149" s="1"/>
  <c r="I40" i="161"/>
  <c r="M46" i="149"/>
  <c r="I165" i="160"/>
  <c r="F171" i="148"/>
  <c r="N171" i="148" s="1"/>
  <c r="M171" i="148"/>
  <c r="M132" i="149"/>
  <c r="I126" i="161"/>
  <c r="F132" i="149"/>
  <c r="N132" i="149" s="1"/>
  <c r="F253" i="150"/>
  <c r="I247" i="162"/>
  <c r="M253" i="150"/>
  <c r="M75" i="150"/>
  <c r="F75" i="150"/>
  <c r="I69" i="162"/>
  <c r="I248" i="162"/>
  <c r="M254" i="150"/>
  <c r="N254" i="150"/>
  <c r="F254" i="150"/>
  <c r="M227" i="150"/>
  <c r="I221" i="162"/>
  <c r="F227" i="150"/>
  <c r="N227" i="150" s="1"/>
  <c r="F169" i="148"/>
  <c r="N169" i="148" s="1"/>
  <c r="I163" i="160"/>
  <c r="M169" i="148"/>
  <c r="I185" i="161"/>
  <c r="F191" i="149"/>
  <c r="N191" i="149" s="1"/>
  <c r="M191" i="149"/>
  <c r="M35" i="150"/>
  <c r="F35" i="150"/>
  <c r="N35" i="150" s="1"/>
  <c r="I29" i="162"/>
  <c r="F36" i="147"/>
  <c r="I30" i="159"/>
  <c r="M36" i="147"/>
  <c r="F63" i="148"/>
  <c r="M63" i="148"/>
  <c r="I57" i="160"/>
  <c r="N63" i="148"/>
  <c r="M220" i="147"/>
  <c r="I214" i="159"/>
  <c r="F220" i="147"/>
  <c r="N220" i="147" s="1"/>
  <c r="M260" i="149"/>
  <c r="F260" i="149"/>
  <c r="I254" i="161"/>
  <c r="I122" i="162"/>
  <c r="M128" i="150"/>
  <c r="N128" i="150"/>
  <c r="F128" i="150"/>
  <c r="M46" i="144"/>
  <c r="I40" i="156"/>
  <c r="F46" i="144"/>
  <c r="N46" i="144" s="1"/>
  <c r="F253" i="148"/>
  <c r="I247" i="160"/>
  <c r="M253" i="148"/>
  <c r="I56" i="160"/>
  <c r="F62" i="148"/>
  <c r="N62" i="148" s="1"/>
  <c r="M62" i="148"/>
  <c r="I190" i="159"/>
  <c r="F196" i="147"/>
  <c r="N196" i="147" s="1"/>
  <c r="M196" i="147"/>
  <c r="I78" i="161"/>
  <c r="F84" i="149"/>
  <c r="N84" i="149" s="1"/>
  <c r="M84" i="149"/>
  <c r="M127" i="150"/>
  <c r="F127" i="150"/>
  <c r="I121" i="162"/>
  <c r="M136" i="149"/>
  <c r="F136" i="149"/>
  <c r="I130" i="161"/>
  <c r="F176" i="149"/>
  <c r="N176" i="149" s="1"/>
  <c r="M176" i="149"/>
  <c r="I170" i="161"/>
  <c r="M162" i="146"/>
  <c r="I156" i="158"/>
  <c r="F162" i="146"/>
  <c r="M165" i="148"/>
  <c r="F165" i="148"/>
  <c r="I159" i="160"/>
  <c r="F135" i="146"/>
  <c r="N135" i="146" s="1"/>
  <c r="I129" i="158"/>
  <c r="M135" i="146"/>
  <c r="I223" i="162"/>
  <c r="M229" i="150"/>
  <c r="F229" i="150"/>
  <c r="I49" i="153"/>
  <c r="F55" i="145"/>
  <c r="M55" i="145"/>
  <c r="N55" i="145" s="1"/>
  <c r="I254" i="158"/>
  <c r="M260" i="146"/>
  <c r="F260" i="146"/>
  <c r="N260" i="146" s="1"/>
  <c r="F91" i="147"/>
  <c r="I85" i="159"/>
  <c r="M91" i="147"/>
  <c r="F59" i="150"/>
  <c r="N59" i="150" s="1"/>
  <c r="I53" i="162"/>
  <c r="M59" i="150"/>
  <c r="M216" i="149"/>
  <c r="F216" i="149"/>
  <c r="I210" i="161"/>
  <c r="I11" i="161"/>
  <c r="M17" i="149"/>
  <c r="F17" i="149"/>
  <c r="I118" i="161"/>
  <c r="M124" i="149"/>
  <c r="F124" i="149"/>
  <c r="M261" i="150"/>
  <c r="F261" i="150"/>
  <c r="I255" i="162"/>
  <c r="M194" i="146"/>
  <c r="F194" i="146"/>
  <c r="I188" i="158"/>
  <c r="M220" i="149"/>
  <c r="I214" i="161"/>
  <c r="F220" i="149"/>
  <c r="N220" i="149" s="1"/>
  <c r="I135" i="159"/>
  <c r="F141" i="147"/>
  <c r="M141" i="147"/>
  <c r="I134" i="159"/>
  <c r="F140" i="147"/>
  <c r="M140" i="147"/>
  <c r="I83" i="160"/>
  <c r="M89" i="148"/>
  <c r="F89" i="148"/>
  <c r="N89" i="148" s="1"/>
  <c r="I209" i="160"/>
  <c r="M215" i="148"/>
  <c r="F215" i="148"/>
  <c r="N215" i="148" s="1"/>
  <c r="F93" i="146"/>
  <c r="I87" i="158"/>
  <c r="M93" i="146"/>
  <c r="M259" i="145"/>
  <c r="F259" i="145"/>
  <c r="I253" i="153"/>
  <c r="I198" i="160"/>
  <c r="F204" i="148"/>
  <c r="N204" i="148" s="1"/>
  <c r="M204" i="148"/>
  <c r="M64" i="147"/>
  <c r="I58" i="159"/>
  <c r="F64" i="147"/>
  <c r="I52" i="153"/>
  <c r="M58" i="145"/>
  <c r="F58" i="145"/>
  <c r="N58" i="145"/>
  <c r="I110" i="158"/>
  <c r="M116" i="146"/>
  <c r="F116" i="146"/>
  <c r="N116" i="146" s="1"/>
  <c r="F24" i="147"/>
  <c r="I18" i="159"/>
  <c r="M24" i="147"/>
  <c r="M197" i="147"/>
  <c r="I191" i="159"/>
  <c r="F197" i="147"/>
  <c r="N197" i="147" s="1"/>
  <c r="I238" i="161"/>
  <c r="F244" i="149"/>
  <c r="N244" i="149" s="1"/>
  <c r="M244" i="149"/>
  <c r="M239" i="150"/>
  <c r="F239" i="150"/>
  <c r="N239" i="150" s="1"/>
  <c r="I233" i="162"/>
  <c r="F204" i="147"/>
  <c r="M204" i="147"/>
  <c r="I198" i="159"/>
  <c r="M226" i="149"/>
  <c r="F226" i="149"/>
  <c r="N226" i="149" s="1"/>
  <c r="I220" i="161"/>
  <c r="M85" i="149"/>
  <c r="I79" i="161"/>
  <c r="F85" i="149"/>
  <c r="N85" i="149"/>
  <c r="I164" i="162"/>
  <c r="F170" i="150"/>
  <c r="M170" i="150"/>
  <c r="I10" i="153"/>
  <c r="F16" i="145"/>
  <c r="N16" i="145" s="1"/>
  <c r="M16" i="145"/>
  <c r="M235" i="147"/>
  <c r="F235" i="147"/>
  <c r="I229" i="159"/>
  <c r="M201" i="147"/>
  <c r="F201" i="147"/>
  <c r="N201" i="147" s="1"/>
  <c r="I195" i="159"/>
  <c r="I64" i="158"/>
  <c r="M70" i="146"/>
  <c r="F70" i="146"/>
  <c r="I200" i="161"/>
  <c r="F206" i="149"/>
  <c r="N206" i="149" s="1"/>
  <c r="M206" i="149"/>
  <c r="M124" i="148"/>
  <c r="I118" i="160"/>
  <c r="F124" i="148"/>
  <c r="I84" i="162"/>
  <c r="M90" i="150"/>
  <c r="F90" i="150"/>
  <c r="M132" i="150"/>
  <c r="I126" i="162"/>
  <c r="F132" i="150"/>
  <c r="N132" i="150" s="1"/>
  <c r="I216" i="153"/>
  <c r="F222" i="145"/>
  <c r="M222" i="145"/>
  <c r="N222" i="145"/>
  <c r="I210" i="159"/>
  <c r="M216" i="147"/>
  <c r="F216" i="147"/>
  <c r="N216" i="147" s="1"/>
  <c r="I48" i="158"/>
  <c r="M54" i="146"/>
  <c r="F54" i="146"/>
  <c r="N54" i="146" s="1"/>
  <c r="I189" i="158"/>
  <c r="F195" i="146"/>
  <c r="M195" i="146"/>
  <c r="F36" i="149"/>
  <c r="M36" i="149"/>
  <c r="I30" i="161"/>
  <c r="I183" i="161"/>
  <c r="M189" i="149"/>
  <c r="F189" i="149"/>
  <c r="N189" i="149" s="1"/>
  <c r="M136" i="145"/>
  <c r="I130" i="153"/>
  <c r="F136" i="145"/>
  <c r="N136" i="145" s="1"/>
  <c r="AR17" i="149"/>
  <c r="AR14" i="149"/>
  <c r="AR16" i="149"/>
  <c r="AR15" i="149"/>
  <c r="M213" i="142"/>
  <c r="F213" i="142"/>
  <c r="N213" i="142" s="1"/>
  <c r="I207" i="154"/>
  <c r="M42" i="148"/>
  <c r="I36" i="160"/>
  <c r="F42" i="148"/>
  <c r="N42" i="148" s="1"/>
  <c r="I244" i="153"/>
  <c r="M250" i="145"/>
  <c r="F250" i="145"/>
  <c r="N250" i="145" s="1"/>
  <c r="M77" i="146"/>
  <c r="I71" i="158"/>
  <c r="F77" i="146"/>
  <c r="N77" i="146" s="1"/>
  <c r="M74" i="148"/>
  <c r="F74" i="148"/>
  <c r="I68" i="160"/>
  <c r="F255" i="149"/>
  <c r="N255" i="149" s="1"/>
  <c r="M255" i="149"/>
  <c r="I249" i="161"/>
  <c r="M168" i="150"/>
  <c r="I162" i="162"/>
  <c r="F168" i="150"/>
  <c r="N168" i="150" s="1"/>
  <c r="I44" i="162"/>
  <c r="M50" i="150"/>
  <c r="F50" i="150"/>
  <c r="F106" i="146"/>
  <c r="M106" i="146"/>
  <c r="I100" i="158"/>
  <c r="I236" i="159"/>
  <c r="F242" i="147"/>
  <c r="N242" i="147" s="1"/>
  <c r="M242" i="147"/>
  <c r="F184" i="149"/>
  <c r="M184" i="149"/>
  <c r="I178" i="161"/>
  <c r="F35" i="146"/>
  <c r="I29" i="158"/>
  <c r="M35" i="146"/>
  <c r="M66" i="144"/>
  <c r="I60" i="156"/>
  <c r="F66" i="144"/>
  <c r="N66" i="144" s="1"/>
  <c r="I64" i="162"/>
  <c r="F70" i="150"/>
  <c r="M70" i="150"/>
  <c r="I64" i="159"/>
  <c r="F70" i="147"/>
  <c r="N70" i="147" s="1"/>
  <c r="M70" i="147"/>
  <c r="I118" i="158"/>
  <c r="F124" i="146"/>
  <c r="M124" i="146"/>
  <c r="I176" i="157"/>
  <c r="M182" i="79"/>
  <c r="F182" i="79"/>
  <c r="N182" i="79"/>
  <c r="I62" i="158"/>
  <c r="F68" i="146"/>
  <c r="M68" i="146"/>
  <c r="I193" i="155"/>
  <c r="F199" i="143"/>
  <c r="M199" i="143"/>
  <c r="N199" i="143" s="1"/>
  <c r="F95" i="134"/>
  <c r="I89" i="163"/>
  <c r="M95" i="134"/>
  <c r="M99" i="147"/>
  <c r="F99" i="147"/>
  <c r="N99" i="147" s="1"/>
  <c r="I93" i="159"/>
  <c r="F107" i="148"/>
  <c r="M107" i="148"/>
  <c r="I101" i="160"/>
  <c r="I172" i="159"/>
  <c r="M178" i="147"/>
  <c r="F178" i="147"/>
  <c r="N178" i="147" s="1"/>
  <c r="F67" i="150"/>
  <c r="M67" i="150"/>
  <c r="I61" i="162"/>
  <c r="M60" i="150"/>
  <c r="I54" i="162"/>
  <c r="F60" i="150"/>
  <c r="N60" i="150"/>
  <c r="M230" i="146"/>
  <c r="I224" i="158"/>
  <c r="F230" i="146"/>
  <c r="I65" i="162"/>
  <c r="M71" i="150"/>
  <c r="F71" i="150"/>
  <c r="I149" i="158"/>
  <c r="F155" i="146"/>
  <c r="M155" i="146"/>
  <c r="I95" i="161"/>
  <c r="F101" i="149"/>
  <c r="M101" i="149"/>
  <c r="F122" i="150"/>
  <c r="N122" i="150"/>
  <c r="M122" i="150"/>
  <c r="I116" i="162"/>
  <c r="I117" i="162"/>
  <c r="F123" i="150"/>
  <c r="N123" i="150" s="1"/>
  <c r="M123" i="150"/>
  <c r="F102" i="149"/>
  <c r="I96" i="161"/>
  <c r="N102" i="149"/>
  <c r="M102" i="149"/>
  <c r="I197" i="160"/>
  <c r="F203" i="148"/>
  <c r="N203" i="148"/>
  <c r="M203" i="148"/>
  <c r="F122" i="143"/>
  <c r="N122" i="143" s="1"/>
  <c r="I116" i="155"/>
  <c r="M122" i="143"/>
  <c r="F16" i="150"/>
  <c r="M16" i="150"/>
  <c r="I10" i="162"/>
  <c r="I181" i="160"/>
  <c r="F187" i="148"/>
  <c r="M187" i="148"/>
  <c r="M179" i="150"/>
  <c r="I173" i="162"/>
  <c r="F179" i="150"/>
  <c r="N179" i="150" s="1"/>
  <c r="M78" i="148"/>
  <c r="F78" i="148"/>
  <c r="I72" i="160"/>
  <c r="M263" i="150"/>
  <c r="I257" i="162"/>
  <c r="F263" i="150"/>
  <c r="N263" i="150" s="1"/>
  <c r="F219" i="147"/>
  <c r="N219" i="147" s="1"/>
  <c r="I213" i="159"/>
  <c r="M219" i="147"/>
  <c r="I193" i="158"/>
  <c r="F199" i="146"/>
  <c r="N199" i="146" s="1"/>
  <c r="M199" i="146"/>
  <c r="F257" i="146"/>
  <c r="N257" i="146" s="1"/>
  <c r="I251" i="158"/>
  <c r="M257" i="146"/>
  <c r="F172" i="149"/>
  <c r="I166" i="161"/>
  <c r="M172" i="149"/>
  <c r="F69" i="142"/>
  <c r="M69" i="142"/>
  <c r="I63" i="154"/>
  <c r="I91" i="159"/>
  <c r="F97" i="147"/>
  <c r="M97" i="147"/>
  <c r="F249" i="149"/>
  <c r="N249" i="149" s="1"/>
  <c r="M249" i="149"/>
  <c r="I243" i="161"/>
  <c r="M171" i="146"/>
  <c r="I165" i="158"/>
  <c r="F171" i="146"/>
  <c r="M193" i="145"/>
  <c r="I187" i="153"/>
  <c r="F193" i="145"/>
  <c r="I15" i="160"/>
  <c r="M21" i="148"/>
  <c r="F21" i="148"/>
  <c r="F183" i="146"/>
  <c r="N183" i="146" s="1"/>
  <c r="I177" i="158"/>
  <c r="M183" i="146"/>
  <c r="F137" i="150"/>
  <c r="I131" i="162"/>
  <c r="M137" i="150"/>
  <c r="I185" i="153"/>
  <c r="F191" i="145"/>
  <c r="M191" i="145"/>
  <c r="I225" i="159"/>
  <c r="F231" i="147"/>
  <c r="M231" i="147"/>
  <c r="I201" i="162"/>
  <c r="M207" i="150"/>
  <c r="F207" i="150"/>
  <c r="N207" i="150" s="1"/>
  <c r="F139" i="149"/>
  <c r="N139" i="149" s="1"/>
  <c r="I133" i="161"/>
  <c r="M139" i="149"/>
  <c r="I62" i="161"/>
  <c r="N68" i="149"/>
  <c r="F68" i="149"/>
  <c r="M68" i="149"/>
  <c r="F18" i="146"/>
  <c r="M18" i="146"/>
  <c r="I12" i="158"/>
  <c r="I70" i="162"/>
  <c r="F76" i="150"/>
  <c r="N76" i="150" s="1"/>
  <c r="M76" i="150"/>
  <c r="M235" i="150"/>
  <c r="F235" i="150"/>
  <c r="N235" i="150" s="1"/>
  <c r="I229" i="162"/>
  <c r="I223" i="160"/>
  <c r="F229" i="148"/>
  <c r="M229" i="148"/>
  <c r="M182" i="150"/>
  <c r="I176" i="162"/>
  <c r="F182" i="150"/>
  <c r="M18" i="147"/>
  <c r="I12" i="159"/>
  <c r="F18" i="147"/>
  <c r="N18" i="147" s="1"/>
  <c r="I246" i="161"/>
  <c r="M252" i="149"/>
  <c r="F252" i="149"/>
  <c r="M20" i="150"/>
  <c r="I14" i="162"/>
  <c r="F20" i="150"/>
  <c r="N20" i="150"/>
  <c r="M98" i="146"/>
  <c r="I92" i="158"/>
  <c r="F98" i="146"/>
  <c r="N98" i="146" s="1"/>
  <c r="M225" i="147"/>
  <c r="F225" i="147"/>
  <c r="N225" i="147" s="1"/>
  <c r="I219" i="159"/>
  <c r="F213" i="150"/>
  <c r="I207" i="162"/>
  <c r="M213" i="150"/>
  <c r="I104" i="153"/>
  <c r="F110" i="145"/>
  <c r="M110" i="145"/>
  <c r="F258" i="145"/>
  <c r="N258" i="145" s="1"/>
  <c r="I252" i="153"/>
  <c r="M258" i="145"/>
  <c r="I42" i="159"/>
  <c r="M48" i="147"/>
  <c r="F48" i="147"/>
  <c r="I17" i="161"/>
  <c r="F23" i="149"/>
  <c r="N23" i="149" s="1"/>
  <c r="M23" i="149"/>
  <c r="F162" i="148"/>
  <c r="N162" i="148"/>
  <c r="I156" i="160"/>
  <c r="M162" i="148"/>
  <c r="AR15" i="147"/>
  <c r="AR17" i="147"/>
  <c r="AR14" i="147"/>
  <c r="AR16" i="147"/>
  <c r="I112" i="153"/>
  <c r="M118" i="145"/>
  <c r="F118" i="145"/>
  <c r="N118" i="145" s="1"/>
  <c r="F136" i="148"/>
  <c r="N136" i="148" s="1"/>
  <c r="M136" i="148"/>
  <c r="I130" i="160"/>
  <c r="I233" i="161"/>
  <c r="F239" i="149"/>
  <c r="M239" i="149"/>
  <c r="I237" i="160"/>
  <c r="F243" i="148"/>
  <c r="N243" i="148" s="1"/>
  <c r="M243" i="148"/>
  <c r="I208" i="161"/>
  <c r="M214" i="149"/>
  <c r="F214" i="149"/>
  <c r="I250" i="161"/>
  <c r="M256" i="149"/>
  <c r="F256" i="149"/>
  <c r="I37" i="153"/>
  <c r="M43" i="145"/>
  <c r="F43" i="145"/>
  <c r="F146" i="149"/>
  <c r="N146" i="149" s="1"/>
  <c r="I140" i="161"/>
  <c r="M146" i="149"/>
  <c r="I221" i="159"/>
  <c r="M227" i="147"/>
  <c r="F227" i="147"/>
  <c r="M26" i="148"/>
  <c r="I20" i="160"/>
  <c r="F26" i="148"/>
  <c r="M156" i="145"/>
  <c r="I150" i="153"/>
  <c r="F156" i="145"/>
  <c r="I77" i="161"/>
  <c r="F83" i="149"/>
  <c r="N83" i="149" s="1"/>
  <c r="M83" i="149"/>
  <c r="I230" i="153"/>
  <c r="F236" i="145"/>
  <c r="N236" i="145" s="1"/>
  <c r="M236" i="145"/>
  <c r="M182" i="146"/>
  <c r="I176" i="158"/>
  <c r="F182" i="146"/>
  <c r="M80" i="144"/>
  <c r="F80" i="144"/>
  <c r="I74" i="156"/>
  <c r="N80" i="144"/>
  <c r="N208" i="149"/>
  <c r="I202" i="161"/>
  <c r="M208" i="149"/>
  <c r="F208" i="149"/>
  <c r="M230" i="145"/>
  <c r="F230" i="145"/>
  <c r="I224" i="153"/>
  <c r="F43" i="148"/>
  <c r="I37" i="160"/>
  <c r="M43" i="148"/>
  <c r="I235" i="162"/>
  <c r="M241" i="150"/>
  <c r="F241" i="150"/>
  <c r="I146" i="162"/>
  <c r="M152" i="150"/>
  <c r="F152" i="150"/>
  <c r="N152" i="150" s="1"/>
  <c r="M121" i="147"/>
  <c r="N121" i="147"/>
  <c r="I115" i="159"/>
  <c r="F121" i="147"/>
  <c r="M76" i="145"/>
  <c r="I70" i="153"/>
  <c r="F76" i="145"/>
  <c r="F227" i="149"/>
  <c r="I221" i="161"/>
  <c r="M227" i="149"/>
  <c r="F243" i="149"/>
  <c r="N243" i="149" s="1"/>
  <c r="I237" i="161"/>
  <c r="M243" i="149"/>
  <c r="M128" i="145"/>
  <c r="I122" i="153"/>
  <c r="F128" i="145"/>
  <c r="F235" i="134"/>
  <c r="I229" i="163"/>
  <c r="M235" i="134"/>
  <c r="N235" i="134"/>
  <c r="M249" i="146"/>
  <c r="F249" i="146"/>
  <c r="I243" i="158"/>
  <c r="N249" i="146"/>
  <c r="F50" i="148"/>
  <c r="N50" i="148" s="1"/>
  <c r="I44" i="160"/>
  <c r="M50" i="148"/>
  <c r="F202" i="150"/>
  <c r="N202" i="150" s="1"/>
  <c r="I196" i="162"/>
  <c r="M202" i="150"/>
  <c r="F177" i="150"/>
  <c r="N177" i="150" s="1"/>
  <c r="M177" i="150"/>
  <c r="I171" i="162"/>
  <c r="I75" i="161"/>
  <c r="M81" i="149"/>
  <c r="F81" i="149"/>
  <c r="M152" i="149"/>
  <c r="I146" i="161"/>
  <c r="F152" i="149"/>
  <c r="N152" i="149" s="1"/>
  <c r="I134" i="160"/>
  <c r="F140" i="148"/>
  <c r="N140" i="148" s="1"/>
  <c r="M140" i="148"/>
  <c r="M185" i="148"/>
  <c r="F185" i="148"/>
  <c r="I179" i="160"/>
  <c r="N185" i="148"/>
  <c r="M31" i="150"/>
  <c r="I25" i="162"/>
  <c r="F31" i="150"/>
  <c r="N31" i="150" s="1"/>
  <c r="M174" i="149"/>
  <c r="F174" i="149"/>
  <c r="N174" i="149" s="1"/>
  <c r="I168" i="161"/>
  <c r="F52" i="147"/>
  <c r="M52" i="147"/>
  <c r="I46" i="159"/>
  <c r="M218" i="150"/>
  <c r="F218" i="150"/>
  <c r="N218" i="150" s="1"/>
  <c r="I212" i="162"/>
  <c r="M17" i="142"/>
  <c r="F17" i="142"/>
  <c r="I11" i="154"/>
  <c r="F169" i="147"/>
  <c r="I163" i="159"/>
  <c r="M169" i="147"/>
  <c r="N169" i="147"/>
  <c r="M184" i="148"/>
  <c r="I178" i="160"/>
  <c r="N184" i="148"/>
  <c r="F184" i="148"/>
  <c r="N100" i="150"/>
  <c r="I94" i="162"/>
  <c r="M100" i="150"/>
  <c r="F100" i="150"/>
  <c r="F238" i="145"/>
  <c r="M238" i="145"/>
  <c r="I232" i="153"/>
  <c r="I108" i="162"/>
  <c r="M114" i="150"/>
  <c r="F114" i="150"/>
  <c r="N114" i="150" s="1"/>
  <c r="F95" i="150"/>
  <c r="N95" i="150" s="1"/>
  <c r="M95" i="150"/>
  <c r="I89" i="162"/>
  <c r="M211" i="149"/>
  <c r="I205" i="161"/>
  <c r="F211" i="149"/>
  <c r="I95" i="160"/>
  <c r="M101" i="148"/>
  <c r="F101" i="148"/>
  <c r="N101" i="148" s="1"/>
  <c r="M144" i="149"/>
  <c r="F144" i="149"/>
  <c r="I138" i="161"/>
  <c r="M197" i="141"/>
  <c r="I191" i="152"/>
  <c r="R197" i="141"/>
  <c r="F197" i="141"/>
  <c r="F232" i="149"/>
  <c r="I226" i="161"/>
  <c r="M232" i="149"/>
  <c r="N232" i="149" s="1"/>
  <c r="M256" i="79"/>
  <c r="F256" i="79"/>
  <c r="N256" i="79" s="1"/>
  <c r="I250" i="157"/>
  <c r="F217" i="150"/>
  <c r="M217" i="150"/>
  <c r="I211" i="162"/>
  <c r="I175" i="159"/>
  <c r="M181" i="147"/>
  <c r="F181" i="147"/>
  <c r="N181" i="147" s="1"/>
  <c r="I80" i="163"/>
  <c r="F86" i="134"/>
  <c r="N86" i="134"/>
  <c r="M86" i="134"/>
  <c r="I204" i="161"/>
  <c r="M210" i="149"/>
  <c r="F210" i="149"/>
  <c r="M194" i="142"/>
  <c r="I188" i="154"/>
  <c r="F194" i="142"/>
  <c r="N194" i="142" s="1"/>
  <c r="F56" i="150"/>
  <c r="I50" i="162"/>
  <c r="M56" i="150"/>
  <c r="N56" i="150"/>
  <c r="F76" i="143"/>
  <c r="I70" i="155"/>
  <c r="M76" i="143"/>
  <c r="M106" i="148"/>
  <c r="F106" i="148"/>
  <c r="I100" i="160"/>
  <c r="I159" i="158"/>
  <c r="M165" i="146"/>
  <c r="F165" i="146"/>
  <c r="N165" i="146" s="1"/>
  <c r="I140" i="158"/>
  <c r="F146" i="146"/>
  <c r="M146" i="146"/>
  <c r="N146" i="146"/>
  <c r="F265" i="146"/>
  <c r="M265" i="146"/>
  <c r="I259" i="158"/>
  <c r="I119" i="162"/>
  <c r="M125" i="150"/>
  <c r="F125" i="150"/>
  <c r="N125" i="150" s="1"/>
  <c r="M214" i="79"/>
  <c r="F214" i="79"/>
  <c r="I208" i="157"/>
  <c r="M33" i="141"/>
  <c r="F33" i="141"/>
  <c r="R33" i="141"/>
  <c r="I27" i="152"/>
  <c r="N33" i="141"/>
  <c r="I123" i="153"/>
  <c r="M129" i="145"/>
  <c r="F129" i="145"/>
  <c r="N129" i="145" s="1"/>
  <c r="I242" i="156"/>
  <c r="M248" i="144"/>
  <c r="F248" i="144"/>
  <c r="F207" i="147"/>
  <c r="I201" i="159"/>
  <c r="M207" i="147"/>
  <c r="I118" i="154"/>
  <c r="F124" i="142"/>
  <c r="N124" i="142" s="1"/>
  <c r="M124" i="142"/>
  <c r="F155" i="147"/>
  <c r="N155" i="147" s="1"/>
  <c r="M155" i="147"/>
  <c r="I149" i="159"/>
  <c r="M142" i="145"/>
  <c r="I136" i="153"/>
  <c r="F142" i="145"/>
  <c r="I144" i="158"/>
  <c r="M150" i="146"/>
  <c r="F150" i="146"/>
  <c r="AO3" i="144"/>
  <c r="M240" i="146"/>
  <c r="N240" i="146" s="1"/>
  <c r="I234" i="158"/>
  <c r="F240" i="146"/>
  <c r="M240" i="147"/>
  <c r="F240" i="147"/>
  <c r="N240" i="147" s="1"/>
  <c r="I234" i="159"/>
  <c r="F236" i="150"/>
  <c r="I230" i="162"/>
  <c r="M236" i="150"/>
  <c r="M159" i="145"/>
  <c r="I153" i="153"/>
  <c r="F159" i="145"/>
  <c r="M189" i="145"/>
  <c r="I183" i="153"/>
  <c r="F189" i="145"/>
  <c r="F219" i="149"/>
  <c r="N219" i="149" s="1"/>
  <c r="M219" i="149"/>
  <c r="I213" i="161"/>
  <c r="I136" i="161"/>
  <c r="F142" i="149"/>
  <c r="N142" i="149" s="1"/>
  <c r="M142" i="149"/>
  <c r="M55" i="141"/>
  <c r="F55" i="141"/>
  <c r="N55" i="141" s="1"/>
  <c r="R55" i="141"/>
  <c r="I49" i="152"/>
  <c r="I81" i="159"/>
  <c r="F87" i="147"/>
  <c r="N87" i="147" s="1"/>
  <c r="M87" i="147"/>
  <c r="F250" i="144"/>
  <c r="M250" i="144"/>
  <c r="N250" i="144"/>
  <c r="I244" i="156"/>
  <c r="F21" i="147"/>
  <c r="N21" i="147" s="1"/>
  <c r="M21" i="147"/>
  <c r="I15" i="159"/>
  <c r="M24" i="149"/>
  <c r="I18" i="161"/>
  <c r="F24" i="149"/>
  <c r="N24" i="149"/>
  <c r="F27" i="148"/>
  <c r="M27" i="148"/>
  <c r="I21" i="160"/>
  <c r="M66" i="148"/>
  <c r="I60" i="160"/>
  <c r="F66" i="148"/>
  <c r="N66" i="148" s="1"/>
  <c r="I10" i="161"/>
  <c r="F16" i="149"/>
  <c r="N16" i="149" s="1"/>
  <c r="M16" i="149"/>
  <c r="M139" i="150"/>
  <c r="I133" i="162"/>
  <c r="F139" i="150"/>
  <c r="N139" i="150"/>
  <c r="I29" i="159"/>
  <c r="F35" i="147"/>
  <c r="M35" i="147"/>
  <c r="I66" i="162"/>
  <c r="M72" i="150"/>
  <c r="F72" i="150"/>
  <c r="I102" i="158"/>
  <c r="F108" i="146"/>
  <c r="N108" i="146" s="1"/>
  <c r="M108" i="146"/>
  <c r="I58" i="162"/>
  <c r="M64" i="150"/>
  <c r="F64" i="150"/>
  <c r="N64" i="150" s="1"/>
  <c r="I177" i="160"/>
  <c r="F183" i="148"/>
  <c r="M183" i="148"/>
  <c r="F226" i="145"/>
  <c r="M226" i="145"/>
  <c r="I220" i="153"/>
  <c r="F145" i="147"/>
  <c r="N145" i="147" s="1"/>
  <c r="M145" i="147"/>
  <c r="I139" i="159"/>
  <c r="I230" i="159"/>
  <c r="M236" i="147"/>
  <c r="F236" i="147"/>
  <c r="N236" i="147" s="1"/>
  <c r="M174" i="146"/>
  <c r="I168" i="158"/>
  <c r="F174" i="146"/>
  <c r="N174" i="146" s="1"/>
  <c r="F109" i="150"/>
  <c r="I103" i="162"/>
  <c r="M109" i="150"/>
  <c r="F251" i="79"/>
  <c r="N251" i="79" s="1"/>
  <c r="M251" i="79"/>
  <c r="I245" i="157"/>
  <c r="F134" i="145"/>
  <c r="N134" i="145" s="1"/>
  <c r="I128" i="153"/>
  <c r="M134" i="145"/>
  <c r="F218" i="79"/>
  <c r="I212" i="157"/>
  <c r="M218" i="79"/>
  <c r="F27" i="145"/>
  <c r="N27" i="145" s="1"/>
  <c r="M27" i="145"/>
  <c r="I21" i="153"/>
  <c r="I110" i="160"/>
  <c r="M116" i="148"/>
  <c r="F116" i="148"/>
  <c r="N116" i="148" s="1"/>
  <c r="I134" i="161"/>
  <c r="M140" i="149"/>
  <c r="F140" i="149"/>
  <c r="F164" i="148"/>
  <c r="M164" i="148"/>
  <c r="I158" i="160"/>
  <c r="F161" i="149"/>
  <c r="M161" i="149"/>
  <c r="N161" i="149" s="1"/>
  <c r="I155" i="161"/>
  <c r="I92" i="162"/>
  <c r="F98" i="150"/>
  <c r="M98" i="150"/>
  <c r="I93" i="160"/>
  <c r="M99" i="148"/>
  <c r="F99" i="148"/>
  <c r="F96" i="150"/>
  <c r="I90" i="162"/>
  <c r="M96" i="150"/>
  <c r="I48" i="153"/>
  <c r="F54" i="145"/>
  <c r="N54" i="145" s="1"/>
  <c r="M54" i="145"/>
  <c r="M242" i="145"/>
  <c r="I236" i="153"/>
  <c r="F242" i="145"/>
  <c r="N242" i="145" s="1"/>
  <c r="M199" i="150"/>
  <c r="I193" i="162"/>
  <c r="F199" i="150"/>
  <c r="F175" i="146"/>
  <c r="N175" i="146" s="1"/>
  <c r="M175" i="146"/>
  <c r="I169" i="158"/>
  <c r="I161" i="161"/>
  <c r="M167" i="149"/>
  <c r="F167" i="149"/>
  <c r="M198" i="144"/>
  <c r="F198" i="144"/>
  <c r="N198" i="144" s="1"/>
  <c r="I192" i="156"/>
  <c r="F143" i="145"/>
  <c r="M143" i="145"/>
  <c r="I137" i="153"/>
  <c r="M58" i="148"/>
  <c r="I52" i="160"/>
  <c r="F58" i="148"/>
  <c r="N58" i="148" s="1"/>
  <c r="I228" i="162"/>
  <c r="M234" i="150"/>
  <c r="F234" i="150"/>
  <c r="N234" i="150" s="1"/>
  <c r="I231" i="161"/>
  <c r="M237" i="149"/>
  <c r="F237" i="149"/>
  <c r="N237" i="149" s="1"/>
  <c r="I218" i="161"/>
  <c r="M224" i="149"/>
  <c r="F224" i="149"/>
  <c r="N224" i="149" s="1"/>
  <c r="M157" i="147"/>
  <c r="F157" i="147"/>
  <c r="N157" i="147" s="1"/>
  <c r="I151" i="159"/>
  <c r="I229" i="160"/>
  <c r="F235" i="148"/>
  <c r="M235" i="148"/>
  <c r="F116" i="150"/>
  <c r="M116" i="150"/>
  <c r="I110" i="162"/>
  <c r="N116" i="150"/>
  <c r="I116" i="158"/>
  <c r="F122" i="146"/>
  <c r="M122" i="146"/>
  <c r="M29" i="149"/>
  <c r="F29" i="149"/>
  <c r="N29" i="149" s="1"/>
  <c r="I23" i="161"/>
  <c r="M177" i="147"/>
  <c r="F177" i="147"/>
  <c r="I171" i="159"/>
  <c r="F59" i="147"/>
  <c r="I53" i="159"/>
  <c r="M59" i="147"/>
  <c r="I183" i="160"/>
  <c r="M189" i="148"/>
  <c r="F189" i="148"/>
  <c r="N189" i="148" s="1"/>
  <c r="M175" i="143"/>
  <c r="F175" i="143"/>
  <c r="I169" i="155"/>
  <c r="M94" i="145"/>
  <c r="I88" i="153"/>
  <c r="F94" i="145"/>
  <c r="I113" i="159"/>
  <c r="F119" i="147"/>
  <c r="M119" i="147"/>
  <c r="N119" i="147" s="1"/>
  <c r="I227" i="160"/>
  <c r="M233" i="148"/>
  <c r="F233" i="148"/>
  <c r="F194" i="149"/>
  <c r="N194" i="149" s="1"/>
  <c r="M194" i="149"/>
  <c r="I188" i="161"/>
  <c r="I32" i="159"/>
  <c r="M38" i="147"/>
  <c r="F38" i="147"/>
  <c r="N38" i="147" s="1"/>
  <c r="M144" i="148"/>
  <c r="I138" i="160"/>
  <c r="F144" i="148"/>
  <c r="N144" i="148"/>
  <c r="N39" i="147"/>
  <c r="I33" i="159"/>
  <c r="M39" i="147"/>
  <c r="F39" i="147"/>
  <c r="I76" i="158"/>
  <c r="F82" i="146"/>
  <c r="M82" i="146"/>
  <c r="M172" i="146"/>
  <c r="F172" i="146"/>
  <c r="I166" i="158"/>
  <c r="N172" i="146"/>
  <c r="N216" i="148"/>
  <c r="M216" i="148"/>
  <c r="I210" i="160"/>
  <c r="F216" i="148"/>
  <c r="M125" i="147"/>
  <c r="F125" i="147"/>
  <c r="N125" i="147" s="1"/>
  <c r="I119" i="159"/>
  <c r="M200" i="145"/>
  <c r="F200" i="145"/>
  <c r="N200" i="145" s="1"/>
  <c r="I194" i="153"/>
  <c r="I140" i="153"/>
  <c r="N146" i="145"/>
  <c r="F146" i="145"/>
  <c r="M146" i="145"/>
  <c r="I179" i="159"/>
  <c r="M185" i="147"/>
  <c r="F185" i="147"/>
  <c r="M244" i="145"/>
  <c r="I238" i="153"/>
  <c r="F244" i="145"/>
  <c r="M101" i="146"/>
  <c r="F101" i="146"/>
  <c r="N101" i="146" s="1"/>
  <c r="I95" i="158"/>
  <c r="F92" i="147"/>
  <c r="M92" i="147"/>
  <c r="I86" i="159"/>
  <c r="I143" i="153"/>
  <c r="F149" i="145"/>
  <c r="M149" i="145"/>
  <c r="N149" i="145" s="1"/>
  <c r="I186" i="153"/>
  <c r="F192" i="145"/>
  <c r="N192" i="145" s="1"/>
  <c r="M192" i="145"/>
  <c r="F153" i="150"/>
  <c r="N153" i="150" s="1"/>
  <c r="M153" i="150"/>
  <c r="I147" i="162"/>
  <c r="F160" i="147"/>
  <c r="N160" i="147" s="1"/>
  <c r="I154" i="159"/>
  <c r="M160" i="147"/>
  <c r="I157" i="161"/>
  <c r="M163" i="149"/>
  <c r="F163" i="149"/>
  <c r="F168" i="145"/>
  <c r="M168" i="145"/>
  <c r="I162" i="153"/>
  <c r="F157" i="149"/>
  <c r="N157" i="149" s="1"/>
  <c r="M157" i="149"/>
  <c r="I151" i="161"/>
  <c r="I149" i="160"/>
  <c r="F155" i="148"/>
  <c r="M155" i="148"/>
  <c r="F205" i="141"/>
  <c r="M205" i="141"/>
  <c r="I199" i="152"/>
  <c r="R205" i="141"/>
  <c r="M240" i="150"/>
  <c r="I234" i="162"/>
  <c r="N240" i="150"/>
  <c r="F240" i="150"/>
  <c r="I89" i="159"/>
  <c r="M95" i="147"/>
  <c r="F95" i="147"/>
  <c r="N95" i="147"/>
  <c r="F88" i="146"/>
  <c r="N88" i="146" s="1"/>
  <c r="I82" i="158"/>
  <c r="M88" i="146"/>
  <c r="N21" i="149"/>
  <c r="M21" i="149"/>
  <c r="F21" i="149"/>
  <c r="I15" i="161"/>
  <c r="F192" i="149"/>
  <c r="N192" i="149" s="1"/>
  <c r="M192" i="149"/>
  <c r="I186" i="161"/>
  <c r="F200" i="150"/>
  <c r="I194" i="162"/>
  <c r="M200" i="150"/>
  <c r="N200" i="150" s="1"/>
  <c r="I154" i="161"/>
  <c r="M160" i="149"/>
  <c r="F160" i="149"/>
  <c r="M41" i="149"/>
  <c r="F41" i="149"/>
  <c r="I35" i="161"/>
  <c r="N41" i="149"/>
  <c r="M115" i="150"/>
  <c r="I109" i="162"/>
  <c r="F115" i="150"/>
  <c r="F173" i="145"/>
  <c r="I167" i="153"/>
  <c r="M173" i="145"/>
  <c r="F231" i="146"/>
  <c r="M231" i="146"/>
  <c r="I225" i="158"/>
  <c r="F84" i="148"/>
  <c r="N84" i="148" s="1"/>
  <c r="M84" i="148"/>
  <c r="I78" i="160"/>
  <c r="I125" i="162"/>
  <c r="M131" i="150"/>
  <c r="F131" i="150"/>
  <c r="N131" i="150" s="1"/>
  <c r="M137" i="145"/>
  <c r="F137" i="145"/>
  <c r="N137" i="145" s="1"/>
  <c r="I131" i="153"/>
  <c r="F99" i="150"/>
  <c r="N99" i="150" s="1"/>
  <c r="M99" i="150"/>
  <c r="I93" i="162"/>
  <c r="F145" i="146"/>
  <c r="N145" i="146" s="1"/>
  <c r="I139" i="158"/>
  <c r="M145" i="146"/>
  <c r="F186" i="149"/>
  <c r="I180" i="161"/>
  <c r="M186" i="149"/>
  <c r="N186" i="149" s="1"/>
  <c r="F199" i="147"/>
  <c r="I193" i="159"/>
  <c r="M199" i="147"/>
  <c r="M58" i="149"/>
  <c r="I52" i="161"/>
  <c r="F58" i="149"/>
  <c r="N58" i="149" s="1"/>
  <c r="M82" i="150"/>
  <c r="F82" i="150"/>
  <c r="I76" i="162"/>
  <c r="F85" i="148"/>
  <c r="I79" i="160"/>
  <c r="M85" i="148"/>
  <c r="N85" i="148"/>
  <c r="M220" i="145"/>
  <c r="F220" i="145"/>
  <c r="I214" i="153"/>
  <c r="F192" i="148"/>
  <c r="I186" i="160"/>
  <c r="M192" i="148"/>
  <c r="M161" i="141"/>
  <c r="I155" i="152"/>
  <c r="R161" i="141"/>
  <c r="F161" i="141"/>
  <c r="F183" i="150"/>
  <c r="M183" i="150"/>
  <c r="N183" i="150" s="1"/>
  <c r="I177" i="162"/>
  <c r="M170" i="149"/>
  <c r="F170" i="149"/>
  <c r="N170" i="149" s="1"/>
  <c r="I164" i="161"/>
  <c r="M218" i="144"/>
  <c r="F218" i="144"/>
  <c r="N218" i="144" s="1"/>
  <c r="I212" i="156"/>
  <c r="I37" i="162"/>
  <c r="M43" i="150"/>
  <c r="F43" i="150"/>
  <c r="N43" i="150" s="1"/>
  <c r="M186" i="134"/>
  <c r="F186" i="134"/>
  <c r="I180" i="163"/>
  <c r="N186" i="134"/>
  <c r="F152" i="148"/>
  <c r="N152" i="148" s="1"/>
  <c r="M152" i="148"/>
  <c r="I146" i="160"/>
  <c r="AO6" i="147"/>
  <c r="I257" i="158"/>
  <c r="M263" i="146"/>
  <c r="F263" i="146"/>
  <c r="N263" i="146" s="1"/>
  <c r="I156" i="161"/>
  <c r="M162" i="149"/>
  <c r="F162" i="149"/>
  <c r="N162" i="149" s="1"/>
  <c r="I82" i="161"/>
  <c r="M88" i="149"/>
  <c r="F88" i="149"/>
  <c r="I141" i="162"/>
  <c r="M147" i="150"/>
  <c r="F147" i="150"/>
  <c r="N147" i="150" s="1"/>
  <c r="F244" i="146"/>
  <c r="I238" i="158"/>
  <c r="M244" i="146"/>
  <c r="F161" i="150"/>
  <c r="N161" i="150" s="1"/>
  <c r="M161" i="150"/>
  <c r="I155" i="162"/>
  <c r="F264" i="147"/>
  <c r="M264" i="147"/>
  <c r="I258" i="159"/>
  <c r="M246" i="148"/>
  <c r="F246" i="148"/>
  <c r="I240" i="160"/>
  <c r="M40" i="150"/>
  <c r="N40" i="150" s="1"/>
  <c r="F40" i="150"/>
  <c r="I34" i="162"/>
  <c r="F161" i="79"/>
  <c r="I155" i="157"/>
  <c r="M161" i="79"/>
  <c r="M171" i="150"/>
  <c r="I165" i="162"/>
  <c r="F171" i="150"/>
  <c r="M156" i="148"/>
  <c r="F156" i="148"/>
  <c r="N156" i="148" s="1"/>
  <c r="I150" i="160"/>
  <c r="N173" i="148"/>
  <c r="I167" i="160"/>
  <c r="F173" i="148"/>
  <c r="M173" i="148"/>
  <c r="I101" i="155"/>
  <c r="F107" i="143"/>
  <c r="M107" i="143"/>
  <c r="M221" i="148"/>
  <c r="I215" i="160"/>
  <c r="F221" i="148"/>
  <c r="N221" i="148" s="1"/>
  <c r="F159" i="79"/>
  <c r="N159" i="79" s="1"/>
  <c r="M159" i="79"/>
  <c r="I153" i="157"/>
  <c r="F123" i="147"/>
  <c r="N123" i="147" s="1"/>
  <c r="I117" i="159"/>
  <c r="M123" i="147"/>
  <c r="F162" i="150"/>
  <c r="N162" i="150" s="1"/>
  <c r="M162" i="150"/>
  <c r="I156" i="162"/>
  <c r="I167" i="159"/>
  <c r="M173" i="147"/>
  <c r="F173" i="147"/>
  <c r="N173" i="147" s="1"/>
  <c r="F254" i="134"/>
  <c r="N254" i="134" s="1"/>
  <c r="M254" i="134"/>
  <c r="I248" i="163"/>
  <c r="M185" i="150"/>
  <c r="I179" i="162"/>
  <c r="F185" i="150"/>
  <c r="F84" i="147"/>
  <c r="N84" i="147"/>
  <c r="I78" i="159"/>
  <c r="M84" i="147"/>
  <c r="F161" i="147"/>
  <c r="N161" i="147" s="1"/>
  <c r="I155" i="159"/>
  <c r="M161" i="147"/>
  <c r="AR19" i="148"/>
  <c r="AR18" i="148"/>
  <c r="F35" i="148"/>
  <c r="M35" i="148"/>
  <c r="I29" i="160"/>
  <c r="I123" i="161"/>
  <c r="F129" i="149"/>
  <c r="M129" i="149"/>
  <c r="F195" i="148"/>
  <c r="I189" i="160"/>
  <c r="M195" i="148"/>
  <c r="M188" i="147"/>
  <c r="I182" i="159"/>
  <c r="F188" i="147"/>
  <c r="I145" i="161"/>
  <c r="M151" i="149"/>
  <c r="F151" i="149"/>
  <c r="N151" i="149" s="1"/>
  <c r="I142" i="158"/>
  <c r="F148" i="146"/>
  <c r="N148" i="146" s="1"/>
  <c r="M148" i="146"/>
  <c r="F112" i="149"/>
  <c r="I106" i="161"/>
  <c r="M112" i="149"/>
  <c r="N112" i="149" s="1"/>
  <c r="M108" i="145"/>
  <c r="N108" i="145"/>
  <c r="F108" i="145"/>
  <c r="I102" i="153"/>
  <c r="M91" i="150"/>
  <c r="I85" i="162"/>
  <c r="F91" i="150"/>
  <c r="I159" i="154"/>
  <c r="M165" i="142"/>
  <c r="F165" i="142"/>
  <c r="M265" i="150"/>
  <c r="F265" i="150"/>
  <c r="N265" i="150" s="1"/>
  <c r="I259" i="162"/>
  <c r="M156" i="150"/>
  <c r="I150" i="162"/>
  <c r="F156" i="150"/>
  <c r="N156" i="150" s="1"/>
  <c r="F144" i="147"/>
  <c r="I138" i="159"/>
  <c r="M144" i="147"/>
  <c r="M245" i="148"/>
  <c r="I239" i="160"/>
  <c r="F245" i="148"/>
  <c r="N245" i="148" s="1"/>
  <c r="M220" i="146"/>
  <c r="I214" i="158"/>
  <c r="F220" i="146"/>
  <c r="N220" i="146"/>
  <c r="I203" i="160"/>
  <c r="F209" i="148"/>
  <c r="M209" i="148"/>
  <c r="N209" i="148" s="1"/>
  <c r="F171" i="147"/>
  <c r="I165" i="159"/>
  <c r="M171" i="147"/>
  <c r="F126" i="146"/>
  <c r="M126" i="146"/>
  <c r="I120" i="158"/>
  <c r="N126" i="146"/>
  <c r="I73" i="153"/>
  <c r="F79" i="145"/>
  <c r="N79" i="145" s="1"/>
  <c r="M79" i="145"/>
  <c r="M92" i="148"/>
  <c r="I86" i="160"/>
  <c r="F92" i="148"/>
  <c r="N92" i="148" s="1"/>
  <c r="F190" i="144"/>
  <c r="N190" i="144" s="1"/>
  <c r="I184" i="156"/>
  <c r="M190" i="144"/>
  <c r="M152" i="147"/>
  <c r="I146" i="159"/>
  <c r="F152" i="147"/>
  <c r="F150" i="149"/>
  <c r="M150" i="149"/>
  <c r="I144" i="161"/>
  <c r="F237" i="150"/>
  <c r="N237" i="150" s="1"/>
  <c r="I231" i="162"/>
  <c r="M237" i="150"/>
  <c r="F52" i="145"/>
  <c r="N52" i="145"/>
  <c r="M52" i="145"/>
  <c r="I46" i="153"/>
  <c r="F184" i="147"/>
  <c r="M184" i="147"/>
  <c r="I178" i="159"/>
  <c r="M158" i="148"/>
  <c r="I152" i="160"/>
  <c r="F158" i="148"/>
  <c r="N158" i="148" s="1"/>
  <c r="F64" i="148"/>
  <c r="M64" i="148"/>
  <c r="I58" i="160"/>
  <c r="M61" i="150"/>
  <c r="I55" i="162"/>
  <c r="F61" i="150"/>
  <c r="N61" i="150" s="1"/>
  <c r="M189" i="150"/>
  <c r="F189" i="150"/>
  <c r="I183" i="162"/>
  <c r="I99" i="162"/>
  <c r="M105" i="150"/>
  <c r="N105" i="150"/>
  <c r="F105" i="150"/>
  <c r="M86" i="148"/>
  <c r="F86" i="148"/>
  <c r="I80" i="160"/>
  <c r="I192" i="161"/>
  <c r="F198" i="149"/>
  <c r="M198" i="149"/>
  <c r="M212" i="147"/>
  <c r="F212" i="147"/>
  <c r="I206" i="159"/>
  <c r="M173" i="150"/>
  <c r="I167" i="162"/>
  <c r="F173" i="150"/>
  <c r="F205" i="147"/>
  <c r="N205" i="147" s="1"/>
  <c r="I199" i="159"/>
  <c r="M205" i="147"/>
  <c r="F42" i="147"/>
  <c r="M42" i="147"/>
  <c r="I36" i="159"/>
  <c r="I245" i="159"/>
  <c r="M251" i="147"/>
  <c r="F251" i="147"/>
  <c r="M32" i="148"/>
  <c r="I26" i="160"/>
  <c r="F32" i="148"/>
  <c r="N32" i="148" s="1"/>
  <c r="M234" i="146"/>
  <c r="I228" i="158"/>
  <c r="F234" i="146"/>
  <c r="N234" i="146" s="1"/>
  <c r="F100" i="149"/>
  <c r="N100" i="149"/>
  <c r="M100" i="149"/>
  <c r="I94" i="161"/>
  <c r="M80" i="145"/>
  <c r="N80" i="145"/>
  <c r="I74" i="153"/>
  <c r="F80" i="145"/>
  <c r="I129" i="160"/>
  <c r="M135" i="148"/>
  <c r="F135" i="148"/>
  <c r="N135" i="148"/>
  <c r="F121" i="150"/>
  <c r="I115" i="162"/>
  <c r="M121" i="150"/>
  <c r="N121" i="150" s="1"/>
  <c r="I187" i="155"/>
  <c r="F193" i="143"/>
  <c r="M193" i="143"/>
  <c r="M26" i="145"/>
  <c r="I20" i="153"/>
  <c r="F26" i="145"/>
  <c r="N26" i="145"/>
  <c r="I65" i="159"/>
  <c r="F71" i="147"/>
  <c r="M71" i="147"/>
  <c r="I11" i="162"/>
  <c r="F17" i="150"/>
  <c r="M17" i="150"/>
  <c r="I86" i="153"/>
  <c r="M92" i="145"/>
  <c r="F92" i="145"/>
  <c r="N92" i="145" s="1"/>
  <c r="I145" i="160"/>
  <c r="M151" i="148"/>
  <c r="F151" i="148"/>
  <c r="N151" i="148" s="1"/>
  <c r="F163" i="147"/>
  <c r="N163" i="147" s="1"/>
  <c r="M163" i="147"/>
  <c r="I157" i="159"/>
  <c r="F188" i="150"/>
  <c r="N188" i="150" s="1"/>
  <c r="M188" i="150"/>
  <c r="I182" i="162"/>
  <c r="F265" i="134"/>
  <c r="M265" i="134"/>
  <c r="I259" i="163"/>
  <c r="I185" i="159"/>
  <c r="F191" i="147"/>
  <c r="M191" i="147"/>
  <c r="F187" i="145"/>
  <c r="N187" i="145" s="1"/>
  <c r="M187" i="145"/>
  <c r="I181" i="153"/>
  <c r="F105" i="149"/>
  <c r="N105" i="149" s="1"/>
  <c r="I99" i="161"/>
  <c r="M105" i="149"/>
  <c r="M70" i="145"/>
  <c r="I64" i="153"/>
  <c r="F70" i="145"/>
  <c r="N70" i="145"/>
  <c r="F88" i="148"/>
  <c r="I82" i="160"/>
  <c r="M88" i="148"/>
  <c r="N88" i="148" s="1"/>
  <c r="I160" i="159"/>
  <c r="M166" i="147"/>
  <c r="F166" i="147"/>
  <c r="N166" i="147" s="1"/>
  <c r="AR19" i="149"/>
  <c r="AR18" i="149"/>
  <c r="M163" i="150"/>
  <c r="F163" i="150"/>
  <c r="N163" i="150" s="1"/>
  <c r="I157" i="162"/>
  <c r="I40" i="162"/>
  <c r="M46" i="150"/>
  <c r="F46" i="150"/>
  <c r="F65" i="150"/>
  <c r="N65" i="150" s="1"/>
  <c r="I59" i="162"/>
  <c r="M65" i="150"/>
  <c r="I51" i="152"/>
  <c r="F57" i="141"/>
  <c r="R57" i="141"/>
  <c r="M57" i="141"/>
  <c r="I158" i="153"/>
  <c r="F164" i="145"/>
  <c r="N164" i="145" s="1"/>
  <c r="M164" i="145"/>
  <c r="I40" i="158"/>
  <c r="M46" i="146"/>
  <c r="N46" i="146" s="1"/>
  <c r="F46" i="146"/>
  <c r="I91" i="162"/>
  <c r="M97" i="150"/>
  <c r="F97" i="150"/>
  <c r="I138" i="162"/>
  <c r="M144" i="150"/>
  <c r="F144" i="150"/>
  <c r="N144" i="150"/>
  <c r="F88" i="150"/>
  <c r="N88" i="150" s="1"/>
  <c r="M88" i="150"/>
  <c r="I82" i="162"/>
  <c r="F137" i="146"/>
  <c r="N137" i="146" s="1"/>
  <c r="M137" i="146"/>
  <c r="I131" i="158"/>
  <c r="I175" i="162"/>
  <c r="F181" i="150"/>
  <c r="N181" i="150" s="1"/>
  <c r="M181" i="150"/>
  <c r="M24" i="148"/>
  <c r="I18" i="160"/>
  <c r="F24" i="148"/>
  <c r="N24" i="148" s="1"/>
  <c r="N50" i="147"/>
  <c r="F50" i="147"/>
  <c r="I44" i="159"/>
  <c r="M50" i="147"/>
  <c r="I213" i="162"/>
  <c r="M219" i="150"/>
  <c r="F219" i="150"/>
  <c r="N219" i="150" s="1"/>
  <c r="F38" i="146"/>
  <c r="M38" i="146"/>
  <c r="I32" i="158"/>
  <c r="N38" i="146"/>
  <c r="I159" i="162"/>
  <c r="F165" i="150"/>
  <c r="M165" i="150"/>
  <c r="N165" i="150" s="1"/>
  <c r="M128" i="149"/>
  <c r="F128" i="149"/>
  <c r="N128" i="149" s="1"/>
  <c r="I122" i="161"/>
  <c r="F19" i="146"/>
  <c r="I13" i="158"/>
  <c r="M19" i="146"/>
  <c r="F148" i="149"/>
  <c r="I142" i="161"/>
  <c r="M148" i="149"/>
  <c r="F144" i="146"/>
  <c r="N144" i="146" s="1"/>
  <c r="M144" i="146"/>
  <c r="I138" i="158"/>
  <c r="F55" i="148"/>
  <c r="N55" i="148" s="1"/>
  <c r="M55" i="148"/>
  <c r="I49" i="160"/>
  <c r="F126" i="150"/>
  <c r="I120" i="162"/>
  <c r="M126" i="150"/>
  <c r="AO3" i="146"/>
  <c r="I217" i="160"/>
  <c r="F223" i="148"/>
  <c r="M223" i="148"/>
  <c r="F197" i="146"/>
  <c r="N197" i="146" s="1"/>
  <c r="I191" i="158"/>
  <c r="M197" i="146"/>
  <c r="I213" i="158"/>
  <c r="M219" i="146"/>
  <c r="F219" i="146"/>
  <c r="N219" i="146" s="1"/>
  <c r="M256" i="147"/>
  <c r="I250" i="159"/>
  <c r="F256" i="147"/>
  <c r="N256" i="147" s="1"/>
  <c r="F123" i="148"/>
  <c r="I117" i="160"/>
  <c r="M123" i="148"/>
  <c r="I97" i="158"/>
  <c r="F103" i="146"/>
  <c r="M103" i="146"/>
  <c r="M96" i="148"/>
  <c r="F96" i="148"/>
  <c r="N96" i="148" s="1"/>
  <c r="I90" i="160"/>
  <c r="M206" i="146"/>
  <c r="F206" i="146"/>
  <c r="N206" i="146" s="1"/>
  <c r="I200" i="158"/>
  <c r="I132" i="161"/>
  <c r="M138" i="149"/>
  <c r="F138" i="149"/>
  <c r="F107" i="146"/>
  <c r="M107" i="146"/>
  <c r="I101" i="158"/>
  <c r="F148" i="148"/>
  <c r="M148" i="148"/>
  <c r="I142" i="160"/>
  <c r="I174" i="160"/>
  <c r="M180" i="148"/>
  <c r="N180" i="148"/>
  <c r="F180" i="148"/>
  <c r="M212" i="145"/>
  <c r="I206" i="153"/>
  <c r="F212" i="145"/>
  <c r="N212" i="145" s="1"/>
  <c r="M119" i="145"/>
  <c r="F119" i="145"/>
  <c r="N119" i="145" s="1"/>
  <c r="I113" i="153"/>
  <c r="M92" i="149"/>
  <c r="N92" i="149" s="1"/>
  <c r="F92" i="149"/>
  <c r="I86" i="161"/>
  <c r="F186" i="142"/>
  <c r="I180" i="154"/>
  <c r="M186" i="142"/>
  <c r="AR14" i="150"/>
  <c r="AR15" i="150"/>
  <c r="AR16" i="150"/>
  <c r="AR17" i="150"/>
  <c r="I100" i="161"/>
  <c r="M106" i="149"/>
  <c r="F106" i="149"/>
  <c r="F112" i="150"/>
  <c r="M112" i="150"/>
  <c r="I106" i="162"/>
  <c r="M140" i="150"/>
  <c r="F140" i="150"/>
  <c r="I134" i="162"/>
  <c r="F49" i="150"/>
  <c r="M49" i="150"/>
  <c r="N49" i="150" s="1"/>
  <c r="I43" i="162"/>
  <c r="M212" i="146"/>
  <c r="F212" i="146"/>
  <c r="I206" i="158"/>
  <c r="F183" i="149"/>
  <c r="I177" i="161"/>
  <c r="M183" i="149"/>
  <c r="I195" i="160"/>
  <c r="M201" i="148"/>
  <c r="F201" i="148"/>
  <c r="N201" i="148"/>
  <c r="I24" i="160"/>
  <c r="F30" i="148"/>
  <c r="M30" i="148"/>
  <c r="I117" i="152"/>
  <c r="M123" i="141"/>
  <c r="R123" i="141"/>
  <c r="F123" i="141"/>
  <c r="N123" i="141" s="1"/>
  <c r="I103" i="157"/>
  <c r="M109" i="79"/>
  <c r="F109" i="79"/>
  <c r="N109" i="79"/>
  <c r="I56" i="155"/>
  <c r="M62" i="143"/>
  <c r="F62" i="143"/>
  <c r="N62" i="143" s="1"/>
  <c r="M93" i="149"/>
  <c r="F93" i="149"/>
  <c r="I87" i="161"/>
  <c r="N93" i="149"/>
  <c r="M84" i="146"/>
  <c r="I78" i="158"/>
  <c r="F84" i="146"/>
  <c r="N84" i="146" s="1"/>
  <c r="F57" i="149"/>
  <c r="N57" i="149" s="1"/>
  <c r="I51" i="161"/>
  <c r="M57" i="149"/>
  <c r="M246" i="145"/>
  <c r="F246" i="145"/>
  <c r="N246" i="145" s="1"/>
  <c r="I240" i="153"/>
  <c r="F145" i="150"/>
  <c r="M145" i="150"/>
  <c r="N145" i="150" s="1"/>
  <c r="I139" i="162"/>
  <c r="I65" i="153"/>
  <c r="M71" i="145"/>
  <c r="F71" i="145"/>
  <c r="M23" i="150"/>
  <c r="I17" i="162"/>
  <c r="F23" i="150"/>
  <c r="N23" i="150" s="1"/>
  <c r="I85" i="161"/>
  <c r="F91" i="149"/>
  <c r="N91" i="149" s="1"/>
  <c r="M91" i="149"/>
  <c r="M25" i="149"/>
  <c r="F25" i="149"/>
  <c r="N25" i="149" s="1"/>
  <c r="I19" i="161"/>
  <c r="F110" i="147"/>
  <c r="I104" i="159"/>
  <c r="N110" i="147"/>
  <c r="M110" i="147"/>
  <c r="I154" i="153"/>
  <c r="F160" i="145"/>
  <c r="N160" i="145" s="1"/>
  <c r="M160" i="145"/>
  <c r="M160" i="146"/>
  <c r="I154" i="158"/>
  <c r="F160" i="146"/>
  <c r="M112" i="145"/>
  <c r="I106" i="153"/>
  <c r="F112" i="145"/>
  <c r="M158" i="149"/>
  <c r="F158" i="149"/>
  <c r="I152" i="161"/>
  <c r="F182" i="147"/>
  <c r="M182" i="147"/>
  <c r="I176" i="159"/>
  <c r="M149" i="150"/>
  <c r="F149" i="150"/>
  <c r="N149" i="150" s="1"/>
  <c r="I143" i="162"/>
  <c r="I16" i="158"/>
  <c r="M22" i="146"/>
  <c r="F22" i="146"/>
  <c r="N22" i="146" s="1"/>
  <c r="F53" i="146"/>
  <c r="I47" i="158"/>
  <c r="M53" i="146"/>
  <c r="M164" i="147"/>
  <c r="F164" i="147"/>
  <c r="I158" i="159"/>
  <c r="I60" i="158"/>
  <c r="F66" i="146"/>
  <c r="N66" i="146" s="1"/>
  <c r="M66" i="146"/>
  <c r="I47" i="162"/>
  <c r="F53" i="150"/>
  <c r="M53" i="150"/>
  <c r="N53" i="150" s="1"/>
  <c r="M166" i="146"/>
  <c r="F166" i="146"/>
  <c r="N166" i="146" s="1"/>
  <c r="I160" i="158"/>
  <c r="M152" i="145"/>
  <c r="I146" i="153"/>
  <c r="F152" i="145"/>
  <c r="F231" i="148"/>
  <c r="N231" i="148" s="1"/>
  <c r="I225" i="160"/>
  <c r="M231" i="148"/>
  <c r="F205" i="145"/>
  <c r="M205" i="145"/>
  <c r="I199" i="153"/>
  <c r="I80" i="158"/>
  <c r="N86" i="146"/>
  <c r="M86" i="146"/>
  <c r="F86" i="146"/>
  <c r="I141" i="163"/>
  <c r="M147" i="134"/>
  <c r="F147" i="134"/>
  <c r="N147" i="134" s="1"/>
  <c r="F79" i="147"/>
  <c r="N79" i="147" s="1"/>
  <c r="M79" i="147"/>
  <c r="I73" i="159"/>
  <c r="F169" i="149"/>
  <c r="I163" i="161"/>
  <c r="M169" i="149"/>
  <c r="F155" i="149"/>
  <c r="I149" i="161"/>
  <c r="M155" i="149"/>
  <c r="I41" i="159"/>
  <c r="F47" i="147"/>
  <c r="M47" i="147"/>
  <c r="F150" i="148"/>
  <c r="M150" i="148"/>
  <c r="I144" i="160"/>
  <c r="N150" i="148"/>
  <c r="F247" i="149"/>
  <c r="I241" i="161"/>
  <c r="M247" i="149"/>
  <c r="N247" i="149" s="1"/>
  <c r="M208" i="146"/>
  <c r="I202" i="158"/>
  <c r="F208" i="146"/>
  <c r="N208" i="146" s="1"/>
  <c r="M90" i="148"/>
  <c r="F90" i="148"/>
  <c r="N90" i="148" s="1"/>
  <c r="I84" i="160"/>
  <c r="F222" i="150"/>
  <c r="I216" i="162"/>
  <c r="M222" i="150"/>
  <c r="M243" i="146"/>
  <c r="I237" i="158"/>
  <c r="F243" i="146"/>
  <c r="F262" i="150"/>
  <c r="N262" i="150" s="1"/>
  <c r="M262" i="150"/>
  <c r="I256" i="162"/>
  <c r="M263" i="147"/>
  <c r="I257" i="159"/>
  <c r="F263" i="147"/>
  <c r="N263" i="147" s="1"/>
  <c r="I181" i="162"/>
  <c r="F187" i="150"/>
  <c r="M187" i="150"/>
  <c r="N187" i="150"/>
  <c r="F180" i="79"/>
  <c r="N180" i="79" s="1"/>
  <c r="I174" i="157"/>
  <c r="M180" i="79"/>
  <c r="M147" i="145"/>
  <c r="I141" i="153"/>
  <c r="F147" i="145"/>
  <c r="N147" i="145" s="1"/>
  <c r="I30" i="153"/>
  <c r="F36" i="145"/>
  <c r="M36" i="145"/>
  <c r="N36" i="145" s="1"/>
  <c r="M256" i="145"/>
  <c r="N256" i="145" s="1"/>
  <c r="F256" i="145"/>
  <c r="I250" i="153"/>
  <c r="I148" i="161"/>
  <c r="M154" i="149"/>
  <c r="F154" i="149"/>
  <c r="I84" i="159"/>
  <c r="M90" i="147"/>
  <c r="F90" i="147"/>
  <c r="M113" i="150"/>
  <c r="F113" i="150"/>
  <c r="I107" i="162"/>
  <c r="M197" i="148"/>
  <c r="I191" i="160"/>
  <c r="F197" i="148"/>
  <c r="M178" i="150"/>
  <c r="F178" i="150"/>
  <c r="I172" i="162"/>
  <c r="F73" i="146"/>
  <c r="M73" i="146"/>
  <c r="N73" i="146" s="1"/>
  <c r="I67" i="158"/>
  <c r="I162" i="161"/>
  <c r="F168" i="149"/>
  <c r="N168" i="149" s="1"/>
  <c r="M168" i="149"/>
  <c r="F217" i="146"/>
  <c r="I211" i="158"/>
  <c r="M217" i="146"/>
  <c r="F105" i="148"/>
  <c r="I99" i="160"/>
  <c r="M105" i="148"/>
  <c r="I146" i="158"/>
  <c r="M152" i="146"/>
  <c r="F152" i="146"/>
  <c r="N152" i="146" s="1"/>
  <c r="I173" i="163"/>
  <c r="M179" i="134"/>
  <c r="F179" i="134"/>
  <c r="N179" i="134" s="1"/>
  <c r="F195" i="147"/>
  <c r="I189" i="159"/>
  <c r="M195" i="147"/>
  <c r="F194" i="148"/>
  <c r="N194" i="148" s="1"/>
  <c r="I188" i="160"/>
  <c r="M194" i="148"/>
  <c r="F165" i="149"/>
  <c r="M165" i="149"/>
  <c r="I159" i="161"/>
  <c r="F255" i="146"/>
  <c r="M255" i="146"/>
  <c r="I249" i="158"/>
  <c r="F255" i="148"/>
  <c r="N255" i="148" s="1"/>
  <c r="M255" i="148"/>
  <c r="I249" i="160"/>
  <c r="I137" i="159"/>
  <c r="M143" i="147"/>
  <c r="F143" i="147"/>
  <c r="N143" i="147" s="1"/>
  <c r="F208" i="147"/>
  <c r="N208" i="147" s="1"/>
  <c r="M208" i="147"/>
  <c r="I202" i="159"/>
  <c r="M111" i="150"/>
  <c r="I105" i="162"/>
  <c r="F111" i="150"/>
  <c r="F29" i="147"/>
  <c r="N29" i="147" s="1"/>
  <c r="M29" i="147"/>
  <c r="I23" i="159"/>
  <c r="F102" i="148"/>
  <c r="I96" i="160"/>
  <c r="M102" i="148"/>
  <c r="I81" i="158"/>
  <c r="N87" i="146"/>
  <c r="F87" i="146"/>
  <c r="M87" i="146"/>
  <c r="F143" i="149"/>
  <c r="N143" i="149" s="1"/>
  <c r="M143" i="149"/>
  <c r="I137" i="161"/>
  <c r="N91" i="150" l="1"/>
  <c r="N205" i="145"/>
  <c r="N152" i="145"/>
  <c r="N158" i="149"/>
  <c r="N160" i="146"/>
  <c r="N71" i="145"/>
  <c r="N30" i="148"/>
  <c r="N212" i="146"/>
  <c r="N103" i="146"/>
  <c r="N191" i="147"/>
  <c r="N184" i="147"/>
  <c r="N150" i="149"/>
  <c r="N144" i="147"/>
  <c r="N129" i="149"/>
  <c r="N107" i="143"/>
  <c r="N171" i="150"/>
  <c r="N192" i="148"/>
  <c r="N82" i="150"/>
  <c r="N59" i="147"/>
  <c r="N235" i="148"/>
  <c r="N98" i="150"/>
  <c r="N35" i="147"/>
  <c r="N210" i="149"/>
  <c r="N217" i="150"/>
  <c r="N238" i="145"/>
  <c r="N165" i="149"/>
  <c r="N178" i="150"/>
  <c r="N169" i="149"/>
  <c r="N140" i="150"/>
  <c r="N106" i="149"/>
  <c r="N126" i="150"/>
  <c r="N148" i="149"/>
  <c r="N97" i="150"/>
  <c r="N57" i="141"/>
  <c r="N46" i="150"/>
  <c r="N212" i="147"/>
  <c r="N171" i="147"/>
  <c r="N160" i="149"/>
  <c r="N155" i="148"/>
  <c r="N163" i="149"/>
  <c r="N150" i="146"/>
  <c r="N142" i="145"/>
  <c r="N211" i="149"/>
  <c r="N64" i="147"/>
  <c r="N260" i="149"/>
  <c r="N75" i="150"/>
  <c r="N106" i="146"/>
  <c r="N229" i="150"/>
  <c r="N118" i="150"/>
  <c r="N217" i="146"/>
  <c r="N113" i="150"/>
  <c r="N154" i="149"/>
  <c r="N222" i="150"/>
  <c r="N182" i="147"/>
  <c r="N112" i="145"/>
  <c r="N107" i="146"/>
  <c r="N223" i="148"/>
  <c r="N71" i="147"/>
  <c r="N42" i="147"/>
  <c r="N173" i="150"/>
  <c r="N86" i="148"/>
  <c r="N152" i="147"/>
  <c r="N165" i="142"/>
  <c r="N161" i="79"/>
  <c r="N264" i="147"/>
  <c r="N199" i="147"/>
  <c r="N173" i="145"/>
  <c r="N92" i="147"/>
  <c r="N244" i="145"/>
  <c r="N82" i="146"/>
  <c r="N99" i="148"/>
  <c r="N164" i="148"/>
  <c r="N214" i="79"/>
  <c r="N138" i="148"/>
  <c r="N217" i="148"/>
  <c r="N53" i="146"/>
  <c r="N183" i="149"/>
  <c r="N186" i="142"/>
  <c r="N251" i="147"/>
  <c r="N189" i="150"/>
  <c r="N195" i="148"/>
  <c r="N244" i="146"/>
  <c r="N88" i="149"/>
  <c r="N27" i="148"/>
  <c r="N189" i="145"/>
  <c r="N248" i="144"/>
  <c r="N76" i="143"/>
  <c r="N197" i="141"/>
  <c r="N17" i="142"/>
  <c r="N52" i="147"/>
  <c r="N90" i="150"/>
  <c r="N36" i="147"/>
  <c r="N155" i="149"/>
  <c r="N188" i="147"/>
  <c r="N185" i="150"/>
  <c r="N161" i="141"/>
  <c r="N115" i="150"/>
  <c r="N16" i="150"/>
  <c r="N93" i="146"/>
  <c r="N102" i="148"/>
  <c r="N255" i="146"/>
  <c r="N197" i="148"/>
  <c r="N243" i="146"/>
  <c r="N111" i="150"/>
  <c r="N195" i="147"/>
  <c r="N105" i="148"/>
  <c r="N90" i="147"/>
  <c r="N47" i="147"/>
  <c r="N164" i="147"/>
  <c r="N112" i="150"/>
  <c r="N148" i="148"/>
  <c r="N138" i="149"/>
  <c r="N123" i="148"/>
  <c r="N19" i="146"/>
  <c r="N265" i="134"/>
  <c r="N17" i="150"/>
  <c r="N193" i="143"/>
  <c r="N198" i="149"/>
  <c r="N64" i="148"/>
  <c r="N35" i="148"/>
  <c r="N246" i="148"/>
  <c r="N220" i="145"/>
  <c r="N231" i="146"/>
  <c r="N168" i="145"/>
  <c r="N175" i="143"/>
  <c r="N122" i="146"/>
  <c r="N143" i="145"/>
  <c r="N167" i="149"/>
  <c r="N96" i="150"/>
  <c r="N109" i="150"/>
  <c r="N183" i="148"/>
  <c r="N227" i="147"/>
  <c r="N214" i="149"/>
  <c r="N239" i="149"/>
  <c r="N94" i="145"/>
  <c r="N199" i="150"/>
  <c r="N218" i="79"/>
  <c r="N207" i="147"/>
  <c r="N140" i="147"/>
  <c r="N256" i="149"/>
  <c r="N48" i="147"/>
  <c r="N213" i="150"/>
  <c r="N137" i="150"/>
  <c r="N21" i="148"/>
  <c r="N172" i="149"/>
  <c r="N78" i="148"/>
  <c r="N187" i="148"/>
  <c r="N107" i="148"/>
  <c r="N70" i="150"/>
  <c r="N184" i="149"/>
  <c r="N124" i="148"/>
  <c r="N235" i="147"/>
  <c r="N170" i="150"/>
  <c r="N24" i="147"/>
  <c r="N194" i="146"/>
  <c r="N124" i="149"/>
  <c r="N253" i="148"/>
  <c r="N186" i="150"/>
  <c r="N64" i="149"/>
  <c r="N140" i="146"/>
  <c r="N136" i="147"/>
  <c r="N41" i="150"/>
  <c r="N48" i="150"/>
  <c r="N47" i="149"/>
  <c r="N218" i="148"/>
  <c r="N104" i="146"/>
  <c r="N214" i="146"/>
  <c r="N120" i="147"/>
  <c r="N132" i="148"/>
  <c r="N94" i="150"/>
  <c r="N178" i="149"/>
  <c r="N247" i="147"/>
  <c r="N151" i="147"/>
  <c r="N65" i="149"/>
  <c r="N103" i="145"/>
  <c r="N66" i="134"/>
  <c r="N89" i="146"/>
  <c r="N154" i="146"/>
  <c r="N141" i="149"/>
  <c r="N25" i="150"/>
  <c r="N210" i="142"/>
  <c r="N177" i="149"/>
  <c r="N34" i="148"/>
  <c r="N53" i="147"/>
  <c r="N28" i="145"/>
  <c r="N148" i="145"/>
  <c r="N256" i="146"/>
  <c r="N225" i="141"/>
  <c r="N52" i="144"/>
  <c r="N138" i="145"/>
  <c r="N126" i="145"/>
  <c r="N260" i="147"/>
  <c r="N96" i="149"/>
  <c r="N39" i="150"/>
  <c r="N151" i="146"/>
  <c r="N161" i="145"/>
  <c r="N32" i="134"/>
  <c r="N230" i="147"/>
  <c r="N167" i="142"/>
  <c r="N226" i="147"/>
  <c r="N63" i="150"/>
  <c r="N258" i="146"/>
  <c r="N30" i="79"/>
  <c r="N251" i="145"/>
  <c r="N190" i="149"/>
  <c r="N124" i="145"/>
  <c r="N16" i="134"/>
  <c r="N225" i="146"/>
  <c r="N219" i="141"/>
  <c r="N120" i="149"/>
  <c r="N127" i="148"/>
  <c r="N188" i="134"/>
  <c r="N229" i="149"/>
  <c r="N101" i="144"/>
  <c r="N243" i="145"/>
  <c r="N222" i="146"/>
  <c r="N160" i="141"/>
  <c r="N115" i="141"/>
  <c r="N71" i="148"/>
  <c r="N51" i="150"/>
  <c r="N251" i="141"/>
  <c r="N28" i="146"/>
  <c r="N211" i="145"/>
  <c r="N93" i="150"/>
  <c r="N38" i="143"/>
  <c r="N232" i="147"/>
  <c r="N78" i="146"/>
  <c r="N153" i="146"/>
  <c r="N40" i="145"/>
  <c r="N213" i="149"/>
  <c r="N17" i="147"/>
  <c r="N45" i="146"/>
  <c r="N34" i="146"/>
  <c r="N76" i="146"/>
  <c r="N108" i="142"/>
  <c r="N122" i="79"/>
  <c r="N245" i="145"/>
  <c r="N104" i="79"/>
  <c r="N227" i="149"/>
  <c r="N43" i="148"/>
  <c r="N18" i="146"/>
  <c r="N171" i="146"/>
  <c r="N95" i="134"/>
  <c r="N195" i="146"/>
  <c r="N162" i="146"/>
  <c r="N80" i="150"/>
  <c r="N229" i="134"/>
  <c r="N204" i="143"/>
  <c r="N72" i="145"/>
  <c r="N131" i="148"/>
  <c r="N207" i="149"/>
  <c r="N175" i="150"/>
  <c r="N133" i="141"/>
  <c r="N60" i="79"/>
  <c r="N214" i="150"/>
  <c r="N44" i="146"/>
  <c r="N224" i="142"/>
  <c r="N259" i="148"/>
  <c r="N168" i="147"/>
  <c r="N191" i="79"/>
  <c r="N63" i="149"/>
  <c r="N244" i="148"/>
  <c r="N145" i="148"/>
  <c r="N117" i="148"/>
  <c r="N172" i="143"/>
  <c r="N68" i="150"/>
  <c r="N238" i="146"/>
  <c r="N67" i="145"/>
  <c r="N177" i="144"/>
  <c r="N251" i="146"/>
  <c r="N63" i="134"/>
  <c r="N77" i="142"/>
  <c r="N20" i="148"/>
  <c r="N235" i="145"/>
  <c r="N23" i="147"/>
  <c r="N171" i="145"/>
  <c r="N115" i="147"/>
  <c r="N101" i="150"/>
  <c r="N202" i="134"/>
  <c r="N127" i="142"/>
  <c r="N202" i="146"/>
  <c r="N226" i="144"/>
  <c r="N105" i="145"/>
  <c r="N78" i="144"/>
  <c r="N205" i="141"/>
  <c r="N185" i="147"/>
  <c r="N233" i="148"/>
  <c r="N177" i="147"/>
  <c r="N140" i="149"/>
  <c r="N226" i="145"/>
  <c r="N72" i="150"/>
  <c r="N236" i="150"/>
  <c r="N265" i="146"/>
  <c r="N106" i="148"/>
  <c r="N241" i="150"/>
  <c r="N26" i="148"/>
  <c r="N43" i="145"/>
  <c r="N110" i="145"/>
  <c r="N252" i="149"/>
  <c r="N229" i="148"/>
  <c r="N191" i="145"/>
  <c r="N69" i="142"/>
  <c r="N155" i="146"/>
  <c r="N230" i="146"/>
  <c r="N68" i="146"/>
  <c r="N35" i="146"/>
  <c r="N74" i="148"/>
  <c r="N70" i="146"/>
  <c r="N204" i="147"/>
  <c r="N259" i="145"/>
  <c r="N216" i="149"/>
  <c r="N127" i="150"/>
  <c r="N253" i="150"/>
  <c r="N201" i="150"/>
  <c r="N154" i="145"/>
  <c r="AC19" i="150"/>
  <c r="AC143" i="150"/>
  <c r="AC203" i="150"/>
  <c r="AC166" i="150"/>
  <c r="AC148" i="150"/>
  <c r="AC52" i="150"/>
  <c r="AC265" i="150"/>
  <c r="AC160" i="150"/>
  <c r="AC134" i="150"/>
  <c r="AC247" i="150"/>
  <c r="AC39" i="150"/>
  <c r="AC251" i="150"/>
  <c r="AC22" i="150"/>
  <c r="AD267" i="150"/>
  <c r="AC123" i="150"/>
  <c r="AC80" i="150"/>
  <c r="AC228" i="150"/>
  <c r="AC192" i="150"/>
  <c r="AC118" i="150"/>
  <c r="AC262" i="150"/>
  <c r="AC26" i="150"/>
  <c r="AC117" i="150"/>
  <c r="AC90" i="150"/>
  <c r="AC89" i="150"/>
  <c r="AC197" i="150"/>
  <c r="AC154" i="150"/>
  <c r="AC31" i="150"/>
  <c r="AC167" i="150"/>
  <c r="AC254" i="150"/>
  <c r="AC125" i="150"/>
  <c r="AC55" i="150"/>
  <c r="AC65" i="150"/>
  <c r="AC27" i="150"/>
  <c r="AC231" i="150"/>
  <c r="AC264" i="150"/>
  <c r="AC129" i="150"/>
  <c r="AC116" i="150"/>
  <c r="AC261" i="150"/>
  <c r="AC110" i="150"/>
  <c r="AC173" i="150"/>
  <c r="AC79" i="150"/>
  <c r="AC175" i="150"/>
  <c r="AC202" i="150"/>
  <c r="AC61" i="150"/>
  <c r="AC70" i="150"/>
  <c r="AC253" i="150"/>
  <c r="AC216" i="150"/>
  <c r="AC185" i="150"/>
  <c r="AC237" i="150"/>
  <c r="AC51" i="150"/>
  <c r="AC194" i="150"/>
  <c r="AC217" i="150"/>
  <c r="AC177" i="150"/>
  <c r="AC255" i="150"/>
  <c r="AC45" i="150"/>
  <c r="AC130" i="150"/>
  <c r="AC59" i="150"/>
  <c r="AC159" i="150"/>
  <c r="AC107" i="150"/>
  <c r="AC92" i="150"/>
  <c r="AC104" i="150"/>
  <c r="AC63" i="150"/>
  <c r="AC54" i="150"/>
  <c r="AC149" i="150"/>
  <c r="AC196" i="150"/>
  <c r="AC97" i="150"/>
  <c r="AC156" i="150"/>
  <c r="AC180" i="150"/>
  <c r="AC53" i="150"/>
  <c r="AC33" i="150"/>
  <c r="AC198" i="150"/>
  <c r="AC212" i="150"/>
  <c r="AC38" i="150"/>
  <c r="AC172" i="150"/>
  <c r="AC43" i="150"/>
  <c r="AC120" i="150"/>
  <c r="AC135" i="150"/>
  <c r="AC83" i="150"/>
  <c r="AC58" i="150"/>
  <c r="AC176" i="150"/>
  <c r="AC263" i="150"/>
  <c r="AC215" i="150"/>
  <c r="AC64" i="150"/>
  <c r="AC101" i="150"/>
  <c r="AC224" i="150"/>
  <c r="AC242" i="150"/>
  <c r="AC260" i="150"/>
  <c r="AC165" i="150"/>
  <c r="AC133" i="150"/>
  <c r="AC25" i="150"/>
  <c r="AC206" i="150"/>
  <c r="AC88" i="150"/>
  <c r="AC48" i="150"/>
  <c r="AC93" i="150"/>
  <c r="AC94" i="150"/>
  <c r="AC115" i="150"/>
  <c r="AC184" i="150"/>
  <c r="AC122" i="150"/>
  <c r="AC62" i="150"/>
  <c r="AC244" i="150"/>
  <c r="AC67" i="150"/>
  <c r="AC113" i="150"/>
  <c r="AC213" i="150"/>
  <c r="AC32" i="150"/>
  <c r="AC259" i="150"/>
  <c r="AC182" i="150"/>
  <c r="AC201" i="150"/>
  <c r="AC99" i="150"/>
  <c r="AC187" i="150"/>
  <c r="AC44" i="150"/>
  <c r="AC168" i="150"/>
  <c r="AC235" i="150"/>
  <c r="AC169" i="150"/>
  <c r="AC74" i="150"/>
  <c r="AC152" i="150"/>
  <c r="AC222" i="150"/>
  <c r="AC161" i="150"/>
  <c r="AC183" i="150"/>
  <c r="AC225" i="150"/>
  <c r="AC17" i="150"/>
  <c r="AC150" i="150"/>
  <c r="AC56" i="150"/>
  <c r="AC73" i="150"/>
  <c r="AC141" i="150"/>
  <c r="AC207" i="150"/>
  <c r="AC111" i="150"/>
  <c r="AC124" i="150"/>
  <c r="AC50" i="150"/>
  <c r="AC178" i="150"/>
  <c r="AC78" i="150"/>
  <c r="AC210" i="150"/>
  <c r="AC243" i="150"/>
  <c r="AC57" i="150"/>
  <c r="AC151" i="150"/>
  <c r="AC170" i="150"/>
  <c r="AC233" i="150"/>
  <c r="AC162" i="150"/>
  <c r="AC36" i="150"/>
  <c r="AC219" i="150"/>
  <c r="AC66" i="150"/>
  <c r="AC40" i="150"/>
  <c r="AC229" i="150"/>
  <c r="AC221" i="150"/>
  <c r="AC189" i="150"/>
  <c r="AC223" i="150"/>
  <c r="AC23" i="150"/>
  <c r="AC75" i="150"/>
  <c r="AC20" i="150"/>
  <c r="AC114" i="150"/>
  <c r="AC157" i="150"/>
  <c r="AC91" i="150"/>
  <c r="AC34" i="150"/>
  <c r="AC236" i="150"/>
  <c r="AC42" i="150"/>
  <c r="AC174" i="150"/>
  <c r="AC147" i="150"/>
  <c r="AC128" i="150"/>
  <c r="AC46" i="150"/>
  <c r="AC238" i="150"/>
  <c r="AC257" i="150"/>
  <c r="AC68" i="150"/>
  <c r="AC21" i="150"/>
  <c r="AC193" i="150"/>
  <c r="AC81" i="150"/>
  <c r="AC84" i="150"/>
  <c r="AC248" i="150"/>
  <c r="AC35" i="150"/>
  <c r="AC41" i="150"/>
  <c r="AC95" i="150"/>
  <c r="AC204" i="150"/>
  <c r="AC60" i="150"/>
  <c r="AC190" i="150"/>
  <c r="AC181" i="150"/>
  <c r="AC37" i="150"/>
  <c r="AC142" i="150"/>
  <c r="AC240" i="150"/>
  <c r="AC126" i="150"/>
  <c r="AC226" i="150"/>
  <c r="AC234" i="150"/>
  <c r="AC127" i="150"/>
  <c r="AC106" i="150"/>
  <c r="AC241" i="150"/>
  <c r="AC77" i="150"/>
  <c r="AC186" i="150"/>
  <c r="AC47" i="150"/>
  <c r="AC86" i="150"/>
  <c r="AC112" i="150"/>
  <c r="AC220" i="150"/>
  <c r="AC230" i="150"/>
  <c r="AC146" i="150"/>
  <c r="AC96" i="150"/>
  <c r="AC195" i="150"/>
  <c r="AC71" i="150"/>
  <c r="AC249" i="150"/>
  <c r="AC252" i="150"/>
  <c r="AC153" i="150"/>
  <c r="AC72" i="150"/>
  <c r="AC102" i="150"/>
  <c r="AC250" i="150"/>
  <c r="AC131" i="150"/>
  <c r="AC211" i="150"/>
  <c r="AC30" i="150"/>
  <c r="AC109" i="150"/>
  <c r="AC85" i="150"/>
  <c r="AC209" i="150"/>
  <c r="AC205" i="150"/>
  <c r="AC121" i="150"/>
  <c r="AC139" i="150"/>
  <c r="AC136" i="150"/>
  <c r="AC158" i="150"/>
  <c r="AC155" i="150"/>
  <c r="AC246" i="150"/>
  <c r="AC188" i="150"/>
  <c r="AC208" i="150"/>
  <c r="AC18" i="150"/>
  <c r="AC232" i="150"/>
  <c r="AC245" i="150"/>
  <c r="AC100" i="150"/>
  <c r="AC200" i="150"/>
  <c r="AC144" i="150"/>
  <c r="AC16" i="150"/>
  <c r="AC24" i="150"/>
  <c r="AC140" i="150"/>
  <c r="AC239" i="150"/>
  <c r="AC227" i="150"/>
  <c r="AC163" i="150"/>
  <c r="AC49" i="150"/>
  <c r="AC191" i="150"/>
  <c r="AC29" i="150"/>
  <c r="AC69" i="150"/>
  <c r="AC28" i="150"/>
  <c r="AC164" i="150"/>
  <c r="AC179" i="150"/>
  <c r="AC105" i="150"/>
  <c r="AC87" i="150"/>
  <c r="AC199" i="150"/>
  <c r="AC108" i="150"/>
  <c r="AC171" i="150"/>
  <c r="AC103" i="150"/>
  <c r="AC218" i="150"/>
  <c r="AC258" i="150"/>
  <c r="AC256" i="150"/>
  <c r="AC138" i="150"/>
  <c r="AC137" i="150"/>
  <c r="AC119" i="150"/>
  <c r="AC132" i="150"/>
  <c r="AC98" i="150"/>
  <c r="AC82" i="150"/>
  <c r="AC214" i="150"/>
  <c r="AC76" i="150"/>
  <c r="AC145" i="150"/>
  <c r="N134" i="149"/>
  <c r="N263" i="145"/>
  <c r="N248" i="146"/>
  <c r="N122" i="148"/>
  <c r="N193" i="148"/>
  <c r="N160" i="150"/>
  <c r="N87" i="150"/>
  <c r="N158" i="79"/>
  <c r="N111" i="134"/>
  <c r="N212" i="143"/>
  <c r="N85" i="146"/>
  <c r="N117" i="79"/>
  <c r="N207" i="146"/>
  <c r="N262" i="148"/>
  <c r="N79" i="149"/>
  <c r="N250" i="149"/>
  <c r="N232" i="145"/>
  <c r="N222" i="147"/>
  <c r="N82" i="147"/>
  <c r="N122" i="145"/>
  <c r="N190" i="146"/>
  <c r="N220" i="148"/>
  <c r="N62" i="146"/>
  <c r="N79" i="150"/>
  <c r="N265" i="148"/>
  <c r="N162" i="147"/>
  <c r="N41" i="147"/>
  <c r="N67" i="147"/>
  <c r="N100" i="147"/>
  <c r="N148" i="147"/>
  <c r="N254" i="146"/>
  <c r="N86" i="79"/>
  <c r="N259" i="142"/>
  <c r="N231" i="134"/>
  <c r="N75" i="143"/>
  <c r="N132" i="147"/>
  <c r="N188" i="146"/>
  <c r="N94" i="149"/>
  <c r="N120" i="148"/>
  <c r="N167" i="150"/>
  <c r="N90" i="149"/>
  <c r="N108" i="79"/>
  <c r="N180" i="149"/>
  <c r="N244" i="147"/>
  <c r="N114" i="147"/>
  <c r="N98" i="148"/>
  <c r="N202" i="148"/>
  <c r="N46" i="147"/>
  <c r="N208" i="148"/>
  <c r="N81" i="148"/>
  <c r="N191" i="146"/>
  <c r="N151" i="134"/>
  <c r="N191" i="143"/>
  <c r="N93" i="145"/>
  <c r="N21" i="144"/>
  <c r="N262" i="146"/>
  <c r="N120" i="145"/>
  <c r="N170" i="146"/>
  <c r="N254" i="147"/>
  <c r="N236" i="148"/>
  <c r="N163" i="146"/>
  <c r="N243" i="144"/>
  <c r="N255" i="147"/>
  <c r="N28" i="150"/>
  <c r="N136" i="146"/>
  <c r="N128" i="144"/>
  <c r="N215" i="150"/>
  <c r="N230" i="148"/>
  <c r="N120" i="134"/>
  <c r="N38" i="144"/>
  <c r="N212" i="150"/>
  <c r="N159" i="145"/>
  <c r="N144" i="149"/>
  <c r="N81" i="149"/>
  <c r="N128" i="145"/>
  <c r="N76" i="145"/>
  <c r="N182" i="150"/>
  <c r="N193" i="145"/>
  <c r="N97" i="147"/>
  <c r="N50" i="150"/>
  <c r="N141" i="147"/>
  <c r="N261" i="150"/>
  <c r="N17" i="149"/>
  <c r="N148" i="150"/>
  <c r="N30" i="146"/>
  <c r="N259" i="147"/>
  <c r="N193" i="149"/>
  <c r="N235" i="149"/>
  <c r="N186" i="147"/>
  <c r="N76" i="148"/>
  <c r="N249" i="150"/>
  <c r="N89" i="150"/>
  <c r="N16" i="148"/>
  <c r="N97" i="149"/>
  <c r="N175" i="147"/>
  <c r="N182" i="145"/>
  <c r="N175" i="149"/>
  <c r="N79" i="141"/>
  <c r="N72" i="144"/>
  <c r="N143" i="141"/>
  <c r="N230" i="145"/>
  <c r="N182" i="146"/>
  <c r="N156" i="145"/>
  <c r="N231" i="147"/>
  <c r="N101" i="149"/>
  <c r="N71" i="150"/>
  <c r="N67" i="150"/>
  <c r="N124" i="146"/>
  <c r="N36" i="149"/>
  <c r="N91" i="147"/>
  <c r="N165" i="148"/>
  <c r="N136" i="149"/>
  <c r="N251" i="149"/>
  <c r="N132" i="146"/>
  <c r="N36" i="150"/>
  <c r="N150" i="147"/>
  <c r="N20" i="149"/>
  <c r="N263" i="149"/>
  <c r="N51" i="145"/>
  <c r="N104" i="147"/>
  <c r="N184" i="145"/>
  <c r="N198" i="148"/>
  <c r="N190" i="150"/>
  <c r="N80" i="148"/>
  <c r="N67" i="146"/>
  <c r="N83" i="147"/>
  <c r="N130" i="150"/>
  <c r="N86" i="145"/>
  <c r="N47" i="145"/>
  <c r="N110" i="148"/>
  <c r="N65" i="145"/>
  <c r="N20" i="147"/>
  <c r="N116" i="142"/>
  <c r="N260" i="145"/>
  <c r="N67" i="143"/>
  <c r="N128" i="146"/>
  <c r="N200" i="147"/>
  <c r="N205" i="144"/>
  <c r="N200" i="149"/>
  <c r="N138" i="150"/>
  <c r="N225" i="149"/>
  <c r="N248" i="147"/>
  <c r="N139" i="148"/>
  <c r="N121" i="148"/>
  <c r="N75" i="79"/>
  <c r="N204" i="145"/>
  <c r="N42" i="146"/>
  <c r="N115" i="148"/>
  <c r="N250" i="150"/>
  <c r="N55" i="147"/>
  <c r="N73" i="145"/>
  <c r="N186" i="148"/>
  <c r="N33" i="148"/>
  <c r="N204" i="79"/>
  <c r="N85" i="134"/>
  <c r="N216" i="150"/>
  <c r="N67" i="149"/>
  <c r="N22" i="143"/>
  <c r="N216" i="146"/>
  <c r="N164" i="150"/>
  <c r="N211" i="147"/>
  <c r="N203" i="146"/>
  <c r="N65" i="147"/>
  <c r="N180" i="143"/>
  <c r="N115" i="145"/>
  <c r="N206" i="148"/>
  <c r="N204" i="144"/>
  <c r="N207" i="144"/>
  <c r="N66" i="150"/>
  <c r="N236" i="143"/>
  <c r="N141" i="148"/>
  <c r="N128" i="143"/>
  <c r="N215" i="145"/>
  <c r="N261" i="134"/>
  <c r="N160" i="144"/>
  <c r="N216" i="142"/>
  <c r="N64" i="141"/>
  <c r="N251" i="142"/>
  <c r="N185" i="145"/>
  <c r="N183" i="141"/>
  <c r="N127" i="79"/>
  <c r="N118" i="143"/>
  <c r="N48" i="144"/>
  <c r="N189" i="142"/>
  <c r="N204" i="142"/>
  <c r="N64" i="143"/>
  <c r="N237" i="148"/>
  <c r="N64" i="142"/>
  <c r="N109" i="134"/>
  <c r="N147" i="143"/>
  <c r="N92" i="79"/>
  <c r="N84" i="79"/>
  <c r="N72" i="149"/>
  <c r="N137" i="149"/>
  <c r="N161" i="134"/>
  <c r="N50" i="149"/>
  <c r="N33" i="144"/>
  <c r="N151" i="143"/>
  <c r="N142" i="134"/>
  <c r="N146" i="134"/>
  <c r="N37" i="134"/>
  <c r="N66" i="149"/>
  <c r="N33" i="143"/>
  <c r="N118" i="134"/>
  <c r="N156" i="142"/>
  <c r="N48" i="146"/>
  <c r="N83" i="134"/>
  <c r="N120" i="150"/>
  <c r="N33" i="149"/>
  <c r="N27" i="150"/>
  <c r="N227" i="146"/>
  <c r="N22" i="148"/>
  <c r="N24" i="134"/>
  <c r="N123" i="145"/>
  <c r="N18" i="150"/>
  <c r="N234" i="145"/>
  <c r="N17" i="143"/>
  <c r="N31" i="148"/>
  <c r="N223" i="145"/>
  <c r="N223" i="79"/>
  <c r="N127" i="134"/>
  <c r="N157" i="134"/>
  <c r="N86" i="149"/>
  <c r="N166" i="142"/>
  <c r="N75" i="142"/>
  <c r="N177" i="148"/>
  <c r="N130" i="147"/>
  <c r="N115" i="149"/>
  <c r="N100" i="142"/>
  <c r="N114" i="145"/>
  <c r="N79" i="144"/>
  <c r="N234" i="144"/>
  <c r="N29" i="145"/>
  <c r="N203" i="141"/>
  <c r="N215" i="146"/>
  <c r="N110" i="150"/>
  <c r="N117" i="146"/>
  <c r="N76" i="147"/>
  <c r="N235" i="143"/>
  <c r="N19" i="134"/>
  <c r="N182" i="143"/>
  <c r="N70" i="134"/>
  <c r="N62" i="145"/>
  <c r="N23" i="141"/>
  <c r="N264" i="79"/>
  <c r="N35" i="142"/>
  <c r="N132" i="143"/>
  <c r="N212" i="144"/>
  <c r="N73" i="144"/>
  <c r="N64" i="145"/>
  <c r="N189" i="144"/>
  <c r="N21" i="143"/>
  <c r="N196" i="134"/>
  <c r="N232" i="143"/>
  <c r="N250" i="134"/>
  <c r="N49" i="143"/>
  <c r="N255" i="134"/>
  <c r="N128" i="134"/>
  <c r="N205" i="146"/>
  <c r="N162" i="143"/>
  <c r="N107" i="134"/>
  <c r="N243" i="150"/>
  <c r="N125" i="79"/>
  <c r="N179" i="144"/>
  <c r="N239" i="141"/>
  <c r="N35" i="134"/>
  <c r="N36" i="144"/>
  <c r="N232" i="146"/>
  <c r="N94" i="79"/>
  <c r="N116" i="141"/>
  <c r="N46" i="134"/>
  <c r="N181" i="142"/>
  <c r="N111" i="142"/>
  <c r="N119" i="150"/>
  <c r="N234" i="134"/>
  <c r="N114" i="149"/>
  <c r="N262" i="147"/>
  <c r="N39" i="141"/>
  <c r="N75" i="141"/>
  <c r="N53" i="134"/>
  <c r="N20" i="146"/>
  <c r="N171" i="134"/>
  <c r="N257" i="143"/>
  <c r="N213" i="147"/>
  <c r="N166" i="145"/>
  <c r="N84" i="134"/>
  <c r="N122" i="147"/>
  <c r="N149" i="148"/>
  <c r="N107" i="144"/>
  <c r="N253" i="141"/>
  <c r="N30" i="143"/>
  <c r="N50" i="141"/>
  <c r="N258" i="143"/>
  <c r="N44" i="149"/>
  <c r="N233" i="149"/>
  <c r="N157" i="145"/>
  <c r="N183" i="79"/>
  <c r="N168" i="79"/>
  <c r="N159" i="134"/>
  <c r="N31" i="145"/>
  <c r="N188" i="141"/>
  <c r="N140" i="143"/>
  <c r="N196" i="141"/>
  <c r="N77" i="141"/>
  <c r="N131" i="149"/>
  <c r="N264" i="144"/>
  <c r="N214" i="141"/>
  <c r="N264" i="142"/>
  <c r="N28" i="143"/>
  <c r="N62" i="150"/>
  <c r="N43" i="141"/>
  <c r="N157" i="141"/>
  <c r="N197" i="144"/>
  <c r="N225" i="148"/>
  <c r="N56" i="145"/>
  <c r="N143" i="144"/>
  <c r="N180" i="146"/>
  <c r="N99" i="146"/>
  <c r="N105" i="146"/>
  <c r="N125" i="149"/>
  <c r="N69" i="141"/>
  <c r="N164" i="146"/>
  <c r="N51" i="147"/>
  <c r="N175" i="148"/>
  <c r="N210" i="146"/>
  <c r="N178" i="142"/>
  <c r="N88" i="143"/>
  <c r="N86" i="143"/>
  <c r="N132" i="141"/>
  <c r="N127" i="144"/>
  <c r="N56" i="79"/>
  <c r="N228" i="146"/>
  <c r="N112" i="143"/>
  <c r="N262" i="143"/>
  <c r="N104" i="148"/>
  <c r="N239" i="145"/>
  <c r="N171" i="149"/>
  <c r="N129" i="146"/>
  <c r="N179" i="143"/>
  <c r="N220" i="144"/>
  <c r="N261" i="79"/>
  <c r="N47" i="141"/>
  <c r="N101" i="141"/>
  <c r="N37" i="142"/>
  <c r="N97" i="79"/>
  <c r="N241" i="146"/>
  <c r="N238" i="142"/>
  <c r="N181" i="146"/>
  <c r="N262" i="145"/>
  <c r="N260" i="134"/>
  <c r="N115" i="144"/>
  <c r="N127" i="146"/>
  <c r="N209" i="145"/>
  <c r="N202" i="79"/>
  <c r="N110" i="134"/>
  <c r="N125" i="134"/>
  <c r="N42" i="144"/>
  <c r="N68" i="147"/>
  <c r="N47" i="142"/>
  <c r="N53" i="79"/>
  <c r="N251" i="144"/>
  <c r="N208" i="79"/>
  <c r="N210" i="148"/>
  <c r="N40" i="144"/>
  <c r="N242" i="79"/>
  <c r="N261" i="146"/>
  <c r="N41" i="144"/>
  <c r="N196" i="146"/>
  <c r="N27" i="146"/>
  <c r="N92" i="150"/>
  <c r="N167" i="143"/>
  <c r="N98" i="147"/>
  <c r="N189" i="134"/>
  <c r="N131" i="143"/>
  <c r="N104" i="149"/>
  <c r="N156" i="147"/>
  <c r="N134" i="143"/>
  <c r="N119" i="146"/>
  <c r="N233" i="146"/>
  <c r="N146" i="150"/>
  <c r="N56" i="146"/>
  <c r="N174" i="143"/>
  <c r="N264" i="150"/>
  <c r="N113" i="145"/>
  <c r="N141" i="145"/>
  <c r="N203" i="79"/>
  <c r="N91" i="143"/>
  <c r="N19" i="144"/>
  <c r="N212" i="148"/>
  <c r="N188" i="79"/>
  <c r="N101" i="147"/>
  <c r="N18" i="144"/>
  <c r="N45" i="134"/>
  <c r="N192" i="143"/>
  <c r="N42" i="134"/>
  <c r="N45" i="143"/>
  <c r="N159" i="142"/>
  <c r="N224" i="146"/>
  <c r="N79" i="143"/>
  <c r="N154" i="150"/>
  <c r="N76" i="134"/>
  <c r="N191" i="134"/>
  <c r="N126" i="143"/>
  <c r="N265" i="147"/>
  <c r="N105" i="141"/>
  <c r="N22" i="141"/>
  <c r="N208" i="142"/>
  <c r="N63" i="147"/>
  <c r="N90" i="144"/>
  <c r="N179" i="141"/>
  <c r="N26" i="143"/>
  <c r="N144" i="142"/>
  <c r="N17" i="146"/>
  <c r="P266" i="146" s="1"/>
  <c r="N194" i="150"/>
  <c r="N173" i="144"/>
  <c r="N250" i="142"/>
  <c r="N163" i="79"/>
  <c r="N194" i="147"/>
  <c r="N130" i="148"/>
  <c r="N154" i="143"/>
  <c r="N240" i="143"/>
  <c r="N106" i="141"/>
  <c r="N38" i="141"/>
  <c r="N225" i="134"/>
  <c r="N115" i="79"/>
  <c r="N91" i="148"/>
  <c r="N229" i="143"/>
  <c r="N137" i="148"/>
  <c r="N56" i="144"/>
  <c r="N103" i="79"/>
  <c r="N30" i="141"/>
  <c r="N128" i="142"/>
  <c r="N198" i="134"/>
  <c r="N188" i="145"/>
  <c r="N146" i="147"/>
  <c r="N145" i="134"/>
  <c r="N209" i="144"/>
  <c r="N241" i="141"/>
  <c r="N58" i="142"/>
  <c r="N25" i="144"/>
  <c r="N45" i="144"/>
  <c r="N175" i="79"/>
  <c r="N231" i="141"/>
  <c r="N214" i="143"/>
  <c r="N161" i="144"/>
  <c r="N24" i="142"/>
  <c r="N57" i="144"/>
  <c r="N153" i="79"/>
  <c r="N68" i="141"/>
  <c r="N176" i="147"/>
  <c r="N29" i="144"/>
  <c r="N258" i="142"/>
  <c r="N185" i="149"/>
  <c r="N119" i="149"/>
  <c r="N134" i="141"/>
  <c r="N90" i="142"/>
  <c r="N185" i="134"/>
  <c r="N248" i="79"/>
  <c r="N99" i="134"/>
  <c r="N67" i="79"/>
  <c r="N31" i="134"/>
  <c r="N243" i="79"/>
  <c r="N123" i="149"/>
  <c r="N80" i="143"/>
  <c r="N95" i="142"/>
  <c r="N21" i="145"/>
  <c r="N134" i="79"/>
  <c r="N79" i="79"/>
  <c r="N170" i="145"/>
  <c r="N169" i="143"/>
  <c r="N80" i="147"/>
  <c r="N71" i="143"/>
  <c r="N72" i="134"/>
  <c r="N167" i="144"/>
  <c r="N65" i="141"/>
  <c r="N152" i="144"/>
  <c r="N76" i="141"/>
  <c r="N251" i="143"/>
  <c r="N150" i="142"/>
  <c r="N259" i="79"/>
  <c r="N68" i="145"/>
  <c r="N61" i="144"/>
  <c r="N234" i="141"/>
  <c r="N131" i="134"/>
  <c r="N85" i="144"/>
  <c r="N204" i="134"/>
  <c r="N190" i="79"/>
  <c r="N116" i="147"/>
  <c r="N62" i="142"/>
  <c r="N44" i="79"/>
  <c r="N23" i="144"/>
  <c r="N141" i="134"/>
  <c r="N53" i="149"/>
  <c r="N192" i="144"/>
  <c r="N114" i="142"/>
  <c r="N21" i="79"/>
  <c r="N237" i="143"/>
  <c r="N20" i="141"/>
  <c r="N52" i="143"/>
  <c r="N62" i="141"/>
  <c r="N25" i="143"/>
  <c r="N21" i="134"/>
  <c r="N35" i="143"/>
  <c r="N140" i="79"/>
  <c r="N54" i="79"/>
  <c r="N36" i="141"/>
  <c r="N25" i="142"/>
  <c r="N55" i="142"/>
  <c r="N154" i="134"/>
  <c r="N163" i="148"/>
  <c r="N109" i="143"/>
  <c r="N91" i="144"/>
  <c r="N82" i="148"/>
  <c r="N82" i="144"/>
  <c r="N160" i="142"/>
  <c r="N17" i="144"/>
  <c r="N176" i="79"/>
  <c r="N39" i="79"/>
  <c r="N220" i="134"/>
  <c r="N206" i="150"/>
  <c r="N20" i="144"/>
  <c r="N118" i="79"/>
  <c r="N101" i="79"/>
  <c r="N104" i="144"/>
  <c r="N22" i="142"/>
  <c r="P266" i="142" s="1"/>
  <c r="N17" i="134"/>
  <c r="N74" i="147"/>
  <c r="N107" i="79"/>
  <c r="N51" i="141"/>
  <c r="N176" i="142"/>
  <c r="N242" i="144"/>
  <c r="N200" i="79"/>
  <c r="N24" i="141"/>
  <c r="N222" i="144"/>
  <c r="N103" i="134"/>
  <c r="N236" i="144"/>
  <c r="N196" i="142"/>
  <c r="N136" i="141"/>
  <c r="N52" i="79"/>
  <c r="N131" i="145"/>
  <c r="N263" i="79"/>
  <c r="N71" i="79"/>
  <c r="N249" i="142"/>
  <c r="N17" i="141"/>
  <c r="N164" i="143"/>
  <c r="N28" i="142"/>
  <c r="N72" i="143"/>
  <c r="N228" i="141"/>
  <c r="N250" i="141"/>
  <c r="N164" i="144"/>
  <c r="N92" i="142"/>
  <c r="N163" i="141"/>
  <c r="N58" i="143"/>
  <c r="N256" i="144"/>
  <c r="N154" i="141"/>
  <c r="N238" i="141"/>
  <c r="N138" i="144"/>
  <c r="N228" i="142"/>
  <c r="N222" i="143"/>
  <c r="N23" i="146"/>
  <c r="N176" i="144"/>
  <c r="N86" i="144"/>
  <c r="N84" i="150"/>
  <c r="N232" i="148"/>
  <c r="N186" i="141"/>
  <c r="N59" i="134"/>
  <c r="N186" i="79"/>
  <c r="N257" i="145"/>
  <c r="N132" i="142"/>
  <c r="N205" i="79"/>
  <c r="N187" i="79"/>
  <c r="N211" i="141"/>
  <c r="N42" i="79"/>
  <c r="N232" i="141"/>
  <c r="N265" i="142"/>
  <c r="N229" i="79"/>
  <c r="N118" i="144"/>
  <c r="N186" i="146"/>
  <c r="N244" i="144"/>
  <c r="N188" i="143"/>
  <c r="N226" i="142"/>
  <c r="N78" i="79"/>
  <c r="N96" i="142"/>
  <c r="N102" i="141"/>
  <c r="N108" i="134"/>
  <c r="N72" i="147"/>
  <c r="N137" i="143"/>
  <c r="N25" i="79"/>
  <c r="N147" i="144"/>
  <c r="N215" i="143"/>
  <c r="N51" i="143"/>
  <c r="N142" i="141"/>
  <c r="N223" i="149"/>
  <c r="N111" i="79"/>
  <c r="N94" i="141"/>
  <c r="N148" i="79"/>
  <c r="N178" i="144"/>
  <c r="N124" i="79"/>
  <c r="N217" i="147"/>
  <c r="N27" i="144"/>
  <c r="N104" i="145"/>
  <c r="N264" i="134"/>
  <c r="N169" i="79"/>
  <c r="N113" i="134"/>
  <c r="N89" i="141"/>
  <c r="N184" i="142"/>
  <c r="N168" i="141"/>
  <c r="N106" i="144"/>
  <c r="N240" i="149"/>
  <c r="N60" i="134"/>
  <c r="N214" i="144"/>
  <c r="N134" i="144"/>
  <c r="N39" i="142"/>
  <c r="N141" i="79"/>
  <c r="N117" i="145"/>
  <c r="N209" i="143"/>
  <c r="N260" i="143"/>
  <c r="N144" i="143"/>
  <c r="N45" i="142"/>
  <c r="N252" i="146"/>
  <c r="N166" i="141"/>
  <c r="N230" i="134"/>
  <c r="N59" i="142"/>
  <c r="N114" i="146"/>
  <c r="N261" i="145"/>
  <c r="N213" i="134"/>
  <c r="N124" i="143"/>
  <c r="N80" i="146"/>
  <c r="N33" i="142"/>
  <c r="N29" i="143"/>
  <c r="N172" i="142"/>
  <c r="N142" i="150"/>
  <c r="N147" i="141"/>
  <c r="N36" i="79"/>
  <c r="N85" i="145"/>
  <c r="N123" i="146"/>
  <c r="N164" i="142"/>
  <c r="N27" i="147"/>
  <c r="N123" i="143"/>
  <c r="N89" i="144"/>
  <c r="N242" i="141"/>
  <c r="N194" i="79"/>
  <c r="N62" i="134"/>
  <c r="N27" i="141"/>
  <c r="N105" i="142"/>
  <c r="N59" i="143"/>
  <c r="N139" i="141"/>
  <c r="N225" i="144"/>
  <c r="N160" i="143"/>
  <c r="N133" i="147"/>
  <c r="N159" i="143"/>
  <c r="N17" i="79"/>
  <c r="N18" i="143"/>
  <c r="N16" i="144"/>
  <c r="N130" i="144"/>
  <c r="N101" i="142"/>
  <c r="N23" i="134"/>
  <c r="N141" i="142"/>
  <c r="N252" i="79"/>
  <c r="N66" i="147"/>
  <c r="N121" i="144"/>
  <c r="N105" i="144"/>
  <c r="N159" i="146"/>
  <c r="N175" i="145"/>
  <c r="N217" i="141"/>
  <c r="N252" i="143"/>
  <c r="N211" i="144"/>
  <c r="N63" i="142"/>
  <c r="N39" i="134"/>
  <c r="N130" i="145"/>
  <c r="N66" i="145"/>
  <c r="N135" i="147"/>
  <c r="N210" i="143"/>
  <c r="N96" i="79"/>
  <c r="N177" i="146"/>
  <c r="N139" i="134"/>
  <c r="N213" i="143"/>
  <c r="N183" i="134"/>
  <c r="N129" i="79"/>
  <c r="N255" i="143"/>
  <c r="N50" i="79"/>
  <c r="N171" i="79"/>
  <c r="N30" i="142"/>
  <c r="N219" i="79"/>
  <c r="N68" i="79"/>
  <c r="N172" i="141"/>
  <c r="N199" i="144"/>
  <c r="N261" i="142"/>
  <c r="N192" i="79"/>
  <c r="N117" i="142"/>
  <c r="N78" i="149"/>
  <c r="N246" i="141"/>
  <c r="N193" i="142"/>
  <c r="N187" i="142"/>
  <c r="N160" i="79"/>
  <c r="N137" i="141"/>
  <c r="N173" i="79"/>
  <c r="N64" i="144"/>
  <c r="N208" i="134"/>
  <c r="N22" i="134"/>
  <c r="N199" i="79"/>
  <c r="N167" i="146"/>
  <c r="N87" i="149"/>
  <c r="N96" i="144"/>
  <c r="N98" i="134"/>
  <c r="N88" i="134"/>
  <c r="N200" i="141"/>
  <c r="N176" i="143"/>
  <c r="N155" i="144"/>
  <c r="N67" i="148"/>
  <c r="N248" i="148"/>
  <c r="N244" i="79"/>
  <c r="N19" i="79"/>
  <c r="N201" i="134"/>
  <c r="N210" i="145"/>
  <c r="N79" i="142"/>
  <c r="N98" i="143"/>
  <c r="N117" i="143"/>
  <c r="N113" i="142"/>
  <c r="N261" i="141"/>
  <c r="N158" i="144"/>
  <c r="N178" i="134"/>
  <c r="N28" i="144"/>
  <c r="N255" i="79"/>
  <c r="N219" i="143"/>
  <c r="N240" i="134"/>
  <c r="N244" i="142"/>
  <c r="N59" i="146"/>
  <c r="N238" i="143"/>
  <c r="N219" i="145"/>
  <c r="N27" i="142"/>
  <c r="N55" i="146"/>
  <c r="N31" i="143"/>
  <c r="N213" i="146"/>
  <c r="N99" i="143"/>
  <c r="N81" i="150"/>
  <c r="N181" i="149"/>
  <c r="N153" i="134"/>
  <c r="N244" i="143"/>
  <c r="N131" i="146"/>
  <c r="N180" i="150"/>
  <c r="N22" i="145"/>
  <c r="N19" i="145"/>
  <c r="N162" i="79"/>
  <c r="N94" i="147"/>
  <c r="N176" i="141"/>
  <c r="N66" i="141"/>
  <c r="N194" i="134"/>
  <c r="N217" i="79"/>
  <c r="N60" i="144"/>
  <c r="N16" i="141"/>
  <c r="N87" i="143"/>
  <c r="N117" i="134"/>
  <c r="N111" i="141"/>
  <c r="N104" i="142"/>
  <c r="N146" i="143"/>
  <c r="N150" i="143"/>
  <c r="N95" i="144"/>
  <c r="N169" i="142"/>
  <c r="N198" i="79"/>
  <c r="N208" i="141"/>
  <c r="N62" i="144"/>
  <c r="N30" i="150"/>
  <c r="N181" i="79"/>
  <c r="N129" i="144"/>
  <c r="N33" i="79"/>
  <c r="N241" i="142"/>
  <c r="N247" i="146"/>
  <c r="N216" i="141"/>
  <c r="N216" i="134"/>
  <c r="N49" i="144"/>
  <c r="N258" i="134"/>
  <c r="N153" i="148"/>
  <c r="N83" i="145"/>
  <c r="N115" i="134"/>
  <c r="N264" i="146"/>
  <c r="N239" i="142"/>
  <c r="N197" i="143"/>
  <c r="N235" i="79"/>
  <c r="N106" i="143"/>
  <c r="N126" i="134"/>
  <c r="N58" i="147"/>
  <c r="N152" i="143"/>
  <c r="N65" i="144"/>
  <c r="N68" i="142"/>
  <c r="N84" i="142"/>
  <c r="N262" i="142"/>
  <c r="N94" i="143"/>
  <c r="N174" i="79"/>
  <c r="N154" i="142"/>
  <c r="N170" i="141"/>
  <c r="N149" i="79"/>
  <c r="AL192" i="150"/>
  <c r="AL138" i="150"/>
  <c r="AK155" i="150"/>
  <c r="AL116" i="150"/>
  <c r="AK223" i="150"/>
  <c r="AK165" i="150"/>
  <c r="AK88" i="150"/>
  <c r="AK139" i="150"/>
  <c r="AL148" i="150"/>
  <c r="AK30" i="150"/>
  <c r="AK236" i="150"/>
  <c r="AK52" i="150"/>
  <c r="AL50" i="150"/>
  <c r="AL237" i="150"/>
  <c r="AL124" i="150"/>
  <c r="AK171" i="150"/>
  <c r="AK220" i="150"/>
  <c r="AL218" i="150"/>
  <c r="AL265" i="150"/>
  <c r="AL180" i="150"/>
  <c r="AK104" i="150"/>
  <c r="AL135" i="150"/>
  <c r="AL153" i="150"/>
  <c r="AL176" i="150"/>
  <c r="AK16" i="150"/>
  <c r="AK156" i="150"/>
  <c r="AL129" i="150"/>
  <c r="AK138" i="150"/>
  <c r="AL248" i="150"/>
  <c r="AK177" i="150"/>
  <c r="AL97" i="150"/>
  <c r="AK222" i="150"/>
  <c r="AL215" i="150"/>
  <c r="AL208" i="150"/>
  <c r="AL183" i="150"/>
  <c r="AL214" i="150"/>
  <c r="AK86" i="150"/>
  <c r="AK98" i="150"/>
  <c r="AK64" i="150"/>
  <c r="AL36" i="150"/>
  <c r="AK232" i="150"/>
  <c r="AL190" i="150"/>
  <c r="AK67" i="150"/>
  <c r="AK152" i="150"/>
  <c r="AL111" i="150"/>
  <c r="AL197" i="150"/>
  <c r="AK37" i="150"/>
  <c r="AL125" i="150"/>
  <c r="AL157" i="150"/>
  <c r="AL257" i="150"/>
  <c r="AK226" i="150"/>
  <c r="AK234" i="150"/>
  <c r="AK253" i="150"/>
  <c r="AK204" i="150"/>
  <c r="AL128" i="150"/>
  <c r="AK99" i="150"/>
  <c r="AL75" i="150"/>
  <c r="AL147" i="150"/>
  <c r="AL20" i="150"/>
  <c r="AK66" i="150"/>
  <c r="AK211" i="150"/>
  <c r="AK175" i="150"/>
  <c r="AL232" i="150"/>
  <c r="AK30" i="146"/>
  <c r="AK246" i="146"/>
  <c r="AL124" i="146"/>
  <c r="AL51" i="146"/>
  <c r="AK242" i="146"/>
  <c r="AK82" i="146"/>
  <c r="AL59" i="146"/>
  <c r="AK256" i="146"/>
  <c r="AK88" i="146"/>
  <c r="AK241" i="146"/>
  <c r="AL195" i="146"/>
  <c r="AK91" i="146"/>
  <c r="AK154" i="146"/>
  <c r="AK101" i="146"/>
  <c r="AK186" i="146"/>
  <c r="AK116" i="146"/>
  <c r="AL226" i="146"/>
  <c r="AK103" i="146"/>
  <c r="AK197" i="146"/>
  <c r="AL96" i="146"/>
  <c r="AL211" i="146"/>
  <c r="AL136" i="146"/>
  <c r="AK180" i="146"/>
  <c r="AL209" i="146"/>
  <c r="AK114" i="146"/>
  <c r="AK35" i="146"/>
  <c r="AK205" i="146"/>
  <c r="AL113" i="146"/>
  <c r="AK168" i="146"/>
  <c r="AK17" i="146"/>
  <c r="AK86" i="146"/>
  <c r="AK263" i="146"/>
  <c r="AK27" i="146"/>
  <c r="AK68" i="146"/>
  <c r="AL103" i="146"/>
  <c r="AL87" i="146"/>
  <c r="AK110" i="146"/>
  <c r="AL71" i="146"/>
  <c r="AL258" i="146"/>
  <c r="AL156" i="146"/>
  <c r="AL165" i="146"/>
  <c r="AK261" i="146"/>
  <c r="AL247" i="146"/>
  <c r="AL231" i="146"/>
  <c r="AL147" i="146"/>
  <c r="AL104" i="146"/>
  <c r="AK100" i="146"/>
  <c r="AL109" i="146"/>
  <c r="AL72" i="146"/>
  <c r="AK55" i="146"/>
  <c r="AL242" i="146"/>
  <c r="AL123" i="146"/>
  <c r="AK226" i="146"/>
  <c r="AL22" i="146"/>
  <c r="AK28" i="146"/>
  <c r="AL88" i="146"/>
  <c r="AK183" i="146"/>
  <c r="AK214" i="146"/>
  <c r="AK149" i="146"/>
  <c r="AL257" i="146"/>
  <c r="AL152" i="146"/>
  <c r="AL99" i="146"/>
  <c r="AD147" i="150"/>
  <c r="AD103" i="150"/>
  <c r="AD36" i="150"/>
  <c r="AD241" i="150"/>
  <c r="AD259" i="150"/>
  <c r="AD23" i="150"/>
  <c r="AD230" i="150"/>
  <c r="AD222" i="150"/>
  <c r="AD94" i="150"/>
  <c r="AD233" i="150"/>
  <c r="AD145" i="150"/>
  <c r="AD196" i="150"/>
  <c r="AD174" i="150"/>
  <c r="AD79" i="150"/>
  <c r="AD78" i="150"/>
  <c r="AD89" i="150"/>
  <c r="AD62" i="150"/>
  <c r="AD57" i="150"/>
  <c r="AD59" i="150"/>
  <c r="AD225" i="150"/>
  <c r="AD131" i="150"/>
  <c r="AD58" i="150"/>
  <c r="AD163" i="150"/>
  <c r="AD92" i="150"/>
  <c r="AD45" i="150"/>
  <c r="AD247" i="150"/>
  <c r="AD134" i="150"/>
  <c r="AD216" i="150"/>
  <c r="AD114" i="150"/>
  <c r="AD51" i="150"/>
  <c r="AD104" i="150"/>
  <c r="AD220" i="150"/>
  <c r="AK233" i="147"/>
  <c r="AK222" i="147"/>
  <c r="AK213" i="147"/>
  <c r="AL220" i="147"/>
  <c r="AL173" i="147"/>
  <c r="AL38" i="147"/>
  <c r="AK133" i="147"/>
  <c r="AL212" i="147"/>
  <c r="AL153" i="147"/>
  <c r="AL238" i="147"/>
  <c r="AL46" i="147"/>
  <c r="AL217" i="147"/>
  <c r="AL37" i="147"/>
  <c r="AL96" i="147"/>
  <c r="AL263" i="147"/>
  <c r="AL179" i="147"/>
  <c r="AL202" i="147"/>
  <c r="AL185" i="147"/>
  <c r="AK56" i="147"/>
  <c r="AK223" i="147"/>
  <c r="AK112" i="147"/>
  <c r="AK146" i="147"/>
  <c r="AK111" i="147"/>
  <c r="AK124" i="147"/>
  <c r="AL246" i="147"/>
  <c r="AK214" i="147"/>
  <c r="AL249" i="147"/>
  <c r="AK210" i="147"/>
  <c r="AK96" i="147"/>
  <c r="AL102" i="147"/>
  <c r="AK53" i="147"/>
  <c r="AL130" i="147"/>
  <c r="AL85" i="147"/>
  <c r="AL41" i="147"/>
  <c r="AK209" i="147"/>
  <c r="AL79" i="147"/>
  <c r="AK74" i="147"/>
  <c r="AL262" i="147"/>
  <c r="AK232" i="147"/>
  <c r="AK187" i="147"/>
  <c r="AL218" i="147"/>
  <c r="AL138" i="147"/>
  <c r="AK16" i="147"/>
  <c r="AK169" i="147"/>
  <c r="AL28" i="147"/>
  <c r="AL178" i="147"/>
  <c r="AL45" i="147"/>
  <c r="AK211" i="147"/>
  <c r="AK98" i="147"/>
  <c r="AK136" i="147"/>
  <c r="AL146" i="147"/>
  <c r="AL25" i="147"/>
  <c r="AL124" i="147"/>
  <c r="AL167" i="147"/>
  <c r="AK64" i="147"/>
  <c r="AL264" i="147"/>
  <c r="AK54" i="147"/>
  <c r="AK158" i="147"/>
  <c r="AK159" i="147"/>
  <c r="AK225" i="147"/>
  <c r="AL61" i="147"/>
  <c r="AK86" i="147"/>
  <c r="AK116" i="147"/>
  <c r="AK147" i="142"/>
  <c r="AK178" i="142"/>
  <c r="AK254" i="142"/>
  <c r="AL238" i="142"/>
  <c r="AK101" i="142"/>
  <c r="AL51" i="142"/>
  <c r="AK168" i="142"/>
  <c r="AK164" i="142"/>
  <c r="AK177" i="142"/>
  <c r="AL198" i="142"/>
  <c r="AL61" i="142"/>
  <c r="AK261" i="142"/>
  <c r="AK226" i="142"/>
  <c r="AL146" i="142"/>
  <c r="AL156" i="142"/>
  <c r="AL122" i="142"/>
  <c r="AK87" i="142"/>
  <c r="AL218" i="142"/>
  <c r="AL174" i="142"/>
  <c r="AL225" i="142"/>
  <c r="AK43" i="142"/>
  <c r="AK63" i="142"/>
  <c r="AK247" i="142"/>
  <c r="AK119" i="142"/>
  <c r="AK114" i="142"/>
  <c r="AL129" i="142"/>
  <c r="AK17" i="142"/>
  <c r="AK53" i="142"/>
  <c r="AK70" i="142"/>
  <c r="AL37" i="142"/>
  <c r="AL170" i="142"/>
  <c r="AK65" i="142"/>
  <c r="AL95" i="142"/>
  <c r="AK106" i="142"/>
  <c r="AK263" i="142"/>
  <c r="AL130" i="142"/>
  <c r="AL113" i="142"/>
  <c r="AK95" i="142"/>
  <c r="AL245" i="142"/>
  <c r="AL215" i="142"/>
  <c r="AL214" i="142"/>
  <c r="AL64" i="142"/>
  <c r="AL88" i="142"/>
  <c r="AL75" i="142"/>
  <c r="AK196" i="142"/>
  <c r="AL212" i="142"/>
  <c r="AL137" i="142"/>
  <c r="AL155" i="142"/>
  <c r="AK244" i="142"/>
  <c r="AK94" i="142"/>
  <c r="AK217" i="142"/>
  <c r="AL116" i="142"/>
  <c r="AK25" i="142"/>
  <c r="AK85" i="142"/>
  <c r="AL49" i="142"/>
  <c r="AK91" i="142"/>
  <c r="AL153" i="142"/>
  <c r="AL98" i="142"/>
  <c r="AL104" i="142"/>
  <c r="AL180" i="142"/>
  <c r="AK88" i="142"/>
  <c r="AL142" i="142"/>
  <c r="AK78" i="148"/>
  <c r="AK53" i="148"/>
  <c r="AK265" i="148"/>
  <c r="AK59" i="148"/>
  <c r="AL66" i="148"/>
  <c r="AL45" i="148"/>
  <c r="AK34" i="148"/>
  <c r="AK189" i="148"/>
  <c r="AL42" i="148"/>
  <c r="AL48" i="148"/>
  <c r="AK102" i="148"/>
  <c r="AL224" i="148"/>
  <c r="AK95" i="148"/>
  <c r="AK18" i="148"/>
  <c r="AK258" i="148"/>
  <c r="AK139" i="148"/>
  <c r="AK37" i="148"/>
  <c r="AL131" i="148"/>
  <c r="AL211" i="148"/>
  <c r="AL94" i="148"/>
  <c r="AK39" i="148"/>
  <c r="AL213" i="148"/>
  <c r="AK20" i="148"/>
  <c r="AL191" i="148"/>
  <c r="AL219" i="148"/>
  <c r="AL164" i="148"/>
  <c r="AK144" i="148"/>
  <c r="AL205" i="148"/>
  <c r="AK101" i="148"/>
  <c r="AL92" i="148"/>
  <c r="AK120" i="148"/>
  <c r="AK157" i="148"/>
  <c r="AL46" i="148"/>
  <c r="AK158" i="148"/>
  <c r="AK31" i="148"/>
  <c r="AK207" i="148"/>
  <c r="AK162" i="148"/>
  <c r="AL154" i="148"/>
  <c r="AK193" i="148"/>
  <c r="AK50" i="148"/>
  <c r="AK242" i="148"/>
  <c r="AK231" i="148"/>
  <c r="AK98" i="148"/>
  <c r="AL37" i="148"/>
  <c r="AL137" i="148"/>
  <c r="AL78" i="148"/>
  <c r="AL261" i="148"/>
  <c r="AL61" i="148"/>
  <c r="AK108" i="148"/>
  <c r="AK116" i="148"/>
  <c r="AK255" i="148"/>
  <c r="AL178" i="148"/>
  <c r="AK168" i="148"/>
  <c r="AK213" i="148"/>
  <c r="AK83" i="148"/>
  <c r="AL28" i="148"/>
  <c r="AK142" i="148"/>
  <c r="AK61" i="148"/>
  <c r="AK19" i="148"/>
  <c r="AK80" i="148"/>
  <c r="AK42" i="148"/>
  <c r="AK259" i="148"/>
  <c r="AL26" i="148"/>
  <c r="AL191" i="149"/>
  <c r="AK53" i="149"/>
  <c r="AK133" i="149"/>
  <c r="AK59" i="149"/>
  <c r="AK173" i="149"/>
  <c r="AK104" i="149"/>
  <c r="AL127" i="149"/>
  <c r="AK62" i="149"/>
  <c r="AL224" i="149"/>
  <c r="AK257" i="149"/>
  <c r="AK166" i="149"/>
  <c r="AK227" i="149"/>
  <c r="AL193" i="149"/>
  <c r="AL174" i="149"/>
  <c r="AL210" i="149"/>
  <c r="AK75" i="149"/>
  <c r="AL261" i="149"/>
  <c r="AK114" i="149"/>
  <c r="AK17" i="149"/>
  <c r="AL32" i="149"/>
  <c r="AL222" i="149"/>
  <c r="AK57" i="149"/>
  <c r="AL100" i="149"/>
  <c r="AL26" i="149"/>
  <c r="AL250" i="149"/>
  <c r="AK240" i="149"/>
  <c r="AK20" i="149"/>
  <c r="AK205" i="149"/>
  <c r="AK95" i="149"/>
  <c r="AL117" i="149"/>
  <c r="AK29" i="149"/>
  <c r="AK161" i="149"/>
  <c r="AL188" i="149"/>
  <c r="AK132" i="149"/>
  <c r="AL67" i="149"/>
  <c r="AK25" i="149"/>
  <c r="AL265" i="149"/>
  <c r="AK193" i="149"/>
  <c r="AK80" i="149"/>
  <c r="AK26" i="149"/>
  <c r="AL219" i="149"/>
  <c r="AL108" i="149"/>
  <c r="AK122" i="149"/>
  <c r="AL165" i="149"/>
  <c r="AL86" i="149"/>
  <c r="AL164" i="149"/>
  <c r="AL161" i="149"/>
  <c r="AK113" i="149"/>
  <c r="AK223" i="149"/>
  <c r="AL128" i="149"/>
  <c r="AL171" i="149"/>
  <c r="AL170" i="149"/>
  <c r="AL216" i="149"/>
  <c r="AL183" i="149"/>
  <c r="AK40" i="149"/>
  <c r="AK215" i="149"/>
  <c r="AK255" i="149"/>
  <c r="AK250" i="149"/>
  <c r="AL247" i="149"/>
  <c r="AK182" i="149"/>
  <c r="AK167" i="149"/>
  <c r="AK171" i="149"/>
  <c r="AL230" i="149"/>
  <c r="AL110" i="134"/>
  <c r="AK202" i="134"/>
  <c r="AL154" i="134"/>
  <c r="AL44" i="134"/>
  <c r="AL142" i="134"/>
  <c r="AL59" i="134"/>
  <c r="AL211" i="134"/>
  <c r="AL240" i="134"/>
  <c r="AL196" i="134"/>
  <c r="AK134" i="134"/>
  <c r="AK203" i="134"/>
  <c r="AK85" i="134"/>
  <c r="AL65" i="134"/>
  <c r="AK77" i="134"/>
  <c r="AK46" i="134"/>
  <c r="AK244" i="134"/>
  <c r="AL218" i="134"/>
  <c r="AL180" i="134"/>
  <c r="AL100" i="134"/>
  <c r="AL16" i="134"/>
  <c r="AL51" i="134"/>
  <c r="AL175" i="134"/>
  <c r="AK64" i="134"/>
  <c r="AL88" i="134"/>
  <c r="AL95" i="134"/>
  <c r="AK200" i="134"/>
  <c r="AL46" i="134"/>
  <c r="AK237" i="134"/>
  <c r="AK132" i="134"/>
  <c r="AK165" i="134"/>
  <c r="AK253" i="134"/>
  <c r="AK224" i="150"/>
  <c r="AL188" i="150"/>
  <c r="AL83" i="150"/>
  <c r="AK186" i="150"/>
  <c r="AL159" i="150"/>
  <c r="AL150" i="150"/>
  <c r="AL112" i="150"/>
  <c r="AK167" i="150"/>
  <c r="AK202" i="150"/>
  <c r="AK160" i="150"/>
  <c r="AL252" i="150"/>
  <c r="AK79" i="150"/>
  <c r="AL164" i="150"/>
  <c r="AL107" i="150"/>
  <c r="AL181" i="150"/>
  <c r="AK146" i="150"/>
  <c r="AL91" i="150"/>
  <c r="AK215" i="150"/>
  <c r="AK227" i="150"/>
  <c r="AL140" i="150"/>
  <c r="AK142" i="150"/>
  <c r="AL60" i="150"/>
  <c r="AL163" i="150"/>
  <c r="AK38" i="150"/>
  <c r="AL161" i="150"/>
  <c r="AK136" i="150"/>
  <c r="AK214" i="150"/>
  <c r="AK60" i="150"/>
  <c r="AL203" i="150"/>
  <c r="AK258" i="150"/>
  <c r="AK183" i="150"/>
  <c r="AL244" i="150"/>
  <c r="AK161" i="150"/>
  <c r="AL142" i="150"/>
  <c r="AL155" i="150"/>
  <c r="AK106" i="150"/>
  <c r="AK41" i="150"/>
  <c r="AK62" i="150"/>
  <c r="AL89" i="150"/>
  <c r="AK20" i="150"/>
  <c r="AK47" i="150"/>
  <c r="AL243" i="150"/>
  <c r="AK54" i="150"/>
  <c r="AL17" i="150"/>
  <c r="AL122" i="150"/>
  <c r="AL85" i="150"/>
  <c r="AK198" i="150"/>
  <c r="AK83" i="150"/>
  <c r="AL61" i="150"/>
  <c r="AL54" i="150"/>
  <c r="AL93" i="150"/>
  <c r="AL96" i="150"/>
  <c r="AK170" i="150"/>
  <c r="AK185" i="150"/>
  <c r="AK210" i="150"/>
  <c r="AL231" i="150"/>
  <c r="AK125" i="150"/>
  <c r="AL139" i="150"/>
  <c r="AL76" i="150"/>
  <c r="AL114" i="150"/>
  <c r="AK108" i="150"/>
  <c r="AK126" i="150"/>
  <c r="AL43" i="150"/>
  <c r="AK236" i="146"/>
  <c r="AL210" i="146"/>
  <c r="AK249" i="146"/>
  <c r="AL162" i="146"/>
  <c r="AL246" i="146"/>
  <c r="AL145" i="146"/>
  <c r="AL69" i="146"/>
  <c r="AL250" i="146"/>
  <c r="AL239" i="146"/>
  <c r="AK49" i="146"/>
  <c r="AL203" i="146"/>
  <c r="AK138" i="146"/>
  <c r="AK62" i="146"/>
  <c r="AK150" i="146"/>
  <c r="AL194" i="146"/>
  <c r="AK134" i="146"/>
  <c r="AL50" i="146"/>
  <c r="AK176" i="146"/>
  <c r="AK81" i="146"/>
  <c r="AL93" i="146"/>
  <c r="AL153" i="146"/>
  <c r="AK37" i="146"/>
  <c r="AK204" i="146"/>
  <c r="AL29" i="146"/>
  <c r="AK199" i="146"/>
  <c r="AL125" i="146"/>
  <c r="AL206" i="146"/>
  <c r="AL63" i="146"/>
  <c r="AK135" i="146"/>
  <c r="AL182" i="146"/>
  <c r="AL20" i="146"/>
  <c r="AK33" i="146"/>
  <c r="AL81" i="146"/>
  <c r="AL256" i="146"/>
  <c r="AK129" i="146"/>
  <c r="AL208" i="146"/>
  <c r="AK127" i="146"/>
  <c r="AK175" i="146"/>
  <c r="AK194" i="146"/>
  <c r="AL260" i="146"/>
  <c r="AK177" i="146"/>
  <c r="AL155" i="146"/>
  <c r="AL232" i="146"/>
  <c r="AL68" i="146"/>
  <c r="AK60" i="146"/>
  <c r="AK189" i="146"/>
  <c r="AL191" i="146"/>
  <c r="AL27" i="146"/>
  <c r="AL64" i="146"/>
  <c r="AK250" i="146"/>
  <c r="AL196" i="146"/>
  <c r="AL154" i="146"/>
  <c r="AL218" i="146"/>
  <c r="AK260" i="146"/>
  <c r="AK121" i="146"/>
  <c r="AL128" i="146"/>
  <c r="AL159" i="146"/>
  <c r="AL115" i="146"/>
  <c r="AL186" i="146"/>
  <c r="AL181" i="146"/>
  <c r="AL261" i="146"/>
  <c r="AL197" i="146"/>
  <c r="AD254" i="150"/>
  <c r="AD53" i="150"/>
  <c r="AD80" i="150"/>
  <c r="AD211" i="150"/>
  <c r="AD46" i="150"/>
  <c r="AD151" i="150"/>
  <c r="AD165" i="150"/>
  <c r="AD178" i="150"/>
  <c r="AD137" i="150"/>
  <c r="AD246" i="150"/>
  <c r="AD186" i="150"/>
  <c r="AD41" i="150"/>
  <c r="AD87" i="150"/>
  <c r="AD67" i="150"/>
  <c r="AD123" i="150"/>
  <c r="AD49" i="150"/>
  <c r="AD198" i="150"/>
  <c r="AD68" i="150"/>
  <c r="AD226" i="150"/>
  <c r="AD183" i="150"/>
  <c r="AD30" i="150"/>
  <c r="AD152" i="150"/>
  <c r="AD21" i="150"/>
  <c r="AD157" i="150"/>
  <c r="AD31" i="150"/>
  <c r="AD55" i="150"/>
  <c r="AD85" i="150"/>
  <c r="AD195" i="150"/>
  <c r="AD223" i="150"/>
  <c r="AD262" i="150"/>
  <c r="AD164" i="150"/>
  <c r="AD99" i="150"/>
  <c r="AK173" i="147"/>
  <c r="AK229" i="147"/>
  <c r="AL244" i="147"/>
  <c r="AK50" i="147"/>
  <c r="AK162" i="147"/>
  <c r="AL140" i="147"/>
  <c r="AL18" i="147"/>
  <c r="AL171" i="147"/>
  <c r="AK182" i="147"/>
  <c r="AK33" i="147"/>
  <c r="AK264" i="147"/>
  <c r="AL181" i="147"/>
  <c r="AK32" i="147"/>
  <c r="AK147" i="147"/>
  <c r="AL248" i="147"/>
  <c r="AL30" i="147"/>
  <c r="AL104" i="147"/>
  <c r="AL89" i="147"/>
  <c r="AK63" i="147"/>
  <c r="AK193" i="147"/>
  <c r="AK242" i="147"/>
  <c r="AL231" i="147"/>
  <c r="AL71" i="147"/>
  <c r="AK174" i="147"/>
  <c r="AK78" i="147"/>
  <c r="AK57" i="147"/>
  <c r="AK227" i="147"/>
  <c r="AL87" i="147"/>
  <c r="AL19" i="147"/>
  <c r="AL21" i="147"/>
  <c r="AL236" i="147"/>
  <c r="AK52" i="147"/>
  <c r="AK65" i="147"/>
  <c r="AL187" i="147"/>
  <c r="AK85" i="147"/>
  <c r="AK88" i="147"/>
  <c r="AK244" i="147"/>
  <c r="AL255" i="147"/>
  <c r="AL63" i="147"/>
  <c r="AK167" i="147"/>
  <c r="AL23" i="147"/>
  <c r="AL105" i="147"/>
  <c r="AL109" i="147"/>
  <c r="AL77" i="147"/>
  <c r="AL228" i="147"/>
  <c r="AL35" i="147"/>
  <c r="AL137" i="147"/>
  <c r="AK178" i="147"/>
  <c r="AK67" i="147"/>
  <c r="AL33" i="147"/>
  <c r="AL196" i="147"/>
  <c r="AK120" i="147"/>
  <c r="AL135" i="147"/>
  <c r="AK246" i="147"/>
  <c r="AL36" i="147"/>
  <c r="AL233" i="147"/>
  <c r="AK157" i="147"/>
  <c r="AL251" i="147"/>
  <c r="AL256" i="147"/>
  <c r="AL111" i="147"/>
  <c r="AK68" i="147"/>
  <c r="AL52" i="147"/>
  <c r="AL97" i="147"/>
  <c r="AL213" i="142"/>
  <c r="AK52" i="142"/>
  <c r="AL154" i="142"/>
  <c r="AL47" i="142"/>
  <c r="AL171" i="142"/>
  <c r="AK29" i="142"/>
  <c r="AL216" i="142"/>
  <c r="AL16" i="142"/>
  <c r="AL162" i="142"/>
  <c r="AK218" i="142"/>
  <c r="AL85" i="142"/>
  <c r="AL20" i="142"/>
  <c r="AK134" i="142"/>
  <c r="AL258" i="142"/>
  <c r="AL260" i="142"/>
  <c r="AL262" i="142"/>
  <c r="AL203" i="142"/>
  <c r="AK251" i="142"/>
  <c r="AK170" i="142"/>
  <c r="AL168" i="142"/>
  <c r="AL131" i="142"/>
  <c r="AL120" i="142"/>
  <c r="AK122" i="142"/>
  <c r="AK204" i="142"/>
  <c r="AL181" i="142"/>
  <c r="AL143" i="142"/>
  <c r="AK243" i="142"/>
  <c r="AK125" i="142"/>
  <c r="AL234" i="142"/>
  <c r="AL136" i="142"/>
  <c r="AL152" i="142"/>
  <c r="AK219" i="142"/>
  <c r="AK167" i="142"/>
  <c r="AK34" i="142"/>
  <c r="AL220" i="142"/>
  <c r="AK156" i="142"/>
  <c r="AL172" i="142"/>
  <c r="AK212" i="142"/>
  <c r="AK200" i="142"/>
  <c r="AK84" i="142"/>
  <c r="AL109" i="142"/>
  <c r="AK160" i="142"/>
  <c r="AL184" i="142"/>
  <c r="AL219" i="142"/>
  <c r="AK133" i="142"/>
  <c r="AL32" i="142"/>
  <c r="AL175" i="142"/>
  <c r="AK220" i="142"/>
  <c r="AK72" i="142"/>
  <c r="AK144" i="142"/>
  <c r="AL222" i="142"/>
  <c r="AK194" i="142"/>
  <c r="AK175" i="142"/>
  <c r="AL241" i="142"/>
  <c r="AL229" i="142"/>
  <c r="AK138" i="142"/>
  <c r="AL124" i="142"/>
  <c r="AL63" i="142"/>
  <c r="AL263" i="142"/>
  <c r="AK150" i="142"/>
  <c r="AL192" i="142"/>
  <c r="AK55" i="142"/>
  <c r="AL34" i="148"/>
  <c r="AK191" i="148"/>
  <c r="AL184" i="148"/>
  <c r="AL140" i="148"/>
  <c r="AL162" i="148"/>
  <c r="AL88" i="148"/>
  <c r="AK229" i="148"/>
  <c r="AK218" i="148"/>
  <c r="AL185" i="148"/>
  <c r="AK105" i="148"/>
  <c r="AK210" i="148"/>
  <c r="AK16" i="148"/>
  <c r="AK99" i="148"/>
  <c r="AK195" i="148"/>
  <c r="AL193" i="148"/>
  <c r="AL72" i="148"/>
  <c r="AL196" i="148"/>
  <c r="AL65" i="148"/>
  <c r="AK56" i="148"/>
  <c r="AK30" i="148"/>
  <c r="AK24" i="148"/>
  <c r="AL141" i="148"/>
  <c r="AK81" i="148"/>
  <c r="AK257" i="148"/>
  <c r="AL135" i="148"/>
  <c r="AK115" i="148"/>
  <c r="AK63" i="148"/>
  <c r="AK256" i="148"/>
  <c r="AL175" i="148"/>
  <c r="AL242" i="148"/>
  <c r="AL226" i="148"/>
  <c r="AK243" i="148"/>
  <c r="AK121" i="148"/>
  <c r="AL126" i="148"/>
  <c r="AK135" i="148"/>
  <c r="AL125" i="148"/>
  <c r="AK150" i="148"/>
  <c r="AK87" i="148"/>
  <c r="AL215" i="148"/>
  <c r="AK123" i="148"/>
  <c r="AL30" i="148"/>
  <c r="AL188" i="148"/>
  <c r="AL38" i="148"/>
  <c r="AL201" i="148"/>
  <c r="AL221" i="148"/>
  <c r="AK235" i="148"/>
  <c r="AL134" i="148"/>
  <c r="AL56" i="148"/>
  <c r="AL63" i="148"/>
  <c r="AL248" i="148"/>
  <c r="AK132" i="148"/>
  <c r="AL64" i="148"/>
  <c r="AK172" i="148"/>
  <c r="AK77" i="148"/>
  <c r="AK114" i="148"/>
  <c r="AL203" i="148"/>
  <c r="AK169" i="148"/>
  <c r="AL124" i="148"/>
  <c r="AL97" i="148"/>
  <c r="AL150" i="148"/>
  <c r="AL138" i="148"/>
  <c r="AL127" i="148"/>
  <c r="AL96" i="148"/>
  <c r="AL223" i="149"/>
  <c r="AK127" i="149"/>
  <c r="AK48" i="149"/>
  <c r="AL115" i="149"/>
  <c r="AK211" i="149"/>
  <c r="AL133" i="149"/>
  <c r="AL142" i="149"/>
  <c r="AK202" i="149"/>
  <c r="AL156" i="149"/>
  <c r="AK153" i="149"/>
  <c r="AK225" i="149"/>
  <c r="AK23" i="149"/>
  <c r="AL73" i="149"/>
  <c r="AL99" i="149"/>
  <c r="AL237" i="149"/>
  <c r="AK157" i="149"/>
  <c r="AK264" i="149"/>
  <c r="AK185" i="149"/>
  <c r="AL76" i="149"/>
  <c r="AK199" i="149"/>
  <c r="AL152" i="149"/>
  <c r="AL31" i="149"/>
  <c r="AL53" i="149"/>
  <c r="AL197" i="149"/>
  <c r="AL89" i="149"/>
  <c r="AL19" i="149"/>
  <c r="AK208" i="149"/>
  <c r="AK67" i="149"/>
  <c r="AL157" i="149"/>
  <c r="AL84" i="149"/>
  <c r="AL220" i="149"/>
  <c r="AL125" i="149"/>
  <c r="AK97" i="149"/>
  <c r="AL232" i="149"/>
  <c r="AK33" i="149"/>
  <c r="AK35" i="149"/>
  <c r="AK124" i="149"/>
  <c r="AL124" i="149"/>
  <c r="AK115" i="149"/>
  <c r="AL196" i="149"/>
  <c r="AK34" i="149"/>
  <c r="AL17" i="149"/>
  <c r="AL79" i="149"/>
  <c r="AL105" i="149"/>
  <c r="AL251" i="149"/>
  <c r="AK143" i="149"/>
  <c r="AL35" i="149"/>
  <c r="AK241" i="149"/>
  <c r="AK37" i="149"/>
  <c r="AL63" i="149"/>
  <c r="AK142" i="149"/>
  <c r="AK135" i="149"/>
  <c r="AK54" i="149"/>
  <c r="AL159" i="149"/>
  <c r="AK219" i="149"/>
  <c r="AL29" i="149"/>
  <c r="AK19" i="149"/>
  <c r="AL90" i="149"/>
  <c r="AK221" i="149"/>
  <c r="AL158" i="149"/>
  <c r="AK141" i="149"/>
  <c r="AL37" i="149"/>
  <c r="AK41" i="149"/>
  <c r="AK191" i="134"/>
  <c r="AK113" i="134"/>
  <c r="AK124" i="134"/>
  <c r="AK213" i="134"/>
  <c r="AK235" i="134"/>
  <c r="AL140" i="134"/>
  <c r="AL36" i="134"/>
  <c r="AL86" i="134"/>
  <c r="AK201" i="134"/>
  <c r="AL53" i="134"/>
  <c r="AK30" i="134"/>
  <c r="AL101" i="134"/>
  <c r="AK80" i="134"/>
  <c r="AK212" i="134"/>
  <c r="AK60" i="134"/>
  <c r="AK216" i="134"/>
  <c r="AK179" i="134"/>
  <c r="AL23" i="134"/>
  <c r="AK243" i="134"/>
  <c r="AK120" i="134"/>
  <c r="AK252" i="134"/>
  <c r="AL74" i="134"/>
  <c r="AK71" i="134"/>
  <c r="AL162" i="134"/>
  <c r="AL148" i="134"/>
  <c r="AL102" i="134"/>
  <c r="AK208" i="134"/>
  <c r="AK240" i="134"/>
  <c r="AK242" i="134"/>
  <c r="AL225" i="134"/>
  <c r="AL120" i="134"/>
  <c r="AK38" i="134"/>
  <c r="AK260" i="134"/>
  <c r="AK195" i="134"/>
  <c r="AK256" i="134"/>
  <c r="AL149" i="134"/>
  <c r="AL226" i="134"/>
  <c r="AK251" i="134"/>
  <c r="AK131" i="134"/>
  <c r="AK118" i="134"/>
  <c r="AL230" i="134"/>
  <c r="AD267" i="144"/>
  <c r="AL204" i="150"/>
  <c r="AL51" i="150"/>
  <c r="AK233" i="150"/>
  <c r="AL46" i="150"/>
  <c r="AL57" i="150"/>
  <c r="AK117" i="150"/>
  <c r="AL62" i="150"/>
  <c r="AL258" i="150"/>
  <c r="AK115" i="150"/>
  <c r="AK89" i="150"/>
  <c r="AK173" i="150"/>
  <c r="AK95" i="150"/>
  <c r="AL26" i="150"/>
  <c r="AK42" i="150"/>
  <c r="AL137" i="150"/>
  <c r="AK39" i="150"/>
  <c r="AL178" i="150"/>
  <c r="AL67" i="150"/>
  <c r="AL149" i="150"/>
  <c r="AK94" i="150"/>
  <c r="AK169" i="150"/>
  <c r="AK260" i="150"/>
  <c r="AK219" i="150"/>
  <c r="AL223" i="150"/>
  <c r="AL261" i="150"/>
  <c r="AL170" i="150"/>
  <c r="AK61" i="150"/>
  <c r="AK96" i="150"/>
  <c r="AL250" i="150"/>
  <c r="AK26" i="150"/>
  <c r="AL187" i="150"/>
  <c r="AK111" i="150"/>
  <c r="AK263" i="150"/>
  <c r="AL256" i="150"/>
  <c r="AL79" i="150"/>
  <c r="AL255" i="150"/>
  <c r="AL210" i="150"/>
  <c r="AK265" i="150"/>
  <c r="AL30" i="150"/>
  <c r="AL32" i="150"/>
  <c r="AL47" i="150"/>
  <c r="AL121" i="150"/>
  <c r="AK264" i="150"/>
  <c r="AL235" i="150"/>
  <c r="AL132" i="150"/>
  <c r="AL253" i="150"/>
  <c r="AK157" i="150"/>
  <c r="AK244" i="150"/>
  <c r="AK207" i="150"/>
  <c r="AK102" i="150"/>
  <c r="AL173" i="150"/>
  <c r="AK18" i="150"/>
  <c r="AK73" i="150"/>
  <c r="AK51" i="150"/>
  <c r="AL24" i="150"/>
  <c r="AK44" i="150"/>
  <c r="AL71" i="150"/>
  <c r="AL126" i="150"/>
  <c r="AK91" i="150"/>
  <c r="AK75" i="150"/>
  <c r="AL236" i="150"/>
  <c r="AL134" i="150"/>
  <c r="AL42" i="150"/>
  <c r="AK130" i="146"/>
  <c r="AK166" i="146"/>
  <c r="AK132" i="146"/>
  <c r="AK200" i="146"/>
  <c r="AK232" i="146"/>
  <c r="AL149" i="146"/>
  <c r="AL84" i="146"/>
  <c r="AL54" i="146"/>
  <c r="AL164" i="146"/>
  <c r="AK153" i="146"/>
  <c r="AK21" i="146"/>
  <c r="AL214" i="146"/>
  <c r="AK207" i="146"/>
  <c r="AL73" i="146"/>
  <c r="AK258" i="146"/>
  <c r="AK25" i="146"/>
  <c r="AL216" i="146"/>
  <c r="AL201" i="146"/>
  <c r="AL192" i="146"/>
  <c r="AK244" i="146"/>
  <c r="AL25" i="146"/>
  <c r="AL204" i="146"/>
  <c r="AL177" i="146"/>
  <c r="AK108" i="146"/>
  <c r="AL217" i="146"/>
  <c r="AL18" i="146"/>
  <c r="AL141" i="146"/>
  <c r="AK36" i="146"/>
  <c r="AK243" i="146"/>
  <c r="AK96" i="146"/>
  <c r="AK56" i="146"/>
  <c r="AK221" i="146"/>
  <c r="AK245" i="146"/>
  <c r="AK253" i="146"/>
  <c r="AK210" i="146"/>
  <c r="AK162" i="146"/>
  <c r="AL139" i="146"/>
  <c r="AK156" i="146"/>
  <c r="AK262" i="146"/>
  <c r="AK212" i="146"/>
  <c r="AK234" i="146"/>
  <c r="AK259" i="146"/>
  <c r="AK161" i="146"/>
  <c r="AL173" i="146"/>
  <c r="AK248" i="146"/>
  <c r="AK78" i="146"/>
  <c r="AL171" i="146"/>
  <c r="AK24" i="146"/>
  <c r="AK124" i="146"/>
  <c r="AL16" i="146"/>
  <c r="AL58" i="146"/>
  <c r="AK216" i="146"/>
  <c r="AK164" i="146"/>
  <c r="AL143" i="146"/>
  <c r="AK169" i="146"/>
  <c r="AK51" i="146"/>
  <c r="AL199" i="146"/>
  <c r="AL259" i="146"/>
  <c r="AL56" i="146"/>
  <c r="AL46" i="146"/>
  <c r="AK172" i="146"/>
  <c r="AK48" i="146"/>
  <c r="AL198" i="146"/>
  <c r="AD86" i="150"/>
  <c r="AD76" i="150"/>
  <c r="AD236" i="150"/>
  <c r="AD244" i="150"/>
  <c r="AD42" i="150"/>
  <c r="AD264" i="150"/>
  <c r="AD126" i="150"/>
  <c r="AD177" i="150"/>
  <c r="AD26" i="150"/>
  <c r="AD146" i="150"/>
  <c r="AD219" i="150"/>
  <c r="AD109" i="150"/>
  <c r="AD32" i="150"/>
  <c r="AD108" i="150"/>
  <c r="AD141" i="150"/>
  <c r="AD139" i="150"/>
  <c r="AD125" i="150"/>
  <c r="AD161" i="150"/>
  <c r="AD22" i="150"/>
  <c r="AD206" i="150"/>
  <c r="AD188" i="150"/>
  <c r="AD153" i="150"/>
  <c r="AD257" i="150"/>
  <c r="AD63" i="150"/>
  <c r="AD242" i="150"/>
  <c r="AD191" i="150"/>
  <c r="AD194" i="150"/>
  <c r="AD184" i="150"/>
  <c r="AD73" i="150"/>
  <c r="AD38" i="150"/>
  <c r="AL208" i="147"/>
  <c r="AK49" i="147"/>
  <c r="AL172" i="147"/>
  <c r="AK206" i="147"/>
  <c r="AL134" i="147"/>
  <c r="AK261" i="147"/>
  <c r="AK250" i="147"/>
  <c r="AL26" i="147"/>
  <c r="AK38" i="147"/>
  <c r="AK247" i="147"/>
  <c r="AL161" i="147"/>
  <c r="AK79" i="147"/>
  <c r="AK81" i="147"/>
  <c r="AK141" i="147"/>
  <c r="AL125" i="147"/>
  <c r="AK196" i="147"/>
  <c r="AK23" i="147"/>
  <c r="AL118" i="147"/>
  <c r="AK69" i="147"/>
  <c r="AK27" i="147"/>
  <c r="AL76" i="147"/>
  <c r="AK45" i="147"/>
  <c r="AK58" i="147"/>
  <c r="AK231" i="147"/>
  <c r="AK107" i="147"/>
  <c r="AL39" i="147"/>
  <c r="AK37" i="147"/>
  <c r="AL216" i="147"/>
  <c r="AK220" i="147"/>
  <c r="AK230" i="147"/>
  <c r="AL250" i="147"/>
  <c r="AL160" i="147"/>
  <c r="AK105" i="147"/>
  <c r="AL219" i="147"/>
  <c r="AK122" i="147"/>
  <c r="AL93" i="147"/>
  <c r="AK75" i="147"/>
  <c r="AL119" i="147"/>
  <c r="AK22" i="147"/>
  <c r="AL159" i="147"/>
  <c r="AL144" i="147"/>
  <c r="AK76" i="147"/>
  <c r="AK87" i="147"/>
  <c r="AL229" i="147"/>
  <c r="AK142" i="147"/>
  <c r="AL68" i="147"/>
  <c r="AK25" i="147"/>
  <c r="AL183" i="147"/>
  <c r="AK236" i="147"/>
  <c r="AK108" i="147"/>
  <c r="AK100" i="147"/>
  <c r="AL126" i="147"/>
  <c r="AL192" i="147"/>
  <c r="AK201" i="147"/>
  <c r="AK19" i="147"/>
  <c r="AK150" i="147"/>
  <c r="AK89" i="147"/>
  <c r="AL247" i="147"/>
  <c r="AL232" i="147"/>
  <c r="AK125" i="147"/>
  <c r="AK95" i="147"/>
  <c r="AL90" i="147"/>
  <c r="AK263" i="147"/>
  <c r="AK108" i="142"/>
  <c r="AK223" i="142"/>
  <c r="AL30" i="142"/>
  <c r="AK250" i="142"/>
  <c r="AK264" i="142"/>
  <c r="AL209" i="142"/>
  <c r="AK58" i="142"/>
  <c r="AL123" i="142"/>
  <c r="AK171" i="142"/>
  <c r="AL31" i="142"/>
  <c r="AK238" i="142"/>
  <c r="AK71" i="142"/>
  <c r="AL261" i="142"/>
  <c r="AK153" i="142"/>
  <c r="AL55" i="142"/>
  <c r="AK189" i="142"/>
  <c r="AK149" i="142"/>
  <c r="AK27" i="142"/>
  <c r="AL251" i="142"/>
  <c r="AL237" i="142"/>
  <c r="AL252" i="142"/>
  <c r="AK221" i="142"/>
  <c r="AK131" i="142"/>
  <c r="AL69" i="142"/>
  <c r="AK145" i="142"/>
  <c r="AK113" i="142"/>
  <c r="AL195" i="142"/>
  <c r="AL196" i="142"/>
  <c r="AK230" i="142"/>
  <c r="AK103" i="142"/>
  <c r="AK24" i="142"/>
  <c r="AL71" i="142"/>
  <c r="AL26" i="142"/>
  <c r="AL204" i="142"/>
  <c r="AL118" i="142"/>
  <c r="AK28" i="142"/>
  <c r="AL202" i="142"/>
  <c r="AL96" i="142"/>
  <c r="AK229" i="142"/>
  <c r="AK241" i="142"/>
  <c r="AK193" i="142"/>
  <c r="AL230" i="142"/>
  <c r="AL164" i="142"/>
  <c r="AK236" i="142"/>
  <c r="AK222" i="142"/>
  <c r="AK49" i="142"/>
  <c r="AL173" i="142"/>
  <c r="AK165" i="142"/>
  <c r="AL125" i="142"/>
  <c r="AL257" i="142"/>
  <c r="AK157" i="142"/>
  <c r="AK152" i="142"/>
  <c r="AK234" i="142"/>
  <c r="AK239" i="142"/>
  <c r="AK127" i="142"/>
  <c r="AK109" i="142"/>
  <c r="AL255" i="142"/>
  <c r="AL54" i="142"/>
  <c r="AL86" i="142"/>
  <c r="AL166" i="142"/>
  <c r="AL197" i="142"/>
  <c r="AK120" i="142"/>
  <c r="AK191" i="142"/>
  <c r="AK154" i="148"/>
  <c r="AK57" i="148"/>
  <c r="AK145" i="148"/>
  <c r="AK177" i="148"/>
  <c r="AL149" i="148"/>
  <c r="AL39" i="148"/>
  <c r="AK89" i="148"/>
  <c r="AL143" i="148"/>
  <c r="AK200" i="148"/>
  <c r="AK170" i="148"/>
  <c r="AK260" i="148"/>
  <c r="AL62" i="148"/>
  <c r="AL148" i="148"/>
  <c r="AL155" i="148"/>
  <c r="AK54" i="148"/>
  <c r="AK141" i="148"/>
  <c r="AK152" i="148"/>
  <c r="AK246" i="148"/>
  <c r="AL118" i="148"/>
  <c r="AK151" i="148"/>
  <c r="AK74" i="148"/>
  <c r="AK203" i="148"/>
  <c r="AL71" i="148"/>
  <c r="AK106" i="148"/>
  <c r="AL116" i="148"/>
  <c r="AL223" i="148"/>
  <c r="AL181" i="148"/>
  <c r="AL132" i="148"/>
  <c r="AK175" i="148"/>
  <c r="AL102" i="148"/>
  <c r="AL192" i="148"/>
  <c r="AL202" i="148"/>
  <c r="AL32" i="148"/>
  <c r="AK201" i="148"/>
  <c r="AL139" i="148"/>
  <c r="AK23" i="148"/>
  <c r="AL82" i="148"/>
  <c r="AL208" i="148"/>
  <c r="AL190" i="148"/>
  <c r="AK224" i="148"/>
  <c r="AK70" i="148"/>
  <c r="AK217" i="148"/>
  <c r="AK149" i="148"/>
  <c r="AL73" i="148"/>
  <c r="AL180" i="148"/>
  <c r="AK147" i="148"/>
  <c r="AK76" i="148"/>
  <c r="AK112" i="148"/>
  <c r="AL113" i="148"/>
  <c r="AL151" i="148"/>
  <c r="AL57" i="148"/>
  <c r="AK165" i="148"/>
  <c r="AK173" i="148"/>
  <c r="AL259" i="148"/>
  <c r="AK26" i="148"/>
  <c r="AL90" i="148"/>
  <c r="AK248" i="148"/>
  <c r="AL24" i="148"/>
  <c r="AL263" i="148"/>
  <c r="AK186" i="148"/>
  <c r="AL129" i="148"/>
  <c r="AL107" i="148"/>
  <c r="AL120" i="148"/>
  <c r="AK77" i="149"/>
  <c r="AL248" i="149"/>
  <c r="AK129" i="149"/>
  <c r="AL151" i="149"/>
  <c r="AK94" i="149"/>
  <c r="AL236" i="149"/>
  <c r="AK70" i="149"/>
  <c r="AK93" i="149"/>
  <c r="AK260" i="149"/>
  <c r="AK154" i="149"/>
  <c r="AL163" i="149"/>
  <c r="AK144" i="149"/>
  <c r="AK66" i="149"/>
  <c r="AL44" i="149"/>
  <c r="AK239" i="149"/>
  <c r="AL259" i="149"/>
  <c r="AK155" i="149"/>
  <c r="AK175" i="149"/>
  <c r="AK265" i="149"/>
  <c r="AL68" i="149"/>
  <c r="AL162" i="149"/>
  <c r="AK176" i="149"/>
  <c r="AK118" i="149"/>
  <c r="AK230" i="149"/>
  <c r="AL48" i="149"/>
  <c r="AL33" i="149"/>
  <c r="AL229" i="149"/>
  <c r="AK232" i="149"/>
  <c r="AK89" i="149"/>
  <c r="AK86" i="149"/>
  <c r="AL51" i="149"/>
  <c r="AL225" i="149"/>
  <c r="AK249" i="149"/>
  <c r="AL104" i="149"/>
  <c r="AK69" i="149"/>
  <c r="AL119" i="149"/>
  <c r="AK106" i="149"/>
  <c r="AK150" i="149"/>
  <c r="AL147" i="149"/>
  <c r="AK263" i="149"/>
  <c r="AL102" i="149"/>
  <c r="AL30" i="149"/>
  <c r="AK120" i="149"/>
  <c r="AL109" i="149"/>
  <c r="AK126" i="149"/>
  <c r="AL92" i="149"/>
  <c r="AK188" i="149"/>
  <c r="AK195" i="149"/>
  <c r="AK125" i="149"/>
  <c r="AL144" i="149"/>
  <c r="AK42" i="149"/>
  <c r="AK39" i="149"/>
  <c r="AK101" i="149"/>
  <c r="AL24" i="149"/>
  <c r="AL134" i="149"/>
  <c r="AK156" i="149"/>
  <c r="AK98" i="149"/>
  <c r="AK96" i="149"/>
  <c r="AL137" i="149"/>
  <c r="AK207" i="149"/>
  <c r="AL202" i="149"/>
  <c r="AK248" i="149"/>
  <c r="AL22" i="134"/>
  <c r="AK186" i="134"/>
  <c r="AL75" i="134"/>
  <c r="AK261" i="134"/>
  <c r="AK144" i="134"/>
  <c r="AL156" i="134"/>
  <c r="AL42" i="134"/>
  <c r="AL147" i="134"/>
  <c r="AL233" i="134"/>
  <c r="AL77" i="134"/>
  <c r="AK18" i="134"/>
  <c r="AL144" i="134"/>
  <c r="AK189" i="134"/>
  <c r="AL55" i="134"/>
  <c r="AK172" i="134"/>
  <c r="AK250" i="134"/>
  <c r="AK173" i="134"/>
  <c r="AK151" i="134"/>
  <c r="AK103" i="134"/>
  <c r="AL131" i="134"/>
  <c r="AL200" i="134"/>
  <c r="AL47" i="134"/>
  <c r="AK232" i="134"/>
  <c r="AL19" i="134"/>
  <c r="AK73" i="134"/>
  <c r="AK141" i="134"/>
  <c r="AL229" i="134"/>
  <c r="AL116" i="134"/>
  <c r="AK111" i="134"/>
  <c r="AL114" i="134"/>
  <c r="AL247" i="134"/>
  <c r="AK92" i="134"/>
  <c r="AK169" i="134"/>
  <c r="AK34" i="134"/>
  <c r="AK126" i="134"/>
  <c r="AK114" i="134"/>
  <c r="AK183" i="134"/>
  <c r="AL173" i="134"/>
  <c r="AL31" i="150"/>
  <c r="AK225" i="150"/>
  <c r="AK194" i="150"/>
  <c r="AK55" i="150"/>
  <c r="AK151" i="150"/>
  <c r="AK84" i="150"/>
  <c r="AK53" i="150"/>
  <c r="AL38" i="150"/>
  <c r="AL219" i="150"/>
  <c r="AK112" i="150"/>
  <c r="AK135" i="150"/>
  <c r="AL25" i="150"/>
  <c r="AK229" i="150"/>
  <c r="AK145" i="150"/>
  <c r="AL209" i="150"/>
  <c r="AK129" i="150"/>
  <c r="AL105" i="150"/>
  <c r="AK256" i="150"/>
  <c r="AL259" i="150"/>
  <c r="AL119" i="150"/>
  <c r="AL21" i="150"/>
  <c r="AK93" i="150"/>
  <c r="AK127" i="150"/>
  <c r="AK124" i="150"/>
  <c r="AL34" i="150"/>
  <c r="AL81" i="150"/>
  <c r="AK21" i="150"/>
  <c r="AL177" i="150"/>
  <c r="AL99" i="150"/>
  <c r="AL65" i="150"/>
  <c r="AL127" i="150"/>
  <c r="AK166" i="150"/>
  <c r="AK239" i="150"/>
  <c r="AK181" i="150"/>
  <c r="AL23" i="150"/>
  <c r="AL49" i="150"/>
  <c r="AK216" i="150"/>
  <c r="AK144" i="150"/>
  <c r="AL151" i="150"/>
  <c r="AL41" i="150"/>
  <c r="AL104" i="150"/>
  <c r="AK218" i="150"/>
  <c r="AK58" i="150"/>
  <c r="AL201" i="150"/>
  <c r="AL229" i="150"/>
  <c r="AK122" i="150"/>
  <c r="AL102" i="150"/>
  <c r="AL175" i="150"/>
  <c r="AL37" i="150"/>
  <c r="AL251" i="150"/>
  <c r="AK163" i="150"/>
  <c r="AL63" i="150"/>
  <c r="AL247" i="150"/>
  <c r="AL94" i="150"/>
  <c r="AK245" i="150"/>
  <c r="AK120" i="150"/>
  <c r="AK192" i="150"/>
  <c r="AL200" i="150"/>
  <c r="AL156" i="150"/>
  <c r="AK131" i="150"/>
  <c r="AL108" i="150"/>
  <c r="AK235" i="150"/>
  <c r="AL98" i="150"/>
  <c r="AL49" i="146"/>
  <c r="AK191" i="146"/>
  <c r="AK211" i="146"/>
  <c r="AL223" i="146"/>
  <c r="AK139" i="146"/>
  <c r="AL150" i="146"/>
  <c r="AK40" i="146"/>
  <c r="AL105" i="146"/>
  <c r="AK125" i="146"/>
  <c r="AL110" i="146"/>
  <c r="AL126" i="146"/>
  <c r="AK67" i="146"/>
  <c r="AL31" i="146"/>
  <c r="AK192" i="146"/>
  <c r="AL127" i="146"/>
  <c r="AL62" i="146"/>
  <c r="AL33" i="146"/>
  <c r="AL53" i="146"/>
  <c r="AK50" i="146"/>
  <c r="AK188" i="146"/>
  <c r="AK227" i="146"/>
  <c r="AK92" i="146"/>
  <c r="AK84" i="146"/>
  <c r="AL190" i="146"/>
  <c r="AK65" i="146"/>
  <c r="AK57" i="146"/>
  <c r="AL70" i="146"/>
  <c r="AK143" i="146"/>
  <c r="AK42" i="146"/>
  <c r="AK38" i="146"/>
  <c r="AK141" i="146"/>
  <c r="AK31" i="146"/>
  <c r="AK235" i="146"/>
  <c r="AL41" i="146"/>
  <c r="AK264" i="146"/>
  <c r="AK94" i="146"/>
  <c r="AL220" i="146"/>
  <c r="AL219" i="146"/>
  <c r="AK109" i="146"/>
  <c r="AL119" i="146"/>
  <c r="AL131" i="146"/>
  <c r="AK239" i="146"/>
  <c r="AL178" i="146"/>
  <c r="AK220" i="146"/>
  <c r="AK206" i="146"/>
  <c r="AL75" i="146"/>
  <c r="AK265" i="146"/>
  <c r="AK115" i="146"/>
  <c r="AK46" i="146"/>
  <c r="AK208" i="146"/>
  <c r="AK145" i="146"/>
  <c r="AL85" i="146"/>
  <c r="AL249" i="146"/>
  <c r="AK222" i="146"/>
  <c r="AK74" i="146"/>
  <c r="AK105" i="146"/>
  <c r="AK70" i="146"/>
  <c r="AK201" i="146"/>
  <c r="AL79" i="146"/>
  <c r="AK47" i="146"/>
  <c r="AL77" i="146"/>
  <c r="AK93" i="146"/>
  <c r="AL200" i="146"/>
  <c r="AD245" i="150"/>
  <c r="AD169" i="150"/>
  <c r="AD19" i="150"/>
  <c r="AD56" i="150"/>
  <c r="AD33" i="150"/>
  <c r="AD29" i="150"/>
  <c r="AD132" i="150"/>
  <c r="AD258" i="150"/>
  <c r="AD88" i="150"/>
  <c r="AD61" i="150"/>
  <c r="AD213" i="150"/>
  <c r="AD160" i="150"/>
  <c r="AD81" i="150"/>
  <c r="AD155" i="150"/>
  <c r="AD142" i="150"/>
  <c r="AD110" i="150"/>
  <c r="AD100" i="150"/>
  <c r="AD243" i="150"/>
  <c r="AD208" i="150"/>
  <c r="AD168" i="150"/>
  <c r="AD181" i="150"/>
  <c r="AD112" i="150"/>
  <c r="AD37" i="150"/>
  <c r="AD255" i="150"/>
  <c r="AD127" i="150"/>
  <c r="AD215" i="150"/>
  <c r="AD202" i="150"/>
  <c r="AD193" i="150"/>
  <c r="AD201" i="150"/>
  <c r="AD234" i="150"/>
  <c r="AD159" i="150"/>
  <c r="AD156" i="150"/>
  <c r="AD185" i="150"/>
  <c r="AK17" i="147"/>
  <c r="AK113" i="147"/>
  <c r="AK35" i="147"/>
  <c r="AK94" i="147"/>
  <c r="AL210" i="147"/>
  <c r="AK66" i="147"/>
  <c r="AL48" i="147"/>
  <c r="AK41" i="147"/>
  <c r="AL152" i="147"/>
  <c r="AK29" i="147"/>
  <c r="AL211" i="147"/>
  <c r="AK138" i="147"/>
  <c r="AK171" i="147"/>
  <c r="AK115" i="147"/>
  <c r="AL133" i="147"/>
  <c r="AK243" i="147"/>
  <c r="AL182" i="147"/>
  <c r="AK219" i="147"/>
  <c r="AK249" i="147"/>
  <c r="AL162" i="147"/>
  <c r="AL180" i="147"/>
  <c r="AL80" i="147"/>
  <c r="AL209" i="147"/>
  <c r="AK168" i="147"/>
  <c r="AK62" i="147"/>
  <c r="AK221" i="147"/>
  <c r="AK80" i="147"/>
  <c r="AL56" i="147"/>
  <c r="AK161" i="147"/>
  <c r="AK166" i="147"/>
  <c r="AK36" i="147"/>
  <c r="AK163" i="147"/>
  <c r="AL66" i="147"/>
  <c r="AK254" i="147"/>
  <c r="AL75" i="147"/>
  <c r="AL226" i="147"/>
  <c r="AL32" i="147"/>
  <c r="AK139" i="147"/>
  <c r="AK132" i="147"/>
  <c r="AK149" i="147"/>
  <c r="AK60" i="147"/>
  <c r="AL154" i="147"/>
  <c r="AL83" i="147"/>
  <c r="AK259" i="147"/>
  <c r="AL99" i="147"/>
  <c r="AL165" i="147"/>
  <c r="AK145" i="147"/>
  <c r="AL34" i="147"/>
  <c r="AK77" i="147"/>
  <c r="AL53" i="147"/>
  <c r="AK186" i="147"/>
  <c r="AL42" i="147"/>
  <c r="AK245" i="147"/>
  <c r="AK181" i="147"/>
  <c r="AL84" i="147"/>
  <c r="AL40" i="147"/>
  <c r="AL49" i="147"/>
  <c r="AK109" i="147"/>
  <c r="AL214" i="147"/>
  <c r="AL69" i="147"/>
  <c r="AK188" i="147"/>
  <c r="AK117" i="147"/>
  <c r="AL242" i="147"/>
  <c r="AK26" i="142"/>
  <c r="AL60" i="142"/>
  <c r="AK140" i="142"/>
  <c r="AK215" i="142"/>
  <c r="AL235" i="142"/>
  <c r="AK135" i="142"/>
  <c r="AL159" i="142"/>
  <c r="AK242" i="142"/>
  <c r="AK32" i="142"/>
  <c r="AK18" i="142"/>
  <c r="AL135" i="142"/>
  <c r="AL45" i="142"/>
  <c r="AK121" i="142"/>
  <c r="AL121" i="142"/>
  <c r="AL239" i="142"/>
  <c r="AL25" i="142"/>
  <c r="AK38" i="142"/>
  <c r="AK37" i="142"/>
  <c r="AK46" i="142"/>
  <c r="AL99" i="142"/>
  <c r="AK227" i="142"/>
  <c r="AL101" i="142"/>
  <c r="AK209" i="142"/>
  <c r="AL28" i="142"/>
  <c r="AK104" i="142"/>
  <c r="AK115" i="142"/>
  <c r="AL160" i="142"/>
  <c r="AK205" i="142"/>
  <c r="AL67" i="142"/>
  <c r="AK82" i="142"/>
  <c r="AL73" i="142"/>
  <c r="AL94" i="142"/>
  <c r="AL145" i="142"/>
  <c r="AL183" i="142"/>
  <c r="AK93" i="142"/>
  <c r="AK128" i="142"/>
  <c r="AK188" i="142"/>
  <c r="AL65" i="142"/>
  <c r="AK129" i="142"/>
  <c r="AK41" i="142"/>
  <c r="AK112" i="142"/>
  <c r="AK107" i="142"/>
  <c r="AK42" i="142"/>
  <c r="AK163" i="142"/>
  <c r="AK73" i="142"/>
  <c r="AK190" i="142"/>
  <c r="AK22" i="142"/>
  <c r="AK166" i="142"/>
  <c r="AL169" i="142"/>
  <c r="AK158" i="142"/>
  <c r="AK74" i="142"/>
  <c r="AK240" i="142"/>
  <c r="AL149" i="142"/>
  <c r="AL41" i="142"/>
  <c r="AL39" i="142"/>
  <c r="AL188" i="142"/>
  <c r="AL50" i="142"/>
  <c r="AK259" i="142"/>
  <c r="AL148" i="142"/>
  <c r="AK105" i="142"/>
  <c r="AK31" i="142"/>
  <c r="AK98" i="142"/>
  <c r="AL244" i="142"/>
  <c r="AK113" i="148"/>
  <c r="AK196" i="148"/>
  <c r="AK171" i="148"/>
  <c r="AK214" i="148"/>
  <c r="AK240" i="148"/>
  <c r="AL183" i="148"/>
  <c r="AL158" i="148"/>
  <c r="AL22" i="148"/>
  <c r="AL20" i="148"/>
  <c r="AL159" i="148"/>
  <c r="AK58" i="148"/>
  <c r="AK111" i="148"/>
  <c r="AL152" i="148"/>
  <c r="AK204" i="148"/>
  <c r="AK35" i="148"/>
  <c r="AK155" i="148"/>
  <c r="AL122" i="148"/>
  <c r="AK51" i="148"/>
  <c r="AL212" i="148"/>
  <c r="AK140" i="148"/>
  <c r="AK88" i="148"/>
  <c r="AL235" i="148"/>
  <c r="AK68" i="148"/>
  <c r="AL69" i="148"/>
  <c r="AL156" i="148"/>
  <c r="AK174" i="148"/>
  <c r="AL250" i="148"/>
  <c r="AK156" i="148"/>
  <c r="AL93" i="148"/>
  <c r="AL264" i="148"/>
  <c r="AK176" i="148"/>
  <c r="AK127" i="148"/>
  <c r="AL246" i="148"/>
  <c r="AK43" i="148"/>
  <c r="AL52" i="148"/>
  <c r="AK184" i="148"/>
  <c r="AL35" i="148"/>
  <c r="AL54" i="148"/>
  <c r="AK190" i="148"/>
  <c r="AK129" i="148"/>
  <c r="AK182" i="148"/>
  <c r="AL147" i="148"/>
  <c r="AL228" i="148"/>
  <c r="AK71" i="148"/>
  <c r="AL123" i="148"/>
  <c r="AK86" i="148"/>
  <c r="AK79" i="148"/>
  <c r="AK228" i="148"/>
  <c r="AL195" i="148"/>
  <c r="AL50" i="148"/>
  <c r="AK107" i="148"/>
  <c r="AK124" i="148"/>
  <c r="AK28" i="148"/>
  <c r="AL206" i="148"/>
  <c r="AL31" i="148"/>
  <c r="AK125" i="148"/>
  <c r="AK179" i="148"/>
  <c r="AK245" i="148"/>
  <c r="AK93" i="148"/>
  <c r="AK234" i="148"/>
  <c r="AL262" i="148"/>
  <c r="AL136" i="148"/>
  <c r="AD267" i="149"/>
  <c r="AL36" i="149"/>
  <c r="AK32" i="149"/>
  <c r="AL233" i="149"/>
  <c r="AL77" i="149"/>
  <c r="AL178" i="149"/>
  <c r="AK216" i="149"/>
  <c r="AL198" i="149"/>
  <c r="AL212" i="149"/>
  <c r="AK31" i="149"/>
  <c r="AL241" i="149"/>
  <c r="AL149" i="149"/>
  <c r="AL204" i="149"/>
  <c r="AK87" i="149"/>
  <c r="AL129" i="149"/>
  <c r="AK76" i="149"/>
  <c r="AL242" i="149"/>
  <c r="AL16" i="149"/>
  <c r="AL154" i="149"/>
  <c r="AL131" i="149"/>
  <c r="AK51" i="149"/>
  <c r="AK251" i="149"/>
  <c r="AL82" i="149"/>
  <c r="AK262" i="149"/>
  <c r="AL243" i="149"/>
  <c r="AK145" i="149"/>
  <c r="AL231" i="149"/>
  <c r="AL113" i="149"/>
  <c r="AL175" i="149"/>
  <c r="AL208" i="149"/>
  <c r="AK55" i="149"/>
  <c r="AL194" i="149"/>
  <c r="AL172" i="149"/>
  <c r="AL180" i="149"/>
  <c r="AK222" i="149"/>
  <c r="AL83" i="149"/>
  <c r="AK45" i="149"/>
  <c r="AL34" i="149"/>
  <c r="AK163" i="149"/>
  <c r="AK81" i="149"/>
  <c r="AK186" i="149"/>
  <c r="AK206" i="149"/>
  <c r="AL176" i="149"/>
  <c r="AL258" i="149"/>
  <c r="AK91" i="149"/>
  <c r="AL78" i="149"/>
  <c r="AK235" i="149"/>
  <c r="AK252" i="149"/>
  <c r="AL101" i="149"/>
  <c r="AK214" i="149"/>
  <c r="AL169" i="149"/>
  <c r="AK149" i="149"/>
  <c r="AK200" i="149"/>
  <c r="AL50" i="149"/>
  <c r="AK44" i="149"/>
  <c r="AK112" i="149"/>
  <c r="AL132" i="149"/>
  <c r="AK130" i="149"/>
  <c r="AK148" i="149"/>
  <c r="AL98" i="149"/>
  <c r="AL239" i="149"/>
  <c r="AK174" i="149"/>
  <c r="AK88" i="149"/>
  <c r="AK29" i="134"/>
  <c r="AL39" i="134"/>
  <c r="AL202" i="134"/>
  <c r="AK43" i="134"/>
  <c r="AL72" i="134"/>
  <c r="AL206" i="134"/>
  <c r="AK129" i="134"/>
  <c r="AL192" i="134"/>
  <c r="AL79" i="134"/>
  <c r="AL203" i="134"/>
  <c r="AL97" i="134"/>
  <c r="AK98" i="134"/>
  <c r="AK136" i="134"/>
  <c r="AK174" i="134"/>
  <c r="AL186" i="134"/>
  <c r="AL150" i="134"/>
  <c r="AL258" i="134"/>
  <c r="AL32" i="134"/>
  <c r="AL183" i="134"/>
  <c r="AK36" i="134"/>
  <c r="AL62" i="134"/>
  <c r="AK224" i="134"/>
  <c r="AL94" i="134"/>
  <c r="AL48" i="134"/>
  <c r="AL215" i="134"/>
  <c r="AL124" i="134"/>
  <c r="AL245" i="134"/>
  <c r="AL237" i="134"/>
  <c r="AL199" i="134"/>
  <c r="AL177" i="134"/>
  <c r="AL26" i="134"/>
  <c r="AK104" i="134"/>
  <c r="AL249" i="134"/>
  <c r="AK22" i="134"/>
  <c r="AK57" i="134"/>
  <c r="AK181" i="134"/>
  <c r="AK108" i="134"/>
  <c r="AK19" i="134"/>
  <c r="AL197" i="134"/>
  <c r="AL158" i="134"/>
  <c r="AK132" i="150"/>
  <c r="AK56" i="150"/>
  <c r="AK206" i="150"/>
  <c r="AK123" i="150"/>
  <c r="AL193" i="150"/>
  <c r="AK82" i="150"/>
  <c r="AK46" i="150"/>
  <c r="AL29" i="150"/>
  <c r="AK107" i="150"/>
  <c r="AK212" i="150"/>
  <c r="AL167" i="150"/>
  <c r="AK251" i="150"/>
  <c r="AL123" i="150"/>
  <c r="AL174" i="150"/>
  <c r="AK31" i="150"/>
  <c r="AL145" i="150"/>
  <c r="AL202" i="150"/>
  <c r="AK221" i="150"/>
  <c r="AL172" i="150"/>
  <c r="AK187" i="150"/>
  <c r="AL166" i="150"/>
  <c r="AK172" i="150"/>
  <c r="AL73" i="150"/>
  <c r="AL141" i="150"/>
  <c r="AK48" i="150"/>
  <c r="AL169" i="150"/>
  <c r="AK197" i="150"/>
  <c r="AL115" i="150"/>
  <c r="AL162" i="150"/>
  <c r="AK241" i="150"/>
  <c r="AK259" i="150"/>
  <c r="AK247" i="150"/>
  <c r="AK195" i="150"/>
  <c r="AL22" i="150"/>
  <c r="AL70" i="150"/>
  <c r="AL158" i="150"/>
  <c r="AK203" i="150"/>
  <c r="AL39" i="150"/>
  <c r="AL199" i="150"/>
  <c r="AK162" i="150"/>
  <c r="AL52" i="150"/>
  <c r="AL242" i="150"/>
  <c r="AL133" i="150"/>
  <c r="AK193" i="150"/>
  <c r="AL233" i="150"/>
  <c r="AK261" i="150"/>
  <c r="AK121" i="150"/>
  <c r="AK59" i="150"/>
  <c r="AL84" i="150"/>
  <c r="AK164" i="150"/>
  <c r="AL131" i="150"/>
  <c r="AL109" i="150"/>
  <c r="AL206" i="150"/>
  <c r="AK50" i="150"/>
  <c r="AK158" i="150"/>
  <c r="AL82" i="150"/>
  <c r="AK154" i="150"/>
  <c r="AK69" i="150"/>
  <c r="AK228" i="150"/>
  <c r="AL86" i="150"/>
  <c r="AL213" i="150"/>
  <c r="AK65" i="150"/>
  <c r="AK72" i="146"/>
  <c r="AK128" i="146"/>
  <c r="AK34" i="146"/>
  <c r="AL202" i="146"/>
  <c r="AL227" i="146"/>
  <c r="AK120" i="146"/>
  <c r="AL108" i="146"/>
  <c r="AL48" i="146"/>
  <c r="AK198" i="146"/>
  <c r="AL140" i="146"/>
  <c r="AL24" i="146"/>
  <c r="AK147" i="146"/>
  <c r="AK196" i="146"/>
  <c r="AK202" i="146"/>
  <c r="AL134" i="146"/>
  <c r="AL34" i="146"/>
  <c r="AK218" i="146"/>
  <c r="AL253" i="146"/>
  <c r="AK69" i="146"/>
  <c r="AL38" i="146"/>
  <c r="AL19" i="146"/>
  <c r="AL245" i="146"/>
  <c r="AK217" i="146"/>
  <c r="AK45" i="146"/>
  <c r="AK254" i="146"/>
  <c r="AK73" i="146"/>
  <c r="AK231" i="146"/>
  <c r="AK195" i="146"/>
  <c r="AK160" i="146"/>
  <c r="AL132" i="146"/>
  <c r="AL57" i="146"/>
  <c r="AL222" i="146"/>
  <c r="AL47" i="146"/>
  <c r="AL144" i="146"/>
  <c r="AK77" i="146"/>
  <c r="AK137" i="146"/>
  <c r="AK142" i="146"/>
  <c r="AK140" i="146"/>
  <c r="AL21" i="146"/>
  <c r="AK53" i="146"/>
  <c r="AK104" i="146"/>
  <c r="AL212" i="146"/>
  <c r="AL185" i="146"/>
  <c r="AK26" i="146"/>
  <c r="AL183" i="146"/>
  <c r="AL233" i="146"/>
  <c r="AK213" i="146"/>
  <c r="AL146" i="146"/>
  <c r="AL133" i="146"/>
  <c r="AL76" i="146"/>
  <c r="AL43" i="146"/>
  <c r="AL32" i="146"/>
  <c r="AK170" i="146"/>
  <c r="AK16" i="146"/>
  <c r="AL107" i="146"/>
  <c r="AK144" i="146"/>
  <c r="AL30" i="146"/>
  <c r="AK151" i="146"/>
  <c r="AK119" i="146"/>
  <c r="AK90" i="146"/>
  <c r="AK106" i="146"/>
  <c r="AK223" i="146"/>
  <c r="AL94" i="146"/>
  <c r="AD197" i="150"/>
  <c r="AD265" i="150"/>
  <c r="AD82" i="150"/>
  <c r="AD173" i="150"/>
  <c r="AD70" i="150"/>
  <c r="AD232" i="150"/>
  <c r="AD154" i="150"/>
  <c r="AD47" i="150"/>
  <c r="AD118" i="150"/>
  <c r="AD252" i="150"/>
  <c r="AD228" i="150"/>
  <c r="AD172" i="150"/>
  <c r="AD101" i="150"/>
  <c r="AD162" i="150"/>
  <c r="AD248" i="150"/>
  <c r="AD170" i="150"/>
  <c r="AD54" i="150"/>
  <c r="AD39" i="150"/>
  <c r="AD235" i="150"/>
  <c r="AD17" i="150"/>
  <c r="AD130" i="150"/>
  <c r="AD260" i="150"/>
  <c r="AD93" i="150"/>
  <c r="AD149" i="150"/>
  <c r="AD192" i="150"/>
  <c r="AD133" i="150"/>
  <c r="AD16" i="150"/>
  <c r="AD71" i="150"/>
  <c r="AD250" i="150"/>
  <c r="AD231" i="150"/>
  <c r="AD140" i="150"/>
  <c r="AD18" i="150"/>
  <c r="AD77" i="150"/>
  <c r="AL215" i="147"/>
  <c r="AK24" i="147"/>
  <c r="AL43" i="147"/>
  <c r="AK30" i="147"/>
  <c r="AK184" i="147"/>
  <c r="AK73" i="147"/>
  <c r="AK207" i="147"/>
  <c r="AK118" i="147"/>
  <c r="AL110" i="147"/>
  <c r="AK70" i="147"/>
  <c r="AK92" i="147"/>
  <c r="AK226" i="147"/>
  <c r="AL201" i="147"/>
  <c r="AL114" i="147"/>
  <c r="AK257" i="147"/>
  <c r="AL174" i="147"/>
  <c r="AK262" i="147"/>
  <c r="AK155" i="147"/>
  <c r="AK91" i="147"/>
  <c r="AK82" i="147"/>
  <c r="AL197" i="147"/>
  <c r="AL148" i="147"/>
  <c r="AK31" i="147"/>
  <c r="AL151" i="147"/>
  <c r="AL91" i="147"/>
  <c r="AL168" i="147"/>
  <c r="AK127" i="147"/>
  <c r="AL258" i="147"/>
  <c r="AL163" i="147"/>
  <c r="AL166" i="147"/>
  <c r="AK258" i="147"/>
  <c r="AK160" i="147"/>
  <c r="AK177" i="147"/>
  <c r="AK194" i="147"/>
  <c r="AK217" i="147"/>
  <c r="AL78" i="147"/>
  <c r="AL254" i="147"/>
  <c r="AK39" i="147"/>
  <c r="AL199" i="147"/>
  <c r="AK252" i="147"/>
  <c r="AK44" i="147"/>
  <c r="AL147" i="147"/>
  <c r="AL225" i="147"/>
  <c r="AL260" i="147"/>
  <c r="AL227" i="147"/>
  <c r="AK97" i="147"/>
  <c r="AK202" i="147"/>
  <c r="AL44" i="147"/>
  <c r="AK28" i="147"/>
  <c r="AK123" i="147"/>
  <c r="AK26" i="147"/>
  <c r="AK153" i="147"/>
  <c r="AL64" i="147"/>
  <c r="AL57" i="147"/>
  <c r="AL113" i="147"/>
  <c r="AL175" i="147"/>
  <c r="AK164" i="147"/>
  <c r="AL31" i="147"/>
  <c r="AL16" i="147"/>
  <c r="AK165" i="147"/>
  <c r="AL239" i="147"/>
  <c r="AK152" i="147"/>
  <c r="AK198" i="142"/>
  <c r="AL134" i="142"/>
  <c r="AK30" i="142"/>
  <c r="AL84" i="142"/>
  <c r="AL106" i="142"/>
  <c r="AK110" i="142"/>
  <c r="AK67" i="142"/>
  <c r="AK20" i="142"/>
  <c r="AK126" i="142"/>
  <c r="AL108" i="142"/>
  <c r="AL139" i="142"/>
  <c r="AL126" i="142"/>
  <c r="AL102" i="142"/>
  <c r="AK203" i="142"/>
  <c r="AK174" i="142"/>
  <c r="AL259" i="142"/>
  <c r="AK132" i="142"/>
  <c r="AL157" i="142"/>
  <c r="AL127" i="142"/>
  <c r="AK162" i="142"/>
  <c r="AL133" i="142"/>
  <c r="AK182" i="142"/>
  <c r="AL186" i="142"/>
  <c r="AK44" i="142"/>
  <c r="AL187" i="142"/>
  <c r="AK176" i="142"/>
  <c r="AL33" i="142"/>
  <c r="AK61" i="142"/>
  <c r="AL117" i="142"/>
  <c r="AK262" i="142"/>
  <c r="AK21" i="142"/>
  <c r="AK83" i="142"/>
  <c r="AL250" i="142"/>
  <c r="AK23" i="142"/>
  <c r="AK151" i="142"/>
  <c r="AK141" i="142"/>
  <c r="AK117" i="142"/>
  <c r="AK45" i="142"/>
  <c r="AL110" i="142"/>
  <c r="AL193" i="142"/>
  <c r="AL115" i="142"/>
  <c r="AK36" i="142"/>
  <c r="AK139" i="142"/>
  <c r="AK68" i="142"/>
  <c r="AK54" i="142"/>
  <c r="AL87" i="142"/>
  <c r="AL35" i="142"/>
  <c r="AK60" i="142"/>
  <c r="AK181" i="142"/>
  <c r="AK260" i="142"/>
  <c r="AL179" i="142"/>
  <c r="AK75" i="142"/>
  <c r="AK256" i="142"/>
  <c r="AL70" i="142"/>
  <c r="AL112" i="142"/>
  <c r="AK148" i="142"/>
  <c r="AL140" i="142"/>
  <c r="AL206" i="142"/>
  <c r="AL233" i="142"/>
  <c r="AL22" i="142"/>
  <c r="AK48" i="142"/>
  <c r="AL211" i="142"/>
  <c r="AL208" i="142"/>
  <c r="AK247" i="148"/>
  <c r="AL236" i="148"/>
  <c r="AK85" i="148"/>
  <c r="AK32" i="148"/>
  <c r="AK254" i="148"/>
  <c r="AL182" i="148"/>
  <c r="AK194" i="148"/>
  <c r="AL33" i="148"/>
  <c r="AK55" i="148"/>
  <c r="AK192" i="148"/>
  <c r="AK220" i="148"/>
  <c r="AL165" i="148"/>
  <c r="AK187" i="148"/>
  <c r="AK249" i="148"/>
  <c r="AK69" i="148"/>
  <c r="AL80" i="148"/>
  <c r="AL167" i="148"/>
  <c r="AL173" i="148"/>
  <c r="AL67" i="148"/>
  <c r="AK183" i="148"/>
  <c r="AK209" i="148"/>
  <c r="AL79" i="148"/>
  <c r="AK29" i="148"/>
  <c r="AK97" i="148"/>
  <c r="AL260" i="148"/>
  <c r="AL75" i="148"/>
  <c r="AK153" i="148"/>
  <c r="AL240" i="148"/>
  <c r="AK262" i="148"/>
  <c r="AL21" i="148"/>
  <c r="AL51" i="148"/>
  <c r="AK36" i="148"/>
  <c r="AL210" i="148"/>
  <c r="AL105" i="148"/>
  <c r="AL179" i="148"/>
  <c r="AK215" i="148"/>
  <c r="AL172" i="148"/>
  <c r="AL95" i="148"/>
  <c r="AL174" i="148"/>
  <c r="AL23" i="148"/>
  <c r="AL216" i="148"/>
  <c r="AL98" i="148"/>
  <c r="AL218" i="148"/>
  <c r="AK49" i="148"/>
  <c r="AL198" i="148"/>
  <c r="AL249" i="148"/>
  <c r="AL115" i="148"/>
  <c r="AL17" i="148"/>
  <c r="AL112" i="148"/>
  <c r="AK221" i="148"/>
  <c r="AK230" i="148"/>
  <c r="AL189" i="148"/>
  <c r="AK100" i="148"/>
  <c r="AL258" i="148"/>
  <c r="AL207" i="148"/>
  <c r="AL128" i="148"/>
  <c r="AL91" i="148"/>
  <c r="AL214" i="148"/>
  <c r="AL177" i="148"/>
  <c r="AK117" i="148"/>
  <c r="AL169" i="148"/>
  <c r="AL59" i="148"/>
  <c r="AK169" i="149"/>
  <c r="AL205" i="149"/>
  <c r="AL206" i="149"/>
  <c r="AK212" i="149"/>
  <c r="AL217" i="149"/>
  <c r="AL95" i="149"/>
  <c r="AK107" i="149"/>
  <c r="AL107" i="149"/>
  <c r="AK78" i="149"/>
  <c r="AL234" i="149"/>
  <c r="AK224" i="149"/>
  <c r="AK16" i="149"/>
  <c r="AK50" i="149"/>
  <c r="AK83" i="149"/>
  <c r="AK196" i="149"/>
  <c r="AK146" i="149"/>
  <c r="AL61" i="149"/>
  <c r="AK259" i="149"/>
  <c r="AL140" i="149"/>
  <c r="AK56" i="149"/>
  <c r="AL148" i="149"/>
  <c r="AK160" i="149"/>
  <c r="AK158" i="149"/>
  <c r="AL173" i="149"/>
  <c r="AK152" i="149"/>
  <c r="AL72" i="149"/>
  <c r="AK237" i="149"/>
  <c r="AK63" i="149"/>
  <c r="AL141" i="149"/>
  <c r="AK43" i="149"/>
  <c r="AL166" i="149"/>
  <c r="AL190" i="149"/>
  <c r="AD267" i="143"/>
  <c r="AK252" i="150"/>
  <c r="AL110" i="150"/>
  <c r="AK113" i="150"/>
  <c r="AL55" i="150"/>
  <c r="AK189" i="150"/>
  <c r="AK230" i="150"/>
  <c r="AK148" i="150"/>
  <c r="AK25" i="150"/>
  <c r="AL58" i="150"/>
  <c r="AK128" i="150"/>
  <c r="AL154" i="150"/>
  <c r="AK22" i="150"/>
  <c r="AL78" i="150"/>
  <c r="AK205" i="150"/>
  <c r="AK140" i="150"/>
  <c r="AL33" i="150"/>
  <c r="AK116" i="150"/>
  <c r="AK262" i="150"/>
  <c r="AK29" i="150"/>
  <c r="AL100" i="150"/>
  <c r="AK80" i="150"/>
  <c r="AL254" i="150"/>
  <c r="AL227" i="150"/>
  <c r="AK23" i="150"/>
  <c r="AK201" i="150"/>
  <c r="AL48" i="150"/>
  <c r="AK97" i="150"/>
  <c r="AL217" i="150"/>
  <c r="AK176" i="150"/>
  <c r="AK70" i="150"/>
  <c r="AK109" i="150"/>
  <c r="AL130" i="150"/>
  <c r="AK27" i="150"/>
  <c r="AK141" i="150"/>
  <c r="AK254" i="150"/>
  <c r="AL205" i="150"/>
  <c r="AL216" i="150"/>
  <c r="AK188" i="150"/>
  <c r="AK143" i="150"/>
  <c r="AK190" i="150"/>
  <c r="AL35" i="150"/>
  <c r="AL221" i="150"/>
  <c r="AL152" i="150"/>
  <c r="AL238" i="150"/>
  <c r="AL171" i="150"/>
  <c r="AK87" i="150"/>
  <c r="AL186" i="150"/>
  <c r="AK118" i="150"/>
  <c r="AK238" i="150"/>
  <c r="AK217" i="150"/>
  <c r="AL118" i="150"/>
  <c r="AK240" i="150"/>
  <c r="AL87" i="150"/>
  <c r="AK213" i="150"/>
  <c r="AL222" i="150"/>
  <c r="AK179" i="150"/>
  <c r="AK246" i="150"/>
  <c r="AK249" i="150"/>
  <c r="AL191" i="150"/>
  <c r="AK248" i="150"/>
  <c r="AL45" i="150"/>
  <c r="AL263" i="150"/>
  <c r="AK126" i="146"/>
  <c r="AK117" i="146"/>
  <c r="AK61" i="146"/>
  <c r="AK159" i="146"/>
  <c r="AL235" i="146"/>
  <c r="AL66" i="146"/>
  <c r="AL37" i="146"/>
  <c r="AL100" i="146"/>
  <c r="AK193" i="146"/>
  <c r="AK122" i="146"/>
  <c r="AK158" i="146"/>
  <c r="AL213" i="146"/>
  <c r="AL90" i="146"/>
  <c r="AL44" i="146"/>
  <c r="AL174" i="146"/>
  <c r="AL120" i="146"/>
  <c r="AL244" i="146"/>
  <c r="AL95" i="146"/>
  <c r="AL172" i="146"/>
  <c r="AL82" i="146"/>
  <c r="AL160" i="146"/>
  <c r="AK54" i="146"/>
  <c r="AL40" i="146"/>
  <c r="AL36" i="146"/>
  <c r="AK113" i="146"/>
  <c r="AK203" i="146"/>
  <c r="AK71" i="146"/>
  <c r="AL180" i="146"/>
  <c r="AK148" i="146"/>
  <c r="AK163" i="146"/>
  <c r="AL91" i="146"/>
  <c r="AL137" i="146"/>
  <c r="AL243" i="146"/>
  <c r="AL230" i="146"/>
  <c r="AL114" i="146"/>
  <c r="AL262" i="146"/>
  <c r="AK102" i="146"/>
  <c r="AL23" i="146"/>
  <c r="AL184" i="146"/>
  <c r="AL228" i="146"/>
  <c r="AL161" i="146"/>
  <c r="AL254" i="146"/>
  <c r="AK251" i="146"/>
  <c r="AL80" i="146"/>
  <c r="AL251" i="146"/>
  <c r="AL189" i="146"/>
  <c r="AL176" i="146"/>
  <c r="AL92" i="146"/>
  <c r="AK240" i="146"/>
  <c r="AL102" i="146"/>
  <c r="AL98" i="146"/>
  <c r="AK76" i="146"/>
  <c r="AK224" i="146"/>
  <c r="AL238" i="146"/>
  <c r="AL106" i="146"/>
  <c r="AL148" i="146"/>
  <c r="AK41" i="146"/>
  <c r="AK29" i="146"/>
  <c r="AK155" i="146"/>
  <c r="AK184" i="146"/>
  <c r="AL237" i="146"/>
  <c r="AK133" i="146"/>
  <c r="AK167" i="146"/>
  <c r="AD267" i="145"/>
  <c r="AD102" i="150"/>
  <c r="AD90" i="150"/>
  <c r="AD150" i="150"/>
  <c r="AD52" i="150"/>
  <c r="AD261" i="150"/>
  <c r="AD143" i="150"/>
  <c r="AD24" i="150"/>
  <c r="AD229" i="150"/>
  <c r="AD34" i="150"/>
  <c r="AD237" i="150"/>
  <c r="AD263" i="150"/>
  <c r="AD209" i="150"/>
  <c r="AD115" i="150"/>
  <c r="AD210" i="150"/>
  <c r="AD171" i="150"/>
  <c r="AD120" i="150"/>
  <c r="AD189" i="150"/>
  <c r="AD75" i="150"/>
  <c r="AD122" i="150"/>
  <c r="AD74" i="150"/>
  <c r="AD167" i="150"/>
  <c r="AD48" i="150"/>
  <c r="AD217" i="150"/>
  <c r="AD65" i="150"/>
  <c r="AD199" i="150"/>
  <c r="AD27" i="150"/>
  <c r="AD95" i="150"/>
  <c r="AD212" i="150"/>
  <c r="AD182" i="150"/>
  <c r="AK170" i="147"/>
  <c r="AK208" i="147"/>
  <c r="AK228" i="147"/>
  <c r="AL88" i="147"/>
  <c r="AL29" i="147"/>
  <c r="AL55" i="147"/>
  <c r="AL51" i="147"/>
  <c r="AL157" i="147"/>
  <c r="AK224" i="147"/>
  <c r="AK93" i="147"/>
  <c r="AK251" i="147"/>
  <c r="AL17" i="147"/>
  <c r="AL103" i="147"/>
  <c r="AL116" i="147"/>
  <c r="AK42" i="147"/>
  <c r="AL143" i="147"/>
  <c r="AL222" i="147"/>
  <c r="AL240" i="147"/>
  <c r="AK212" i="147"/>
  <c r="AK40" i="147"/>
  <c r="AK135" i="147"/>
  <c r="AK256" i="147"/>
  <c r="AL205" i="147"/>
  <c r="AL241" i="147"/>
  <c r="AL67" i="147"/>
  <c r="AL259" i="147"/>
  <c r="AL81" i="147"/>
  <c r="AL108" i="147"/>
  <c r="AL98" i="147"/>
  <c r="AL132" i="147"/>
  <c r="AL122" i="147"/>
  <c r="AL195" i="147"/>
  <c r="AL74" i="147"/>
  <c r="AL127" i="147"/>
  <c r="AK215" i="147"/>
  <c r="AK90" i="147"/>
  <c r="AL176" i="147"/>
  <c r="AK71" i="147"/>
  <c r="AL186" i="147"/>
  <c r="AK137" i="147"/>
  <c r="AK180" i="147"/>
  <c r="AL112" i="147"/>
  <c r="AL62" i="147"/>
  <c r="AL170" i="147"/>
  <c r="AL107" i="147"/>
  <c r="AK48" i="147"/>
  <c r="AL94" i="147"/>
  <c r="AL106" i="147"/>
  <c r="AL92" i="147"/>
  <c r="AK21" i="147"/>
  <c r="AL150" i="147"/>
  <c r="AK241" i="147"/>
  <c r="AK144" i="147"/>
  <c r="AL136" i="147"/>
  <c r="AK104" i="147"/>
  <c r="AK121" i="147"/>
  <c r="AL234" i="147"/>
  <c r="AL164" i="147"/>
  <c r="AL188" i="147"/>
  <c r="AL261" i="147"/>
  <c r="AK151" i="147"/>
  <c r="AL243" i="147"/>
  <c r="AK56" i="142"/>
  <c r="AL48" i="142"/>
  <c r="AL248" i="142"/>
  <c r="AL46" i="142"/>
  <c r="AL34" i="142"/>
  <c r="AL254" i="142"/>
  <c r="AK246" i="142"/>
  <c r="AK51" i="142"/>
  <c r="AK216" i="142"/>
  <c r="AL23" i="142"/>
  <c r="AK92" i="142"/>
  <c r="AK123" i="142"/>
  <c r="AL200" i="142"/>
  <c r="AK69" i="142"/>
  <c r="AL76" i="142"/>
  <c r="AK62" i="142"/>
  <c r="AL141" i="142"/>
  <c r="AK40" i="142"/>
  <c r="AL42" i="142"/>
  <c r="AL92" i="142"/>
  <c r="AK137" i="142"/>
  <c r="AL89" i="142"/>
  <c r="AK136" i="142"/>
  <c r="AL81" i="142"/>
  <c r="AL247" i="142"/>
  <c r="AK192" i="142"/>
  <c r="AL90" i="142"/>
  <c r="AL201" i="142"/>
  <c r="AK90" i="142"/>
  <c r="AK155" i="142"/>
  <c r="AL27" i="142"/>
  <c r="AL24" i="142"/>
  <c r="AK232" i="142"/>
  <c r="AL228" i="142"/>
  <c r="AL103" i="142"/>
  <c r="AL227" i="142"/>
  <c r="AK102" i="142"/>
  <c r="AL36" i="142"/>
  <c r="AL190" i="142"/>
  <c r="AK50" i="142"/>
  <c r="AK197" i="142"/>
  <c r="AK187" i="142"/>
  <c r="AK100" i="142"/>
  <c r="AK33" i="142"/>
  <c r="AL165" i="142"/>
  <c r="AL144" i="142"/>
  <c r="AL253" i="142"/>
  <c r="AL226" i="142"/>
  <c r="AK161" i="142"/>
  <c r="AL40" i="142"/>
  <c r="AK130" i="142"/>
  <c r="AK169" i="142"/>
  <c r="AL82" i="142"/>
  <c r="AK228" i="142"/>
  <c r="AK47" i="142"/>
  <c r="AL176" i="142"/>
  <c r="AK233" i="142"/>
  <c r="AL52" i="142"/>
  <c r="AL66" i="142"/>
  <c r="AK111" i="142"/>
  <c r="AK213" i="142"/>
  <c r="AK35" i="142"/>
  <c r="AL246" i="142"/>
  <c r="AD267" i="134"/>
  <c r="AK198" i="148"/>
  <c r="AL89" i="148"/>
  <c r="AL68" i="148"/>
  <c r="AK103" i="148"/>
  <c r="AL204" i="148"/>
  <c r="AL199" i="148"/>
  <c r="AL104" i="148"/>
  <c r="AK159" i="148"/>
  <c r="AL244" i="148"/>
  <c r="AL25" i="148"/>
  <c r="AK66" i="148"/>
  <c r="AL245" i="148"/>
  <c r="AK92" i="148"/>
  <c r="AL230" i="148"/>
  <c r="AK60" i="148"/>
  <c r="AL200" i="148"/>
  <c r="AL87" i="148"/>
  <c r="AL153" i="148"/>
  <c r="AL166" i="148"/>
  <c r="AL168" i="148"/>
  <c r="AK75" i="148"/>
  <c r="AL99" i="148"/>
  <c r="AK223" i="148"/>
  <c r="AL106" i="148"/>
  <c r="AK67" i="148"/>
  <c r="AK25" i="148"/>
  <c r="AL232" i="148"/>
  <c r="AK181" i="148"/>
  <c r="AL100" i="148"/>
  <c r="AK84" i="148"/>
  <c r="AK73" i="148"/>
  <c r="AK94" i="148"/>
  <c r="AK46" i="148"/>
  <c r="AL108" i="148"/>
  <c r="AK236" i="148"/>
  <c r="AK134" i="148"/>
  <c r="AK109" i="148"/>
  <c r="AL222" i="148"/>
  <c r="AL217" i="148"/>
  <c r="AL176" i="148"/>
  <c r="AK202" i="148"/>
  <c r="AL103" i="148"/>
  <c r="AK252" i="148"/>
  <c r="AL265" i="148"/>
  <c r="AL257" i="148"/>
  <c r="AL161" i="148"/>
  <c r="AL194" i="148"/>
  <c r="AK40" i="148"/>
  <c r="AK261" i="148"/>
  <c r="AK137" i="148"/>
  <c r="AK130" i="148"/>
  <c r="AK219" i="148"/>
  <c r="AK237" i="148"/>
  <c r="AL43" i="148"/>
  <c r="AK225" i="148"/>
  <c r="AL29" i="148"/>
  <c r="AK166" i="148"/>
  <c r="AK48" i="148"/>
  <c r="AL121" i="148"/>
  <c r="AL253" i="148"/>
  <c r="AL109" i="148"/>
  <c r="AK33" i="148"/>
  <c r="AL111" i="149"/>
  <c r="AK134" i="149"/>
  <c r="AK164" i="149"/>
  <c r="AL260" i="149"/>
  <c r="AL94" i="149"/>
  <c r="AK73" i="149"/>
  <c r="AK68" i="149"/>
  <c r="AK181" i="149"/>
  <c r="AL21" i="149"/>
  <c r="AL97" i="149"/>
  <c r="AL182" i="149"/>
  <c r="AK61" i="149"/>
  <c r="AL136" i="149"/>
  <c r="AL168" i="149"/>
  <c r="AL60" i="149"/>
  <c r="AK18" i="149"/>
  <c r="AL65" i="149"/>
  <c r="AL244" i="149"/>
  <c r="AK65" i="149"/>
  <c r="AL246" i="149"/>
  <c r="AL179" i="149"/>
  <c r="AK27" i="149"/>
  <c r="AK184" i="149"/>
  <c r="AK244" i="149"/>
  <c r="AL43" i="149"/>
  <c r="AK72" i="149"/>
  <c r="AK258" i="149"/>
  <c r="AL39" i="149"/>
  <c r="AK201" i="149"/>
  <c r="AK137" i="149"/>
  <c r="AL88" i="149"/>
  <c r="AK253" i="149"/>
  <c r="AK147" i="149"/>
  <c r="AL52" i="149"/>
  <c r="AK60" i="149"/>
  <c r="AL47" i="149"/>
  <c r="AL70" i="149"/>
  <c r="AK254" i="149"/>
  <c r="AL213" i="149"/>
  <c r="AL253" i="149"/>
  <c r="AL114" i="149"/>
  <c r="AK204" i="149"/>
  <c r="AK105" i="149"/>
  <c r="AK92" i="149"/>
  <c r="AL189" i="149"/>
  <c r="AK183" i="149"/>
  <c r="AL122" i="149"/>
  <c r="AL228" i="149"/>
  <c r="AK123" i="149"/>
  <c r="AK116" i="149"/>
  <c r="AL227" i="149"/>
  <c r="AL81" i="149"/>
  <c r="AL153" i="149"/>
  <c r="AK177" i="149"/>
  <c r="AL49" i="149"/>
  <c r="AK110" i="149"/>
  <c r="AK30" i="149"/>
  <c r="AL150" i="149"/>
  <c r="AL59" i="149"/>
  <c r="AK191" i="149"/>
  <c r="AL256" i="149"/>
  <c r="AL200" i="149"/>
  <c r="AK226" i="134"/>
  <c r="AK74" i="134"/>
  <c r="AK37" i="134"/>
  <c r="AL73" i="134"/>
  <c r="AK264" i="134"/>
  <c r="AK25" i="134"/>
  <c r="AL106" i="134"/>
  <c r="AL244" i="134"/>
  <c r="AL93" i="134"/>
  <c r="AK23" i="134"/>
  <c r="AK50" i="134"/>
  <c r="AL223" i="134"/>
  <c r="AL212" i="134"/>
  <c r="AK215" i="134"/>
  <c r="AK230" i="134"/>
  <c r="AK209" i="134"/>
  <c r="AK95" i="134"/>
  <c r="AL135" i="134"/>
  <c r="AL76" i="134"/>
  <c r="AL194" i="134"/>
  <c r="AL132" i="134"/>
  <c r="AK49" i="134"/>
  <c r="AK102" i="134"/>
  <c r="AK78" i="134"/>
  <c r="AK72" i="134"/>
  <c r="AK106" i="134"/>
  <c r="AK127" i="134"/>
  <c r="AK227" i="134"/>
  <c r="AK47" i="134"/>
  <c r="AK171" i="134"/>
  <c r="AL250" i="134"/>
  <c r="AK263" i="134"/>
  <c r="AL187" i="134"/>
  <c r="AK107" i="134"/>
  <c r="AL209" i="134"/>
  <c r="AL126" i="134"/>
  <c r="AK228" i="134"/>
  <c r="AK33" i="134"/>
  <c r="AK39" i="134"/>
  <c r="AL214" i="134"/>
  <c r="AK54" i="134"/>
  <c r="AD267" i="146"/>
  <c r="AL40" i="150"/>
  <c r="AK71" i="150"/>
  <c r="AL136" i="150"/>
  <c r="AL241" i="150"/>
  <c r="AK92" i="150"/>
  <c r="AL106" i="150"/>
  <c r="AK191" i="150"/>
  <c r="AL239" i="150"/>
  <c r="AK35" i="150"/>
  <c r="AL95" i="150"/>
  <c r="AK36" i="150"/>
  <c r="AL196" i="150"/>
  <c r="AL211" i="150"/>
  <c r="AK231" i="150"/>
  <c r="AK255" i="150"/>
  <c r="AK134" i="150"/>
  <c r="AK74" i="150"/>
  <c r="AL226" i="150"/>
  <c r="AK100" i="150"/>
  <c r="AL184" i="150"/>
  <c r="AK110" i="150"/>
  <c r="AK174" i="150"/>
  <c r="AL185" i="150"/>
  <c r="AL198" i="150"/>
  <c r="AL77" i="150"/>
  <c r="AL225" i="150"/>
  <c r="AK147" i="150"/>
  <c r="AK24" i="150"/>
  <c r="AL230" i="150"/>
  <c r="AL246" i="150"/>
  <c r="AL120" i="150"/>
  <c r="AL189" i="150"/>
  <c r="AL212" i="150"/>
  <c r="AL179" i="150"/>
  <c r="AK105" i="150"/>
  <c r="AK130" i="150"/>
  <c r="AK81" i="150"/>
  <c r="AK196" i="150"/>
  <c r="AL88" i="150"/>
  <c r="AK199" i="150"/>
  <c r="AK243" i="150"/>
  <c r="AL207" i="150"/>
  <c r="AL143" i="150"/>
  <c r="AL234" i="150"/>
  <c r="AK250" i="150"/>
  <c r="AK119" i="150"/>
  <c r="AK133" i="150"/>
  <c r="AK149" i="150"/>
  <c r="AK200" i="150"/>
  <c r="AL101" i="150"/>
  <c r="AL220" i="150"/>
  <c r="AL264" i="150"/>
  <c r="AL28" i="150"/>
  <c r="AL117" i="150"/>
  <c r="AL64" i="150"/>
  <c r="AL66" i="150"/>
  <c r="AK57" i="150"/>
  <c r="AL92" i="150"/>
  <c r="AK101" i="150"/>
  <c r="AL146" i="150"/>
  <c r="AK178" i="150"/>
  <c r="AL249" i="150"/>
  <c r="AL118" i="146"/>
  <c r="AL52" i="146"/>
  <c r="AK22" i="146"/>
  <c r="AK157" i="146"/>
  <c r="AK230" i="146"/>
  <c r="AL101" i="146"/>
  <c r="AL86" i="146"/>
  <c r="AL61" i="146"/>
  <c r="AL168" i="146"/>
  <c r="AK43" i="146"/>
  <c r="AL78" i="146"/>
  <c r="AL236" i="146"/>
  <c r="AK173" i="146"/>
  <c r="AK255" i="146"/>
  <c r="AL130" i="146"/>
  <c r="AK58" i="146"/>
  <c r="AK98" i="146"/>
  <c r="AL234" i="146"/>
  <c r="AK20" i="146"/>
  <c r="AL240" i="146"/>
  <c r="AK80" i="146"/>
  <c r="AL42" i="146"/>
  <c r="AK123" i="146"/>
  <c r="AK66" i="146"/>
  <c r="AK111" i="146"/>
  <c r="AL60" i="146"/>
  <c r="AL157" i="146"/>
  <c r="AL35" i="146"/>
  <c r="AK32" i="146"/>
  <c r="AK179" i="146"/>
  <c r="AK52" i="146"/>
  <c r="AL175" i="146"/>
  <c r="AK225" i="146"/>
  <c r="AL17" i="146"/>
  <c r="AL65" i="146"/>
  <c r="AK152" i="146"/>
  <c r="AK131" i="146"/>
  <c r="AK19" i="146"/>
  <c r="AK85" i="146"/>
  <c r="AL193" i="146"/>
  <c r="AK185" i="146"/>
  <c r="AK219" i="146"/>
  <c r="AL45" i="146"/>
  <c r="AL74" i="146"/>
  <c r="AK228" i="146"/>
  <c r="AL187" i="146"/>
  <c r="AL83" i="146"/>
  <c r="AK87" i="146"/>
  <c r="AL97" i="146"/>
  <c r="AL28" i="146"/>
  <c r="AK97" i="146"/>
  <c r="AK64" i="146"/>
  <c r="AK181" i="146"/>
  <c r="AK83" i="146"/>
  <c r="AK118" i="146"/>
  <c r="AL225" i="146"/>
  <c r="AK257" i="146"/>
  <c r="AK171" i="146"/>
  <c r="AK187" i="146"/>
  <c r="AL129" i="146"/>
  <c r="AK63" i="146"/>
  <c r="AK252" i="146"/>
  <c r="AD60" i="150"/>
  <c r="AD66" i="150"/>
  <c r="AD175" i="150"/>
  <c r="AD69" i="150"/>
  <c r="AD107" i="150"/>
  <c r="AD50" i="150"/>
  <c r="AD113" i="150"/>
  <c r="AD187" i="150"/>
  <c r="AD224" i="150"/>
  <c r="AD97" i="150"/>
  <c r="AD204" i="150"/>
  <c r="AD144" i="150"/>
  <c r="AD180" i="150"/>
  <c r="AD40" i="150"/>
  <c r="AD117" i="150"/>
  <c r="AD28" i="150"/>
  <c r="AD203" i="150"/>
  <c r="AD64" i="150"/>
  <c r="AD238" i="150"/>
  <c r="AD121" i="150"/>
  <c r="AD44" i="150"/>
  <c r="AD111" i="150"/>
  <c r="AD221" i="150"/>
  <c r="AD179" i="150"/>
  <c r="AD207" i="150"/>
  <c r="AD91" i="150"/>
  <c r="AD20" i="150"/>
  <c r="AD43" i="150"/>
  <c r="AD105" i="150"/>
  <c r="AD84" i="150"/>
  <c r="AL206" i="147"/>
  <c r="AK218" i="147"/>
  <c r="AL128" i="147"/>
  <c r="AK197" i="147"/>
  <c r="AL24" i="147"/>
  <c r="AK43" i="147"/>
  <c r="AK84" i="147"/>
  <c r="AL117" i="147"/>
  <c r="AK34" i="147"/>
  <c r="AL169" i="147"/>
  <c r="AK179" i="147"/>
  <c r="AL156" i="147"/>
  <c r="AL123" i="147"/>
  <c r="AK172" i="147"/>
  <c r="AK99" i="147"/>
  <c r="AK195" i="147"/>
  <c r="AK126" i="147"/>
  <c r="AL22" i="147"/>
  <c r="AL194" i="147"/>
  <c r="AK134" i="147"/>
  <c r="AL207" i="147"/>
  <c r="AL121" i="147"/>
  <c r="AL142" i="147"/>
  <c r="AK237" i="147"/>
  <c r="AL252" i="147"/>
  <c r="AL54" i="147"/>
  <c r="AK103" i="147"/>
  <c r="AK192" i="147"/>
  <c r="AK240" i="147"/>
  <c r="AK129" i="147"/>
  <c r="AK83" i="147"/>
  <c r="AK59" i="147"/>
  <c r="AK148" i="147"/>
  <c r="AL223" i="147"/>
  <c r="AL235" i="147"/>
  <c r="AK143" i="147"/>
  <c r="AL155" i="147"/>
  <c r="AL257" i="147"/>
  <c r="AL129" i="147"/>
  <c r="AK199" i="147"/>
  <c r="AL224" i="147"/>
  <c r="AK235" i="147"/>
  <c r="AK20" i="147"/>
  <c r="AL237" i="147"/>
  <c r="AL86" i="147"/>
  <c r="AL73" i="147"/>
  <c r="AL190" i="147"/>
  <c r="AL221" i="147"/>
  <c r="AL184" i="147"/>
  <c r="AK140" i="147"/>
  <c r="AL101" i="147"/>
  <c r="AL82" i="147"/>
  <c r="AK205" i="147"/>
  <c r="AL131" i="147"/>
  <c r="AK216" i="147"/>
  <c r="AL20" i="147"/>
  <c r="AK253" i="147"/>
  <c r="AK72" i="147"/>
  <c r="AK238" i="147"/>
  <c r="AK61" i="147"/>
  <c r="AL72" i="147"/>
  <c r="AL65" i="147"/>
  <c r="AL19" i="142"/>
  <c r="AK146" i="142"/>
  <c r="AL132" i="142"/>
  <c r="AL77" i="142"/>
  <c r="AK201" i="142"/>
  <c r="AK231" i="142"/>
  <c r="AL18" i="142"/>
  <c r="AL167" i="142"/>
  <c r="AL53" i="142"/>
  <c r="AL21" i="142"/>
  <c r="AK172" i="142"/>
  <c r="AK257" i="142"/>
  <c r="AK142" i="142"/>
  <c r="AL151" i="142"/>
  <c r="AK184" i="142"/>
  <c r="AL178" i="142"/>
  <c r="AL242" i="142"/>
  <c r="AK249" i="142"/>
  <c r="AL249" i="142"/>
  <c r="AL138" i="142"/>
  <c r="AK208" i="142"/>
  <c r="AL91" i="142"/>
  <c r="AL223" i="142"/>
  <c r="AK248" i="142"/>
  <c r="AL74" i="142"/>
  <c r="AL150" i="142"/>
  <c r="AL240" i="142"/>
  <c r="AL114" i="142"/>
  <c r="AK186" i="142"/>
  <c r="AL207" i="142"/>
  <c r="AL56" i="142"/>
  <c r="AK78" i="142"/>
  <c r="AL100" i="142"/>
  <c r="AK86" i="142"/>
  <c r="AK59" i="142"/>
  <c r="AL128" i="142"/>
  <c r="AK118" i="142"/>
  <c r="AL17" i="142"/>
  <c r="AL58" i="142"/>
  <c r="AL107" i="142"/>
  <c r="AK206" i="142"/>
  <c r="AK210" i="142"/>
  <c r="AL62" i="142"/>
  <c r="AK179" i="142"/>
  <c r="AK225" i="142"/>
  <c r="AK57" i="142"/>
  <c r="AL205" i="142"/>
  <c r="AL38" i="142"/>
  <c r="AL80" i="142"/>
  <c r="AK265" i="142"/>
  <c r="AK252" i="142"/>
  <c r="AL199" i="142"/>
  <c r="AL29" i="142"/>
  <c r="AK143" i="142"/>
  <c r="AL59" i="142"/>
  <c r="AK202" i="142"/>
  <c r="AK99" i="142"/>
  <c r="AK258" i="142"/>
  <c r="AL72" i="142"/>
  <c r="AL43" i="142"/>
  <c r="AL185" i="142"/>
  <c r="AL79" i="142"/>
  <c r="AL40" i="148"/>
  <c r="AL157" i="148"/>
  <c r="AK232" i="148"/>
  <c r="AL114" i="148"/>
  <c r="AL251" i="148"/>
  <c r="AL241" i="148"/>
  <c r="AK241" i="148"/>
  <c r="AL19" i="148"/>
  <c r="AK205" i="148"/>
  <c r="AK250" i="148"/>
  <c r="AL101" i="148"/>
  <c r="AL231" i="148"/>
  <c r="AK233" i="148"/>
  <c r="AL171" i="148"/>
  <c r="AK178" i="148"/>
  <c r="AL16" i="148"/>
  <c r="AL81" i="148"/>
  <c r="AK110" i="148"/>
  <c r="AL187" i="148"/>
  <c r="AL44" i="148"/>
  <c r="AK244" i="148"/>
  <c r="AK251" i="148"/>
  <c r="AL111" i="148"/>
  <c r="AL86" i="148"/>
  <c r="AL186" i="148"/>
  <c r="AL119" i="148"/>
  <c r="AL227" i="148"/>
  <c r="AL239" i="148"/>
  <c r="AK131" i="148"/>
  <c r="AK27" i="148"/>
  <c r="AK180" i="148"/>
  <c r="AK52" i="148"/>
  <c r="AK197" i="148"/>
  <c r="AK45" i="148"/>
  <c r="AL237" i="148"/>
  <c r="AL74" i="148"/>
  <c r="AK188" i="148"/>
  <c r="AK72" i="148"/>
  <c r="AK122" i="148"/>
  <c r="AK148" i="148"/>
  <c r="AK160" i="148"/>
  <c r="AK47" i="148"/>
  <c r="AK263" i="148"/>
  <c r="AL255" i="148"/>
  <c r="AL85" i="148"/>
  <c r="AL60" i="148"/>
  <c r="AK143" i="148"/>
  <c r="AL233" i="148"/>
  <c r="AL170" i="148"/>
  <c r="AL58" i="148"/>
  <c r="AK164" i="148"/>
  <c r="AL110" i="148"/>
  <c r="AL76" i="148"/>
  <c r="AL163" i="148"/>
  <c r="AL53" i="148"/>
  <c r="AK133" i="148"/>
  <c r="AK222" i="148"/>
  <c r="AL254" i="148"/>
  <c r="AK216" i="148"/>
  <c r="AK44" i="148"/>
  <c r="AK146" i="148"/>
  <c r="AL70" i="148"/>
  <c r="AK47" i="149"/>
  <c r="AL74" i="149"/>
  <c r="AL96" i="149"/>
  <c r="AK85" i="149"/>
  <c r="AL145" i="149"/>
  <c r="AL25" i="149"/>
  <c r="AK243" i="149"/>
  <c r="AL238" i="149"/>
  <c r="AK179" i="149"/>
  <c r="AK187" i="149"/>
  <c r="AK138" i="149"/>
  <c r="AL55" i="149"/>
  <c r="AL199" i="149"/>
  <c r="AL23" i="149"/>
  <c r="AK162" i="149"/>
  <c r="AK203" i="149"/>
  <c r="AL186" i="149"/>
  <c r="AL195" i="149"/>
  <c r="AL155" i="149"/>
  <c r="AL41" i="149"/>
  <c r="AL106" i="149"/>
  <c r="AK84" i="149"/>
  <c r="AL66" i="149"/>
  <c r="AL201" i="149"/>
  <c r="AK233" i="149"/>
  <c r="AL207" i="149"/>
  <c r="AK261" i="149"/>
  <c r="AL187" i="149"/>
  <c r="AL215" i="149"/>
  <c r="AL235" i="149"/>
  <c r="AK168" i="149"/>
  <c r="AK172" i="149"/>
  <c r="AK231" i="149"/>
  <c r="AL18" i="149"/>
  <c r="AK165" i="149"/>
  <c r="AL54" i="149"/>
  <c r="AL135" i="149"/>
  <c r="AK46" i="149"/>
  <c r="AK247" i="149"/>
  <c r="AK103" i="149"/>
  <c r="AK99" i="149"/>
  <c r="AL226" i="149"/>
  <c r="AK236" i="149"/>
  <c r="AL64" i="149"/>
  <c r="AK218" i="149"/>
  <c r="AK178" i="149"/>
  <c r="AK228" i="149"/>
  <c r="AL203" i="149"/>
  <c r="AK128" i="149"/>
  <c r="AL103" i="149"/>
  <c r="AK100" i="149"/>
  <c r="AK36" i="149"/>
  <c r="AL185" i="149"/>
  <c r="AK189" i="149"/>
  <c r="AL126" i="149"/>
  <c r="AK256" i="149"/>
  <c r="AK220" i="149"/>
  <c r="AL58" i="149"/>
  <c r="AK234" i="149"/>
  <c r="AL214" i="149"/>
  <c r="AL167" i="149"/>
  <c r="AK58" i="149"/>
  <c r="AL110" i="149"/>
  <c r="AK40" i="134"/>
  <c r="AK164" i="134"/>
  <c r="AK234" i="134"/>
  <c r="AK62" i="134"/>
  <c r="AL104" i="134"/>
  <c r="AL134" i="134"/>
  <c r="AL37" i="134"/>
  <c r="AK259" i="134"/>
  <c r="AL145" i="134"/>
  <c r="AK206" i="134"/>
  <c r="AL83" i="134"/>
  <c r="AL17" i="134"/>
  <c r="AL133" i="134"/>
  <c r="AL254" i="134"/>
  <c r="AL235" i="134"/>
  <c r="AK223" i="134"/>
  <c r="AL152" i="134"/>
  <c r="AL129" i="134"/>
  <c r="AK222" i="134"/>
  <c r="AK35" i="134"/>
  <c r="AK207" i="134"/>
  <c r="AK42" i="134"/>
  <c r="AK150" i="134"/>
  <c r="AK28" i="134"/>
  <c r="AL80" i="134"/>
  <c r="AK185" i="134"/>
  <c r="AL45" i="134"/>
  <c r="AL138" i="134"/>
  <c r="AL179" i="134"/>
  <c r="AL125" i="134"/>
  <c r="AL222" i="134"/>
  <c r="AK246" i="134"/>
  <c r="AL182" i="134"/>
  <c r="AL28" i="134"/>
  <c r="AK197" i="134"/>
  <c r="AK123" i="134"/>
  <c r="AL123" i="134"/>
  <c r="AL128" i="134"/>
  <c r="AL160" i="150"/>
  <c r="AL44" i="150"/>
  <c r="AL27" i="150"/>
  <c r="AL74" i="150"/>
  <c r="AL19" i="150"/>
  <c r="AL90" i="150"/>
  <c r="AK43" i="150"/>
  <c r="AL144" i="150"/>
  <c r="AL113" i="150"/>
  <c r="AK90" i="150"/>
  <c r="AL224" i="150"/>
  <c r="AK63" i="150"/>
  <c r="AL240" i="150"/>
  <c r="AK77" i="150"/>
  <c r="AK137" i="150"/>
  <c r="AK32" i="150"/>
  <c r="AL228" i="150"/>
  <c r="AL195" i="150"/>
  <c r="AL168" i="150"/>
  <c r="AL18" i="150"/>
  <c r="AK159" i="150"/>
  <c r="AK85" i="150"/>
  <c r="AK182" i="150"/>
  <c r="AK34" i="150"/>
  <c r="AK168" i="150"/>
  <c r="AK19" i="150"/>
  <c r="AK17" i="150"/>
  <c r="AK72" i="150"/>
  <c r="AK33" i="150"/>
  <c r="AK150" i="150"/>
  <c r="AL68" i="150"/>
  <c r="AL72" i="150"/>
  <c r="AK68" i="150"/>
  <c r="AK257" i="150"/>
  <c r="AK28" i="150"/>
  <c r="AK208" i="150"/>
  <c r="AL16" i="150"/>
  <c r="AK184" i="150"/>
  <c r="AL80" i="150"/>
  <c r="AK40" i="150"/>
  <c r="AK209" i="150"/>
  <c r="AL262" i="150"/>
  <c r="AL69" i="150"/>
  <c r="AK103" i="150"/>
  <c r="AK76" i="150"/>
  <c r="AK114" i="150"/>
  <c r="AL56" i="150"/>
  <c r="AK242" i="150"/>
  <c r="AL165" i="150"/>
  <c r="AL59" i="150"/>
  <c r="AL245" i="150"/>
  <c r="AK153" i="150"/>
  <c r="AK49" i="150"/>
  <c r="AK237" i="150"/>
  <c r="AL53" i="150"/>
  <c r="AL260" i="150"/>
  <c r="AL194" i="150"/>
  <c r="AK78" i="150"/>
  <c r="AK45" i="150"/>
  <c r="AL182" i="150"/>
  <c r="AL103" i="150"/>
  <c r="AK180" i="150"/>
  <c r="AK146" i="146"/>
  <c r="AL205" i="146"/>
  <c r="AL166" i="146"/>
  <c r="AL265" i="146"/>
  <c r="AK209" i="146"/>
  <c r="AK39" i="146"/>
  <c r="AK99" i="146"/>
  <c r="AK23" i="146"/>
  <c r="AL169" i="146"/>
  <c r="AL142" i="146"/>
  <c r="AK75" i="146"/>
  <c r="AL135" i="146"/>
  <c r="AL138" i="146"/>
  <c r="AK107" i="146"/>
  <c r="AK174" i="146"/>
  <c r="AK95" i="146"/>
  <c r="AK233" i="146"/>
  <c r="AK112" i="146"/>
  <c r="AL26" i="146"/>
  <c r="AL170" i="146"/>
  <c r="AL151" i="146"/>
  <c r="AL39" i="146"/>
  <c r="AL264" i="146"/>
  <c r="AL122" i="146"/>
  <c r="AK136" i="146"/>
  <c r="AL241" i="146"/>
  <c r="AK44" i="146"/>
  <c r="AL117" i="146"/>
  <c r="AK229" i="146"/>
  <c r="AK59" i="146"/>
  <c r="AK247" i="146"/>
  <c r="AL55" i="146"/>
  <c r="AK18" i="146"/>
  <c r="AL224" i="146"/>
  <c r="AL112" i="146"/>
  <c r="AL167" i="146"/>
  <c r="AL121" i="146"/>
  <c r="AL89" i="146"/>
  <c r="AK237" i="146"/>
  <c r="AK182" i="146"/>
  <c r="AK178" i="146"/>
  <c r="AL255" i="146"/>
  <c r="AL116" i="146"/>
  <c r="AK238" i="146"/>
  <c r="AK89" i="146"/>
  <c r="AK215" i="146"/>
  <c r="AK79" i="146"/>
  <c r="AL229" i="146"/>
  <c r="AL188" i="146"/>
  <c r="AL158" i="146"/>
  <c r="AL263" i="146"/>
  <c r="AL252" i="146"/>
  <c r="AL179" i="146"/>
  <c r="AL163" i="146"/>
  <c r="AL111" i="146"/>
  <c r="AL67" i="146"/>
  <c r="AL207" i="146"/>
  <c r="AK165" i="146"/>
  <c r="AL215" i="146"/>
  <c r="AK190" i="146"/>
  <c r="AL248" i="146"/>
  <c r="AL221" i="146"/>
  <c r="AD190" i="150"/>
  <c r="AD135" i="150"/>
  <c r="AD240" i="150"/>
  <c r="AD251" i="150"/>
  <c r="AD218" i="150"/>
  <c r="AD128" i="150"/>
  <c r="AD239" i="150"/>
  <c r="AD227" i="150"/>
  <c r="AD200" i="150"/>
  <c r="AD214" i="150"/>
  <c r="AD249" i="150"/>
  <c r="AD116" i="150"/>
  <c r="AD72" i="150"/>
  <c r="AD124" i="150"/>
  <c r="AD148" i="150"/>
  <c r="AD253" i="150"/>
  <c r="AD119" i="150"/>
  <c r="AD98" i="150"/>
  <c r="AD166" i="150"/>
  <c r="AD96" i="150"/>
  <c r="AD205" i="150"/>
  <c r="AD136" i="150"/>
  <c r="AD106" i="150"/>
  <c r="AD129" i="150"/>
  <c r="AD83" i="150"/>
  <c r="AD158" i="150"/>
  <c r="AD35" i="150"/>
  <c r="AD25" i="150"/>
  <c r="AD176" i="150"/>
  <c r="AD256" i="150"/>
  <c r="AD138" i="150"/>
  <c r="AK204" i="147"/>
  <c r="AL27" i="147"/>
  <c r="AK106" i="147"/>
  <c r="AL177" i="147"/>
  <c r="AK176" i="147"/>
  <c r="AK265" i="147"/>
  <c r="AL47" i="147"/>
  <c r="AK234" i="147"/>
  <c r="AL120" i="147"/>
  <c r="AL149" i="147"/>
  <c r="AL60" i="147"/>
  <c r="AK51" i="147"/>
  <c r="AK101" i="147"/>
  <c r="AL70" i="147"/>
  <c r="AK154" i="147"/>
  <c r="AL145" i="147"/>
  <c r="AL100" i="147"/>
  <c r="AK175" i="147"/>
  <c r="AK114" i="147"/>
  <c r="AK110" i="147"/>
  <c r="AL193" i="147"/>
  <c r="AK239" i="147"/>
  <c r="AL115" i="147"/>
  <c r="AK130" i="147"/>
  <c r="AL230" i="147"/>
  <c r="AK128" i="147"/>
  <c r="AL191" i="147"/>
  <c r="AL58" i="147"/>
  <c r="AK119" i="147"/>
  <c r="AK248" i="147"/>
  <c r="AK18" i="147"/>
  <c r="AL204" i="147"/>
  <c r="AK255" i="147"/>
  <c r="AL245" i="147"/>
  <c r="AK203" i="147"/>
  <c r="AK189" i="147"/>
  <c r="AL198" i="147"/>
  <c r="AK260" i="147"/>
  <c r="AK156" i="147"/>
  <c r="AL50" i="147"/>
  <c r="AL189" i="147"/>
  <c r="AK185" i="147"/>
  <c r="AK102" i="147"/>
  <c r="AK198" i="147"/>
  <c r="AL213" i="147"/>
  <c r="AK55" i="147"/>
  <c r="AL139" i="147"/>
  <c r="AL95" i="147"/>
  <c r="AK46" i="147"/>
  <c r="AK183" i="147"/>
  <c r="AL59" i="147"/>
  <c r="AL141" i="147"/>
  <c r="AL265" i="147"/>
  <c r="AL200" i="147"/>
  <c r="AK200" i="147"/>
  <c r="AK47" i="147"/>
  <c r="AK131" i="147"/>
  <c r="AK191" i="147"/>
  <c r="AL203" i="147"/>
  <c r="AL253" i="147"/>
  <c r="AK190" i="147"/>
  <c r="AL158" i="147"/>
  <c r="AL44" i="142"/>
  <c r="AK255" i="142"/>
  <c r="AL161" i="142"/>
  <c r="AK116" i="142"/>
  <c r="AK96" i="142"/>
  <c r="AL147" i="142"/>
  <c r="AK81" i="142"/>
  <c r="AK253" i="142"/>
  <c r="AK207" i="142"/>
  <c r="AK76" i="142"/>
  <c r="AL243" i="142"/>
  <c r="AL265" i="142"/>
  <c r="AK80" i="142"/>
  <c r="AL93" i="142"/>
  <c r="AL158" i="142"/>
  <c r="AL105" i="142"/>
  <c r="AK185" i="142"/>
  <c r="AL264" i="142"/>
  <c r="AK245" i="142"/>
  <c r="AL236" i="142"/>
  <c r="AK237" i="142"/>
  <c r="AK77" i="142"/>
  <c r="AK19" i="142"/>
  <c r="AL210" i="142"/>
  <c r="AK183" i="142"/>
  <c r="AL189" i="142"/>
  <c r="AK64" i="142"/>
  <c r="AK39" i="142"/>
  <c r="AL177" i="142"/>
  <c r="AK235" i="142"/>
  <c r="AL111" i="142"/>
  <c r="AL231" i="142"/>
  <c r="AL221" i="142"/>
  <c r="AL256" i="142"/>
  <c r="AK154" i="142"/>
  <c r="AL57" i="142"/>
  <c r="AK224" i="142"/>
  <c r="AL83" i="142"/>
  <c r="AL68" i="142"/>
  <c r="AK97" i="142"/>
  <c r="AL232" i="142"/>
  <c r="AK199" i="142"/>
  <c r="AK79" i="142"/>
  <c r="AK180" i="142"/>
  <c r="AL182" i="142"/>
  <c r="AK214" i="142"/>
  <c r="AL163" i="142"/>
  <c r="AK89" i="142"/>
  <c r="AK124" i="142"/>
  <c r="AL191" i="142"/>
  <c r="AL194" i="142"/>
  <c r="AL78" i="142"/>
  <c r="AK16" i="142"/>
  <c r="AK159" i="142"/>
  <c r="AK173" i="142"/>
  <c r="AK195" i="142"/>
  <c r="AL119" i="142"/>
  <c r="AK211" i="142"/>
  <c r="AL217" i="142"/>
  <c r="AL224" i="142"/>
  <c r="AL97" i="142"/>
  <c r="AK66" i="142"/>
  <c r="AL117" i="148"/>
  <c r="AK208" i="148"/>
  <c r="AL209" i="148"/>
  <c r="AK96" i="148"/>
  <c r="AL247" i="148"/>
  <c r="AL130" i="148"/>
  <c r="AL47" i="148"/>
  <c r="AK119" i="148"/>
  <c r="AL220" i="148"/>
  <c r="AL83" i="148"/>
  <c r="AK62" i="148"/>
  <c r="AL77" i="148"/>
  <c r="AK264" i="148"/>
  <c r="AK161" i="148"/>
  <c r="AK82" i="148"/>
  <c r="AK118" i="148"/>
  <c r="AL238" i="148"/>
  <c r="AK206" i="148"/>
  <c r="AL27" i="148"/>
  <c r="AK167" i="148"/>
  <c r="AL234" i="148"/>
  <c r="AK65" i="148"/>
  <c r="AL142" i="148"/>
  <c r="AK211" i="148"/>
  <c r="AL133" i="148"/>
  <c r="AK227" i="148"/>
  <c r="AK126" i="148"/>
  <c r="AK21" i="148"/>
  <c r="AL229" i="148"/>
  <c r="AL49" i="148"/>
  <c r="AK238" i="148"/>
  <c r="AL145" i="148"/>
  <c r="AK199" i="148"/>
  <c r="AK91" i="148"/>
  <c r="AK128" i="148"/>
  <c r="AK22" i="148"/>
  <c r="AL55" i="148"/>
  <c r="AL36" i="148"/>
  <c r="AK104" i="148"/>
  <c r="AL252" i="148"/>
  <c r="AK136" i="148"/>
  <c r="AK185" i="148"/>
  <c r="AK17" i="148"/>
  <c r="AL18" i="148"/>
  <c r="AK138" i="148"/>
  <c r="AL243" i="148"/>
  <c r="AK38" i="148"/>
  <c r="AL41" i="148"/>
  <c r="AL84" i="148"/>
  <c r="AK226" i="148"/>
  <c r="AK64" i="148"/>
  <c r="AK253" i="148"/>
  <c r="AL256" i="148"/>
  <c r="AK163" i="148"/>
  <c r="AL225" i="148"/>
  <c r="AK239" i="148"/>
  <c r="AL144" i="148"/>
  <c r="AK41" i="148"/>
  <c r="AK212" i="148"/>
  <c r="AL146" i="148"/>
  <c r="AL160" i="148"/>
  <c r="AL197" i="148"/>
  <c r="AK90" i="148"/>
  <c r="AL257" i="149"/>
  <c r="AL123" i="149"/>
  <c r="AK170" i="149"/>
  <c r="AK140" i="149"/>
  <c r="AL116" i="149"/>
  <c r="AL93" i="149"/>
  <c r="AL262" i="149"/>
  <c r="AK74" i="149"/>
  <c r="AK180" i="149"/>
  <c r="AK229" i="149"/>
  <c r="AL56" i="149"/>
  <c r="AL69" i="149"/>
  <c r="AK209" i="149"/>
  <c r="AL221" i="149"/>
  <c r="AL85" i="149"/>
  <c r="AK245" i="149"/>
  <c r="AL20" i="149"/>
  <c r="AK139" i="149"/>
  <c r="AL240" i="149"/>
  <c r="AL112" i="149"/>
  <c r="AL91" i="149"/>
  <c r="AL255" i="149"/>
  <c r="AK246" i="149"/>
  <c r="AK22" i="149"/>
  <c r="AL42" i="149"/>
  <c r="AK213" i="149"/>
  <c r="AK21" i="149"/>
  <c r="AL57" i="149"/>
  <c r="AL28" i="149"/>
  <c r="AK136" i="149"/>
  <c r="AL80" i="149"/>
  <c r="AK119" i="149"/>
  <c r="AK210" i="149"/>
  <c r="AL264" i="149"/>
  <c r="AK151" i="149"/>
  <c r="AL177" i="149"/>
  <c r="AL46" i="149"/>
  <c r="AL38" i="149"/>
  <c r="AL143" i="149"/>
  <c r="AK49" i="149"/>
  <c r="AL218" i="149"/>
  <c r="AL209" i="149"/>
  <c r="AL22" i="149"/>
  <c r="AL118" i="149"/>
  <c r="AL245" i="149"/>
  <c r="AL87" i="149"/>
  <c r="AL45" i="149"/>
  <c r="AK121" i="149"/>
  <c r="AK198" i="149"/>
  <c r="AK238" i="149"/>
  <c r="AL27" i="149"/>
  <c r="AK226" i="149"/>
  <c r="AL160" i="149"/>
  <c r="AL146" i="149"/>
  <c r="AL263" i="149"/>
  <c r="AK71" i="149"/>
  <c r="AL211" i="149"/>
  <c r="AK197" i="149"/>
  <c r="AL71" i="149"/>
  <c r="AK38" i="149"/>
  <c r="AK217" i="149"/>
  <c r="AL254" i="149"/>
  <c r="AK131" i="149"/>
  <c r="AL117" i="134"/>
  <c r="AK182" i="134"/>
  <c r="AL261" i="134"/>
  <c r="AK116" i="134"/>
  <c r="AL111" i="134"/>
  <c r="AL166" i="134"/>
  <c r="AK262" i="134"/>
  <c r="AL174" i="134"/>
  <c r="AL81" i="134"/>
  <c r="AL40" i="134"/>
  <c r="AK157" i="134"/>
  <c r="AL217" i="134"/>
  <c r="AL255" i="134"/>
  <c r="AK121" i="134"/>
  <c r="AL263" i="134"/>
  <c r="AL234" i="134"/>
  <c r="AK52" i="134"/>
  <c r="AK229" i="134"/>
  <c r="AL167" i="134"/>
  <c r="AK188" i="134"/>
  <c r="AK63" i="134"/>
  <c r="AK160" i="134"/>
  <c r="AL151" i="134"/>
  <c r="AK154" i="134"/>
  <c r="AL216" i="134"/>
  <c r="AK210" i="134"/>
  <c r="AL184" i="134"/>
  <c r="AK249" i="134"/>
  <c r="AL251" i="134"/>
  <c r="AK199" i="134"/>
  <c r="AL61" i="134"/>
  <c r="AK53" i="134"/>
  <c r="AL163" i="134"/>
  <c r="AL68" i="134"/>
  <c r="AL108" i="134"/>
  <c r="AL204" i="134"/>
  <c r="AL246" i="134"/>
  <c r="AL122" i="134"/>
  <c r="AL190" i="134"/>
  <c r="AK162" i="134"/>
  <c r="AK194" i="149"/>
  <c r="AK108" i="149"/>
  <c r="AK102" i="149"/>
  <c r="AK64" i="149"/>
  <c r="AL198" i="134"/>
  <c r="AK225" i="134"/>
  <c r="AL107" i="134"/>
  <c r="AK194" i="134"/>
  <c r="AK192" i="134"/>
  <c r="AL157" i="134"/>
  <c r="AL189" i="134"/>
  <c r="AL259" i="134"/>
  <c r="AK82" i="134"/>
  <c r="AK112" i="134"/>
  <c r="AL171" i="134"/>
  <c r="AK84" i="134"/>
  <c r="AK79" i="134"/>
  <c r="AK168" i="134"/>
  <c r="AK101" i="134"/>
  <c r="AK153" i="134"/>
  <c r="AK24" i="134"/>
  <c r="AL38" i="134"/>
  <c r="AL205" i="134"/>
  <c r="AK214" i="134"/>
  <c r="AK245" i="134"/>
  <c r="AK233" i="134"/>
  <c r="AL165" i="134"/>
  <c r="AK86" i="134"/>
  <c r="AK180" i="134"/>
  <c r="AK158" i="134"/>
  <c r="AK140" i="134"/>
  <c r="AK51" i="134"/>
  <c r="AL213" i="134"/>
  <c r="AK156" i="143"/>
  <c r="AL171" i="143"/>
  <c r="AK177" i="143"/>
  <c r="AK179" i="143"/>
  <c r="AL252" i="143"/>
  <c r="AK57" i="143"/>
  <c r="AK213" i="143"/>
  <c r="AK265" i="143"/>
  <c r="AL116" i="143"/>
  <c r="AK215" i="143"/>
  <c r="AK35" i="143"/>
  <c r="AK152" i="143"/>
  <c r="AL157" i="143"/>
  <c r="AL62" i="143"/>
  <c r="AL185" i="143"/>
  <c r="AL97" i="143"/>
  <c r="AK105" i="143"/>
  <c r="AK162" i="143"/>
  <c r="AL124" i="143"/>
  <c r="AL232" i="143"/>
  <c r="AK187" i="143"/>
  <c r="AL244" i="143"/>
  <c r="AL242" i="143"/>
  <c r="AL67" i="143"/>
  <c r="AL114" i="143"/>
  <c r="AK212" i="143"/>
  <c r="AK172" i="143"/>
  <c r="AL192" i="143"/>
  <c r="AL22" i="143"/>
  <c r="AK208" i="143"/>
  <c r="AL227" i="143"/>
  <c r="AL52" i="143"/>
  <c r="AL56" i="143"/>
  <c r="AL211" i="143"/>
  <c r="AL23" i="143"/>
  <c r="AK125" i="143"/>
  <c r="AL117" i="143"/>
  <c r="AL61" i="143"/>
  <c r="AL183" i="143"/>
  <c r="AL150" i="143"/>
  <c r="AL96" i="143"/>
  <c r="AK60" i="143"/>
  <c r="AK130" i="143"/>
  <c r="AL110" i="143"/>
  <c r="AL231" i="143"/>
  <c r="AK88" i="143"/>
  <c r="AK243" i="143"/>
  <c r="AK161" i="143"/>
  <c r="AK218" i="143"/>
  <c r="AL179" i="143"/>
  <c r="AK185" i="143"/>
  <c r="AK108" i="143"/>
  <c r="AK66" i="143"/>
  <c r="AK249" i="143"/>
  <c r="AL39" i="143"/>
  <c r="AL40" i="143"/>
  <c r="AK167" i="143"/>
  <c r="AK230" i="143"/>
  <c r="AK30" i="143"/>
  <c r="AL121" i="143"/>
  <c r="AL224" i="143"/>
  <c r="AK175" i="143"/>
  <c r="AL79" i="79"/>
  <c r="AL126" i="79"/>
  <c r="AL119" i="79"/>
  <c r="AK126" i="79"/>
  <c r="AL175" i="79"/>
  <c r="AL181" i="79"/>
  <c r="AL204" i="79"/>
  <c r="AK258" i="79"/>
  <c r="AL122" i="79"/>
  <c r="AK104" i="79"/>
  <c r="AL173" i="79"/>
  <c r="AL50" i="79"/>
  <c r="AK98" i="79"/>
  <c r="AK240" i="79"/>
  <c r="AK108" i="79"/>
  <c r="AK160" i="79"/>
  <c r="AK30" i="79"/>
  <c r="AL24" i="79"/>
  <c r="AL38" i="79"/>
  <c r="AK67" i="79"/>
  <c r="AL42" i="79"/>
  <c r="AL262" i="79"/>
  <c r="AL60" i="79"/>
  <c r="AK210" i="79"/>
  <c r="AK234" i="79"/>
  <c r="AL209" i="79"/>
  <c r="AL95" i="79"/>
  <c r="AL197" i="79"/>
  <c r="AK120" i="79"/>
  <c r="AK211" i="79"/>
  <c r="AK72" i="79"/>
  <c r="AK231" i="79"/>
  <c r="AK20" i="79"/>
  <c r="AK185" i="79"/>
  <c r="AL186" i="79"/>
  <c r="AL189" i="79"/>
  <c r="AK114" i="79"/>
  <c r="AK239" i="79"/>
  <c r="AK24" i="79"/>
  <c r="AL111" i="79"/>
  <c r="AK220" i="79"/>
  <c r="AK94" i="79"/>
  <c r="AK256" i="79"/>
  <c r="AK52" i="79"/>
  <c r="AL265" i="79"/>
  <c r="AL63" i="79"/>
  <c r="AK178" i="79"/>
  <c r="AK173" i="79"/>
  <c r="AL68" i="79"/>
  <c r="AK191" i="79"/>
  <c r="AK69" i="79"/>
  <c r="AL257" i="79"/>
  <c r="AK236" i="79"/>
  <c r="AL163" i="79"/>
  <c r="AK29" i="79"/>
  <c r="AL86" i="79"/>
  <c r="AL108" i="79"/>
  <c r="AK148" i="79"/>
  <c r="AL83" i="79"/>
  <c r="AL179" i="79"/>
  <c r="AK163" i="79"/>
  <c r="AK96" i="79"/>
  <c r="AL174" i="79"/>
  <c r="AL153" i="141"/>
  <c r="AK44" i="141"/>
  <c r="AL83" i="141"/>
  <c r="AK23" i="141"/>
  <c r="AK172" i="141"/>
  <c r="AL191" i="141"/>
  <c r="AL177" i="141"/>
  <c r="AL175" i="141"/>
  <c r="AK166" i="141"/>
  <c r="AL102" i="141"/>
  <c r="AK72" i="141"/>
  <c r="AL126" i="141"/>
  <c r="AK69" i="141"/>
  <c r="AK134" i="141"/>
  <c r="AL20" i="141"/>
  <c r="AK199" i="141"/>
  <c r="AL65" i="141"/>
  <c r="AK202" i="141"/>
  <c r="AK21" i="141"/>
  <c r="AK137" i="141"/>
  <c r="AL154" i="141"/>
  <c r="AK238" i="141"/>
  <c r="AL145" i="141"/>
  <c r="AK27" i="141"/>
  <c r="AL140" i="141"/>
  <c r="AL215" i="141"/>
  <c r="AL142" i="141"/>
  <c r="AK90" i="141"/>
  <c r="AL179" i="141"/>
  <c r="AK98" i="141"/>
  <c r="AK159" i="141"/>
  <c r="AL171" i="141"/>
  <c r="AK171" i="141"/>
  <c r="AL35" i="141"/>
  <c r="AK219" i="141"/>
  <c r="AL46" i="141"/>
  <c r="AK105" i="141"/>
  <c r="AK131" i="141"/>
  <c r="AK226" i="141"/>
  <c r="AL26" i="141"/>
  <c r="AK64" i="141"/>
  <c r="AK96" i="141"/>
  <c r="AL192" i="141"/>
  <c r="AK108" i="141"/>
  <c r="AL245" i="141"/>
  <c r="AL259" i="141"/>
  <c r="AK83" i="141"/>
  <c r="AK244" i="141"/>
  <c r="AL236" i="141"/>
  <c r="AK118" i="141"/>
  <c r="AK235" i="141"/>
  <c r="AK147" i="141"/>
  <c r="AK194" i="141"/>
  <c r="AK229" i="141"/>
  <c r="AK220" i="141"/>
  <c r="AK155" i="141"/>
  <c r="AK188" i="141"/>
  <c r="AK158" i="141"/>
  <c r="AL79" i="141"/>
  <c r="AK198" i="141"/>
  <c r="AL77" i="141"/>
  <c r="AK52" i="141"/>
  <c r="AK78" i="145"/>
  <c r="AL197" i="145"/>
  <c r="AL62" i="145"/>
  <c r="AL170" i="145"/>
  <c r="AL250" i="145"/>
  <c r="AK80" i="145"/>
  <c r="AK39" i="145"/>
  <c r="AL34" i="145"/>
  <c r="AL121" i="145"/>
  <c r="AK45" i="145"/>
  <c r="AK41" i="145"/>
  <c r="AK89" i="145"/>
  <c r="AL92" i="145"/>
  <c r="AL259" i="145"/>
  <c r="AL90" i="145"/>
  <c r="AL106" i="145"/>
  <c r="AK214" i="145"/>
  <c r="AL174" i="145"/>
  <c r="AK242" i="145"/>
  <c r="AL220" i="145"/>
  <c r="AK171" i="145"/>
  <c r="AK196" i="145"/>
  <c r="AK44" i="145"/>
  <c r="AK140" i="145"/>
  <c r="AL225" i="145"/>
  <c r="AK47" i="145"/>
  <c r="AL80" i="145"/>
  <c r="AK137" i="145"/>
  <c r="AL224" i="145"/>
  <c r="AL50" i="145"/>
  <c r="AK136" i="145"/>
  <c r="AK81" i="145"/>
  <c r="AL244" i="145"/>
  <c r="AL204" i="145"/>
  <c r="AL133" i="145"/>
  <c r="AL182" i="145"/>
  <c r="AK125" i="145"/>
  <c r="AL188" i="145"/>
  <c r="AK55" i="145"/>
  <c r="AK240" i="145"/>
  <c r="AK208" i="145"/>
  <c r="AK127" i="145"/>
  <c r="AL183" i="145"/>
  <c r="AL206" i="145"/>
  <c r="AL210" i="145"/>
  <c r="AL29" i="145"/>
  <c r="AK37" i="145"/>
  <c r="AL242" i="145"/>
  <c r="AK190" i="145"/>
  <c r="AK165" i="145"/>
  <c r="AK234" i="145"/>
  <c r="AK146" i="145"/>
  <c r="AL234" i="145"/>
  <c r="AK66" i="145"/>
  <c r="AL238" i="145"/>
  <c r="AL135" i="145"/>
  <c r="AK48" i="145"/>
  <c r="AK262" i="145"/>
  <c r="AK252" i="145"/>
  <c r="AK122" i="145"/>
  <c r="AL40" i="145"/>
  <c r="AL128" i="145"/>
  <c r="AL87" i="145"/>
  <c r="AL223" i="144"/>
  <c r="AK102" i="144"/>
  <c r="AK79" i="144"/>
  <c r="AK186" i="144"/>
  <c r="AK159" i="144"/>
  <c r="AL119" i="144"/>
  <c r="AL128" i="144"/>
  <c r="AK195" i="144"/>
  <c r="AL255" i="144"/>
  <c r="AL253" i="144"/>
  <c r="AL123" i="144"/>
  <c r="AK252" i="144"/>
  <c r="AL168" i="144"/>
  <c r="AK211" i="144"/>
  <c r="AL200" i="144"/>
  <c r="AK203" i="144"/>
  <c r="AK46" i="144"/>
  <c r="AL139" i="144"/>
  <c r="AK238" i="144"/>
  <c r="AL46" i="144"/>
  <c r="AK230" i="144"/>
  <c r="AK133" i="144"/>
  <c r="AL61" i="144"/>
  <c r="AL227" i="144"/>
  <c r="AK135" i="144"/>
  <c r="AK114" i="144"/>
  <c r="AL73" i="144"/>
  <c r="AL251" i="144"/>
  <c r="AL48" i="144"/>
  <c r="AK188" i="144"/>
  <c r="AK68" i="144"/>
  <c r="AL138" i="144"/>
  <c r="AK225" i="144"/>
  <c r="AL238" i="144"/>
  <c r="AK137" i="144"/>
  <c r="AK124" i="144"/>
  <c r="AK219" i="144"/>
  <c r="AK75" i="144"/>
  <c r="AL130" i="144"/>
  <c r="AK212" i="144"/>
  <c r="AK20" i="144"/>
  <c r="AK227" i="144"/>
  <c r="AL84" i="144"/>
  <c r="AK96" i="144"/>
  <c r="AL59" i="144"/>
  <c r="AK68" i="141"/>
  <c r="AK122" i="141"/>
  <c r="AL232" i="141"/>
  <c r="AK119" i="141"/>
  <c r="AK49" i="141"/>
  <c r="AL209" i="141"/>
  <c r="AK71" i="141"/>
  <c r="AL40" i="141"/>
  <c r="AL158" i="141"/>
  <c r="AK170" i="141"/>
  <c r="AL250" i="141"/>
  <c r="AK18" i="141"/>
  <c r="AK106" i="141"/>
  <c r="AL247" i="141"/>
  <c r="AL147" i="141"/>
  <c r="AL178" i="141"/>
  <c r="AK127" i="141"/>
  <c r="AK117" i="145"/>
  <c r="AL84" i="145"/>
  <c r="AL159" i="145"/>
  <c r="AK164" i="145"/>
  <c r="AK241" i="145"/>
  <c r="AK150" i="145"/>
  <c r="AL202" i="145"/>
  <c r="AK74" i="145"/>
  <c r="AL43" i="145"/>
  <c r="AK50" i="145"/>
  <c r="AK173" i="145"/>
  <c r="AL152" i="145"/>
  <c r="AL131" i="145"/>
  <c r="AL138" i="145"/>
  <c r="AK170" i="144"/>
  <c r="AK187" i="144"/>
  <c r="AL115" i="144"/>
  <c r="AK110" i="144"/>
  <c r="AL244" i="144"/>
  <c r="AK19" i="144"/>
  <c r="AL121" i="144"/>
  <c r="AK155" i="144"/>
  <c r="AL174" i="144"/>
  <c r="AL96" i="144"/>
  <c r="AK40" i="144"/>
  <c r="AL208" i="144"/>
  <c r="AK50" i="144"/>
  <c r="AK202" i="79"/>
  <c r="AK101" i="79"/>
  <c r="AL89" i="79"/>
  <c r="AK136" i="79"/>
  <c r="AL239" i="79"/>
  <c r="AL131" i="79"/>
  <c r="AL208" i="79"/>
  <c r="AL116" i="141"/>
  <c r="AK86" i="141"/>
  <c r="AK210" i="141"/>
  <c r="AL55" i="141"/>
  <c r="AK251" i="141"/>
  <c r="AL262" i="141"/>
  <c r="AL50" i="141"/>
  <c r="AK76" i="141"/>
  <c r="AL89" i="145"/>
  <c r="AL212" i="145"/>
  <c r="AL38" i="145"/>
  <c r="AL48" i="145"/>
  <c r="AK84" i="145"/>
  <c r="AK51" i="145"/>
  <c r="AL122" i="145"/>
  <c r="AL37" i="144"/>
  <c r="AK175" i="144"/>
  <c r="AK74" i="144"/>
  <c r="AL114" i="144"/>
  <c r="AL229" i="144"/>
  <c r="AL21" i="144"/>
  <c r="AK111" i="144"/>
  <c r="AL184" i="149"/>
  <c r="AK90" i="149"/>
  <c r="AL138" i="149"/>
  <c r="AK52" i="149"/>
  <c r="AK67" i="134"/>
  <c r="AL109" i="134"/>
  <c r="AK56" i="134"/>
  <c r="AL169" i="134"/>
  <c r="AL160" i="134"/>
  <c r="AL260" i="134"/>
  <c r="AL89" i="134"/>
  <c r="AL82" i="134"/>
  <c r="AK59" i="134"/>
  <c r="AK122" i="134"/>
  <c r="AL98" i="134"/>
  <c r="AK16" i="134"/>
  <c r="AK248" i="134"/>
  <c r="AL67" i="134"/>
  <c r="AK193" i="134"/>
  <c r="AL96" i="134"/>
  <c r="AK265" i="134"/>
  <c r="AL219" i="134"/>
  <c r="AL103" i="134"/>
  <c r="AK45" i="134"/>
  <c r="AK236" i="134"/>
  <c r="AK58" i="134"/>
  <c r="AK110" i="134"/>
  <c r="AL262" i="134"/>
  <c r="AK109" i="134"/>
  <c r="AL21" i="134"/>
  <c r="AL33" i="134"/>
  <c r="AL143" i="134"/>
  <c r="AL92" i="134"/>
  <c r="AD267" i="147"/>
  <c r="AK77" i="143"/>
  <c r="AL44" i="143"/>
  <c r="AK181" i="143"/>
  <c r="AL36" i="143"/>
  <c r="AK103" i="143"/>
  <c r="AK104" i="143"/>
  <c r="AK17" i="143"/>
  <c r="AK85" i="143"/>
  <c r="AK178" i="143"/>
  <c r="AK39" i="143"/>
  <c r="AL100" i="143"/>
  <c r="AK138" i="143"/>
  <c r="AK149" i="143"/>
  <c r="AL32" i="143"/>
  <c r="AK61" i="143"/>
  <c r="AL233" i="143"/>
  <c r="AK258" i="143"/>
  <c r="AK31" i="143"/>
  <c r="AL158" i="143"/>
  <c r="AL258" i="143"/>
  <c r="AL128" i="143"/>
  <c r="AL235" i="143"/>
  <c r="AL101" i="143"/>
  <c r="AK71" i="143"/>
  <c r="AL80" i="143"/>
  <c r="AL175" i="143"/>
  <c r="AL196" i="143"/>
  <c r="AK214" i="143"/>
  <c r="AK69" i="143"/>
  <c r="AL141" i="143"/>
  <c r="AK238" i="143"/>
  <c r="AL123" i="143"/>
  <c r="AL264" i="143"/>
  <c r="AK119" i="143"/>
  <c r="AK206" i="143"/>
  <c r="AK41" i="143"/>
  <c r="AL86" i="143"/>
  <c r="AL122" i="143"/>
  <c r="AK55" i="143"/>
  <c r="AL126" i="143"/>
  <c r="AL87" i="143"/>
  <c r="AL191" i="143"/>
  <c r="AK204" i="143"/>
  <c r="AL207" i="143"/>
  <c r="AL59" i="143"/>
  <c r="AK122" i="143"/>
  <c r="AL260" i="143"/>
  <c r="AK159" i="143"/>
  <c r="AL50" i="143"/>
  <c r="AK195" i="143"/>
  <c r="AL94" i="143"/>
  <c r="AL254" i="143"/>
  <c r="AL190" i="143"/>
  <c r="AK235" i="143"/>
  <c r="AL112" i="143"/>
  <c r="AL57" i="143"/>
  <c r="AK114" i="143"/>
  <c r="AL199" i="143"/>
  <c r="AL206" i="143"/>
  <c r="AK53" i="143"/>
  <c r="AK75" i="143"/>
  <c r="AK257" i="143"/>
  <c r="AL205" i="79"/>
  <c r="AL33" i="79"/>
  <c r="AL236" i="79"/>
  <c r="AL72" i="79"/>
  <c r="AK71" i="79"/>
  <c r="AL247" i="79"/>
  <c r="AL235" i="79"/>
  <c r="AK232" i="79"/>
  <c r="AL237" i="79"/>
  <c r="AK77" i="79"/>
  <c r="AK92" i="79"/>
  <c r="AK189" i="79"/>
  <c r="AL183" i="79"/>
  <c r="AK238" i="79"/>
  <c r="AL224" i="79"/>
  <c r="AL210" i="79"/>
  <c r="AK204" i="79"/>
  <c r="AL214" i="79"/>
  <c r="AK175" i="79"/>
  <c r="AL77" i="79"/>
  <c r="AL220" i="79"/>
  <c r="AL241" i="79"/>
  <c r="AK252" i="79"/>
  <c r="AL148" i="79"/>
  <c r="AL47" i="79"/>
  <c r="AL200" i="79"/>
  <c r="AK26" i="79"/>
  <c r="AL81" i="79"/>
  <c r="AL154" i="79"/>
  <c r="AL37" i="79"/>
  <c r="AK233" i="79"/>
  <c r="AK216" i="79"/>
  <c r="AL20" i="79"/>
  <c r="AL56" i="79"/>
  <c r="AK212" i="79"/>
  <c r="AK224" i="79"/>
  <c r="AL244" i="79"/>
  <c r="AL93" i="79"/>
  <c r="AK83" i="79"/>
  <c r="AK43" i="79"/>
  <c r="AL226" i="79"/>
  <c r="AL152" i="79"/>
  <c r="AL213" i="79"/>
  <c r="AK56" i="79"/>
  <c r="AK142" i="79"/>
  <c r="AL137" i="79"/>
  <c r="AK221" i="79"/>
  <c r="AK203" i="79"/>
  <c r="AL114" i="79"/>
  <c r="AK125" i="79"/>
  <c r="AL225" i="79"/>
  <c r="AL193" i="79"/>
  <c r="AL113" i="79"/>
  <c r="AL133" i="79"/>
  <c r="AK155" i="79"/>
  <c r="AK171" i="79"/>
  <c r="AK154" i="79"/>
  <c r="AK242" i="79"/>
  <c r="AK261" i="79"/>
  <c r="AL166" i="79"/>
  <c r="AK181" i="79"/>
  <c r="AK161" i="79"/>
  <c r="AL256" i="79"/>
  <c r="AD267" i="141"/>
  <c r="AL96" i="141"/>
  <c r="AK101" i="141"/>
  <c r="AL239" i="141"/>
  <c r="AK241" i="141"/>
  <c r="AL169" i="141"/>
  <c r="AL18" i="141"/>
  <c r="AK37" i="141"/>
  <c r="AL38" i="141"/>
  <c r="AK130" i="141"/>
  <c r="AL252" i="141"/>
  <c r="AL168" i="141"/>
  <c r="AK65" i="141"/>
  <c r="AL128" i="141"/>
  <c r="AL84" i="141"/>
  <c r="AK259" i="141"/>
  <c r="AL217" i="141"/>
  <c r="AK237" i="141"/>
  <c r="AK177" i="141"/>
  <c r="AK141" i="141"/>
  <c r="AK201" i="141"/>
  <c r="AL220" i="141"/>
  <c r="AK190" i="141"/>
  <c r="AL29" i="141"/>
  <c r="AL81" i="141"/>
  <c r="AK204" i="141"/>
  <c r="AL24" i="141"/>
  <c r="AL106" i="141"/>
  <c r="AL210" i="141"/>
  <c r="AL52" i="141"/>
  <c r="AK102" i="141"/>
  <c r="AK133" i="141"/>
  <c r="AL56" i="141"/>
  <c r="AK253" i="141"/>
  <c r="AL28" i="141"/>
  <c r="AK47" i="141"/>
  <c r="AK258" i="141"/>
  <c r="AL149" i="141"/>
  <c r="AK163" i="141"/>
  <c r="AK242" i="141"/>
  <c r="AK197" i="141"/>
  <c r="AK154" i="141"/>
  <c r="AL202" i="141"/>
  <c r="AK46" i="141"/>
  <c r="AL72" i="141"/>
  <c r="AL166" i="141"/>
  <c r="AL246" i="141"/>
  <c r="AK84" i="141"/>
  <c r="AL167" i="141"/>
  <c r="AK182" i="141"/>
  <c r="AL32" i="141"/>
  <c r="AL165" i="141"/>
  <c r="AK160" i="141"/>
  <c r="AK28" i="141"/>
  <c r="AL68" i="141"/>
  <c r="AK124" i="141"/>
  <c r="AL97" i="141"/>
  <c r="AL87" i="141"/>
  <c r="AL144" i="141"/>
  <c r="AL36" i="141"/>
  <c r="AK24" i="141"/>
  <c r="AL139" i="141"/>
  <c r="AK228" i="141"/>
  <c r="AL190" i="145"/>
  <c r="AL226" i="145"/>
  <c r="AL145" i="145"/>
  <c r="AK29" i="145"/>
  <c r="AL49" i="145"/>
  <c r="AK261" i="145"/>
  <c r="AK155" i="145"/>
  <c r="AL257" i="145"/>
  <c r="AL178" i="145"/>
  <c r="AL68" i="145"/>
  <c r="AL94" i="145"/>
  <c r="AL164" i="145"/>
  <c r="AL201" i="145"/>
  <c r="AK180" i="145"/>
  <c r="AL101" i="145"/>
  <c r="AK38" i="145"/>
  <c r="AK33" i="145"/>
  <c r="AK36" i="145"/>
  <c r="AK170" i="145"/>
  <c r="AK86" i="145"/>
  <c r="AK184" i="145"/>
  <c r="AL207" i="145"/>
  <c r="AK64" i="145"/>
  <c r="AK237" i="145"/>
  <c r="AK175" i="145"/>
  <c r="AL32" i="145"/>
  <c r="AL175" i="145"/>
  <c r="AL78" i="145"/>
  <c r="AL73" i="145"/>
  <c r="AL177" i="145"/>
  <c r="AL153" i="145"/>
  <c r="AK75" i="145"/>
  <c r="AK73" i="145"/>
  <c r="AL169" i="145"/>
  <c r="AL184" i="145"/>
  <c r="AK217" i="145"/>
  <c r="AL57" i="145"/>
  <c r="AK215" i="145"/>
  <c r="AL67" i="145"/>
  <c r="AL75" i="145"/>
  <c r="AL117" i="145"/>
  <c r="AL51" i="145"/>
  <c r="AK103" i="145"/>
  <c r="AL129" i="145"/>
  <c r="AL103" i="145"/>
  <c r="AL142" i="145"/>
  <c r="AK197" i="145"/>
  <c r="AK67" i="145"/>
  <c r="AK142" i="145"/>
  <c r="AK131" i="145"/>
  <c r="AK71" i="145"/>
  <c r="AL116" i="145"/>
  <c r="AL72" i="145"/>
  <c r="AK263" i="145"/>
  <c r="AL247" i="145"/>
  <c r="AL105" i="145"/>
  <c r="AK265" i="145"/>
  <c r="AL173" i="145"/>
  <c r="AL160" i="145"/>
  <c r="AL260" i="145"/>
  <c r="AK120" i="145"/>
  <c r="AL53" i="145"/>
  <c r="AL132" i="144"/>
  <c r="AL245" i="144"/>
  <c r="AK206" i="144"/>
  <c r="AL78" i="144"/>
  <c r="AK61" i="144"/>
  <c r="AK66" i="144"/>
  <c r="AK229" i="144"/>
  <c r="AK132" i="144"/>
  <c r="AK81" i="144"/>
  <c r="AL32" i="144"/>
  <c r="AL247" i="144"/>
  <c r="AK51" i="144"/>
  <c r="AL151" i="144"/>
  <c r="AK207" i="144"/>
  <c r="AL199" i="144"/>
  <c r="AL44" i="144"/>
  <c r="AL19" i="144"/>
  <c r="AK248" i="144"/>
  <c r="AL166" i="144"/>
  <c r="AK125" i="144"/>
  <c r="AL192" i="144"/>
  <c r="AL143" i="144"/>
  <c r="AL39" i="144"/>
  <c r="AL178" i="144"/>
  <c r="AK205" i="144"/>
  <c r="AK38" i="144"/>
  <c r="AL57" i="144"/>
  <c r="AL226" i="144"/>
  <c r="AL124" i="144"/>
  <c r="AL47" i="144"/>
  <c r="AK112" i="144"/>
  <c r="AK142" i="144"/>
  <c r="AL54" i="144"/>
  <c r="AK126" i="144"/>
  <c r="AK240" i="144"/>
  <c r="AL92" i="144"/>
  <c r="AL153" i="144"/>
  <c r="AK123" i="144"/>
  <c r="AL195" i="144"/>
  <c r="AL171" i="144"/>
  <c r="AL152" i="144"/>
  <c r="AK256" i="144"/>
  <c r="AK24" i="144"/>
  <c r="AL38" i="144"/>
  <c r="AL265" i="144"/>
  <c r="AL157" i="144"/>
  <c r="AL62" i="144"/>
  <c r="AK31" i="144"/>
  <c r="AL49" i="144"/>
  <c r="AL34" i="144"/>
  <c r="AL36" i="144"/>
  <c r="AL81" i="144"/>
  <c r="AL221" i="144"/>
  <c r="AL76" i="144"/>
  <c r="AK45" i="144"/>
  <c r="AL20" i="144"/>
  <c r="AK34" i="144"/>
  <c r="AK210" i="144"/>
  <c r="AL95" i="144"/>
  <c r="AL224" i="144"/>
  <c r="AL79" i="144"/>
  <c r="AK265" i="144"/>
  <c r="AK192" i="144"/>
  <c r="AK85" i="141"/>
  <c r="AL30" i="141"/>
  <c r="AL73" i="141"/>
  <c r="AL258" i="141"/>
  <c r="AK148" i="141"/>
  <c r="AL107" i="141"/>
  <c r="AK59" i="141"/>
  <c r="AL111" i="141"/>
  <c r="AK121" i="141"/>
  <c r="AL148" i="141"/>
  <c r="AK16" i="141"/>
  <c r="AK26" i="141"/>
  <c r="AL101" i="141"/>
  <c r="AK81" i="141"/>
  <c r="AL196" i="141"/>
  <c r="AK167" i="141"/>
  <c r="AL184" i="141"/>
  <c r="AK130" i="145"/>
  <c r="AK16" i="145"/>
  <c r="AK129" i="145"/>
  <c r="AK115" i="145"/>
  <c r="AL65" i="145"/>
  <c r="AL19" i="145"/>
  <c r="AK229" i="145"/>
  <c r="AL127" i="145"/>
  <c r="AK222" i="145"/>
  <c r="AL35" i="145"/>
  <c r="AL52" i="145"/>
  <c r="AK112" i="145"/>
  <c r="AK138" i="145"/>
  <c r="AK62" i="145"/>
  <c r="AL44" i="145"/>
  <c r="AL24" i="144"/>
  <c r="AL220" i="144"/>
  <c r="AK201" i="144"/>
  <c r="AL60" i="144"/>
  <c r="AK128" i="144"/>
  <c r="AK168" i="144"/>
  <c r="AK185" i="144"/>
  <c r="AL210" i="144"/>
  <c r="AL201" i="144"/>
  <c r="AL214" i="144"/>
  <c r="AK258" i="144"/>
  <c r="AK47" i="144"/>
  <c r="AL41" i="79"/>
  <c r="AK117" i="79"/>
  <c r="AK57" i="79"/>
  <c r="AK251" i="79"/>
  <c r="AL170" i="79"/>
  <c r="AL104" i="79"/>
  <c r="AL103" i="79"/>
  <c r="AL230" i="79"/>
  <c r="AK190" i="79"/>
  <c r="AK40" i="79"/>
  <c r="AK192" i="141"/>
  <c r="AL159" i="141"/>
  <c r="AL115" i="141"/>
  <c r="AK33" i="141"/>
  <c r="AK200" i="141"/>
  <c r="AK261" i="141"/>
  <c r="AK140" i="141"/>
  <c r="AK173" i="141"/>
  <c r="AK95" i="145"/>
  <c r="AL261" i="145"/>
  <c r="AL54" i="145"/>
  <c r="AL163" i="145"/>
  <c r="AL219" i="145"/>
  <c r="AL83" i="145"/>
  <c r="AL17" i="145"/>
  <c r="AL109" i="145"/>
  <c r="AL64" i="145"/>
  <c r="AK21" i="144"/>
  <c r="AL147" i="144"/>
  <c r="AK194" i="144"/>
  <c r="AL242" i="144"/>
  <c r="AL17" i="144"/>
  <c r="AL225" i="144"/>
  <c r="AK138" i="144"/>
  <c r="AL93" i="144"/>
  <c r="AL118" i="144"/>
  <c r="AK82" i="144"/>
  <c r="AL134" i="144"/>
  <c r="AL40" i="149"/>
  <c r="AL139" i="149"/>
  <c r="AK159" i="149"/>
  <c r="AK190" i="149"/>
  <c r="AL185" i="134"/>
  <c r="AK135" i="134"/>
  <c r="AK76" i="134"/>
  <c r="AL231" i="134"/>
  <c r="AK31" i="134"/>
  <c r="AL239" i="134"/>
  <c r="AK190" i="134"/>
  <c r="AK145" i="134"/>
  <c r="AK147" i="134"/>
  <c r="AL27" i="134"/>
  <c r="AL66" i="134"/>
  <c r="AL24" i="134"/>
  <c r="AL208" i="134"/>
  <c r="AK27" i="134"/>
  <c r="AK148" i="134"/>
  <c r="AK204" i="134"/>
  <c r="AL87" i="134"/>
  <c r="AL256" i="134"/>
  <c r="AK125" i="134"/>
  <c r="AK69" i="134"/>
  <c r="AL64" i="134"/>
  <c r="AL121" i="134"/>
  <c r="AL137" i="134"/>
  <c r="AL84" i="134"/>
  <c r="AL112" i="134"/>
  <c r="AL221" i="134"/>
  <c r="AK176" i="134"/>
  <c r="AK130" i="134"/>
  <c r="AL136" i="134"/>
  <c r="AK44" i="143"/>
  <c r="AL54" i="143"/>
  <c r="AK80" i="143"/>
  <c r="AL202" i="143"/>
  <c r="AK199" i="143"/>
  <c r="AK191" i="143"/>
  <c r="AL188" i="143"/>
  <c r="AK155" i="143"/>
  <c r="AL234" i="143"/>
  <c r="AL257" i="143"/>
  <c r="AL138" i="143"/>
  <c r="AL210" i="143"/>
  <c r="AL220" i="143"/>
  <c r="AL180" i="143"/>
  <c r="AK256" i="143"/>
  <c r="AK113" i="143"/>
  <c r="AK50" i="143"/>
  <c r="AL55" i="143"/>
  <c r="AK245" i="143"/>
  <c r="AL19" i="143"/>
  <c r="AL113" i="143"/>
  <c r="AL18" i="143"/>
  <c r="AL111" i="143"/>
  <c r="AL163" i="143"/>
  <c r="AL37" i="143"/>
  <c r="AL256" i="143"/>
  <c r="AL230" i="143"/>
  <c r="AK209" i="143"/>
  <c r="AK29" i="143"/>
  <c r="AK16" i="143"/>
  <c r="AK244" i="143"/>
  <c r="AL197" i="143"/>
  <c r="AL74" i="143"/>
  <c r="AL71" i="143"/>
  <c r="AL201" i="143"/>
  <c r="AL262" i="143"/>
  <c r="AL49" i="143"/>
  <c r="AL73" i="143"/>
  <c r="AL221" i="143"/>
  <c r="AK228" i="143"/>
  <c r="AK22" i="143"/>
  <c r="AL154" i="143"/>
  <c r="AK117" i="143"/>
  <c r="AL164" i="143"/>
  <c r="AK28" i="143"/>
  <c r="AK144" i="143"/>
  <c r="AL75" i="143"/>
  <c r="AL24" i="143"/>
  <c r="AL45" i="143"/>
  <c r="AK120" i="143"/>
  <c r="AL42" i="143"/>
  <c r="AK198" i="143"/>
  <c r="AL25" i="143"/>
  <c r="AK154" i="143"/>
  <c r="AL27" i="143"/>
  <c r="AL265" i="143"/>
  <c r="AK127" i="143"/>
  <c r="AK197" i="143"/>
  <c r="AL68" i="143"/>
  <c r="AL79" i="143"/>
  <c r="AL161" i="143"/>
  <c r="AK25" i="143"/>
  <c r="AL182" i="79"/>
  <c r="AL191" i="79"/>
  <c r="AL87" i="79"/>
  <c r="AK124" i="79"/>
  <c r="AL222" i="79"/>
  <c r="AL221" i="79"/>
  <c r="AK262" i="79"/>
  <c r="AL30" i="79"/>
  <c r="AL216" i="79"/>
  <c r="AK66" i="79"/>
  <c r="AL128" i="79"/>
  <c r="AL162" i="79"/>
  <c r="AL192" i="79"/>
  <c r="AL153" i="79"/>
  <c r="AK215" i="79"/>
  <c r="AL129" i="79"/>
  <c r="AK222" i="79"/>
  <c r="AK103" i="79"/>
  <c r="AL143" i="79"/>
  <c r="AL92" i="79"/>
  <c r="AK156" i="79"/>
  <c r="AK146" i="79"/>
  <c r="AK27" i="79"/>
  <c r="AK135" i="79"/>
  <c r="AK80" i="79"/>
  <c r="AK168" i="79"/>
  <c r="AL127" i="79"/>
  <c r="AK129" i="79"/>
  <c r="AK159" i="79"/>
  <c r="AK75" i="79"/>
  <c r="AL117" i="79"/>
  <c r="AK130" i="79"/>
  <c r="AL201" i="79"/>
  <c r="AL228" i="79"/>
  <c r="AK167" i="79"/>
  <c r="AK19" i="79"/>
  <c r="AL194" i="79"/>
  <c r="AL263" i="79"/>
  <c r="AK144" i="79"/>
  <c r="AL115" i="79"/>
  <c r="AK105" i="79"/>
  <c r="AK209" i="79"/>
  <c r="AK91" i="79"/>
  <c r="AL65" i="79"/>
  <c r="AL26" i="79"/>
  <c r="AL135" i="79"/>
  <c r="AK34" i="79"/>
  <c r="AK183" i="79"/>
  <c r="AL96" i="79"/>
  <c r="AK151" i="79"/>
  <c r="AL177" i="79"/>
  <c r="AK207" i="79"/>
  <c r="AK223" i="79"/>
  <c r="AK219" i="79"/>
  <c r="AL45" i="79"/>
  <c r="AK62" i="79"/>
  <c r="AL78" i="79"/>
  <c r="AL260" i="79"/>
  <c r="AL101" i="79"/>
  <c r="AK21" i="79"/>
  <c r="AL231" i="79"/>
  <c r="AK63" i="79"/>
  <c r="AL106" i="79"/>
  <c r="AK112" i="141"/>
  <c r="AL103" i="141"/>
  <c r="AK80" i="141"/>
  <c r="AK213" i="141"/>
  <c r="AL113" i="141"/>
  <c r="AK174" i="141"/>
  <c r="AL57" i="141"/>
  <c r="AK125" i="141"/>
  <c r="AL99" i="141"/>
  <c r="AL237" i="141"/>
  <c r="AK63" i="141"/>
  <c r="AK231" i="141"/>
  <c r="AL199" i="141"/>
  <c r="AK73" i="141"/>
  <c r="AK61" i="141"/>
  <c r="AL211" i="141"/>
  <c r="AK205" i="145"/>
  <c r="AK111" i="145"/>
  <c r="AK68" i="145"/>
  <c r="AL189" i="145"/>
  <c r="AK178" i="145"/>
  <c r="AL230" i="145"/>
  <c r="AL148" i="145"/>
  <c r="AK61" i="145"/>
  <c r="AL203" i="145"/>
  <c r="AK243" i="145"/>
  <c r="AK102" i="145"/>
  <c r="AL254" i="144"/>
  <c r="AL28" i="144"/>
  <c r="AK148" i="144"/>
  <c r="AL116" i="144"/>
  <c r="AK244" i="144"/>
  <c r="AL65" i="144"/>
  <c r="AL137" i="144"/>
  <c r="AL187" i="144"/>
  <c r="AL30" i="144"/>
  <c r="AK163" i="144"/>
  <c r="AL130" i="79"/>
  <c r="AK23" i="79"/>
  <c r="AL232" i="79"/>
  <c r="AL168" i="79"/>
  <c r="AK177" i="79"/>
  <c r="AL62" i="79"/>
  <c r="AK137" i="79"/>
  <c r="AL121" i="79"/>
  <c r="AK88" i="79"/>
  <c r="AK150" i="79"/>
  <c r="AL129" i="141"/>
  <c r="AL75" i="141"/>
  <c r="AK120" i="141"/>
  <c r="AK103" i="141"/>
  <c r="AL181" i="141"/>
  <c r="AK245" i="141"/>
  <c r="AK58" i="141"/>
  <c r="AK30" i="145"/>
  <c r="AK236" i="145"/>
  <c r="AL108" i="145"/>
  <c r="AL262" i="145"/>
  <c r="AL81" i="145"/>
  <c r="AL143" i="145"/>
  <c r="AK207" i="145"/>
  <c r="AL114" i="145"/>
  <c r="AK85" i="145"/>
  <c r="AL259" i="144"/>
  <c r="AK189" i="144"/>
  <c r="AL212" i="144"/>
  <c r="AL235" i="144"/>
  <c r="AK98" i="144"/>
  <c r="AL160" i="144"/>
  <c r="AK253" i="144"/>
  <c r="AL62" i="149"/>
  <c r="AK109" i="149"/>
  <c r="AL121" i="149"/>
  <c r="AL120" i="149"/>
  <c r="AL41" i="134"/>
  <c r="AK41" i="134"/>
  <c r="AK66" i="134"/>
  <c r="AL224" i="134"/>
  <c r="AL90" i="134"/>
  <c r="AL241" i="134"/>
  <c r="AK97" i="134"/>
  <c r="AK89" i="134"/>
  <c r="AL70" i="134"/>
  <c r="AK61" i="134"/>
  <c r="AL54" i="134"/>
  <c r="AK83" i="134"/>
  <c r="AK88" i="134"/>
  <c r="AL242" i="134"/>
  <c r="AK32" i="134"/>
  <c r="AL18" i="134"/>
  <c r="AL139" i="134"/>
  <c r="AK219" i="134"/>
  <c r="AK75" i="134"/>
  <c r="AL232" i="134"/>
  <c r="AK254" i="134"/>
  <c r="AL141" i="134"/>
  <c r="AK128" i="134"/>
  <c r="AL238" i="134"/>
  <c r="AL20" i="134"/>
  <c r="AK20" i="134"/>
  <c r="AK133" i="134"/>
  <c r="AL178" i="134"/>
  <c r="AK143" i="134"/>
  <c r="AK237" i="143"/>
  <c r="AL51" i="143"/>
  <c r="AL102" i="143"/>
  <c r="AL41" i="143"/>
  <c r="AL149" i="143"/>
  <c r="AL48" i="143"/>
  <c r="AL146" i="143"/>
  <c r="AK91" i="143"/>
  <c r="AL135" i="143"/>
  <c r="AK153" i="143"/>
  <c r="AL77" i="143"/>
  <c r="AL248" i="143"/>
  <c r="AK143" i="143"/>
  <c r="AK236" i="143"/>
  <c r="AL72" i="143"/>
  <c r="AK173" i="143"/>
  <c r="AK107" i="143"/>
  <c r="AK140" i="143"/>
  <c r="AL200" i="143"/>
  <c r="AK87" i="143"/>
  <c r="AK124" i="143"/>
  <c r="AL159" i="143"/>
  <c r="AK49" i="143"/>
  <c r="AK67" i="143"/>
  <c r="AL213" i="143"/>
  <c r="AK223" i="143"/>
  <c r="AK146" i="143"/>
  <c r="AK121" i="143"/>
  <c r="AL184" i="143"/>
  <c r="AK135" i="143"/>
  <c r="AK27" i="143"/>
  <c r="AK93" i="143"/>
  <c r="AK183" i="143"/>
  <c r="AL53" i="143"/>
  <c r="AL58" i="143"/>
  <c r="AL203" i="143"/>
  <c r="AL132" i="143"/>
  <c r="AK227" i="143"/>
  <c r="AL16" i="143"/>
  <c r="AL78" i="143"/>
  <c r="AL208" i="143"/>
  <c r="AL223" i="143"/>
  <c r="AK262" i="143"/>
  <c r="AK202" i="143"/>
  <c r="AL194" i="143"/>
  <c r="AL177" i="143"/>
  <c r="AK73" i="143"/>
  <c r="AK210" i="143"/>
  <c r="AL66" i="143"/>
  <c r="AK129" i="143"/>
  <c r="AK68" i="143"/>
  <c r="AK139" i="143"/>
  <c r="AK171" i="143"/>
  <c r="AL28" i="143"/>
  <c r="AL76" i="143"/>
  <c r="AL125" i="143"/>
  <c r="AK115" i="143"/>
  <c r="AL46" i="143"/>
  <c r="AL137" i="143"/>
  <c r="AL131" i="143"/>
  <c r="AK217" i="143"/>
  <c r="AL81" i="143"/>
  <c r="AK230" i="79"/>
  <c r="AK147" i="79"/>
  <c r="AK107" i="79"/>
  <c r="AL215" i="79"/>
  <c r="AK244" i="79"/>
  <c r="AL217" i="79"/>
  <c r="AK87" i="79"/>
  <c r="AL35" i="79"/>
  <c r="AK51" i="79"/>
  <c r="AK134" i="79"/>
  <c r="AK59" i="79"/>
  <c r="AL125" i="79"/>
  <c r="AK226" i="79"/>
  <c r="AK36" i="79"/>
  <c r="AK42" i="79"/>
  <c r="AK176" i="79"/>
  <c r="AK100" i="79"/>
  <c r="AK166" i="79"/>
  <c r="AK247" i="79"/>
  <c r="AL144" i="79"/>
  <c r="AK263" i="79"/>
  <c r="AK90" i="79"/>
  <c r="AL218" i="79"/>
  <c r="AK76" i="79"/>
  <c r="AK32" i="79"/>
  <c r="AK44" i="79"/>
  <c r="AL66" i="79"/>
  <c r="AL76" i="79"/>
  <c r="AK64" i="79"/>
  <c r="AL27" i="79"/>
  <c r="AK188" i="79"/>
  <c r="AL64" i="79"/>
  <c r="AK58" i="79"/>
  <c r="AK16" i="79"/>
  <c r="AL102" i="79"/>
  <c r="AK81" i="79"/>
  <c r="AL59" i="79"/>
  <c r="AL80" i="79"/>
  <c r="AL74" i="79"/>
  <c r="AL178" i="79"/>
  <c r="AL141" i="79"/>
  <c r="AL39" i="79"/>
  <c r="AK123" i="79"/>
  <c r="AL136" i="79"/>
  <c r="AL99" i="79"/>
  <c r="AK213" i="79"/>
  <c r="AL25" i="79"/>
  <c r="AK110" i="79"/>
  <c r="AK139" i="79"/>
  <c r="AK74" i="79"/>
  <c r="AL196" i="79"/>
  <c r="AK70" i="79"/>
  <c r="AL16" i="79"/>
  <c r="AL261" i="79"/>
  <c r="AK227" i="79"/>
  <c r="AL190" i="79"/>
  <c r="AK106" i="79"/>
  <c r="AK158" i="79"/>
  <c r="AL184" i="79"/>
  <c r="AL19" i="79"/>
  <c r="AK31" i="79"/>
  <c r="AL165" i="79"/>
  <c r="AK55" i="79"/>
  <c r="AK138" i="141"/>
  <c r="AK38" i="141"/>
  <c r="AL112" i="141"/>
  <c r="AL123" i="141"/>
  <c r="AK249" i="141"/>
  <c r="AL203" i="141"/>
  <c r="AL49" i="141"/>
  <c r="AK223" i="141"/>
  <c r="AK115" i="141"/>
  <c r="AK232" i="141"/>
  <c r="AK180" i="141"/>
  <c r="AL69" i="141"/>
  <c r="AL189" i="141"/>
  <c r="AK255" i="141"/>
  <c r="AL164" i="141"/>
  <c r="AK183" i="141"/>
  <c r="AL256" i="141"/>
  <c r="AK189" i="141"/>
  <c r="AK123" i="141"/>
  <c r="AL74" i="141"/>
  <c r="AL255" i="141"/>
  <c r="AL85" i="141"/>
  <c r="AK162" i="141"/>
  <c r="AL141" i="141"/>
  <c r="AK67" i="141"/>
  <c r="AK185" i="141"/>
  <c r="AL233" i="141"/>
  <c r="AK227" i="141"/>
  <c r="AK50" i="141"/>
  <c r="AK139" i="141"/>
  <c r="AK156" i="141"/>
  <c r="AK260" i="141"/>
  <c r="AL67" i="141"/>
  <c r="AK215" i="141"/>
  <c r="AK54" i="141"/>
  <c r="AL151" i="141"/>
  <c r="AL226" i="141"/>
  <c r="AL39" i="141"/>
  <c r="AK165" i="141"/>
  <c r="AL200" i="141"/>
  <c r="AK111" i="141"/>
  <c r="AL47" i="141"/>
  <c r="AK211" i="141"/>
  <c r="AL254" i="141"/>
  <c r="AK262" i="141"/>
  <c r="AL248" i="141"/>
  <c r="AK110" i="141"/>
  <c r="AL80" i="141"/>
  <c r="AK212" i="141"/>
  <c r="AL172" i="141"/>
  <c r="AK99" i="141"/>
  <c r="AK236" i="141"/>
  <c r="AL71" i="141"/>
  <c r="AK144" i="141"/>
  <c r="AL119" i="141"/>
  <c r="AK109" i="141"/>
  <c r="AL131" i="141"/>
  <c r="AK25" i="141"/>
  <c r="AL70" i="141"/>
  <c r="AL114" i="141"/>
  <c r="AK168" i="141"/>
  <c r="AK143" i="141"/>
  <c r="AL33" i="145"/>
  <c r="AL41" i="145"/>
  <c r="AK212" i="145"/>
  <c r="AK32" i="145"/>
  <c r="AL155" i="145"/>
  <c r="AK191" i="145"/>
  <c r="AK26" i="145"/>
  <c r="AK153" i="145"/>
  <c r="AL16" i="145"/>
  <c r="AL243" i="145"/>
  <c r="AL97" i="145"/>
  <c r="AK167" i="145"/>
  <c r="AK59" i="145"/>
  <c r="AK145" i="145"/>
  <c r="AL162" i="145"/>
  <c r="AK228" i="145"/>
  <c r="AK139" i="145"/>
  <c r="AK42" i="145"/>
  <c r="AL214" i="145"/>
  <c r="AK34" i="145"/>
  <c r="AK255" i="145"/>
  <c r="AK72" i="145"/>
  <c r="AK198" i="145"/>
  <c r="AL39" i="145"/>
  <c r="AK188" i="145"/>
  <c r="AL85" i="145"/>
  <c r="AK83" i="145"/>
  <c r="AL56" i="145"/>
  <c r="AL194" i="145"/>
  <c r="AL213" i="145"/>
  <c r="AL240" i="145"/>
  <c r="AL218" i="145"/>
  <c r="AL23" i="145"/>
  <c r="AL86" i="145"/>
  <c r="AK99" i="145"/>
  <c r="AK177" i="145"/>
  <c r="AL98" i="145"/>
  <c r="AK97" i="145"/>
  <c r="AL45" i="145"/>
  <c r="AK82" i="145"/>
  <c r="AK182" i="145"/>
  <c r="AL58" i="145"/>
  <c r="AK161" i="145"/>
  <c r="AK87" i="145"/>
  <c r="AL130" i="145"/>
  <c r="AK199" i="145"/>
  <c r="AK60" i="145"/>
  <c r="AK76" i="145"/>
  <c r="AK25" i="145"/>
  <c r="AK19" i="145"/>
  <c r="AL236" i="145"/>
  <c r="AL134" i="145"/>
  <c r="AL166" i="145"/>
  <c r="AL216" i="145"/>
  <c r="AK101" i="145"/>
  <c r="AL256" i="145"/>
  <c r="AL255" i="145"/>
  <c r="AK181" i="145"/>
  <c r="AK232" i="145"/>
  <c r="AK249" i="145"/>
  <c r="AK91" i="145"/>
  <c r="AK250" i="145"/>
  <c r="AK158" i="144"/>
  <c r="AK250" i="144"/>
  <c r="AK86" i="144"/>
  <c r="AL190" i="144"/>
  <c r="AL260" i="144"/>
  <c r="AK97" i="144"/>
  <c r="AL162" i="144"/>
  <c r="AL205" i="144"/>
  <c r="AK235" i="144"/>
  <c r="AK71" i="144"/>
  <c r="AK70" i="144"/>
  <c r="AK208" i="144"/>
  <c r="AK196" i="144"/>
  <c r="AL141" i="144"/>
  <c r="AL248" i="144"/>
  <c r="AK213" i="144"/>
  <c r="AK241" i="144"/>
  <c r="AK193" i="144"/>
  <c r="AL231" i="144"/>
  <c r="AK162" i="144"/>
  <c r="AL71" i="144"/>
  <c r="AK17" i="144"/>
  <c r="AL107" i="144"/>
  <c r="AK217" i="144"/>
  <c r="AL219" i="144"/>
  <c r="AK23" i="144"/>
  <c r="AK58" i="144"/>
  <c r="AK146" i="144"/>
  <c r="AK76" i="144"/>
  <c r="AL203" i="144"/>
  <c r="AL207" i="144"/>
  <c r="AK78" i="144"/>
  <c r="AL262" i="144"/>
  <c r="AK242" i="144"/>
  <c r="AL252" i="144"/>
  <c r="AL80" i="144"/>
  <c r="AK130" i="144"/>
  <c r="AK143" i="144"/>
  <c r="AL82" i="144"/>
  <c r="AK246" i="144"/>
  <c r="AK28" i="144"/>
  <c r="AL68" i="144"/>
  <c r="AL22" i="144"/>
  <c r="AK88" i="144"/>
  <c r="AK156" i="144"/>
  <c r="AL144" i="144"/>
  <c r="AL53" i="144"/>
  <c r="AK262" i="144"/>
  <c r="AL97" i="144"/>
  <c r="AL50" i="144"/>
  <c r="AL188" i="144"/>
  <c r="AK169" i="144"/>
  <c r="AL136" i="144"/>
  <c r="AK89" i="144"/>
  <c r="AL127" i="144"/>
  <c r="AK73" i="144"/>
  <c r="AK200" i="144"/>
  <c r="AL63" i="144"/>
  <c r="AK209" i="144"/>
  <c r="AL35" i="144"/>
  <c r="AL181" i="144"/>
  <c r="AK233" i="144"/>
  <c r="AK157" i="144"/>
  <c r="AK208" i="79"/>
  <c r="AK79" i="79"/>
  <c r="AL90" i="79"/>
  <c r="AK259" i="79"/>
  <c r="AL151" i="79"/>
  <c r="AL48" i="79"/>
  <c r="AK253" i="79"/>
  <c r="AK229" i="79"/>
  <c r="AK201" i="79"/>
  <c r="AK122" i="79"/>
  <c r="AK138" i="79"/>
  <c r="AL23" i="141"/>
  <c r="AL195" i="141"/>
  <c r="AK17" i="141"/>
  <c r="AK257" i="141"/>
  <c r="AL214" i="141"/>
  <c r="AL206" i="141"/>
  <c r="AL221" i="141"/>
  <c r="AL180" i="141"/>
  <c r="AL246" i="145"/>
  <c r="AK183" i="145"/>
  <c r="AK40" i="145"/>
  <c r="AL125" i="145"/>
  <c r="AL192" i="145"/>
  <c r="AK220" i="145"/>
  <c r="AL241" i="145"/>
  <c r="AL36" i="145"/>
  <c r="AK108" i="145"/>
  <c r="AK49" i="145"/>
  <c r="AL216" i="144"/>
  <c r="AK228" i="144"/>
  <c r="AL246" i="144"/>
  <c r="AL90" i="144"/>
  <c r="AL176" i="144"/>
  <c r="AK255" i="144"/>
  <c r="AK154" i="144"/>
  <c r="AL41" i="144"/>
  <c r="AK192" i="149"/>
  <c r="AK28" i="149"/>
  <c r="AL75" i="149"/>
  <c r="AK163" i="134"/>
  <c r="AK142" i="134"/>
  <c r="AL50" i="134"/>
  <c r="AL168" i="134"/>
  <c r="AK117" i="134"/>
  <c r="AL220" i="134"/>
  <c r="AL29" i="134"/>
  <c r="AK205" i="134"/>
  <c r="AL164" i="134"/>
  <c r="AL105" i="134"/>
  <c r="AL161" i="134"/>
  <c r="AL78" i="134"/>
  <c r="AL193" i="134"/>
  <c r="AL243" i="134"/>
  <c r="AK119" i="134"/>
  <c r="AL115" i="134"/>
  <c r="AK55" i="134"/>
  <c r="AK255" i="134"/>
  <c r="AK239" i="134"/>
  <c r="AK91" i="134"/>
  <c r="AK96" i="134"/>
  <c r="AK17" i="134"/>
  <c r="AL52" i="134"/>
  <c r="AK159" i="134"/>
  <c r="AL127" i="134"/>
  <c r="AL85" i="134"/>
  <c r="AK221" i="134"/>
  <c r="AK93" i="134"/>
  <c r="AL91" i="134"/>
  <c r="AK232" i="143"/>
  <c r="AK106" i="143"/>
  <c r="AK246" i="143"/>
  <c r="AK148" i="143"/>
  <c r="AL142" i="143"/>
  <c r="AL181" i="143"/>
  <c r="AL33" i="143"/>
  <c r="AK160" i="143"/>
  <c r="AK43" i="143"/>
  <c r="AL225" i="143"/>
  <c r="AL129" i="143"/>
  <c r="AK192" i="143"/>
  <c r="AK81" i="143"/>
  <c r="AL153" i="143"/>
  <c r="AK219" i="143"/>
  <c r="AK166" i="143"/>
  <c r="AL104" i="143"/>
  <c r="AK240" i="143"/>
  <c r="AL187" i="143"/>
  <c r="AL263" i="143"/>
  <c r="AK94" i="143"/>
  <c r="AK132" i="143"/>
  <c r="AK234" i="143"/>
  <c r="AL236" i="143"/>
  <c r="AL169" i="143"/>
  <c r="AL246" i="143"/>
  <c r="AL119" i="143"/>
  <c r="AK90" i="143"/>
  <c r="AK98" i="143"/>
  <c r="AK252" i="143"/>
  <c r="AK23" i="143"/>
  <c r="AL165" i="143"/>
  <c r="AK164" i="143"/>
  <c r="AL222" i="143"/>
  <c r="AL218" i="143"/>
  <c r="AK37" i="143"/>
  <c r="AK221" i="143"/>
  <c r="AL99" i="143"/>
  <c r="AL261" i="143"/>
  <c r="AK188" i="143"/>
  <c r="AL140" i="143"/>
  <c r="AK136" i="143"/>
  <c r="AL136" i="143"/>
  <c r="AK116" i="143"/>
  <c r="AK226" i="143"/>
  <c r="AL240" i="143"/>
  <c r="AK34" i="143"/>
  <c r="AL241" i="143"/>
  <c r="AK123" i="143"/>
  <c r="AK26" i="143"/>
  <c r="AL109" i="143"/>
  <c r="AK51" i="143"/>
  <c r="AK18" i="143"/>
  <c r="AK62" i="143"/>
  <c r="AL88" i="143"/>
  <c r="AK176" i="143"/>
  <c r="AK42" i="143"/>
  <c r="AL69" i="143"/>
  <c r="AL238" i="143"/>
  <c r="AL166" i="143"/>
  <c r="AL26" i="143"/>
  <c r="AL43" i="143"/>
  <c r="AK111" i="143"/>
  <c r="AL44" i="79"/>
  <c r="AL88" i="79"/>
  <c r="AK248" i="79"/>
  <c r="AK112" i="79"/>
  <c r="AL156" i="79"/>
  <c r="AL17" i="79"/>
  <c r="AL264" i="79"/>
  <c r="AL82" i="79"/>
  <c r="AL75" i="79"/>
  <c r="AK206" i="141"/>
  <c r="AK51" i="141"/>
  <c r="AL222" i="141"/>
  <c r="AK247" i="141"/>
  <c r="AL105" i="141"/>
  <c r="AK39" i="141"/>
  <c r="AK216" i="141"/>
  <c r="AL22" i="141"/>
  <c r="AK54" i="145"/>
  <c r="AL186" i="145"/>
  <c r="AK65" i="145"/>
  <c r="AL66" i="145"/>
  <c r="AK63" i="145"/>
  <c r="AL199" i="145"/>
  <c r="AL42" i="145"/>
  <c r="AK105" i="145"/>
  <c r="AL145" i="144"/>
  <c r="AK43" i="144"/>
  <c r="AK152" i="144"/>
  <c r="AK251" i="144"/>
  <c r="AL27" i="144"/>
  <c r="AK121" i="144"/>
  <c r="AK90" i="144"/>
  <c r="AL249" i="149"/>
  <c r="AL130" i="149"/>
  <c r="AL181" i="149"/>
  <c r="AK177" i="134"/>
  <c r="AK238" i="134"/>
  <c r="AL130" i="134"/>
  <c r="AK258" i="134"/>
  <c r="AL43" i="134"/>
  <c r="AL25" i="134"/>
  <c r="AK21" i="134"/>
  <c r="AL265" i="134"/>
  <c r="AL170" i="134"/>
  <c r="AL35" i="134"/>
  <c r="AK149" i="134"/>
  <c r="AK217" i="134"/>
  <c r="AL119" i="134"/>
  <c r="AK241" i="134"/>
  <c r="AL60" i="134"/>
  <c r="AL195" i="134"/>
  <c r="AK26" i="134"/>
  <c r="AL34" i="134"/>
  <c r="AL113" i="134"/>
  <c r="AL155" i="134"/>
  <c r="AL63" i="134"/>
  <c r="AK198" i="134"/>
  <c r="AK161" i="134"/>
  <c r="AL210" i="134"/>
  <c r="AK218" i="134"/>
  <c r="AK152" i="134"/>
  <c r="AL56" i="134"/>
  <c r="AL236" i="134"/>
  <c r="AL118" i="134"/>
  <c r="AK253" i="143"/>
  <c r="AK59" i="143"/>
  <c r="AK78" i="143"/>
  <c r="AK83" i="143"/>
  <c r="AL115" i="143"/>
  <c r="AL82" i="143"/>
  <c r="AK20" i="143"/>
  <c r="AK150" i="143"/>
  <c r="AK182" i="143"/>
  <c r="AL118" i="143"/>
  <c r="AL63" i="143"/>
  <c r="AK19" i="143"/>
  <c r="AK251" i="143"/>
  <c r="AL228" i="143"/>
  <c r="AL70" i="143"/>
  <c r="AL247" i="143"/>
  <c r="AL198" i="143"/>
  <c r="AL204" i="143"/>
  <c r="AK220" i="143"/>
  <c r="AK254" i="143"/>
  <c r="AL173" i="143"/>
  <c r="AK231" i="143"/>
  <c r="AK247" i="143"/>
  <c r="AL212" i="143"/>
  <c r="AK100" i="143"/>
  <c r="AL145" i="143"/>
  <c r="AL65" i="143"/>
  <c r="AK186" i="143"/>
  <c r="AK174" i="143"/>
  <c r="AL29" i="143"/>
  <c r="AK21" i="143"/>
  <c r="AK222" i="143"/>
  <c r="AL172" i="143"/>
  <c r="AL253" i="143"/>
  <c r="AK89" i="143"/>
  <c r="AK205" i="143"/>
  <c r="AL251" i="143"/>
  <c r="AL47" i="143"/>
  <c r="AK168" i="143"/>
  <c r="AL148" i="143"/>
  <c r="AL245" i="143"/>
  <c r="AL195" i="143"/>
  <c r="AK158" i="143"/>
  <c r="AL182" i="143"/>
  <c r="AK128" i="143"/>
  <c r="AK131" i="143"/>
  <c r="AK211" i="143"/>
  <c r="AK170" i="143"/>
  <c r="AK95" i="143"/>
  <c r="AL155" i="143"/>
  <c r="AL95" i="143"/>
  <c r="AL107" i="143"/>
  <c r="AK233" i="143"/>
  <c r="AK126" i="143"/>
  <c r="AL130" i="143"/>
  <c r="AL162" i="143"/>
  <c r="AK112" i="143"/>
  <c r="AL174" i="143"/>
  <c r="AK142" i="143"/>
  <c r="AL31" i="143"/>
  <c r="AK54" i="143"/>
  <c r="AK137" i="143"/>
  <c r="AK64" i="143"/>
  <c r="AK128" i="79"/>
  <c r="AL32" i="79"/>
  <c r="AL180" i="79"/>
  <c r="AL157" i="79"/>
  <c r="AL172" i="79"/>
  <c r="AK228" i="79"/>
  <c r="AK225" i="79"/>
  <c r="AK172" i="79"/>
  <c r="AK116" i="79"/>
  <c r="AK38" i="79"/>
  <c r="AL188" i="79"/>
  <c r="AK132" i="79"/>
  <c r="AK162" i="79"/>
  <c r="AL97" i="79"/>
  <c r="AL147" i="79"/>
  <c r="AL61" i="79"/>
  <c r="AK119" i="79"/>
  <c r="AK93" i="79"/>
  <c r="AK46" i="79"/>
  <c r="AK187" i="79"/>
  <c r="AL246" i="79"/>
  <c r="AL146" i="79"/>
  <c r="AK217" i="79"/>
  <c r="AK250" i="79"/>
  <c r="AK28" i="79"/>
  <c r="AK109" i="79"/>
  <c r="AL29" i="79"/>
  <c r="AK115" i="79"/>
  <c r="AK141" i="79"/>
  <c r="AK86" i="79"/>
  <c r="AL206" i="79"/>
  <c r="AL49" i="79"/>
  <c r="AK195" i="79"/>
  <c r="AK127" i="79"/>
  <c r="AL187" i="79"/>
  <c r="AL107" i="79"/>
  <c r="AL67" i="79"/>
  <c r="AK111" i="79"/>
  <c r="AL160" i="79"/>
  <c r="AL52" i="79"/>
  <c r="AL134" i="79"/>
  <c r="AL158" i="79"/>
  <c r="AK65" i="79"/>
  <c r="AL253" i="79"/>
  <c r="AL227" i="79"/>
  <c r="AK35" i="79"/>
  <c r="AK254" i="79"/>
  <c r="AL219" i="79"/>
  <c r="AK196" i="79"/>
  <c r="AK41" i="79"/>
  <c r="AK50" i="79"/>
  <c r="AL105" i="79"/>
  <c r="AL51" i="79"/>
  <c r="AL254" i="79"/>
  <c r="AL23" i="79"/>
  <c r="AK33" i="79"/>
  <c r="AL112" i="79"/>
  <c r="AK61" i="79"/>
  <c r="AK145" i="79"/>
  <c r="AL100" i="79"/>
  <c r="AL118" i="79"/>
  <c r="AL120" i="79"/>
  <c r="AL94" i="141"/>
  <c r="AL136" i="141"/>
  <c r="AL204" i="141"/>
  <c r="AK41" i="141"/>
  <c r="AL130" i="141"/>
  <c r="AL135" i="141"/>
  <c r="AL253" i="141"/>
  <c r="AK146" i="141"/>
  <c r="AK240" i="141"/>
  <c r="AK62" i="141"/>
  <c r="AL155" i="141"/>
  <c r="AL156" i="141"/>
  <c r="AL37" i="141"/>
  <c r="AL78" i="141"/>
  <c r="AK92" i="141"/>
  <c r="AK246" i="141"/>
  <c r="AL120" i="141"/>
  <c r="AK234" i="141"/>
  <c r="AL160" i="141"/>
  <c r="AL227" i="141"/>
  <c r="AL93" i="141"/>
  <c r="AK191" i="141"/>
  <c r="AK224" i="141"/>
  <c r="AL162" i="141"/>
  <c r="AL263" i="141"/>
  <c r="AL43" i="141"/>
  <c r="AL25" i="141"/>
  <c r="AL265" i="141"/>
  <c r="AL183" i="141"/>
  <c r="AK34" i="141"/>
  <c r="AL118" i="141"/>
  <c r="AK175" i="141"/>
  <c r="AK254" i="141"/>
  <c r="AK230" i="141"/>
  <c r="AL64" i="141"/>
  <c r="AK113" i="141"/>
  <c r="AK196" i="141"/>
  <c r="AK195" i="141"/>
  <c r="AL251" i="141"/>
  <c r="AL95" i="141"/>
  <c r="AL33" i="141"/>
  <c r="AL234" i="141"/>
  <c r="AL197" i="141"/>
  <c r="AK75" i="141"/>
  <c r="AL218" i="141"/>
  <c r="AL207" i="141"/>
  <c r="AL182" i="141"/>
  <c r="AK248" i="141"/>
  <c r="AL205" i="141"/>
  <c r="AK45" i="141"/>
  <c r="AL121" i="141"/>
  <c r="AK209" i="141"/>
  <c r="AL240" i="141"/>
  <c r="AK176" i="141"/>
  <c r="AL187" i="141"/>
  <c r="AL62" i="141"/>
  <c r="AK55" i="141"/>
  <c r="AK74" i="141"/>
  <c r="AL104" i="141"/>
  <c r="AL229" i="141"/>
  <c r="AL31" i="141"/>
  <c r="AL224" i="141"/>
  <c r="AL216" i="141"/>
  <c r="AK221" i="145"/>
  <c r="AL88" i="145"/>
  <c r="AL228" i="145"/>
  <c r="AL245" i="145"/>
  <c r="AK24" i="145"/>
  <c r="AK118" i="145"/>
  <c r="AL221" i="145"/>
  <c r="AL69" i="145"/>
  <c r="AK248" i="145"/>
  <c r="AK98" i="145"/>
  <c r="AL74" i="145"/>
  <c r="AL28" i="145"/>
  <c r="AL137" i="145"/>
  <c r="AL161" i="145"/>
  <c r="AK195" i="145"/>
  <c r="AL126" i="145"/>
  <c r="AL107" i="145"/>
  <c r="AK206" i="145"/>
  <c r="AL187" i="145"/>
  <c r="AL111" i="145"/>
  <c r="AL46" i="145"/>
  <c r="AK124" i="145"/>
  <c r="AL120" i="145"/>
  <c r="AL209" i="145"/>
  <c r="AL71" i="145"/>
  <c r="AK35" i="145"/>
  <c r="AK154" i="145"/>
  <c r="AL37" i="145"/>
  <c r="AL235" i="145"/>
  <c r="AK123" i="145"/>
  <c r="AL258" i="145"/>
  <c r="AL171" i="145"/>
  <c r="AK156" i="145"/>
  <c r="AK235" i="145"/>
  <c r="AK176" i="145"/>
  <c r="AL229" i="145"/>
  <c r="AK116" i="145"/>
  <c r="AK238" i="145"/>
  <c r="AK128" i="145"/>
  <c r="AK79" i="145"/>
  <c r="AL158" i="145"/>
  <c r="AL156" i="145"/>
  <c r="AK158" i="145"/>
  <c r="AK239" i="145"/>
  <c r="AL25" i="145"/>
  <c r="AL59" i="145"/>
  <c r="AL139" i="145"/>
  <c r="AL264" i="145"/>
  <c r="AK21" i="145"/>
  <c r="AK227" i="145"/>
  <c r="AL136" i="145"/>
  <c r="AK189" i="145"/>
  <c r="AL123" i="145"/>
  <c r="AK88" i="145"/>
  <c r="AK218" i="145"/>
  <c r="AK22" i="145"/>
  <c r="AK259" i="145"/>
  <c r="AK31" i="145"/>
  <c r="AL82" i="145"/>
  <c r="AL99" i="145"/>
  <c r="AK148" i="145"/>
  <c r="AK141" i="145"/>
  <c r="AK160" i="145"/>
  <c r="AK183" i="144"/>
  <c r="AL182" i="144"/>
  <c r="AL111" i="144"/>
  <c r="AK249" i="144"/>
  <c r="AK136" i="144"/>
  <c r="AL117" i="144"/>
  <c r="AK65" i="144"/>
  <c r="AL66" i="144"/>
  <c r="AL240" i="144"/>
  <c r="AK197" i="144"/>
  <c r="AK264" i="144"/>
  <c r="AL241" i="144"/>
  <c r="AK239" i="144"/>
  <c r="AK63" i="144"/>
  <c r="AK145" i="144"/>
  <c r="AL29" i="144"/>
  <c r="AL243" i="144"/>
  <c r="AK179" i="144"/>
  <c r="AK141" i="144"/>
  <c r="AL45" i="144"/>
  <c r="AK215" i="144"/>
  <c r="AL25" i="144"/>
  <c r="AL191" i="144"/>
  <c r="AL98" i="144"/>
  <c r="AK129" i="144"/>
  <c r="AL228" i="144"/>
  <c r="AL33" i="144"/>
  <c r="AL155" i="144"/>
  <c r="AK171" i="144"/>
  <c r="AK134" i="144"/>
  <c r="AK202" i="144"/>
  <c r="AL217" i="144"/>
  <c r="AK139" i="144"/>
  <c r="AL87" i="144"/>
  <c r="AK177" i="144"/>
  <c r="AK214" i="144"/>
  <c r="AL104" i="144"/>
  <c r="AK245" i="144"/>
  <c r="AL222" i="144"/>
  <c r="AL232" i="144"/>
  <c r="AK204" i="144"/>
  <c r="AK117" i="144"/>
  <c r="AL120" i="144"/>
  <c r="AK22" i="144"/>
  <c r="AL179" i="144"/>
  <c r="AK85" i="144"/>
  <c r="AK166" i="144"/>
  <c r="AL131" i="144"/>
  <c r="AL67" i="144"/>
  <c r="AL264" i="144"/>
  <c r="AL70" i="144"/>
  <c r="AK27" i="144"/>
  <c r="AK176" i="144"/>
  <c r="AL140" i="144"/>
  <c r="AL113" i="144"/>
  <c r="AL56" i="144"/>
  <c r="AK57" i="144"/>
  <c r="AL103" i="144"/>
  <c r="AK231" i="144"/>
  <c r="AL250" i="144"/>
  <c r="AL23" i="144"/>
  <c r="AL77" i="144"/>
  <c r="AK172" i="145"/>
  <c r="AK200" i="145"/>
  <c r="AL239" i="145"/>
  <c r="AL100" i="145"/>
  <c r="AK216" i="145"/>
  <c r="AK264" i="145"/>
  <c r="AL179" i="145"/>
  <c r="AK182" i="144"/>
  <c r="AL164" i="144"/>
  <c r="AL163" i="144"/>
  <c r="AL237" i="144"/>
  <c r="AL173" i="144"/>
  <c r="AL159" i="144"/>
  <c r="AL167" i="144"/>
  <c r="AK147" i="144"/>
  <c r="AK103" i="144"/>
  <c r="AK30" i="144"/>
  <c r="AL197" i="144"/>
  <c r="AL69" i="144"/>
  <c r="AL239" i="144"/>
  <c r="AK118" i="144"/>
  <c r="AK151" i="144"/>
  <c r="AK173" i="144"/>
  <c r="AK243" i="144"/>
  <c r="AK35" i="144"/>
  <c r="AL40" i="144"/>
  <c r="AL16" i="144"/>
  <c r="AL215" i="144"/>
  <c r="AL202" i="144"/>
  <c r="AL26" i="144"/>
  <c r="AK39" i="144"/>
  <c r="AK153" i="144"/>
  <c r="AL158" i="144"/>
  <c r="AL249" i="144"/>
  <c r="AK32" i="144"/>
  <c r="AK105" i="144"/>
  <c r="AL108" i="144"/>
  <c r="AK144" i="144"/>
  <c r="AK91" i="144"/>
  <c r="AK53" i="144"/>
  <c r="AK174" i="144"/>
  <c r="AL165" i="144"/>
  <c r="AK101" i="144"/>
  <c r="AL95" i="145"/>
  <c r="AL265" i="145"/>
  <c r="AL205" i="145"/>
  <c r="AK213" i="145"/>
  <c r="AL222" i="145"/>
  <c r="AK157" i="145"/>
  <c r="AL88" i="144"/>
  <c r="AK36" i="144"/>
  <c r="AL204" i="144"/>
  <c r="AK87" i="144"/>
  <c r="AK37" i="144"/>
  <c r="AL172" i="144"/>
  <c r="AK108" i="144"/>
  <c r="AL233" i="144"/>
  <c r="AK260" i="144"/>
  <c r="AL55" i="144"/>
  <c r="AK161" i="144"/>
  <c r="AK224" i="144"/>
  <c r="AL110" i="144"/>
  <c r="AL85" i="79"/>
  <c r="AL202" i="79"/>
  <c r="AK45" i="79"/>
  <c r="AK48" i="79"/>
  <c r="AL251" i="79"/>
  <c r="AL198" i="79"/>
  <c r="AL176" i="79"/>
  <c r="AK180" i="79"/>
  <c r="AL161" i="79"/>
  <c r="AL18" i="79"/>
  <c r="AL176" i="141"/>
  <c r="AL21" i="141"/>
  <c r="AK179" i="141"/>
  <c r="AL152" i="141"/>
  <c r="AL194" i="141"/>
  <c r="AK48" i="141"/>
  <c r="AK218" i="141"/>
  <c r="AK205" i="141"/>
  <c r="AL61" i="145"/>
  <c r="AK159" i="145"/>
  <c r="AK57" i="145"/>
  <c r="AL24" i="145"/>
  <c r="AK202" i="145"/>
  <c r="AK134" i="145"/>
  <c r="AK62" i="144"/>
  <c r="AL161" i="144"/>
  <c r="AL133" i="144"/>
  <c r="AK106" i="144"/>
  <c r="AL213" i="144"/>
  <c r="AK218" i="144"/>
  <c r="AL99" i="144"/>
  <c r="AL185" i="144"/>
  <c r="AL135" i="144"/>
  <c r="AK64" i="144"/>
  <c r="AK109" i="144"/>
  <c r="AK79" i="149"/>
  <c r="AL192" i="149"/>
  <c r="AK24" i="149"/>
  <c r="AK117" i="149"/>
  <c r="AK68" i="134"/>
  <c r="AL207" i="134"/>
  <c r="AL191" i="134"/>
  <c r="AK220" i="134"/>
  <c r="AL57" i="134"/>
  <c r="AK146" i="134"/>
  <c r="AK175" i="134"/>
  <c r="AL181" i="134"/>
  <c r="AL253" i="134"/>
  <c r="AL176" i="134"/>
  <c r="AL227" i="134"/>
  <c r="AL31" i="134"/>
  <c r="AL257" i="134"/>
  <c r="AK257" i="134"/>
  <c r="AL49" i="134"/>
  <c r="AL264" i="134"/>
  <c r="AK167" i="134"/>
  <c r="AK138" i="134"/>
  <c r="AL248" i="134"/>
  <c r="AK166" i="134"/>
  <c r="AK87" i="134"/>
  <c r="AK178" i="134"/>
  <c r="AL30" i="134"/>
  <c r="AL58" i="134"/>
  <c r="AK48" i="134"/>
  <c r="AK115" i="134"/>
  <c r="AK187" i="134"/>
  <c r="AL69" i="134"/>
  <c r="AL188" i="134"/>
  <c r="AL133" i="143"/>
  <c r="AK82" i="143"/>
  <c r="AL178" i="143"/>
  <c r="AL103" i="143"/>
  <c r="AL243" i="143"/>
  <c r="AK151" i="143"/>
  <c r="AK224" i="143"/>
  <c r="AK255" i="143"/>
  <c r="AL64" i="143"/>
  <c r="AL139" i="143"/>
  <c r="AL91" i="143"/>
  <c r="AL90" i="143"/>
  <c r="AK47" i="143"/>
  <c r="AK264" i="143"/>
  <c r="AL237" i="143"/>
  <c r="AL250" i="143"/>
  <c r="AK79" i="143"/>
  <c r="AK38" i="143"/>
  <c r="AL127" i="143"/>
  <c r="AL30" i="143"/>
  <c r="AL20" i="143"/>
  <c r="AK134" i="143"/>
  <c r="AL35" i="143"/>
  <c r="AK110" i="143"/>
  <c r="AK248" i="143"/>
  <c r="AK259" i="143"/>
  <c r="AK203" i="143"/>
  <c r="AL120" i="143"/>
  <c r="AK72" i="143"/>
  <c r="AK58" i="143"/>
  <c r="AK65" i="143"/>
  <c r="AK225" i="143"/>
  <c r="AL189" i="143"/>
  <c r="AK169" i="143"/>
  <c r="AK157" i="143"/>
  <c r="AL226" i="143"/>
  <c r="AK216" i="143"/>
  <c r="AL60" i="143"/>
  <c r="AL152" i="143"/>
  <c r="AK261" i="143"/>
  <c r="AK56" i="143"/>
  <c r="AL214" i="143"/>
  <c r="AK201" i="143"/>
  <c r="AK70" i="143"/>
  <c r="AL167" i="143"/>
  <c r="AL93" i="143"/>
  <c r="AK97" i="143"/>
  <c r="AL105" i="143"/>
  <c r="AL84" i="143"/>
  <c r="AL215" i="143"/>
  <c r="AL108" i="143"/>
  <c r="AK141" i="143"/>
  <c r="AK92" i="143"/>
  <c r="AK263" i="143"/>
  <c r="AK190" i="143"/>
  <c r="AK45" i="143"/>
  <c r="AK102" i="143"/>
  <c r="AL205" i="143"/>
  <c r="AK189" i="143"/>
  <c r="AL21" i="143"/>
  <c r="AK184" i="143"/>
  <c r="AL34" i="143"/>
  <c r="AK96" i="143"/>
  <c r="AD267" i="79"/>
  <c r="AL240" i="79"/>
  <c r="AL36" i="79"/>
  <c r="AL53" i="79"/>
  <c r="AK235" i="79"/>
  <c r="AK184" i="79"/>
  <c r="AK179" i="79"/>
  <c r="AK255" i="79"/>
  <c r="AK118" i="79"/>
  <c r="AK102" i="79"/>
  <c r="AK133" i="79"/>
  <c r="AK246" i="79"/>
  <c r="AL234" i="79"/>
  <c r="AL43" i="79"/>
  <c r="AL159" i="79"/>
  <c r="AK60" i="79"/>
  <c r="AK153" i="79"/>
  <c r="AK54" i="79"/>
  <c r="AL167" i="79"/>
  <c r="AL71" i="79"/>
  <c r="AL242" i="79"/>
  <c r="AL259" i="79"/>
  <c r="AL233" i="79"/>
  <c r="AL212" i="79"/>
  <c r="AL195" i="79"/>
  <c r="AL91" i="79"/>
  <c r="AL211" i="79"/>
  <c r="AL169" i="79"/>
  <c r="AK157" i="79"/>
  <c r="AK199" i="79"/>
  <c r="AL140" i="79"/>
  <c r="AL21" i="79"/>
  <c r="AL132" i="79"/>
  <c r="AK245" i="79"/>
  <c r="AL229" i="79"/>
  <c r="AL138" i="79"/>
  <c r="AL58" i="79"/>
  <c r="AK186" i="79"/>
  <c r="AL55" i="79"/>
  <c r="AL248" i="79"/>
  <c r="AL124" i="79"/>
  <c r="AK25" i="79"/>
  <c r="AK174" i="79"/>
  <c r="AL150" i="79"/>
  <c r="AL98" i="79"/>
  <c r="AK85" i="79"/>
  <c r="AK84" i="79"/>
  <c r="AK260" i="79"/>
  <c r="AK170" i="79"/>
  <c r="AK193" i="79"/>
  <c r="AK140" i="79"/>
  <c r="AK37" i="79"/>
  <c r="AL199" i="79"/>
  <c r="AK131" i="79"/>
  <c r="AL22" i="79"/>
  <c r="AK95" i="79"/>
  <c r="AL252" i="79"/>
  <c r="AK243" i="79"/>
  <c r="AK265" i="79"/>
  <c r="AL142" i="79"/>
  <c r="AL258" i="79"/>
  <c r="AK78" i="79"/>
  <c r="AK121" i="79"/>
  <c r="AK87" i="141"/>
  <c r="AL212" i="141"/>
  <c r="AK256" i="141"/>
  <c r="AL264" i="141"/>
  <c r="AL219" i="141"/>
  <c r="AK43" i="141"/>
  <c r="AK42" i="141"/>
  <c r="AK20" i="141"/>
  <c r="AK136" i="141"/>
  <c r="AL89" i="141"/>
  <c r="AK35" i="141"/>
  <c r="AL261" i="141"/>
  <c r="AK116" i="141"/>
  <c r="AL143" i="141"/>
  <c r="AK153" i="141"/>
  <c r="AL41" i="141"/>
  <c r="AK56" i="141"/>
  <c r="AK57" i="141"/>
  <c r="AL213" i="141"/>
  <c r="AK78" i="141"/>
  <c r="AK114" i="141"/>
  <c r="AL44" i="141"/>
  <c r="AL150" i="141"/>
  <c r="AK77" i="141"/>
  <c r="AK40" i="141"/>
  <c r="AK100" i="141"/>
  <c r="AL124" i="141"/>
  <c r="AK117" i="141"/>
  <c r="AL58" i="141"/>
  <c r="AK94" i="141"/>
  <c r="AL91" i="141"/>
  <c r="AL163" i="141"/>
  <c r="AK250" i="141"/>
  <c r="AL59" i="141"/>
  <c r="AK239" i="141"/>
  <c r="AL51" i="141"/>
  <c r="AK225" i="141"/>
  <c r="AK91" i="141"/>
  <c r="AK157" i="141"/>
  <c r="AK203" i="141"/>
  <c r="AL133" i="141"/>
  <c r="AL127" i="141"/>
  <c r="AK36" i="141"/>
  <c r="AK186" i="141"/>
  <c r="AL108" i="141"/>
  <c r="AL241" i="141"/>
  <c r="AL53" i="141"/>
  <c r="AK184" i="141"/>
  <c r="AK129" i="141"/>
  <c r="AL134" i="141"/>
  <c r="AK22" i="141"/>
  <c r="AL249" i="141"/>
  <c r="AK19" i="141"/>
  <c r="AL190" i="141"/>
  <c r="AK208" i="141"/>
  <c r="AL193" i="141"/>
  <c r="AK29" i="141"/>
  <c r="AL60" i="141"/>
  <c r="AL146" i="141"/>
  <c r="AK126" i="141"/>
  <c r="AK207" i="141"/>
  <c r="AK82" i="141"/>
  <c r="AK104" i="141"/>
  <c r="AK223" i="145"/>
  <c r="AL76" i="145"/>
  <c r="AK224" i="145"/>
  <c r="AL217" i="145"/>
  <c r="AK174" i="145"/>
  <c r="AL263" i="145"/>
  <c r="AL118" i="145"/>
  <c r="AK244" i="145"/>
  <c r="AK186" i="145"/>
  <c r="AK70" i="145"/>
  <c r="AL147" i="145"/>
  <c r="AL149" i="145"/>
  <c r="AK53" i="145"/>
  <c r="AK23" i="145"/>
  <c r="AL208" i="145"/>
  <c r="AK90" i="145"/>
  <c r="AL198" i="145"/>
  <c r="AL181" i="145"/>
  <c r="AL215" i="145"/>
  <c r="AL253" i="145"/>
  <c r="AL77" i="145"/>
  <c r="AK43" i="145"/>
  <c r="AK144" i="145"/>
  <c r="AL119" i="145"/>
  <c r="AL251" i="145"/>
  <c r="AK163" i="145"/>
  <c r="AK179" i="145"/>
  <c r="AK46" i="145"/>
  <c r="AL232" i="145"/>
  <c r="AL249" i="145"/>
  <c r="AL185" i="145"/>
  <c r="AL70" i="145"/>
  <c r="AL79" i="145"/>
  <c r="AK193" i="145"/>
  <c r="AL140" i="145"/>
  <c r="AL146" i="145"/>
  <c r="AK107" i="145"/>
  <c r="AL144" i="145"/>
  <c r="AK253" i="145"/>
  <c r="AL254" i="145"/>
  <c r="AL31" i="145"/>
  <c r="AK119" i="145"/>
  <c r="AK230" i="145"/>
  <c r="AL165" i="145"/>
  <c r="AL93" i="145"/>
  <c r="AK151" i="145"/>
  <c r="AK219" i="145"/>
  <c r="AL18" i="145"/>
  <c r="AK104" i="145"/>
  <c r="AK93" i="145"/>
  <c r="AL211" i="145"/>
  <c r="AK132" i="145"/>
  <c r="AL227" i="145"/>
  <c r="AK18" i="145"/>
  <c r="AK251" i="145"/>
  <c r="AK209" i="145"/>
  <c r="AL177" i="144"/>
  <c r="AK49" i="144"/>
  <c r="AL109" i="144"/>
  <c r="AK119" i="144"/>
  <c r="AK115" i="144"/>
  <c r="AL156" i="144"/>
  <c r="AL75" i="144"/>
  <c r="AK52" i="144"/>
  <c r="AK254" i="144"/>
  <c r="AK226" i="144"/>
  <c r="AL42" i="144"/>
  <c r="AK232" i="144"/>
  <c r="AK164" i="144"/>
  <c r="AK150" i="144"/>
  <c r="AL58" i="144"/>
  <c r="AL257" i="144"/>
  <c r="AL51" i="144"/>
  <c r="AL126" i="144"/>
  <c r="AK220" i="144"/>
  <c r="AK107" i="144"/>
  <c r="AK18" i="144"/>
  <c r="AK113" i="144"/>
  <c r="AK54" i="144"/>
  <c r="AL211" i="144"/>
  <c r="AL186" i="144"/>
  <c r="AL101" i="144"/>
  <c r="AL188" i="141"/>
  <c r="AK60" i="141"/>
  <c r="AL45" i="141"/>
  <c r="AL17" i="141"/>
  <c r="AK217" i="141"/>
  <c r="AK89" i="141"/>
  <c r="AK93" i="141"/>
  <c r="AL228" i="141"/>
  <c r="AL102" i="145"/>
  <c r="AL180" i="145"/>
  <c r="AL172" i="145"/>
  <c r="AK100" i="145"/>
  <c r="AK231" i="145"/>
  <c r="AK126" i="145"/>
  <c r="AK131" i="144"/>
  <c r="AK165" i="144"/>
  <c r="AL169" i="144"/>
  <c r="AL230" i="144"/>
  <c r="AK72" i="144"/>
  <c r="AK99" i="144"/>
  <c r="AK242" i="149"/>
  <c r="AK111" i="149"/>
  <c r="AL252" i="149"/>
  <c r="AK82" i="149"/>
  <c r="AK211" i="134"/>
  <c r="AK155" i="134"/>
  <c r="AL228" i="134"/>
  <c r="AK184" i="134"/>
  <c r="AL153" i="134"/>
  <c r="AK139" i="134"/>
  <c r="AL99" i="134"/>
  <c r="AK170" i="134"/>
  <c r="AK44" i="134"/>
  <c r="AK99" i="134"/>
  <c r="AK105" i="134"/>
  <c r="AK137" i="134"/>
  <c r="AK247" i="134"/>
  <c r="AK231" i="134"/>
  <c r="AL159" i="134"/>
  <c r="AL71" i="134"/>
  <c r="AK156" i="134"/>
  <c r="AK65" i="134"/>
  <c r="AK94" i="134"/>
  <c r="AK81" i="134"/>
  <c r="AL146" i="134"/>
  <c r="AK70" i="134"/>
  <c r="AK196" i="134"/>
  <c r="AL252" i="134"/>
  <c r="AK100" i="134"/>
  <c r="AL172" i="134"/>
  <c r="AL201" i="134"/>
  <c r="AK90" i="134"/>
  <c r="AK99" i="143"/>
  <c r="AL134" i="143"/>
  <c r="AL98" i="143"/>
  <c r="AK109" i="143"/>
  <c r="AK32" i="143"/>
  <c r="AK101" i="143"/>
  <c r="AK239" i="143"/>
  <c r="AL229" i="143"/>
  <c r="AK63" i="143"/>
  <c r="AL249" i="143"/>
  <c r="AK194" i="143"/>
  <c r="AK180" i="143"/>
  <c r="AL106" i="143"/>
  <c r="AL38" i="143"/>
  <c r="AK165" i="143"/>
  <c r="AK118" i="143"/>
  <c r="AL217" i="143"/>
  <c r="AL92" i="143"/>
  <c r="AK46" i="143"/>
  <c r="AL83" i="143"/>
  <c r="AK250" i="143"/>
  <c r="AK260" i="143"/>
  <c r="AK76" i="143"/>
  <c r="AK229" i="143"/>
  <c r="AL176" i="143"/>
  <c r="AL193" i="143"/>
  <c r="AL255" i="143"/>
  <c r="AK207" i="143"/>
  <c r="AK36" i="143"/>
  <c r="AL170" i="143"/>
  <c r="AL216" i="143"/>
  <c r="AK145" i="143"/>
  <c r="AL186" i="143"/>
  <c r="AL219" i="143"/>
  <c r="AK242" i="143"/>
  <c r="AL143" i="143"/>
  <c r="AK133" i="143"/>
  <c r="AK163" i="143"/>
  <c r="AK48" i="143"/>
  <c r="AK24" i="143"/>
  <c r="AL209" i="143"/>
  <c r="AL85" i="143"/>
  <c r="AL259" i="143"/>
  <c r="AL156" i="143"/>
  <c r="AL144" i="143"/>
  <c r="AK200" i="143"/>
  <c r="AK241" i="143"/>
  <c r="AL239" i="143"/>
  <c r="AL89" i="143"/>
  <c r="AK193" i="143"/>
  <c r="AL147" i="143"/>
  <c r="AK147" i="143"/>
  <c r="AK40" i="143"/>
  <c r="AK86" i="143"/>
  <c r="AK196" i="143"/>
  <c r="AL151" i="143"/>
  <c r="AL160" i="143"/>
  <c r="AK33" i="143"/>
  <c r="AK84" i="143"/>
  <c r="AL17" i="143"/>
  <c r="AK74" i="143"/>
  <c r="AK52" i="143"/>
  <c r="AL168" i="143"/>
  <c r="AD267" i="148"/>
  <c r="AL155" i="79"/>
  <c r="AK152" i="79"/>
  <c r="AK200" i="79"/>
  <c r="AK164" i="79"/>
  <c r="AL255" i="79"/>
  <c r="AK73" i="79"/>
  <c r="AK149" i="79"/>
  <c r="AK22" i="79"/>
  <c r="AL116" i="79"/>
  <c r="AK89" i="79"/>
  <c r="AK68" i="79"/>
  <c r="AL171" i="79"/>
  <c r="AL145" i="79"/>
  <c r="AL28" i="79"/>
  <c r="AK39" i="79"/>
  <c r="AK18" i="79"/>
  <c r="AK53" i="79"/>
  <c r="AK194" i="79"/>
  <c r="AL250" i="79"/>
  <c r="AK165" i="79"/>
  <c r="AK192" i="79"/>
  <c r="AK264" i="79"/>
  <c r="AL46" i="79"/>
  <c r="AL110" i="79"/>
  <c r="AK241" i="79"/>
  <c r="AL238" i="79"/>
  <c r="AK169" i="79"/>
  <c r="AK218" i="79"/>
  <c r="AK113" i="79"/>
  <c r="AK206" i="79"/>
  <c r="AL69" i="79"/>
  <c r="AL54" i="79"/>
  <c r="AK97" i="79"/>
  <c r="AK99" i="79"/>
  <c r="AL139" i="79"/>
  <c r="AL34" i="79"/>
  <c r="AK17" i="79"/>
  <c r="AL185" i="79"/>
  <c r="AL249" i="79"/>
  <c r="AL73" i="79"/>
  <c r="AL31" i="79"/>
  <c r="AL84" i="79"/>
  <c r="AK182" i="79"/>
  <c r="AK198" i="79"/>
  <c r="AL203" i="79"/>
  <c r="AL245" i="79"/>
  <c r="AL94" i="79"/>
  <c r="AK257" i="79"/>
  <c r="AK237" i="79"/>
  <c r="AL40" i="79"/>
  <c r="AL123" i="79"/>
  <c r="AL223" i="79"/>
  <c r="AK82" i="79"/>
  <c r="AK214" i="79"/>
  <c r="AK197" i="79"/>
  <c r="AL149" i="79"/>
  <c r="AK143" i="79"/>
  <c r="AL109" i="79"/>
  <c r="AK47" i="79"/>
  <c r="AK249" i="79"/>
  <c r="AL207" i="79"/>
  <c r="AL164" i="79"/>
  <c r="AD267" i="142"/>
  <c r="AK193" i="141"/>
  <c r="AL223" i="141"/>
  <c r="AL257" i="141"/>
  <c r="AL198" i="141"/>
  <c r="AK178" i="141"/>
  <c r="AL48" i="141"/>
  <c r="AK31" i="141"/>
  <c r="AL201" i="141"/>
  <c r="AL125" i="141"/>
  <c r="AL42" i="141"/>
  <c r="AL137" i="141"/>
  <c r="AK214" i="141"/>
  <c r="AL19" i="141"/>
  <c r="AK53" i="141"/>
  <c r="AK221" i="141"/>
  <c r="AK107" i="141"/>
  <c r="AL185" i="141"/>
  <c r="AL230" i="141"/>
  <c r="AK243" i="141"/>
  <c r="AK142" i="141"/>
  <c r="AL170" i="141"/>
  <c r="AL88" i="141"/>
  <c r="AL54" i="141"/>
  <c r="AL173" i="141"/>
  <c r="AL34" i="141"/>
  <c r="AL231" i="141"/>
  <c r="AK181" i="141"/>
  <c r="AK233" i="141"/>
  <c r="AK30" i="141"/>
  <c r="AL225" i="141"/>
  <c r="AL63" i="141"/>
  <c r="AL243" i="141"/>
  <c r="AK88" i="141"/>
  <c r="AK79" i="141"/>
  <c r="AK135" i="141"/>
  <c r="AL117" i="141"/>
  <c r="AL122" i="141"/>
  <c r="AK187" i="141"/>
  <c r="AL82" i="141"/>
  <c r="AK95" i="141"/>
  <c r="AL157" i="141"/>
  <c r="AL244" i="141"/>
  <c r="AK252" i="141"/>
  <c r="AK145" i="141"/>
  <c r="AK70" i="141"/>
  <c r="AL235" i="141"/>
  <c r="AL61" i="141"/>
  <c r="AL242" i="141"/>
  <c r="AL16" i="141"/>
  <c r="AK263" i="141"/>
  <c r="AK66" i="141"/>
  <c r="AL132" i="141"/>
  <c r="AL92" i="141"/>
  <c r="AL186" i="141"/>
  <c r="AK149" i="141"/>
  <c r="AL110" i="141"/>
  <c r="AL138" i="141"/>
  <c r="AK161" i="141"/>
  <c r="AK152" i="141"/>
  <c r="AL86" i="141"/>
  <c r="AL100" i="141"/>
  <c r="AK264" i="141"/>
  <c r="AK128" i="141"/>
  <c r="AK110" i="145"/>
  <c r="AK192" i="145"/>
  <c r="AK204" i="145"/>
  <c r="AK58" i="145"/>
  <c r="AK211" i="145"/>
  <c r="AL55" i="145"/>
  <c r="AL112" i="145"/>
  <c r="AL191" i="145"/>
  <c r="AK245" i="145"/>
  <c r="AL104" i="145"/>
  <c r="AL22" i="145"/>
  <c r="AK56" i="145"/>
  <c r="AL167" i="145"/>
  <c r="AL60" i="145"/>
  <c r="AK225" i="145"/>
  <c r="AK201" i="145"/>
  <c r="AK203" i="145"/>
  <c r="AK133" i="145"/>
  <c r="AK210" i="145"/>
  <c r="AL26" i="145"/>
  <c r="AK152" i="145"/>
  <c r="AL200" i="145"/>
  <c r="AL231" i="145"/>
  <c r="AL141" i="145"/>
  <c r="AK106" i="145"/>
  <c r="AK194" i="145"/>
  <c r="AK233" i="145"/>
  <c r="AK256" i="145"/>
  <c r="AK113" i="145"/>
  <c r="AK187" i="145"/>
  <c r="AL157" i="145"/>
  <c r="AK52" i="145"/>
  <c r="AL47" i="145"/>
  <c r="AK260" i="145"/>
  <c r="AL124" i="145"/>
  <c r="AL252" i="145"/>
  <c r="AL233" i="145"/>
  <c r="AL27" i="145"/>
  <c r="AK69" i="145"/>
  <c r="AL96" i="145"/>
  <c r="AL176" i="145"/>
  <c r="AK166" i="145"/>
  <c r="AK185" i="145"/>
  <c r="AK143" i="145"/>
  <c r="AL115" i="145"/>
  <c r="AK17" i="145"/>
  <c r="AL168" i="145"/>
  <c r="AK96" i="145"/>
  <c r="AK109" i="145"/>
  <c r="AL150" i="145"/>
  <c r="AK246" i="145"/>
  <c r="AK147" i="145"/>
  <c r="AK247" i="145"/>
  <c r="AL237" i="145"/>
  <c r="AK226" i="145"/>
  <c r="AK257" i="145"/>
  <c r="AL248" i="145"/>
  <c r="AK114" i="145"/>
  <c r="AK254" i="145"/>
  <c r="AK169" i="145"/>
  <c r="AK27" i="145"/>
  <c r="AK168" i="145"/>
  <c r="AK94" i="145"/>
  <c r="AK191" i="144"/>
  <c r="AK84" i="144"/>
  <c r="AK80" i="144"/>
  <c r="AK59" i="144"/>
  <c r="AL150" i="144"/>
  <c r="AL31" i="144"/>
  <c r="AK120" i="144"/>
  <c r="AK247" i="144"/>
  <c r="AK16" i="144"/>
  <c r="AL146" i="144"/>
  <c r="AL180" i="144"/>
  <c r="AK223" i="144"/>
  <c r="AL72" i="144"/>
  <c r="AL122" i="144"/>
  <c r="AK172" i="144"/>
  <c r="AL194" i="144"/>
  <c r="AK190" i="144"/>
  <c r="AK167" i="144"/>
  <c r="AL100" i="144"/>
  <c r="AK257" i="144"/>
  <c r="AK94" i="144"/>
  <c r="AK48" i="144"/>
  <c r="AL64" i="144"/>
  <c r="AK55" i="144"/>
  <c r="AK29" i="144"/>
  <c r="AK149" i="144"/>
  <c r="AL102" i="144"/>
  <c r="AL261" i="144"/>
  <c r="AL218" i="144"/>
  <c r="AK221" i="144"/>
  <c r="AL112" i="144"/>
  <c r="AK160" i="144"/>
  <c r="AK234" i="144"/>
  <c r="AL193" i="144"/>
  <c r="AK237" i="144"/>
  <c r="AL149" i="144"/>
  <c r="AK104" i="144"/>
  <c r="AK198" i="144"/>
  <c r="AK93" i="144"/>
  <c r="AK42" i="144"/>
  <c r="AK44" i="144"/>
  <c r="AL175" i="144"/>
  <c r="AL18" i="144"/>
  <c r="AL91" i="144"/>
  <c r="AL189" i="144"/>
  <c r="AK140" i="144"/>
  <c r="AK69" i="144"/>
  <c r="AK216" i="144"/>
  <c r="AL74" i="144"/>
  <c r="AK33" i="144"/>
  <c r="AL148" i="144"/>
  <c r="AK25" i="144"/>
  <c r="AL209" i="144"/>
  <c r="AK83" i="144"/>
  <c r="AK184" i="144"/>
  <c r="AK95" i="144"/>
  <c r="AK77" i="144"/>
  <c r="AL52" i="144"/>
  <c r="AL170" i="144"/>
  <c r="AK26" i="144"/>
  <c r="AL183" i="144"/>
  <c r="AK41" i="144"/>
  <c r="AK181" i="144"/>
  <c r="AL89" i="144"/>
  <c r="AK199" i="144"/>
  <c r="AL86" i="144"/>
  <c r="AK67" i="144"/>
  <c r="AL236" i="144"/>
  <c r="AL43" i="144"/>
  <c r="AL256" i="144"/>
  <c r="AK180" i="144"/>
  <c r="AL129" i="144"/>
  <c r="AK259" i="144"/>
  <c r="AK263" i="144"/>
  <c r="AK236" i="144"/>
  <c r="AL196" i="144"/>
  <c r="AL154" i="144"/>
  <c r="AL206" i="144"/>
  <c r="AL125" i="144"/>
  <c r="AK132" i="141"/>
  <c r="AL27" i="141"/>
  <c r="AK150" i="141"/>
  <c r="AL161" i="141"/>
  <c r="AL98" i="141"/>
  <c r="AK265" i="141"/>
  <c r="AK151" i="141"/>
  <c r="AL66" i="141"/>
  <c r="AL109" i="141"/>
  <c r="AK97" i="141"/>
  <c r="AK169" i="141"/>
  <c r="AL260" i="141"/>
  <c r="AK77" i="145"/>
  <c r="AL30" i="145"/>
  <c r="AL223" i="145"/>
  <c r="AL132" i="145"/>
  <c r="AK162" i="145"/>
  <c r="AK135" i="145"/>
  <c r="AL21" i="145"/>
  <c r="AL193" i="145"/>
  <c r="AL63" i="145"/>
  <c r="AK149" i="145"/>
  <c r="AK20" i="145"/>
  <c r="AL113" i="145"/>
  <c r="AL154" i="145"/>
  <c r="AL91" i="145"/>
  <c r="AK121" i="145"/>
  <c r="AL110" i="145"/>
  <c r="AK116" i="144"/>
  <c r="AK60" i="144"/>
  <c r="AL263" i="144"/>
  <c r="AL85" i="144"/>
  <c r="AL258" i="144"/>
  <c r="AL234" i="144"/>
  <c r="AL94" i="144"/>
  <c r="AK92" i="144"/>
  <c r="AK56" i="144"/>
  <c r="AK261" i="144"/>
  <c r="AL142" i="144"/>
  <c r="AK122" i="144"/>
  <c r="AL184" i="144"/>
  <c r="AL198" i="144"/>
  <c r="AK127" i="144"/>
  <c r="AK49" i="79"/>
  <c r="AL57" i="79"/>
  <c r="AK205" i="79"/>
  <c r="AL243" i="79"/>
  <c r="AL70" i="79"/>
  <c r="AK164" i="141"/>
  <c r="AL208" i="141"/>
  <c r="AL174" i="141"/>
  <c r="AL90" i="141"/>
  <c r="AL76" i="141"/>
  <c r="AL238" i="141"/>
  <c r="AK222" i="141"/>
  <c r="AK32" i="141"/>
  <c r="AK28" i="145"/>
  <c r="AL151" i="145"/>
  <c r="AL196" i="145"/>
  <c r="AK258" i="145"/>
  <c r="AL195" i="145"/>
  <c r="AL20" i="145"/>
  <c r="AK92" i="145"/>
  <c r="AK178" i="144"/>
  <c r="AK100" i="144"/>
  <c r="AL83" i="144"/>
  <c r="AL106" i="144"/>
  <c r="AL105" i="144"/>
  <c r="AK222" i="144"/>
  <c r="AL266" i="141" l="1"/>
  <c r="AL267" i="141" s="1"/>
  <c r="AL266" i="144"/>
  <c r="AL267" i="144" s="1"/>
  <c r="AL266" i="145"/>
  <c r="AL267" i="145" s="1"/>
  <c r="AL266" i="79"/>
  <c r="AL267" i="79" s="1"/>
  <c r="AL266" i="143"/>
  <c r="AL267" i="143" s="1"/>
  <c r="AJ138" i="150"/>
  <c r="AJ256" i="150"/>
  <c r="AJ176" i="150"/>
  <c r="AJ25" i="150"/>
  <c r="AJ35" i="150"/>
  <c r="AJ158" i="150"/>
  <c r="AJ83" i="150"/>
  <c r="AJ129" i="150"/>
  <c r="AJ106" i="150"/>
  <c r="AJ136" i="150"/>
  <c r="AJ205" i="150"/>
  <c r="AJ96" i="150"/>
  <c r="AJ166" i="150"/>
  <c r="AJ98" i="150"/>
  <c r="AJ119" i="150"/>
  <c r="AJ253" i="150"/>
  <c r="AJ148" i="150"/>
  <c r="AJ124" i="150"/>
  <c r="AJ72" i="150"/>
  <c r="AJ116" i="150"/>
  <c r="AJ249" i="150"/>
  <c r="AJ214" i="150"/>
  <c r="AJ200" i="150"/>
  <c r="AJ227" i="150"/>
  <c r="AJ239" i="150"/>
  <c r="AJ128" i="150"/>
  <c r="AJ218" i="150"/>
  <c r="AJ251" i="150"/>
  <c r="AJ240" i="150"/>
  <c r="AJ135" i="150"/>
  <c r="AJ190" i="150"/>
  <c r="AL266" i="150"/>
  <c r="AL267" i="150" s="1"/>
  <c r="AL266" i="148"/>
  <c r="AL267" i="148" s="1"/>
  <c r="AJ84" i="150"/>
  <c r="AJ105" i="150"/>
  <c r="AJ43" i="150"/>
  <c r="AJ20" i="150"/>
  <c r="AJ91" i="150"/>
  <c r="AJ207" i="150"/>
  <c r="AJ179" i="150"/>
  <c r="AJ221" i="150"/>
  <c r="AJ111" i="150"/>
  <c r="AJ44" i="150"/>
  <c r="AJ121" i="150"/>
  <c r="AJ238" i="150"/>
  <c r="AJ64" i="150"/>
  <c r="AJ203" i="150"/>
  <c r="AJ28" i="150"/>
  <c r="AJ117" i="150"/>
  <c r="AJ40" i="150"/>
  <c r="AJ180" i="150"/>
  <c r="AJ144" i="150"/>
  <c r="AJ204" i="150"/>
  <c r="AJ97" i="150"/>
  <c r="AJ224" i="150"/>
  <c r="AJ187" i="150"/>
  <c r="AJ113" i="150"/>
  <c r="AJ50" i="150"/>
  <c r="AJ107" i="150"/>
  <c r="AJ69" i="150"/>
  <c r="AJ175" i="150"/>
  <c r="AJ66" i="150"/>
  <c r="AJ60" i="150"/>
  <c r="AJ182" i="150"/>
  <c r="AJ212" i="150"/>
  <c r="AJ95" i="150"/>
  <c r="AJ27" i="150"/>
  <c r="AJ199" i="150"/>
  <c r="AJ65" i="150"/>
  <c r="AJ217" i="150"/>
  <c r="AJ48" i="150"/>
  <c r="AJ167" i="150"/>
  <c r="AJ74" i="150"/>
  <c r="AJ122" i="150"/>
  <c r="AJ75" i="150"/>
  <c r="AJ189" i="150"/>
  <c r="AJ120" i="150"/>
  <c r="AJ171" i="150"/>
  <c r="AJ210" i="150"/>
  <c r="AJ115" i="150"/>
  <c r="AJ209" i="150"/>
  <c r="AJ263" i="150"/>
  <c r="AJ237" i="150"/>
  <c r="AJ34" i="150"/>
  <c r="AJ229" i="150"/>
  <c r="AJ24" i="150"/>
  <c r="AJ143" i="150"/>
  <c r="AJ261" i="150"/>
  <c r="AJ52" i="150"/>
  <c r="AJ150" i="150"/>
  <c r="AJ90" i="150"/>
  <c r="AJ102" i="150"/>
  <c r="AL266" i="147"/>
  <c r="AL267" i="147" s="1"/>
  <c r="AJ77" i="150"/>
  <c r="AJ18" i="150"/>
  <c r="AJ140" i="150"/>
  <c r="AJ231" i="150"/>
  <c r="AJ250" i="150"/>
  <c r="AJ71" i="150"/>
  <c r="AD266" i="150"/>
  <c r="AJ16" i="150"/>
  <c r="AJ133" i="150"/>
  <c r="AJ192" i="150"/>
  <c r="AJ149" i="150"/>
  <c r="AJ93" i="150"/>
  <c r="AJ260" i="150"/>
  <c r="AJ130" i="150"/>
  <c r="AJ17" i="150"/>
  <c r="AJ235" i="150"/>
  <c r="AJ39" i="150"/>
  <c r="AJ54" i="150"/>
  <c r="AJ170" i="150"/>
  <c r="AJ248" i="150"/>
  <c r="AJ162" i="150"/>
  <c r="AJ101" i="150"/>
  <c r="AJ172" i="150"/>
  <c r="AJ228" i="150"/>
  <c r="AJ252" i="150"/>
  <c r="AJ118" i="150"/>
  <c r="AJ47" i="150"/>
  <c r="AJ154" i="150"/>
  <c r="AJ232" i="150"/>
  <c r="AJ70" i="150"/>
  <c r="AJ173" i="150"/>
  <c r="AJ82" i="150"/>
  <c r="AJ265" i="150"/>
  <c r="AJ197" i="150"/>
  <c r="AL266" i="149"/>
  <c r="AL267" i="149" s="1"/>
  <c r="AJ185" i="150"/>
  <c r="AJ156" i="150"/>
  <c r="AJ159" i="150"/>
  <c r="AJ234" i="150"/>
  <c r="AJ201" i="150"/>
  <c r="AJ193" i="150"/>
  <c r="AJ202" i="150"/>
  <c r="AJ215" i="150"/>
  <c r="AJ127" i="150"/>
  <c r="AJ255" i="150"/>
  <c r="AJ37" i="150"/>
  <c r="AJ112" i="150"/>
  <c r="AJ181" i="150"/>
  <c r="AJ168" i="150"/>
  <c r="AJ208" i="150"/>
  <c r="AJ243" i="150"/>
  <c r="AJ100" i="150"/>
  <c r="AJ110" i="150"/>
  <c r="AJ142" i="150"/>
  <c r="AJ155" i="150"/>
  <c r="AJ81" i="150"/>
  <c r="AJ160" i="150"/>
  <c r="AJ213" i="150"/>
  <c r="AJ61" i="150"/>
  <c r="AJ88" i="150"/>
  <c r="AJ258" i="150"/>
  <c r="AJ132" i="150"/>
  <c r="AJ29" i="150"/>
  <c r="AJ33" i="150"/>
  <c r="AJ56" i="150"/>
  <c r="AJ19" i="150"/>
  <c r="AJ169" i="150"/>
  <c r="AJ245" i="150"/>
  <c r="AJ38" i="150"/>
  <c r="AJ73" i="150"/>
  <c r="AJ184" i="150"/>
  <c r="AJ194" i="150"/>
  <c r="AJ191" i="150"/>
  <c r="AJ242" i="150"/>
  <c r="AJ63" i="150"/>
  <c r="AJ257" i="150"/>
  <c r="AJ153" i="150"/>
  <c r="AJ188" i="150"/>
  <c r="AJ206" i="150"/>
  <c r="AJ22" i="150"/>
  <c r="AJ161" i="150"/>
  <c r="AJ125" i="150"/>
  <c r="AJ139" i="150"/>
  <c r="AJ141" i="150"/>
  <c r="AJ108" i="150"/>
  <c r="AJ32" i="150"/>
  <c r="AJ109" i="150"/>
  <c r="AJ219" i="150"/>
  <c r="AJ146" i="150"/>
  <c r="AJ26" i="150"/>
  <c r="AJ177" i="150"/>
  <c r="AJ126" i="150"/>
  <c r="AJ264" i="150"/>
  <c r="AJ42" i="150"/>
  <c r="AJ244" i="150"/>
  <c r="AJ236" i="150"/>
  <c r="AJ76" i="150"/>
  <c r="AJ86" i="150"/>
  <c r="AL266" i="146"/>
  <c r="AL267" i="146" s="1"/>
  <c r="AL266" i="142"/>
  <c r="AL267" i="142" s="1"/>
  <c r="AJ99" i="150"/>
  <c r="AJ164" i="150"/>
  <c r="AJ262" i="150"/>
  <c r="AJ223" i="150"/>
  <c r="AJ195" i="150"/>
  <c r="AJ85" i="150"/>
  <c r="AJ55" i="150"/>
  <c r="AJ31" i="150"/>
  <c r="AJ157" i="150"/>
  <c r="AJ21" i="150"/>
  <c r="AJ152" i="150"/>
  <c r="AJ30" i="150"/>
  <c r="AJ183" i="150"/>
  <c r="AJ226" i="150"/>
  <c r="AJ68" i="150"/>
  <c r="AJ198" i="150"/>
  <c r="AJ49" i="150"/>
  <c r="AJ123" i="150"/>
  <c r="AJ67" i="150"/>
  <c r="AJ87" i="150"/>
  <c r="AJ41" i="150"/>
  <c r="AJ186" i="150"/>
  <c r="AJ246" i="150"/>
  <c r="AJ137" i="150"/>
  <c r="AJ178" i="150"/>
  <c r="AJ165" i="150"/>
  <c r="AJ151" i="150"/>
  <c r="AJ46" i="150"/>
  <c r="AJ211" i="150"/>
  <c r="AJ80" i="150"/>
  <c r="AJ53" i="150"/>
  <c r="AJ254" i="150"/>
  <c r="AL266" i="134"/>
  <c r="AL267" i="134" s="1"/>
  <c r="AJ220" i="150"/>
  <c r="AJ104" i="150"/>
  <c r="AJ51" i="150"/>
  <c r="AJ114" i="150"/>
  <c r="AJ216" i="150"/>
  <c r="AJ134" i="150"/>
  <c r="AJ247" i="150"/>
  <c r="AJ45" i="150"/>
  <c r="AJ92" i="150"/>
  <c r="AJ163" i="150"/>
  <c r="AJ58" i="150"/>
  <c r="AJ131" i="150"/>
  <c r="AJ225" i="150"/>
  <c r="AJ59" i="150"/>
  <c r="AJ57" i="150"/>
  <c r="AJ62" i="150"/>
  <c r="AJ89" i="150"/>
  <c r="AJ78" i="150"/>
  <c r="AJ79" i="150"/>
  <c r="AJ174" i="150"/>
  <c r="AJ196" i="150"/>
  <c r="AJ145" i="150"/>
  <c r="AJ233" i="150"/>
  <c r="AJ94" i="150"/>
  <c r="AJ222" i="150"/>
  <c r="AJ230" i="150"/>
  <c r="AJ23" i="150"/>
  <c r="AJ259" i="150"/>
  <c r="AJ241" i="150"/>
  <c r="AJ36" i="150"/>
  <c r="AJ103" i="150"/>
  <c r="AJ147" i="150"/>
  <c r="P266" i="79"/>
  <c r="P266" i="143"/>
  <c r="P266" i="148"/>
  <c r="P266" i="141"/>
  <c r="P267" i="141"/>
  <c r="P266" i="145"/>
  <c r="P266" i="149"/>
  <c r="P266" i="144"/>
  <c r="AE132" i="150"/>
  <c r="AG132" i="150" s="1"/>
  <c r="AI132" i="150" s="1"/>
  <c r="AF132" i="150"/>
  <c r="AH132" i="150" s="1"/>
  <c r="AF258" i="150"/>
  <c r="AH258" i="150" s="1"/>
  <c r="AE258" i="150"/>
  <c r="AG258" i="150" s="1"/>
  <c r="AI258" i="150" s="1"/>
  <c r="AF103" i="150"/>
  <c r="AH103" i="150" s="1"/>
  <c r="AE103" i="150"/>
  <c r="AG103" i="150" s="1"/>
  <c r="AI103" i="150" s="1"/>
  <c r="AF199" i="150"/>
  <c r="AH199" i="150" s="1"/>
  <c r="AE199" i="150"/>
  <c r="AG199" i="150" s="1"/>
  <c r="AI199" i="150" s="1"/>
  <c r="AE191" i="150"/>
  <c r="AG191" i="150" s="1"/>
  <c r="AI191" i="150" s="1"/>
  <c r="AF191" i="150"/>
  <c r="AH191" i="150" s="1"/>
  <c r="AE144" i="150"/>
  <c r="AG144" i="150" s="1"/>
  <c r="AI144" i="150" s="1"/>
  <c r="AF144" i="150"/>
  <c r="AH144" i="150" s="1"/>
  <c r="AF200" i="150"/>
  <c r="AH200" i="150" s="1"/>
  <c r="AE200" i="150"/>
  <c r="AG200" i="150" s="1"/>
  <c r="AI200" i="150" s="1"/>
  <c r="AE158" i="150"/>
  <c r="AG158" i="150" s="1"/>
  <c r="AI158" i="150" s="1"/>
  <c r="AF158" i="150"/>
  <c r="AH158" i="150" s="1"/>
  <c r="AE211" i="150"/>
  <c r="AG211" i="150" s="1"/>
  <c r="AI211" i="150" s="1"/>
  <c r="AF211" i="150"/>
  <c r="AH211" i="150" s="1"/>
  <c r="AE195" i="150"/>
  <c r="AG195" i="150" s="1"/>
  <c r="AI195" i="150" s="1"/>
  <c r="AF195" i="150"/>
  <c r="AH195" i="150" s="1"/>
  <c r="AE112" i="150"/>
  <c r="AG112" i="150" s="1"/>
  <c r="AI112" i="150" s="1"/>
  <c r="AF112" i="150"/>
  <c r="AH112" i="150" s="1"/>
  <c r="AF234" i="150"/>
  <c r="AH234" i="150" s="1"/>
  <c r="AE234" i="150"/>
  <c r="AG234" i="150" s="1"/>
  <c r="AI234" i="150" s="1"/>
  <c r="AF60" i="150"/>
  <c r="AH60" i="150" s="1"/>
  <c r="AE60" i="150"/>
  <c r="AG60" i="150" s="1"/>
  <c r="AI60" i="150" s="1"/>
  <c r="AF193" i="150"/>
  <c r="AH193" i="150" s="1"/>
  <c r="AE193" i="150"/>
  <c r="AG193" i="150" s="1"/>
  <c r="AI193" i="150" s="1"/>
  <c r="AE114" i="150"/>
  <c r="AG114" i="150" s="1"/>
  <c r="AI114" i="150" s="1"/>
  <c r="AF114" i="150"/>
  <c r="AH114" i="150" s="1"/>
  <c r="AF40" i="150"/>
  <c r="AH40" i="150" s="1"/>
  <c r="AE40" i="150"/>
  <c r="AG40" i="150" s="1"/>
  <c r="AI40" i="150" s="1"/>
  <c r="AF57" i="150"/>
  <c r="AH57" i="150" s="1"/>
  <c r="AE57" i="150"/>
  <c r="AG57" i="150" s="1"/>
  <c r="AI57" i="150" s="1"/>
  <c r="AF150" i="150"/>
  <c r="AH150" i="150" s="1"/>
  <c r="AE150" i="150"/>
  <c r="AG150" i="150" s="1"/>
  <c r="AI150" i="150" s="1"/>
  <c r="AE169" i="150"/>
  <c r="AG169" i="150" s="1"/>
  <c r="AI169" i="150" s="1"/>
  <c r="AF169" i="150"/>
  <c r="AH169" i="150" s="1"/>
  <c r="AE259" i="150"/>
  <c r="AG259" i="150" s="1"/>
  <c r="AI259" i="150" s="1"/>
  <c r="AF259" i="150"/>
  <c r="AH259" i="150" s="1"/>
  <c r="AF184" i="150"/>
  <c r="AH184" i="150" s="1"/>
  <c r="AE184" i="150"/>
  <c r="AG184" i="150" s="1"/>
  <c r="AI184" i="150" s="1"/>
  <c r="AE48" i="150"/>
  <c r="AG48" i="150" s="1"/>
  <c r="AI48" i="150" s="1"/>
  <c r="AF48" i="150"/>
  <c r="AH48" i="150" s="1"/>
  <c r="AE224" i="150"/>
  <c r="AG224" i="150" s="1"/>
  <c r="AI224" i="150" s="1"/>
  <c r="AF224" i="150"/>
  <c r="AH224" i="150" s="1"/>
  <c r="AE135" i="150"/>
  <c r="AG135" i="150" s="1"/>
  <c r="AI135" i="150" s="1"/>
  <c r="AF135" i="150"/>
  <c r="AH135" i="150" s="1"/>
  <c r="AF53" i="150"/>
  <c r="AH53" i="150" s="1"/>
  <c r="AE53" i="150"/>
  <c r="AG53" i="150" s="1"/>
  <c r="AI53" i="150" s="1"/>
  <c r="AF130" i="150"/>
  <c r="AH130" i="150" s="1"/>
  <c r="AE130" i="150"/>
  <c r="AG130" i="150" s="1"/>
  <c r="AI130" i="150" s="1"/>
  <c r="AF185" i="150"/>
  <c r="AH185" i="150" s="1"/>
  <c r="AE185" i="150"/>
  <c r="AG185" i="150" s="1"/>
  <c r="AI185" i="150" s="1"/>
  <c r="AE173" i="150"/>
  <c r="AG173" i="150" s="1"/>
  <c r="AI173" i="150" s="1"/>
  <c r="AF173" i="150"/>
  <c r="AH173" i="150" s="1"/>
  <c r="AE31" i="150"/>
  <c r="AG31" i="150" s="1"/>
  <c r="AI31" i="150" s="1"/>
  <c r="AF31" i="150"/>
  <c r="AH31" i="150" s="1"/>
  <c r="AE118" i="150"/>
  <c r="AG118" i="150" s="1"/>
  <c r="AI118" i="150" s="1"/>
  <c r="AF118" i="150"/>
  <c r="AH118" i="150" s="1"/>
  <c r="AE39" i="150"/>
  <c r="AG39" i="150" s="1"/>
  <c r="AI39" i="150" s="1"/>
  <c r="AF39" i="150"/>
  <c r="AH39" i="150" s="1"/>
  <c r="AF203" i="150"/>
  <c r="AH203" i="150" s="1"/>
  <c r="AE203" i="150"/>
  <c r="AG203" i="150" s="1"/>
  <c r="AI203" i="150" s="1"/>
  <c r="P266" i="150"/>
  <c r="AF218" i="150"/>
  <c r="AH218" i="150" s="1"/>
  <c r="AE218" i="150"/>
  <c r="AG218" i="150" s="1"/>
  <c r="AI218" i="150" s="1"/>
  <c r="AE171" i="150"/>
  <c r="AG171" i="150" s="1"/>
  <c r="AI171" i="150" s="1"/>
  <c r="AF171" i="150"/>
  <c r="AH171" i="150" s="1"/>
  <c r="AF87" i="150"/>
  <c r="AH87" i="150" s="1"/>
  <c r="AE87" i="150"/>
  <c r="AG87" i="150" s="1"/>
  <c r="AI87" i="150" s="1"/>
  <c r="AE179" i="150"/>
  <c r="AG179" i="150" s="1"/>
  <c r="AI179" i="150" s="1"/>
  <c r="AF179" i="150"/>
  <c r="AH179" i="150" s="1"/>
  <c r="AE49" i="150"/>
  <c r="AG49" i="150" s="1"/>
  <c r="AI49" i="150" s="1"/>
  <c r="AF49" i="150"/>
  <c r="AH49" i="150" s="1"/>
  <c r="AF100" i="150"/>
  <c r="AH100" i="150" s="1"/>
  <c r="AE100" i="150"/>
  <c r="AG100" i="150" s="1"/>
  <c r="AI100" i="150" s="1"/>
  <c r="AF136" i="150"/>
  <c r="AH136" i="150" s="1"/>
  <c r="AE136" i="150"/>
  <c r="AG136" i="150" s="1"/>
  <c r="AI136" i="150" s="1"/>
  <c r="AE131" i="150"/>
  <c r="AG131" i="150" s="1"/>
  <c r="AI131" i="150" s="1"/>
  <c r="AF131" i="150"/>
  <c r="AH131" i="150" s="1"/>
  <c r="AE96" i="150"/>
  <c r="AG96" i="150" s="1"/>
  <c r="AI96" i="150" s="1"/>
  <c r="AF96" i="150"/>
  <c r="AH96" i="150" s="1"/>
  <c r="AF86" i="150"/>
  <c r="AH86" i="150" s="1"/>
  <c r="AE86" i="150"/>
  <c r="AG86" i="150" s="1"/>
  <c r="AI86" i="150" s="1"/>
  <c r="AE226" i="150"/>
  <c r="AG226" i="150" s="1"/>
  <c r="AI226" i="150" s="1"/>
  <c r="AF226" i="150"/>
  <c r="AH226" i="150" s="1"/>
  <c r="AE204" i="150"/>
  <c r="AG204" i="150" s="1"/>
  <c r="AI204" i="150" s="1"/>
  <c r="AF204" i="150"/>
  <c r="AH204" i="150" s="1"/>
  <c r="AF21" i="150"/>
  <c r="AH21" i="150" s="1"/>
  <c r="AE21" i="150"/>
  <c r="AG21" i="150" s="1"/>
  <c r="AI21" i="150" s="1"/>
  <c r="AF147" i="150"/>
  <c r="AH147" i="150" s="1"/>
  <c r="AE147" i="150"/>
  <c r="AG147" i="150" s="1"/>
  <c r="AI147" i="150" s="1"/>
  <c r="AF20" i="150"/>
  <c r="AH20" i="150" s="1"/>
  <c r="AE20" i="150"/>
  <c r="AG20" i="150" s="1"/>
  <c r="AI20" i="150" s="1"/>
  <c r="AF66" i="150"/>
  <c r="AH66" i="150" s="1"/>
  <c r="AE66" i="150"/>
  <c r="AG66" i="150" s="1"/>
  <c r="AI66" i="150" s="1"/>
  <c r="AF243" i="150"/>
  <c r="AH243" i="150" s="1"/>
  <c r="AE243" i="150"/>
  <c r="AG243" i="150" s="1"/>
  <c r="AI243" i="150" s="1"/>
  <c r="AF17" i="150"/>
  <c r="AE17" i="150"/>
  <c r="AF235" i="150"/>
  <c r="AH235" i="150" s="1"/>
  <c r="AE235" i="150"/>
  <c r="AG235" i="150" s="1"/>
  <c r="AI235" i="150" s="1"/>
  <c r="AF32" i="150"/>
  <c r="AH32" i="150" s="1"/>
  <c r="AE32" i="150"/>
  <c r="AG32" i="150" s="1"/>
  <c r="AI32" i="150" s="1"/>
  <c r="AF115" i="150"/>
  <c r="AH115" i="150" s="1"/>
  <c r="AE115" i="150"/>
  <c r="AG115" i="150" s="1"/>
  <c r="AI115" i="150" s="1"/>
  <c r="AF88" i="150"/>
  <c r="AH88" i="150" s="1"/>
  <c r="AE88" i="150"/>
  <c r="AG88" i="150" s="1"/>
  <c r="AI88" i="150" s="1"/>
  <c r="AF101" i="150"/>
  <c r="AH101" i="150" s="1"/>
  <c r="AE101" i="150"/>
  <c r="AG101" i="150" s="1"/>
  <c r="AI101" i="150" s="1"/>
  <c r="AE120" i="150"/>
  <c r="AG120" i="150" s="1"/>
  <c r="AI120" i="150" s="1"/>
  <c r="AF120" i="150"/>
  <c r="AH120" i="150" s="1"/>
  <c r="AF180" i="150"/>
  <c r="AH180" i="150" s="1"/>
  <c r="AE180" i="150"/>
  <c r="AG180" i="150" s="1"/>
  <c r="AI180" i="150" s="1"/>
  <c r="AF54" i="150"/>
  <c r="AH54" i="150" s="1"/>
  <c r="AE54" i="150"/>
  <c r="AG54" i="150" s="1"/>
  <c r="AI54" i="150" s="1"/>
  <c r="AE45" i="150"/>
  <c r="AG45" i="150" s="1"/>
  <c r="AI45" i="150" s="1"/>
  <c r="AF45" i="150"/>
  <c r="AH45" i="150" s="1"/>
  <c r="AE216" i="150"/>
  <c r="AG216" i="150" s="1"/>
  <c r="AI216" i="150" s="1"/>
  <c r="AF216" i="150"/>
  <c r="AH216" i="150" s="1"/>
  <c r="AF110" i="150"/>
  <c r="AH110" i="150" s="1"/>
  <c r="AE110" i="150"/>
  <c r="AG110" i="150" s="1"/>
  <c r="AI110" i="150" s="1"/>
  <c r="AF154" i="150"/>
  <c r="AH154" i="150" s="1"/>
  <c r="AE154" i="150"/>
  <c r="AG154" i="150" s="1"/>
  <c r="AI154" i="150" s="1"/>
  <c r="AE192" i="150"/>
  <c r="AG192" i="150" s="1"/>
  <c r="AI192" i="150" s="1"/>
  <c r="AF192" i="150"/>
  <c r="AH192" i="150" s="1"/>
  <c r="AE247" i="150"/>
  <c r="AG247" i="150" s="1"/>
  <c r="AI247" i="150" s="1"/>
  <c r="AF247" i="150"/>
  <c r="AH247" i="150" s="1"/>
  <c r="AF143" i="150"/>
  <c r="AH143" i="150" s="1"/>
  <c r="AE143" i="150"/>
  <c r="AG143" i="150" s="1"/>
  <c r="AI143" i="150" s="1"/>
  <c r="AF76" i="150"/>
  <c r="AH76" i="150" s="1"/>
  <c r="AE76" i="150"/>
  <c r="AG76" i="150" s="1"/>
  <c r="AI76" i="150" s="1"/>
  <c r="AE82" i="150"/>
  <c r="AG82" i="150" s="1"/>
  <c r="AI82" i="150" s="1"/>
  <c r="AF82" i="150"/>
  <c r="AH82" i="150" s="1"/>
  <c r="AF108" i="150"/>
  <c r="AH108" i="150" s="1"/>
  <c r="AE108" i="150"/>
  <c r="AG108" i="150" s="1"/>
  <c r="AI108" i="150" s="1"/>
  <c r="AE105" i="150"/>
  <c r="AG105" i="150" s="1"/>
  <c r="AI105" i="150" s="1"/>
  <c r="AF105" i="150"/>
  <c r="AH105" i="150" s="1"/>
  <c r="AE164" i="150"/>
  <c r="AG164" i="150" s="1"/>
  <c r="AI164" i="150" s="1"/>
  <c r="AF164" i="150"/>
  <c r="AH164" i="150" s="1"/>
  <c r="AF163" i="150"/>
  <c r="AH163" i="150" s="1"/>
  <c r="AE163" i="150"/>
  <c r="AG163" i="150" s="1"/>
  <c r="AI163" i="150" s="1"/>
  <c r="AE245" i="150"/>
  <c r="AG245" i="150" s="1"/>
  <c r="AI245" i="150" s="1"/>
  <c r="AF245" i="150"/>
  <c r="AH245" i="150" s="1"/>
  <c r="AF139" i="150"/>
  <c r="AH139" i="150" s="1"/>
  <c r="AE139" i="150"/>
  <c r="AG139" i="150" s="1"/>
  <c r="AI139" i="150" s="1"/>
  <c r="AF250" i="150"/>
  <c r="AH250" i="150" s="1"/>
  <c r="AE250" i="150"/>
  <c r="AG250" i="150" s="1"/>
  <c r="AI250" i="150" s="1"/>
  <c r="AF146" i="150"/>
  <c r="AH146" i="150" s="1"/>
  <c r="AE146" i="150"/>
  <c r="AG146" i="150" s="1"/>
  <c r="AI146" i="150" s="1"/>
  <c r="AF47" i="150"/>
  <c r="AH47" i="150" s="1"/>
  <c r="AE47" i="150"/>
  <c r="AG47" i="150" s="1"/>
  <c r="AI47" i="150" s="1"/>
  <c r="AF126" i="150"/>
  <c r="AH126" i="150" s="1"/>
  <c r="AE126" i="150"/>
  <c r="AG126" i="150" s="1"/>
  <c r="AI126" i="150" s="1"/>
  <c r="AE95" i="150"/>
  <c r="AG95" i="150" s="1"/>
  <c r="AI95" i="150" s="1"/>
  <c r="AF95" i="150"/>
  <c r="AH95" i="150" s="1"/>
  <c r="AF68" i="150"/>
  <c r="AH68" i="150" s="1"/>
  <c r="AE68" i="150"/>
  <c r="AG68" i="150" s="1"/>
  <c r="AI68" i="150" s="1"/>
  <c r="AE174" i="150"/>
  <c r="AG174" i="150" s="1"/>
  <c r="AI174" i="150" s="1"/>
  <c r="AF174" i="150"/>
  <c r="AH174" i="150" s="1"/>
  <c r="AF75" i="150"/>
  <c r="AH75" i="150" s="1"/>
  <c r="AE75" i="150"/>
  <c r="AG75" i="150" s="1"/>
  <c r="AI75" i="150" s="1"/>
  <c r="AF219" i="150"/>
  <c r="AH219" i="150" s="1"/>
  <c r="AE219" i="150"/>
  <c r="AG219" i="150" s="1"/>
  <c r="AI219" i="150" s="1"/>
  <c r="AF210" i="150"/>
  <c r="AH210" i="150" s="1"/>
  <c r="AE210" i="150"/>
  <c r="AG210" i="150" s="1"/>
  <c r="AI210" i="150" s="1"/>
  <c r="AE225" i="150"/>
  <c r="AG225" i="150" s="1"/>
  <c r="AI225" i="150" s="1"/>
  <c r="AF225" i="150"/>
  <c r="AH225" i="150" s="1"/>
  <c r="AF168" i="150"/>
  <c r="AH168" i="150" s="1"/>
  <c r="AE168" i="150"/>
  <c r="AG168" i="150" s="1"/>
  <c r="AI168" i="150" s="1"/>
  <c r="AE213" i="150"/>
  <c r="AG213" i="150" s="1"/>
  <c r="AI213" i="150" s="1"/>
  <c r="AF213" i="150"/>
  <c r="AH213" i="150" s="1"/>
  <c r="AE94" i="150"/>
  <c r="AG94" i="150" s="1"/>
  <c r="AI94" i="150" s="1"/>
  <c r="AF94" i="150"/>
  <c r="AH94" i="150" s="1"/>
  <c r="AF206" i="150"/>
  <c r="AH206" i="150" s="1"/>
  <c r="AE206" i="150"/>
  <c r="AG206" i="150" s="1"/>
  <c r="AI206" i="150" s="1"/>
  <c r="AE64" i="150"/>
  <c r="AG64" i="150" s="1"/>
  <c r="AI64" i="150" s="1"/>
  <c r="AF64" i="150"/>
  <c r="AH64" i="150" s="1"/>
  <c r="AE43" i="150"/>
  <c r="AG43" i="150" s="1"/>
  <c r="AI43" i="150" s="1"/>
  <c r="AF43" i="150"/>
  <c r="AH43" i="150" s="1"/>
  <c r="AE156" i="150"/>
  <c r="AG156" i="150" s="1"/>
  <c r="AI156" i="150" s="1"/>
  <c r="AF156" i="150"/>
  <c r="AH156" i="150" s="1"/>
  <c r="AE63" i="150"/>
  <c r="AG63" i="150" s="1"/>
  <c r="AI63" i="150" s="1"/>
  <c r="AF63" i="150"/>
  <c r="AH63" i="150" s="1"/>
  <c r="AF255" i="150"/>
  <c r="AH255" i="150" s="1"/>
  <c r="AE255" i="150"/>
  <c r="AG255" i="150" s="1"/>
  <c r="AI255" i="150" s="1"/>
  <c r="AF253" i="150"/>
  <c r="AH253" i="150" s="1"/>
  <c r="AE253" i="150"/>
  <c r="AG253" i="150" s="1"/>
  <c r="AI253" i="150" s="1"/>
  <c r="AE261" i="150"/>
  <c r="AG261" i="150" s="1"/>
  <c r="AI261" i="150" s="1"/>
  <c r="AF261" i="150"/>
  <c r="AH261" i="150" s="1"/>
  <c r="AF197" i="150"/>
  <c r="AH197" i="150" s="1"/>
  <c r="AE197" i="150"/>
  <c r="AG197" i="150" s="1"/>
  <c r="AI197" i="150" s="1"/>
  <c r="AF228" i="150"/>
  <c r="AH228" i="150" s="1"/>
  <c r="AE228" i="150"/>
  <c r="AG228" i="150" s="1"/>
  <c r="AI228" i="150" s="1"/>
  <c r="AE134" i="150"/>
  <c r="AG134" i="150" s="1"/>
  <c r="AI134" i="150" s="1"/>
  <c r="AF134" i="150"/>
  <c r="AH134" i="150" s="1"/>
  <c r="AF19" i="150"/>
  <c r="AH19" i="150" s="1"/>
  <c r="AE19" i="150"/>
  <c r="AG19" i="150" s="1"/>
  <c r="AI19" i="150" s="1"/>
  <c r="AE28" i="150"/>
  <c r="AG28" i="150" s="1"/>
  <c r="AI28" i="150" s="1"/>
  <c r="AF28" i="150"/>
  <c r="AH28" i="150" s="1"/>
  <c r="AE227" i="150"/>
  <c r="AG227" i="150" s="1"/>
  <c r="AI227" i="150" s="1"/>
  <c r="AF227" i="150"/>
  <c r="AH227" i="150" s="1"/>
  <c r="AE232" i="150"/>
  <c r="AG232" i="150" s="1"/>
  <c r="AI232" i="150" s="1"/>
  <c r="AF232" i="150"/>
  <c r="AH232" i="150" s="1"/>
  <c r="AF121" i="150"/>
  <c r="AH121" i="150" s="1"/>
  <c r="AE121" i="150"/>
  <c r="AG121" i="150" s="1"/>
  <c r="AI121" i="150" s="1"/>
  <c r="AE102" i="150"/>
  <c r="AG102" i="150" s="1"/>
  <c r="AI102" i="150" s="1"/>
  <c r="AF102" i="150"/>
  <c r="AH102" i="150" s="1"/>
  <c r="AE230" i="150"/>
  <c r="AG230" i="150" s="1"/>
  <c r="AI230" i="150" s="1"/>
  <c r="AF230" i="150"/>
  <c r="AH230" i="150" s="1"/>
  <c r="AE186" i="150"/>
  <c r="AG186" i="150" s="1"/>
  <c r="AI186" i="150" s="1"/>
  <c r="AF186" i="150"/>
  <c r="AH186" i="150" s="1"/>
  <c r="AF240" i="150"/>
  <c r="AH240" i="150" s="1"/>
  <c r="AE240" i="150"/>
  <c r="AG240" i="150" s="1"/>
  <c r="AI240" i="150" s="1"/>
  <c r="AE41" i="150"/>
  <c r="AG41" i="150" s="1"/>
  <c r="AI41" i="150" s="1"/>
  <c r="AF41" i="150"/>
  <c r="AH41" i="150" s="1"/>
  <c r="AE257" i="150"/>
  <c r="AG257" i="150" s="1"/>
  <c r="AI257" i="150" s="1"/>
  <c r="AF257" i="150"/>
  <c r="AH257" i="150" s="1"/>
  <c r="AF42" i="150"/>
  <c r="AH42" i="150" s="1"/>
  <c r="AE42" i="150"/>
  <c r="AG42" i="150" s="1"/>
  <c r="AI42" i="150" s="1"/>
  <c r="AE23" i="150"/>
  <c r="AG23" i="150" s="1"/>
  <c r="AI23" i="150" s="1"/>
  <c r="AF23" i="150"/>
  <c r="AH23" i="150" s="1"/>
  <c r="AE36" i="150"/>
  <c r="AG36" i="150" s="1"/>
  <c r="AI36" i="150" s="1"/>
  <c r="AF36" i="150"/>
  <c r="AH36" i="150" s="1"/>
  <c r="AE78" i="150"/>
  <c r="AG78" i="150" s="1"/>
  <c r="AI78" i="150" s="1"/>
  <c r="AF78" i="150"/>
  <c r="AH78" i="150" s="1"/>
  <c r="AF183" i="150"/>
  <c r="AH183" i="150" s="1"/>
  <c r="AE183" i="150"/>
  <c r="AG183" i="150" s="1"/>
  <c r="AI183" i="150" s="1"/>
  <c r="AF44" i="150"/>
  <c r="AH44" i="150" s="1"/>
  <c r="AE44" i="150"/>
  <c r="AG44" i="150" s="1"/>
  <c r="AI44" i="150" s="1"/>
  <c r="AE113" i="150"/>
  <c r="AG113" i="150" s="1"/>
  <c r="AI113" i="150" s="1"/>
  <c r="AF113" i="150"/>
  <c r="AH113" i="150" s="1"/>
  <c r="AF25" i="150"/>
  <c r="AH25" i="150" s="1"/>
  <c r="AE25" i="150"/>
  <c r="AG25" i="150" s="1"/>
  <c r="AI25" i="150" s="1"/>
  <c r="AE215" i="150"/>
  <c r="AG215" i="150" s="1"/>
  <c r="AI215" i="150" s="1"/>
  <c r="AF215" i="150"/>
  <c r="AH215" i="150" s="1"/>
  <c r="AE172" i="150"/>
  <c r="AG172" i="150" s="1"/>
  <c r="AI172" i="150" s="1"/>
  <c r="AF172" i="150"/>
  <c r="AH172" i="150" s="1"/>
  <c r="AE97" i="150"/>
  <c r="AG97" i="150" s="1"/>
  <c r="AI97" i="150" s="1"/>
  <c r="AF97" i="150"/>
  <c r="AH97" i="150" s="1"/>
  <c r="AE104" i="150"/>
  <c r="AG104" i="150" s="1"/>
  <c r="AI104" i="150" s="1"/>
  <c r="AF104" i="150"/>
  <c r="AH104" i="150" s="1"/>
  <c r="AE177" i="150"/>
  <c r="AG177" i="150" s="1"/>
  <c r="AI177" i="150" s="1"/>
  <c r="AF177" i="150"/>
  <c r="AH177" i="150" s="1"/>
  <c r="AE70" i="150"/>
  <c r="AG70" i="150" s="1"/>
  <c r="AI70" i="150" s="1"/>
  <c r="AF70" i="150"/>
  <c r="AH70" i="150" s="1"/>
  <c r="AF116" i="150"/>
  <c r="AE116" i="150"/>
  <c r="AE65" i="150"/>
  <c r="AG65" i="150" s="1"/>
  <c r="AI65" i="150" s="1"/>
  <c r="AF65" i="150"/>
  <c r="AH65" i="150" s="1"/>
  <c r="AF89" i="150"/>
  <c r="AH89" i="150" s="1"/>
  <c r="AE89" i="150"/>
  <c r="AG89" i="150" s="1"/>
  <c r="AI89" i="150" s="1"/>
  <c r="AF80" i="150"/>
  <c r="AH80" i="150" s="1"/>
  <c r="AE80" i="150"/>
  <c r="AG80" i="150" s="1"/>
  <c r="AI80" i="150" s="1"/>
  <c r="AE160" i="150"/>
  <c r="AG160" i="150" s="1"/>
  <c r="AI160" i="150" s="1"/>
  <c r="AF160" i="150"/>
  <c r="AH160" i="150" s="1"/>
  <c r="P266" i="147"/>
  <c r="AE239" i="150"/>
  <c r="AG239" i="150" s="1"/>
  <c r="AI239" i="150" s="1"/>
  <c r="AF239" i="150"/>
  <c r="AH239" i="150" s="1"/>
  <c r="AE18" i="150"/>
  <c r="AF18" i="150"/>
  <c r="AE205" i="150"/>
  <c r="AG205" i="150" s="1"/>
  <c r="AI205" i="150" s="1"/>
  <c r="AF205" i="150"/>
  <c r="AH205" i="150" s="1"/>
  <c r="AF72" i="150"/>
  <c r="AH72" i="150" s="1"/>
  <c r="AE72" i="150"/>
  <c r="AG72" i="150" s="1"/>
  <c r="AI72" i="150" s="1"/>
  <c r="AF220" i="150"/>
  <c r="AH220" i="150" s="1"/>
  <c r="AE220" i="150"/>
  <c r="AG220" i="150" s="1"/>
  <c r="AI220" i="150" s="1"/>
  <c r="AE77" i="150"/>
  <c r="AG77" i="150" s="1"/>
  <c r="AI77" i="150" s="1"/>
  <c r="AF77" i="150"/>
  <c r="AH77" i="150" s="1"/>
  <c r="AF142" i="150"/>
  <c r="AH142" i="150" s="1"/>
  <c r="AE142" i="150"/>
  <c r="AG142" i="150" s="1"/>
  <c r="AI142" i="150" s="1"/>
  <c r="AF35" i="150"/>
  <c r="AH35" i="150" s="1"/>
  <c r="AE35" i="150"/>
  <c r="AG35" i="150" s="1"/>
  <c r="AI35" i="150" s="1"/>
  <c r="AE238" i="150"/>
  <c r="AG238" i="150" s="1"/>
  <c r="AI238" i="150" s="1"/>
  <c r="AF238" i="150"/>
  <c r="AH238" i="150" s="1"/>
  <c r="AF236" i="150"/>
  <c r="AH236" i="150" s="1"/>
  <c r="AE236" i="150"/>
  <c r="AG236" i="150" s="1"/>
  <c r="AI236" i="150" s="1"/>
  <c r="AF223" i="150"/>
  <c r="AH223" i="150" s="1"/>
  <c r="AE223" i="150"/>
  <c r="AG223" i="150" s="1"/>
  <c r="AI223" i="150" s="1"/>
  <c r="AF162" i="150"/>
  <c r="AH162" i="150" s="1"/>
  <c r="AE162" i="150"/>
  <c r="AG162" i="150" s="1"/>
  <c r="AI162" i="150" s="1"/>
  <c r="AE178" i="150"/>
  <c r="AG178" i="150" s="1"/>
  <c r="AI178" i="150" s="1"/>
  <c r="AF178" i="150"/>
  <c r="AH178" i="150" s="1"/>
  <c r="AF207" i="150"/>
  <c r="AH207" i="150" s="1"/>
  <c r="AE207" i="150"/>
  <c r="AG207" i="150" s="1"/>
  <c r="AI207" i="150" s="1"/>
  <c r="AE161" i="150"/>
  <c r="AG161" i="150" s="1"/>
  <c r="AI161" i="150" s="1"/>
  <c r="AF161" i="150"/>
  <c r="AH161" i="150" s="1"/>
  <c r="AE187" i="150"/>
  <c r="AG187" i="150" s="1"/>
  <c r="AI187" i="150" s="1"/>
  <c r="AF187" i="150"/>
  <c r="AH187" i="150" s="1"/>
  <c r="AE67" i="150"/>
  <c r="AG67" i="150" s="1"/>
  <c r="AI67" i="150" s="1"/>
  <c r="AF67" i="150"/>
  <c r="AH67" i="150" s="1"/>
  <c r="AF133" i="150"/>
  <c r="AH133" i="150" s="1"/>
  <c r="AE133" i="150"/>
  <c r="AG133" i="150" s="1"/>
  <c r="AI133" i="150" s="1"/>
  <c r="AF263" i="150"/>
  <c r="AH263" i="150" s="1"/>
  <c r="AE263" i="150"/>
  <c r="AG263" i="150" s="1"/>
  <c r="AI263" i="150" s="1"/>
  <c r="AF38" i="150"/>
  <c r="AH38" i="150" s="1"/>
  <c r="AE38" i="150"/>
  <c r="AG38" i="150" s="1"/>
  <c r="AI38" i="150" s="1"/>
  <c r="AE196" i="150"/>
  <c r="AG196" i="150" s="1"/>
  <c r="AI196" i="150" s="1"/>
  <c r="AF196" i="150"/>
  <c r="AH196" i="150" s="1"/>
  <c r="AF92" i="150"/>
  <c r="AH92" i="150" s="1"/>
  <c r="AE92" i="150"/>
  <c r="AG92" i="150" s="1"/>
  <c r="AI92" i="150" s="1"/>
  <c r="AF217" i="150"/>
  <c r="AH217" i="150" s="1"/>
  <c r="AE217" i="150"/>
  <c r="AG217" i="150" s="1"/>
  <c r="AI217" i="150" s="1"/>
  <c r="AF61" i="150"/>
  <c r="AH61" i="150" s="1"/>
  <c r="AE61" i="150"/>
  <c r="AG61" i="150" s="1"/>
  <c r="AI61" i="150" s="1"/>
  <c r="AE129" i="150"/>
  <c r="AG129" i="150" s="1"/>
  <c r="AI129" i="150" s="1"/>
  <c r="AF129" i="150"/>
  <c r="AH129" i="150" s="1"/>
  <c r="AF55" i="150"/>
  <c r="AH55" i="150" s="1"/>
  <c r="AE55" i="150"/>
  <c r="AG55" i="150" s="1"/>
  <c r="AI55" i="150" s="1"/>
  <c r="AE90" i="150"/>
  <c r="AG90" i="150" s="1"/>
  <c r="AI90" i="150" s="1"/>
  <c r="AF90" i="150"/>
  <c r="AH90" i="150" s="1"/>
  <c r="AF123" i="150"/>
  <c r="AH123" i="150" s="1"/>
  <c r="AE123" i="150"/>
  <c r="AG123" i="150" s="1"/>
  <c r="AI123" i="150" s="1"/>
  <c r="AE265" i="150"/>
  <c r="AG265" i="150" s="1"/>
  <c r="AI265" i="150" s="1"/>
  <c r="AF265" i="150"/>
  <c r="AH265" i="150" s="1"/>
  <c r="AE145" i="150"/>
  <c r="AG145" i="150" s="1"/>
  <c r="AI145" i="150" s="1"/>
  <c r="AF145" i="150"/>
  <c r="AH145" i="150" s="1"/>
  <c r="AE98" i="150"/>
  <c r="AG98" i="150" s="1"/>
  <c r="AI98" i="150" s="1"/>
  <c r="AF98" i="150"/>
  <c r="AH98" i="150" s="1"/>
  <c r="AF119" i="150"/>
  <c r="AH119" i="150" s="1"/>
  <c r="AE119" i="150"/>
  <c r="AG119" i="150" s="1"/>
  <c r="AI119" i="150" s="1"/>
  <c r="AF140" i="150"/>
  <c r="AH140" i="150" s="1"/>
  <c r="AE140" i="150"/>
  <c r="AG140" i="150" s="1"/>
  <c r="AI140" i="150" s="1"/>
  <c r="AE208" i="150"/>
  <c r="AG208" i="150" s="1"/>
  <c r="AI208" i="150" s="1"/>
  <c r="AF208" i="150"/>
  <c r="AH208" i="150" s="1"/>
  <c r="AF209" i="150"/>
  <c r="AH209" i="150" s="1"/>
  <c r="AE209" i="150"/>
  <c r="AG209" i="150" s="1"/>
  <c r="AI209" i="150" s="1"/>
  <c r="AF153" i="150"/>
  <c r="AH153" i="150" s="1"/>
  <c r="AE153" i="150"/>
  <c r="AG153" i="150" s="1"/>
  <c r="AI153" i="150" s="1"/>
  <c r="AF252" i="150"/>
  <c r="AH252" i="150" s="1"/>
  <c r="AE252" i="150"/>
  <c r="AG252" i="150" s="1"/>
  <c r="AI252" i="150" s="1"/>
  <c r="AE241" i="150"/>
  <c r="AG241" i="150" s="1"/>
  <c r="AI241" i="150" s="1"/>
  <c r="AF241" i="150"/>
  <c r="AH241" i="150" s="1"/>
  <c r="AE37" i="150"/>
  <c r="AG37" i="150" s="1"/>
  <c r="AI37" i="150" s="1"/>
  <c r="AF37" i="150"/>
  <c r="AH37" i="150" s="1"/>
  <c r="AE248" i="150"/>
  <c r="AG248" i="150" s="1"/>
  <c r="AI248" i="150" s="1"/>
  <c r="AF248" i="150"/>
  <c r="AH248" i="150" s="1"/>
  <c r="AE46" i="150"/>
  <c r="AG46" i="150" s="1"/>
  <c r="AI46" i="150" s="1"/>
  <c r="AF46" i="150"/>
  <c r="AH46" i="150" s="1"/>
  <c r="AF34" i="150"/>
  <c r="AH34" i="150" s="1"/>
  <c r="AE34" i="150"/>
  <c r="AG34" i="150" s="1"/>
  <c r="AI34" i="150" s="1"/>
  <c r="AE189" i="150"/>
  <c r="AG189" i="150" s="1"/>
  <c r="AI189" i="150" s="1"/>
  <c r="AF189" i="150"/>
  <c r="AH189" i="150" s="1"/>
  <c r="AE233" i="150"/>
  <c r="AG233" i="150" s="1"/>
  <c r="AI233" i="150" s="1"/>
  <c r="AF233" i="150"/>
  <c r="AH233" i="150" s="1"/>
  <c r="AF50" i="150"/>
  <c r="AH50" i="150" s="1"/>
  <c r="AE50" i="150"/>
  <c r="AG50" i="150" s="1"/>
  <c r="AI50" i="150" s="1"/>
  <c r="AE141" i="150"/>
  <c r="AG141" i="150" s="1"/>
  <c r="AI141" i="150" s="1"/>
  <c r="AF141" i="150"/>
  <c r="AH141" i="150" s="1"/>
  <c r="AF222" i="150"/>
  <c r="AH222" i="150" s="1"/>
  <c r="AE222" i="150"/>
  <c r="AG222" i="150" s="1"/>
  <c r="AI222" i="150" s="1"/>
  <c r="AE99" i="150"/>
  <c r="AG99" i="150" s="1"/>
  <c r="AI99" i="150" s="1"/>
  <c r="AF99" i="150"/>
  <c r="AH99" i="150" s="1"/>
  <c r="AE244" i="150"/>
  <c r="AG244" i="150" s="1"/>
  <c r="AI244" i="150" s="1"/>
  <c r="AF244" i="150"/>
  <c r="AH244" i="150" s="1"/>
  <c r="AE165" i="150"/>
  <c r="AG165" i="150" s="1"/>
  <c r="AI165" i="150" s="1"/>
  <c r="AF165" i="150"/>
  <c r="AH165" i="150" s="1"/>
  <c r="AE176" i="150"/>
  <c r="AG176" i="150" s="1"/>
  <c r="AI176" i="150" s="1"/>
  <c r="AF176" i="150"/>
  <c r="AH176" i="150" s="1"/>
  <c r="AF212" i="150"/>
  <c r="AH212" i="150" s="1"/>
  <c r="AE212" i="150"/>
  <c r="AG212" i="150" s="1"/>
  <c r="AI212" i="150" s="1"/>
  <c r="AE149" i="150"/>
  <c r="AG149" i="150" s="1"/>
  <c r="AI149" i="150" s="1"/>
  <c r="AF149" i="150"/>
  <c r="AH149" i="150" s="1"/>
  <c r="AE107" i="150"/>
  <c r="AG107" i="150" s="1"/>
  <c r="AI107" i="150" s="1"/>
  <c r="AF107" i="150"/>
  <c r="AH107" i="150" s="1"/>
  <c r="AE194" i="150"/>
  <c r="AG194" i="150" s="1"/>
  <c r="AI194" i="150" s="1"/>
  <c r="AF194" i="150"/>
  <c r="AH194" i="150" s="1"/>
  <c r="AF202" i="150"/>
  <c r="AH202" i="150" s="1"/>
  <c r="AE202" i="150"/>
  <c r="AG202" i="150" s="1"/>
  <c r="AI202" i="150" s="1"/>
  <c r="AF264" i="150"/>
  <c r="AH264" i="150" s="1"/>
  <c r="AE264" i="150"/>
  <c r="AG264" i="150" s="1"/>
  <c r="AI264" i="150" s="1"/>
  <c r="AF125" i="150"/>
  <c r="AH125" i="150" s="1"/>
  <c r="AE125" i="150"/>
  <c r="AG125" i="150" s="1"/>
  <c r="AI125" i="150" s="1"/>
  <c r="AF117" i="150"/>
  <c r="AH117" i="150" s="1"/>
  <c r="AE117" i="150"/>
  <c r="AG117" i="150" s="1"/>
  <c r="AI117" i="150" s="1"/>
  <c r="AF52" i="150"/>
  <c r="AH52" i="150" s="1"/>
  <c r="AE52" i="150"/>
  <c r="AG52" i="150" s="1"/>
  <c r="AI52" i="150" s="1"/>
  <c r="AE214" i="150"/>
  <c r="AG214" i="150" s="1"/>
  <c r="AI214" i="150" s="1"/>
  <c r="AF214" i="150"/>
  <c r="AH214" i="150" s="1"/>
  <c r="AE137" i="150"/>
  <c r="AG137" i="150" s="1"/>
  <c r="AI137" i="150" s="1"/>
  <c r="AF137" i="150"/>
  <c r="AH137" i="150" s="1"/>
  <c r="AE69" i="150"/>
  <c r="AG69" i="150" s="1"/>
  <c r="AI69" i="150" s="1"/>
  <c r="AF69" i="150"/>
  <c r="AH69" i="150" s="1"/>
  <c r="AE24" i="150"/>
  <c r="AG24" i="150" s="1"/>
  <c r="AI24" i="150" s="1"/>
  <c r="AF24" i="150"/>
  <c r="AH24" i="150" s="1"/>
  <c r="AF188" i="150"/>
  <c r="AH188" i="150" s="1"/>
  <c r="AE188" i="150"/>
  <c r="AG188" i="150" s="1"/>
  <c r="AI188" i="150" s="1"/>
  <c r="AF85" i="150"/>
  <c r="AH85" i="150" s="1"/>
  <c r="AE85" i="150"/>
  <c r="AG85" i="150" s="1"/>
  <c r="AI85" i="150" s="1"/>
  <c r="AF109" i="150"/>
  <c r="AH109" i="150" s="1"/>
  <c r="AE109" i="150"/>
  <c r="AG109" i="150" s="1"/>
  <c r="AI109" i="150" s="1"/>
  <c r="AE249" i="150"/>
  <c r="AG249" i="150" s="1"/>
  <c r="AI249" i="150" s="1"/>
  <c r="AF249" i="150"/>
  <c r="AH249" i="150" s="1"/>
  <c r="AE106" i="150"/>
  <c r="AG106" i="150" s="1"/>
  <c r="AI106" i="150" s="1"/>
  <c r="AF106" i="150"/>
  <c r="AH106" i="150" s="1"/>
  <c r="AE181" i="150"/>
  <c r="AG181" i="150" s="1"/>
  <c r="AI181" i="150" s="1"/>
  <c r="AF181" i="150"/>
  <c r="AH181" i="150" s="1"/>
  <c r="AE84" i="150"/>
  <c r="AG84" i="150" s="1"/>
  <c r="AI84" i="150" s="1"/>
  <c r="AF84" i="150"/>
  <c r="AH84" i="150" s="1"/>
  <c r="AE128" i="150"/>
  <c r="AG128" i="150" s="1"/>
  <c r="AI128" i="150" s="1"/>
  <c r="AF128" i="150"/>
  <c r="AH128" i="150" s="1"/>
  <c r="AF91" i="150"/>
  <c r="AH91" i="150" s="1"/>
  <c r="AE91" i="150"/>
  <c r="AG91" i="150" s="1"/>
  <c r="AI91" i="150" s="1"/>
  <c r="AF221" i="150"/>
  <c r="AH221" i="150" s="1"/>
  <c r="AE221" i="150"/>
  <c r="AG221" i="150" s="1"/>
  <c r="AI221" i="150" s="1"/>
  <c r="AE170" i="150"/>
  <c r="AG170" i="150" s="1"/>
  <c r="AI170" i="150" s="1"/>
  <c r="AF170" i="150"/>
  <c r="AH170" i="150" s="1"/>
  <c r="AE124" i="150"/>
  <c r="AG124" i="150" s="1"/>
  <c r="AI124" i="150" s="1"/>
  <c r="AF124" i="150"/>
  <c r="AH124" i="150" s="1"/>
  <c r="AF73" i="150"/>
  <c r="AH73" i="150" s="1"/>
  <c r="AE73" i="150"/>
  <c r="AG73" i="150" s="1"/>
  <c r="AI73" i="150" s="1"/>
  <c r="AE152" i="150"/>
  <c r="AG152" i="150" s="1"/>
  <c r="AI152" i="150" s="1"/>
  <c r="AF152" i="150"/>
  <c r="AH152" i="150" s="1"/>
  <c r="AF201" i="150"/>
  <c r="AH201" i="150" s="1"/>
  <c r="AE201" i="150"/>
  <c r="AG201" i="150" s="1"/>
  <c r="AI201" i="150" s="1"/>
  <c r="AE62" i="150"/>
  <c r="AG62" i="150" s="1"/>
  <c r="AI62" i="150" s="1"/>
  <c r="AF62" i="150"/>
  <c r="AH62" i="150" s="1"/>
  <c r="AF260" i="150"/>
  <c r="AH260" i="150" s="1"/>
  <c r="AE260" i="150"/>
  <c r="AG260" i="150" s="1"/>
  <c r="AI260" i="150" s="1"/>
  <c r="AF58" i="150"/>
  <c r="AH58" i="150" s="1"/>
  <c r="AE58" i="150"/>
  <c r="AG58" i="150" s="1"/>
  <c r="AI58" i="150" s="1"/>
  <c r="AF198" i="150"/>
  <c r="AH198" i="150" s="1"/>
  <c r="AE198" i="150"/>
  <c r="AG198" i="150" s="1"/>
  <c r="AI198" i="150" s="1"/>
  <c r="AE159" i="150"/>
  <c r="AG159" i="150" s="1"/>
  <c r="AI159" i="150" s="1"/>
  <c r="AF159" i="150"/>
  <c r="AH159" i="150" s="1"/>
  <c r="AE51" i="150"/>
  <c r="AG51" i="150" s="1"/>
  <c r="AI51" i="150" s="1"/>
  <c r="AF51" i="150"/>
  <c r="AH51" i="150" s="1"/>
  <c r="AF175" i="150"/>
  <c r="AH175" i="150" s="1"/>
  <c r="AE175" i="150"/>
  <c r="AG175" i="150" s="1"/>
  <c r="AI175" i="150" s="1"/>
  <c r="AF231" i="150"/>
  <c r="AH231" i="150" s="1"/>
  <c r="AE231" i="150"/>
  <c r="AG231" i="150" s="1"/>
  <c r="AI231" i="150" s="1"/>
  <c r="AF254" i="150"/>
  <c r="AH254" i="150" s="1"/>
  <c r="AE254" i="150"/>
  <c r="AG254" i="150" s="1"/>
  <c r="AI254" i="150" s="1"/>
  <c r="AF26" i="150"/>
  <c r="AE26" i="150"/>
  <c r="AF22" i="150"/>
  <c r="AE22" i="150"/>
  <c r="AE148" i="150"/>
  <c r="AG148" i="150" s="1"/>
  <c r="AI148" i="150" s="1"/>
  <c r="AF148" i="150"/>
  <c r="AH148" i="150" s="1"/>
  <c r="AE138" i="150"/>
  <c r="AG138" i="150" s="1"/>
  <c r="AI138" i="150" s="1"/>
  <c r="AF138" i="150"/>
  <c r="AH138" i="150" s="1"/>
  <c r="AF256" i="150"/>
  <c r="AH256" i="150" s="1"/>
  <c r="AE256" i="150"/>
  <c r="AG256" i="150" s="1"/>
  <c r="AI256" i="150" s="1"/>
  <c r="AE29" i="150"/>
  <c r="AG29" i="150" s="1"/>
  <c r="AI29" i="150" s="1"/>
  <c r="AF29" i="150"/>
  <c r="AH29" i="150" s="1"/>
  <c r="AE16" i="150"/>
  <c r="AC266" i="150"/>
  <c r="AF16" i="150"/>
  <c r="AE246" i="150"/>
  <c r="AG246" i="150" s="1"/>
  <c r="AI246" i="150" s="1"/>
  <c r="AF246" i="150"/>
  <c r="AH246" i="150" s="1"/>
  <c r="AF155" i="150"/>
  <c r="AH155" i="150" s="1"/>
  <c r="AE155" i="150"/>
  <c r="AG155" i="150" s="1"/>
  <c r="AI155" i="150" s="1"/>
  <c r="AF30" i="150"/>
  <c r="AH30" i="150" s="1"/>
  <c r="AE30" i="150"/>
  <c r="AG30" i="150" s="1"/>
  <c r="AI30" i="150" s="1"/>
  <c r="AE71" i="150"/>
  <c r="AG71" i="150" s="1"/>
  <c r="AI71" i="150" s="1"/>
  <c r="AF71" i="150"/>
  <c r="AH71" i="150" s="1"/>
  <c r="AF127" i="150"/>
  <c r="AH127" i="150" s="1"/>
  <c r="AE127" i="150"/>
  <c r="AG127" i="150" s="1"/>
  <c r="AI127" i="150" s="1"/>
  <c r="AE190" i="150"/>
  <c r="AG190" i="150" s="1"/>
  <c r="AI190" i="150" s="1"/>
  <c r="AF190" i="150"/>
  <c r="AH190" i="150" s="1"/>
  <c r="AE81" i="150"/>
  <c r="AG81" i="150" s="1"/>
  <c r="AI81" i="150" s="1"/>
  <c r="AF81" i="150"/>
  <c r="AH81" i="150" s="1"/>
  <c r="AE157" i="150"/>
  <c r="AG157" i="150" s="1"/>
  <c r="AI157" i="150" s="1"/>
  <c r="AF157" i="150"/>
  <c r="AH157" i="150" s="1"/>
  <c r="AF229" i="150"/>
  <c r="AH229" i="150" s="1"/>
  <c r="AE229" i="150"/>
  <c r="AG229" i="150" s="1"/>
  <c r="AI229" i="150" s="1"/>
  <c r="AF151" i="150"/>
  <c r="AH151" i="150" s="1"/>
  <c r="AE151" i="150"/>
  <c r="AG151" i="150" s="1"/>
  <c r="AI151" i="150" s="1"/>
  <c r="AE111" i="150"/>
  <c r="AG111" i="150" s="1"/>
  <c r="AI111" i="150" s="1"/>
  <c r="AF111" i="150"/>
  <c r="AH111" i="150" s="1"/>
  <c r="AE56" i="150"/>
  <c r="AG56" i="150" s="1"/>
  <c r="AI56" i="150" s="1"/>
  <c r="AF56" i="150"/>
  <c r="AH56" i="150" s="1"/>
  <c r="AE74" i="150"/>
  <c r="AG74" i="150" s="1"/>
  <c r="AI74" i="150" s="1"/>
  <c r="AF74" i="150"/>
  <c r="AH74" i="150" s="1"/>
  <c r="AF182" i="150"/>
  <c r="AH182" i="150" s="1"/>
  <c r="AE182" i="150"/>
  <c r="AG182" i="150" s="1"/>
  <c r="AI182" i="150" s="1"/>
  <c r="AE122" i="150"/>
  <c r="AG122" i="150" s="1"/>
  <c r="AI122" i="150" s="1"/>
  <c r="AF122" i="150"/>
  <c r="AH122" i="150" s="1"/>
  <c r="AE93" i="150"/>
  <c r="AG93" i="150" s="1"/>
  <c r="AI93" i="150" s="1"/>
  <c r="AF93" i="150"/>
  <c r="AH93" i="150" s="1"/>
  <c r="AE242" i="150"/>
  <c r="AG242" i="150" s="1"/>
  <c r="AI242" i="150" s="1"/>
  <c r="AF242" i="150"/>
  <c r="AH242" i="150" s="1"/>
  <c r="AF83" i="150"/>
  <c r="AH83" i="150" s="1"/>
  <c r="AE83" i="150"/>
  <c r="AG83" i="150" s="1"/>
  <c r="AI83" i="150" s="1"/>
  <c r="AE33" i="150"/>
  <c r="AG33" i="150" s="1"/>
  <c r="AI33" i="150" s="1"/>
  <c r="AF33" i="150"/>
  <c r="AH33" i="150" s="1"/>
  <c r="AF59" i="150"/>
  <c r="AH59" i="150" s="1"/>
  <c r="AE59" i="150"/>
  <c r="AG59" i="150" s="1"/>
  <c r="AI59" i="150" s="1"/>
  <c r="AF237" i="150"/>
  <c r="AH237" i="150" s="1"/>
  <c r="AE237" i="150"/>
  <c r="AG237" i="150" s="1"/>
  <c r="AI237" i="150" s="1"/>
  <c r="AF79" i="150"/>
  <c r="AH79" i="150" s="1"/>
  <c r="AE79" i="150"/>
  <c r="AG79" i="150" s="1"/>
  <c r="AI79" i="150" s="1"/>
  <c r="AF27" i="150"/>
  <c r="AH27" i="150" s="1"/>
  <c r="AE27" i="150"/>
  <c r="AG27" i="150" s="1"/>
  <c r="AI27" i="150" s="1"/>
  <c r="AE167" i="150"/>
  <c r="AG167" i="150" s="1"/>
  <c r="AI167" i="150" s="1"/>
  <c r="AF167" i="150"/>
  <c r="AH167" i="150" s="1"/>
  <c r="AF262" i="150"/>
  <c r="AH262" i="150" s="1"/>
  <c r="AE262" i="150"/>
  <c r="AG262" i="150" s="1"/>
  <c r="AI262" i="150" s="1"/>
  <c r="AE251" i="150"/>
  <c r="AG251" i="150" s="1"/>
  <c r="AI251" i="150" s="1"/>
  <c r="AF251" i="150"/>
  <c r="AH251" i="150" s="1"/>
  <c r="AF166" i="150"/>
  <c r="AH166" i="150" s="1"/>
  <c r="AE166" i="150"/>
  <c r="AG166" i="150" s="1"/>
  <c r="AI166" i="150" s="1"/>
  <c r="P266" i="134"/>
  <c r="AF266" i="150" l="1"/>
  <c r="AF267" i="150" s="1"/>
  <c r="AH16" i="150" s="1"/>
  <c r="O127" i="141"/>
  <c r="P127" i="141" s="1"/>
  <c r="O19" i="141"/>
  <c r="P19" i="141" s="1"/>
  <c r="O184" i="141"/>
  <c r="P184" i="141" s="1"/>
  <c r="O18" i="141"/>
  <c r="P18" i="141" s="1"/>
  <c r="O129" i="141"/>
  <c r="P129" i="141" s="1"/>
  <c r="O42" i="141"/>
  <c r="P42" i="141" s="1"/>
  <c r="O193" i="141"/>
  <c r="P193" i="141" s="1"/>
  <c r="O95" i="141"/>
  <c r="P95" i="141" s="1"/>
  <c r="O166" i="141"/>
  <c r="P166" i="141" s="1"/>
  <c r="O113" i="141"/>
  <c r="P113" i="141" s="1"/>
  <c r="O68" i="141"/>
  <c r="P68" i="141" s="1"/>
  <c r="O218" i="141"/>
  <c r="P218" i="141" s="1"/>
  <c r="O89" i="141"/>
  <c r="P89" i="141" s="1"/>
  <c r="O83" i="141"/>
  <c r="P83" i="141" s="1"/>
  <c r="O263" i="141"/>
  <c r="P263" i="141" s="1"/>
  <c r="O20" i="141"/>
  <c r="P20" i="141" s="1"/>
  <c r="O212" i="141"/>
  <c r="P212" i="141" s="1"/>
  <c r="O150" i="141"/>
  <c r="P150" i="141" s="1"/>
  <c r="O122" i="141"/>
  <c r="P122" i="141" s="1"/>
  <c r="O247" i="141"/>
  <c r="P247" i="141" s="1"/>
  <c r="O53" i="141"/>
  <c r="P53" i="141" s="1"/>
  <c r="O141" i="141"/>
  <c r="P141" i="141" s="1"/>
  <c r="O62" i="141"/>
  <c r="P62" i="141" s="1"/>
  <c r="O192" i="141"/>
  <c r="P192" i="141" s="1"/>
  <c r="O222" i="141"/>
  <c r="P222" i="141" s="1"/>
  <c r="O76" i="141"/>
  <c r="P76" i="141" s="1"/>
  <c r="O167" i="141"/>
  <c r="P167" i="141" s="1"/>
  <c r="O90" i="141"/>
  <c r="P90" i="141" s="1"/>
  <c r="O245" i="141"/>
  <c r="P245" i="141" s="1"/>
  <c r="O137" i="141"/>
  <c r="P137" i="141" s="1"/>
  <c r="O246" i="141"/>
  <c r="P246" i="141" s="1"/>
  <c r="O224" i="141"/>
  <c r="P224" i="141" s="1"/>
  <c r="O220" i="141"/>
  <c r="P220" i="141" s="1"/>
  <c r="O145" i="141"/>
  <c r="P145" i="141" s="1"/>
  <c r="O144" i="141"/>
  <c r="P144" i="141" s="1"/>
  <c r="O27" i="141"/>
  <c r="P27" i="141" s="1"/>
  <c r="O149" i="141"/>
  <c r="P149" i="141" s="1"/>
  <c r="O63" i="141"/>
  <c r="P63" i="141" s="1"/>
  <c r="O156" i="141"/>
  <c r="P156" i="141" s="1"/>
  <c r="O131" i="141"/>
  <c r="P131" i="141" s="1"/>
  <c r="O159" i="141"/>
  <c r="P159" i="141" s="1"/>
  <c r="O84" i="141"/>
  <c r="P84" i="141" s="1"/>
  <c r="O187" i="141"/>
  <c r="P187" i="141" s="1"/>
  <c r="O229" i="141"/>
  <c r="P229" i="141" s="1"/>
  <c r="O178" i="141"/>
  <c r="P178" i="141" s="1"/>
  <c r="O139" i="141"/>
  <c r="P139" i="141" s="1"/>
  <c r="O210" i="141"/>
  <c r="P210" i="141" s="1"/>
  <c r="O102" i="141"/>
  <c r="P102" i="141" s="1"/>
  <c r="O88" i="141"/>
  <c r="P88" i="141" s="1"/>
  <c r="O130" i="141"/>
  <c r="P130" i="141" s="1"/>
  <c r="O233" i="141"/>
  <c r="P233" i="141" s="1"/>
  <c r="O232" i="141"/>
  <c r="P232" i="141" s="1"/>
  <c r="O45" i="141"/>
  <c r="P45" i="141" s="1"/>
  <c r="O154" i="141"/>
  <c r="P154" i="141" s="1"/>
  <c r="O120" i="141"/>
  <c r="P120" i="141" s="1"/>
  <c r="O126" i="141"/>
  <c r="P126" i="141" s="1"/>
  <c r="O80" i="141"/>
  <c r="P80" i="141" s="1"/>
  <c r="O70" i="141"/>
  <c r="P70" i="141" s="1"/>
  <c r="O117" i="141"/>
  <c r="P117" i="141" s="1"/>
  <c r="O73" i="141"/>
  <c r="P73" i="141" s="1"/>
  <c r="O190" i="141"/>
  <c r="P190" i="141" s="1"/>
  <c r="O40" i="141"/>
  <c r="P40" i="141" s="1"/>
  <c r="O264" i="141"/>
  <c r="P264" i="141" s="1"/>
  <c r="O75" i="141"/>
  <c r="P75" i="141" s="1"/>
  <c r="O39" i="141"/>
  <c r="P39" i="141" s="1"/>
  <c r="O198" i="141"/>
  <c r="P198" i="141" s="1"/>
  <c r="O243" i="141"/>
  <c r="P243" i="141" s="1"/>
  <c r="O77" i="141"/>
  <c r="P77" i="141" s="1"/>
  <c r="O116" i="141"/>
  <c r="P116" i="141" s="1"/>
  <c r="O110" i="141"/>
  <c r="P110" i="141" s="1"/>
  <c r="O226" i="141"/>
  <c r="P226" i="141" s="1"/>
  <c r="O72" i="141"/>
  <c r="P72" i="141" s="1"/>
  <c r="O173" i="141"/>
  <c r="P173" i="141" s="1"/>
  <c r="O195" i="141"/>
  <c r="P195" i="141" s="1"/>
  <c r="O162" i="141"/>
  <c r="P162" i="141" s="1"/>
  <c r="O87" i="141"/>
  <c r="P87" i="141" s="1"/>
  <c r="O265" i="141"/>
  <c r="P265" i="141" s="1"/>
  <c r="O58" i="141"/>
  <c r="P58" i="141" s="1"/>
  <c r="O191" i="141"/>
  <c r="P191" i="141" s="1"/>
  <c r="O217" i="141"/>
  <c r="P217" i="141" s="1"/>
  <c r="O194" i="141"/>
  <c r="P194" i="141" s="1"/>
  <c r="O254" i="141"/>
  <c r="P254" i="141" s="1"/>
  <c r="O54" i="141"/>
  <c r="P54" i="141" s="1"/>
  <c r="O248" i="141"/>
  <c r="P248" i="141" s="1"/>
  <c r="O31" i="141"/>
  <c r="P31" i="141" s="1"/>
  <c r="O25" i="141"/>
  <c r="P25" i="141" s="1"/>
  <c r="O202" i="141"/>
  <c r="P202" i="141" s="1"/>
  <c r="O26" i="141"/>
  <c r="P26" i="141" s="1"/>
  <c r="O175" i="141"/>
  <c r="P175" i="141" s="1"/>
  <c r="O16" i="141"/>
  <c r="P16" i="141" s="1"/>
  <c r="O241" i="141"/>
  <c r="P241" i="141" s="1"/>
  <c r="O66" i="141"/>
  <c r="P66" i="141" s="1"/>
  <c r="O107" i="141"/>
  <c r="P107" i="141" s="1"/>
  <c r="O239" i="141"/>
  <c r="P239" i="141" s="1"/>
  <c r="O34" i="141"/>
  <c r="P34" i="141" s="1"/>
  <c r="O204" i="141"/>
  <c r="P204" i="141" s="1"/>
  <c r="O249" i="141"/>
  <c r="P249" i="141" s="1"/>
  <c r="O97" i="141"/>
  <c r="P97" i="141" s="1"/>
  <c r="O256" i="141"/>
  <c r="P256" i="141" s="1"/>
  <c r="O112" i="141"/>
  <c r="P112" i="141" s="1"/>
  <c r="O85" i="141"/>
  <c r="P85" i="141" s="1"/>
  <c r="O109" i="141"/>
  <c r="P109" i="141" s="1"/>
  <c r="O237" i="141"/>
  <c r="P237" i="141" s="1"/>
  <c r="O203" i="141"/>
  <c r="P203" i="141" s="1"/>
  <c r="O103" i="141"/>
  <c r="P103" i="141" s="1"/>
  <c r="O177" i="141"/>
  <c r="P177" i="141" s="1"/>
  <c r="O258" i="141"/>
  <c r="P258" i="141" s="1"/>
  <c r="O133" i="141"/>
  <c r="P133" i="141" s="1"/>
  <c r="O219" i="141"/>
  <c r="P219" i="141" s="1"/>
  <c r="O171" i="141"/>
  <c r="P171" i="141" s="1"/>
  <c r="O60" i="141"/>
  <c r="P60" i="141" s="1"/>
  <c r="O225" i="141"/>
  <c r="P225" i="141" s="1"/>
  <c r="O158" i="141"/>
  <c r="P158" i="141" s="1"/>
  <c r="O78" i="141"/>
  <c r="P78" i="141" s="1"/>
  <c r="O164" i="141"/>
  <c r="P164" i="141" s="1"/>
  <c r="O41" i="141"/>
  <c r="P41" i="141" s="1"/>
  <c r="O205" i="141"/>
  <c r="P205" i="141" s="1"/>
  <c r="O197" i="141"/>
  <c r="P197" i="141" s="1"/>
  <c r="O33" i="141"/>
  <c r="P33" i="141" s="1"/>
  <c r="O55" i="141"/>
  <c r="P55" i="141" s="1"/>
  <c r="O161" i="141"/>
  <c r="P161" i="141" s="1"/>
  <c r="O123" i="141"/>
  <c r="P123" i="141" s="1"/>
  <c r="O52" i="141"/>
  <c r="P52" i="141" s="1"/>
  <c r="O106" i="141"/>
  <c r="P106" i="141" s="1"/>
  <c r="O132" i="141"/>
  <c r="P132" i="141" s="1"/>
  <c r="O46" i="141"/>
  <c r="P46" i="141" s="1"/>
  <c r="O160" i="141"/>
  <c r="P160" i="141" s="1"/>
  <c r="O140" i="141"/>
  <c r="P140" i="141" s="1"/>
  <c r="O50" i="141"/>
  <c r="P50" i="141" s="1"/>
  <c r="O22" i="141"/>
  <c r="P22" i="141" s="1"/>
  <c r="O101" i="141"/>
  <c r="P101" i="141" s="1"/>
  <c r="O235" i="141"/>
  <c r="P235" i="141" s="1"/>
  <c r="O196" i="141"/>
  <c r="P196" i="141" s="1"/>
  <c r="O199" i="141"/>
  <c r="P199" i="141" s="1"/>
  <c r="O115" i="141"/>
  <c r="P115" i="141" s="1"/>
  <c r="O128" i="141"/>
  <c r="P128" i="141" s="1"/>
  <c r="O251" i="141"/>
  <c r="P251" i="141" s="1"/>
  <c r="O252" i="141"/>
  <c r="P252" i="141" s="1"/>
  <c r="O38" i="141"/>
  <c r="P38" i="141" s="1"/>
  <c r="O79" i="141"/>
  <c r="P79" i="141" s="1"/>
  <c r="O240" i="141"/>
  <c r="P240" i="141" s="1"/>
  <c r="O64" i="141"/>
  <c r="P64" i="141" s="1"/>
  <c r="O259" i="141"/>
  <c r="P259" i="141" s="1"/>
  <c r="O165" i="141"/>
  <c r="P165" i="141" s="1"/>
  <c r="O135" i="141"/>
  <c r="P135" i="141" s="1"/>
  <c r="O23" i="141"/>
  <c r="P23" i="141" s="1"/>
  <c r="O57" i="141"/>
  <c r="P57" i="141" s="1"/>
  <c r="O71" i="141"/>
  <c r="P71" i="141" s="1"/>
  <c r="O227" i="141"/>
  <c r="P227" i="141" s="1"/>
  <c r="O67" i="141"/>
  <c r="P67" i="141" s="1"/>
  <c r="O253" i="141"/>
  <c r="P253" i="141" s="1"/>
  <c r="O183" i="141"/>
  <c r="P183" i="141" s="1"/>
  <c r="O61" i="141"/>
  <c r="P61" i="141" s="1"/>
  <c r="O214" i="141"/>
  <c r="P214" i="141" s="1"/>
  <c r="O44" i="141"/>
  <c r="P44" i="141" s="1"/>
  <c r="O69" i="141"/>
  <c r="P69" i="141" s="1"/>
  <c r="O105" i="141"/>
  <c r="P105" i="141" s="1"/>
  <c r="O108" i="141"/>
  <c r="P108" i="141" s="1"/>
  <c r="O47" i="141"/>
  <c r="P47" i="141" s="1"/>
  <c r="O188" i="141"/>
  <c r="P188" i="141" s="1"/>
  <c r="O56" i="141"/>
  <c r="P56" i="141" s="1"/>
  <c r="O155" i="141"/>
  <c r="P155" i="141" s="1"/>
  <c r="O143" i="141"/>
  <c r="P143" i="141" s="1"/>
  <c r="O169" i="141"/>
  <c r="P169" i="141" s="1"/>
  <c r="O176" i="141"/>
  <c r="P176" i="141" s="1"/>
  <c r="O157" i="141"/>
  <c r="P157" i="141" s="1"/>
  <c r="O17" i="141"/>
  <c r="P17" i="141" s="1"/>
  <c r="O29" i="141"/>
  <c r="P29" i="141" s="1"/>
  <c r="O189" i="141"/>
  <c r="P189" i="141" s="1"/>
  <c r="O208" i="141"/>
  <c r="P208" i="141" s="1"/>
  <c r="O207" i="141"/>
  <c r="P207" i="141" s="1"/>
  <c r="O118" i="141"/>
  <c r="P118" i="141" s="1"/>
  <c r="O211" i="141"/>
  <c r="P211" i="141" s="1"/>
  <c r="O98" i="141"/>
  <c r="P98" i="141" s="1"/>
  <c r="O138" i="141"/>
  <c r="P138" i="141" s="1"/>
  <c r="O100" i="141"/>
  <c r="P100" i="141" s="1"/>
  <c r="O152" i="141"/>
  <c r="P152" i="141" s="1"/>
  <c r="O174" i="141"/>
  <c r="P174" i="141" s="1"/>
  <c r="O142" i="141"/>
  <c r="P142" i="141" s="1"/>
  <c r="O96" i="141"/>
  <c r="P96" i="141" s="1"/>
  <c r="O94" i="141"/>
  <c r="P94" i="141" s="1"/>
  <c r="O182" i="141"/>
  <c r="P182" i="141" s="1"/>
  <c r="O236" i="141"/>
  <c r="P236" i="141" s="1"/>
  <c r="O238" i="141"/>
  <c r="P238" i="141" s="1"/>
  <c r="O93" i="141"/>
  <c r="P93" i="141" s="1"/>
  <c r="O124" i="141"/>
  <c r="P124" i="141" s="1"/>
  <c r="O92" i="141"/>
  <c r="P92" i="141" s="1"/>
  <c r="O146" i="141"/>
  <c r="P146" i="141" s="1"/>
  <c r="O228" i="141"/>
  <c r="P228" i="141" s="1"/>
  <c r="O35" i="141"/>
  <c r="P35" i="141" s="1"/>
  <c r="O125" i="141"/>
  <c r="P125" i="141" s="1"/>
  <c r="O21" i="141"/>
  <c r="P21" i="141" s="1"/>
  <c r="O51" i="141"/>
  <c r="P51" i="141" s="1"/>
  <c r="O32" i="141"/>
  <c r="P32" i="141" s="1"/>
  <c r="O262" i="141"/>
  <c r="P262" i="141" s="1"/>
  <c r="O153" i="141"/>
  <c r="P153" i="141" s="1"/>
  <c r="O111" i="141"/>
  <c r="P111" i="141" s="1"/>
  <c r="O74" i="141"/>
  <c r="P74" i="141" s="1"/>
  <c r="O244" i="141"/>
  <c r="P244" i="141" s="1"/>
  <c r="O147" i="141"/>
  <c r="P147" i="141" s="1"/>
  <c r="O86" i="141"/>
  <c r="P86" i="141" s="1"/>
  <c r="O179" i="141"/>
  <c r="P179" i="141" s="1"/>
  <c r="O200" i="141"/>
  <c r="P200" i="141" s="1"/>
  <c r="O172" i="141"/>
  <c r="P172" i="141" s="1"/>
  <c r="O65" i="141"/>
  <c r="P65" i="141" s="1"/>
  <c r="O28" i="141"/>
  <c r="P28" i="141" s="1"/>
  <c r="O231" i="141"/>
  <c r="P231" i="141" s="1"/>
  <c r="O59" i="141"/>
  <c r="P59" i="141" s="1"/>
  <c r="O223" i="141"/>
  <c r="P223" i="141" s="1"/>
  <c r="O213" i="141"/>
  <c r="P213" i="141" s="1"/>
  <c r="O37" i="141"/>
  <c r="P37" i="141" s="1"/>
  <c r="O221" i="141"/>
  <c r="P221" i="141" s="1"/>
  <c r="O234" i="141"/>
  <c r="P234" i="141" s="1"/>
  <c r="O185" i="141"/>
  <c r="P185" i="141" s="1"/>
  <c r="O121" i="141"/>
  <c r="P121" i="141" s="1"/>
  <c r="O255" i="141"/>
  <c r="P255" i="141" s="1"/>
  <c r="O24" i="141"/>
  <c r="P24" i="141" s="1"/>
  <c r="O136" i="141"/>
  <c r="P136" i="141" s="1"/>
  <c r="O250" i="141"/>
  <c r="P250" i="141" s="1"/>
  <c r="O261" i="141"/>
  <c r="P261" i="141" s="1"/>
  <c r="O206" i="141"/>
  <c r="P206" i="141" s="1"/>
  <c r="O230" i="141"/>
  <c r="P230" i="141" s="1"/>
  <c r="O48" i="141"/>
  <c r="P48" i="141" s="1"/>
  <c r="O181" i="141"/>
  <c r="P181" i="141" s="1"/>
  <c r="O242" i="141"/>
  <c r="P242" i="141" s="1"/>
  <c r="O180" i="141"/>
  <c r="P180" i="141" s="1"/>
  <c r="O257" i="141"/>
  <c r="P257" i="141" s="1"/>
  <c r="O114" i="141"/>
  <c r="P114" i="141" s="1"/>
  <c r="O91" i="141"/>
  <c r="P91" i="141" s="1"/>
  <c r="O148" i="141"/>
  <c r="P148" i="141" s="1"/>
  <c r="O163" i="141"/>
  <c r="P163" i="141" s="1"/>
  <c r="O99" i="141"/>
  <c r="P99" i="141" s="1"/>
  <c r="O43" i="141"/>
  <c r="P43" i="141" s="1"/>
  <c r="O216" i="141"/>
  <c r="P216" i="141" s="1"/>
  <c r="O104" i="141"/>
  <c r="P104" i="141" s="1"/>
  <c r="O134" i="141"/>
  <c r="P134" i="141" s="1"/>
  <c r="O215" i="141"/>
  <c r="P215" i="141" s="1"/>
  <c r="O49" i="141"/>
  <c r="P49" i="141" s="1"/>
  <c r="O260" i="141"/>
  <c r="P260" i="141" s="1"/>
  <c r="O36" i="141"/>
  <c r="P36" i="141" s="1"/>
  <c r="O151" i="141"/>
  <c r="P151" i="141" s="1"/>
  <c r="O201" i="141"/>
  <c r="P201" i="141" s="1"/>
  <c r="O81" i="141"/>
  <c r="P81" i="141" s="1"/>
  <c r="O168" i="141"/>
  <c r="P168" i="141" s="1"/>
  <c r="O209" i="141"/>
  <c r="P209" i="141" s="1"/>
  <c r="O82" i="141"/>
  <c r="P82" i="141" s="1"/>
  <c r="O170" i="141"/>
  <c r="P170" i="141" s="1"/>
  <c r="O186" i="141"/>
  <c r="P186" i="141" s="1"/>
  <c r="O30" i="141"/>
  <c r="P30" i="141" s="1"/>
  <c r="O119" i="141"/>
  <c r="P119" i="141" s="1"/>
  <c r="AG22" i="150"/>
  <c r="AG26" i="150"/>
  <c r="AH17" i="150"/>
  <c r="AH26" i="150"/>
  <c r="AG116" i="150"/>
  <c r="AC19" i="142"/>
  <c r="AC113" i="142"/>
  <c r="AC150" i="142"/>
  <c r="AC76" i="142"/>
  <c r="AC145" i="142"/>
  <c r="AC84" i="142"/>
  <c r="AC130" i="142"/>
  <c r="AC70" i="142"/>
  <c r="AC198" i="142"/>
  <c r="AC195" i="142"/>
  <c r="AC254" i="142"/>
  <c r="AC16" i="142"/>
  <c r="AC97" i="142"/>
  <c r="AC177" i="142"/>
  <c r="AC78" i="142"/>
  <c r="AC123" i="142"/>
  <c r="AC22" i="142"/>
  <c r="AC252" i="142"/>
  <c r="AC23" i="142"/>
  <c r="AC214" i="142"/>
  <c r="AC155" i="142"/>
  <c r="AC208" i="142"/>
  <c r="AC174" i="142"/>
  <c r="AC124" i="142"/>
  <c r="AC32" i="142"/>
  <c r="AC179" i="142"/>
  <c r="AC213" i="142"/>
  <c r="AC136" i="142"/>
  <c r="AC180" i="142"/>
  <c r="AC216" i="142"/>
  <c r="AC201" i="142"/>
  <c r="AC119" i="142"/>
  <c r="AC101" i="142"/>
  <c r="AC57" i="142"/>
  <c r="AC207" i="142"/>
  <c r="AC142" i="142"/>
  <c r="AC262" i="142"/>
  <c r="AC37" i="142"/>
  <c r="AC257" i="142"/>
  <c r="AC81" i="142"/>
  <c r="AC221" i="142"/>
  <c r="AC184" i="142"/>
  <c r="AC68" i="142"/>
  <c r="AC122" i="142"/>
  <c r="AC167" i="142"/>
  <c r="AC144" i="142"/>
  <c r="AC187" i="142"/>
  <c r="AC233" i="142"/>
  <c r="AC117" i="142"/>
  <c r="AC243" i="142"/>
  <c r="AC162" i="142"/>
  <c r="AC54" i="142"/>
  <c r="AC241" i="142"/>
  <c r="AC256" i="142"/>
  <c r="AC258" i="142"/>
  <c r="AC164" i="142"/>
  <c r="AC52" i="142"/>
  <c r="AC38" i="142"/>
  <c r="AC44" i="142"/>
  <c r="AC143" i="142"/>
  <c r="AC92" i="142"/>
  <c r="AC200" i="142"/>
  <c r="AC250" i="142"/>
  <c r="AC104" i="142"/>
  <c r="AC18" i="142"/>
  <c r="AC218" i="142"/>
  <c r="AC247" i="142"/>
  <c r="AC90" i="142"/>
  <c r="AC27" i="142"/>
  <c r="AC229" i="142"/>
  <c r="AC232" i="142"/>
  <c r="AC73" i="142"/>
  <c r="AC77" i="142"/>
  <c r="AC87" i="142"/>
  <c r="AC248" i="142"/>
  <c r="AC66" i="142"/>
  <c r="AC112" i="142"/>
  <c r="AC133" i="142"/>
  <c r="AC41" i="142"/>
  <c r="AC106" i="142"/>
  <c r="AC235" i="142"/>
  <c r="AC79" i="142"/>
  <c r="AC71" i="142"/>
  <c r="AC69" i="142"/>
  <c r="AC169" i="142"/>
  <c r="AC118" i="142"/>
  <c r="AC96" i="142"/>
  <c r="AC146" i="142"/>
  <c r="AC153" i="142"/>
  <c r="AC172" i="142"/>
  <c r="AC114" i="142"/>
  <c r="AC129" i="142"/>
  <c r="AC89" i="142"/>
  <c r="AC53" i="142"/>
  <c r="AC245" i="142"/>
  <c r="AC149" i="142"/>
  <c r="AC178" i="142"/>
  <c r="AC45" i="142"/>
  <c r="AC190" i="142"/>
  <c r="AC116" i="142"/>
  <c r="AC265" i="142"/>
  <c r="AC31" i="142"/>
  <c r="AC107" i="142"/>
  <c r="AC85" i="142"/>
  <c r="AC219" i="142"/>
  <c r="AC205" i="142"/>
  <c r="AC132" i="142"/>
  <c r="AC196" i="142"/>
  <c r="AC240" i="142"/>
  <c r="AC227" i="142"/>
  <c r="AC105" i="142"/>
  <c r="AC176" i="142"/>
  <c r="AC211" i="142"/>
  <c r="AC94" i="142"/>
  <c r="AC228" i="142"/>
  <c r="AC111" i="142"/>
  <c r="AC65" i="142"/>
  <c r="AC234" i="142"/>
  <c r="AC206" i="142"/>
  <c r="AC91" i="142"/>
  <c r="AC215" i="142"/>
  <c r="AC209" i="142"/>
  <c r="AC88" i="142"/>
  <c r="AC175" i="142"/>
  <c r="AC161" i="142"/>
  <c r="AC61" i="142"/>
  <c r="AC93" i="142"/>
  <c r="AC24" i="142"/>
  <c r="AC30" i="142"/>
  <c r="AC42" i="142"/>
  <c r="AC83" i="142"/>
  <c r="AC141" i="142"/>
  <c r="AC137" i="142"/>
  <c r="AC63" i="142"/>
  <c r="AC139" i="142"/>
  <c r="AC154" i="142"/>
  <c r="AC40" i="142"/>
  <c r="AC110" i="142"/>
  <c r="AC58" i="142"/>
  <c r="AC25" i="142"/>
  <c r="AC239" i="142"/>
  <c r="AC109" i="142"/>
  <c r="AC171" i="142"/>
  <c r="AC197" i="142"/>
  <c r="AC46" i="142"/>
  <c r="AC199" i="142"/>
  <c r="AC64" i="142"/>
  <c r="AC67" i="142"/>
  <c r="AC108" i="142"/>
  <c r="AC157" i="142"/>
  <c r="AC98" i="142"/>
  <c r="AC182" i="142"/>
  <c r="AC35" i="142"/>
  <c r="AC74" i="142"/>
  <c r="AC28" i="142"/>
  <c r="AC185" i="142"/>
  <c r="AC230" i="142"/>
  <c r="AC148" i="142"/>
  <c r="AC49" i="142"/>
  <c r="AC82" i="142"/>
  <c r="AC222" i="142"/>
  <c r="AC158" i="142"/>
  <c r="AC135" i="142"/>
  <c r="AC152" i="142"/>
  <c r="AC223" i="142"/>
  <c r="AC151" i="142"/>
  <c r="AC168" i="142"/>
  <c r="AC193" i="142"/>
  <c r="AC263" i="142"/>
  <c r="AC62" i="142"/>
  <c r="AC246" i="142"/>
  <c r="AC156" i="142"/>
  <c r="AC210" i="142"/>
  <c r="AC120" i="142"/>
  <c r="AC264" i="142"/>
  <c r="AC226" i="142"/>
  <c r="AC191" i="142"/>
  <c r="AC202" i="142"/>
  <c r="AC34" i="142"/>
  <c r="AC237" i="142"/>
  <c r="AC60" i="142"/>
  <c r="AC33" i="142"/>
  <c r="AC160" i="142"/>
  <c r="AC115" i="142"/>
  <c r="AC259" i="142"/>
  <c r="AC253" i="142"/>
  <c r="AC47" i="142"/>
  <c r="AC17" i="142"/>
  <c r="AC138" i="142"/>
  <c r="AC236" i="142"/>
  <c r="AC125" i="142"/>
  <c r="AC244" i="142"/>
  <c r="AC231" i="142"/>
  <c r="AC121" i="142"/>
  <c r="AC48" i="142"/>
  <c r="AC163" i="142"/>
  <c r="AC260" i="142"/>
  <c r="AC170" i="142"/>
  <c r="AC166" i="142"/>
  <c r="AC220" i="142"/>
  <c r="AC80" i="142"/>
  <c r="AC173" i="142"/>
  <c r="AC103" i="142"/>
  <c r="AC50" i="142"/>
  <c r="AC56" i="142"/>
  <c r="AC51" i="142"/>
  <c r="AC242" i="142"/>
  <c r="AC261" i="142"/>
  <c r="AC95" i="142"/>
  <c r="AC20" i="142"/>
  <c r="AC192" i="142"/>
  <c r="AC224" i="142"/>
  <c r="AC131" i="142"/>
  <c r="AC102" i="142"/>
  <c r="AC126" i="142"/>
  <c r="AC75" i="142"/>
  <c r="AC72" i="142"/>
  <c r="AC217" i="142"/>
  <c r="AC26" i="142"/>
  <c r="AC204" i="142"/>
  <c r="AC203" i="142"/>
  <c r="AC225" i="142"/>
  <c r="AC55" i="142"/>
  <c r="AC140" i="142"/>
  <c r="AC128" i="142"/>
  <c r="AC165" i="142"/>
  <c r="AC183" i="142"/>
  <c r="AC188" i="142"/>
  <c r="AC29" i="142"/>
  <c r="AC100" i="142"/>
  <c r="AC238" i="142"/>
  <c r="AC21" i="142"/>
  <c r="AC147" i="142"/>
  <c r="AC59" i="142"/>
  <c r="AC255" i="142"/>
  <c r="AC181" i="142"/>
  <c r="AC99" i="142"/>
  <c r="AC36" i="142"/>
  <c r="AC186" i="142"/>
  <c r="AC127" i="142"/>
  <c r="AC212" i="142"/>
  <c r="AC159" i="142"/>
  <c r="AC39" i="142"/>
  <c r="AC194" i="142"/>
  <c r="AC249" i="142"/>
  <c r="AC251" i="142"/>
  <c r="AC189" i="142"/>
  <c r="AC86" i="142"/>
  <c r="AC43" i="142"/>
  <c r="AC134" i="142"/>
  <c r="AC266" i="142" l="1"/>
  <c r="Q134" i="141"/>
  <c r="Q43" i="141"/>
  <c r="Q86" i="141"/>
  <c r="Q189" i="141"/>
  <c r="Q251" i="141"/>
  <c r="Q249" i="141"/>
  <c r="Q194" i="141"/>
  <c r="Q39" i="141"/>
  <c r="Q159" i="141"/>
  <c r="Q212" i="141"/>
  <c r="Q127" i="141"/>
  <c r="Q186" i="141"/>
  <c r="Q36" i="141"/>
  <c r="Q99" i="141"/>
  <c r="Q181" i="141"/>
  <c r="Q255" i="141"/>
  <c r="Q59" i="141"/>
  <c r="Q147" i="141"/>
  <c r="Q21" i="141"/>
  <c r="Q238" i="141"/>
  <c r="Q100" i="141"/>
  <c r="Q29" i="141"/>
  <c r="Q188" i="141"/>
  <c r="Q183" i="141"/>
  <c r="Q165" i="141"/>
  <c r="Q128" i="141"/>
  <c r="Q140" i="141"/>
  <c r="Q55" i="141"/>
  <c r="Q225" i="141"/>
  <c r="Q203" i="141"/>
  <c r="Q204" i="141"/>
  <c r="Q26" i="141"/>
  <c r="Q217" i="141"/>
  <c r="Q72" i="141"/>
  <c r="Q75" i="141"/>
  <c r="Q126" i="141"/>
  <c r="Q102" i="141"/>
  <c r="Q131" i="141"/>
  <c r="Q224" i="141"/>
  <c r="Q192" i="141"/>
  <c r="Q20" i="141"/>
  <c r="Q95" i="141"/>
  <c r="AG17" i="150"/>
  <c r="Q261" i="141"/>
  <c r="Q242" i="141"/>
  <c r="Q51" i="141"/>
  <c r="Q56" i="141"/>
  <c r="Q50" i="141"/>
  <c r="Q103" i="141"/>
  <c r="Q173" i="141"/>
  <c r="Q80" i="141"/>
  <c r="Q220" i="141"/>
  <c r="Q166" i="141"/>
  <c r="Q170" i="141"/>
  <c r="Q260" i="141"/>
  <c r="Q163" i="141"/>
  <c r="Q48" i="141"/>
  <c r="Q121" i="141"/>
  <c r="Q231" i="141"/>
  <c r="Q244" i="141"/>
  <c r="Q125" i="141"/>
  <c r="Q236" i="141"/>
  <c r="Q138" i="141"/>
  <c r="Q17" i="141"/>
  <c r="Q47" i="141"/>
  <c r="Q253" i="141"/>
  <c r="Q259" i="141"/>
  <c r="Q115" i="141"/>
  <c r="Q160" i="141"/>
  <c r="Q33" i="141"/>
  <c r="Q60" i="141"/>
  <c r="Q237" i="141"/>
  <c r="Q34" i="141"/>
  <c r="Q202" i="141"/>
  <c r="Q191" i="141"/>
  <c r="Q226" i="141"/>
  <c r="Q264" i="141"/>
  <c r="Q120" i="141"/>
  <c r="Q210" i="141"/>
  <c r="Q156" i="141"/>
  <c r="Q246" i="141"/>
  <c r="Q62" i="141"/>
  <c r="Q263" i="141"/>
  <c r="Q193" i="141"/>
  <c r="AG18" i="150"/>
  <c r="Q168" i="141"/>
  <c r="Q151" i="141"/>
  <c r="Q223" i="141"/>
  <c r="Q152" i="141"/>
  <c r="Q135" i="141"/>
  <c r="Q158" i="141"/>
  <c r="Q222" i="141"/>
  <c r="Q82" i="141"/>
  <c r="Q49" i="141"/>
  <c r="Q148" i="141"/>
  <c r="Q230" i="141"/>
  <c r="Q185" i="141"/>
  <c r="Q28" i="141"/>
  <c r="Q74" i="141"/>
  <c r="Q35" i="141"/>
  <c r="Q182" i="141"/>
  <c r="Q98" i="141"/>
  <c r="Q157" i="141"/>
  <c r="Q108" i="141"/>
  <c r="Q67" i="141"/>
  <c r="Q64" i="141"/>
  <c r="Q199" i="141"/>
  <c r="Q46" i="141"/>
  <c r="Q197" i="141"/>
  <c r="Q171" i="141"/>
  <c r="Q109" i="141"/>
  <c r="Q239" i="141"/>
  <c r="Q25" i="141"/>
  <c r="Q58" i="141"/>
  <c r="Q110" i="141"/>
  <c r="Q40" i="141"/>
  <c r="Q154" i="141"/>
  <c r="Q139" i="141"/>
  <c r="Q63" i="141"/>
  <c r="Q137" i="141"/>
  <c r="Q141" i="141"/>
  <c r="Q83" i="141"/>
  <c r="Q42" i="141"/>
  <c r="AH22" i="150"/>
  <c r="Q30" i="141"/>
  <c r="Q24" i="141"/>
  <c r="Q93" i="141"/>
  <c r="Q61" i="141"/>
  <c r="Q161" i="141"/>
  <c r="Q175" i="141"/>
  <c r="Q88" i="141"/>
  <c r="Q209" i="141"/>
  <c r="Q215" i="141"/>
  <c r="Q91" i="141"/>
  <c r="Q206" i="141"/>
  <c r="Q234" i="141"/>
  <c r="Q65" i="141"/>
  <c r="Q111" i="141"/>
  <c r="Q228" i="141"/>
  <c r="Q94" i="141"/>
  <c r="Q211" i="141"/>
  <c r="Q176" i="141"/>
  <c r="Q105" i="141"/>
  <c r="Q227" i="141"/>
  <c r="Q240" i="141"/>
  <c r="Q196" i="141"/>
  <c r="Q132" i="141"/>
  <c r="Q205" i="141"/>
  <c r="Q219" i="141"/>
  <c r="Q85" i="141"/>
  <c r="Q107" i="141"/>
  <c r="Q31" i="141"/>
  <c r="Q265" i="141"/>
  <c r="Q116" i="141"/>
  <c r="Q190" i="141"/>
  <c r="Q45" i="141"/>
  <c r="Q178" i="141"/>
  <c r="Q149" i="141"/>
  <c r="Q245" i="141"/>
  <c r="Q53" i="141"/>
  <c r="Q89" i="141"/>
  <c r="Q129" i="141"/>
  <c r="AH18" i="150"/>
  <c r="Q114" i="141"/>
  <c r="Q172" i="141"/>
  <c r="Q153" i="141"/>
  <c r="Q146" i="141"/>
  <c r="Q96" i="141"/>
  <c r="Q118" i="141"/>
  <c r="Q169" i="141"/>
  <c r="Q69" i="141"/>
  <c r="Q71" i="141"/>
  <c r="Q79" i="141"/>
  <c r="Q235" i="141"/>
  <c r="Q106" i="141"/>
  <c r="Q41" i="141"/>
  <c r="Q133" i="141"/>
  <c r="Q112" i="141"/>
  <c r="Q66" i="141"/>
  <c r="Q248" i="141"/>
  <c r="Q87" i="141"/>
  <c r="Q77" i="141"/>
  <c r="Q73" i="141"/>
  <c r="Q232" i="141"/>
  <c r="Q229" i="141"/>
  <c r="Q27" i="141"/>
  <c r="Q90" i="141"/>
  <c r="Q247" i="141"/>
  <c r="Q218" i="141"/>
  <c r="Q18" i="141"/>
  <c r="AG16" i="150"/>
  <c r="Q104" i="141"/>
  <c r="Q250" i="141"/>
  <c r="Q200" i="141"/>
  <c r="Q92" i="141"/>
  <c r="Q143" i="141"/>
  <c r="Q44" i="141"/>
  <c r="Q38" i="141"/>
  <c r="Q52" i="141"/>
  <c r="Q164" i="141"/>
  <c r="Q258" i="141"/>
  <c r="Q256" i="141"/>
  <c r="Q241" i="141"/>
  <c r="Q54" i="141"/>
  <c r="Q162" i="141"/>
  <c r="Q243" i="141"/>
  <c r="Q117" i="141"/>
  <c r="Q233" i="141"/>
  <c r="Q187" i="141"/>
  <c r="Q144" i="141"/>
  <c r="Q167" i="141"/>
  <c r="Q122" i="141"/>
  <c r="Q68" i="141"/>
  <c r="Q184" i="141"/>
  <c r="Q221" i="141"/>
  <c r="Q81" i="141"/>
  <c r="Q257" i="141"/>
  <c r="Q37" i="141"/>
  <c r="Q262" i="141"/>
  <c r="Q142" i="141"/>
  <c r="Q207" i="141"/>
  <c r="Q57" i="141"/>
  <c r="Q101" i="141"/>
  <c r="Q119" i="141"/>
  <c r="Q201" i="141"/>
  <c r="Q216" i="141"/>
  <c r="Q180" i="141"/>
  <c r="Q136" i="141"/>
  <c r="Q213" i="141"/>
  <c r="Q179" i="141"/>
  <c r="Q32" i="141"/>
  <c r="Q124" i="141"/>
  <c r="Q174" i="141"/>
  <c r="Q208" i="141"/>
  <c r="Q155" i="141"/>
  <c r="Q214" i="141"/>
  <c r="Q23" i="141"/>
  <c r="Q252" i="141"/>
  <c r="Q22" i="141"/>
  <c r="Q123" i="141"/>
  <c r="Q78" i="141"/>
  <c r="Q177" i="141"/>
  <c r="Q97" i="141"/>
  <c r="Q16" i="141"/>
  <c r="Q254" i="141"/>
  <c r="Q195" i="141"/>
  <c r="Q198" i="141"/>
  <c r="Q70" i="141"/>
  <c r="Q130" i="141"/>
  <c r="Q84" i="141"/>
  <c r="Q145" i="141"/>
  <c r="Q76" i="141"/>
  <c r="Q150" i="141"/>
  <c r="Q113" i="141"/>
  <c r="Q19" i="141"/>
  <c r="AH116" i="150"/>
  <c r="AD189" i="142"/>
  <c r="AD186" i="142"/>
  <c r="AD238" i="142"/>
  <c r="AD55" i="142"/>
  <c r="AD126" i="142"/>
  <c r="AD261" i="142"/>
  <c r="AD220" i="142"/>
  <c r="AD231" i="142"/>
  <c r="AD259" i="142"/>
  <c r="AD191" i="142"/>
  <c r="AD263" i="142"/>
  <c r="AD158" i="142"/>
  <c r="AD74" i="142"/>
  <c r="AD199" i="142"/>
  <c r="AD110" i="142"/>
  <c r="AD42" i="142"/>
  <c r="AD175" i="142"/>
  <c r="AD111" i="142"/>
  <c r="AD196" i="142"/>
  <c r="AD116" i="142"/>
  <c r="AD129" i="142"/>
  <c r="AD169" i="142"/>
  <c r="AD112" i="142"/>
  <c r="AD27" i="142"/>
  <c r="AD250" i="142"/>
  <c r="AD258" i="142"/>
  <c r="AD187" i="142"/>
  <c r="AD257" i="142"/>
  <c r="AD201" i="142"/>
  <c r="AD174" i="142"/>
  <c r="AD78" i="142"/>
  <c r="AD130" i="142"/>
  <c r="AD35" i="142"/>
  <c r="AD132" i="142"/>
  <c r="AD69" i="142"/>
  <c r="AD66" i="142"/>
  <c r="AD200" i="142"/>
  <c r="AD256" i="142"/>
  <c r="AD144" i="142"/>
  <c r="AD37" i="142"/>
  <c r="AD208" i="142"/>
  <c r="AD177" i="142"/>
  <c r="AD205" i="142"/>
  <c r="AD248" i="142"/>
  <c r="AD262" i="142"/>
  <c r="AD97" i="142"/>
  <c r="AD140" i="142"/>
  <c r="AD83" i="142"/>
  <c r="AD89" i="142"/>
  <c r="AD164" i="142"/>
  <c r="AD251" i="142"/>
  <c r="AD36" i="142"/>
  <c r="AD100" i="142"/>
  <c r="AD225" i="142"/>
  <c r="AD102" i="142"/>
  <c r="AD242" i="142"/>
  <c r="AD166" i="142"/>
  <c r="AD244" i="142"/>
  <c r="AD115" i="142"/>
  <c r="AD226" i="142"/>
  <c r="AD193" i="142"/>
  <c r="AD222" i="142"/>
  <c r="AD46" i="142"/>
  <c r="AD40" i="142"/>
  <c r="AD88" i="142"/>
  <c r="AD228" i="142"/>
  <c r="AD190" i="142"/>
  <c r="AD90" i="142"/>
  <c r="AD216" i="142"/>
  <c r="AD84" i="142"/>
  <c r="AD114" i="142"/>
  <c r="AD92" i="142"/>
  <c r="AD167" i="142"/>
  <c r="AD155" i="142"/>
  <c r="AD145" i="142"/>
  <c r="AD127" i="142"/>
  <c r="AD202" i="142"/>
  <c r="AD161" i="142"/>
  <c r="AD240" i="142"/>
  <c r="AD104" i="142"/>
  <c r="AD70" i="142"/>
  <c r="AD249" i="142"/>
  <c r="AD99" i="142"/>
  <c r="AD29" i="142"/>
  <c r="AD203" i="142"/>
  <c r="AD131" i="142"/>
  <c r="AD51" i="142"/>
  <c r="AD125" i="142"/>
  <c r="AD160" i="142"/>
  <c r="AD264" i="142"/>
  <c r="AD82" i="142"/>
  <c r="AD182" i="142"/>
  <c r="AD197" i="142"/>
  <c r="AD154" i="142"/>
  <c r="AD209" i="142"/>
  <c r="AD94" i="142"/>
  <c r="AD45" i="142"/>
  <c r="AD71" i="142"/>
  <c r="AD247" i="142"/>
  <c r="AD241" i="142"/>
  <c r="AD180" i="142"/>
  <c r="AD28" i="142"/>
  <c r="AD229" i="142"/>
  <c r="AD123" i="142"/>
  <c r="AD194" i="142"/>
  <c r="AD181" i="142"/>
  <c r="AD188" i="142"/>
  <c r="AD204" i="142"/>
  <c r="AD224" i="142"/>
  <c r="AD56" i="142"/>
  <c r="AD170" i="142"/>
  <c r="AD236" i="142"/>
  <c r="AD33" i="142"/>
  <c r="AD120" i="142"/>
  <c r="AD168" i="142"/>
  <c r="AD49" i="142"/>
  <c r="AD98" i="142"/>
  <c r="AD171" i="142"/>
  <c r="AD139" i="142"/>
  <c r="AD30" i="142"/>
  <c r="AD215" i="142"/>
  <c r="AD211" i="142"/>
  <c r="AD219" i="142"/>
  <c r="AD178" i="142"/>
  <c r="AD172" i="142"/>
  <c r="AD79" i="142"/>
  <c r="AD87" i="142"/>
  <c r="AD218" i="142"/>
  <c r="AD143" i="142"/>
  <c r="AD54" i="142"/>
  <c r="AD122" i="142"/>
  <c r="AD142" i="142"/>
  <c r="AD136" i="142"/>
  <c r="AD214" i="142"/>
  <c r="AD16" i="142"/>
  <c r="AD76" i="142"/>
  <c r="AD157" i="142"/>
  <c r="AD91" i="142"/>
  <c r="AD85" i="142"/>
  <c r="AD149" i="142"/>
  <c r="AD235" i="142"/>
  <c r="AD77" i="142"/>
  <c r="AD44" i="142"/>
  <c r="AD162" i="142"/>
  <c r="AD207" i="142"/>
  <c r="AD213" i="142"/>
  <c r="AD254" i="142"/>
  <c r="AD150" i="142"/>
  <c r="AD252" i="142"/>
  <c r="AD113" i="142"/>
  <c r="AD86" i="142"/>
  <c r="AD80" i="142"/>
  <c r="AD253" i="142"/>
  <c r="AD135" i="142"/>
  <c r="AD65" i="142"/>
  <c r="AD118" i="142"/>
  <c r="AD81" i="142"/>
  <c r="AD39" i="142"/>
  <c r="AD255" i="142"/>
  <c r="AD183" i="142"/>
  <c r="AD26" i="142"/>
  <c r="AD192" i="142"/>
  <c r="AD50" i="142"/>
  <c r="AD260" i="142"/>
  <c r="AD138" i="142"/>
  <c r="AD60" i="142"/>
  <c r="AD210" i="142"/>
  <c r="AD151" i="142"/>
  <c r="AD148" i="142"/>
  <c r="AD109" i="142"/>
  <c r="AD63" i="142"/>
  <c r="AD24" i="142"/>
  <c r="AD176" i="142"/>
  <c r="AD153" i="142"/>
  <c r="AD18" i="142"/>
  <c r="AD68" i="142"/>
  <c r="AD23" i="142"/>
  <c r="AD195" i="142"/>
  <c r="AD124" i="142"/>
  <c r="AD134" i="142"/>
  <c r="AD159" i="142"/>
  <c r="AD59" i="142"/>
  <c r="AD165" i="142"/>
  <c r="AD217" i="142"/>
  <c r="AD20" i="142"/>
  <c r="AD103" i="142"/>
  <c r="AD163" i="142"/>
  <c r="AD17" i="142"/>
  <c r="AD237" i="142"/>
  <c r="AD156" i="142"/>
  <c r="AD223" i="142"/>
  <c r="AD230" i="142"/>
  <c r="AD108" i="142"/>
  <c r="AD239" i="142"/>
  <c r="AD137" i="142"/>
  <c r="AD93" i="142"/>
  <c r="AD206" i="142"/>
  <c r="AD105" i="142"/>
  <c r="AD107" i="142"/>
  <c r="AD245" i="142"/>
  <c r="AD146" i="142"/>
  <c r="AD106" i="142"/>
  <c r="AD73" i="142"/>
  <c r="AD38" i="142"/>
  <c r="AD243" i="142"/>
  <c r="AD184" i="142"/>
  <c r="AD57" i="142"/>
  <c r="AD179" i="142"/>
  <c r="AD75" i="142"/>
  <c r="AD64" i="142"/>
  <c r="AD265" i="142"/>
  <c r="AD233" i="142"/>
  <c r="AD43" i="142"/>
  <c r="AD212" i="142"/>
  <c r="AD147" i="142"/>
  <c r="AD128" i="142"/>
  <c r="AD72" i="142"/>
  <c r="AD95" i="142"/>
  <c r="AD173" i="142"/>
  <c r="AD48" i="142"/>
  <c r="AD47" i="142"/>
  <c r="AD34" i="142"/>
  <c r="AD246" i="142"/>
  <c r="AD152" i="142"/>
  <c r="AD185" i="142"/>
  <c r="AD67" i="142"/>
  <c r="AD25" i="142"/>
  <c r="AD141" i="142"/>
  <c r="AD61" i="142"/>
  <c r="AD234" i="142"/>
  <c r="AD227" i="142"/>
  <c r="AD31" i="142"/>
  <c r="AD53" i="142"/>
  <c r="AD96" i="142"/>
  <c r="AD41" i="142"/>
  <c r="AD232" i="142"/>
  <c r="AD52" i="142"/>
  <c r="AD117" i="142"/>
  <c r="AD221" i="142"/>
  <c r="AD101" i="142"/>
  <c r="AD32" i="142"/>
  <c r="AD22" i="142"/>
  <c r="AD198" i="142"/>
  <c r="AD19" i="142"/>
  <c r="AD21" i="142"/>
  <c r="AD121" i="142"/>
  <c r="AD62" i="142"/>
  <c r="AD58" i="142"/>
  <c r="AD133" i="142"/>
  <c r="AD119" i="142"/>
  <c r="AJ119" i="142" l="1"/>
  <c r="AE119" i="142"/>
  <c r="AG119" i="142" s="1"/>
  <c r="AI119" i="142" s="1"/>
  <c r="AF119" i="142"/>
  <c r="AH119" i="142" s="1"/>
  <c r="AJ133" i="142"/>
  <c r="AE133" i="142"/>
  <c r="AG133" i="142" s="1"/>
  <c r="AI133" i="142" s="1"/>
  <c r="AF133" i="142"/>
  <c r="AH133" i="142" s="1"/>
  <c r="AJ58" i="142"/>
  <c r="AF58" i="142"/>
  <c r="AH58" i="142" s="1"/>
  <c r="AE58" i="142"/>
  <c r="AG58" i="142" s="1"/>
  <c r="AI58" i="142" s="1"/>
  <c r="AJ62" i="142"/>
  <c r="AF62" i="142"/>
  <c r="AH62" i="142" s="1"/>
  <c r="AE62" i="142"/>
  <c r="AG62" i="142" s="1"/>
  <c r="AI62" i="142" s="1"/>
  <c r="AJ121" i="142"/>
  <c r="AF121" i="142"/>
  <c r="AH121" i="142" s="1"/>
  <c r="AE121" i="142"/>
  <c r="AG121" i="142" s="1"/>
  <c r="AI121" i="142" s="1"/>
  <c r="AJ21" i="142"/>
  <c r="AF21" i="142"/>
  <c r="AH21" i="142" s="1"/>
  <c r="AE21" i="142"/>
  <c r="AG21" i="142" s="1"/>
  <c r="AI21" i="142" s="1"/>
  <c r="AJ19" i="142"/>
  <c r="AF19" i="142"/>
  <c r="AH19" i="142" s="1"/>
  <c r="AE19" i="142"/>
  <c r="AG19" i="142" s="1"/>
  <c r="AI19" i="142" s="1"/>
  <c r="AJ198" i="142"/>
  <c r="AE198" i="142"/>
  <c r="AG198" i="142" s="1"/>
  <c r="AI198" i="142" s="1"/>
  <c r="AF198" i="142"/>
  <c r="AH198" i="142" s="1"/>
  <c r="AJ22" i="142"/>
  <c r="AE22" i="142"/>
  <c r="AG22" i="142" s="1"/>
  <c r="AI22" i="142" s="1"/>
  <c r="AF22" i="142"/>
  <c r="AH22" i="142" s="1"/>
  <c r="AJ32" i="142"/>
  <c r="AF32" i="142"/>
  <c r="AH32" i="142" s="1"/>
  <c r="AE32" i="142"/>
  <c r="AG32" i="142" s="1"/>
  <c r="AI32" i="142" s="1"/>
  <c r="AJ101" i="142"/>
  <c r="AE101" i="142"/>
  <c r="AG101" i="142" s="1"/>
  <c r="AI101" i="142" s="1"/>
  <c r="AF101" i="142"/>
  <c r="AH101" i="142" s="1"/>
  <c r="AJ221" i="142"/>
  <c r="AE221" i="142"/>
  <c r="AG221" i="142" s="1"/>
  <c r="AI221" i="142" s="1"/>
  <c r="AF221" i="142"/>
  <c r="AH221" i="142" s="1"/>
  <c r="AJ117" i="142"/>
  <c r="AE117" i="142"/>
  <c r="AG117" i="142" s="1"/>
  <c r="AI117" i="142" s="1"/>
  <c r="AF117" i="142"/>
  <c r="AH117" i="142" s="1"/>
  <c r="AJ52" i="142"/>
  <c r="AF52" i="142"/>
  <c r="AH52" i="142" s="1"/>
  <c r="AE52" i="142"/>
  <c r="AG52" i="142" s="1"/>
  <c r="AI52" i="142" s="1"/>
  <c r="AJ232" i="142"/>
  <c r="AE232" i="142"/>
  <c r="AG232" i="142" s="1"/>
  <c r="AI232" i="142" s="1"/>
  <c r="AF232" i="142"/>
  <c r="AH232" i="142" s="1"/>
  <c r="AJ41" i="142"/>
  <c r="AE41" i="142"/>
  <c r="AG41" i="142" s="1"/>
  <c r="AI41" i="142" s="1"/>
  <c r="AF41" i="142"/>
  <c r="AH41" i="142" s="1"/>
  <c r="AJ96" i="142"/>
  <c r="AF96" i="142"/>
  <c r="AH96" i="142" s="1"/>
  <c r="AE96" i="142"/>
  <c r="AG96" i="142" s="1"/>
  <c r="AI96" i="142" s="1"/>
  <c r="AJ53" i="142"/>
  <c r="AE53" i="142"/>
  <c r="AG53" i="142" s="1"/>
  <c r="AI53" i="142" s="1"/>
  <c r="AF53" i="142"/>
  <c r="AH53" i="142" s="1"/>
  <c r="AJ31" i="142"/>
  <c r="AE31" i="142"/>
  <c r="AG31" i="142" s="1"/>
  <c r="AI31" i="142" s="1"/>
  <c r="AF31" i="142"/>
  <c r="AH31" i="142" s="1"/>
  <c r="AJ227" i="142"/>
  <c r="AE227" i="142"/>
  <c r="AG227" i="142" s="1"/>
  <c r="AI227" i="142" s="1"/>
  <c r="AF227" i="142"/>
  <c r="AH227" i="142" s="1"/>
  <c r="AJ234" i="142"/>
  <c r="AF234" i="142"/>
  <c r="AH234" i="142" s="1"/>
  <c r="AE234" i="142"/>
  <c r="AG234" i="142" s="1"/>
  <c r="AI234" i="142" s="1"/>
  <c r="AJ61" i="142"/>
  <c r="AF61" i="142"/>
  <c r="AH61" i="142" s="1"/>
  <c r="AE61" i="142"/>
  <c r="AG61" i="142" s="1"/>
  <c r="AI61" i="142" s="1"/>
  <c r="AJ141" i="142"/>
  <c r="AE141" i="142"/>
  <c r="AG141" i="142" s="1"/>
  <c r="AI141" i="142" s="1"/>
  <c r="AF141" i="142"/>
  <c r="AH141" i="142" s="1"/>
  <c r="AJ25" i="142"/>
  <c r="AE25" i="142"/>
  <c r="AG25" i="142" s="1"/>
  <c r="AI25" i="142" s="1"/>
  <c r="AF25" i="142"/>
  <c r="AH25" i="142" s="1"/>
  <c r="AJ67" i="142"/>
  <c r="AF67" i="142"/>
  <c r="AH67" i="142" s="1"/>
  <c r="AE67" i="142"/>
  <c r="AG67" i="142" s="1"/>
  <c r="AI67" i="142" s="1"/>
  <c r="AJ185" i="142"/>
  <c r="AE185" i="142"/>
  <c r="AG185" i="142" s="1"/>
  <c r="AI185" i="142" s="1"/>
  <c r="AF185" i="142"/>
  <c r="AH185" i="142" s="1"/>
  <c r="AJ152" i="142"/>
  <c r="AF152" i="142"/>
  <c r="AH152" i="142" s="1"/>
  <c r="AE152" i="142"/>
  <c r="AG152" i="142" s="1"/>
  <c r="AI152" i="142" s="1"/>
  <c r="AJ246" i="142"/>
  <c r="AE246" i="142"/>
  <c r="AG246" i="142" s="1"/>
  <c r="AI246" i="142" s="1"/>
  <c r="AF246" i="142"/>
  <c r="AH246" i="142" s="1"/>
  <c r="AJ34" i="142"/>
  <c r="AF34" i="142"/>
  <c r="AH34" i="142" s="1"/>
  <c r="AE34" i="142"/>
  <c r="AG34" i="142" s="1"/>
  <c r="AI34" i="142" s="1"/>
  <c r="AJ47" i="142"/>
  <c r="AF47" i="142"/>
  <c r="AH47" i="142" s="1"/>
  <c r="AE47" i="142"/>
  <c r="AG47" i="142" s="1"/>
  <c r="AI47" i="142" s="1"/>
  <c r="AJ48" i="142"/>
  <c r="AF48" i="142"/>
  <c r="AH48" i="142" s="1"/>
  <c r="AE48" i="142"/>
  <c r="AG48" i="142" s="1"/>
  <c r="AI48" i="142" s="1"/>
  <c r="AJ173" i="142"/>
  <c r="AF173" i="142"/>
  <c r="AH173" i="142" s="1"/>
  <c r="AE173" i="142"/>
  <c r="AG173" i="142" s="1"/>
  <c r="AI173" i="142" s="1"/>
  <c r="AJ95" i="142"/>
  <c r="AE95" i="142"/>
  <c r="AG95" i="142" s="1"/>
  <c r="AI95" i="142" s="1"/>
  <c r="AF95" i="142"/>
  <c r="AH95" i="142" s="1"/>
  <c r="AJ72" i="142"/>
  <c r="AE72" i="142"/>
  <c r="AG72" i="142" s="1"/>
  <c r="AI72" i="142" s="1"/>
  <c r="AF72" i="142"/>
  <c r="AH72" i="142" s="1"/>
  <c r="AJ128" i="142"/>
  <c r="AF128" i="142"/>
  <c r="AH128" i="142" s="1"/>
  <c r="AE128" i="142"/>
  <c r="AG128" i="142" s="1"/>
  <c r="AI128" i="142" s="1"/>
  <c r="AJ147" i="142"/>
  <c r="AF147" i="142"/>
  <c r="AH147" i="142" s="1"/>
  <c r="AE147" i="142"/>
  <c r="AG147" i="142" s="1"/>
  <c r="AI147" i="142" s="1"/>
  <c r="AJ212" i="142"/>
  <c r="AF212" i="142"/>
  <c r="AH212" i="142" s="1"/>
  <c r="AE212" i="142"/>
  <c r="AG212" i="142" s="1"/>
  <c r="AI212" i="142" s="1"/>
  <c r="AJ43" i="142"/>
  <c r="AF43" i="142"/>
  <c r="AH43" i="142" s="1"/>
  <c r="AE43" i="142"/>
  <c r="AG43" i="142" s="1"/>
  <c r="AI43" i="142" s="1"/>
  <c r="AJ233" i="142"/>
  <c r="AF233" i="142"/>
  <c r="AH233" i="142" s="1"/>
  <c r="AE233" i="142"/>
  <c r="AG233" i="142" s="1"/>
  <c r="AI233" i="142" s="1"/>
  <c r="AJ265" i="142"/>
  <c r="AE265" i="142"/>
  <c r="AG265" i="142" s="1"/>
  <c r="AI265" i="142" s="1"/>
  <c r="AF265" i="142"/>
  <c r="AH265" i="142" s="1"/>
  <c r="AJ64" i="142"/>
  <c r="AF64" i="142"/>
  <c r="AH64" i="142" s="1"/>
  <c r="AE64" i="142"/>
  <c r="AG64" i="142" s="1"/>
  <c r="AI64" i="142" s="1"/>
  <c r="AJ75" i="142"/>
  <c r="AE75" i="142"/>
  <c r="AG75" i="142" s="1"/>
  <c r="AI75" i="142" s="1"/>
  <c r="AF75" i="142"/>
  <c r="AH75" i="142" s="1"/>
  <c r="AJ179" i="142"/>
  <c r="AE179" i="142"/>
  <c r="AG179" i="142" s="1"/>
  <c r="AI179" i="142" s="1"/>
  <c r="AF179" i="142"/>
  <c r="AH179" i="142" s="1"/>
  <c r="AJ57" i="142"/>
  <c r="AF57" i="142"/>
  <c r="AH57" i="142" s="1"/>
  <c r="AE57" i="142"/>
  <c r="AG57" i="142" s="1"/>
  <c r="AI57" i="142" s="1"/>
  <c r="AJ184" i="142"/>
  <c r="AF184" i="142"/>
  <c r="AH184" i="142" s="1"/>
  <c r="AE184" i="142"/>
  <c r="AG184" i="142" s="1"/>
  <c r="AI184" i="142" s="1"/>
  <c r="AJ243" i="142"/>
  <c r="AE243" i="142"/>
  <c r="AG243" i="142" s="1"/>
  <c r="AI243" i="142" s="1"/>
  <c r="AF243" i="142"/>
  <c r="AH243" i="142" s="1"/>
  <c r="AJ38" i="142"/>
  <c r="AF38" i="142"/>
  <c r="AH38" i="142" s="1"/>
  <c r="AE38" i="142"/>
  <c r="AG38" i="142" s="1"/>
  <c r="AI38" i="142" s="1"/>
  <c r="AJ73" i="142"/>
  <c r="AE73" i="142"/>
  <c r="AG73" i="142" s="1"/>
  <c r="AI73" i="142" s="1"/>
  <c r="AF73" i="142"/>
  <c r="AH73" i="142" s="1"/>
  <c r="AJ106" i="142"/>
  <c r="AF106" i="142"/>
  <c r="AH106" i="142" s="1"/>
  <c r="AE106" i="142"/>
  <c r="AG106" i="142" s="1"/>
  <c r="AI106" i="142" s="1"/>
  <c r="AJ146" i="142"/>
  <c r="AE146" i="142"/>
  <c r="AG146" i="142" s="1"/>
  <c r="AI146" i="142" s="1"/>
  <c r="AF146" i="142"/>
  <c r="AH146" i="142" s="1"/>
  <c r="AJ245" i="142"/>
  <c r="AF245" i="142"/>
  <c r="AH245" i="142" s="1"/>
  <c r="AE245" i="142"/>
  <c r="AG245" i="142" s="1"/>
  <c r="AI245" i="142" s="1"/>
  <c r="AJ107" i="142"/>
  <c r="AF107" i="142"/>
  <c r="AH107" i="142" s="1"/>
  <c r="AE107" i="142"/>
  <c r="AG107" i="142" s="1"/>
  <c r="AI107" i="142" s="1"/>
  <c r="AJ105" i="142"/>
  <c r="AF105" i="142"/>
  <c r="AH105" i="142" s="1"/>
  <c r="AE105" i="142"/>
  <c r="AG105" i="142" s="1"/>
  <c r="AI105" i="142" s="1"/>
  <c r="AJ206" i="142"/>
  <c r="AF206" i="142"/>
  <c r="AH206" i="142" s="1"/>
  <c r="AE206" i="142"/>
  <c r="AG206" i="142" s="1"/>
  <c r="AI206" i="142" s="1"/>
  <c r="AJ93" i="142"/>
  <c r="AE93" i="142"/>
  <c r="AG93" i="142" s="1"/>
  <c r="AI93" i="142" s="1"/>
  <c r="AF93" i="142"/>
  <c r="AH93" i="142" s="1"/>
  <c r="AJ137" i="142"/>
  <c r="AF137" i="142"/>
  <c r="AH137" i="142" s="1"/>
  <c r="AE137" i="142"/>
  <c r="AG137" i="142" s="1"/>
  <c r="AI137" i="142" s="1"/>
  <c r="AJ239" i="142"/>
  <c r="AE239" i="142"/>
  <c r="AG239" i="142" s="1"/>
  <c r="AI239" i="142" s="1"/>
  <c r="AF239" i="142"/>
  <c r="AH239" i="142" s="1"/>
  <c r="AJ108" i="142"/>
  <c r="AE108" i="142"/>
  <c r="AG108" i="142" s="1"/>
  <c r="AI108" i="142" s="1"/>
  <c r="AF108" i="142"/>
  <c r="AH108" i="142" s="1"/>
  <c r="AJ230" i="142"/>
  <c r="AE230" i="142"/>
  <c r="AG230" i="142" s="1"/>
  <c r="AI230" i="142" s="1"/>
  <c r="AF230" i="142"/>
  <c r="AH230" i="142" s="1"/>
  <c r="AJ223" i="142"/>
  <c r="AE223" i="142"/>
  <c r="AG223" i="142" s="1"/>
  <c r="AI223" i="142" s="1"/>
  <c r="AF223" i="142"/>
  <c r="AH223" i="142" s="1"/>
  <c r="AJ156" i="142"/>
  <c r="AF156" i="142"/>
  <c r="AH156" i="142" s="1"/>
  <c r="AE156" i="142"/>
  <c r="AG156" i="142" s="1"/>
  <c r="AI156" i="142" s="1"/>
  <c r="AJ237" i="142"/>
  <c r="AF237" i="142"/>
  <c r="AH237" i="142" s="1"/>
  <c r="AE237" i="142"/>
  <c r="AG237" i="142" s="1"/>
  <c r="AI237" i="142" s="1"/>
  <c r="AJ17" i="142"/>
  <c r="AF17" i="142"/>
  <c r="AH17" i="142" s="1"/>
  <c r="AE17" i="142"/>
  <c r="AG17" i="142" s="1"/>
  <c r="AI17" i="142" s="1"/>
  <c r="AJ163" i="142"/>
  <c r="AF163" i="142"/>
  <c r="AH163" i="142" s="1"/>
  <c r="AE163" i="142"/>
  <c r="AG163" i="142" s="1"/>
  <c r="AI163" i="142" s="1"/>
  <c r="AJ103" i="142"/>
  <c r="AF103" i="142"/>
  <c r="AH103" i="142" s="1"/>
  <c r="AE103" i="142"/>
  <c r="AG103" i="142" s="1"/>
  <c r="AI103" i="142" s="1"/>
  <c r="AJ20" i="142"/>
  <c r="AF20" i="142"/>
  <c r="AH20" i="142" s="1"/>
  <c r="AE20" i="142"/>
  <c r="AG20" i="142" s="1"/>
  <c r="AI20" i="142" s="1"/>
  <c r="AJ217" i="142"/>
  <c r="AF217" i="142"/>
  <c r="AH217" i="142" s="1"/>
  <c r="AE217" i="142"/>
  <c r="AG217" i="142" s="1"/>
  <c r="AI217" i="142" s="1"/>
  <c r="AJ165" i="142"/>
  <c r="AE165" i="142"/>
  <c r="AG165" i="142" s="1"/>
  <c r="AI165" i="142" s="1"/>
  <c r="AF165" i="142"/>
  <c r="AH165" i="142" s="1"/>
  <c r="AJ59" i="142"/>
  <c r="AE59" i="142"/>
  <c r="AG59" i="142" s="1"/>
  <c r="AI59" i="142" s="1"/>
  <c r="AF59" i="142"/>
  <c r="AH59" i="142" s="1"/>
  <c r="AJ159" i="142"/>
  <c r="AF159" i="142"/>
  <c r="AH159" i="142" s="1"/>
  <c r="AE159" i="142"/>
  <c r="AG159" i="142" s="1"/>
  <c r="AI159" i="142" s="1"/>
  <c r="AJ134" i="142"/>
  <c r="AE134" i="142"/>
  <c r="AG134" i="142" s="1"/>
  <c r="AI134" i="142" s="1"/>
  <c r="AF134" i="142"/>
  <c r="AH134" i="142" s="1"/>
  <c r="AJ124" i="142"/>
  <c r="AE124" i="142"/>
  <c r="AG124" i="142" s="1"/>
  <c r="AI124" i="142" s="1"/>
  <c r="AF124" i="142"/>
  <c r="AH124" i="142" s="1"/>
  <c r="AJ195" i="142"/>
  <c r="AE195" i="142"/>
  <c r="AG195" i="142" s="1"/>
  <c r="AI195" i="142" s="1"/>
  <c r="AF195" i="142"/>
  <c r="AH195" i="142" s="1"/>
  <c r="AJ23" i="142"/>
  <c r="AF23" i="142"/>
  <c r="AH23" i="142" s="1"/>
  <c r="AE23" i="142"/>
  <c r="AG23" i="142" s="1"/>
  <c r="AI23" i="142" s="1"/>
  <c r="AJ68" i="142"/>
  <c r="AE68" i="142"/>
  <c r="AG68" i="142" s="1"/>
  <c r="AI68" i="142" s="1"/>
  <c r="AF68" i="142"/>
  <c r="AH68" i="142" s="1"/>
  <c r="AJ18" i="142"/>
  <c r="AF18" i="142"/>
  <c r="AH18" i="142" s="1"/>
  <c r="AE18" i="142"/>
  <c r="AG18" i="142" s="1"/>
  <c r="AI18" i="142" s="1"/>
  <c r="AJ153" i="142"/>
  <c r="AF153" i="142"/>
  <c r="AH153" i="142" s="1"/>
  <c r="AE153" i="142"/>
  <c r="AG153" i="142" s="1"/>
  <c r="AI153" i="142" s="1"/>
  <c r="AJ176" i="142"/>
  <c r="AF176" i="142"/>
  <c r="AH176" i="142" s="1"/>
  <c r="AE176" i="142"/>
  <c r="AG176" i="142" s="1"/>
  <c r="AI176" i="142" s="1"/>
  <c r="AJ24" i="142"/>
  <c r="AE24" i="142"/>
  <c r="AG24" i="142" s="1"/>
  <c r="AI24" i="142" s="1"/>
  <c r="AF24" i="142"/>
  <c r="AH24" i="142" s="1"/>
  <c r="AJ63" i="142"/>
  <c r="AF63" i="142"/>
  <c r="AH63" i="142" s="1"/>
  <c r="AE63" i="142"/>
  <c r="AG63" i="142" s="1"/>
  <c r="AI63" i="142" s="1"/>
  <c r="AJ109" i="142"/>
  <c r="AF109" i="142"/>
  <c r="AH109" i="142" s="1"/>
  <c r="AE109" i="142"/>
  <c r="AG109" i="142" s="1"/>
  <c r="AI109" i="142" s="1"/>
  <c r="AJ148" i="142"/>
  <c r="AF148" i="142"/>
  <c r="AH148" i="142" s="1"/>
  <c r="AE148" i="142"/>
  <c r="AG148" i="142" s="1"/>
  <c r="AI148" i="142" s="1"/>
  <c r="AJ151" i="142"/>
  <c r="AF151" i="142"/>
  <c r="AH151" i="142" s="1"/>
  <c r="AE151" i="142"/>
  <c r="AG151" i="142" s="1"/>
  <c r="AI151" i="142" s="1"/>
  <c r="AJ210" i="142"/>
  <c r="AF210" i="142"/>
  <c r="AH210" i="142" s="1"/>
  <c r="AE210" i="142"/>
  <c r="AG210" i="142" s="1"/>
  <c r="AI210" i="142" s="1"/>
  <c r="AJ60" i="142"/>
  <c r="AE60" i="142"/>
  <c r="AG60" i="142" s="1"/>
  <c r="AI60" i="142" s="1"/>
  <c r="AF60" i="142"/>
  <c r="AH60" i="142" s="1"/>
  <c r="AJ138" i="142"/>
  <c r="AE138" i="142"/>
  <c r="AG138" i="142" s="1"/>
  <c r="AI138" i="142" s="1"/>
  <c r="AF138" i="142"/>
  <c r="AH138" i="142" s="1"/>
  <c r="AJ260" i="142"/>
  <c r="AF260" i="142"/>
  <c r="AH260" i="142" s="1"/>
  <c r="AE260" i="142"/>
  <c r="AG260" i="142" s="1"/>
  <c r="AI260" i="142" s="1"/>
  <c r="AJ50" i="142"/>
  <c r="AE50" i="142"/>
  <c r="AG50" i="142" s="1"/>
  <c r="AI50" i="142" s="1"/>
  <c r="AF50" i="142"/>
  <c r="AH50" i="142" s="1"/>
  <c r="AJ192" i="142"/>
  <c r="AE192" i="142"/>
  <c r="AG192" i="142" s="1"/>
  <c r="AI192" i="142" s="1"/>
  <c r="AF192" i="142"/>
  <c r="AH192" i="142" s="1"/>
  <c r="AJ26" i="142"/>
  <c r="AF26" i="142"/>
  <c r="AH26" i="142" s="1"/>
  <c r="AE26" i="142"/>
  <c r="AG26" i="142" s="1"/>
  <c r="AI26" i="142" s="1"/>
  <c r="AJ183" i="142"/>
  <c r="AE183" i="142"/>
  <c r="AG183" i="142" s="1"/>
  <c r="AI183" i="142" s="1"/>
  <c r="AF183" i="142"/>
  <c r="AH183" i="142" s="1"/>
  <c r="AJ255" i="142"/>
  <c r="AF255" i="142"/>
  <c r="AH255" i="142" s="1"/>
  <c r="AE255" i="142"/>
  <c r="AG255" i="142" s="1"/>
  <c r="AI255" i="142" s="1"/>
  <c r="AJ39" i="142"/>
  <c r="AE39" i="142"/>
  <c r="AG39" i="142" s="1"/>
  <c r="AI39" i="142" s="1"/>
  <c r="AF39" i="142"/>
  <c r="AH39" i="142" s="1"/>
  <c r="AJ81" i="142"/>
  <c r="AE81" i="142"/>
  <c r="AG81" i="142" s="1"/>
  <c r="AI81" i="142" s="1"/>
  <c r="AF81" i="142"/>
  <c r="AH81" i="142" s="1"/>
  <c r="AJ118" i="142"/>
  <c r="AE118" i="142"/>
  <c r="AG118" i="142" s="1"/>
  <c r="AI118" i="142" s="1"/>
  <c r="AF118" i="142"/>
  <c r="AH118" i="142" s="1"/>
  <c r="AJ65" i="142"/>
  <c r="AF65" i="142"/>
  <c r="AH65" i="142" s="1"/>
  <c r="AE65" i="142"/>
  <c r="AG65" i="142" s="1"/>
  <c r="AI65" i="142" s="1"/>
  <c r="AJ135" i="142"/>
  <c r="AF135" i="142"/>
  <c r="AH135" i="142" s="1"/>
  <c r="AE135" i="142"/>
  <c r="AG135" i="142" s="1"/>
  <c r="AI135" i="142" s="1"/>
  <c r="AJ253" i="142"/>
  <c r="AF253" i="142"/>
  <c r="AH253" i="142" s="1"/>
  <c r="AE253" i="142"/>
  <c r="AG253" i="142" s="1"/>
  <c r="AI253" i="142" s="1"/>
  <c r="AJ80" i="142"/>
  <c r="AE80" i="142"/>
  <c r="AG80" i="142" s="1"/>
  <c r="AI80" i="142" s="1"/>
  <c r="AF80" i="142"/>
  <c r="AH80" i="142" s="1"/>
  <c r="AJ86" i="142"/>
  <c r="AF86" i="142"/>
  <c r="AH86" i="142" s="1"/>
  <c r="AE86" i="142"/>
  <c r="AG86" i="142" s="1"/>
  <c r="AI86" i="142" s="1"/>
  <c r="AJ113" i="142"/>
  <c r="AF113" i="142"/>
  <c r="AH113" i="142" s="1"/>
  <c r="AE113" i="142"/>
  <c r="AG113" i="142" s="1"/>
  <c r="AI113" i="142" s="1"/>
  <c r="AJ252" i="142"/>
  <c r="AE252" i="142"/>
  <c r="AG252" i="142" s="1"/>
  <c r="AI252" i="142" s="1"/>
  <c r="AF252" i="142"/>
  <c r="AH252" i="142" s="1"/>
  <c r="AJ150" i="142"/>
  <c r="AE150" i="142"/>
  <c r="AG150" i="142" s="1"/>
  <c r="AI150" i="142" s="1"/>
  <c r="AF150" i="142"/>
  <c r="AH150" i="142" s="1"/>
  <c r="AJ254" i="142"/>
  <c r="AF254" i="142"/>
  <c r="AH254" i="142" s="1"/>
  <c r="AE254" i="142"/>
  <c r="AG254" i="142" s="1"/>
  <c r="AI254" i="142" s="1"/>
  <c r="AJ213" i="142"/>
  <c r="AF213" i="142"/>
  <c r="AH213" i="142" s="1"/>
  <c r="AE213" i="142"/>
  <c r="AG213" i="142" s="1"/>
  <c r="AI213" i="142" s="1"/>
  <c r="AJ207" i="142"/>
  <c r="AE207" i="142"/>
  <c r="AG207" i="142" s="1"/>
  <c r="AI207" i="142" s="1"/>
  <c r="AF207" i="142"/>
  <c r="AH207" i="142" s="1"/>
  <c r="AJ162" i="142"/>
  <c r="AE162" i="142"/>
  <c r="AG162" i="142" s="1"/>
  <c r="AI162" i="142" s="1"/>
  <c r="AF162" i="142"/>
  <c r="AH162" i="142" s="1"/>
  <c r="AJ44" i="142"/>
  <c r="AE44" i="142"/>
  <c r="AG44" i="142" s="1"/>
  <c r="AI44" i="142" s="1"/>
  <c r="AF44" i="142"/>
  <c r="AH44" i="142" s="1"/>
  <c r="AJ77" i="142"/>
  <c r="AF77" i="142"/>
  <c r="AH77" i="142" s="1"/>
  <c r="AE77" i="142"/>
  <c r="AG77" i="142" s="1"/>
  <c r="AI77" i="142" s="1"/>
  <c r="AJ235" i="142"/>
  <c r="AE235" i="142"/>
  <c r="AG235" i="142" s="1"/>
  <c r="AI235" i="142" s="1"/>
  <c r="AF235" i="142"/>
  <c r="AH235" i="142" s="1"/>
  <c r="AJ149" i="142"/>
  <c r="AF149" i="142"/>
  <c r="AH149" i="142" s="1"/>
  <c r="AE149" i="142"/>
  <c r="AG149" i="142" s="1"/>
  <c r="AI149" i="142" s="1"/>
  <c r="AJ85" i="142"/>
  <c r="AF85" i="142"/>
  <c r="AH85" i="142" s="1"/>
  <c r="AE85" i="142"/>
  <c r="AG85" i="142" s="1"/>
  <c r="AI85" i="142" s="1"/>
  <c r="AJ91" i="142"/>
  <c r="AE91" i="142"/>
  <c r="AG91" i="142" s="1"/>
  <c r="AI91" i="142" s="1"/>
  <c r="AF91" i="142"/>
  <c r="AH91" i="142" s="1"/>
  <c r="AJ157" i="142"/>
  <c r="AE157" i="142"/>
  <c r="AG157" i="142" s="1"/>
  <c r="AI157" i="142" s="1"/>
  <c r="AF157" i="142"/>
  <c r="AH157" i="142" s="1"/>
  <c r="AJ76" i="142"/>
  <c r="AF76" i="142"/>
  <c r="AH76" i="142" s="1"/>
  <c r="AE76" i="142"/>
  <c r="AG76" i="142" s="1"/>
  <c r="AI76" i="142" s="1"/>
  <c r="AJ16" i="142"/>
  <c r="AD266" i="142"/>
  <c r="AE16" i="142"/>
  <c r="AG16" i="142" s="1"/>
  <c r="AI16" i="142" s="1"/>
  <c r="AF16" i="142"/>
  <c r="AJ214" i="142"/>
  <c r="AE214" i="142"/>
  <c r="AG214" i="142" s="1"/>
  <c r="AI214" i="142" s="1"/>
  <c r="AF214" i="142"/>
  <c r="AH214" i="142" s="1"/>
  <c r="AJ136" i="142"/>
  <c r="AE136" i="142"/>
  <c r="AG136" i="142" s="1"/>
  <c r="AI136" i="142" s="1"/>
  <c r="AF136" i="142"/>
  <c r="AH136" i="142" s="1"/>
  <c r="AJ142" i="142"/>
  <c r="AE142" i="142"/>
  <c r="AG142" i="142" s="1"/>
  <c r="AI142" i="142" s="1"/>
  <c r="AF142" i="142"/>
  <c r="AH142" i="142" s="1"/>
  <c r="AJ122" i="142"/>
  <c r="AE122" i="142"/>
  <c r="AG122" i="142" s="1"/>
  <c r="AI122" i="142" s="1"/>
  <c r="AF122" i="142"/>
  <c r="AH122" i="142" s="1"/>
  <c r="AJ54" i="142"/>
  <c r="AE54" i="142"/>
  <c r="AG54" i="142" s="1"/>
  <c r="AI54" i="142" s="1"/>
  <c r="AF54" i="142"/>
  <c r="AH54" i="142" s="1"/>
  <c r="AJ143" i="142"/>
  <c r="AF143" i="142"/>
  <c r="AH143" i="142" s="1"/>
  <c r="AE143" i="142"/>
  <c r="AG143" i="142" s="1"/>
  <c r="AI143" i="142" s="1"/>
  <c r="AJ218" i="142"/>
  <c r="AE218" i="142"/>
  <c r="AG218" i="142" s="1"/>
  <c r="AI218" i="142" s="1"/>
  <c r="AF218" i="142"/>
  <c r="AH218" i="142" s="1"/>
  <c r="AJ87" i="142"/>
  <c r="AE87" i="142"/>
  <c r="AG87" i="142" s="1"/>
  <c r="AI87" i="142" s="1"/>
  <c r="AF87" i="142"/>
  <c r="AH87" i="142" s="1"/>
  <c r="AJ79" i="142"/>
  <c r="AF79" i="142"/>
  <c r="AH79" i="142" s="1"/>
  <c r="AE79" i="142"/>
  <c r="AG79" i="142" s="1"/>
  <c r="AI79" i="142" s="1"/>
  <c r="AJ172" i="142"/>
  <c r="AE172" i="142"/>
  <c r="AG172" i="142" s="1"/>
  <c r="AI172" i="142" s="1"/>
  <c r="AF172" i="142"/>
  <c r="AH172" i="142" s="1"/>
  <c r="AJ178" i="142"/>
  <c r="AE178" i="142"/>
  <c r="AG178" i="142" s="1"/>
  <c r="AI178" i="142" s="1"/>
  <c r="AF178" i="142"/>
  <c r="AH178" i="142" s="1"/>
  <c r="AJ219" i="142"/>
  <c r="AE219" i="142"/>
  <c r="AG219" i="142" s="1"/>
  <c r="AI219" i="142" s="1"/>
  <c r="AF219" i="142"/>
  <c r="AH219" i="142" s="1"/>
  <c r="AJ211" i="142"/>
  <c r="AF211" i="142"/>
  <c r="AH211" i="142" s="1"/>
  <c r="AE211" i="142"/>
  <c r="AG211" i="142" s="1"/>
  <c r="AI211" i="142" s="1"/>
  <c r="AJ215" i="142"/>
  <c r="AE215" i="142"/>
  <c r="AG215" i="142" s="1"/>
  <c r="AI215" i="142" s="1"/>
  <c r="AF215" i="142"/>
  <c r="AH215" i="142" s="1"/>
  <c r="AJ30" i="142"/>
  <c r="AF30" i="142"/>
  <c r="AH30" i="142" s="1"/>
  <c r="AE30" i="142"/>
  <c r="AG30" i="142" s="1"/>
  <c r="AI30" i="142" s="1"/>
  <c r="AJ139" i="142"/>
  <c r="AF139" i="142"/>
  <c r="AH139" i="142" s="1"/>
  <c r="AE139" i="142"/>
  <c r="AG139" i="142" s="1"/>
  <c r="AI139" i="142" s="1"/>
  <c r="AJ171" i="142"/>
  <c r="AE171" i="142"/>
  <c r="AG171" i="142" s="1"/>
  <c r="AI171" i="142" s="1"/>
  <c r="AF171" i="142"/>
  <c r="AH171" i="142" s="1"/>
  <c r="AJ98" i="142"/>
  <c r="AF98" i="142"/>
  <c r="AH98" i="142" s="1"/>
  <c r="AE98" i="142"/>
  <c r="AG98" i="142" s="1"/>
  <c r="AI98" i="142" s="1"/>
  <c r="AJ49" i="142"/>
  <c r="AF49" i="142"/>
  <c r="AH49" i="142" s="1"/>
  <c r="AE49" i="142"/>
  <c r="AG49" i="142" s="1"/>
  <c r="AI49" i="142" s="1"/>
  <c r="AJ168" i="142"/>
  <c r="AE168" i="142"/>
  <c r="AG168" i="142" s="1"/>
  <c r="AI168" i="142" s="1"/>
  <c r="AF168" i="142"/>
  <c r="AH168" i="142" s="1"/>
  <c r="AJ120" i="142"/>
  <c r="AF120" i="142"/>
  <c r="AH120" i="142" s="1"/>
  <c r="AE120" i="142"/>
  <c r="AG120" i="142" s="1"/>
  <c r="AI120" i="142" s="1"/>
  <c r="AJ33" i="142"/>
  <c r="AF33" i="142"/>
  <c r="AH33" i="142" s="1"/>
  <c r="AE33" i="142"/>
  <c r="AG33" i="142" s="1"/>
  <c r="AI33" i="142" s="1"/>
  <c r="AJ236" i="142"/>
  <c r="AE236" i="142"/>
  <c r="AG236" i="142" s="1"/>
  <c r="AI236" i="142" s="1"/>
  <c r="AF236" i="142"/>
  <c r="AH236" i="142" s="1"/>
  <c r="AJ170" i="142"/>
  <c r="AE170" i="142"/>
  <c r="AG170" i="142" s="1"/>
  <c r="AI170" i="142" s="1"/>
  <c r="AF170" i="142"/>
  <c r="AH170" i="142" s="1"/>
  <c r="AJ56" i="142"/>
  <c r="AE56" i="142"/>
  <c r="AG56" i="142" s="1"/>
  <c r="AI56" i="142" s="1"/>
  <c r="AF56" i="142"/>
  <c r="AH56" i="142" s="1"/>
  <c r="AJ224" i="142"/>
  <c r="AF224" i="142"/>
  <c r="AH224" i="142" s="1"/>
  <c r="AE224" i="142"/>
  <c r="AG224" i="142" s="1"/>
  <c r="AI224" i="142" s="1"/>
  <c r="AJ204" i="142"/>
  <c r="AF204" i="142"/>
  <c r="AH204" i="142" s="1"/>
  <c r="AE204" i="142"/>
  <c r="AG204" i="142" s="1"/>
  <c r="AI204" i="142" s="1"/>
  <c r="AJ188" i="142"/>
  <c r="AE188" i="142"/>
  <c r="AG188" i="142" s="1"/>
  <c r="AI188" i="142" s="1"/>
  <c r="AF188" i="142"/>
  <c r="AH188" i="142" s="1"/>
  <c r="AJ181" i="142"/>
  <c r="AE181" i="142"/>
  <c r="AG181" i="142" s="1"/>
  <c r="AI181" i="142" s="1"/>
  <c r="AF181" i="142"/>
  <c r="AH181" i="142" s="1"/>
  <c r="AJ194" i="142"/>
  <c r="AF194" i="142"/>
  <c r="AH194" i="142" s="1"/>
  <c r="AE194" i="142"/>
  <c r="AG194" i="142" s="1"/>
  <c r="AI194" i="142" s="1"/>
  <c r="AJ123" i="142"/>
  <c r="AE123" i="142"/>
  <c r="AG123" i="142" s="1"/>
  <c r="AI123" i="142" s="1"/>
  <c r="AF123" i="142"/>
  <c r="AH123" i="142" s="1"/>
  <c r="AJ229" i="142"/>
  <c r="AF229" i="142"/>
  <c r="AH229" i="142" s="1"/>
  <c r="AE229" i="142"/>
  <c r="AG229" i="142" s="1"/>
  <c r="AI229" i="142" s="1"/>
  <c r="AJ28" i="142"/>
  <c r="AF28" i="142"/>
  <c r="AH28" i="142" s="1"/>
  <c r="AE28" i="142"/>
  <c r="AG28" i="142" s="1"/>
  <c r="AI28" i="142" s="1"/>
  <c r="AJ180" i="142"/>
  <c r="AE180" i="142"/>
  <c r="AG180" i="142" s="1"/>
  <c r="AI180" i="142" s="1"/>
  <c r="AF180" i="142"/>
  <c r="AH180" i="142" s="1"/>
  <c r="AJ241" i="142"/>
  <c r="AF241" i="142"/>
  <c r="AH241" i="142" s="1"/>
  <c r="AE241" i="142"/>
  <c r="AG241" i="142" s="1"/>
  <c r="AI241" i="142" s="1"/>
  <c r="AJ247" i="142"/>
  <c r="AE247" i="142"/>
  <c r="AG247" i="142" s="1"/>
  <c r="AI247" i="142" s="1"/>
  <c r="AF247" i="142"/>
  <c r="AH247" i="142" s="1"/>
  <c r="AJ71" i="142"/>
  <c r="AF71" i="142"/>
  <c r="AH71" i="142" s="1"/>
  <c r="AE71" i="142"/>
  <c r="AG71" i="142" s="1"/>
  <c r="AI71" i="142" s="1"/>
  <c r="AJ45" i="142"/>
  <c r="AE45" i="142"/>
  <c r="AG45" i="142" s="1"/>
  <c r="AI45" i="142" s="1"/>
  <c r="AF45" i="142"/>
  <c r="AH45" i="142" s="1"/>
  <c r="AJ94" i="142"/>
  <c r="AF94" i="142"/>
  <c r="AH94" i="142" s="1"/>
  <c r="AE94" i="142"/>
  <c r="AG94" i="142" s="1"/>
  <c r="AI94" i="142" s="1"/>
  <c r="AJ209" i="142"/>
  <c r="AE209" i="142"/>
  <c r="AG209" i="142" s="1"/>
  <c r="AI209" i="142" s="1"/>
  <c r="AF209" i="142"/>
  <c r="AH209" i="142" s="1"/>
  <c r="AJ154" i="142"/>
  <c r="AF154" i="142"/>
  <c r="AH154" i="142" s="1"/>
  <c r="AE154" i="142"/>
  <c r="AG154" i="142" s="1"/>
  <c r="AI154" i="142" s="1"/>
  <c r="AJ197" i="142"/>
  <c r="AE197" i="142"/>
  <c r="AG197" i="142" s="1"/>
  <c r="AI197" i="142" s="1"/>
  <c r="AF197" i="142"/>
  <c r="AH197" i="142" s="1"/>
  <c r="AJ182" i="142"/>
  <c r="AE182" i="142"/>
  <c r="AG182" i="142" s="1"/>
  <c r="AI182" i="142" s="1"/>
  <c r="AF182" i="142"/>
  <c r="AH182" i="142" s="1"/>
  <c r="AJ82" i="142"/>
  <c r="AE82" i="142"/>
  <c r="AG82" i="142" s="1"/>
  <c r="AI82" i="142" s="1"/>
  <c r="AF82" i="142"/>
  <c r="AH82" i="142" s="1"/>
  <c r="AJ264" i="142"/>
  <c r="AE264" i="142"/>
  <c r="AG264" i="142" s="1"/>
  <c r="AI264" i="142" s="1"/>
  <c r="AF264" i="142"/>
  <c r="AH264" i="142" s="1"/>
  <c r="AJ160" i="142"/>
  <c r="AF160" i="142"/>
  <c r="AH160" i="142" s="1"/>
  <c r="AE160" i="142"/>
  <c r="AG160" i="142" s="1"/>
  <c r="AI160" i="142" s="1"/>
  <c r="AJ125" i="142"/>
  <c r="AF125" i="142"/>
  <c r="AH125" i="142" s="1"/>
  <c r="AE125" i="142"/>
  <c r="AG125" i="142" s="1"/>
  <c r="AI125" i="142" s="1"/>
  <c r="AJ51" i="142"/>
  <c r="AF51" i="142"/>
  <c r="AH51" i="142" s="1"/>
  <c r="AE51" i="142"/>
  <c r="AG51" i="142" s="1"/>
  <c r="AI51" i="142" s="1"/>
  <c r="AJ131" i="142"/>
  <c r="AF131" i="142"/>
  <c r="AH131" i="142" s="1"/>
  <c r="AE131" i="142"/>
  <c r="AG131" i="142" s="1"/>
  <c r="AI131" i="142" s="1"/>
  <c r="AJ203" i="142"/>
  <c r="AE203" i="142"/>
  <c r="AG203" i="142" s="1"/>
  <c r="AI203" i="142" s="1"/>
  <c r="AF203" i="142"/>
  <c r="AH203" i="142" s="1"/>
  <c r="AJ29" i="142"/>
  <c r="AF29" i="142"/>
  <c r="AH29" i="142" s="1"/>
  <c r="AE29" i="142"/>
  <c r="AG29" i="142" s="1"/>
  <c r="AI29" i="142" s="1"/>
  <c r="AJ99" i="142"/>
  <c r="AF99" i="142"/>
  <c r="AH99" i="142" s="1"/>
  <c r="AE99" i="142"/>
  <c r="AG99" i="142" s="1"/>
  <c r="AI99" i="142" s="1"/>
  <c r="AJ249" i="142"/>
  <c r="AF249" i="142"/>
  <c r="AH249" i="142" s="1"/>
  <c r="AE249" i="142"/>
  <c r="AG249" i="142" s="1"/>
  <c r="AI249" i="142" s="1"/>
  <c r="AJ70" i="142"/>
  <c r="AF70" i="142"/>
  <c r="AH70" i="142" s="1"/>
  <c r="AE70" i="142"/>
  <c r="AG70" i="142" s="1"/>
  <c r="AI70" i="142" s="1"/>
  <c r="AJ104" i="142"/>
  <c r="AF104" i="142"/>
  <c r="AH104" i="142" s="1"/>
  <c r="AE104" i="142"/>
  <c r="AG104" i="142" s="1"/>
  <c r="AI104" i="142" s="1"/>
  <c r="AJ240" i="142"/>
  <c r="AE240" i="142"/>
  <c r="AG240" i="142" s="1"/>
  <c r="AI240" i="142" s="1"/>
  <c r="AF240" i="142"/>
  <c r="AH240" i="142" s="1"/>
  <c r="AJ161" i="142"/>
  <c r="AE161" i="142"/>
  <c r="AG161" i="142" s="1"/>
  <c r="AI161" i="142" s="1"/>
  <c r="AF161" i="142"/>
  <c r="AH161" i="142" s="1"/>
  <c r="AJ202" i="142"/>
  <c r="AE202" i="142"/>
  <c r="AG202" i="142" s="1"/>
  <c r="AI202" i="142" s="1"/>
  <c r="AF202" i="142"/>
  <c r="AH202" i="142" s="1"/>
  <c r="AJ127" i="142"/>
  <c r="AE127" i="142"/>
  <c r="AG127" i="142" s="1"/>
  <c r="AI127" i="142" s="1"/>
  <c r="AF127" i="142"/>
  <c r="AH127" i="142" s="1"/>
  <c r="AJ145" i="142"/>
  <c r="AE145" i="142"/>
  <c r="AG145" i="142" s="1"/>
  <c r="AI145" i="142" s="1"/>
  <c r="AF145" i="142"/>
  <c r="AH145" i="142" s="1"/>
  <c r="AJ155" i="142"/>
  <c r="AF155" i="142"/>
  <c r="AH155" i="142" s="1"/>
  <c r="AE155" i="142"/>
  <c r="AG155" i="142" s="1"/>
  <c r="AI155" i="142" s="1"/>
  <c r="AJ167" i="142"/>
  <c r="AF167" i="142"/>
  <c r="AH167" i="142" s="1"/>
  <c r="AE167" i="142"/>
  <c r="AG167" i="142" s="1"/>
  <c r="AI167" i="142" s="1"/>
  <c r="AJ92" i="142"/>
  <c r="AF92" i="142"/>
  <c r="AH92" i="142" s="1"/>
  <c r="AE92" i="142"/>
  <c r="AG92" i="142" s="1"/>
  <c r="AI92" i="142" s="1"/>
  <c r="AJ114" i="142"/>
  <c r="AE114" i="142"/>
  <c r="AG114" i="142" s="1"/>
  <c r="AI114" i="142" s="1"/>
  <c r="AF114" i="142"/>
  <c r="AH114" i="142" s="1"/>
  <c r="AJ84" i="142"/>
  <c r="AF84" i="142"/>
  <c r="AH84" i="142" s="1"/>
  <c r="AE84" i="142"/>
  <c r="AG84" i="142" s="1"/>
  <c r="AI84" i="142" s="1"/>
  <c r="AJ216" i="142"/>
  <c r="AF216" i="142"/>
  <c r="AH216" i="142" s="1"/>
  <c r="AE216" i="142"/>
  <c r="AG216" i="142" s="1"/>
  <c r="AI216" i="142" s="1"/>
  <c r="AJ90" i="142"/>
  <c r="AE90" i="142"/>
  <c r="AG90" i="142" s="1"/>
  <c r="AI90" i="142" s="1"/>
  <c r="AF90" i="142"/>
  <c r="AH90" i="142" s="1"/>
  <c r="AJ190" i="142"/>
  <c r="AF190" i="142"/>
  <c r="AH190" i="142" s="1"/>
  <c r="AE190" i="142"/>
  <c r="AG190" i="142" s="1"/>
  <c r="AI190" i="142" s="1"/>
  <c r="AJ228" i="142"/>
  <c r="AF228" i="142"/>
  <c r="AH228" i="142" s="1"/>
  <c r="AE228" i="142"/>
  <c r="AG228" i="142" s="1"/>
  <c r="AI228" i="142" s="1"/>
  <c r="AJ88" i="142"/>
  <c r="AE88" i="142"/>
  <c r="AG88" i="142" s="1"/>
  <c r="AI88" i="142" s="1"/>
  <c r="AF88" i="142"/>
  <c r="AH88" i="142" s="1"/>
  <c r="AJ40" i="142"/>
  <c r="AE40" i="142"/>
  <c r="AG40" i="142" s="1"/>
  <c r="AI40" i="142" s="1"/>
  <c r="AF40" i="142"/>
  <c r="AH40" i="142" s="1"/>
  <c r="AJ46" i="142"/>
  <c r="AF46" i="142"/>
  <c r="AH46" i="142" s="1"/>
  <c r="AE46" i="142"/>
  <c r="AG46" i="142" s="1"/>
  <c r="AI46" i="142" s="1"/>
  <c r="AJ222" i="142"/>
  <c r="AE222" i="142"/>
  <c r="AG222" i="142" s="1"/>
  <c r="AI222" i="142" s="1"/>
  <c r="AF222" i="142"/>
  <c r="AH222" i="142" s="1"/>
  <c r="AJ193" i="142"/>
  <c r="AF193" i="142"/>
  <c r="AH193" i="142" s="1"/>
  <c r="AE193" i="142"/>
  <c r="AG193" i="142" s="1"/>
  <c r="AI193" i="142" s="1"/>
  <c r="AJ226" i="142"/>
  <c r="AF226" i="142"/>
  <c r="AH226" i="142" s="1"/>
  <c r="AE226" i="142"/>
  <c r="AG226" i="142" s="1"/>
  <c r="AI226" i="142" s="1"/>
  <c r="AJ115" i="142"/>
  <c r="AF115" i="142"/>
  <c r="AH115" i="142" s="1"/>
  <c r="AE115" i="142"/>
  <c r="AG115" i="142" s="1"/>
  <c r="AI115" i="142" s="1"/>
  <c r="AJ244" i="142"/>
  <c r="AE244" i="142"/>
  <c r="AG244" i="142" s="1"/>
  <c r="AI244" i="142" s="1"/>
  <c r="AF244" i="142"/>
  <c r="AH244" i="142" s="1"/>
  <c r="AJ166" i="142"/>
  <c r="AE166" i="142"/>
  <c r="AG166" i="142" s="1"/>
  <c r="AI166" i="142" s="1"/>
  <c r="AF166" i="142"/>
  <c r="AH166" i="142" s="1"/>
  <c r="AJ242" i="142"/>
  <c r="AF242" i="142"/>
  <c r="AH242" i="142" s="1"/>
  <c r="AE242" i="142"/>
  <c r="AG242" i="142" s="1"/>
  <c r="AI242" i="142" s="1"/>
  <c r="AJ102" i="142"/>
  <c r="AF102" i="142"/>
  <c r="AH102" i="142" s="1"/>
  <c r="AE102" i="142"/>
  <c r="AG102" i="142" s="1"/>
  <c r="AI102" i="142" s="1"/>
  <c r="AJ225" i="142"/>
  <c r="AE225" i="142"/>
  <c r="AG225" i="142" s="1"/>
  <c r="AI225" i="142" s="1"/>
  <c r="AF225" i="142"/>
  <c r="AH225" i="142" s="1"/>
  <c r="AJ100" i="142"/>
  <c r="AE100" i="142"/>
  <c r="AG100" i="142" s="1"/>
  <c r="AI100" i="142" s="1"/>
  <c r="AF100" i="142"/>
  <c r="AH100" i="142" s="1"/>
  <c r="AJ36" i="142"/>
  <c r="AE36" i="142"/>
  <c r="AG36" i="142" s="1"/>
  <c r="AI36" i="142" s="1"/>
  <c r="AF36" i="142"/>
  <c r="AH36" i="142" s="1"/>
  <c r="AJ251" i="142"/>
  <c r="AF251" i="142"/>
  <c r="AH251" i="142" s="1"/>
  <c r="AE251" i="142"/>
  <c r="AG251" i="142" s="1"/>
  <c r="AI251" i="142" s="1"/>
  <c r="AJ164" i="142"/>
  <c r="AE164" i="142"/>
  <c r="AG164" i="142" s="1"/>
  <c r="AI164" i="142" s="1"/>
  <c r="AF164" i="142"/>
  <c r="AH164" i="142" s="1"/>
  <c r="AJ89" i="142"/>
  <c r="AF89" i="142"/>
  <c r="AH89" i="142" s="1"/>
  <c r="AE89" i="142"/>
  <c r="AG89" i="142" s="1"/>
  <c r="AI89" i="142" s="1"/>
  <c r="AJ83" i="142"/>
  <c r="AF83" i="142"/>
  <c r="AH83" i="142" s="1"/>
  <c r="AE83" i="142"/>
  <c r="AG83" i="142" s="1"/>
  <c r="AI83" i="142" s="1"/>
  <c r="AJ140" i="142"/>
  <c r="AE140" i="142"/>
  <c r="AG140" i="142" s="1"/>
  <c r="AI140" i="142" s="1"/>
  <c r="AF140" i="142"/>
  <c r="AH140" i="142" s="1"/>
  <c r="AJ97" i="142"/>
  <c r="AE97" i="142"/>
  <c r="AG97" i="142" s="1"/>
  <c r="AI97" i="142" s="1"/>
  <c r="AF97" i="142"/>
  <c r="AH97" i="142" s="1"/>
  <c r="AJ262" i="142"/>
  <c r="AE262" i="142"/>
  <c r="AG262" i="142" s="1"/>
  <c r="AI262" i="142" s="1"/>
  <c r="AF262" i="142"/>
  <c r="AH262" i="142" s="1"/>
  <c r="AJ248" i="142"/>
  <c r="AF248" i="142"/>
  <c r="AH248" i="142" s="1"/>
  <c r="AE248" i="142"/>
  <c r="AG248" i="142" s="1"/>
  <c r="AI248" i="142" s="1"/>
  <c r="AJ205" i="142"/>
  <c r="AF205" i="142"/>
  <c r="AH205" i="142" s="1"/>
  <c r="AE205" i="142"/>
  <c r="AG205" i="142" s="1"/>
  <c r="AI205" i="142" s="1"/>
  <c r="AJ177" i="142"/>
  <c r="AE177" i="142"/>
  <c r="AG177" i="142" s="1"/>
  <c r="AI177" i="142" s="1"/>
  <c r="AF177" i="142"/>
  <c r="AH177" i="142" s="1"/>
  <c r="AJ208" i="142"/>
  <c r="AF208" i="142"/>
  <c r="AH208" i="142" s="1"/>
  <c r="AE208" i="142"/>
  <c r="AG208" i="142" s="1"/>
  <c r="AI208" i="142" s="1"/>
  <c r="AJ37" i="142"/>
  <c r="AF37" i="142"/>
  <c r="AH37" i="142" s="1"/>
  <c r="AE37" i="142"/>
  <c r="AG37" i="142" s="1"/>
  <c r="AI37" i="142" s="1"/>
  <c r="AJ144" i="142"/>
  <c r="AE144" i="142"/>
  <c r="AG144" i="142" s="1"/>
  <c r="AI144" i="142" s="1"/>
  <c r="AF144" i="142"/>
  <c r="AH144" i="142" s="1"/>
  <c r="AJ256" i="142"/>
  <c r="AF256" i="142"/>
  <c r="AH256" i="142" s="1"/>
  <c r="AE256" i="142"/>
  <c r="AG256" i="142" s="1"/>
  <c r="AI256" i="142" s="1"/>
  <c r="AJ200" i="142"/>
  <c r="AE200" i="142"/>
  <c r="AG200" i="142" s="1"/>
  <c r="AI200" i="142" s="1"/>
  <c r="AF200" i="142"/>
  <c r="AH200" i="142" s="1"/>
  <c r="AJ66" i="142"/>
  <c r="AE66" i="142"/>
  <c r="AG66" i="142" s="1"/>
  <c r="AI66" i="142" s="1"/>
  <c r="AF66" i="142"/>
  <c r="AH66" i="142" s="1"/>
  <c r="AJ69" i="142"/>
  <c r="AF69" i="142"/>
  <c r="AH69" i="142" s="1"/>
  <c r="AE69" i="142"/>
  <c r="AG69" i="142" s="1"/>
  <c r="AI69" i="142" s="1"/>
  <c r="AJ132" i="142"/>
  <c r="AE132" i="142"/>
  <c r="AG132" i="142" s="1"/>
  <c r="AI132" i="142" s="1"/>
  <c r="AF132" i="142"/>
  <c r="AH132" i="142" s="1"/>
  <c r="AJ35" i="142"/>
  <c r="AE35" i="142"/>
  <c r="AG35" i="142" s="1"/>
  <c r="AI35" i="142" s="1"/>
  <c r="AF35" i="142"/>
  <c r="AH35" i="142" s="1"/>
  <c r="AJ130" i="142"/>
  <c r="AF130" i="142"/>
  <c r="AH130" i="142" s="1"/>
  <c r="AE130" i="142"/>
  <c r="AG130" i="142" s="1"/>
  <c r="AI130" i="142" s="1"/>
  <c r="AJ78" i="142"/>
  <c r="AF78" i="142"/>
  <c r="AH78" i="142" s="1"/>
  <c r="AE78" i="142"/>
  <c r="AG78" i="142" s="1"/>
  <c r="AI78" i="142" s="1"/>
  <c r="AJ174" i="142"/>
  <c r="AF174" i="142"/>
  <c r="AH174" i="142" s="1"/>
  <c r="AE174" i="142"/>
  <c r="AG174" i="142" s="1"/>
  <c r="AI174" i="142" s="1"/>
  <c r="AJ201" i="142"/>
  <c r="AE201" i="142"/>
  <c r="AG201" i="142" s="1"/>
  <c r="AI201" i="142" s="1"/>
  <c r="AF201" i="142"/>
  <c r="AH201" i="142" s="1"/>
  <c r="AJ257" i="142"/>
  <c r="AF257" i="142"/>
  <c r="AH257" i="142" s="1"/>
  <c r="AE257" i="142"/>
  <c r="AG257" i="142" s="1"/>
  <c r="AI257" i="142" s="1"/>
  <c r="AJ187" i="142"/>
  <c r="AE187" i="142"/>
  <c r="AG187" i="142" s="1"/>
  <c r="AI187" i="142" s="1"/>
  <c r="AF187" i="142"/>
  <c r="AH187" i="142" s="1"/>
  <c r="AJ258" i="142"/>
  <c r="AF258" i="142"/>
  <c r="AH258" i="142" s="1"/>
  <c r="AE258" i="142"/>
  <c r="AG258" i="142" s="1"/>
  <c r="AI258" i="142" s="1"/>
  <c r="AJ250" i="142"/>
  <c r="AE250" i="142"/>
  <c r="AG250" i="142" s="1"/>
  <c r="AI250" i="142" s="1"/>
  <c r="AF250" i="142"/>
  <c r="AH250" i="142" s="1"/>
  <c r="AJ27" i="142"/>
  <c r="AF27" i="142"/>
  <c r="AH27" i="142" s="1"/>
  <c r="AE27" i="142"/>
  <c r="AG27" i="142" s="1"/>
  <c r="AI27" i="142" s="1"/>
  <c r="AJ112" i="142"/>
  <c r="AE112" i="142"/>
  <c r="AG112" i="142" s="1"/>
  <c r="AI112" i="142" s="1"/>
  <c r="AF112" i="142"/>
  <c r="AH112" i="142" s="1"/>
  <c r="AJ169" i="142"/>
  <c r="AE169" i="142"/>
  <c r="AG169" i="142" s="1"/>
  <c r="AI169" i="142" s="1"/>
  <c r="AF169" i="142"/>
  <c r="AH169" i="142" s="1"/>
  <c r="AJ129" i="142"/>
  <c r="AF129" i="142"/>
  <c r="AH129" i="142" s="1"/>
  <c r="AE129" i="142"/>
  <c r="AG129" i="142" s="1"/>
  <c r="AI129" i="142" s="1"/>
  <c r="AJ116" i="142"/>
  <c r="AE116" i="142"/>
  <c r="AG116" i="142" s="1"/>
  <c r="AI116" i="142" s="1"/>
  <c r="AF116" i="142"/>
  <c r="AH116" i="142" s="1"/>
  <c r="AJ196" i="142"/>
  <c r="AE196" i="142"/>
  <c r="AG196" i="142" s="1"/>
  <c r="AI196" i="142" s="1"/>
  <c r="AF196" i="142"/>
  <c r="AH196" i="142" s="1"/>
  <c r="AJ111" i="142"/>
  <c r="AE111" i="142"/>
  <c r="AG111" i="142" s="1"/>
  <c r="AI111" i="142" s="1"/>
  <c r="AF111" i="142"/>
  <c r="AH111" i="142" s="1"/>
  <c r="AJ175" i="142"/>
  <c r="AE175" i="142"/>
  <c r="AG175" i="142" s="1"/>
  <c r="AI175" i="142" s="1"/>
  <c r="AF175" i="142"/>
  <c r="AH175" i="142" s="1"/>
  <c r="AJ42" i="142"/>
  <c r="AE42" i="142"/>
  <c r="AG42" i="142" s="1"/>
  <c r="AI42" i="142" s="1"/>
  <c r="AF42" i="142"/>
  <c r="AH42" i="142" s="1"/>
  <c r="AJ110" i="142"/>
  <c r="AF110" i="142"/>
  <c r="AH110" i="142" s="1"/>
  <c r="AE110" i="142"/>
  <c r="AG110" i="142" s="1"/>
  <c r="AI110" i="142" s="1"/>
  <c r="AJ199" i="142"/>
  <c r="AE199" i="142"/>
  <c r="AG199" i="142" s="1"/>
  <c r="AI199" i="142" s="1"/>
  <c r="AF199" i="142"/>
  <c r="AH199" i="142" s="1"/>
  <c r="AJ74" i="142"/>
  <c r="AF74" i="142"/>
  <c r="AH74" i="142" s="1"/>
  <c r="AE74" i="142"/>
  <c r="AG74" i="142" s="1"/>
  <c r="AI74" i="142" s="1"/>
  <c r="AJ158" i="142"/>
  <c r="AE158" i="142"/>
  <c r="AG158" i="142" s="1"/>
  <c r="AI158" i="142" s="1"/>
  <c r="AF158" i="142"/>
  <c r="AH158" i="142" s="1"/>
  <c r="AJ263" i="142"/>
  <c r="AF263" i="142"/>
  <c r="AH263" i="142" s="1"/>
  <c r="AE263" i="142"/>
  <c r="AG263" i="142" s="1"/>
  <c r="AI263" i="142" s="1"/>
  <c r="AJ191" i="142"/>
  <c r="AE191" i="142"/>
  <c r="AG191" i="142" s="1"/>
  <c r="AI191" i="142" s="1"/>
  <c r="AF191" i="142"/>
  <c r="AH191" i="142" s="1"/>
  <c r="AJ259" i="142"/>
  <c r="AE259" i="142"/>
  <c r="AG259" i="142" s="1"/>
  <c r="AI259" i="142" s="1"/>
  <c r="AF259" i="142"/>
  <c r="AH259" i="142" s="1"/>
  <c r="AJ231" i="142"/>
  <c r="AE231" i="142"/>
  <c r="AG231" i="142" s="1"/>
  <c r="AI231" i="142" s="1"/>
  <c r="AF231" i="142"/>
  <c r="AH231" i="142" s="1"/>
  <c r="AJ220" i="142"/>
  <c r="AF220" i="142"/>
  <c r="AH220" i="142" s="1"/>
  <c r="AE220" i="142"/>
  <c r="AG220" i="142" s="1"/>
  <c r="AI220" i="142" s="1"/>
  <c r="AJ261" i="142"/>
  <c r="AE261" i="142"/>
  <c r="AG261" i="142" s="1"/>
  <c r="AI261" i="142" s="1"/>
  <c r="AF261" i="142"/>
  <c r="AH261" i="142" s="1"/>
  <c r="AJ126" i="142"/>
  <c r="AE126" i="142"/>
  <c r="AG126" i="142" s="1"/>
  <c r="AI126" i="142" s="1"/>
  <c r="AF126" i="142"/>
  <c r="AH126" i="142" s="1"/>
  <c r="AJ55" i="142"/>
  <c r="AF55" i="142"/>
  <c r="AH55" i="142" s="1"/>
  <c r="AE55" i="142"/>
  <c r="AG55" i="142" s="1"/>
  <c r="AI55" i="142" s="1"/>
  <c r="AJ238" i="142"/>
  <c r="AE238" i="142"/>
  <c r="AG238" i="142" s="1"/>
  <c r="AI238" i="142" s="1"/>
  <c r="AF238" i="142"/>
  <c r="AH238" i="142" s="1"/>
  <c r="AJ186" i="142"/>
  <c r="AF186" i="142"/>
  <c r="AH186" i="142" s="1"/>
  <c r="AE186" i="142"/>
  <c r="AG186" i="142" s="1"/>
  <c r="AI186" i="142" s="1"/>
  <c r="AJ189" i="142"/>
  <c r="AE189" i="142"/>
  <c r="AG189" i="142" s="1"/>
  <c r="AI189" i="142" s="1"/>
  <c r="AF189" i="142"/>
  <c r="AH189" i="142" s="1"/>
  <c r="R119" i="142"/>
  <c r="R133" i="142"/>
  <c r="R58" i="142"/>
  <c r="R62" i="142"/>
  <c r="R121" i="142"/>
  <c r="R21" i="142"/>
  <c r="K12" i="21"/>
  <c r="R19" i="142"/>
  <c r="R198" i="142"/>
  <c r="R22" i="142"/>
  <c r="R32" i="142"/>
  <c r="R101" i="142"/>
  <c r="R221" i="142"/>
  <c r="R117" i="142"/>
  <c r="R52" i="142"/>
  <c r="R232" i="142"/>
  <c r="R41" i="142"/>
  <c r="R96" i="142"/>
  <c r="R53" i="142"/>
  <c r="R31" i="142"/>
  <c r="R227" i="142"/>
  <c r="R234" i="142"/>
  <c r="R61" i="142"/>
  <c r="R141" i="142"/>
  <c r="R25" i="142"/>
  <c r="R67" i="142"/>
  <c r="R185" i="142"/>
  <c r="R152" i="142"/>
  <c r="R246" i="142"/>
  <c r="R34" i="142"/>
  <c r="R47" i="142"/>
  <c r="R48" i="142"/>
  <c r="R173" i="142"/>
  <c r="R95" i="142"/>
  <c r="R72" i="142"/>
  <c r="R128" i="142"/>
  <c r="R147" i="142"/>
  <c r="R212" i="142"/>
  <c r="R43" i="142"/>
  <c r="R233" i="142"/>
  <c r="R265" i="142"/>
  <c r="R64" i="142"/>
  <c r="R75" i="142"/>
  <c r="R179" i="142"/>
  <c r="R57" i="142"/>
  <c r="R184" i="142"/>
  <c r="R243" i="142"/>
  <c r="R38" i="142"/>
  <c r="R73" i="142"/>
  <c r="R106" i="142"/>
  <c r="R146" i="142"/>
  <c r="R245" i="142"/>
  <c r="R107" i="142"/>
  <c r="R105" i="142"/>
  <c r="R206" i="142"/>
  <c r="R93" i="142"/>
  <c r="R137" i="142"/>
  <c r="R239" i="142"/>
  <c r="R108" i="142"/>
  <c r="R230" i="142"/>
  <c r="R223" i="142"/>
  <c r="R156" i="142"/>
  <c r="R237" i="142"/>
  <c r="R17" i="142"/>
  <c r="R163" i="142"/>
  <c r="R103" i="142"/>
  <c r="R20" i="142"/>
  <c r="R217" i="142"/>
  <c r="R165" i="142"/>
  <c r="R59" i="142"/>
  <c r="R159" i="142"/>
  <c r="R134" i="142"/>
  <c r="R124" i="142"/>
  <c r="R195" i="142"/>
  <c r="R23" i="142"/>
  <c r="R68" i="142"/>
  <c r="R18" i="142"/>
  <c r="R153" i="142"/>
  <c r="R176" i="142"/>
  <c r="R24" i="142"/>
  <c r="R63" i="142"/>
  <c r="R109" i="142"/>
  <c r="R148" i="142"/>
  <c r="R151" i="142"/>
  <c r="R210" i="142"/>
  <c r="R60" i="142"/>
  <c r="R138" i="142"/>
  <c r="R260" i="142"/>
  <c r="R50" i="142"/>
  <c r="R192" i="142"/>
  <c r="R26" i="142"/>
  <c r="R183" i="142"/>
  <c r="R255" i="142"/>
  <c r="R39" i="142"/>
  <c r="R81" i="142"/>
  <c r="R118" i="142"/>
  <c r="R65" i="142"/>
  <c r="R135" i="142"/>
  <c r="R253" i="142"/>
  <c r="R80" i="142"/>
  <c r="R86" i="142"/>
  <c r="R113" i="142"/>
  <c r="R252" i="142"/>
  <c r="R150" i="142"/>
  <c r="R254" i="142"/>
  <c r="R213" i="142"/>
  <c r="R207" i="142"/>
  <c r="R162" i="142"/>
  <c r="R44" i="142"/>
  <c r="R77" i="142"/>
  <c r="R235" i="142"/>
  <c r="R149" i="142"/>
  <c r="R85" i="142"/>
  <c r="R91" i="142"/>
  <c r="R157" i="142"/>
  <c r="R76" i="142"/>
  <c r="R266" i="141"/>
  <c r="R267" i="141" s="1"/>
  <c r="F267" i="142" s="1"/>
  <c r="P267" i="142" s="1"/>
  <c r="R16" i="142"/>
  <c r="R214" i="142"/>
  <c r="R136" i="142"/>
  <c r="R142" i="142"/>
  <c r="R122" i="142"/>
  <c r="R54" i="142"/>
  <c r="R143" i="142"/>
  <c r="R218" i="142"/>
  <c r="R87" i="142"/>
  <c r="R79" i="142"/>
  <c r="R172" i="142"/>
  <c r="R178" i="142"/>
  <c r="R219" i="142"/>
  <c r="R211" i="142"/>
  <c r="R215" i="142"/>
  <c r="R30" i="142"/>
  <c r="R139" i="142"/>
  <c r="R171" i="142"/>
  <c r="R98" i="142"/>
  <c r="R49" i="142"/>
  <c r="R168" i="142"/>
  <c r="R120" i="142"/>
  <c r="R33" i="142"/>
  <c r="R236" i="142"/>
  <c r="R170" i="142"/>
  <c r="R56" i="142"/>
  <c r="R224" i="142"/>
  <c r="R204" i="142"/>
  <c r="R188" i="142"/>
  <c r="R181" i="142"/>
  <c r="R194" i="142"/>
  <c r="R123" i="142"/>
  <c r="R229" i="142"/>
  <c r="R28" i="142"/>
  <c r="R180" i="142"/>
  <c r="R241" i="142"/>
  <c r="R247" i="142"/>
  <c r="R71" i="142"/>
  <c r="R45" i="142"/>
  <c r="R94" i="142"/>
  <c r="R209" i="142"/>
  <c r="R154" i="142"/>
  <c r="R197" i="142"/>
  <c r="R182" i="142"/>
  <c r="R82" i="142"/>
  <c r="R264" i="142"/>
  <c r="R160" i="142"/>
  <c r="R125" i="142"/>
  <c r="R51" i="142"/>
  <c r="R131" i="142"/>
  <c r="R203" i="142"/>
  <c r="R29" i="142"/>
  <c r="R99" i="142"/>
  <c r="R249" i="142"/>
  <c r="R70" i="142"/>
  <c r="R104" i="142"/>
  <c r="R240" i="142"/>
  <c r="R161" i="142"/>
  <c r="R202" i="142"/>
  <c r="R127" i="142"/>
  <c r="R145" i="142"/>
  <c r="R155" i="142"/>
  <c r="R167" i="142"/>
  <c r="R92" i="142"/>
  <c r="R114" i="142"/>
  <c r="R84" i="142"/>
  <c r="R216" i="142"/>
  <c r="R90" i="142"/>
  <c r="R190" i="142"/>
  <c r="R228" i="142"/>
  <c r="R88" i="142"/>
  <c r="R40" i="142"/>
  <c r="R46" i="142"/>
  <c r="R222" i="142"/>
  <c r="R193" i="142"/>
  <c r="R226" i="142"/>
  <c r="R115" i="142"/>
  <c r="R244" i="142"/>
  <c r="R166" i="142"/>
  <c r="R242" i="142"/>
  <c r="R102" i="142"/>
  <c r="R225" i="142"/>
  <c r="R100" i="142"/>
  <c r="R36" i="142"/>
  <c r="R251" i="142"/>
  <c r="R164" i="142"/>
  <c r="R89" i="142"/>
  <c r="R83" i="142"/>
  <c r="R140" i="142"/>
  <c r="R97" i="142"/>
  <c r="R262" i="142"/>
  <c r="R248" i="142"/>
  <c r="R205" i="142"/>
  <c r="R177" i="142"/>
  <c r="R208" i="142"/>
  <c r="R37" i="142"/>
  <c r="R144" i="142"/>
  <c r="R256" i="142"/>
  <c r="R200" i="142"/>
  <c r="R66" i="142"/>
  <c r="R69" i="142"/>
  <c r="R132" i="142"/>
  <c r="R35" i="142"/>
  <c r="R130" i="142"/>
  <c r="R78" i="142"/>
  <c r="R174" i="142"/>
  <c r="R201" i="142"/>
  <c r="R257" i="142"/>
  <c r="R187" i="142"/>
  <c r="R258" i="142"/>
  <c r="R250" i="142"/>
  <c r="R27" i="142"/>
  <c r="R112" i="142"/>
  <c r="R169" i="142"/>
  <c r="R129" i="142"/>
  <c r="R116" i="142"/>
  <c r="R196" i="142"/>
  <c r="R111" i="142"/>
  <c r="R175" i="142"/>
  <c r="R42" i="142"/>
  <c r="R110" i="142"/>
  <c r="R199" i="142"/>
  <c r="R74" i="142"/>
  <c r="R158" i="142"/>
  <c r="R263" i="142"/>
  <c r="R191" i="142"/>
  <c r="R259" i="142"/>
  <c r="R231" i="142"/>
  <c r="R220" i="142"/>
  <c r="R261" i="142"/>
  <c r="R126" i="142"/>
  <c r="R55" i="142"/>
  <c r="R238" i="142"/>
  <c r="R186" i="142"/>
  <c r="R189" i="142"/>
  <c r="AH16" i="142" l="1"/>
  <c r="AF266" i="142"/>
  <c r="AF267" i="142" s="1"/>
  <c r="AI266" i="142"/>
  <c r="AI267" i="142" s="1"/>
  <c r="O54" i="142"/>
  <c r="P54" i="142" s="1"/>
  <c r="O122" i="142"/>
  <c r="P122" i="142" s="1"/>
  <c r="O96" i="142"/>
  <c r="P96" i="142" s="1"/>
  <c r="O164" i="142"/>
  <c r="P164" i="142" s="1"/>
  <c r="O132" i="142"/>
  <c r="P132" i="142" s="1"/>
  <c r="O145" i="142"/>
  <c r="P145" i="142" s="1"/>
  <c r="O94" i="142"/>
  <c r="P94" i="142" s="1"/>
  <c r="O99" i="142"/>
  <c r="P99" i="142" s="1"/>
  <c r="O59" i="142"/>
  <c r="P59" i="142" s="1"/>
  <c r="O73" i="142"/>
  <c r="P73" i="142" s="1"/>
  <c r="O115" i="142"/>
  <c r="P115" i="142" s="1"/>
  <c r="O200" i="142"/>
  <c r="P200" i="142" s="1"/>
  <c r="O160" i="142"/>
  <c r="P160" i="142" s="1"/>
  <c r="O31" i="142"/>
  <c r="P31" i="142" s="1"/>
  <c r="O129" i="142"/>
  <c r="P129" i="142" s="1"/>
  <c r="O265" i="142"/>
  <c r="P265" i="142" s="1"/>
  <c r="O185" i="142"/>
  <c r="P185" i="142" s="1"/>
  <c r="O50" i="142"/>
  <c r="P50" i="142" s="1"/>
  <c r="O207" i="142"/>
  <c r="P207" i="142" s="1"/>
  <c r="O125" i="142"/>
  <c r="P125" i="142" s="1"/>
  <c r="O109" i="142"/>
  <c r="P109" i="142" s="1"/>
  <c r="O148" i="142"/>
  <c r="P148" i="142" s="1"/>
  <c r="O140" i="142"/>
  <c r="P140" i="142" s="1"/>
  <c r="O90" i="142"/>
  <c r="P90" i="142" s="1"/>
  <c r="O121" i="142"/>
  <c r="P121" i="142" s="1"/>
  <c r="O43" i="142"/>
  <c r="P43" i="142" s="1"/>
  <c r="O16" i="142"/>
  <c r="P16" i="142" s="1"/>
  <c r="O154" i="142"/>
  <c r="P154" i="142" s="1"/>
  <c r="O263" i="142"/>
  <c r="P263" i="142" s="1"/>
  <c r="O26" i="142"/>
  <c r="P26" i="142" s="1"/>
  <c r="O84" i="142"/>
  <c r="P84" i="142" s="1"/>
  <c r="O89" i="142"/>
  <c r="P89" i="142" s="1"/>
  <c r="O150" i="142"/>
  <c r="P150" i="142" s="1"/>
  <c r="O97" i="142"/>
  <c r="P97" i="142" s="1"/>
  <c r="O143" i="142"/>
  <c r="P143" i="142" s="1"/>
  <c r="O248" i="142"/>
  <c r="P248" i="142" s="1"/>
  <c r="O197" i="142"/>
  <c r="P197" i="142" s="1"/>
  <c r="O258" i="142"/>
  <c r="P258" i="142" s="1"/>
  <c r="O182" i="142"/>
  <c r="P182" i="142" s="1"/>
  <c r="O169" i="142"/>
  <c r="P169" i="142" s="1"/>
  <c r="O237" i="142"/>
  <c r="P237" i="142" s="1"/>
  <c r="O20" i="142"/>
  <c r="P20" i="142" s="1"/>
  <c r="O229" i="142"/>
  <c r="P229" i="142" s="1"/>
  <c r="O191" i="142"/>
  <c r="P191" i="142" s="1"/>
  <c r="O188" i="142"/>
  <c r="P188" i="142" s="1"/>
  <c r="O147" i="142"/>
  <c r="P147" i="142" s="1"/>
  <c r="O88" i="142"/>
  <c r="P88" i="142" s="1"/>
  <c r="O52" i="142"/>
  <c r="P52" i="142" s="1"/>
  <c r="O246" i="142"/>
  <c r="P246" i="142" s="1"/>
  <c r="O261" i="142"/>
  <c r="P261" i="142" s="1"/>
  <c r="O130" i="142"/>
  <c r="P130" i="142" s="1"/>
  <c r="O135" i="142"/>
  <c r="P135" i="142" s="1"/>
  <c r="O142" i="142"/>
  <c r="P142" i="142" s="1"/>
  <c r="O49" i="142"/>
  <c r="P49" i="142" s="1"/>
  <c r="O67" i="142"/>
  <c r="P67" i="142" s="1"/>
  <c r="O56" i="142"/>
  <c r="P56" i="142" s="1"/>
  <c r="O260" i="142"/>
  <c r="P260" i="142" s="1"/>
  <c r="O61" i="142"/>
  <c r="P61" i="142" s="1"/>
  <c r="O199" i="142"/>
  <c r="P199" i="142" s="1"/>
  <c r="O235" i="142"/>
  <c r="P235" i="142" s="1"/>
  <c r="O24" i="142"/>
  <c r="P24" i="142" s="1"/>
  <c r="O74" i="142"/>
  <c r="P74" i="142" s="1"/>
  <c r="O264" i="142"/>
  <c r="P264" i="142" s="1"/>
  <c r="O111" i="142"/>
  <c r="P111" i="142" s="1"/>
  <c r="O76" i="142"/>
  <c r="P76" i="142" s="1"/>
  <c r="O110" i="142"/>
  <c r="P110" i="142" s="1"/>
  <c r="O102" i="142"/>
  <c r="P102" i="142" s="1"/>
  <c r="O245" i="142"/>
  <c r="P245" i="142" s="1"/>
  <c r="O100" i="142"/>
  <c r="P100" i="142" s="1"/>
  <c r="O58" i="142"/>
  <c r="P58" i="142" s="1"/>
  <c r="O64" i="142"/>
  <c r="P64" i="142" s="1"/>
  <c r="O36" i="142"/>
  <c r="P36" i="142" s="1"/>
  <c r="O189" i="142"/>
  <c r="P189" i="142" s="1"/>
  <c r="O123" i="142"/>
  <c r="P123" i="142" s="1"/>
  <c r="O243" i="142"/>
  <c r="P243" i="142" s="1"/>
  <c r="O133" i="142"/>
  <c r="P133" i="142" s="1"/>
  <c r="O83" i="142"/>
  <c r="P83" i="142" s="1"/>
  <c r="O209" i="142"/>
  <c r="P209" i="142" s="1"/>
  <c r="O27" i="142"/>
  <c r="P27" i="142" s="1"/>
  <c r="O126" i="142"/>
  <c r="P126" i="142" s="1"/>
  <c r="O48" i="142"/>
  <c r="P48" i="142" s="1"/>
  <c r="O203" i="142"/>
  <c r="P203" i="142" s="1"/>
  <c r="O82" i="142"/>
  <c r="P82" i="142" s="1"/>
  <c r="O204" i="142"/>
  <c r="P204" i="142" s="1"/>
  <c r="O120" i="142"/>
  <c r="P120" i="142" s="1"/>
  <c r="O211" i="142"/>
  <c r="P211" i="142" s="1"/>
  <c r="O19" i="142"/>
  <c r="P19" i="142" s="1"/>
  <c r="O253" i="142"/>
  <c r="P253" i="142" s="1"/>
  <c r="O119" i="142"/>
  <c r="P119" i="142" s="1"/>
  <c r="O212" i="142"/>
  <c r="P212" i="142" s="1"/>
  <c r="O179" i="142"/>
  <c r="P179" i="142" s="1"/>
  <c r="O23" i="142"/>
  <c r="P23" i="142" s="1"/>
  <c r="O170" i="142"/>
  <c r="P170" i="142" s="1"/>
  <c r="O32" i="142"/>
  <c r="P32" i="142" s="1"/>
  <c r="O168" i="142"/>
  <c r="P168" i="142" s="1"/>
  <c r="O80" i="142"/>
  <c r="P80" i="142" s="1"/>
  <c r="O29" i="142"/>
  <c r="P29" i="142" s="1"/>
  <c r="O205" i="142"/>
  <c r="P205" i="142" s="1"/>
  <c r="O98" i="142"/>
  <c r="P98" i="142" s="1"/>
  <c r="O257" i="142"/>
  <c r="P257" i="142" s="1"/>
  <c r="O53" i="142"/>
  <c r="P53" i="142" s="1"/>
  <c r="O181" i="142"/>
  <c r="P181" i="142" s="1"/>
  <c r="O47" i="142"/>
  <c r="P47" i="142" s="1"/>
  <c r="O85" i="142"/>
  <c r="P85" i="142" s="1"/>
  <c r="O247" i="142"/>
  <c r="P247" i="142" s="1"/>
  <c r="O37" i="142"/>
  <c r="P37" i="142" s="1"/>
  <c r="O222" i="142"/>
  <c r="P222" i="142" s="1"/>
  <c r="O162" i="142"/>
  <c r="P162" i="142" s="1"/>
  <c r="O146" i="142"/>
  <c r="P146" i="142" s="1"/>
  <c r="O78" i="142"/>
  <c r="P78" i="142" s="1"/>
  <c r="O112" i="142"/>
  <c r="P112" i="142" s="1"/>
  <c r="O41" i="142"/>
  <c r="P41" i="142" s="1"/>
  <c r="O234" i="142"/>
  <c r="P234" i="142" s="1"/>
  <c r="O65" i="142"/>
  <c r="P65" i="142" s="1"/>
  <c r="O242" i="142"/>
  <c r="P242" i="142" s="1"/>
  <c r="O38" i="142"/>
  <c r="P38" i="142" s="1"/>
  <c r="O138" i="142"/>
  <c r="P138" i="142" s="1"/>
  <c r="O183" i="142"/>
  <c r="P183" i="142" s="1"/>
  <c r="O51" i="142"/>
  <c r="P51" i="142" s="1"/>
  <c r="O175" i="142"/>
  <c r="P175" i="142" s="1"/>
  <c r="O75" i="142"/>
  <c r="P75" i="142" s="1"/>
  <c r="O227" i="142"/>
  <c r="P227" i="142" s="1"/>
  <c r="O166" i="142"/>
  <c r="P166" i="142" s="1"/>
  <c r="O71" i="142"/>
  <c r="P71" i="142" s="1"/>
  <c r="O124" i="142"/>
  <c r="P124" i="142" s="1"/>
  <c r="O213" i="142"/>
  <c r="P213" i="142" s="1"/>
  <c r="O194" i="142"/>
  <c r="P194" i="142" s="1"/>
  <c r="O165" i="142"/>
  <c r="P165" i="142" s="1"/>
  <c r="O69" i="142"/>
  <c r="P69" i="142" s="1"/>
  <c r="O252" i="142"/>
  <c r="P252" i="142" s="1"/>
  <c r="O141" i="142"/>
  <c r="P141" i="142" s="1"/>
  <c r="O218" i="142"/>
  <c r="P218" i="142" s="1"/>
  <c r="O214" i="142"/>
  <c r="P214" i="142" s="1"/>
  <c r="O223" i="142"/>
  <c r="P223" i="142" s="1"/>
  <c r="O60" i="142"/>
  <c r="P60" i="142" s="1"/>
  <c r="O107" i="142"/>
  <c r="P107" i="142" s="1"/>
  <c r="O202" i="142"/>
  <c r="P202" i="142" s="1"/>
  <c r="O256" i="142"/>
  <c r="P256" i="142" s="1"/>
  <c r="O116" i="142"/>
  <c r="P116" i="142" s="1"/>
  <c r="O210" i="142"/>
  <c r="P210" i="142" s="1"/>
  <c r="O224" i="142"/>
  <c r="P224" i="142" s="1"/>
  <c r="O159" i="142"/>
  <c r="P159" i="142" s="1"/>
  <c r="O163" i="142"/>
  <c r="P163" i="142" s="1"/>
  <c r="O18" i="142"/>
  <c r="P18" i="142" s="1"/>
  <c r="O106" i="142"/>
  <c r="P106" i="142" s="1"/>
  <c r="O127" i="142"/>
  <c r="P127" i="142" s="1"/>
  <c r="O219" i="142"/>
  <c r="P219" i="142" s="1"/>
  <c r="O259" i="142"/>
  <c r="P259" i="142" s="1"/>
  <c r="O171" i="142"/>
  <c r="P171" i="142" s="1"/>
  <c r="O77" i="142"/>
  <c r="P77" i="142" s="1"/>
  <c r="O167" i="142"/>
  <c r="P167" i="142" s="1"/>
  <c r="O206" i="142"/>
  <c r="P206" i="142" s="1"/>
  <c r="O216" i="142"/>
  <c r="P216" i="142" s="1"/>
  <c r="O251" i="142"/>
  <c r="P251" i="142" s="1"/>
  <c r="O250" i="142"/>
  <c r="P250" i="142" s="1"/>
  <c r="O17" i="142"/>
  <c r="P17" i="142" s="1"/>
  <c r="O174" i="142"/>
  <c r="P174" i="142" s="1"/>
  <c r="O55" i="142"/>
  <c r="P55" i="142" s="1"/>
  <c r="O178" i="142"/>
  <c r="P178" i="142" s="1"/>
  <c r="O44" i="142"/>
  <c r="P44" i="142" s="1"/>
  <c r="O144" i="142"/>
  <c r="P144" i="142" s="1"/>
  <c r="O131" i="142"/>
  <c r="P131" i="142" s="1"/>
  <c r="O186" i="142"/>
  <c r="P186" i="142" s="1"/>
  <c r="O225" i="142"/>
  <c r="P225" i="142" s="1"/>
  <c r="O103" i="142"/>
  <c r="P103" i="142" s="1"/>
  <c r="O93" i="142"/>
  <c r="P93" i="142" s="1"/>
  <c r="O108" i="142"/>
  <c r="P108" i="142" s="1"/>
  <c r="O57" i="142"/>
  <c r="P57" i="142" s="1"/>
  <c r="O238" i="142"/>
  <c r="P238" i="142" s="1"/>
  <c r="O153" i="142"/>
  <c r="P153" i="142" s="1"/>
  <c r="O87" i="142"/>
  <c r="P87" i="142" s="1"/>
  <c r="O177" i="142"/>
  <c r="P177" i="142" s="1"/>
  <c r="O81" i="142"/>
  <c r="P81" i="142" s="1"/>
  <c r="O46" i="142"/>
  <c r="P46" i="142" s="1"/>
  <c r="O40" i="142"/>
  <c r="P40" i="142" s="1"/>
  <c r="O233" i="142"/>
  <c r="P233" i="142" s="1"/>
  <c r="O139" i="142"/>
  <c r="P139" i="142" s="1"/>
  <c r="O105" i="142"/>
  <c r="P105" i="142" s="1"/>
  <c r="O63" i="142"/>
  <c r="P63" i="142" s="1"/>
  <c r="O22" i="142"/>
  <c r="P22" i="142" s="1"/>
  <c r="O240" i="142"/>
  <c r="P240" i="142" s="1"/>
  <c r="O35" i="142"/>
  <c r="P35" i="142" s="1"/>
  <c r="O91" i="142"/>
  <c r="P91" i="142" s="1"/>
  <c r="O198" i="142"/>
  <c r="P198" i="142" s="1"/>
  <c r="O193" i="142"/>
  <c r="P193" i="142" s="1"/>
  <c r="O161" i="142"/>
  <c r="P161" i="142" s="1"/>
  <c r="O86" i="142"/>
  <c r="P86" i="142" s="1"/>
  <c r="O221" i="142"/>
  <c r="P221" i="142" s="1"/>
  <c r="O249" i="142"/>
  <c r="P249" i="142" s="1"/>
  <c r="O217" i="142"/>
  <c r="P217" i="142" s="1"/>
  <c r="O158" i="142"/>
  <c r="P158" i="142" s="1"/>
  <c r="O66" i="142"/>
  <c r="P66" i="142" s="1"/>
  <c r="O262" i="142"/>
  <c r="P262" i="142" s="1"/>
  <c r="O151" i="142"/>
  <c r="P151" i="142" s="1"/>
  <c r="O21" i="142"/>
  <c r="P21" i="142" s="1"/>
  <c r="O239" i="142"/>
  <c r="P239" i="142" s="1"/>
  <c r="O231" i="142"/>
  <c r="P231" i="142" s="1"/>
  <c r="O226" i="142"/>
  <c r="P226" i="142" s="1"/>
  <c r="O149" i="142"/>
  <c r="P149" i="142" s="1"/>
  <c r="O101" i="142"/>
  <c r="P101" i="142" s="1"/>
  <c r="O157" i="142"/>
  <c r="P157" i="142" s="1"/>
  <c r="O45" i="142"/>
  <c r="P45" i="142" s="1"/>
  <c r="O208" i="142"/>
  <c r="P208" i="142" s="1"/>
  <c r="O152" i="142"/>
  <c r="P152" i="142" s="1"/>
  <c r="O62" i="142"/>
  <c r="P62" i="142" s="1"/>
  <c r="O137" i="142"/>
  <c r="P137" i="142" s="1"/>
  <c r="O241" i="142"/>
  <c r="P241" i="142" s="1"/>
  <c r="O220" i="142"/>
  <c r="P220" i="142" s="1"/>
  <c r="O72" i="142"/>
  <c r="P72" i="142" s="1"/>
  <c r="O136" i="142"/>
  <c r="P136" i="142" s="1"/>
  <c r="O184" i="142"/>
  <c r="P184" i="142" s="1"/>
  <c r="O196" i="142"/>
  <c r="P196" i="142" s="1"/>
  <c r="O34" i="142"/>
  <c r="P34" i="142" s="1"/>
  <c r="O25" i="142"/>
  <c r="P25" i="142" s="1"/>
  <c r="O180" i="142"/>
  <c r="P180" i="142" s="1"/>
  <c r="O30" i="142"/>
  <c r="P30" i="142" s="1"/>
  <c r="O28" i="142"/>
  <c r="P28" i="142" s="1"/>
  <c r="O156" i="142"/>
  <c r="P156" i="142" s="1"/>
  <c r="O187" i="142"/>
  <c r="P187" i="142" s="1"/>
  <c r="O68" i="142"/>
  <c r="P68" i="142" s="1"/>
  <c r="O95" i="142"/>
  <c r="P95" i="142" s="1"/>
  <c r="O79" i="142"/>
  <c r="P79" i="142" s="1"/>
  <c r="O176" i="142"/>
  <c r="P176" i="142" s="1"/>
  <c r="O190" i="142"/>
  <c r="P190" i="142" s="1"/>
  <c r="O172" i="142"/>
  <c r="P172" i="142" s="1"/>
  <c r="O232" i="142"/>
  <c r="P232" i="142" s="1"/>
  <c r="O134" i="142"/>
  <c r="P134" i="142" s="1"/>
  <c r="O92" i="142"/>
  <c r="P92" i="142" s="1"/>
  <c r="O70" i="142"/>
  <c r="P70" i="142" s="1"/>
  <c r="O114" i="142"/>
  <c r="P114" i="142" s="1"/>
  <c r="O128" i="142"/>
  <c r="P128" i="142" s="1"/>
  <c r="O228" i="142"/>
  <c r="P228" i="142" s="1"/>
  <c r="O255" i="142"/>
  <c r="P255" i="142" s="1"/>
  <c r="O192" i="142"/>
  <c r="P192" i="142" s="1"/>
  <c r="O201" i="142"/>
  <c r="P201" i="142" s="1"/>
  <c r="O195" i="142"/>
  <c r="P195" i="142" s="1"/>
  <c r="O236" i="142"/>
  <c r="P236" i="142" s="1"/>
  <c r="O230" i="142"/>
  <c r="P230" i="142" s="1"/>
  <c r="O254" i="142"/>
  <c r="P254" i="142" s="1"/>
  <c r="O33" i="142"/>
  <c r="P33" i="142" s="1"/>
  <c r="O42" i="142"/>
  <c r="P42" i="142" s="1"/>
  <c r="O104" i="142"/>
  <c r="P104" i="142" s="1"/>
  <c r="O244" i="142"/>
  <c r="P244" i="142" s="1"/>
  <c r="O113" i="142"/>
  <c r="P113" i="142" s="1"/>
  <c r="O117" i="142"/>
  <c r="P117" i="142" s="1"/>
  <c r="O39" i="142"/>
  <c r="P39" i="142" s="1"/>
  <c r="O155" i="142"/>
  <c r="P155" i="142" s="1"/>
  <c r="O173" i="142"/>
  <c r="P173" i="142" s="1"/>
  <c r="O215" i="142"/>
  <c r="P215" i="142" s="1"/>
  <c r="O118" i="142"/>
  <c r="P118" i="142" s="1"/>
  <c r="AC94" i="143"/>
  <c r="AC129" i="143"/>
  <c r="AC140" i="143"/>
  <c r="AC84" i="143"/>
  <c r="AC182" i="143"/>
  <c r="AC88" i="143"/>
  <c r="AC67" i="143"/>
  <c r="AC264" i="143"/>
  <c r="AC64" i="143"/>
  <c r="AC27" i="143"/>
  <c r="AC19" i="143"/>
  <c r="AC168" i="143"/>
  <c r="AC47" i="143"/>
  <c r="AC112" i="143"/>
  <c r="AC51" i="143"/>
  <c r="AC194" i="143"/>
  <c r="AC60" i="143"/>
  <c r="AC163" i="143"/>
  <c r="AC167" i="143"/>
  <c r="AC178" i="143"/>
  <c r="AC108" i="143"/>
  <c r="AC40" i="143"/>
  <c r="AC91" i="143"/>
  <c r="AC158" i="143"/>
  <c r="AC149" i="143"/>
  <c r="AC241" i="143"/>
  <c r="AC180" i="143"/>
  <c r="AC176" i="143"/>
  <c r="AC128" i="143"/>
  <c r="AC254" i="143"/>
  <c r="AC155" i="143"/>
  <c r="AC99" i="143"/>
  <c r="AC265" i="143"/>
  <c r="AC90" i="143"/>
  <c r="AC89" i="143"/>
  <c r="AC169" i="143"/>
  <c r="AC52" i="143"/>
  <c r="AC56" i="143"/>
  <c r="AC111" i="143"/>
  <c r="AC36" i="143"/>
  <c r="AC126" i="143"/>
  <c r="AC253" i="143"/>
  <c r="AC80" i="143"/>
  <c r="AC85" i="143"/>
  <c r="AC41" i="143"/>
  <c r="AC175" i="143"/>
  <c r="AC165" i="143"/>
  <c r="AC206" i="143"/>
  <c r="AC57" i="143"/>
  <c r="AC198" i="143"/>
  <c r="AC101" i="143"/>
  <c r="AC30" i="143"/>
  <c r="AC33" i="143"/>
  <c r="AC54" i="143"/>
  <c r="AC59" i="143"/>
  <c r="AC185" i="143"/>
  <c r="AC121" i="143"/>
  <c r="AC150" i="143"/>
  <c r="AC237" i="143"/>
  <c r="AC246" i="143"/>
  <c r="AC260" i="143"/>
  <c r="AC76" i="143"/>
  <c r="AC189" i="143"/>
  <c r="AC48" i="143"/>
  <c r="AC119" i="143"/>
  <c r="AC29" i="143"/>
  <c r="AC247" i="143"/>
  <c r="AC234" i="143"/>
  <c r="AC75" i="143"/>
  <c r="AC69" i="143"/>
  <c r="AC202" i="143"/>
  <c r="AC106" i="143"/>
  <c r="AC216" i="143"/>
  <c r="AC144" i="143"/>
  <c r="AC238" i="143"/>
  <c r="AC139" i="143"/>
  <c r="AC193" i="143"/>
  <c r="AC262" i="143"/>
  <c r="AC157" i="143"/>
  <c r="AC72" i="143"/>
  <c r="AC28" i="143"/>
  <c r="AC172" i="143"/>
  <c r="AC255" i="143"/>
  <c r="AC42" i="143"/>
  <c r="AC215" i="143"/>
  <c r="AC122" i="143"/>
  <c r="AC73" i="143"/>
  <c r="AC50" i="143"/>
  <c r="AC43" i="143"/>
  <c r="AC97" i="143"/>
  <c r="AC20" i="143"/>
  <c r="AC261" i="143"/>
  <c r="AC61" i="143"/>
  <c r="AC110" i="143"/>
  <c r="AC123" i="143"/>
  <c r="AC203" i="143"/>
  <c r="AC212" i="143"/>
  <c r="AC205" i="143"/>
  <c r="AC37" i="143"/>
  <c r="AC65" i="143"/>
  <c r="AC227" i="143"/>
  <c r="AC252" i="143"/>
  <c r="AC256" i="143"/>
  <c r="AC127" i="143"/>
  <c r="AC251" i="143"/>
  <c r="AC131" i="143"/>
  <c r="AC153" i="143"/>
  <c r="AC105" i="143"/>
  <c r="AC161" i="143"/>
  <c r="AC151" i="143"/>
  <c r="AC45" i="143"/>
  <c r="AC136" i="143"/>
  <c r="AC156" i="143"/>
  <c r="AC232" i="143"/>
  <c r="AC192" i="143"/>
  <c r="AC104" i="143"/>
  <c r="AC118" i="143"/>
  <c r="AC31" i="143"/>
  <c r="AC147" i="143"/>
  <c r="AC74" i="143"/>
  <c r="AC32" i="143"/>
  <c r="AC213" i="143"/>
  <c r="AC55" i="143"/>
  <c r="AC217" i="143"/>
  <c r="AC137" i="143"/>
  <c r="AC230" i="143"/>
  <c r="AC18" i="143"/>
  <c r="AC220" i="143"/>
  <c r="AC173" i="143"/>
  <c r="AC96" i="143"/>
  <c r="AC115" i="143"/>
  <c r="AC207" i="143"/>
  <c r="AC16" i="143"/>
  <c r="AC143" i="143"/>
  <c r="AC229" i="143"/>
  <c r="AC130" i="143"/>
  <c r="AC199" i="143"/>
  <c r="AC102" i="143"/>
  <c r="AC243" i="143"/>
  <c r="AC82" i="143"/>
  <c r="AC179" i="143"/>
  <c r="AC98" i="143"/>
  <c r="AC222" i="143"/>
  <c r="AC242" i="143"/>
  <c r="AC166" i="143"/>
  <c r="AC141" i="143"/>
  <c r="AC116" i="143"/>
  <c r="AC219" i="143"/>
  <c r="AC250" i="143"/>
  <c r="AC186" i="143"/>
  <c r="AC87" i="143"/>
  <c r="AC63" i="143"/>
  <c r="AC86" i="143"/>
  <c r="AC21" i="143"/>
  <c r="AC208" i="143"/>
  <c r="AC184" i="143"/>
  <c r="AC187" i="143"/>
  <c r="AC134" i="143"/>
  <c r="AC201" i="143"/>
  <c r="AC244" i="143"/>
  <c r="AC26" i="143"/>
  <c r="AC209" i="143"/>
  <c r="AC78" i="143"/>
  <c r="AC159" i="143"/>
  <c r="AC46" i="143"/>
  <c r="AC79" i="143"/>
  <c r="AC107" i="143"/>
  <c r="AC190" i="143"/>
  <c r="AC164" i="143"/>
  <c r="AC200" i="143"/>
  <c r="AC125" i="143"/>
  <c r="AC154" i="143"/>
  <c r="AC248" i="143"/>
  <c r="AC191" i="143"/>
  <c r="AC135" i="143"/>
  <c r="AC235" i="143"/>
  <c r="AC245" i="143"/>
  <c r="AC133" i="143"/>
  <c r="AC204" i="143"/>
  <c r="AC23" i="143"/>
  <c r="AC257" i="143"/>
  <c r="AC162" i="143"/>
  <c r="AC38" i="143"/>
  <c r="AC71" i="143"/>
  <c r="AC218" i="143"/>
  <c r="AC210" i="143"/>
  <c r="AC259" i="143"/>
  <c r="AC17" i="143"/>
  <c r="AC225" i="143"/>
  <c r="AC177" i="143"/>
  <c r="AC22" i="143"/>
  <c r="AC221" i="143"/>
  <c r="AC239" i="143"/>
  <c r="AC152" i="143"/>
  <c r="AC196" i="143"/>
  <c r="AC68" i="143"/>
  <c r="AC92" i="143"/>
  <c r="AC195" i="143"/>
  <c r="AC113" i="143"/>
  <c r="AC148" i="143"/>
  <c r="AC58" i="143"/>
  <c r="AC181" i="143"/>
  <c r="AC223" i="143"/>
  <c r="AC93" i="143"/>
  <c r="AC226" i="143"/>
  <c r="AC39" i="143"/>
  <c r="AC233" i="143"/>
  <c r="AC132" i="143"/>
  <c r="AC160" i="143"/>
  <c r="AC109" i="143"/>
  <c r="AC263" i="143"/>
  <c r="AC197" i="143"/>
  <c r="AC188" i="143"/>
  <c r="AC142" i="143"/>
  <c r="AC24" i="143"/>
  <c r="AC100" i="143"/>
  <c r="AC83" i="143"/>
  <c r="AC120" i="143"/>
  <c r="AC170" i="143"/>
  <c r="AC53" i="143"/>
  <c r="AC146" i="143"/>
  <c r="AC138" i="143"/>
  <c r="AC124" i="143"/>
  <c r="AC214" i="143"/>
  <c r="AC224" i="143"/>
  <c r="AC171" i="143"/>
  <c r="AC174" i="143"/>
  <c r="AC103" i="143"/>
  <c r="AC81" i="143"/>
  <c r="AC240" i="143"/>
  <c r="AC249" i="143"/>
  <c r="AC231" i="143"/>
  <c r="AC62" i="143"/>
  <c r="AC34" i="143"/>
  <c r="AC95" i="143"/>
  <c r="AC70" i="143"/>
  <c r="AC236" i="143"/>
  <c r="AC117" i="143"/>
  <c r="AC145" i="143"/>
  <c r="AC258" i="143"/>
  <c r="AC49" i="143"/>
  <c r="AC211" i="143"/>
  <c r="AC183" i="143"/>
  <c r="AC77" i="143"/>
  <c r="AC35" i="143"/>
  <c r="AC25" i="143"/>
  <c r="AC114" i="143"/>
  <c r="AC44" i="143"/>
  <c r="AC66" i="143"/>
  <c r="AC228" i="143"/>
  <c r="AC266" i="143" l="1"/>
  <c r="Q228" i="142"/>
  <c r="Q66" i="142"/>
  <c r="Q44" i="142"/>
  <c r="Q114" i="142"/>
  <c r="Q25" i="142"/>
  <c r="Q35" i="142"/>
  <c r="Q77" i="142"/>
  <c r="Q183" i="142"/>
  <c r="Q211" i="142"/>
  <c r="Q49" i="142"/>
  <c r="Q258" i="142"/>
  <c r="Q145" i="142"/>
  <c r="Q117" i="142"/>
  <c r="Q236" i="142"/>
  <c r="Q70" i="142"/>
  <c r="Q95" i="142"/>
  <c r="Q34" i="142"/>
  <c r="Q62" i="142"/>
  <c r="Q231" i="142"/>
  <c r="Q249" i="142"/>
  <c r="Q240" i="142"/>
  <c r="Q81" i="142"/>
  <c r="Q103" i="142"/>
  <c r="Q174" i="142"/>
  <c r="Q171" i="142"/>
  <c r="Q224" i="142"/>
  <c r="Q214" i="142"/>
  <c r="Q124" i="142"/>
  <c r="Q138" i="142"/>
  <c r="Q146" i="142"/>
  <c r="Q53" i="142"/>
  <c r="Q170" i="142"/>
  <c r="Q120" i="142"/>
  <c r="Q83" i="142"/>
  <c r="Q100" i="142"/>
  <c r="Q24" i="142"/>
  <c r="Q142" i="142"/>
  <c r="Q188" i="142"/>
  <c r="Q197" i="142"/>
  <c r="Q263" i="142"/>
  <c r="Q109" i="142"/>
  <c r="Q160" i="142"/>
  <c r="Q132" i="142"/>
  <c r="Q233" i="142"/>
  <c r="Q39" i="142"/>
  <c r="Q226" i="142"/>
  <c r="Q93" i="142"/>
  <c r="Q223" i="142"/>
  <c r="Q181" i="142"/>
  <c r="Q58" i="142"/>
  <c r="Q148" i="142"/>
  <c r="Q113" i="142"/>
  <c r="Q195" i="142"/>
  <c r="Q92" i="142"/>
  <c r="Q68" i="142"/>
  <c r="Q196" i="142"/>
  <c r="Q152" i="142"/>
  <c r="Q239" i="142"/>
  <c r="Q221" i="142"/>
  <c r="Q22" i="142"/>
  <c r="Q177" i="142"/>
  <c r="Q225" i="142"/>
  <c r="Q17" i="142"/>
  <c r="Q259" i="142"/>
  <c r="Q210" i="142"/>
  <c r="Q218" i="142"/>
  <c r="Q71" i="142"/>
  <c r="Q38" i="142"/>
  <c r="Q162" i="142"/>
  <c r="Q257" i="142"/>
  <c r="Q23" i="142"/>
  <c r="Q204" i="142"/>
  <c r="Q133" i="142"/>
  <c r="Q245" i="142"/>
  <c r="Q235" i="142"/>
  <c r="Q135" i="142"/>
  <c r="Q191" i="142"/>
  <c r="Q248" i="142"/>
  <c r="Q154" i="142"/>
  <c r="Q125" i="142"/>
  <c r="Q200" i="142"/>
  <c r="Q164" i="142"/>
  <c r="Q190" i="142"/>
  <c r="Q107" i="142"/>
  <c r="Q79" i="142"/>
  <c r="Q46" i="142"/>
  <c r="Q159" i="142"/>
  <c r="Q78" i="142"/>
  <c r="Q209" i="142"/>
  <c r="Q26" i="142"/>
  <c r="Q244" i="142"/>
  <c r="Q201" i="142"/>
  <c r="Q134" i="142"/>
  <c r="Q187" i="142"/>
  <c r="Q184" i="142"/>
  <c r="Q208" i="142"/>
  <c r="Q21" i="142"/>
  <c r="Q86" i="142"/>
  <c r="Q63" i="142"/>
  <c r="Q87" i="142"/>
  <c r="Q186" i="142"/>
  <c r="Q250" i="142"/>
  <c r="Q219" i="142"/>
  <c r="Q116" i="142"/>
  <c r="Q141" i="142"/>
  <c r="Q166" i="142"/>
  <c r="Q242" i="142"/>
  <c r="Q222" i="142"/>
  <c r="Q98" i="142"/>
  <c r="Q179" i="142"/>
  <c r="Q82" i="142"/>
  <c r="Q243" i="142"/>
  <c r="Q102" i="142"/>
  <c r="Q199" i="142"/>
  <c r="Q130" i="142"/>
  <c r="Q229" i="142"/>
  <c r="Q143" i="142"/>
  <c r="Q16" i="142"/>
  <c r="Q207" i="142"/>
  <c r="Q115" i="142"/>
  <c r="Q96" i="142"/>
  <c r="Q173" i="142"/>
  <c r="Q220" i="142"/>
  <c r="Q18" i="142"/>
  <c r="Q230" i="142"/>
  <c r="Q137" i="142"/>
  <c r="Q217" i="142"/>
  <c r="Q55" i="142"/>
  <c r="Q213" i="142"/>
  <c r="Q32" i="142"/>
  <c r="Q74" i="142"/>
  <c r="Q147" i="142"/>
  <c r="Q31" i="142"/>
  <c r="Q118" i="142"/>
  <c r="Q104" i="142"/>
  <c r="Q192" i="142"/>
  <c r="Q232" i="142"/>
  <c r="Q156" i="142"/>
  <c r="Q136" i="142"/>
  <c r="Q45" i="142"/>
  <c r="Q151" i="142"/>
  <c r="Q161" i="142"/>
  <c r="Q105" i="142"/>
  <c r="Q153" i="142"/>
  <c r="Q131" i="142"/>
  <c r="Q251" i="142"/>
  <c r="Q127" i="142"/>
  <c r="Q256" i="142"/>
  <c r="Q252" i="142"/>
  <c r="Q227" i="142"/>
  <c r="Q65" i="142"/>
  <c r="Q37" i="142"/>
  <c r="Q205" i="142"/>
  <c r="Q212" i="142"/>
  <c r="Q203" i="142"/>
  <c r="Q123" i="142"/>
  <c r="Q110" i="142"/>
  <c r="Q61" i="142"/>
  <c r="Q261" i="142"/>
  <c r="Q20" i="142"/>
  <c r="Q97" i="142"/>
  <c r="Q43" i="142"/>
  <c r="Q50" i="142"/>
  <c r="Q73" i="142"/>
  <c r="Q122" i="142"/>
  <c r="Q215" i="142"/>
  <c r="Q42" i="142"/>
  <c r="Q255" i="142"/>
  <c r="Q172" i="142"/>
  <c r="Q28" i="142"/>
  <c r="Q72" i="142"/>
  <c r="Q157" i="142"/>
  <c r="Q262" i="142"/>
  <c r="Q193" i="142"/>
  <c r="Q139" i="142"/>
  <c r="Q238" i="142"/>
  <c r="Q144" i="142"/>
  <c r="Q216" i="142"/>
  <c r="Q106" i="142"/>
  <c r="Q202" i="142"/>
  <c r="Q69" i="142"/>
  <c r="Q75" i="142"/>
  <c r="Q234" i="142"/>
  <c r="Q247" i="142"/>
  <c r="Q29" i="142"/>
  <c r="Q119" i="142"/>
  <c r="Q48" i="142"/>
  <c r="Q189" i="142"/>
  <c r="Q76" i="142"/>
  <c r="Q260" i="142"/>
  <c r="Q246" i="142"/>
  <c r="Q237" i="142"/>
  <c r="Q150" i="142"/>
  <c r="Q121" i="142"/>
  <c r="Q185" i="142"/>
  <c r="Q59" i="142"/>
  <c r="Q54" i="142"/>
  <c r="Q33" i="142"/>
  <c r="Q30" i="142"/>
  <c r="Q101" i="142"/>
  <c r="Q198" i="142"/>
  <c r="Q57" i="142"/>
  <c r="Q206" i="142"/>
  <c r="Q165" i="142"/>
  <c r="Q175" i="142"/>
  <c r="Q41" i="142"/>
  <c r="Q85" i="142"/>
  <c r="Q80" i="142"/>
  <c r="Q253" i="142"/>
  <c r="Q126" i="142"/>
  <c r="Q36" i="142"/>
  <c r="Q111" i="142"/>
  <c r="Q56" i="142"/>
  <c r="Q52" i="142"/>
  <c r="Q169" i="142"/>
  <c r="Q89" i="142"/>
  <c r="Q90" i="142"/>
  <c r="Q265" i="142"/>
  <c r="Q99" i="142"/>
  <c r="Q155" i="142"/>
  <c r="Q254" i="142"/>
  <c r="Q128" i="142"/>
  <c r="Q176" i="142"/>
  <c r="Q180" i="142"/>
  <c r="Q241" i="142"/>
  <c r="Q149" i="142"/>
  <c r="Q158" i="142"/>
  <c r="Q91" i="142"/>
  <c r="Q40" i="142"/>
  <c r="Q108" i="142"/>
  <c r="Q178" i="142"/>
  <c r="Q167" i="142"/>
  <c r="Q163" i="142"/>
  <c r="Q60" i="142"/>
  <c r="Q194" i="142"/>
  <c r="Q51" i="142"/>
  <c r="Q112" i="142"/>
  <c r="Q47" i="142"/>
  <c r="Q168" i="142"/>
  <c r="Q19" i="142"/>
  <c r="Q27" i="142"/>
  <c r="Q64" i="142"/>
  <c r="Q264" i="142"/>
  <c r="Q67" i="142"/>
  <c r="Q88" i="142"/>
  <c r="Q182" i="142"/>
  <c r="Q84" i="142"/>
  <c r="Q140" i="142"/>
  <c r="Q129" i="142"/>
  <c r="Q94" i="142"/>
  <c r="AD114" i="143"/>
  <c r="AD145" i="143"/>
  <c r="AD249" i="143"/>
  <c r="AD124" i="143"/>
  <c r="AD24" i="143"/>
  <c r="AD233" i="143"/>
  <c r="AD113" i="143"/>
  <c r="AD22" i="143"/>
  <c r="AD38" i="143"/>
  <c r="AD135" i="143"/>
  <c r="AD107" i="143"/>
  <c r="AD201" i="143"/>
  <c r="AD87" i="143"/>
  <c r="AD222" i="143"/>
  <c r="AD229" i="143"/>
  <c r="AD18" i="143"/>
  <c r="AD147" i="143"/>
  <c r="AD45" i="143"/>
  <c r="AD256" i="143"/>
  <c r="AD123" i="143"/>
  <c r="AD73" i="143"/>
  <c r="AD157" i="143"/>
  <c r="AD202" i="143"/>
  <c r="AD189" i="143"/>
  <c r="AD59" i="143"/>
  <c r="AD165" i="143"/>
  <c r="AD111" i="143"/>
  <c r="AD155" i="143"/>
  <c r="AD91" i="143"/>
  <c r="AD51" i="143"/>
  <c r="AD67" i="143"/>
  <c r="AD48" i="143"/>
  <c r="AD194" i="143"/>
  <c r="AD25" i="143"/>
  <c r="AD117" i="143"/>
  <c r="AD240" i="143"/>
  <c r="AD138" i="143"/>
  <c r="AD142" i="143"/>
  <c r="AD39" i="143"/>
  <c r="AD195" i="143"/>
  <c r="AD177" i="143"/>
  <c r="AD162" i="143"/>
  <c r="AD191" i="143"/>
  <c r="AD79" i="143"/>
  <c r="AD134" i="143"/>
  <c r="AD186" i="143"/>
  <c r="AD98" i="143"/>
  <c r="AD143" i="143"/>
  <c r="AD230" i="143"/>
  <c r="AD31" i="143"/>
  <c r="AD151" i="143"/>
  <c r="AD252" i="143"/>
  <c r="AD110" i="143"/>
  <c r="AD122" i="143"/>
  <c r="AD262" i="143"/>
  <c r="AD69" i="143"/>
  <c r="AD76" i="143"/>
  <c r="AD54" i="143"/>
  <c r="AD175" i="143"/>
  <c r="AD56" i="143"/>
  <c r="AD254" i="143"/>
  <c r="AD40" i="143"/>
  <c r="AD112" i="143"/>
  <c r="AD88" i="143"/>
  <c r="AD108" i="143"/>
  <c r="AD182" i="143"/>
  <c r="AD192" i="143"/>
  <c r="AD255" i="143"/>
  <c r="AD101" i="143"/>
  <c r="AD180" i="143"/>
  <c r="AD211" i="143"/>
  <c r="AD152" i="143"/>
  <c r="AD209" i="143"/>
  <c r="AD96" i="143"/>
  <c r="AD205" i="143"/>
  <c r="AD29" i="143"/>
  <c r="AD90" i="143"/>
  <c r="AD129" i="143"/>
  <c r="AD132" i="143"/>
  <c r="AD127" i="143"/>
  <c r="AD158" i="143"/>
  <c r="AD35" i="143"/>
  <c r="AD236" i="143"/>
  <c r="AD81" i="143"/>
  <c r="AD146" i="143"/>
  <c r="AD188" i="143"/>
  <c r="AD226" i="143"/>
  <c r="AD92" i="143"/>
  <c r="AD225" i="143"/>
  <c r="AD257" i="143"/>
  <c r="AD248" i="143"/>
  <c r="AD46" i="143"/>
  <c r="AD187" i="143"/>
  <c r="AD250" i="143"/>
  <c r="AD179" i="143"/>
  <c r="AD16" i="143"/>
  <c r="AD137" i="143"/>
  <c r="AD118" i="143"/>
  <c r="AD161" i="143"/>
  <c r="AD227" i="143"/>
  <c r="AD61" i="143"/>
  <c r="AD215" i="143"/>
  <c r="AD193" i="143"/>
  <c r="AD75" i="143"/>
  <c r="AD260" i="143"/>
  <c r="AD33" i="143"/>
  <c r="AD41" i="143"/>
  <c r="AD52" i="143"/>
  <c r="AD128" i="143"/>
  <c r="AD47" i="143"/>
  <c r="AD55" i="143"/>
  <c r="AD37" i="143"/>
  <c r="AD238" i="143"/>
  <c r="AD80" i="143"/>
  <c r="AD19" i="143"/>
  <c r="AD171" i="143"/>
  <c r="AD109" i="143"/>
  <c r="AD210" i="143"/>
  <c r="AD21" i="143"/>
  <c r="AD213" i="143"/>
  <c r="AD232" i="143"/>
  <c r="AD172" i="143"/>
  <c r="AD198" i="143"/>
  <c r="AD163" i="143"/>
  <c r="AD44" i="143"/>
  <c r="AD148" i="143"/>
  <c r="AD71" i="143"/>
  <c r="AD63" i="143"/>
  <c r="AD220" i="143"/>
  <c r="AD203" i="143"/>
  <c r="AD36" i="143"/>
  <c r="AD77" i="143"/>
  <c r="AD70" i="143"/>
  <c r="AD103" i="143"/>
  <c r="AD53" i="143"/>
  <c r="AD197" i="143"/>
  <c r="AD93" i="143"/>
  <c r="AD68" i="143"/>
  <c r="AD17" i="143"/>
  <c r="AD23" i="143"/>
  <c r="AD154" i="143"/>
  <c r="AD159" i="143"/>
  <c r="AD184" i="143"/>
  <c r="AD219" i="143"/>
  <c r="AD82" i="143"/>
  <c r="AD207" i="143"/>
  <c r="AD217" i="143"/>
  <c r="AD104" i="143"/>
  <c r="AD105" i="143"/>
  <c r="AD65" i="143"/>
  <c r="AD261" i="143"/>
  <c r="AD42" i="143"/>
  <c r="AD139" i="143"/>
  <c r="AD234" i="143"/>
  <c r="AD246" i="143"/>
  <c r="AD30" i="143"/>
  <c r="AD85" i="143"/>
  <c r="AD169" i="143"/>
  <c r="AD176" i="143"/>
  <c r="AD178" i="143"/>
  <c r="AD168" i="143"/>
  <c r="AD84" i="143"/>
  <c r="AD115" i="143"/>
  <c r="AD20" i="143"/>
  <c r="AD237" i="143"/>
  <c r="AD89" i="143"/>
  <c r="AD167" i="143"/>
  <c r="AD34" i="143"/>
  <c r="AD181" i="143"/>
  <c r="AD200" i="143"/>
  <c r="AD102" i="143"/>
  <c r="AD131" i="143"/>
  <c r="AD144" i="143"/>
  <c r="AD241" i="143"/>
  <c r="AD231" i="143"/>
  <c r="AD136" i="143"/>
  <c r="AD185" i="143"/>
  <c r="AD183" i="143"/>
  <c r="AD95" i="143"/>
  <c r="AD174" i="143"/>
  <c r="AD170" i="143"/>
  <c r="AD263" i="143"/>
  <c r="AD223" i="143"/>
  <c r="AD196" i="143"/>
  <c r="AD259" i="143"/>
  <c r="AD204" i="143"/>
  <c r="AD125" i="143"/>
  <c r="AD78" i="143"/>
  <c r="AD208" i="143"/>
  <c r="AD116" i="143"/>
  <c r="AD243" i="143"/>
  <c r="AD153" i="143"/>
  <c r="AD247" i="143"/>
  <c r="AD140" i="143"/>
  <c r="AD120" i="143"/>
  <c r="AD141" i="143"/>
  <c r="AD97" i="143"/>
  <c r="AD253" i="143"/>
  <c r="AD27" i="143"/>
  <c r="AD214" i="143"/>
  <c r="AD242" i="143"/>
  <c r="AD106" i="143"/>
  <c r="AD228" i="143"/>
  <c r="AD133" i="143"/>
  <c r="AD150" i="143"/>
  <c r="AD100" i="143"/>
  <c r="AD190" i="143"/>
  <c r="AD74" i="143"/>
  <c r="AD72" i="143"/>
  <c r="AD206" i="143"/>
  <c r="AD264" i="143"/>
  <c r="AD66" i="143"/>
  <c r="AD49" i="143"/>
  <c r="AD62" i="143"/>
  <c r="AD224" i="143"/>
  <c r="AD83" i="143"/>
  <c r="AD160" i="143"/>
  <c r="AD58" i="143"/>
  <c r="AD239" i="143"/>
  <c r="AD218" i="143"/>
  <c r="AD245" i="143"/>
  <c r="AD164" i="143"/>
  <c r="AD26" i="143"/>
  <c r="AD86" i="143"/>
  <c r="AD166" i="143"/>
  <c r="AD199" i="143"/>
  <c r="AD173" i="143"/>
  <c r="AD32" i="143"/>
  <c r="AD156" i="143"/>
  <c r="AD251" i="143"/>
  <c r="AD212" i="143"/>
  <c r="AD43" i="143"/>
  <c r="AD28" i="143"/>
  <c r="AD216" i="143"/>
  <c r="AD119" i="143"/>
  <c r="AD121" i="143"/>
  <c r="AD57" i="143"/>
  <c r="AD126" i="143"/>
  <c r="AD265" i="143"/>
  <c r="AD149" i="143"/>
  <c r="AD60" i="143"/>
  <c r="AD64" i="143"/>
  <c r="AD94" i="143"/>
  <c r="AD258" i="143"/>
  <c r="AD221" i="143"/>
  <c r="AD235" i="143"/>
  <c r="AD244" i="143"/>
  <c r="AD130" i="143"/>
  <c r="AD50" i="143"/>
  <c r="AD99" i="143"/>
  <c r="AJ99" i="143" l="1"/>
  <c r="AF99" i="143"/>
  <c r="AH99" i="143" s="1"/>
  <c r="AE99" i="143"/>
  <c r="AG99" i="143" s="1"/>
  <c r="AI99" i="143" s="1"/>
  <c r="AJ50" i="143"/>
  <c r="AE50" i="143"/>
  <c r="AG50" i="143" s="1"/>
  <c r="AI50" i="143" s="1"/>
  <c r="AF50" i="143"/>
  <c r="AH50" i="143" s="1"/>
  <c r="AJ130" i="143"/>
  <c r="AF130" i="143"/>
  <c r="AH130" i="143" s="1"/>
  <c r="AE130" i="143"/>
  <c r="AG130" i="143" s="1"/>
  <c r="AI130" i="143" s="1"/>
  <c r="AJ244" i="143"/>
  <c r="AF244" i="143"/>
  <c r="AH244" i="143" s="1"/>
  <c r="AE244" i="143"/>
  <c r="AG244" i="143" s="1"/>
  <c r="AI244" i="143" s="1"/>
  <c r="AJ235" i="143"/>
  <c r="AE235" i="143"/>
  <c r="AG235" i="143" s="1"/>
  <c r="AI235" i="143" s="1"/>
  <c r="AF235" i="143"/>
  <c r="AH235" i="143" s="1"/>
  <c r="AJ221" i="143"/>
  <c r="AE221" i="143"/>
  <c r="AG221" i="143" s="1"/>
  <c r="AI221" i="143" s="1"/>
  <c r="AF221" i="143"/>
  <c r="AH221" i="143" s="1"/>
  <c r="AJ258" i="143"/>
  <c r="AE258" i="143"/>
  <c r="AG258" i="143" s="1"/>
  <c r="AI258" i="143" s="1"/>
  <c r="AF258" i="143"/>
  <c r="AH258" i="143" s="1"/>
  <c r="AJ94" i="143"/>
  <c r="AF94" i="143"/>
  <c r="AH94" i="143" s="1"/>
  <c r="AE94" i="143"/>
  <c r="AG94" i="143" s="1"/>
  <c r="AI94" i="143" s="1"/>
  <c r="AJ64" i="143"/>
  <c r="AF64" i="143"/>
  <c r="AH64" i="143" s="1"/>
  <c r="AE64" i="143"/>
  <c r="AG64" i="143" s="1"/>
  <c r="AI64" i="143" s="1"/>
  <c r="AJ60" i="143"/>
  <c r="AF60" i="143"/>
  <c r="AH60" i="143" s="1"/>
  <c r="AE60" i="143"/>
  <c r="AG60" i="143" s="1"/>
  <c r="AI60" i="143" s="1"/>
  <c r="AJ149" i="143"/>
  <c r="AE149" i="143"/>
  <c r="AG149" i="143" s="1"/>
  <c r="AI149" i="143" s="1"/>
  <c r="AF149" i="143"/>
  <c r="AH149" i="143" s="1"/>
  <c r="AJ265" i="143"/>
  <c r="AF265" i="143"/>
  <c r="AH265" i="143" s="1"/>
  <c r="AE265" i="143"/>
  <c r="AG265" i="143" s="1"/>
  <c r="AI265" i="143" s="1"/>
  <c r="AJ126" i="143"/>
  <c r="AF126" i="143"/>
  <c r="AH126" i="143" s="1"/>
  <c r="AE126" i="143"/>
  <c r="AG126" i="143" s="1"/>
  <c r="AI126" i="143" s="1"/>
  <c r="AJ57" i="143"/>
  <c r="AE57" i="143"/>
  <c r="AG57" i="143" s="1"/>
  <c r="AI57" i="143" s="1"/>
  <c r="AF57" i="143"/>
  <c r="AH57" i="143" s="1"/>
  <c r="AJ121" i="143"/>
  <c r="AE121" i="143"/>
  <c r="AG121" i="143" s="1"/>
  <c r="AI121" i="143" s="1"/>
  <c r="AF121" i="143"/>
  <c r="AH121" i="143" s="1"/>
  <c r="AJ119" i="143"/>
  <c r="AE119" i="143"/>
  <c r="AG119" i="143" s="1"/>
  <c r="AI119" i="143" s="1"/>
  <c r="AF119" i="143"/>
  <c r="AH119" i="143" s="1"/>
  <c r="AJ216" i="143"/>
  <c r="AE216" i="143"/>
  <c r="AG216" i="143" s="1"/>
  <c r="AI216" i="143" s="1"/>
  <c r="AF216" i="143"/>
  <c r="AH216" i="143" s="1"/>
  <c r="AJ28" i="143"/>
  <c r="AE28" i="143"/>
  <c r="AG28" i="143" s="1"/>
  <c r="AI28" i="143" s="1"/>
  <c r="AF28" i="143"/>
  <c r="AH28" i="143" s="1"/>
  <c r="AJ43" i="143"/>
  <c r="AE43" i="143"/>
  <c r="AG43" i="143" s="1"/>
  <c r="AI43" i="143" s="1"/>
  <c r="AF43" i="143"/>
  <c r="AH43" i="143" s="1"/>
  <c r="AJ212" i="143"/>
  <c r="AF212" i="143"/>
  <c r="AH212" i="143" s="1"/>
  <c r="AE212" i="143"/>
  <c r="AG212" i="143" s="1"/>
  <c r="AI212" i="143" s="1"/>
  <c r="AJ251" i="143"/>
  <c r="AE251" i="143"/>
  <c r="AG251" i="143" s="1"/>
  <c r="AI251" i="143" s="1"/>
  <c r="AF251" i="143"/>
  <c r="AH251" i="143" s="1"/>
  <c r="AJ156" i="143"/>
  <c r="AE156" i="143"/>
  <c r="AG156" i="143" s="1"/>
  <c r="AI156" i="143" s="1"/>
  <c r="AF156" i="143"/>
  <c r="AH156" i="143" s="1"/>
  <c r="AJ32" i="143"/>
  <c r="AF32" i="143"/>
  <c r="AH32" i="143" s="1"/>
  <c r="AE32" i="143"/>
  <c r="AG32" i="143" s="1"/>
  <c r="AI32" i="143" s="1"/>
  <c r="AJ173" i="143"/>
  <c r="AE173" i="143"/>
  <c r="AG173" i="143" s="1"/>
  <c r="AI173" i="143" s="1"/>
  <c r="AF173" i="143"/>
  <c r="AH173" i="143" s="1"/>
  <c r="AJ199" i="143"/>
  <c r="AE199" i="143"/>
  <c r="AG199" i="143" s="1"/>
  <c r="AI199" i="143" s="1"/>
  <c r="AF199" i="143"/>
  <c r="AH199" i="143" s="1"/>
  <c r="AJ166" i="143"/>
  <c r="AE166" i="143"/>
  <c r="AG166" i="143" s="1"/>
  <c r="AI166" i="143" s="1"/>
  <c r="AF166" i="143"/>
  <c r="AH166" i="143" s="1"/>
  <c r="AJ86" i="143"/>
  <c r="AE86" i="143"/>
  <c r="AG86" i="143" s="1"/>
  <c r="AI86" i="143" s="1"/>
  <c r="AF86" i="143"/>
  <c r="AH86" i="143" s="1"/>
  <c r="AJ26" i="143"/>
  <c r="AE26" i="143"/>
  <c r="AG26" i="143" s="1"/>
  <c r="AI26" i="143" s="1"/>
  <c r="AF26" i="143"/>
  <c r="AH26" i="143" s="1"/>
  <c r="AJ164" i="143"/>
  <c r="AF164" i="143"/>
  <c r="AH164" i="143" s="1"/>
  <c r="AE164" i="143"/>
  <c r="AG164" i="143" s="1"/>
  <c r="AI164" i="143" s="1"/>
  <c r="AJ245" i="143"/>
  <c r="AE245" i="143"/>
  <c r="AG245" i="143" s="1"/>
  <c r="AI245" i="143" s="1"/>
  <c r="AF245" i="143"/>
  <c r="AH245" i="143" s="1"/>
  <c r="AJ218" i="143"/>
  <c r="AF218" i="143"/>
  <c r="AH218" i="143" s="1"/>
  <c r="AE218" i="143"/>
  <c r="AG218" i="143" s="1"/>
  <c r="AI218" i="143" s="1"/>
  <c r="AJ239" i="143"/>
  <c r="AE239" i="143"/>
  <c r="AG239" i="143" s="1"/>
  <c r="AI239" i="143" s="1"/>
  <c r="AF239" i="143"/>
  <c r="AH239" i="143" s="1"/>
  <c r="AJ58" i="143"/>
  <c r="AE58" i="143"/>
  <c r="AG58" i="143" s="1"/>
  <c r="AI58" i="143" s="1"/>
  <c r="AF58" i="143"/>
  <c r="AH58" i="143" s="1"/>
  <c r="AJ160" i="143"/>
  <c r="AF160" i="143"/>
  <c r="AH160" i="143" s="1"/>
  <c r="AE160" i="143"/>
  <c r="AG160" i="143" s="1"/>
  <c r="AI160" i="143" s="1"/>
  <c r="AJ83" i="143"/>
  <c r="AF83" i="143"/>
  <c r="AH83" i="143" s="1"/>
  <c r="AE83" i="143"/>
  <c r="AG83" i="143" s="1"/>
  <c r="AI83" i="143" s="1"/>
  <c r="AJ224" i="143"/>
  <c r="AF224" i="143"/>
  <c r="AH224" i="143" s="1"/>
  <c r="AE224" i="143"/>
  <c r="AG224" i="143" s="1"/>
  <c r="AI224" i="143" s="1"/>
  <c r="AJ62" i="143"/>
  <c r="AE62" i="143"/>
  <c r="AG62" i="143" s="1"/>
  <c r="AI62" i="143" s="1"/>
  <c r="AF62" i="143"/>
  <c r="AH62" i="143" s="1"/>
  <c r="AJ49" i="143"/>
  <c r="AE49" i="143"/>
  <c r="AG49" i="143" s="1"/>
  <c r="AI49" i="143" s="1"/>
  <c r="AF49" i="143"/>
  <c r="AH49" i="143" s="1"/>
  <c r="AJ66" i="143"/>
  <c r="AF66" i="143"/>
  <c r="AH66" i="143" s="1"/>
  <c r="AE66" i="143"/>
  <c r="AG66" i="143" s="1"/>
  <c r="AI66" i="143" s="1"/>
  <c r="AJ264" i="143"/>
  <c r="AE264" i="143"/>
  <c r="AG264" i="143" s="1"/>
  <c r="AI264" i="143" s="1"/>
  <c r="AF264" i="143"/>
  <c r="AH264" i="143" s="1"/>
  <c r="AJ206" i="143"/>
  <c r="AE206" i="143"/>
  <c r="AG206" i="143" s="1"/>
  <c r="AI206" i="143" s="1"/>
  <c r="AF206" i="143"/>
  <c r="AH206" i="143" s="1"/>
  <c r="AJ72" i="143"/>
  <c r="AE72" i="143"/>
  <c r="AG72" i="143" s="1"/>
  <c r="AI72" i="143" s="1"/>
  <c r="AF72" i="143"/>
  <c r="AH72" i="143" s="1"/>
  <c r="AJ74" i="143"/>
  <c r="AE74" i="143"/>
  <c r="AG74" i="143" s="1"/>
  <c r="AI74" i="143" s="1"/>
  <c r="AF74" i="143"/>
  <c r="AH74" i="143" s="1"/>
  <c r="AJ190" i="143"/>
  <c r="AF190" i="143"/>
  <c r="AH190" i="143" s="1"/>
  <c r="AE190" i="143"/>
  <c r="AG190" i="143" s="1"/>
  <c r="AI190" i="143" s="1"/>
  <c r="AJ100" i="143"/>
  <c r="AE100" i="143"/>
  <c r="AG100" i="143" s="1"/>
  <c r="AI100" i="143" s="1"/>
  <c r="AF100" i="143"/>
  <c r="AH100" i="143" s="1"/>
  <c r="AJ150" i="143"/>
  <c r="AF150" i="143"/>
  <c r="AH150" i="143" s="1"/>
  <c r="AE150" i="143"/>
  <c r="AG150" i="143" s="1"/>
  <c r="AI150" i="143" s="1"/>
  <c r="AJ133" i="143"/>
  <c r="AF133" i="143"/>
  <c r="AH133" i="143" s="1"/>
  <c r="AE133" i="143"/>
  <c r="AG133" i="143" s="1"/>
  <c r="AI133" i="143" s="1"/>
  <c r="AJ228" i="143"/>
  <c r="AE228" i="143"/>
  <c r="AG228" i="143" s="1"/>
  <c r="AI228" i="143" s="1"/>
  <c r="AF228" i="143"/>
  <c r="AH228" i="143" s="1"/>
  <c r="AJ106" i="143"/>
  <c r="AF106" i="143"/>
  <c r="AH106" i="143" s="1"/>
  <c r="AE106" i="143"/>
  <c r="AG106" i="143" s="1"/>
  <c r="AI106" i="143" s="1"/>
  <c r="AJ242" i="143"/>
  <c r="AE242" i="143"/>
  <c r="AG242" i="143" s="1"/>
  <c r="AI242" i="143" s="1"/>
  <c r="AF242" i="143"/>
  <c r="AH242" i="143" s="1"/>
  <c r="AJ214" i="143"/>
  <c r="AE214" i="143"/>
  <c r="AG214" i="143" s="1"/>
  <c r="AI214" i="143" s="1"/>
  <c r="AF214" i="143"/>
  <c r="AH214" i="143" s="1"/>
  <c r="AJ27" i="143"/>
  <c r="AE27" i="143"/>
  <c r="AG27" i="143" s="1"/>
  <c r="AI27" i="143" s="1"/>
  <c r="AF27" i="143"/>
  <c r="AH27" i="143" s="1"/>
  <c r="AJ253" i="143"/>
  <c r="AE253" i="143"/>
  <c r="AG253" i="143" s="1"/>
  <c r="AI253" i="143" s="1"/>
  <c r="AF253" i="143"/>
  <c r="AH253" i="143" s="1"/>
  <c r="AJ97" i="143"/>
  <c r="AF97" i="143"/>
  <c r="AH97" i="143" s="1"/>
  <c r="AE97" i="143"/>
  <c r="AG97" i="143" s="1"/>
  <c r="AI97" i="143" s="1"/>
  <c r="AJ141" i="143"/>
  <c r="AF141" i="143"/>
  <c r="AH141" i="143" s="1"/>
  <c r="AE141" i="143"/>
  <c r="AG141" i="143" s="1"/>
  <c r="AI141" i="143" s="1"/>
  <c r="AJ120" i="143"/>
  <c r="AF120" i="143"/>
  <c r="AH120" i="143" s="1"/>
  <c r="AE120" i="143"/>
  <c r="AG120" i="143" s="1"/>
  <c r="AI120" i="143" s="1"/>
  <c r="AJ140" i="143"/>
  <c r="AF140" i="143"/>
  <c r="AH140" i="143" s="1"/>
  <c r="AE140" i="143"/>
  <c r="AG140" i="143" s="1"/>
  <c r="AI140" i="143" s="1"/>
  <c r="AJ247" i="143"/>
  <c r="AF247" i="143"/>
  <c r="AH247" i="143" s="1"/>
  <c r="AE247" i="143"/>
  <c r="AG247" i="143" s="1"/>
  <c r="AI247" i="143" s="1"/>
  <c r="AJ153" i="143"/>
  <c r="AF153" i="143"/>
  <c r="AH153" i="143" s="1"/>
  <c r="AE153" i="143"/>
  <c r="AG153" i="143" s="1"/>
  <c r="AI153" i="143" s="1"/>
  <c r="AJ243" i="143"/>
  <c r="AF243" i="143"/>
  <c r="AH243" i="143" s="1"/>
  <c r="AE243" i="143"/>
  <c r="AG243" i="143" s="1"/>
  <c r="AI243" i="143" s="1"/>
  <c r="AJ116" i="143"/>
  <c r="AE116" i="143"/>
  <c r="AG116" i="143" s="1"/>
  <c r="AI116" i="143" s="1"/>
  <c r="AF116" i="143"/>
  <c r="AH116" i="143" s="1"/>
  <c r="AJ208" i="143"/>
  <c r="AF208" i="143"/>
  <c r="AH208" i="143" s="1"/>
  <c r="AE208" i="143"/>
  <c r="AG208" i="143" s="1"/>
  <c r="AI208" i="143" s="1"/>
  <c r="AJ78" i="143"/>
  <c r="AF78" i="143"/>
  <c r="AH78" i="143" s="1"/>
  <c r="AE78" i="143"/>
  <c r="AG78" i="143" s="1"/>
  <c r="AI78" i="143" s="1"/>
  <c r="AJ125" i="143"/>
  <c r="AF125" i="143"/>
  <c r="AH125" i="143" s="1"/>
  <c r="AE125" i="143"/>
  <c r="AG125" i="143" s="1"/>
  <c r="AI125" i="143" s="1"/>
  <c r="AJ204" i="143"/>
  <c r="AF204" i="143"/>
  <c r="AH204" i="143" s="1"/>
  <c r="AE204" i="143"/>
  <c r="AG204" i="143" s="1"/>
  <c r="AI204" i="143" s="1"/>
  <c r="AJ259" i="143"/>
  <c r="AE259" i="143"/>
  <c r="AG259" i="143" s="1"/>
  <c r="AI259" i="143" s="1"/>
  <c r="AF259" i="143"/>
  <c r="AH259" i="143" s="1"/>
  <c r="AJ196" i="143"/>
  <c r="AF196" i="143"/>
  <c r="AH196" i="143" s="1"/>
  <c r="AE196" i="143"/>
  <c r="AG196" i="143" s="1"/>
  <c r="AI196" i="143" s="1"/>
  <c r="AJ223" i="143"/>
  <c r="AE223" i="143"/>
  <c r="AG223" i="143" s="1"/>
  <c r="AI223" i="143" s="1"/>
  <c r="AF223" i="143"/>
  <c r="AH223" i="143" s="1"/>
  <c r="AJ263" i="143"/>
  <c r="AE263" i="143"/>
  <c r="AG263" i="143" s="1"/>
  <c r="AI263" i="143" s="1"/>
  <c r="AF263" i="143"/>
  <c r="AH263" i="143" s="1"/>
  <c r="AJ170" i="143"/>
  <c r="AF170" i="143"/>
  <c r="AH170" i="143" s="1"/>
  <c r="AE170" i="143"/>
  <c r="AG170" i="143" s="1"/>
  <c r="AI170" i="143" s="1"/>
  <c r="AJ174" i="143"/>
  <c r="AF174" i="143"/>
  <c r="AH174" i="143" s="1"/>
  <c r="AE174" i="143"/>
  <c r="AG174" i="143" s="1"/>
  <c r="AI174" i="143" s="1"/>
  <c r="AJ95" i="143"/>
  <c r="AF95" i="143"/>
  <c r="AH95" i="143" s="1"/>
  <c r="AE95" i="143"/>
  <c r="AG95" i="143" s="1"/>
  <c r="AI95" i="143" s="1"/>
  <c r="AJ183" i="143"/>
  <c r="AE183" i="143"/>
  <c r="AG183" i="143" s="1"/>
  <c r="AI183" i="143" s="1"/>
  <c r="AF183" i="143"/>
  <c r="AH183" i="143" s="1"/>
  <c r="AJ185" i="143"/>
  <c r="AF185" i="143"/>
  <c r="AH185" i="143" s="1"/>
  <c r="AE185" i="143"/>
  <c r="AG185" i="143" s="1"/>
  <c r="AI185" i="143" s="1"/>
  <c r="AJ136" i="143"/>
  <c r="AE136" i="143"/>
  <c r="AG136" i="143" s="1"/>
  <c r="AI136" i="143" s="1"/>
  <c r="AF136" i="143"/>
  <c r="AH136" i="143" s="1"/>
  <c r="AJ231" i="143"/>
  <c r="AF231" i="143"/>
  <c r="AH231" i="143" s="1"/>
  <c r="AE231" i="143"/>
  <c r="AG231" i="143" s="1"/>
  <c r="AI231" i="143" s="1"/>
  <c r="AJ241" i="143"/>
  <c r="AE241" i="143"/>
  <c r="AG241" i="143" s="1"/>
  <c r="AI241" i="143" s="1"/>
  <c r="AF241" i="143"/>
  <c r="AH241" i="143" s="1"/>
  <c r="AJ144" i="143"/>
  <c r="AE144" i="143"/>
  <c r="AG144" i="143" s="1"/>
  <c r="AI144" i="143" s="1"/>
  <c r="AF144" i="143"/>
  <c r="AH144" i="143" s="1"/>
  <c r="AJ131" i="143"/>
  <c r="AE131" i="143"/>
  <c r="AG131" i="143" s="1"/>
  <c r="AI131" i="143" s="1"/>
  <c r="AF131" i="143"/>
  <c r="AH131" i="143" s="1"/>
  <c r="AJ102" i="143"/>
  <c r="AF102" i="143"/>
  <c r="AH102" i="143" s="1"/>
  <c r="AE102" i="143"/>
  <c r="AG102" i="143" s="1"/>
  <c r="AI102" i="143" s="1"/>
  <c r="AJ200" i="143"/>
  <c r="AF200" i="143"/>
  <c r="AH200" i="143" s="1"/>
  <c r="AE200" i="143"/>
  <c r="AG200" i="143" s="1"/>
  <c r="AI200" i="143" s="1"/>
  <c r="AJ181" i="143"/>
  <c r="AF181" i="143"/>
  <c r="AH181" i="143" s="1"/>
  <c r="AE181" i="143"/>
  <c r="AG181" i="143" s="1"/>
  <c r="AI181" i="143" s="1"/>
  <c r="AJ34" i="143"/>
  <c r="AF34" i="143"/>
  <c r="AH34" i="143" s="1"/>
  <c r="AE34" i="143"/>
  <c r="AG34" i="143" s="1"/>
  <c r="AI34" i="143" s="1"/>
  <c r="AJ167" i="143"/>
  <c r="AF167" i="143"/>
  <c r="AH167" i="143" s="1"/>
  <c r="AE167" i="143"/>
  <c r="AG167" i="143" s="1"/>
  <c r="AI167" i="143" s="1"/>
  <c r="AJ89" i="143"/>
  <c r="AF89" i="143"/>
  <c r="AH89" i="143" s="1"/>
  <c r="AE89" i="143"/>
  <c r="AG89" i="143" s="1"/>
  <c r="AI89" i="143" s="1"/>
  <c r="AJ237" i="143"/>
  <c r="AE237" i="143"/>
  <c r="AG237" i="143" s="1"/>
  <c r="AI237" i="143" s="1"/>
  <c r="AF237" i="143"/>
  <c r="AH237" i="143" s="1"/>
  <c r="AJ20" i="143"/>
  <c r="AF20" i="143"/>
  <c r="AH20" i="143" s="1"/>
  <c r="AE20" i="143"/>
  <c r="AG20" i="143" s="1"/>
  <c r="AI20" i="143" s="1"/>
  <c r="AJ115" i="143"/>
  <c r="AF115" i="143"/>
  <c r="AH115" i="143" s="1"/>
  <c r="AE115" i="143"/>
  <c r="AG115" i="143" s="1"/>
  <c r="AI115" i="143" s="1"/>
  <c r="AJ84" i="143"/>
  <c r="AE84" i="143"/>
  <c r="AG84" i="143" s="1"/>
  <c r="AI84" i="143" s="1"/>
  <c r="AF84" i="143"/>
  <c r="AH84" i="143" s="1"/>
  <c r="AJ168" i="143"/>
  <c r="AF168" i="143"/>
  <c r="AH168" i="143" s="1"/>
  <c r="AE168" i="143"/>
  <c r="AG168" i="143" s="1"/>
  <c r="AI168" i="143" s="1"/>
  <c r="AJ178" i="143"/>
  <c r="AE178" i="143"/>
  <c r="AG178" i="143" s="1"/>
  <c r="AI178" i="143" s="1"/>
  <c r="AF178" i="143"/>
  <c r="AH178" i="143" s="1"/>
  <c r="AJ176" i="143"/>
  <c r="AF176" i="143"/>
  <c r="AH176" i="143" s="1"/>
  <c r="AE176" i="143"/>
  <c r="AG176" i="143" s="1"/>
  <c r="AI176" i="143" s="1"/>
  <c r="AJ169" i="143"/>
  <c r="AE169" i="143"/>
  <c r="AG169" i="143" s="1"/>
  <c r="AI169" i="143" s="1"/>
  <c r="AF169" i="143"/>
  <c r="AH169" i="143" s="1"/>
  <c r="AJ85" i="143"/>
  <c r="AF85" i="143"/>
  <c r="AH85" i="143" s="1"/>
  <c r="AE85" i="143"/>
  <c r="AG85" i="143" s="1"/>
  <c r="AI85" i="143" s="1"/>
  <c r="AJ30" i="143"/>
  <c r="AE30" i="143"/>
  <c r="AG30" i="143" s="1"/>
  <c r="AI30" i="143" s="1"/>
  <c r="AF30" i="143"/>
  <c r="AH30" i="143" s="1"/>
  <c r="AJ246" i="143"/>
  <c r="AF246" i="143"/>
  <c r="AH246" i="143" s="1"/>
  <c r="AE246" i="143"/>
  <c r="AG246" i="143" s="1"/>
  <c r="AI246" i="143" s="1"/>
  <c r="AJ234" i="143"/>
  <c r="AE234" i="143"/>
  <c r="AG234" i="143" s="1"/>
  <c r="AI234" i="143" s="1"/>
  <c r="AF234" i="143"/>
  <c r="AH234" i="143" s="1"/>
  <c r="AJ139" i="143"/>
  <c r="AE139" i="143"/>
  <c r="AG139" i="143" s="1"/>
  <c r="AI139" i="143" s="1"/>
  <c r="AF139" i="143"/>
  <c r="AH139" i="143" s="1"/>
  <c r="AJ42" i="143"/>
  <c r="AF42" i="143"/>
  <c r="AH42" i="143" s="1"/>
  <c r="AE42" i="143"/>
  <c r="AG42" i="143" s="1"/>
  <c r="AI42" i="143" s="1"/>
  <c r="AJ261" i="143"/>
  <c r="AF261" i="143"/>
  <c r="AH261" i="143" s="1"/>
  <c r="AE261" i="143"/>
  <c r="AG261" i="143" s="1"/>
  <c r="AI261" i="143" s="1"/>
  <c r="AJ65" i="143"/>
  <c r="AF65" i="143"/>
  <c r="AH65" i="143" s="1"/>
  <c r="AE65" i="143"/>
  <c r="AG65" i="143" s="1"/>
  <c r="AI65" i="143" s="1"/>
  <c r="AJ105" i="143"/>
  <c r="AE105" i="143"/>
  <c r="AG105" i="143" s="1"/>
  <c r="AI105" i="143" s="1"/>
  <c r="AF105" i="143"/>
  <c r="AH105" i="143" s="1"/>
  <c r="AJ104" i="143"/>
  <c r="AE104" i="143"/>
  <c r="AG104" i="143" s="1"/>
  <c r="AI104" i="143" s="1"/>
  <c r="AF104" i="143"/>
  <c r="AH104" i="143" s="1"/>
  <c r="AJ217" i="143"/>
  <c r="AF217" i="143"/>
  <c r="AH217" i="143" s="1"/>
  <c r="AE217" i="143"/>
  <c r="AG217" i="143" s="1"/>
  <c r="AI217" i="143" s="1"/>
  <c r="AJ207" i="143"/>
  <c r="AF207" i="143"/>
  <c r="AH207" i="143" s="1"/>
  <c r="AE207" i="143"/>
  <c r="AG207" i="143" s="1"/>
  <c r="AI207" i="143" s="1"/>
  <c r="AJ82" i="143"/>
  <c r="AE82" i="143"/>
  <c r="AG82" i="143" s="1"/>
  <c r="AI82" i="143" s="1"/>
  <c r="AF82" i="143"/>
  <c r="AH82" i="143" s="1"/>
  <c r="AJ219" i="143"/>
  <c r="AE219" i="143"/>
  <c r="AG219" i="143" s="1"/>
  <c r="AI219" i="143" s="1"/>
  <c r="AF219" i="143"/>
  <c r="AH219" i="143" s="1"/>
  <c r="AJ184" i="143"/>
  <c r="AF184" i="143"/>
  <c r="AH184" i="143" s="1"/>
  <c r="AE184" i="143"/>
  <c r="AG184" i="143" s="1"/>
  <c r="AI184" i="143" s="1"/>
  <c r="AJ159" i="143"/>
  <c r="AE159" i="143"/>
  <c r="AG159" i="143" s="1"/>
  <c r="AI159" i="143" s="1"/>
  <c r="AF159" i="143"/>
  <c r="AH159" i="143" s="1"/>
  <c r="AJ154" i="143"/>
  <c r="AF154" i="143"/>
  <c r="AH154" i="143" s="1"/>
  <c r="AE154" i="143"/>
  <c r="AG154" i="143" s="1"/>
  <c r="AI154" i="143" s="1"/>
  <c r="AJ23" i="143"/>
  <c r="AE23" i="143"/>
  <c r="AG23" i="143" s="1"/>
  <c r="AI23" i="143" s="1"/>
  <c r="AF23" i="143"/>
  <c r="AH23" i="143" s="1"/>
  <c r="AJ17" i="143"/>
  <c r="AF17" i="143"/>
  <c r="AH17" i="143" s="1"/>
  <c r="AE17" i="143"/>
  <c r="AG17" i="143" s="1"/>
  <c r="AI17" i="143" s="1"/>
  <c r="AJ68" i="143"/>
  <c r="AE68" i="143"/>
  <c r="AG68" i="143" s="1"/>
  <c r="AI68" i="143" s="1"/>
  <c r="AF68" i="143"/>
  <c r="AH68" i="143" s="1"/>
  <c r="AJ93" i="143"/>
  <c r="AF93" i="143"/>
  <c r="AH93" i="143" s="1"/>
  <c r="AE93" i="143"/>
  <c r="AG93" i="143" s="1"/>
  <c r="AI93" i="143" s="1"/>
  <c r="AJ197" i="143"/>
  <c r="AF197" i="143"/>
  <c r="AH197" i="143" s="1"/>
  <c r="AE197" i="143"/>
  <c r="AG197" i="143" s="1"/>
  <c r="AI197" i="143" s="1"/>
  <c r="AJ53" i="143"/>
  <c r="AF53" i="143"/>
  <c r="AH53" i="143" s="1"/>
  <c r="AE53" i="143"/>
  <c r="AG53" i="143" s="1"/>
  <c r="AI53" i="143" s="1"/>
  <c r="AJ103" i="143"/>
  <c r="AF103" i="143"/>
  <c r="AH103" i="143" s="1"/>
  <c r="AE103" i="143"/>
  <c r="AG103" i="143" s="1"/>
  <c r="AI103" i="143" s="1"/>
  <c r="AJ70" i="143"/>
  <c r="AE70" i="143"/>
  <c r="AG70" i="143" s="1"/>
  <c r="AI70" i="143" s="1"/>
  <c r="AF70" i="143"/>
  <c r="AH70" i="143" s="1"/>
  <c r="AJ77" i="143"/>
  <c r="AF77" i="143"/>
  <c r="AH77" i="143" s="1"/>
  <c r="AE77" i="143"/>
  <c r="AG77" i="143" s="1"/>
  <c r="AI77" i="143" s="1"/>
  <c r="AJ36" i="143"/>
  <c r="AF36" i="143"/>
  <c r="AH36" i="143" s="1"/>
  <c r="AE36" i="143"/>
  <c r="AG36" i="143" s="1"/>
  <c r="AI36" i="143" s="1"/>
  <c r="AJ203" i="143"/>
  <c r="AE203" i="143"/>
  <c r="AG203" i="143" s="1"/>
  <c r="AI203" i="143" s="1"/>
  <c r="AF203" i="143"/>
  <c r="AH203" i="143" s="1"/>
  <c r="AJ220" i="143"/>
  <c r="AF220" i="143"/>
  <c r="AH220" i="143" s="1"/>
  <c r="AE220" i="143"/>
  <c r="AG220" i="143" s="1"/>
  <c r="AI220" i="143" s="1"/>
  <c r="AJ63" i="143"/>
  <c r="AE63" i="143"/>
  <c r="AG63" i="143" s="1"/>
  <c r="AI63" i="143" s="1"/>
  <c r="AF63" i="143"/>
  <c r="AH63" i="143" s="1"/>
  <c r="AJ71" i="143"/>
  <c r="AF71" i="143"/>
  <c r="AH71" i="143" s="1"/>
  <c r="AE71" i="143"/>
  <c r="AG71" i="143" s="1"/>
  <c r="AI71" i="143" s="1"/>
  <c r="AJ148" i="143"/>
  <c r="AF148" i="143"/>
  <c r="AH148" i="143" s="1"/>
  <c r="AE148" i="143"/>
  <c r="AG148" i="143" s="1"/>
  <c r="AI148" i="143" s="1"/>
  <c r="AJ44" i="143"/>
  <c r="AF44" i="143"/>
  <c r="AH44" i="143" s="1"/>
  <c r="AE44" i="143"/>
  <c r="AG44" i="143" s="1"/>
  <c r="AI44" i="143" s="1"/>
  <c r="AJ163" i="143"/>
  <c r="AF163" i="143"/>
  <c r="AH163" i="143" s="1"/>
  <c r="AE163" i="143"/>
  <c r="AG163" i="143" s="1"/>
  <c r="AI163" i="143" s="1"/>
  <c r="AJ198" i="143"/>
  <c r="AE198" i="143"/>
  <c r="AG198" i="143" s="1"/>
  <c r="AI198" i="143" s="1"/>
  <c r="AF198" i="143"/>
  <c r="AH198" i="143" s="1"/>
  <c r="AJ172" i="143"/>
  <c r="AE172" i="143"/>
  <c r="AG172" i="143" s="1"/>
  <c r="AI172" i="143" s="1"/>
  <c r="AF172" i="143"/>
  <c r="AH172" i="143" s="1"/>
  <c r="AJ232" i="143"/>
  <c r="AE232" i="143"/>
  <c r="AG232" i="143" s="1"/>
  <c r="AI232" i="143" s="1"/>
  <c r="AF232" i="143"/>
  <c r="AH232" i="143" s="1"/>
  <c r="AJ213" i="143"/>
  <c r="AF213" i="143"/>
  <c r="AH213" i="143" s="1"/>
  <c r="AE213" i="143"/>
  <c r="AG213" i="143" s="1"/>
  <c r="AI213" i="143" s="1"/>
  <c r="AJ21" i="143"/>
  <c r="AE21" i="143"/>
  <c r="AG21" i="143" s="1"/>
  <c r="AI21" i="143" s="1"/>
  <c r="AF21" i="143"/>
  <c r="AH21" i="143" s="1"/>
  <c r="AJ210" i="143"/>
  <c r="AF210" i="143"/>
  <c r="AH210" i="143" s="1"/>
  <c r="AE210" i="143"/>
  <c r="AG210" i="143" s="1"/>
  <c r="AI210" i="143" s="1"/>
  <c r="AJ109" i="143"/>
  <c r="AF109" i="143"/>
  <c r="AH109" i="143" s="1"/>
  <c r="AE109" i="143"/>
  <c r="AG109" i="143" s="1"/>
  <c r="AI109" i="143" s="1"/>
  <c r="AJ171" i="143"/>
  <c r="AE171" i="143"/>
  <c r="AG171" i="143" s="1"/>
  <c r="AI171" i="143" s="1"/>
  <c r="AF171" i="143"/>
  <c r="AH171" i="143" s="1"/>
  <c r="AJ19" i="143"/>
  <c r="AF19" i="143"/>
  <c r="AH19" i="143" s="1"/>
  <c r="AE19" i="143"/>
  <c r="AG19" i="143" s="1"/>
  <c r="AI19" i="143" s="1"/>
  <c r="AJ80" i="143"/>
  <c r="AE80" i="143"/>
  <c r="AG80" i="143" s="1"/>
  <c r="AI80" i="143" s="1"/>
  <c r="AF80" i="143"/>
  <c r="AH80" i="143" s="1"/>
  <c r="AJ238" i="143"/>
  <c r="AF238" i="143"/>
  <c r="AH238" i="143" s="1"/>
  <c r="AE238" i="143"/>
  <c r="AG238" i="143" s="1"/>
  <c r="AI238" i="143" s="1"/>
  <c r="AJ37" i="143"/>
  <c r="AF37" i="143"/>
  <c r="AH37" i="143" s="1"/>
  <c r="AE37" i="143"/>
  <c r="AG37" i="143" s="1"/>
  <c r="AI37" i="143" s="1"/>
  <c r="AJ55" i="143"/>
  <c r="AF55" i="143"/>
  <c r="AH55" i="143" s="1"/>
  <c r="AE55" i="143"/>
  <c r="AG55" i="143" s="1"/>
  <c r="AI55" i="143" s="1"/>
  <c r="AJ47" i="143"/>
  <c r="AF47" i="143"/>
  <c r="AH47" i="143" s="1"/>
  <c r="AE47" i="143"/>
  <c r="AG47" i="143" s="1"/>
  <c r="AI47" i="143" s="1"/>
  <c r="AJ128" i="143"/>
  <c r="AE128" i="143"/>
  <c r="AG128" i="143" s="1"/>
  <c r="AI128" i="143" s="1"/>
  <c r="AF128" i="143"/>
  <c r="AH128" i="143" s="1"/>
  <c r="AJ52" i="143"/>
  <c r="AE52" i="143"/>
  <c r="AG52" i="143" s="1"/>
  <c r="AI52" i="143" s="1"/>
  <c r="AF52" i="143"/>
  <c r="AH52" i="143" s="1"/>
  <c r="AJ41" i="143"/>
  <c r="AF41" i="143"/>
  <c r="AH41" i="143" s="1"/>
  <c r="AE41" i="143"/>
  <c r="AG41" i="143" s="1"/>
  <c r="AI41" i="143" s="1"/>
  <c r="AJ33" i="143"/>
  <c r="AF33" i="143"/>
  <c r="AH33" i="143" s="1"/>
  <c r="AE33" i="143"/>
  <c r="AG33" i="143" s="1"/>
  <c r="AI33" i="143" s="1"/>
  <c r="AJ260" i="143"/>
  <c r="AF260" i="143"/>
  <c r="AH260" i="143" s="1"/>
  <c r="AE260" i="143"/>
  <c r="AG260" i="143" s="1"/>
  <c r="AI260" i="143" s="1"/>
  <c r="AJ75" i="143"/>
  <c r="AF75" i="143"/>
  <c r="AH75" i="143" s="1"/>
  <c r="AE75" i="143"/>
  <c r="AG75" i="143" s="1"/>
  <c r="AI75" i="143" s="1"/>
  <c r="AJ193" i="143"/>
  <c r="AF193" i="143"/>
  <c r="AH193" i="143" s="1"/>
  <c r="AE193" i="143"/>
  <c r="AG193" i="143" s="1"/>
  <c r="AI193" i="143" s="1"/>
  <c r="AJ215" i="143"/>
  <c r="AF215" i="143"/>
  <c r="AH215" i="143" s="1"/>
  <c r="AE215" i="143"/>
  <c r="AG215" i="143" s="1"/>
  <c r="AI215" i="143" s="1"/>
  <c r="AJ61" i="143"/>
  <c r="AE61" i="143"/>
  <c r="AG61" i="143" s="1"/>
  <c r="AI61" i="143" s="1"/>
  <c r="AF61" i="143"/>
  <c r="AH61" i="143" s="1"/>
  <c r="AJ227" i="143"/>
  <c r="AF227" i="143"/>
  <c r="AH227" i="143" s="1"/>
  <c r="AE227" i="143"/>
  <c r="AG227" i="143" s="1"/>
  <c r="AI227" i="143" s="1"/>
  <c r="AJ161" i="143"/>
  <c r="AF161" i="143"/>
  <c r="AH161" i="143" s="1"/>
  <c r="AE161" i="143"/>
  <c r="AG161" i="143" s="1"/>
  <c r="AI161" i="143" s="1"/>
  <c r="AJ118" i="143"/>
  <c r="AF118" i="143"/>
  <c r="AH118" i="143" s="1"/>
  <c r="AE118" i="143"/>
  <c r="AG118" i="143" s="1"/>
  <c r="AI118" i="143" s="1"/>
  <c r="AJ137" i="143"/>
  <c r="AE137" i="143"/>
  <c r="AG137" i="143" s="1"/>
  <c r="AI137" i="143" s="1"/>
  <c r="AF137" i="143"/>
  <c r="AH137" i="143" s="1"/>
  <c r="AJ16" i="143"/>
  <c r="AD266" i="143"/>
  <c r="AE16" i="143"/>
  <c r="AG16" i="143" s="1"/>
  <c r="AI16" i="143" s="1"/>
  <c r="AF16" i="143"/>
  <c r="AJ179" i="143"/>
  <c r="AE179" i="143"/>
  <c r="AG179" i="143" s="1"/>
  <c r="AI179" i="143" s="1"/>
  <c r="AF179" i="143"/>
  <c r="AH179" i="143" s="1"/>
  <c r="AJ250" i="143"/>
  <c r="AE250" i="143"/>
  <c r="AG250" i="143" s="1"/>
  <c r="AI250" i="143" s="1"/>
  <c r="AF250" i="143"/>
  <c r="AH250" i="143" s="1"/>
  <c r="AJ187" i="143"/>
  <c r="AF187" i="143"/>
  <c r="AH187" i="143" s="1"/>
  <c r="AE187" i="143"/>
  <c r="AG187" i="143" s="1"/>
  <c r="AI187" i="143" s="1"/>
  <c r="AJ46" i="143"/>
  <c r="AF46" i="143"/>
  <c r="AH46" i="143" s="1"/>
  <c r="AE46" i="143"/>
  <c r="AG46" i="143" s="1"/>
  <c r="AI46" i="143" s="1"/>
  <c r="AJ248" i="143"/>
  <c r="AE248" i="143"/>
  <c r="AG248" i="143" s="1"/>
  <c r="AI248" i="143" s="1"/>
  <c r="AF248" i="143"/>
  <c r="AH248" i="143" s="1"/>
  <c r="AJ257" i="143"/>
  <c r="AF257" i="143"/>
  <c r="AH257" i="143" s="1"/>
  <c r="AE257" i="143"/>
  <c r="AG257" i="143" s="1"/>
  <c r="AI257" i="143" s="1"/>
  <c r="AJ225" i="143"/>
  <c r="AE225" i="143"/>
  <c r="AG225" i="143" s="1"/>
  <c r="AI225" i="143" s="1"/>
  <c r="AF225" i="143"/>
  <c r="AH225" i="143" s="1"/>
  <c r="AJ92" i="143"/>
  <c r="AE92" i="143"/>
  <c r="AG92" i="143" s="1"/>
  <c r="AI92" i="143" s="1"/>
  <c r="AF92" i="143"/>
  <c r="AH92" i="143" s="1"/>
  <c r="AJ226" i="143"/>
  <c r="AE226" i="143"/>
  <c r="AG226" i="143" s="1"/>
  <c r="AI226" i="143" s="1"/>
  <c r="AF226" i="143"/>
  <c r="AH226" i="143" s="1"/>
  <c r="AJ188" i="143"/>
  <c r="AE188" i="143"/>
  <c r="AG188" i="143" s="1"/>
  <c r="AI188" i="143" s="1"/>
  <c r="AF188" i="143"/>
  <c r="AH188" i="143" s="1"/>
  <c r="AJ146" i="143"/>
  <c r="AE146" i="143"/>
  <c r="AG146" i="143" s="1"/>
  <c r="AI146" i="143" s="1"/>
  <c r="AF146" i="143"/>
  <c r="AH146" i="143" s="1"/>
  <c r="AJ81" i="143"/>
  <c r="AF81" i="143"/>
  <c r="AH81" i="143" s="1"/>
  <c r="AE81" i="143"/>
  <c r="AG81" i="143" s="1"/>
  <c r="AI81" i="143" s="1"/>
  <c r="AJ236" i="143"/>
  <c r="AE236" i="143"/>
  <c r="AG236" i="143" s="1"/>
  <c r="AI236" i="143" s="1"/>
  <c r="AF236" i="143"/>
  <c r="AH236" i="143" s="1"/>
  <c r="AJ35" i="143"/>
  <c r="AF35" i="143"/>
  <c r="AH35" i="143" s="1"/>
  <c r="AE35" i="143"/>
  <c r="AG35" i="143" s="1"/>
  <c r="AI35" i="143" s="1"/>
  <c r="AJ158" i="143"/>
  <c r="AF158" i="143"/>
  <c r="AH158" i="143" s="1"/>
  <c r="AE158" i="143"/>
  <c r="AG158" i="143" s="1"/>
  <c r="AI158" i="143" s="1"/>
  <c r="AJ127" i="143"/>
  <c r="AF127" i="143"/>
  <c r="AH127" i="143" s="1"/>
  <c r="AE127" i="143"/>
  <c r="AG127" i="143" s="1"/>
  <c r="AI127" i="143" s="1"/>
  <c r="AJ132" i="143"/>
  <c r="AE132" i="143"/>
  <c r="AG132" i="143" s="1"/>
  <c r="AI132" i="143" s="1"/>
  <c r="AF132" i="143"/>
  <c r="AH132" i="143" s="1"/>
  <c r="AJ129" i="143"/>
  <c r="AE129" i="143"/>
  <c r="AG129" i="143" s="1"/>
  <c r="AI129" i="143" s="1"/>
  <c r="AF129" i="143"/>
  <c r="AH129" i="143" s="1"/>
  <c r="AJ90" i="143"/>
  <c r="AE90" i="143"/>
  <c r="AG90" i="143" s="1"/>
  <c r="AI90" i="143" s="1"/>
  <c r="AF90" i="143"/>
  <c r="AH90" i="143" s="1"/>
  <c r="AJ29" i="143"/>
  <c r="AF29" i="143"/>
  <c r="AH29" i="143" s="1"/>
  <c r="AE29" i="143"/>
  <c r="AG29" i="143" s="1"/>
  <c r="AI29" i="143" s="1"/>
  <c r="AJ205" i="143"/>
  <c r="AF205" i="143"/>
  <c r="AH205" i="143" s="1"/>
  <c r="AE205" i="143"/>
  <c r="AG205" i="143" s="1"/>
  <c r="AI205" i="143" s="1"/>
  <c r="AJ96" i="143"/>
  <c r="AE96" i="143"/>
  <c r="AG96" i="143" s="1"/>
  <c r="AI96" i="143" s="1"/>
  <c r="AF96" i="143"/>
  <c r="AH96" i="143" s="1"/>
  <c r="AJ209" i="143"/>
  <c r="AE209" i="143"/>
  <c r="AG209" i="143" s="1"/>
  <c r="AI209" i="143" s="1"/>
  <c r="AF209" i="143"/>
  <c r="AH209" i="143" s="1"/>
  <c r="AJ152" i="143"/>
  <c r="AE152" i="143"/>
  <c r="AG152" i="143" s="1"/>
  <c r="AI152" i="143" s="1"/>
  <c r="AF152" i="143"/>
  <c r="AH152" i="143" s="1"/>
  <c r="AJ211" i="143"/>
  <c r="AF211" i="143"/>
  <c r="AH211" i="143" s="1"/>
  <c r="AE211" i="143"/>
  <c r="AG211" i="143" s="1"/>
  <c r="AI211" i="143" s="1"/>
  <c r="AJ180" i="143"/>
  <c r="AF180" i="143"/>
  <c r="AH180" i="143" s="1"/>
  <c r="AE180" i="143"/>
  <c r="AG180" i="143" s="1"/>
  <c r="AI180" i="143" s="1"/>
  <c r="AJ101" i="143"/>
  <c r="AF101" i="143"/>
  <c r="AH101" i="143" s="1"/>
  <c r="AE101" i="143"/>
  <c r="AG101" i="143" s="1"/>
  <c r="AI101" i="143" s="1"/>
  <c r="AJ255" i="143"/>
  <c r="AF255" i="143"/>
  <c r="AH255" i="143" s="1"/>
  <c r="AE255" i="143"/>
  <c r="AG255" i="143" s="1"/>
  <c r="AI255" i="143" s="1"/>
  <c r="AJ192" i="143"/>
  <c r="AF192" i="143"/>
  <c r="AH192" i="143" s="1"/>
  <c r="AE192" i="143"/>
  <c r="AG192" i="143" s="1"/>
  <c r="AI192" i="143" s="1"/>
  <c r="AJ182" i="143"/>
  <c r="AF182" i="143"/>
  <c r="AH182" i="143" s="1"/>
  <c r="AE182" i="143"/>
  <c r="AG182" i="143" s="1"/>
  <c r="AI182" i="143" s="1"/>
  <c r="AJ108" i="143"/>
  <c r="AE108" i="143"/>
  <c r="AG108" i="143" s="1"/>
  <c r="AI108" i="143" s="1"/>
  <c r="AF108" i="143"/>
  <c r="AH108" i="143" s="1"/>
  <c r="AJ88" i="143"/>
  <c r="AE88" i="143"/>
  <c r="AG88" i="143" s="1"/>
  <c r="AI88" i="143" s="1"/>
  <c r="AF88" i="143"/>
  <c r="AH88" i="143" s="1"/>
  <c r="AJ112" i="143"/>
  <c r="AE112" i="143"/>
  <c r="AG112" i="143" s="1"/>
  <c r="AI112" i="143" s="1"/>
  <c r="AF112" i="143"/>
  <c r="AH112" i="143" s="1"/>
  <c r="AJ40" i="143"/>
  <c r="AE40" i="143"/>
  <c r="AG40" i="143" s="1"/>
  <c r="AI40" i="143" s="1"/>
  <c r="AF40" i="143"/>
  <c r="AH40" i="143" s="1"/>
  <c r="AJ254" i="143"/>
  <c r="AE254" i="143"/>
  <c r="AG254" i="143" s="1"/>
  <c r="AI254" i="143" s="1"/>
  <c r="AF254" i="143"/>
  <c r="AH254" i="143" s="1"/>
  <c r="AJ56" i="143"/>
  <c r="AE56" i="143"/>
  <c r="AG56" i="143" s="1"/>
  <c r="AI56" i="143" s="1"/>
  <c r="AF56" i="143"/>
  <c r="AH56" i="143" s="1"/>
  <c r="AJ175" i="143"/>
  <c r="AE175" i="143"/>
  <c r="AG175" i="143" s="1"/>
  <c r="AI175" i="143" s="1"/>
  <c r="AF175" i="143"/>
  <c r="AH175" i="143" s="1"/>
  <c r="AJ54" i="143"/>
  <c r="AF54" i="143"/>
  <c r="AH54" i="143" s="1"/>
  <c r="AE54" i="143"/>
  <c r="AG54" i="143" s="1"/>
  <c r="AI54" i="143" s="1"/>
  <c r="AJ76" i="143"/>
  <c r="AE76" i="143"/>
  <c r="AG76" i="143" s="1"/>
  <c r="AI76" i="143" s="1"/>
  <c r="AF76" i="143"/>
  <c r="AH76" i="143" s="1"/>
  <c r="AJ69" i="143"/>
  <c r="AE69" i="143"/>
  <c r="AG69" i="143" s="1"/>
  <c r="AI69" i="143" s="1"/>
  <c r="AF69" i="143"/>
  <c r="AH69" i="143" s="1"/>
  <c r="AJ262" i="143"/>
  <c r="AF262" i="143"/>
  <c r="AH262" i="143" s="1"/>
  <c r="AE262" i="143"/>
  <c r="AG262" i="143" s="1"/>
  <c r="AI262" i="143" s="1"/>
  <c r="AJ122" i="143"/>
  <c r="AE122" i="143"/>
  <c r="AG122" i="143" s="1"/>
  <c r="AI122" i="143" s="1"/>
  <c r="AF122" i="143"/>
  <c r="AH122" i="143" s="1"/>
  <c r="AJ110" i="143"/>
  <c r="AE110" i="143"/>
  <c r="AG110" i="143" s="1"/>
  <c r="AI110" i="143" s="1"/>
  <c r="AF110" i="143"/>
  <c r="AH110" i="143" s="1"/>
  <c r="AJ252" i="143"/>
  <c r="AF252" i="143"/>
  <c r="AH252" i="143" s="1"/>
  <c r="AE252" i="143"/>
  <c r="AG252" i="143" s="1"/>
  <c r="AI252" i="143" s="1"/>
  <c r="AJ151" i="143"/>
  <c r="AF151" i="143"/>
  <c r="AH151" i="143" s="1"/>
  <c r="AE151" i="143"/>
  <c r="AG151" i="143" s="1"/>
  <c r="AI151" i="143" s="1"/>
  <c r="AJ31" i="143"/>
  <c r="AE31" i="143"/>
  <c r="AG31" i="143" s="1"/>
  <c r="AI31" i="143" s="1"/>
  <c r="AF31" i="143"/>
  <c r="AH31" i="143" s="1"/>
  <c r="AJ230" i="143"/>
  <c r="AE230" i="143"/>
  <c r="AG230" i="143" s="1"/>
  <c r="AI230" i="143" s="1"/>
  <c r="AF230" i="143"/>
  <c r="AH230" i="143" s="1"/>
  <c r="AJ143" i="143"/>
  <c r="AE143" i="143"/>
  <c r="AG143" i="143" s="1"/>
  <c r="AI143" i="143" s="1"/>
  <c r="AF143" i="143"/>
  <c r="AH143" i="143" s="1"/>
  <c r="AJ98" i="143"/>
  <c r="AF98" i="143"/>
  <c r="AH98" i="143" s="1"/>
  <c r="AE98" i="143"/>
  <c r="AG98" i="143" s="1"/>
  <c r="AI98" i="143" s="1"/>
  <c r="AJ186" i="143"/>
  <c r="AE186" i="143"/>
  <c r="AG186" i="143" s="1"/>
  <c r="AI186" i="143" s="1"/>
  <c r="AF186" i="143"/>
  <c r="AH186" i="143" s="1"/>
  <c r="AJ134" i="143"/>
  <c r="AE134" i="143"/>
  <c r="AG134" i="143" s="1"/>
  <c r="AI134" i="143" s="1"/>
  <c r="AF134" i="143"/>
  <c r="AH134" i="143" s="1"/>
  <c r="AJ79" i="143"/>
  <c r="AF79" i="143"/>
  <c r="AH79" i="143" s="1"/>
  <c r="AE79" i="143"/>
  <c r="AG79" i="143" s="1"/>
  <c r="AI79" i="143" s="1"/>
  <c r="AJ191" i="143"/>
  <c r="AE191" i="143"/>
  <c r="AG191" i="143" s="1"/>
  <c r="AI191" i="143" s="1"/>
  <c r="AF191" i="143"/>
  <c r="AH191" i="143" s="1"/>
  <c r="AJ162" i="143"/>
  <c r="AE162" i="143"/>
  <c r="AG162" i="143" s="1"/>
  <c r="AI162" i="143" s="1"/>
  <c r="AF162" i="143"/>
  <c r="AH162" i="143" s="1"/>
  <c r="AJ177" i="143"/>
  <c r="AF177" i="143"/>
  <c r="AH177" i="143" s="1"/>
  <c r="AE177" i="143"/>
  <c r="AG177" i="143" s="1"/>
  <c r="AI177" i="143" s="1"/>
  <c r="AJ195" i="143"/>
  <c r="AF195" i="143"/>
  <c r="AH195" i="143" s="1"/>
  <c r="AE195" i="143"/>
  <c r="AG195" i="143" s="1"/>
  <c r="AI195" i="143" s="1"/>
  <c r="AJ39" i="143"/>
  <c r="AF39" i="143"/>
  <c r="AH39" i="143" s="1"/>
  <c r="AE39" i="143"/>
  <c r="AG39" i="143" s="1"/>
  <c r="AI39" i="143" s="1"/>
  <c r="AJ142" i="143"/>
  <c r="AF142" i="143"/>
  <c r="AH142" i="143" s="1"/>
  <c r="AE142" i="143"/>
  <c r="AG142" i="143" s="1"/>
  <c r="AI142" i="143" s="1"/>
  <c r="AJ138" i="143"/>
  <c r="AE138" i="143"/>
  <c r="AG138" i="143" s="1"/>
  <c r="AI138" i="143" s="1"/>
  <c r="AF138" i="143"/>
  <c r="AH138" i="143" s="1"/>
  <c r="AJ240" i="143"/>
  <c r="AE240" i="143"/>
  <c r="AG240" i="143" s="1"/>
  <c r="AI240" i="143" s="1"/>
  <c r="AF240" i="143"/>
  <c r="AH240" i="143" s="1"/>
  <c r="AJ117" i="143"/>
  <c r="AF117" i="143"/>
  <c r="AH117" i="143" s="1"/>
  <c r="AE117" i="143"/>
  <c r="AG117" i="143" s="1"/>
  <c r="AI117" i="143" s="1"/>
  <c r="AJ25" i="143"/>
  <c r="AE25" i="143"/>
  <c r="AG25" i="143" s="1"/>
  <c r="AI25" i="143" s="1"/>
  <c r="AF25" i="143"/>
  <c r="AH25" i="143" s="1"/>
  <c r="AJ194" i="143"/>
  <c r="AF194" i="143"/>
  <c r="AH194" i="143" s="1"/>
  <c r="AE194" i="143"/>
  <c r="AG194" i="143" s="1"/>
  <c r="AI194" i="143" s="1"/>
  <c r="AJ48" i="143"/>
  <c r="AF48" i="143"/>
  <c r="AH48" i="143" s="1"/>
  <c r="AE48" i="143"/>
  <c r="AG48" i="143" s="1"/>
  <c r="AI48" i="143" s="1"/>
  <c r="AJ67" i="143"/>
  <c r="AE67" i="143"/>
  <c r="AG67" i="143" s="1"/>
  <c r="AI67" i="143" s="1"/>
  <c r="AF67" i="143"/>
  <c r="AH67" i="143" s="1"/>
  <c r="AJ51" i="143"/>
  <c r="AF51" i="143"/>
  <c r="AH51" i="143" s="1"/>
  <c r="AE51" i="143"/>
  <c r="AG51" i="143" s="1"/>
  <c r="AI51" i="143" s="1"/>
  <c r="AJ91" i="143"/>
  <c r="AE91" i="143"/>
  <c r="AG91" i="143" s="1"/>
  <c r="AI91" i="143" s="1"/>
  <c r="AF91" i="143"/>
  <c r="AH91" i="143" s="1"/>
  <c r="AJ155" i="143"/>
  <c r="AE155" i="143"/>
  <c r="AG155" i="143" s="1"/>
  <c r="AI155" i="143" s="1"/>
  <c r="AF155" i="143"/>
  <c r="AH155" i="143" s="1"/>
  <c r="AJ111" i="143"/>
  <c r="AE111" i="143"/>
  <c r="AG111" i="143" s="1"/>
  <c r="AI111" i="143" s="1"/>
  <c r="AF111" i="143"/>
  <c r="AH111" i="143" s="1"/>
  <c r="AJ165" i="143"/>
  <c r="AF165" i="143"/>
  <c r="AH165" i="143" s="1"/>
  <c r="AE165" i="143"/>
  <c r="AG165" i="143" s="1"/>
  <c r="AI165" i="143" s="1"/>
  <c r="AJ59" i="143"/>
  <c r="AF59" i="143"/>
  <c r="AH59" i="143" s="1"/>
  <c r="AE59" i="143"/>
  <c r="AG59" i="143" s="1"/>
  <c r="AI59" i="143" s="1"/>
  <c r="AJ189" i="143"/>
  <c r="AF189" i="143"/>
  <c r="AH189" i="143" s="1"/>
  <c r="AE189" i="143"/>
  <c r="AG189" i="143" s="1"/>
  <c r="AI189" i="143" s="1"/>
  <c r="AJ202" i="143"/>
  <c r="AF202" i="143"/>
  <c r="AH202" i="143" s="1"/>
  <c r="AE202" i="143"/>
  <c r="AG202" i="143" s="1"/>
  <c r="AI202" i="143" s="1"/>
  <c r="AJ157" i="143"/>
  <c r="AE157" i="143"/>
  <c r="AG157" i="143" s="1"/>
  <c r="AI157" i="143" s="1"/>
  <c r="AF157" i="143"/>
  <c r="AH157" i="143" s="1"/>
  <c r="AJ73" i="143"/>
  <c r="AF73" i="143"/>
  <c r="AH73" i="143" s="1"/>
  <c r="AE73" i="143"/>
  <c r="AG73" i="143" s="1"/>
  <c r="AI73" i="143" s="1"/>
  <c r="AJ123" i="143"/>
  <c r="AF123" i="143"/>
  <c r="AH123" i="143" s="1"/>
  <c r="AE123" i="143"/>
  <c r="AG123" i="143" s="1"/>
  <c r="AI123" i="143" s="1"/>
  <c r="AJ256" i="143"/>
  <c r="AE256" i="143"/>
  <c r="AG256" i="143" s="1"/>
  <c r="AI256" i="143" s="1"/>
  <c r="AF256" i="143"/>
  <c r="AH256" i="143" s="1"/>
  <c r="AJ45" i="143"/>
  <c r="AE45" i="143"/>
  <c r="AG45" i="143" s="1"/>
  <c r="AI45" i="143" s="1"/>
  <c r="AF45" i="143"/>
  <c r="AH45" i="143" s="1"/>
  <c r="AJ147" i="143"/>
  <c r="AE147" i="143"/>
  <c r="AG147" i="143" s="1"/>
  <c r="AI147" i="143" s="1"/>
  <c r="AF147" i="143"/>
  <c r="AH147" i="143" s="1"/>
  <c r="AJ18" i="143"/>
  <c r="AF18" i="143"/>
  <c r="AH18" i="143" s="1"/>
  <c r="AE18" i="143"/>
  <c r="AG18" i="143" s="1"/>
  <c r="AI18" i="143" s="1"/>
  <c r="AJ229" i="143"/>
  <c r="AE229" i="143"/>
  <c r="AG229" i="143" s="1"/>
  <c r="AI229" i="143" s="1"/>
  <c r="AF229" i="143"/>
  <c r="AH229" i="143" s="1"/>
  <c r="AJ222" i="143"/>
  <c r="AF222" i="143"/>
  <c r="AH222" i="143" s="1"/>
  <c r="AE222" i="143"/>
  <c r="AG222" i="143" s="1"/>
  <c r="AI222" i="143" s="1"/>
  <c r="AJ87" i="143"/>
  <c r="AE87" i="143"/>
  <c r="AG87" i="143" s="1"/>
  <c r="AI87" i="143" s="1"/>
  <c r="AF87" i="143"/>
  <c r="AH87" i="143" s="1"/>
  <c r="AJ201" i="143"/>
  <c r="AF201" i="143"/>
  <c r="AH201" i="143" s="1"/>
  <c r="AE201" i="143"/>
  <c r="AG201" i="143" s="1"/>
  <c r="AI201" i="143" s="1"/>
  <c r="AJ107" i="143"/>
  <c r="AE107" i="143"/>
  <c r="AG107" i="143" s="1"/>
  <c r="AI107" i="143" s="1"/>
  <c r="AF107" i="143"/>
  <c r="AH107" i="143" s="1"/>
  <c r="AJ135" i="143"/>
  <c r="AF135" i="143"/>
  <c r="AH135" i="143" s="1"/>
  <c r="AE135" i="143"/>
  <c r="AG135" i="143" s="1"/>
  <c r="AI135" i="143" s="1"/>
  <c r="AJ38" i="143"/>
  <c r="AE38" i="143"/>
  <c r="AG38" i="143" s="1"/>
  <c r="AI38" i="143" s="1"/>
  <c r="AF38" i="143"/>
  <c r="AH38" i="143" s="1"/>
  <c r="AJ22" i="143"/>
  <c r="AF22" i="143"/>
  <c r="AH22" i="143" s="1"/>
  <c r="AE22" i="143"/>
  <c r="AG22" i="143" s="1"/>
  <c r="AI22" i="143" s="1"/>
  <c r="AJ113" i="143"/>
  <c r="AE113" i="143"/>
  <c r="AG113" i="143" s="1"/>
  <c r="AI113" i="143" s="1"/>
  <c r="AF113" i="143"/>
  <c r="AH113" i="143" s="1"/>
  <c r="AJ233" i="143"/>
  <c r="AF233" i="143"/>
  <c r="AH233" i="143" s="1"/>
  <c r="AE233" i="143"/>
  <c r="AG233" i="143" s="1"/>
  <c r="AI233" i="143" s="1"/>
  <c r="AJ24" i="143"/>
  <c r="AE24" i="143"/>
  <c r="AG24" i="143" s="1"/>
  <c r="AI24" i="143" s="1"/>
  <c r="AF24" i="143"/>
  <c r="AH24" i="143" s="1"/>
  <c r="AJ124" i="143"/>
  <c r="AE124" i="143"/>
  <c r="AG124" i="143" s="1"/>
  <c r="AI124" i="143" s="1"/>
  <c r="AF124" i="143"/>
  <c r="AH124" i="143" s="1"/>
  <c r="AJ249" i="143"/>
  <c r="AE249" i="143"/>
  <c r="AG249" i="143" s="1"/>
  <c r="AI249" i="143" s="1"/>
  <c r="AF249" i="143"/>
  <c r="AH249" i="143" s="1"/>
  <c r="AJ145" i="143"/>
  <c r="AF145" i="143"/>
  <c r="AH145" i="143" s="1"/>
  <c r="AE145" i="143"/>
  <c r="AG145" i="143" s="1"/>
  <c r="AI145" i="143" s="1"/>
  <c r="AJ114" i="143"/>
  <c r="AE114" i="143"/>
  <c r="AG114" i="143" s="1"/>
  <c r="AI114" i="143" s="1"/>
  <c r="AF114" i="143"/>
  <c r="AH114" i="143" s="1"/>
  <c r="R99" i="143"/>
  <c r="R50" i="143"/>
  <c r="R130" i="143"/>
  <c r="R244" i="143"/>
  <c r="R235" i="143"/>
  <c r="R221" i="143"/>
  <c r="R258" i="143"/>
  <c r="R94" i="143"/>
  <c r="R64" i="143"/>
  <c r="R60" i="143"/>
  <c r="R149" i="143"/>
  <c r="R265" i="143"/>
  <c r="R126" i="143"/>
  <c r="R57" i="143"/>
  <c r="R121" i="143"/>
  <c r="R119" i="143"/>
  <c r="R216" i="143"/>
  <c r="R28" i="143"/>
  <c r="R43" i="143"/>
  <c r="R212" i="143"/>
  <c r="R251" i="143"/>
  <c r="R156" i="143"/>
  <c r="R32" i="143"/>
  <c r="R173" i="143"/>
  <c r="R199" i="143"/>
  <c r="R166" i="143"/>
  <c r="R86" i="143"/>
  <c r="R26" i="143"/>
  <c r="R164" i="143"/>
  <c r="R245" i="143"/>
  <c r="R218" i="143"/>
  <c r="R239" i="143"/>
  <c r="R58" i="143"/>
  <c r="R160" i="143"/>
  <c r="R83" i="143"/>
  <c r="R224" i="143"/>
  <c r="R62" i="143"/>
  <c r="R49" i="143"/>
  <c r="R66" i="143"/>
  <c r="R264" i="143"/>
  <c r="R206" i="143"/>
  <c r="R72" i="143"/>
  <c r="R74" i="143"/>
  <c r="R190" i="143"/>
  <c r="R100" i="143"/>
  <c r="R150" i="143"/>
  <c r="R133" i="143"/>
  <c r="R228" i="143"/>
  <c r="R106" i="143"/>
  <c r="R242" i="143"/>
  <c r="R214" i="143"/>
  <c r="R27" i="143"/>
  <c r="R253" i="143"/>
  <c r="R97" i="143"/>
  <c r="R141" i="143"/>
  <c r="R120" i="143"/>
  <c r="R140" i="143"/>
  <c r="R247" i="143"/>
  <c r="R153" i="143"/>
  <c r="R243" i="143"/>
  <c r="R116" i="143"/>
  <c r="R208" i="143"/>
  <c r="R78" i="143"/>
  <c r="R125" i="143"/>
  <c r="R204" i="143"/>
  <c r="R259" i="143"/>
  <c r="R196" i="143"/>
  <c r="R223" i="143"/>
  <c r="R263" i="143"/>
  <c r="R170" i="143"/>
  <c r="R174" i="143"/>
  <c r="R95" i="143"/>
  <c r="R183" i="143"/>
  <c r="R185" i="143"/>
  <c r="R136" i="143"/>
  <c r="R231" i="143"/>
  <c r="R241" i="143"/>
  <c r="R144" i="143"/>
  <c r="R131" i="143"/>
  <c r="R102" i="143"/>
  <c r="R200" i="143"/>
  <c r="R181" i="143"/>
  <c r="R34" i="143"/>
  <c r="R167" i="143"/>
  <c r="R89" i="143"/>
  <c r="R237" i="143"/>
  <c r="R20" i="143"/>
  <c r="R115" i="143"/>
  <c r="R84" i="143"/>
  <c r="R168" i="143"/>
  <c r="R178" i="143"/>
  <c r="R176" i="143"/>
  <c r="R169" i="143"/>
  <c r="R85" i="143"/>
  <c r="R30" i="143"/>
  <c r="R246" i="143"/>
  <c r="R234" i="143"/>
  <c r="R139" i="143"/>
  <c r="R42" i="143"/>
  <c r="R261" i="143"/>
  <c r="R65" i="143"/>
  <c r="R105" i="143"/>
  <c r="R104" i="143"/>
  <c r="R217" i="143"/>
  <c r="R207" i="143"/>
  <c r="R82" i="143"/>
  <c r="R219" i="143"/>
  <c r="R184" i="143"/>
  <c r="R159" i="143"/>
  <c r="R154" i="143"/>
  <c r="R23" i="143"/>
  <c r="R17" i="143"/>
  <c r="R68" i="143"/>
  <c r="R93" i="143"/>
  <c r="R197" i="143"/>
  <c r="R53" i="143"/>
  <c r="R103" i="143"/>
  <c r="R70" i="143"/>
  <c r="R77" i="143"/>
  <c r="R36" i="143"/>
  <c r="R203" i="143"/>
  <c r="R220" i="143"/>
  <c r="R63" i="143"/>
  <c r="R71" i="143"/>
  <c r="R148" i="143"/>
  <c r="R44" i="143"/>
  <c r="R163" i="143"/>
  <c r="R198" i="143"/>
  <c r="R172" i="143"/>
  <c r="R232" i="143"/>
  <c r="R213" i="143"/>
  <c r="R21" i="143"/>
  <c r="R210" i="143"/>
  <c r="R109" i="143"/>
  <c r="R171" i="143"/>
  <c r="K13" i="21"/>
  <c r="R19" i="143"/>
  <c r="R80" i="143"/>
  <c r="R238" i="143"/>
  <c r="R37" i="143"/>
  <c r="R55" i="143"/>
  <c r="R47" i="143"/>
  <c r="R128" i="143"/>
  <c r="R52" i="143"/>
  <c r="R41" i="143"/>
  <c r="R33" i="143"/>
  <c r="R260" i="143"/>
  <c r="R75" i="143"/>
  <c r="R193" i="143"/>
  <c r="R215" i="143"/>
  <c r="R61" i="143"/>
  <c r="R227" i="143"/>
  <c r="R161" i="143"/>
  <c r="R118" i="143"/>
  <c r="R137" i="143"/>
  <c r="R266" i="142"/>
  <c r="R267" i="142" s="1"/>
  <c r="F267" i="143" s="1"/>
  <c r="P267" i="143" s="1"/>
  <c r="R16" i="143"/>
  <c r="R179" i="143"/>
  <c r="R250" i="143"/>
  <c r="R187" i="143"/>
  <c r="R46" i="143"/>
  <c r="R248" i="143"/>
  <c r="R257" i="143"/>
  <c r="R225" i="143"/>
  <c r="R92" i="143"/>
  <c r="R226" i="143"/>
  <c r="R188" i="143"/>
  <c r="R146" i="143"/>
  <c r="R81" i="143"/>
  <c r="R236" i="143"/>
  <c r="R35" i="143"/>
  <c r="R158" i="143"/>
  <c r="R127" i="143"/>
  <c r="R132" i="143"/>
  <c r="R129" i="143"/>
  <c r="R90" i="143"/>
  <c r="R29" i="143"/>
  <c r="R205" i="143"/>
  <c r="R96" i="143"/>
  <c r="R209" i="143"/>
  <c r="R152" i="143"/>
  <c r="R211" i="143"/>
  <c r="R180" i="143"/>
  <c r="R101" i="143"/>
  <c r="R255" i="143"/>
  <c r="R192" i="143"/>
  <c r="R182" i="143"/>
  <c r="R108" i="143"/>
  <c r="R88" i="143"/>
  <c r="R112" i="143"/>
  <c r="R40" i="143"/>
  <c r="R254" i="143"/>
  <c r="R56" i="143"/>
  <c r="R175" i="143"/>
  <c r="R54" i="143"/>
  <c r="R76" i="143"/>
  <c r="R69" i="143"/>
  <c r="R262" i="143"/>
  <c r="R122" i="143"/>
  <c r="R110" i="143"/>
  <c r="R252" i="143"/>
  <c r="R151" i="143"/>
  <c r="R31" i="143"/>
  <c r="R230" i="143"/>
  <c r="R143" i="143"/>
  <c r="R98" i="143"/>
  <c r="R186" i="143"/>
  <c r="R134" i="143"/>
  <c r="R79" i="143"/>
  <c r="R191" i="143"/>
  <c r="R162" i="143"/>
  <c r="R177" i="143"/>
  <c r="R195" i="143"/>
  <c r="R39" i="143"/>
  <c r="R142" i="143"/>
  <c r="R138" i="143"/>
  <c r="R240" i="143"/>
  <c r="R117" i="143"/>
  <c r="R25" i="143"/>
  <c r="R194" i="143"/>
  <c r="R48" i="143"/>
  <c r="R67" i="143"/>
  <c r="R51" i="143"/>
  <c r="R91" i="143"/>
  <c r="R155" i="143"/>
  <c r="R111" i="143"/>
  <c r="R165" i="143"/>
  <c r="R59" i="143"/>
  <c r="R189" i="143"/>
  <c r="R202" i="143"/>
  <c r="R157" i="143"/>
  <c r="R73" i="143"/>
  <c r="R123" i="143"/>
  <c r="R256" i="143"/>
  <c r="R45" i="143"/>
  <c r="R147" i="143"/>
  <c r="R18" i="143"/>
  <c r="R229" i="143"/>
  <c r="R222" i="143"/>
  <c r="R87" i="143"/>
  <c r="R201" i="143"/>
  <c r="R107" i="143"/>
  <c r="R135" i="143"/>
  <c r="R38" i="143"/>
  <c r="R22" i="143"/>
  <c r="R113" i="143"/>
  <c r="R233" i="143"/>
  <c r="R24" i="143"/>
  <c r="R124" i="143"/>
  <c r="R249" i="143"/>
  <c r="R145" i="143"/>
  <c r="R114" i="143"/>
  <c r="O18" i="143" l="1"/>
  <c r="P18" i="143" s="1"/>
  <c r="O223" i="143"/>
  <c r="P223" i="143" s="1"/>
  <c r="O215" i="143"/>
  <c r="P215" i="143" s="1"/>
  <c r="O159" i="143"/>
  <c r="P159" i="143" s="1"/>
  <c r="O59" i="143"/>
  <c r="P59" i="143" s="1"/>
  <c r="O205" i="143"/>
  <c r="P205" i="143" s="1"/>
  <c r="O137" i="143"/>
  <c r="P137" i="143" s="1"/>
  <c r="O187" i="143"/>
  <c r="P187" i="143" s="1"/>
  <c r="O90" i="143"/>
  <c r="P90" i="143" s="1"/>
  <c r="O188" i="143"/>
  <c r="P188" i="143" s="1"/>
  <c r="O77" i="143"/>
  <c r="P77" i="143" s="1"/>
  <c r="O104" i="143"/>
  <c r="P104" i="143" s="1"/>
  <c r="O155" i="143"/>
  <c r="P155" i="143" s="1"/>
  <c r="O102" i="143"/>
  <c r="P102" i="143" s="1"/>
  <c r="O260" i="143"/>
  <c r="P260" i="143" s="1"/>
  <c r="O186" i="143"/>
  <c r="P186" i="143" s="1"/>
  <c r="O42" i="143"/>
  <c r="P42" i="143" s="1"/>
  <c r="O264" i="143"/>
  <c r="P264" i="143" s="1"/>
  <c r="O220" i="143"/>
  <c r="P220" i="143" s="1"/>
  <c r="O81" i="143"/>
  <c r="P81" i="143" s="1"/>
  <c r="O203" i="143"/>
  <c r="P203" i="143" s="1"/>
  <c r="O198" i="143"/>
  <c r="P198" i="143" s="1"/>
  <c r="O166" i="143"/>
  <c r="P166" i="143" s="1"/>
  <c r="O40" i="143"/>
  <c r="P40" i="143" s="1"/>
  <c r="O230" i="143"/>
  <c r="P230" i="143" s="1"/>
  <c r="O143" i="143"/>
  <c r="P143" i="143" s="1"/>
  <c r="O177" i="143"/>
  <c r="P177" i="143" s="1"/>
  <c r="O32" i="143"/>
  <c r="P32" i="143" s="1"/>
  <c r="O265" i="143"/>
  <c r="P265" i="143" s="1"/>
  <c r="O85" i="143"/>
  <c r="P85" i="143" s="1"/>
  <c r="O53" i="143"/>
  <c r="P53" i="143" s="1"/>
  <c r="O97" i="143"/>
  <c r="P97" i="143" s="1"/>
  <c r="O92" i="143"/>
  <c r="P92" i="143" s="1"/>
  <c r="O94" i="143"/>
  <c r="P94" i="143" s="1"/>
  <c r="O197" i="143"/>
  <c r="P197" i="143" s="1"/>
  <c r="O169" i="143"/>
  <c r="P169" i="143" s="1"/>
  <c r="O73" i="143"/>
  <c r="P73" i="143" s="1"/>
  <c r="O242" i="143"/>
  <c r="P242" i="143" s="1"/>
  <c r="O20" i="143"/>
  <c r="P20" i="143" s="1"/>
  <c r="O145" i="143"/>
  <c r="P145" i="143" s="1"/>
  <c r="O50" i="143"/>
  <c r="P50" i="143" s="1"/>
  <c r="O195" i="143"/>
  <c r="P195" i="143" s="1"/>
  <c r="O113" i="143"/>
  <c r="P113" i="143" s="1"/>
  <c r="O211" i="143"/>
  <c r="P211" i="143" s="1"/>
  <c r="O255" i="143"/>
  <c r="P255" i="143" s="1"/>
  <c r="O19" i="143"/>
  <c r="P19" i="143" s="1"/>
  <c r="O46" i="143"/>
  <c r="P46" i="143" s="1"/>
  <c r="O37" i="143"/>
  <c r="P37" i="143" s="1"/>
  <c r="O121" i="143"/>
  <c r="P121" i="143" s="1"/>
  <c r="O108" i="143"/>
  <c r="P108" i="143" s="1"/>
  <c r="O253" i="143"/>
  <c r="P253" i="143" s="1"/>
  <c r="O123" i="143"/>
  <c r="P123" i="143" s="1"/>
  <c r="O184" i="143"/>
  <c r="P184" i="143" s="1"/>
  <c r="O124" i="143"/>
  <c r="P124" i="143" s="1"/>
  <c r="O221" i="143"/>
  <c r="P221" i="143" s="1"/>
  <c r="O171" i="143"/>
  <c r="P171" i="143" s="1"/>
  <c r="O183" i="143"/>
  <c r="P183" i="143" s="1"/>
  <c r="O259" i="143"/>
  <c r="P259" i="143" s="1"/>
  <c r="O160" i="143"/>
  <c r="P160" i="143" s="1"/>
  <c r="O125" i="143"/>
  <c r="P125" i="143" s="1"/>
  <c r="O224" i="143"/>
  <c r="P224" i="143" s="1"/>
  <c r="O231" i="143"/>
  <c r="P231" i="143" s="1"/>
  <c r="O170" i="143"/>
  <c r="P170" i="143" s="1"/>
  <c r="O239" i="143"/>
  <c r="P239" i="143" s="1"/>
  <c r="O257" i="143"/>
  <c r="P257" i="143" s="1"/>
  <c r="O149" i="143"/>
  <c r="P149" i="143" s="1"/>
  <c r="O140" i="143"/>
  <c r="P140" i="143" s="1"/>
  <c r="O227" i="143"/>
  <c r="P227" i="143" s="1"/>
  <c r="O54" i="143"/>
  <c r="P54" i="143" s="1"/>
  <c r="O163" i="143"/>
  <c r="P163" i="143" s="1"/>
  <c r="O95" i="143"/>
  <c r="P95" i="143" s="1"/>
  <c r="O49" i="143"/>
  <c r="P49" i="143" s="1"/>
  <c r="O190" i="143"/>
  <c r="P190" i="143" s="1"/>
  <c r="O82" i="143"/>
  <c r="P82" i="143" s="1"/>
  <c r="O68" i="143"/>
  <c r="P68" i="143" s="1"/>
  <c r="O111" i="143"/>
  <c r="P111" i="143" s="1"/>
  <c r="O151" i="143"/>
  <c r="P151" i="143" s="1"/>
  <c r="O27" i="143"/>
  <c r="P27" i="143" s="1"/>
  <c r="O63" i="143"/>
  <c r="P63" i="143" s="1"/>
  <c r="O24" i="143"/>
  <c r="P24" i="143" s="1"/>
  <c r="O31" i="143"/>
  <c r="P31" i="143" s="1"/>
  <c r="O64" i="143"/>
  <c r="P64" i="143" s="1"/>
  <c r="O181" i="143"/>
  <c r="P181" i="143" s="1"/>
  <c r="O226" i="143"/>
  <c r="P226" i="143" s="1"/>
  <c r="O66" i="143"/>
  <c r="P66" i="143" s="1"/>
  <c r="O235" i="143"/>
  <c r="P235" i="143" s="1"/>
  <c r="O225" i="143"/>
  <c r="P225" i="143" s="1"/>
  <c r="O44" i="143"/>
  <c r="P44" i="143" s="1"/>
  <c r="O17" i="143"/>
  <c r="P17" i="143" s="1"/>
  <c r="O216" i="143"/>
  <c r="P216" i="143" s="1"/>
  <c r="O150" i="143"/>
  <c r="P150" i="143" s="1"/>
  <c r="O84" i="143"/>
  <c r="P84" i="143" s="1"/>
  <c r="O141" i="143"/>
  <c r="P141" i="143" s="1"/>
  <c r="O69" i="143"/>
  <c r="P69" i="143" s="1"/>
  <c r="O47" i="143"/>
  <c r="P47" i="143" s="1"/>
  <c r="O103" i="143"/>
  <c r="P103" i="143" s="1"/>
  <c r="O99" i="143"/>
  <c r="P99" i="143" s="1"/>
  <c r="O158" i="143"/>
  <c r="P158" i="143" s="1"/>
  <c r="O249" i="143"/>
  <c r="P249" i="143" s="1"/>
  <c r="O131" i="143"/>
  <c r="P131" i="143" s="1"/>
  <c r="O89" i="143"/>
  <c r="P89" i="143" s="1"/>
  <c r="O93" i="143"/>
  <c r="P93" i="143" s="1"/>
  <c r="O167" i="143"/>
  <c r="P167" i="143" s="1"/>
  <c r="O248" i="143"/>
  <c r="P248" i="143" s="1"/>
  <c r="O70" i="143"/>
  <c r="P70" i="143" s="1"/>
  <c r="O162" i="143"/>
  <c r="P162" i="143" s="1"/>
  <c r="O138" i="143"/>
  <c r="P138" i="143" s="1"/>
  <c r="O57" i="143"/>
  <c r="P57" i="143" s="1"/>
  <c r="O196" i="143"/>
  <c r="P196" i="143" s="1"/>
  <c r="O38" i="143"/>
  <c r="P38" i="143" s="1"/>
  <c r="O127" i="143"/>
  <c r="P127" i="143" s="1"/>
  <c r="O206" i="143"/>
  <c r="P206" i="143" s="1"/>
  <c r="O136" i="143"/>
  <c r="P136" i="143" s="1"/>
  <c r="O208" i="143"/>
  <c r="P208" i="143" s="1"/>
  <c r="O173" i="143"/>
  <c r="P173" i="143" s="1"/>
  <c r="O16" i="143"/>
  <c r="P16" i="143" s="1"/>
  <c r="O218" i="143"/>
  <c r="P218" i="143" s="1"/>
  <c r="O189" i="143"/>
  <c r="P189" i="143" s="1"/>
  <c r="O130" i="143"/>
  <c r="P130" i="143" s="1"/>
  <c r="O232" i="143"/>
  <c r="P232" i="143" s="1"/>
  <c r="O129" i="143"/>
  <c r="P129" i="143" s="1"/>
  <c r="O180" i="143"/>
  <c r="P180" i="143" s="1"/>
  <c r="O21" i="143"/>
  <c r="P21" i="143" s="1"/>
  <c r="O48" i="143"/>
  <c r="P48" i="143" s="1"/>
  <c r="O122" i="143"/>
  <c r="P122" i="143" s="1"/>
  <c r="O62" i="143"/>
  <c r="P62" i="143" s="1"/>
  <c r="O204" i="143"/>
  <c r="P204" i="143" s="1"/>
  <c r="O100" i="143"/>
  <c r="P100" i="143" s="1"/>
  <c r="O193" i="143"/>
  <c r="P193" i="143" s="1"/>
  <c r="O234" i="143"/>
  <c r="P234" i="143" s="1"/>
  <c r="O105" i="143"/>
  <c r="P105" i="143" s="1"/>
  <c r="O194" i="143"/>
  <c r="P194" i="143" s="1"/>
  <c r="O86" i="143"/>
  <c r="P86" i="143" s="1"/>
  <c r="O199" i="143"/>
  <c r="P199" i="143" s="1"/>
  <c r="O112" i="143"/>
  <c r="P112" i="143" s="1"/>
  <c r="O182" i="143"/>
  <c r="P182" i="143" s="1"/>
  <c r="O174" i="143"/>
  <c r="P174" i="143" s="1"/>
  <c r="O126" i="143"/>
  <c r="P126" i="143" s="1"/>
  <c r="O148" i="143"/>
  <c r="P148" i="143" s="1"/>
  <c r="O191" i="143"/>
  <c r="P191" i="143" s="1"/>
  <c r="O179" i="143"/>
  <c r="P179" i="143" s="1"/>
  <c r="O241" i="143"/>
  <c r="P241" i="143" s="1"/>
  <c r="O65" i="143"/>
  <c r="P65" i="143" s="1"/>
  <c r="O252" i="143"/>
  <c r="P252" i="143" s="1"/>
  <c r="O67" i="143"/>
  <c r="P67" i="143" s="1"/>
  <c r="O161" i="143"/>
  <c r="P161" i="143" s="1"/>
  <c r="O74" i="143"/>
  <c r="P74" i="143" s="1"/>
  <c r="O107" i="143"/>
  <c r="P107" i="143" s="1"/>
  <c r="O175" i="143"/>
  <c r="P175" i="143" s="1"/>
  <c r="O76" i="143"/>
  <c r="P76" i="143" s="1"/>
  <c r="O212" i="143"/>
  <c r="P212" i="143" s="1"/>
  <c r="O133" i="143"/>
  <c r="P133" i="143" s="1"/>
  <c r="O22" i="143"/>
  <c r="P22" i="143" s="1"/>
  <c r="O135" i="143"/>
  <c r="P135" i="143" s="1"/>
  <c r="O79" i="143"/>
  <c r="P79" i="143" s="1"/>
  <c r="O118" i="143"/>
  <c r="P118" i="143" s="1"/>
  <c r="O115" i="143"/>
  <c r="P115" i="143" s="1"/>
  <c r="O114" i="143"/>
  <c r="P114" i="143" s="1"/>
  <c r="O172" i="143"/>
  <c r="P172" i="143" s="1"/>
  <c r="O132" i="143"/>
  <c r="P132" i="143" s="1"/>
  <c r="O244" i="143"/>
  <c r="P244" i="143" s="1"/>
  <c r="O23" i="143"/>
  <c r="P23" i="143" s="1"/>
  <c r="O236" i="143"/>
  <c r="P236" i="143" s="1"/>
  <c r="O262" i="143"/>
  <c r="P262" i="143" s="1"/>
  <c r="O258" i="143"/>
  <c r="P258" i="143" s="1"/>
  <c r="O178" i="143"/>
  <c r="P178" i="143" s="1"/>
  <c r="O30" i="143"/>
  <c r="P30" i="143" s="1"/>
  <c r="O45" i="143"/>
  <c r="P45" i="143" s="1"/>
  <c r="O147" i="143"/>
  <c r="P147" i="143" s="1"/>
  <c r="O142" i="143"/>
  <c r="P142" i="143" s="1"/>
  <c r="O75" i="143"/>
  <c r="P75" i="143" s="1"/>
  <c r="O185" i="143"/>
  <c r="P185" i="143" s="1"/>
  <c r="O210" i="143"/>
  <c r="P210" i="143" s="1"/>
  <c r="O91" i="143"/>
  <c r="P91" i="143" s="1"/>
  <c r="O202" i="143"/>
  <c r="P202" i="143" s="1"/>
  <c r="O154" i="143"/>
  <c r="P154" i="143" s="1"/>
  <c r="O192" i="143"/>
  <c r="P192" i="143" s="1"/>
  <c r="O240" i="143"/>
  <c r="P240" i="143" s="1"/>
  <c r="O128" i="143"/>
  <c r="P128" i="143" s="1"/>
  <c r="O201" i="143"/>
  <c r="P201" i="143" s="1"/>
  <c r="O245" i="143"/>
  <c r="P245" i="143" s="1"/>
  <c r="O88" i="143"/>
  <c r="P88" i="143" s="1"/>
  <c r="O261" i="143"/>
  <c r="P261" i="143" s="1"/>
  <c r="O250" i="143"/>
  <c r="P250" i="143" s="1"/>
  <c r="O61" i="143"/>
  <c r="P61" i="143" s="1"/>
  <c r="O41" i="143"/>
  <c r="P41" i="143" s="1"/>
  <c r="O117" i="143"/>
  <c r="P117" i="143" s="1"/>
  <c r="O157" i="143"/>
  <c r="P157" i="143" s="1"/>
  <c r="O207" i="143"/>
  <c r="P207" i="143" s="1"/>
  <c r="O219" i="143"/>
  <c r="P219" i="143" s="1"/>
  <c r="O96" i="143"/>
  <c r="P96" i="143" s="1"/>
  <c r="O164" i="143"/>
  <c r="P164" i="143" s="1"/>
  <c r="O152" i="143"/>
  <c r="P152" i="143" s="1"/>
  <c r="O29" i="143"/>
  <c r="P29" i="143" s="1"/>
  <c r="O51" i="143"/>
  <c r="P51" i="143" s="1"/>
  <c r="O228" i="143"/>
  <c r="P228" i="143" s="1"/>
  <c r="O72" i="143"/>
  <c r="P72" i="143" s="1"/>
  <c r="O263" i="143"/>
  <c r="P263" i="143" s="1"/>
  <c r="O78" i="143"/>
  <c r="P78" i="143" s="1"/>
  <c r="O233" i="143"/>
  <c r="P233" i="143" s="1"/>
  <c r="O243" i="143"/>
  <c r="P243" i="143" s="1"/>
  <c r="O144" i="143"/>
  <c r="P144" i="143" s="1"/>
  <c r="O39" i="143"/>
  <c r="P39" i="143" s="1"/>
  <c r="O168" i="143"/>
  <c r="P168" i="143" s="1"/>
  <c r="O176" i="143"/>
  <c r="P176" i="143" s="1"/>
  <c r="O238" i="143"/>
  <c r="P238" i="143" s="1"/>
  <c r="O156" i="143"/>
  <c r="P156" i="143" s="1"/>
  <c r="O28" i="143"/>
  <c r="P28" i="143" s="1"/>
  <c r="O139" i="143"/>
  <c r="P139" i="143" s="1"/>
  <c r="O87" i="143"/>
  <c r="P87" i="143" s="1"/>
  <c r="O165" i="143"/>
  <c r="P165" i="143" s="1"/>
  <c r="O36" i="143"/>
  <c r="P36" i="143" s="1"/>
  <c r="O217" i="143"/>
  <c r="P217" i="143" s="1"/>
  <c r="O35" i="143"/>
  <c r="P35" i="143" s="1"/>
  <c r="O34" i="143"/>
  <c r="P34" i="143" s="1"/>
  <c r="O246" i="143"/>
  <c r="P246" i="143" s="1"/>
  <c r="O101" i="143"/>
  <c r="P101" i="143" s="1"/>
  <c r="O80" i="143"/>
  <c r="P80" i="143" s="1"/>
  <c r="O25" i="143"/>
  <c r="P25" i="143" s="1"/>
  <c r="O56" i="143"/>
  <c r="P56" i="143" s="1"/>
  <c r="O116" i="143"/>
  <c r="P116" i="143" s="1"/>
  <c r="O256" i="143"/>
  <c r="P256" i="143" s="1"/>
  <c r="O52" i="143"/>
  <c r="P52" i="143" s="1"/>
  <c r="O134" i="143"/>
  <c r="P134" i="143" s="1"/>
  <c r="O58" i="143"/>
  <c r="P58" i="143" s="1"/>
  <c r="O71" i="143"/>
  <c r="P71" i="143" s="1"/>
  <c r="O254" i="143"/>
  <c r="P254" i="143" s="1"/>
  <c r="O214" i="143"/>
  <c r="P214" i="143" s="1"/>
  <c r="O247" i="143"/>
  <c r="P247" i="143" s="1"/>
  <c r="O33" i="143"/>
  <c r="P33" i="143" s="1"/>
  <c r="O222" i="143"/>
  <c r="P222" i="143" s="1"/>
  <c r="O110" i="143"/>
  <c r="P110" i="143" s="1"/>
  <c r="O213" i="143"/>
  <c r="P213" i="143" s="1"/>
  <c r="O153" i="143"/>
  <c r="P153" i="143" s="1"/>
  <c r="O83" i="143"/>
  <c r="P83" i="143" s="1"/>
  <c r="O146" i="143"/>
  <c r="P146" i="143" s="1"/>
  <c r="O60" i="143"/>
  <c r="P60" i="143" s="1"/>
  <c r="O119" i="143"/>
  <c r="P119" i="143" s="1"/>
  <c r="O237" i="143"/>
  <c r="P237" i="143" s="1"/>
  <c r="O200" i="143"/>
  <c r="P200" i="143" s="1"/>
  <c r="O209" i="143"/>
  <c r="P209" i="143" s="1"/>
  <c r="O98" i="143"/>
  <c r="P98" i="143" s="1"/>
  <c r="O106" i="143"/>
  <c r="P106" i="143" s="1"/>
  <c r="O251" i="143"/>
  <c r="P251" i="143" s="1"/>
  <c r="O109" i="143"/>
  <c r="P109" i="143" s="1"/>
  <c r="O229" i="143"/>
  <c r="P229" i="143" s="1"/>
  <c r="O26" i="143"/>
  <c r="P26" i="143" s="1"/>
  <c r="O55" i="143"/>
  <c r="P55" i="143" s="1"/>
  <c r="O43" i="143"/>
  <c r="P43" i="143" s="1"/>
  <c r="O120" i="143"/>
  <c r="P120" i="143" s="1"/>
  <c r="AH16" i="143"/>
  <c r="AF266" i="143"/>
  <c r="AF267" i="143" s="1"/>
  <c r="AI266" i="143"/>
  <c r="AI267" i="143" s="1"/>
  <c r="AC205" i="144"/>
  <c r="AC102" i="144"/>
  <c r="AC198" i="144"/>
  <c r="AC85" i="144"/>
  <c r="AC242" i="144"/>
  <c r="AC19" i="144"/>
  <c r="AC124" i="144"/>
  <c r="AC231" i="144"/>
  <c r="AC163" i="144"/>
  <c r="AC27" i="144"/>
  <c r="AC235" i="144"/>
  <c r="AC69" i="144"/>
  <c r="AC93" i="144"/>
  <c r="AC38" i="144"/>
  <c r="AC189" i="144"/>
  <c r="AC62" i="144"/>
  <c r="AC199" i="144"/>
  <c r="AC241" i="144"/>
  <c r="AC76" i="144"/>
  <c r="AC114" i="144"/>
  <c r="AC178" i="144"/>
  <c r="AC91" i="144"/>
  <c r="AC88" i="144"/>
  <c r="AC219" i="144"/>
  <c r="AC263" i="144"/>
  <c r="AC238" i="144"/>
  <c r="AC35" i="144"/>
  <c r="AC256" i="144"/>
  <c r="AC33" i="144"/>
  <c r="AC119" i="144"/>
  <c r="AC229" i="144"/>
  <c r="AC137" i="144"/>
  <c r="AC260" i="144"/>
  <c r="AC166" i="144"/>
  <c r="AC53" i="144"/>
  <c r="AC20" i="144"/>
  <c r="AC46" i="144"/>
  <c r="AC221" i="144"/>
  <c r="AC170" i="144"/>
  <c r="AC95" i="144"/>
  <c r="AC63" i="144"/>
  <c r="AC225" i="144"/>
  <c r="AC47" i="144"/>
  <c r="AC167" i="144"/>
  <c r="AC127" i="144"/>
  <c r="AC130" i="144"/>
  <c r="AC204" i="144"/>
  <c r="AC112" i="144"/>
  <c r="AC65" i="144"/>
  <c r="AC212" i="144"/>
  <c r="AC172" i="144"/>
  <c r="AC30" i="144"/>
  <c r="AC202" i="144"/>
  <c r="AC261" i="144"/>
  <c r="AC96" i="144"/>
  <c r="AC78" i="144"/>
  <c r="AC156" i="144"/>
  <c r="AC34" i="144"/>
  <c r="AC52" i="144"/>
  <c r="AC222" i="144"/>
  <c r="AC237" i="144"/>
  <c r="AC26" i="144"/>
  <c r="AC37" i="144"/>
  <c r="AC103" i="144"/>
  <c r="AC232" i="144"/>
  <c r="AC182" i="144"/>
  <c r="AC252" i="144"/>
  <c r="AC132" i="144"/>
  <c r="AC154" i="144"/>
  <c r="AC250" i="144"/>
  <c r="AC233" i="144"/>
  <c r="AC246" i="144"/>
  <c r="AC134" i="144"/>
  <c r="AC200" i="144"/>
  <c r="AC122" i="144"/>
  <c r="AC187" i="144"/>
  <c r="AC186" i="144"/>
  <c r="AC40" i="144"/>
  <c r="AC97" i="144"/>
  <c r="AC145" i="144"/>
  <c r="AC171" i="144"/>
  <c r="AC239" i="144"/>
  <c r="AC49" i="144"/>
  <c r="AC24" i="144"/>
  <c r="AC44" i="144"/>
  <c r="AC248" i="144"/>
  <c r="AC206" i="144"/>
  <c r="AC100" i="144"/>
  <c r="AC133" i="144"/>
  <c r="AC45" i="144"/>
  <c r="AC164" i="144"/>
  <c r="AC28" i="144"/>
  <c r="AC110" i="144"/>
  <c r="AC55" i="144"/>
  <c r="AC179" i="144"/>
  <c r="AC217" i="144"/>
  <c r="AC18" i="144"/>
  <c r="AC90" i="144"/>
  <c r="AC42" i="144"/>
  <c r="AC230" i="144"/>
  <c r="AC92" i="144"/>
  <c r="AC50" i="144"/>
  <c r="AC121" i="144"/>
  <c r="AC183" i="144"/>
  <c r="AC257" i="144"/>
  <c r="AC190" i="144"/>
  <c r="AC31" i="144"/>
  <c r="AC17" i="144"/>
  <c r="AC99" i="144"/>
  <c r="AC70" i="144"/>
  <c r="AC136" i="144"/>
  <c r="AC129" i="144"/>
  <c r="AC193" i="144"/>
  <c r="AC174" i="144"/>
  <c r="AC67" i="144"/>
  <c r="AC22" i="144"/>
  <c r="AC244" i="144"/>
  <c r="AC147" i="144"/>
  <c r="AC192" i="144"/>
  <c r="AC61" i="144"/>
  <c r="AC152" i="144"/>
  <c r="AC243" i="144"/>
  <c r="AC139" i="144"/>
  <c r="AC101" i="144"/>
  <c r="AC58" i="144"/>
  <c r="AC213" i="144"/>
  <c r="AC209" i="144"/>
  <c r="AC43" i="144"/>
  <c r="AC265" i="144"/>
  <c r="AC196" i="144"/>
  <c r="AC258" i="144"/>
  <c r="AC72" i="144"/>
  <c r="AC60" i="144"/>
  <c r="AC223" i="144"/>
  <c r="AC188" i="144"/>
  <c r="AC264" i="144"/>
  <c r="AC143" i="144"/>
  <c r="AC94" i="144"/>
  <c r="AC195" i="144"/>
  <c r="AC108" i="144"/>
  <c r="AC259" i="144"/>
  <c r="AC149" i="144"/>
  <c r="AC82" i="144"/>
  <c r="AC64" i="144"/>
  <c r="AC216" i="144"/>
  <c r="AC158" i="144"/>
  <c r="AC162" i="144"/>
  <c r="AC208" i="144"/>
  <c r="AC180" i="144"/>
  <c r="AC234" i="144"/>
  <c r="AC126" i="144"/>
  <c r="AC161" i="144"/>
  <c r="AC135" i="144"/>
  <c r="AC23" i="144"/>
  <c r="AC142" i="144"/>
  <c r="AC240" i="144"/>
  <c r="AC41" i="144"/>
  <c r="AC29" i="144"/>
  <c r="AC144" i="144"/>
  <c r="AC87" i="144"/>
  <c r="AC80" i="144"/>
  <c r="AC71" i="144"/>
  <c r="AC153" i="144"/>
  <c r="AC98" i="144"/>
  <c r="AC120" i="144"/>
  <c r="AC203" i="144"/>
  <c r="AC255" i="144"/>
  <c r="AC54" i="144"/>
  <c r="AC141" i="144"/>
  <c r="AC86" i="144"/>
  <c r="AC210" i="144"/>
  <c r="AC176" i="144"/>
  <c r="AC109" i="144"/>
  <c r="AC215" i="144"/>
  <c r="AC77" i="144"/>
  <c r="AC220" i="144"/>
  <c r="AC177" i="144"/>
  <c r="AC197" i="144"/>
  <c r="AC113" i="144"/>
  <c r="AC253" i="144"/>
  <c r="AC160" i="144"/>
  <c r="AC140" i="144"/>
  <c r="AC68" i="144"/>
  <c r="AC181" i="144"/>
  <c r="AC150" i="144"/>
  <c r="AC249" i="144"/>
  <c r="AC138" i="144"/>
  <c r="AC173" i="144"/>
  <c r="AC21" i="144"/>
  <c r="AC105" i="144"/>
  <c r="AC148" i="144"/>
  <c r="AC74" i="144"/>
  <c r="AC79" i="144"/>
  <c r="AC236" i="144"/>
  <c r="AC75" i="144"/>
  <c r="AC128" i="144"/>
  <c r="AC117" i="144"/>
  <c r="AC51" i="144"/>
  <c r="AC39" i="144"/>
  <c r="AC165" i="144"/>
  <c r="AC25" i="144"/>
  <c r="AC254" i="144"/>
  <c r="AC83" i="144"/>
  <c r="AC106" i="144"/>
  <c r="AC59" i="144"/>
  <c r="AC73" i="144"/>
  <c r="AC224" i="144"/>
  <c r="AC66" i="144"/>
  <c r="AC218" i="144"/>
  <c r="AC115" i="144"/>
  <c r="AC207" i="144"/>
  <c r="AC247" i="144"/>
  <c r="AC159" i="144"/>
  <c r="AC104" i="144"/>
  <c r="AC81" i="144"/>
  <c r="AC32" i="144"/>
  <c r="AC169" i="144"/>
  <c r="AC211" i="144"/>
  <c r="AC123" i="144"/>
  <c r="AC125" i="144"/>
  <c r="AC227" i="144"/>
  <c r="AC111" i="144"/>
  <c r="AC226" i="144"/>
  <c r="AC84" i="144"/>
  <c r="AC131" i="144"/>
  <c r="AC57" i="144"/>
  <c r="AC16" i="144"/>
  <c r="AC48" i="144"/>
  <c r="AC194" i="144"/>
  <c r="AC191" i="144"/>
  <c r="AC107" i="144"/>
  <c r="AC118" i="144"/>
  <c r="AC262" i="144"/>
  <c r="AC185" i="144"/>
  <c r="AC201" i="144"/>
  <c r="AC157" i="144"/>
  <c r="AC228" i="144"/>
  <c r="AC168" i="144"/>
  <c r="AC36" i="144"/>
  <c r="AC56" i="144"/>
  <c r="AC214" i="144"/>
  <c r="AC146" i="144"/>
  <c r="AC251" i="144"/>
  <c r="AC155" i="144"/>
  <c r="AC184" i="144"/>
  <c r="AC151" i="144"/>
  <c r="AC89" i="144"/>
  <c r="AC175" i="144"/>
  <c r="AC245" i="144"/>
  <c r="AC116" i="144"/>
  <c r="AC266" i="144" l="1"/>
  <c r="Q116" i="143"/>
  <c r="Q245" i="143"/>
  <c r="Q175" i="143"/>
  <c r="Q89" i="143"/>
  <c r="Q151" i="143"/>
  <c r="Q184" i="143"/>
  <c r="Q155" i="143"/>
  <c r="Q251" i="143"/>
  <c r="Q146" i="143"/>
  <c r="Q214" i="143"/>
  <c r="Q56" i="143"/>
  <c r="Q36" i="143"/>
  <c r="Q168" i="143"/>
  <c r="Q228" i="143"/>
  <c r="Q157" i="143"/>
  <c r="Q201" i="143"/>
  <c r="Q185" i="143"/>
  <c r="Q262" i="143"/>
  <c r="Q118" i="143"/>
  <c r="Q107" i="143"/>
  <c r="Q191" i="143"/>
  <c r="Q194" i="143"/>
  <c r="Q48" i="143"/>
  <c r="Q16" i="143"/>
  <c r="Q57" i="143"/>
  <c r="Q131" i="143"/>
  <c r="Q84" i="143"/>
  <c r="Q226" i="143"/>
  <c r="Q111" i="143"/>
  <c r="Q227" i="143"/>
  <c r="Q125" i="143"/>
  <c r="Q123" i="143"/>
  <c r="Q211" i="143"/>
  <c r="Q169" i="143"/>
  <c r="Q32" i="143"/>
  <c r="Q81" i="143"/>
  <c r="Q104" i="143"/>
  <c r="Q159" i="143"/>
  <c r="Q247" i="143"/>
  <c r="Q207" i="143"/>
  <c r="Q115" i="143"/>
  <c r="Q218" i="143"/>
  <c r="Q66" i="143"/>
  <c r="Q224" i="143"/>
  <c r="Q73" i="143"/>
  <c r="Q59" i="143"/>
  <c r="Q106" i="143"/>
  <c r="Q83" i="143"/>
  <c r="Q254" i="143"/>
  <c r="Q25" i="143"/>
  <c r="Q165" i="143"/>
  <c r="Q39" i="143"/>
  <c r="Q51" i="143"/>
  <c r="Q117" i="143"/>
  <c r="Q128" i="143"/>
  <c r="Q75" i="143"/>
  <c r="Q236" i="143"/>
  <c r="Q79" i="143"/>
  <c r="Q74" i="143"/>
  <c r="Q148" i="143"/>
  <c r="Q105" i="143"/>
  <c r="Q21" i="143"/>
  <c r="Q173" i="143"/>
  <c r="Q138" i="143"/>
  <c r="Q249" i="143"/>
  <c r="Q150" i="143"/>
  <c r="Q181" i="143"/>
  <c r="Q68" i="143"/>
  <c r="Q140" i="143"/>
  <c r="Q160" i="143"/>
  <c r="Q253" i="143"/>
  <c r="Q113" i="143"/>
  <c r="Q197" i="143"/>
  <c r="Q177" i="143"/>
  <c r="Q220" i="143"/>
  <c r="Q77" i="143"/>
  <c r="Q215" i="143"/>
  <c r="Q109" i="143"/>
  <c r="Q176" i="143"/>
  <c r="Q210" i="143"/>
  <c r="Q86" i="143"/>
  <c r="Q141" i="143"/>
  <c r="Q54" i="143"/>
  <c r="Q255" i="143"/>
  <c r="Q203" i="143"/>
  <c r="Q120" i="143"/>
  <c r="Q98" i="143"/>
  <c r="Q153" i="143"/>
  <c r="Q71" i="143"/>
  <c r="Q80" i="143"/>
  <c r="Q87" i="143"/>
  <c r="Q144" i="143"/>
  <c r="Q29" i="143"/>
  <c r="Q41" i="143"/>
  <c r="Q240" i="143"/>
  <c r="Q142" i="143"/>
  <c r="Q23" i="143"/>
  <c r="Q135" i="143"/>
  <c r="Q161" i="143"/>
  <c r="Q126" i="143"/>
  <c r="Q234" i="143"/>
  <c r="Q180" i="143"/>
  <c r="Q208" i="143"/>
  <c r="Q162" i="143"/>
  <c r="Q158" i="143"/>
  <c r="Q216" i="143"/>
  <c r="Q64" i="143"/>
  <c r="Q82" i="143"/>
  <c r="Q149" i="143"/>
  <c r="Q259" i="143"/>
  <c r="Q108" i="143"/>
  <c r="Q195" i="143"/>
  <c r="Q94" i="143"/>
  <c r="Q143" i="143"/>
  <c r="Q264" i="143"/>
  <c r="Q188" i="143"/>
  <c r="Q223" i="143"/>
  <c r="Q60" i="143"/>
  <c r="Q72" i="143"/>
  <c r="Q258" i="143"/>
  <c r="Q196" i="143"/>
  <c r="Q265" i="143"/>
  <c r="Q43" i="143"/>
  <c r="Q209" i="143"/>
  <c r="Q213" i="143"/>
  <c r="Q58" i="143"/>
  <c r="Q101" i="143"/>
  <c r="Q139" i="143"/>
  <c r="Q243" i="143"/>
  <c r="Q152" i="143"/>
  <c r="Q61" i="143"/>
  <c r="Q192" i="143"/>
  <c r="Q147" i="143"/>
  <c r="Q244" i="143"/>
  <c r="Q22" i="143"/>
  <c r="Q67" i="143"/>
  <c r="Q174" i="143"/>
  <c r="Q193" i="143"/>
  <c r="Q129" i="143"/>
  <c r="Q136" i="143"/>
  <c r="Q70" i="143"/>
  <c r="Q99" i="143"/>
  <c r="Q17" i="143"/>
  <c r="Q31" i="143"/>
  <c r="Q190" i="143"/>
  <c r="Q257" i="143"/>
  <c r="Q183" i="143"/>
  <c r="Q121" i="143"/>
  <c r="Q50" i="143"/>
  <c r="Q92" i="143"/>
  <c r="Q230" i="143"/>
  <c r="Q42" i="143"/>
  <c r="Q90" i="143"/>
  <c r="Q18" i="143"/>
  <c r="Q217" i="143"/>
  <c r="Q179" i="143"/>
  <c r="Q55" i="143"/>
  <c r="Q110" i="143"/>
  <c r="Q28" i="143"/>
  <c r="Q164" i="143"/>
  <c r="Q45" i="143"/>
  <c r="Q133" i="143"/>
  <c r="Q100" i="143"/>
  <c r="Q206" i="143"/>
  <c r="Q248" i="143"/>
  <c r="Q44" i="143"/>
  <c r="Q24" i="143"/>
  <c r="Q49" i="143"/>
  <c r="Q239" i="143"/>
  <c r="Q171" i="143"/>
  <c r="Q145" i="143"/>
  <c r="Q97" i="143"/>
  <c r="Q40" i="143"/>
  <c r="Q186" i="143"/>
  <c r="Q187" i="143"/>
  <c r="Q122" i="143"/>
  <c r="Q200" i="143"/>
  <c r="Q134" i="143"/>
  <c r="Q246" i="143"/>
  <c r="Q233" i="143"/>
  <c r="Q250" i="143"/>
  <c r="Q154" i="143"/>
  <c r="Q132" i="143"/>
  <c r="Q252" i="143"/>
  <c r="Q182" i="143"/>
  <c r="Q232" i="143"/>
  <c r="Q103" i="143"/>
  <c r="Q37" i="143"/>
  <c r="Q26" i="143"/>
  <c r="Q237" i="143"/>
  <c r="Q222" i="143"/>
  <c r="Q52" i="143"/>
  <c r="Q34" i="143"/>
  <c r="Q156" i="143"/>
  <c r="Q78" i="143"/>
  <c r="Q96" i="143"/>
  <c r="Q261" i="143"/>
  <c r="Q202" i="143"/>
  <c r="Q30" i="143"/>
  <c r="Q172" i="143"/>
  <c r="Q212" i="143"/>
  <c r="Q65" i="143"/>
  <c r="Q112" i="143"/>
  <c r="Q204" i="143"/>
  <c r="Q130" i="143"/>
  <c r="Q127" i="143"/>
  <c r="Q167" i="143"/>
  <c r="Q47" i="143"/>
  <c r="Q225" i="143"/>
  <c r="Q63" i="143"/>
  <c r="Q95" i="143"/>
  <c r="Q170" i="143"/>
  <c r="Q221" i="143"/>
  <c r="Q46" i="143"/>
  <c r="Q20" i="143"/>
  <c r="Q53" i="143"/>
  <c r="Q166" i="143"/>
  <c r="Q260" i="143"/>
  <c r="Q137" i="143"/>
  <c r="Q229" i="143"/>
  <c r="Q119" i="143"/>
  <c r="Q33" i="143"/>
  <c r="Q256" i="143"/>
  <c r="Q35" i="143"/>
  <c r="Q238" i="143"/>
  <c r="Q263" i="143"/>
  <c r="Q219" i="143"/>
  <c r="Q88" i="143"/>
  <c r="Q91" i="143"/>
  <c r="Q178" i="143"/>
  <c r="Q114" i="143"/>
  <c r="Q76" i="143"/>
  <c r="Q241" i="143"/>
  <c r="Q199" i="143"/>
  <c r="Q62" i="143"/>
  <c r="Q189" i="143"/>
  <c r="Q38" i="143"/>
  <c r="Q93" i="143"/>
  <c r="Q69" i="143"/>
  <c r="Q235" i="143"/>
  <c r="Q27" i="143"/>
  <c r="Q163" i="143"/>
  <c r="Q231" i="143"/>
  <c r="Q124" i="143"/>
  <c r="Q19" i="143"/>
  <c r="Q242" i="143"/>
  <c r="Q85" i="143"/>
  <c r="Q198" i="143"/>
  <c r="Q102" i="143"/>
  <c r="Q205" i="143"/>
  <c r="AD89" i="144"/>
  <c r="AD36" i="144"/>
  <c r="AD107" i="144"/>
  <c r="AD226" i="144"/>
  <c r="AD81" i="144"/>
  <c r="AD224" i="144"/>
  <c r="AD39" i="144"/>
  <c r="AD148" i="144"/>
  <c r="AD68" i="144"/>
  <c r="AD77" i="144"/>
  <c r="AD255" i="144"/>
  <c r="AD144" i="144"/>
  <c r="AD126" i="144"/>
  <c r="AD82" i="144"/>
  <c r="AD188" i="144"/>
  <c r="AD209" i="144"/>
  <c r="AD192" i="144"/>
  <c r="AD136" i="144"/>
  <c r="AD121" i="144"/>
  <c r="AD179" i="144"/>
  <c r="AD206" i="144"/>
  <c r="AD97" i="144"/>
  <c r="AD233" i="144"/>
  <c r="AD37" i="144"/>
  <c r="AD96" i="144"/>
  <c r="AD204" i="144"/>
  <c r="AD170" i="144"/>
  <c r="AD229" i="144"/>
  <c r="AD88" i="144"/>
  <c r="AD189" i="144"/>
  <c r="AD124" i="144"/>
  <c r="AD66" i="144"/>
  <c r="AD181" i="144"/>
  <c r="AD161" i="144"/>
  <c r="AD129" i="144"/>
  <c r="AD100" i="144"/>
  <c r="AD78" i="144"/>
  <c r="AD62" i="144"/>
  <c r="AD151" i="144"/>
  <c r="AD168" i="144"/>
  <c r="AD191" i="144"/>
  <c r="AD111" i="144"/>
  <c r="AD104" i="144"/>
  <c r="AD73" i="144"/>
  <c r="AD51" i="144"/>
  <c r="AD105" i="144"/>
  <c r="AD140" i="144"/>
  <c r="AD215" i="144"/>
  <c r="AD203" i="144"/>
  <c r="AD29" i="144"/>
  <c r="AD234" i="144"/>
  <c r="AD149" i="144"/>
  <c r="AD223" i="144"/>
  <c r="AD213" i="144"/>
  <c r="AD147" i="144"/>
  <c r="AD70" i="144"/>
  <c r="AD50" i="144"/>
  <c r="AD55" i="144"/>
  <c r="AD248" i="144"/>
  <c r="AD40" i="144"/>
  <c r="AD250" i="144"/>
  <c r="AD26" i="144"/>
  <c r="AD261" i="144"/>
  <c r="AD130" i="144"/>
  <c r="AD221" i="144"/>
  <c r="AD119" i="144"/>
  <c r="AD91" i="144"/>
  <c r="AD38" i="144"/>
  <c r="AD19" i="144"/>
  <c r="AD60" i="144"/>
  <c r="AD92" i="144"/>
  <c r="AD44" i="144"/>
  <c r="AD154" i="144"/>
  <c r="AD237" i="144"/>
  <c r="AD46" i="144"/>
  <c r="AD178" i="144"/>
  <c r="AD93" i="144"/>
  <c r="AD175" i="144"/>
  <c r="AD74" i="144"/>
  <c r="AD220" i="144"/>
  <c r="AD184" i="144"/>
  <c r="AD228" i="144"/>
  <c r="AD194" i="144"/>
  <c r="AD227" i="144"/>
  <c r="AD159" i="144"/>
  <c r="AD59" i="144"/>
  <c r="AD117" i="144"/>
  <c r="AD21" i="144"/>
  <c r="AD160" i="144"/>
  <c r="AD109" i="144"/>
  <c r="AD120" i="144"/>
  <c r="AD41" i="144"/>
  <c r="AD180" i="144"/>
  <c r="AD259" i="144"/>
  <c r="AD58" i="144"/>
  <c r="AD244" i="144"/>
  <c r="AD99" i="144"/>
  <c r="AD110" i="144"/>
  <c r="AD186" i="144"/>
  <c r="AD202" i="144"/>
  <c r="AD127" i="144"/>
  <c r="AD33" i="144"/>
  <c r="AD242" i="144"/>
  <c r="AD84" i="144"/>
  <c r="AD54" i="144"/>
  <c r="AD64" i="144"/>
  <c r="AD61" i="144"/>
  <c r="AD217" i="144"/>
  <c r="AD103" i="144"/>
  <c r="AD231" i="144"/>
  <c r="AD155" i="144"/>
  <c r="AD157" i="144"/>
  <c r="AD48" i="144"/>
  <c r="AD125" i="144"/>
  <c r="AD247" i="144"/>
  <c r="AD106" i="144"/>
  <c r="AD128" i="144"/>
  <c r="AD173" i="144"/>
  <c r="AD253" i="144"/>
  <c r="AD176" i="144"/>
  <c r="AD98" i="144"/>
  <c r="AD240" i="144"/>
  <c r="AD208" i="144"/>
  <c r="AD108" i="144"/>
  <c r="AD72" i="144"/>
  <c r="AD101" i="144"/>
  <c r="AD22" i="144"/>
  <c r="AD17" i="144"/>
  <c r="AD230" i="144"/>
  <c r="AD28" i="144"/>
  <c r="AD24" i="144"/>
  <c r="AD187" i="144"/>
  <c r="AD132" i="144"/>
  <c r="AD222" i="144"/>
  <c r="AD30" i="144"/>
  <c r="AD167" i="144"/>
  <c r="AD20" i="144"/>
  <c r="AD256" i="144"/>
  <c r="AD114" i="144"/>
  <c r="AD69" i="144"/>
  <c r="AD85" i="144"/>
  <c r="AD118" i="144"/>
  <c r="AD264" i="144"/>
  <c r="AD246" i="144"/>
  <c r="AD219" i="144"/>
  <c r="AD251" i="144"/>
  <c r="AD201" i="144"/>
  <c r="AD16" i="144"/>
  <c r="AD123" i="144"/>
  <c r="AD207" i="144"/>
  <c r="AD83" i="144"/>
  <c r="AD75" i="144"/>
  <c r="AD138" i="144"/>
  <c r="AD113" i="144"/>
  <c r="AD210" i="144"/>
  <c r="AD153" i="144"/>
  <c r="AD142" i="144"/>
  <c r="AD162" i="144"/>
  <c r="AD195" i="144"/>
  <c r="AD258" i="144"/>
  <c r="AD139" i="144"/>
  <c r="AD67" i="144"/>
  <c r="AD31" i="144"/>
  <c r="AD42" i="144"/>
  <c r="AD164" i="144"/>
  <c r="AD49" i="144"/>
  <c r="AD122" i="144"/>
  <c r="AD252" i="144"/>
  <c r="AD52" i="144"/>
  <c r="AD172" i="144"/>
  <c r="AD47" i="144"/>
  <c r="AD53" i="144"/>
  <c r="AD35" i="144"/>
  <c r="AD76" i="144"/>
  <c r="AD235" i="144"/>
  <c r="AD198" i="144"/>
  <c r="AD165" i="144"/>
  <c r="AD87" i="144"/>
  <c r="AD183" i="144"/>
  <c r="AD112" i="144"/>
  <c r="AD116" i="144"/>
  <c r="AD146" i="144"/>
  <c r="AD185" i="144"/>
  <c r="AD57" i="144"/>
  <c r="AD211" i="144"/>
  <c r="AD115" i="144"/>
  <c r="AD254" i="144"/>
  <c r="AD236" i="144"/>
  <c r="AD249" i="144"/>
  <c r="AD197" i="144"/>
  <c r="AD86" i="144"/>
  <c r="AD71" i="144"/>
  <c r="AD23" i="144"/>
  <c r="AD158" i="144"/>
  <c r="AD94" i="144"/>
  <c r="AD196" i="144"/>
  <c r="AD243" i="144"/>
  <c r="AD174" i="144"/>
  <c r="AD190" i="144"/>
  <c r="AD90" i="144"/>
  <c r="AD45" i="144"/>
  <c r="AD239" i="144"/>
  <c r="AD200" i="144"/>
  <c r="AD182" i="144"/>
  <c r="AD34" i="144"/>
  <c r="AD212" i="144"/>
  <c r="AD225" i="144"/>
  <c r="AD166" i="144"/>
  <c r="AD238" i="144"/>
  <c r="AD241" i="144"/>
  <c r="AD27" i="144"/>
  <c r="AD102" i="144"/>
  <c r="AD32" i="144"/>
  <c r="AD43" i="144"/>
  <c r="AD145" i="144"/>
  <c r="AD137" i="144"/>
  <c r="AD245" i="144"/>
  <c r="AD214" i="144"/>
  <c r="AD262" i="144"/>
  <c r="AD131" i="144"/>
  <c r="AD169" i="144"/>
  <c r="AD218" i="144"/>
  <c r="AD25" i="144"/>
  <c r="AD79" i="144"/>
  <c r="AD150" i="144"/>
  <c r="AD177" i="144"/>
  <c r="AD141" i="144"/>
  <c r="AD80" i="144"/>
  <c r="AD135" i="144"/>
  <c r="AD216" i="144"/>
  <c r="AD143" i="144"/>
  <c r="AD265" i="144"/>
  <c r="AD152" i="144"/>
  <c r="AD193" i="144"/>
  <c r="AD257" i="144"/>
  <c r="AD18" i="144"/>
  <c r="AD133" i="144"/>
  <c r="AD171" i="144"/>
  <c r="AD134" i="144"/>
  <c r="AD232" i="144"/>
  <c r="AD156" i="144"/>
  <c r="AD65" i="144"/>
  <c r="AD63" i="144"/>
  <c r="AD260" i="144"/>
  <c r="AD263" i="144"/>
  <c r="AD199" i="144"/>
  <c r="AD163" i="144"/>
  <c r="AD205" i="144"/>
  <c r="AD56" i="144"/>
  <c r="AD95" i="144"/>
  <c r="AJ95" i="144" l="1"/>
  <c r="AF95" i="144"/>
  <c r="AH95" i="144" s="1"/>
  <c r="AE95" i="144"/>
  <c r="AG95" i="144" s="1"/>
  <c r="AI95" i="144" s="1"/>
  <c r="AJ56" i="144"/>
  <c r="AE56" i="144"/>
  <c r="AG56" i="144" s="1"/>
  <c r="AI56" i="144" s="1"/>
  <c r="AF56" i="144"/>
  <c r="AH56" i="144" s="1"/>
  <c r="AJ205" i="144"/>
  <c r="AE205" i="144"/>
  <c r="AG205" i="144" s="1"/>
  <c r="AI205" i="144" s="1"/>
  <c r="AF205" i="144"/>
  <c r="AH205" i="144" s="1"/>
  <c r="AJ163" i="144"/>
  <c r="AF163" i="144"/>
  <c r="AH163" i="144" s="1"/>
  <c r="AE163" i="144"/>
  <c r="AG163" i="144" s="1"/>
  <c r="AI163" i="144" s="1"/>
  <c r="AJ199" i="144"/>
  <c r="AF199" i="144"/>
  <c r="AH199" i="144" s="1"/>
  <c r="AE199" i="144"/>
  <c r="AG199" i="144" s="1"/>
  <c r="AI199" i="144" s="1"/>
  <c r="AJ263" i="144"/>
  <c r="AF263" i="144"/>
  <c r="AH263" i="144" s="1"/>
  <c r="AE263" i="144"/>
  <c r="AG263" i="144" s="1"/>
  <c r="AI263" i="144" s="1"/>
  <c r="AJ260" i="144"/>
  <c r="AE260" i="144"/>
  <c r="AG260" i="144" s="1"/>
  <c r="AI260" i="144" s="1"/>
  <c r="AF260" i="144"/>
  <c r="AH260" i="144" s="1"/>
  <c r="AJ63" i="144"/>
  <c r="AE63" i="144"/>
  <c r="AG63" i="144" s="1"/>
  <c r="AI63" i="144" s="1"/>
  <c r="AF63" i="144"/>
  <c r="AH63" i="144" s="1"/>
  <c r="AJ65" i="144"/>
  <c r="AF65" i="144"/>
  <c r="AH65" i="144" s="1"/>
  <c r="AE65" i="144"/>
  <c r="AG65" i="144" s="1"/>
  <c r="AI65" i="144" s="1"/>
  <c r="AJ156" i="144"/>
  <c r="AF156" i="144"/>
  <c r="AH156" i="144" s="1"/>
  <c r="AE156" i="144"/>
  <c r="AG156" i="144" s="1"/>
  <c r="AI156" i="144" s="1"/>
  <c r="AJ232" i="144"/>
  <c r="AE232" i="144"/>
  <c r="AG232" i="144" s="1"/>
  <c r="AI232" i="144" s="1"/>
  <c r="AF232" i="144"/>
  <c r="AH232" i="144" s="1"/>
  <c r="AJ134" i="144"/>
  <c r="AF134" i="144"/>
  <c r="AH134" i="144" s="1"/>
  <c r="AE134" i="144"/>
  <c r="AG134" i="144" s="1"/>
  <c r="AI134" i="144" s="1"/>
  <c r="AJ171" i="144"/>
  <c r="AE171" i="144"/>
  <c r="AG171" i="144" s="1"/>
  <c r="AI171" i="144" s="1"/>
  <c r="AF171" i="144"/>
  <c r="AH171" i="144" s="1"/>
  <c r="AJ133" i="144"/>
  <c r="AE133" i="144"/>
  <c r="AG133" i="144" s="1"/>
  <c r="AI133" i="144" s="1"/>
  <c r="AF133" i="144"/>
  <c r="AH133" i="144" s="1"/>
  <c r="AJ18" i="144"/>
  <c r="AF18" i="144"/>
  <c r="AH18" i="144" s="1"/>
  <c r="AE18" i="144"/>
  <c r="AG18" i="144" s="1"/>
  <c r="AI18" i="144" s="1"/>
  <c r="AJ257" i="144"/>
  <c r="AE257" i="144"/>
  <c r="AG257" i="144" s="1"/>
  <c r="AI257" i="144" s="1"/>
  <c r="AF257" i="144"/>
  <c r="AH257" i="144" s="1"/>
  <c r="AJ193" i="144"/>
  <c r="AE193" i="144"/>
  <c r="AG193" i="144" s="1"/>
  <c r="AI193" i="144" s="1"/>
  <c r="AF193" i="144"/>
  <c r="AH193" i="144" s="1"/>
  <c r="AJ152" i="144"/>
  <c r="AF152" i="144"/>
  <c r="AH152" i="144" s="1"/>
  <c r="AE152" i="144"/>
  <c r="AG152" i="144" s="1"/>
  <c r="AI152" i="144" s="1"/>
  <c r="AJ265" i="144"/>
  <c r="AF265" i="144"/>
  <c r="AH265" i="144" s="1"/>
  <c r="AE265" i="144"/>
  <c r="AG265" i="144" s="1"/>
  <c r="AI265" i="144" s="1"/>
  <c r="AJ143" i="144"/>
  <c r="AE143" i="144"/>
  <c r="AG143" i="144" s="1"/>
  <c r="AI143" i="144" s="1"/>
  <c r="AF143" i="144"/>
  <c r="AH143" i="144" s="1"/>
  <c r="AJ216" i="144"/>
  <c r="AF216" i="144"/>
  <c r="AH216" i="144" s="1"/>
  <c r="AE216" i="144"/>
  <c r="AG216" i="144" s="1"/>
  <c r="AI216" i="144" s="1"/>
  <c r="AJ135" i="144"/>
  <c r="AE135" i="144"/>
  <c r="AG135" i="144" s="1"/>
  <c r="AI135" i="144" s="1"/>
  <c r="AF135" i="144"/>
  <c r="AH135" i="144" s="1"/>
  <c r="AJ80" i="144"/>
  <c r="AF80" i="144"/>
  <c r="AH80" i="144" s="1"/>
  <c r="AE80" i="144"/>
  <c r="AG80" i="144" s="1"/>
  <c r="AI80" i="144" s="1"/>
  <c r="AJ141" i="144"/>
  <c r="AF141" i="144"/>
  <c r="AH141" i="144" s="1"/>
  <c r="AE141" i="144"/>
  <c r="AG141" i="144" s="1"/>
  <c r="AI141" i="144" s="1"/>
  <c r="AJ177" i="144"/>
  <c r="AF177" i="144"/>
  <c r="AH177" i="144" s="1"/>
  <c r="AE177" i="144"/>
  <c r="AG177" i="144" s="1"/>
  <c r="AI177" i="144" s="1"/>
  <c r="AJ150" i="144"/>
  <c r="AE150" i="144"/>
  <c r="AG150" i="144" s="1"/>
  <c r="AI150" i="144" s="1"/>
  <c r="AF150" i="144"/>
  <c r="AH150" i="144" s="1"/>
  <c r="AJ79" i="144"/>
  <c r="AE79" i="144"/>
  <c r="AG79" i="144" s="1"/>
  <c r="AI79" i="144" s="1"/>
  <c r="AF79" i="144"/>
  <c r="AH79" i="144" s="1"/>
  <c r="AJ25" i="144"/>
  <c r="AE25" i="144"/>
  <c r="AG25" i="144" s="1"/>
  <c r="AI25" i="144" s="1"/>
  <c r="AF25" i="144"/>
  <c r="AH25" i="144" s="1"/>
  <c r="AJ218" i="144"/>
  <c r="AF218" i="144"/>
  <c r="AH218" i="144" s="1"/>
  <c r="AE218" i="144"/>
  <c r="AG218" i="144" s="1"/>
  <c r="AI218" i="144" s="1"/>
  <c r="AJ169" i="144"/>
  <c r="AF169" i="144"/>
  <c r="AH169" i="144" s="1"/>
  <c r="AE169" i="144"/>
  <c r="AG169" i="144" s="1"/>
  <c r="AI169" i="144" s="1"/>
  <c r="AJ131" i="144"/>
  <c r="AF131" i="144"/>
  <c r="AH131" i="144" s="1"/>
  <c r="AE131" i="144"/>
  <c r="AG131" i="144" s="1"/>
  <c r="AI131" i="144" s="1"/>
  <c r="AJ262" i="144"/>
  <c r="AE262" i="144"/>
  <c r="AG262" i="144" s="1"/>
  <c r="AI262" i="144" s="1"/>
  <c r="AF262" i="144"/>
  <c r="AH262" i="144" s="1"/>
  <c r="AJ214" i="144"/>
  <c r="AF214" i="144"/>
  <c r="AH214" i="144" s="1"/>
  <c r="AE214" i="144"/>
  <c r="AG214" i="144" s="1"/>
  <c r="AI214" i="144" s="1"/>
  <c r="AJ245" i="144"/>
  <c r="AE245" i="144"/>
  <c r="AG245" i="144" s="1"/>
  <c r="AI245" i="144" s="1"/>
  <c r="AF245" i="144"/>
  <c r="AH245" i="144" s="1"/>
  <c r="AJ137" i="144"/>
  <c r="AF137" i="144"/>
  <c r="AH137" i="144" s="1"/>
  <c r="AE137" i="144"/>
  <c r="AG137" i="144" s="1"/>
  <c r="AI137" i="144" s="1"/>
  <c r="AJ145" i="144"/>
  <c r="AF145" i="144"/>
  <c r="AH145" i="144" s="1"/>
  <c r="AE145" i="144"/>
  <c r="AG145" i="144" s="1"/>
  <c r="AI145" i="144" s="1"/>
  <c r="AJ43" i="144"/>
  <c r="AF43" i="144"/>
  <c r="AH43" i="144" s="1"/>
  <c r="AE43" i="144"/>
  <c r="AG43" i="144" s="1"/>
  <c r="AI43" i="144" s="1"/>
  <c r="AJ32" i="144"/>
  <c r="AF32" i="144"/>
  <c r="AH32" i="144" s="1"/>
  <c r="AE32" i="144"/>
  <c r="AG32" i="144" s="1"/>
  <c r="AI32" i="144" s="1"/>
  <c r="AJ102" i="144"/>
  <c r="AF102" i="144"/>
  <c r="AH102" i="144" s="1"/>
  <c r="AE102" i="144"/>
  <c r="AG102" i="144" s="1"/>
  <c r="AI102" i="144" s="1"/>
  <c r="AJ27" i="144"/>
  <c r="AE27" i="144"/>
  <c r="AG27" i="144" s="1"/>
  <c r="AI27" i="144" s="1"/>
  <c r="AF27" i="144"/>
  <c r="AH27" i="144" s="1"/>
  <c r="AJ241" i="144"/>
  <c r="AF241" i="144"/>
  <c r="AH241" i="144" s="1"/>
  <c r="AE241" i="144"/>
  <c r="AG241" i="144" s="1"/>
  <c r="AI241" i="144" s="1"/>
  <c r="AJ238" i="144"/>
  <c r="AE238" i="144"/>
  <c r="AG238" i="144" s="1"/>
  <c r="AI238" i="144" s="1"/>
  <c r="AF238" i="144"/>
  <c r="AH238" i="144" s="1"/>
  <c r="AJ166" i="144"/>
  <c r="AE166" i="144"/>
  <c r="AG166" i="144" s="1"/>
  <c r="AI166" i="144" s="1"/>
  <c r="AF166" i="144"/>
  <c r="AH166" i="144" s="1"/>
  <c r="AJ225" i="144"/>
  <c r="AE225" i="144"/>
  <c r="AG225" i="144" s="1"/>
  <c r="AI225" i="144" s="1"/>
  <c r="AF225" i="144"/>
  <c r="AH225" i="144" s="1"/>
  <c r="AJ212" i="144"/>
  <c r="AE212" i="144"/>
  <c r="AG212" i="144" s="1"/>
  <c r="AI212" i="144" s="1"/>
  <c r="AF212" i="144"/>
  <c r="AH212" i="144" s="1"/>
  <c r="AJ34" i="144"/>
  <c r="AF34" i="144"/>
  <c r="AH34" i="144" s="1"/>
  <c r="AE34" i="144"/>
  <c r="AG34" i="144" s="1"/>
  <c r="AI34" i="144" s="1"/>
  <c r="AJ182" i="144"/>
  <c r="AE182" i="144"/>
  <c r="AG182" i="144" s="1"/>
  <c r="AI182" i="144" s="1"/>
  <c r="AF182" i="144"/>
  <c r="AH182" i="144" s="1"/>
  <c r="AJ200" i="144"/>
  <c r="AF200" i="144"/>
  <c r="AH200" i="144" s="1"/>
  <c r="AE200" i="144"/>
  <c r="AG200" i="144" s="1"/>
  <c r="AI200" i="144" s="1"/>
  <c r="AJ239" i="144"/>
  <c r="AF239" i="144"/>
  <c r="AH239" i="144" s="1"/>
  <c r="AE239" i="144"/>
  <c r="AG239" i="144" s="1"/>
  <c r="AI239" i="144" s="1"/>
  <c r="AJ45" i="144"/>
  <c r="AE45" i="144"/>
  <c r="AG45" i="144" s="1"/>
  <c r="AI45" i="144" s="1"/>
  <c r="AF45" i="144"/>
  <c r="AH45" i="144" s="1"/>
  <c r="AJ90" i="144"/>
  <c r="AF90" i="144"/>
  <c r="AH90" i="144" s="1"/>
  <c r="AE90" i="144"/>
  <c r="AG90" i="144" s="1"/>
  <c r="AI90" i="144" s="1"/>
  <c r="AJ190" i="144"/>
  <c r="AF190" i="144"/>
  <c r="AH190" i="144" s="1"/>
  <c r="AE190" i="144"/>
  <c r="AG190" i="144" s="1"/>
  <c r="AI190" i="144" s="1"/>
  <c r="AJ174" i="144"/>
  <c r="AE174" i="144"/>
  <c r="AG174" i="144" s="1"/>
  <c r="AI174" i="144" s="1"/>
  <c r="AF174" i="144"/>
  <c r="AH174" i="144" s="1"/>
  <c r="AJ243" i="144"/>
  <c r="AF243" i="144"/>
  <c r="AH243" i="144" s="1"/>
  <c r="AE243" i="144"/>
  <c r="AG243" i="144" s="1"/>
  <c r="AI243" i="144" s="1"/>
  <c r="AJ196" i="144"/>
  <c r="AF196" i="144"/>
  <c r="AH196" i="144" s="1"/>
  <c r="AE196" i="144"/>
  <c r="AG196" i="144" s="1"/>
  <c r="AI196" i="144" s="1"/>
  <c r="AJ94" i="144"/>
  <c r="AE94" i="144"/>
  <c r="AG94" i="144" s="1"/>
  <c r="AI94" i="144" s="1"/>
  <c r="AF94" i="144"/>
  <c r="AH94" i="144" s="1"/>
  <c r="AJ158" i="144"/>
  <c r="AF158" i="144"/>
  <c r="AH158" i="144" s="1"/>
  <c r="AE158" i="144"/>
  <c r="AG158" i="144" s="1"/>
  <c r="AI158" i="144" s="1"/>
  <c r="AJ23" i="144"/>
  <c r="AF23" i="144"/>
  <c r="AH23" i="144" s="1"/>
  <c r="AE23" i="144"/>
  <c r="AG23" i="144" s="1"/>
  <c r="AI23" i="144" s="1"/>
  <c r="AJ71" i="144"/>
  <c r="AE71" i="144"/>
  <c r="AG71" i="144" s="1"/>
  <c r="AI71" i="144" s="1"/>
  <c r="AF71" i="144"/>
  <c r="AH71" i="144" s="1"/>
  <c r="AJ86" i="144"/>
  <c r="AF86" i="144"/>
  <c r="AH86" i="144" s="1"/>
  <c r="AE86" i="144"/>
  <c r="AG86" i="144" s="1"/>
  <c r="AI86" i="144" s="1"/>
  <c r="AJ197" i="144"/>
  <c r="AE197" i="144"/>
  <c r="AG197" i="144" s="1"/>
  <c r="AI197" i="144" s="1"/>
  <c r="AF197" i="144"/>
  <c r="AH197" i="144" s="1"/>
  <c r="AJ249" i="144"/>
  <c r="AE249" i="144"/>
  <c r="AG249" i="144" s="1"/>
  <c r="AI249" i="144" s="1"/>
  <c r="AF249" i="144"/>
  <c r="AH249" i="144" s="1"/>
  <c r="AJ236" i="144"/>
  <c r="AF236" i="144"/>
  <c r="AH236" i="144" s="1"/>
  <c r="AE236" i="144"/>
  <c r="AG236" i="144" s="1"/>
  <c r="AI236" i="144" s="1"/>
  <c r="AJ254" i="144"/>
  <c r="AF254" i="144"/>
  <c r="AH254" i="144" s="1"/>
  <c r="AE254" i="144"/>
  <c r="AG254" i="144" s="1"/>
  <c r="AI254" i="144" s="1"/>
  <c r="AJ115" i="144"/>
  <c r="AF115" i="144"/>
  <c r="AH115" i="144" s="1"/>
  <c r="AE115" i="144"/>
  <c r="AG115" i="144" s="1"/>
  <c r="AI115" i="144" s="1"/>
  <c r="AJ211" i="144"/>
  <c r="AE211" i="144"/>
  <c r="AG211" i="144" s="1"/>
  <c r="AI211" i="144" s="1"/>
  <c r="AF211" i="144"/>
  <c r="AH211" i="144" s="1"/>
  <c r="AJ57" i="144"/>
  <c r="AF57" i="144"/>
  <c r="AH57" i="144" s="1"/>
  <c r="AE57" i="144"/>
  <c r="AG57" i="144" s="1"/>
  <c r="AI57" i="144" s="1"/>
  <c r="AJ185" i="144"/>
  <c r="AE185" i="144"/>
  <c r="AG185" i="144" s="1"/>
  <c r="AI185" i="144" s="1"/>
  <c r="AF185" i="144"/>
  <c r="AH185" i="144" s="1"/>
  <c r="AJ146" i="144"/>
  <c r="AF146" i="144"/>
  <c r="AH146" i="144" s="1"/>
  <c r="AE146" i="144"/>
  <c r="AG146" i="144" s="1"/>
  <c r="AI146" i="144" s="1"/>
  <c r="AJ116" i="144"/>
  <c r="AE116" i="144"/>
  <c r="AG116" i="144" s="1"/>
  <c r="AI116" i="144" s="1"/>
  <c r="AF116" i="144"/>
  <c r="AH116" i="144" s="1"/>
  <c r="AJ112" i="144"/>
  <c r="AF112" i="144"/>
  <c r="AH112" i="144" s="1"/>
  <c r="AE112" i="144"/>
  <c r="AG112" i="144" s="1"/>
  <c r="AI112" i="144" s="1"/>
  <c r="AJ183" i="144"/>
  <c r="AF183" i="144"/>
  <c r="AH183" i="144" s="1"/>
  <c r="AE183" i="144"/>
  <c r="AG183" i="144" s="1"/>
  <c r="AI183" i="144" s="1"/>
  <c r="AJ87" i="144"/>
  <c r="AE87" i="144"/>
  <c r="AG87" i="144" s="1"/>
  <c r="AI87" i="144" s="1"/>
  <c r="AF87" i="144"/>
  <c r="AH87" i="144" s="1"/>
  <c r="AJ165" i="144"/>
  <c r="AE165" i="144"/>
  <c r="AG165" i="144" s="1"/>
  <c r="AI165" i="144" s="1"/>
  <c r="AF165" i="144"/>
  <c r="AH165" i="144" s="1"/>
  <c r="AJ198" i="144"/>
  <c r="AF198" i="144"/>
  <c r="AH198" i="144" s="1"/>
  <c r="AE198" i="144"/>
  <c r="AG198" i="144" s="1"/>
  <c r="AI198" i="144" s="1"/>
  <c r="AJ235" i="144"/>
  <c r="AF235" i="144"/>
  <c r="AH235" i="144" s="1"/>
  <c r="AE235" i="144"/>
  <c r="AG235" i="144" s="1"/>
  <c r="AI235" i="144" s="1"/>
  <c r="AJ76" i="144"/>
  <c r="AE76" i="144"/>
  <c r="AG76" i="144" s="1"/>
  <c r="AI76" i="144" s="1"/>
  <c r="AF76" i="144"/>
  <c r="AH76" i="144" s="1"/>
  <c r="AJ35" i="144"/>
  <c r="AF35" i="144"/>
  <c r="AH35" i="144" s="1"/>
  <c r="AE35" i="144"/>
  <c r="AG35" i="144" s="1"/>
  <c r="AI35" i="144" s="1"/>
  <c r="AJ53" i="144"/>
  <c r="AF53" i="144"/>
  <c r="AH53" i="144" s="1"/>
  <c r="AE53" i="144"/>
  <c r="AG53" i="144" s="1"/>
  <c r="AI53" i="144" s="1"/>
  <c r="AJ47" i="144"/>
  <c r="AE47" i="144"/>
  <c r="AG47" i="144" s="1"/>
  <c r="AI47" i="144" s="1"/>
  <c r="AF47" i="144"/>
  <c r="AH47" i="144" s="1"/>
  <c r="AJ172" i="144"/>
  <c r="AF172" i="144"/>
  <c r="AH172" i="144" s="1"/>
  <c r="AE172" i="144"/>
  <c r="AG172" i="144" s="1"/>
  <c r="AI172" i="144" s="1"/>
  <c r="AJ52" i="144"/>
  <c r="AE52" i="144"/>
  <c r="AG52" i="144" s="1"/>
  <c r="AI52" i="144" s="1"/>
  <c r="AF52" i="144"/>
  <c r="AH52" i="144" s="1"/>
  <c r="AJ252" i="144"/>
  <c r="AF252" i="144"/>
  <c r="AH252" i="144" s="1"/>
  <c r="AE252" i="144"/>
  <c r="AG252" i="144" s="1"/>
  <c r="AI252" i="144" s="1"/>
  <c r="AJ122" i="144"/>
  <c r="AE122" i="144"/>
  <c r="AG122" i="144" s="1"/>
  <c r="AI122" i="144" s="1"/>
  <c r="AF122" i="144"/>
  <c r="AH122" i="144" s="1"/>
  <c r="AJ49" i="144"/>
  <c r="AE49" i="144"/>
  <c r="AG49" i="144" s="1"/>
  <c r="AI49" i="144" s="1"/>
  <c r="AF49" i="144"/>
  <c r="AH49" i="144" s="1"/>
  <c r="AJ164" i="144"/>
  <c r="AF164" i="144"/>
  <c r="AH164" i="144" s="1"/>
  <c r="AE164" i="144"/>
  <c r="AG164" i="144" s="1"/>
  <c r="AI164" i="144" s="1"/>
  <c r="AJ42" i="144"/>
  <c r="AE42" i="144"/>
  <c r="AG42" i="144" s="1"/>
  <c r="AI42" i="144" s="1"/>
  <c r="AF42" i="144"/>
  <c r="AH42" i="144" s="1"/>
  <c r="AJ31" i="144"/>
  <c r="AF31" i="144"/>
  <c r="AH31" i="144" s="1"/>
  <c r="AE31" i="144"/>
  <c r="AG31" i="144" s="1"/>
  <c r="AI31" i="144" s="1"/>
  <c r="AJ67" i="144"/>
  <c r="AF67" i="144"/>
  <c r="AH67" i="144" s="1"/>
  <c r="AE67" i="144"/>
  <c r="AG67" i="144" s="1"/>
  <c r="AI67" i="144" s="1"/>
  <c r="AJ139" i="144"/>
  <c r="AF139" i="144"/>
  <c r="AH139" i="144" s="1"/>
  <c r="AE139" i="144"/>
  <c r="AG139" i="144" s="1"/>
  <c r="AI139" i="144" s="1"/>
  <c r="AJ258" i="144"/>
  <c r="AF258" i="144"/>
  <c r="AH258" i="144" s="1"/>
  <c r="AE258" i="144"/>
  <c r="AG258" i="144" s="1"/>
  <c r="AI258" i="144" s="1"/>
  <c r="AJ195" i="144"/>
  <c r="AF195" i="144"/>
  <c r="AH195" i="144" s="1"/>
  <c r="AE195" i="144"/>
  <c r="AG195" i="144" s="1"/>
  <c r="AI195" i="144" s="1"/>
  <c r="AJ162" i="144"/>
  <c r="AE162" i="144"/>
  <c r="AG162" i="144" s="1"/>
  <c r="AI162" i="144" s="1"/>
  <c r="AF162" i="144"/>
  <c r="AH162" i="144" s="1"/>
  <c r="AJ142" i="144"/>
  <c r="AF142" i="144"/>
  <c r="AH142" i="144" s="1"/>
  <c r="AE142" i="144"/>
  <c r="AG142" i="144" s="1"/>
  <c r="AI142" i="144" s="1"/>
  <c r="AJ153" i="144"/>
  <c r="AF153" i="144"/>
  <c r="AH153" i="144" s="1"/>
  <c r="AE153" i="144"/>
  <c r="AG153" i="144" s="1"/>
  <c r="AI153" i="144" s="1"/>
  <c r="AJ210" i="144"/>
  <c r="AF210" i="144"/>
  <c r="AH210" i="144" s="1"/>
  <c r="AE210" i="144"/>
  <c r="AG210" i="144" s="1"/>
  <c r="AI210" i="144" s="1"/>
  <c r="AJ113" i="144"/>
  <c r="AE113" i="144"/>
  <c r="AG113" i="144" s="1"/>
  <c r="AI113" i="144" s="1"/>
  <c r="AF113" i="144"/>
  <c r="AH113" i="144" s="1"/>
  <c r="AJ138" i="144"/>
  <c r="AE138" i="144"/>
  <c r="AG138" i="144" s="1"/>
  <c r="AI138" i="144" s="1"/>
  <c r="AF138" i="144"/>
  <c r="AH138" i="144" s="1"/>
  <c r="AJ75" i="144"/>
  <c r="AF75" i="144"/>
  <c r="AH75" i="144" s="1"/>
  <c r="AE75" i="144"/>
  <c r="AG75" i="144" s="1"/>
  <c r="AI75" i="144" s="1"/>
  <c r="AJ83" i="144"/>
  <c r="AE83" i="144"/>
  <c r="AG83" i="144" s="1"/>
  <c r="AI83" i="144" s="1"/>
  <c r="AF83" i="144"/>
  <c r="AH83" i="144" s="1"/>
  <c r="AJ207" i="144"/>
  <c r="AE207" i="144"/>
  <c r="AG207" i="144" s="1"/>
  <c r="AI207" i="144" s="1"/>
  <c r="AF207" i="144"/>
  <c r="AH207" i="144" s="1"/>
  <c r="AJ123" i="144"/>
  <c r="AF123" i="144"/>
  <c r="AH123" i="144" s="1"/>
  <c r="AE123" i="144"/>
  <c r="AG123" i="144" s="1"/>
  <c r="AI123" i="144" s="1"/>
  <c r="AD266" i="144"/>
  <c r="AJ16" i="144"/>
  <c r="AF16" i="144"/>
  <c r="AE16" i="144"/>
  <c r="AG16" i="144" s="1"/>
  <c r="AI16" i="144" s="1"/>
  <c r="AJ201" i="144"/>
  <c r="AE201" i="144"/>
  <c r="AG201" i="144" s="1"/>
  <c r="AI201" i="144" s="1"/>
  <c r="AF201" i="144"/>
  <c r="AH201" i="144" s="1"/>
  <c r="AJ251" i="144"/>
  <c r="AE251" i="144"/>
  <c r="AG251" i="144" s="1"/>
  <c r="AI251" i="144" s="1"/>
  <c r="AF251" i="144"/>
  <c r="AH251" i="144" s="1"/>
  <c r="AJ219" i="144"/>
  <c r="AE219" i="144"/>
  <c r="AG219" i="144" s="1"/>
  <c r="AI219" i="144" s="1"/>
  <c r="AF219" i="144"/>
  <c r="AH219" i="144" s="1"/>
  <c r="AJ246" i="144"/>
  <c r="AF246" i="144"/>
  <c r="AH246" i="144" s="1"/>
  <c r="AE246" i="144"/>
  <c r="AG246" i="144" s="1"/>
  <c r="AI246" i="144" s="1"/>
  <c r="AJ264" i="144"/>
  <c r="AF264" i="144"/>
  <c r="AH264" i="144" s="1"/>
  <c r="AE264" i="144"/>
  <c r="AG264" i="144" s="1"/>
  <c r="AI264" i="144" s="1"/>
  <c r="AJ118" i="144"/>
  <c r="AE118" i="144"/>
  <c r="AG118" i="144" s="1"/>
  <c r="AI118" i="144" s="1"/>
  <c r="AF118" i="144"/>
  <c r="AH118" i="144" s="1"/>
  <c r="AJ85" i="144"/>
  <c r="AE85" i="144"/>
  <c r="AG85" i="144" s="1"/>
  <c r="AI85" i="144" s="1"/>
  <c r="AF85" i="144"/>
  <c r="AH85" i="144" s="1"/>
  <c r="AJ69" i="144"/>
  <c r="AF69" i="144"/>
  <c r="AH69" i="144" s="1"/>
  <c r="AE69" i="144"/>
  <c r="AG69" i="144" s="1"/>
  <c r="AI69" i="144" s="1"/>
  <c r="AJ114" i="144"/>
  <c r="AF114" i="144"/>
  <c r="AH114" i="144" s="1"/>
  <c r="AE114" i="144"/>
  <c r="AG114" i="144" s="1"/>
  <c r="AI114" i="144" s="1"/>
  <c r="AJ256" i="144"/>
  <c r="AE256" i="144"/>
  <c r="AG256" i="144" s="1"/>
  <c r="AI256" i="144" s="1"/>
  <c r="AF256" i="144"/>
  <c r="AH256" i="144" s="1"/>
  <c r="AJ20" i="144"/>
  <c r="AF20" i="144"/>
  <c r="AH20" i="144" s="1"/>
  <c r="AE20" i="144"/>
  <c r="AG20" i="144" s="1"/>
  <c r="AI20" i="144" s="1"/>
  <c r="AJ167" i="144"/>
  <c r="AE167" i="144"/>
  <c r="AG167" i="144" s="1"/>
  <c r="AI167" i="144" s="1"/>
  <c r="AF167" i="144"/>
  <c r="AH167" i="144" s="1"/>
  <c r="AJ30" i="144"/>
  <c r="AE30" i="144"/>
  <c r="AG30" i="144" s="1"/>
  <c r="AI30" i="144" s="1"/>
  <c r="AF30" i="144"/>
  <c r="AH30" i="144" s="1"/>
  <c r="AJ222" i="144"/>
  <c r="AE222" i="144"/>
  <c r="AG222" i="144" s="1"/>
  <c r="AI222" i="144" s="1"/>
  <c r="AF222" i="144"/>
  <c r="AH222" i="144" s="1"/>
  <c r="AJ132" i="144"/>
  <c r="AF132" i="144"/>
  <c r="AH132" i="144" s="1"/>
  <c r="AE132" i="144"/>
  <c r="AG132" i="144" s="1"/>
  <c r="AI132" i="144" s="1"/>
  <c r="AJ187" i="144"/>
  <c r="AE187" i="144"/>
  <c r="AG187" i="144" s="1"/>
  <c r="AI187" i="144" s="1"/>
  <c r="AF187" i="144"/>
  <c r="AH187" i="144" s="1"/>
  <c r="AJ24" i="144"/>
  <c r="AF24" i="144"/>
  <c r="AH24" i="144" s="1"/>
  <c r="AE24" i="144"/>
  <c r="AG24" i="144" s="1"/>
  <c r="AI24" i="144" s="1"/>
  <c r="AJ28" i="144"/>
  <c r="AE28" i="144"/>
  <c r="AG28" i="144" s="1"/>
  <c r="AI28" i="144" s="1"/>
  <c r="AF28" i="144"/>
  <c r="AH28" i="144" s="1"/>
  <c r="AJ230" i="144"/>
  <c r="AF230" i="144"/>
  <c r="AH230" i="144" s="1"/>
  <c r="AE230" i="144"/>
  <c r="AG230" i="144" s="1"/>
  <c r="AI230" i="144" s="1"/>
  <c r="AJ17" i="144"/>
  <c r="AF17" i="144"/>
  <c r="AH17" i="144" s="1"/>
  <c r="AE17" i="144"/>
  <c r="AG17" i="144" s="1"/>
  <c r="AI17" i="144" s="1"/>
  <c r="AJ22" i="144"/>
  <c r="AF22" i="144"/>
  <c r="AH22" i="144" s="1"/>
  <c r="AE22" i="144"/>
  <c r="AG22" i="144" s="1"/>
  <c r="AI22" i="144" s="1"/>
  <c r="AJ101" i="144"/>
  <c r="AE101" i="144"/>
  <c r="AG101" i="144" s="1"/>
  <c r="AI101" i="144" s="1"/>
  <c r="AF101" i="144"/>
  <c r="AH101" i="144" s="1"/>
  <c r="AJ72" i="144"/>
  <c r="AF72" i="144"/>
  <c r="AH72" i="144" s="1"/>
  <c r="AE72" i="144"/>
  <c r="AG72" i="144" s="1"/>
  <c r="AI72" i="144" s="1"/>
  <c r="AJ108" i="144"/>
  <c r="AE108" i="144"/>
  <c r="AG108" i="144" s="1"/>
  <c r="AI108" i="144" s="1"/>
  <c r="AF108" i="144"/>
  <c r="AH108" i="144" s="1"/>
  <c r="AJ208" i="144"/>
  <c r="AF208" i="144"/>
  <c r="AH208" i="144" s="1"/>
  <c r="AE208" i="144"/>
  <c r="AG208" i="144" s="1"/>
  <c r="AI208" i="144" s="1"/>
  <c r="AJ240" i="144"/>
  <c r="AF240" i="144"/>
  <c r="AH240" i="144" s="1"/>
  <c r="AE240" i="144"/>
  <c r="AG240" i="144" s="1"/>
  <c r="AI240" i="144" s="1"/>
  <c r="AJ98" i="144"/>
  <c r="AF98" i="144"/>
  <c r="AH98" i="144" s="1"/>
  <c r="AE98" i="144"/>
  <c r="AG98" i="144" s="1"/>
  <c r="AI98" i="144" s="1"/>
  <c r="AJ176" i="144"/>
  <c r="AE176" i="144"/>
  <c r="AG176" i="144" s="1"/>
  <c r="AI176" i="144" s="1"/>
  <c r="AF176" i="144"/>
  <c r="AH176" i="144" s="1"/>
  <c r="AJ253" i="144"/>
  <c r="AE253" i="144"/>
  <c r="AG253" i="144" s="1"/>
  <c r="AI253" i="144" s="1"/>
  <c r="AF253" i="144"/>
  <c r="AH253" i="144" s="1"/>
  <c r="AJ173" i="144"/>
  <c r="AF173" i="144"/>
  <c r="AH173" i="144" s="1"/>
  <c r="AE173" i="144"/>
  <c r="AG173" i="144" s="1"/>
  <c r="AI173" i="144" s="1"/>
  <c r="AJ128" i="144"/>
  <c r="AE128" i="144"/>
  <c r="AG128" i="144" s="1"/>
  <c r="AI128" i="144" s="1"/>
  <c r="AF128" i="144"/>
  <c r="AH128" i="144" s="1"/>
  <c r="AJ106" i="144"/>
  <c r="AE106" i="144"/>
  <c r="AG106" i="144" s="1"/>
  <c r="AI106" i="144" s="1"/>
  <c r="AF106" i="144"/>
  <c r="AH106" i="144" s="1"/>
  <c r="AJ247" i="144"/>
  <c r="AE247" i="144"/>
  <c r="AG247" i="144" s="1"/>
  <c r="AI247" i="144" s="1"/>
  <c r="AF247" i="144"/>
  <c r="AH247" i="144" s="1"/>
  <c r="AJ125" i="144"/>
  <c r="AE125" i="144"/>
  <c r="AG125" i="144" s="1"/>
  <c r="AI125" i="144" s="1"/>
  <c r="AF125" i="144"/>
  <c r="AH125" i="144" s="1"/>
  <c r="AJ48" i="144"/>
  <c r="AF48" i="144"/>
  <c r="AH48" i="144" s="1"/>
  <c r="AE48" i="144"/>
  <c r="AG48" i="144" s="1"/>
  <c r="AI48" i="144" s="1"/>
  <c r="AJ157" i="144"/>
  <c r="AF157" i="144"/>
  <c r="AH157" i="144" s="1"/>
  <c r="AE157" i="144"/>
  <c r="AG157" i="144" s="1"/>
  <c r="AI157" i="144" s="1"/>
  <c r="AJ155" i="144"/>
  <c r="AE155" i="144"/>
  <c r="AG155" i="144" s="1"/>
  <c r="AI155" i="144" s="1"/>
  <c r="AF155" i="144"/>
  <c r="AH155" i="144" s="1"/>
  <c r="AJ231" i="144"/>
  <c r="AF231" i="144"/>
  <c r="AH231" i="144" s="1"/>
  <c r="AE231" i="144"/>
  <c r="AG231" i="144" s="1"/>
  <c r="AI231" i="144" s="1"/>
  <c r="AJ103" i="144"/>
  <c r="AE103" i="144"/>
  <c r="AG103" i="144" s="1"/>
  <c r="AI103" i="144" s="1"/>
  <c r="AF103" i="144"/>
  <c r="AH103" i="144" s="1"/>
  <c r="AJ217" i="144"/>
  <c r="AF217" i="144"/>
  <c r="AH217" i="144" s="1"/>
  <c r="AE217" i="144"/>
  <c r="AG217" i="144" s="1"/>
  <c r="AI217" i="144" s="1"/>
  <c r="AJ61" i="144"/>
  <c r="AF61" i="144"/>
  <c r="AH61" i="144" s="1"/>
  <c r="AE61" i="144"/>
  <c r="AG61" i="144" s="1"/>
  <c r="AI61" i="144" s="1"/>
  <c r="AJ64" i="144"/>
  <c r="AF64" i="144"/>
  <c r="AH64" i="144" s="1"/>
  <c r="AE64" i="144"/>
  <c r="AG64" i="144" s="1"/>
  <c r="AI64" i="144" s="1"/>
  <c r="AJ54" i="144"/>
  <c r="AE54" i="144"/>
  <c r="AG54" i="144" s="1"/>
  <c r="AI54" i="144" s="1"/>
  <c r="AF54" i="144"/>
  <c r="AH54" i="144" s="1"/>
  <c r="AJ84" i="144"/>
  <c r="AF84" i="144"/>
  <c r="AH84" i="144" s="1"/>
  <c r="AE84" i="144"/>
  <c r="AG84" i="144" s="1"/>
  <c r="AI84" i="144" s="1"/>
  <c r="AJ242" i="144"/>
  <c r="AE242" i="144"/>
  <c r="AG242" i="144" s="1"/>
  <c r="AI242" i="144" s="1"/>
  <c r="AF242" i="144"/>
  <c r="AH242" i="144" s="1"/>
  <c r="AJ33" i="144"/>
  <c r="AF33" i="144"/>
  <c r="AH33" i="144" s="1"/>
  <c r="AE33" i="144"/>
  <c r="AG33" i="144" s="1"/>
  <c r="AI33" i="144" s="1"/>
  <c r="AJ127" i="144"/>
  <c r="AF127" i="144"/>
  <c r="AH127" i="144" s="1"/>
  <c r="AE127" i="144"/>
  <c r="AG127" i="144" s="1"/>
  <c r="AI127" i="144" s="1"/>
  <c r="AJ202" i="144"/>
  <c r="AE202" i="144"/>
  <c r="AG202" i="144" s="1"/>
  <c r="AI202" i="144" s="1"/>
  <c r="AF202" i="144"/>
  <c r="AH202" i="144" s="1"/>
  <c r="AJ186" i="144"/>
  <c r="AE186" i="144"/>
  <c r="AG186" i="144" s="1"/>
  <c r="AI186" i="144" s="1"/>
  <c r="AF186" i="144"/>
  <c r="AH186" i="144" s="1"/>
  <c r="AJ110" i="144"/>
  <c r="AE110" i="144"/>
  <c r="AG110" i="144" s="1"/>
  <c r="AI110" i="144" s="1"/>
  <c r="AF110" i="144"/>
  <c r="AH110" i="144" s="1"/>
  <c r="AJ99" i="144"/>
  <c r="AE99" i="144"/>
  <c r="AG99" i="144" s="1"/>
  <c r="AI99" i="144" s="1"/>
  <c r="AF99" i="144"/>
  <c r="AH99" i="144" s="1"/>
  <c r="AJ244" i="144"/>
  <c r="AE244" i="144"/>
  <c r="AG244" i="144" s="1"/>
  <c r="AI244" i="144" s="1"/>
  <c r="AF244" i="144"/>
  <c r="AH244" i="144" s="1"/>
  <c r="AJ58" i="144"/>
  <c r="AF58" i="144"/>
  <c r="AH58" i="144" s="1"/>
  <c r="AE58" i="144"/>
  <c r="AG58" i="144" s="1"/>
  <c r="AI58" i="144" s="1"/>
  <c r="AJ259" i="144"/>
  <c r="AF259" i="144"/>
  <c r="AH259" i="144" s="1"/>
  <c r="AE259" i="144"/>
  <c r="AG259" i="144" s="1"/>
  <c r="AI259" i="144" s="1"/>
  <c r="AJ180" i="144"/>
  <c r="AF180" i="144"/>
  <c r="AH180" i="144" s="1"/>
  <c r="AE180" i="144"/>
  <c r="AG180" i="144" s="1"/>
  <c r="AI180" i="144" s="1"/>
  <c r="AJ41" i="144"/>
  <c r="AF41" i="144"/>
  <c r="AH41" i="144" s="1"/>
  <c r="AE41" i="144"/>
  <c r="AG41" i="144" s="1"/>
  <c r="AI41" i="144" s="1"/>
  <c r="AJ120" i="144"/>
  <c r="AE120" i="144"/>
  <c r="AG120" i="144" s="1"/>
  <c r="AI120" i="144" s="1"/>
  <c r="AF120" i="144"/>
  <c r="AH120" i="144" s="1"/>
  <c r="AJ109" i="144"/>
  <c r="AE109" i="144"/>
  <c r="AG109" i="144" s="1"/>
  <c r="AI109" i="144" s="1"/>
  <c r="AF109" i="144"/>
  <c r="AH109" i="144" s="1"/>
  <c r="AJ160" i="144"/>
  <c r="AE160" i="144"/>
  <c r="AG160" i="144" s="1"/>
  <c r="AI160" i="144" s="1"/>
  <c r="AF160" i="144"/>
  <c r="AH160" i="144" s="1"/>
  <c r="AJ21" i="144"/>
  <c r="AE21" i="144"/>
  <c r="AG21" i="144" s="1"/>
  <c r="AI21" i="144" s="1"/>
  <c r="AF21" i="144"/>
  <c r="AH21" i="144" s="1"/>
  <c r="AJ117" i="144"/>
  <c r="AE117" i="144"/>
  <c r="AG117" i="144" s="1"/>
  <c r="AI117" i="144" s="1"/>
  <c r="AF117" i="144"/>
  <c r="AH117" i="144" s="1"/>
  <c r="AJ59" i="144"/>
  <c r="AE59" i="144"/>
  <c r="AG59" i="144" s="1"/>
  <c r="AI59" i="144" s="1"/>
  <c r="AF59" i="144"/>
  <c r="AH59" i="144" s="1"/>
  <c r="AJ159" i="144"/>
  <c r="AF159" i="144"/>
  <c r="AH159" i="144" s="1"/>
  <c r="AE159" i="144"/>
  <c r="AG159" i="144" s="1"/>
  <c r="AI159" i="144" s="1"/>
  <c r="AJ227" i="144"/>
  <c r="AF227" i="144"/>
  <c r="AH227" i="144" s="1"/>
  <c r="AE227" i="144"/>
  <c r="AG227" i="144" s="1"/>
  <c r="AI227" i="144" s="1"/>
  <c r="AJ194" i="144"/>
  <c r="AF194" i="144"/>
  <c r="AH194" i="144" s="1"/>
  <c r="AE194" i="144"/>
  <c r="AG194" i="144" s="1"/>
  <c r="AI194" i="144" s="1"/>
  <c r="AJ228" i="144"/>
  <c r="AF228" i="144"/>
  <c r="AH228" i="144" s="1"/>
  <c r="AE228" i="144"/>
  <c r="AG228" i="144" s="1"/>
  <c r="AI228" i="144" s="1"/>
  <c r="AJ184" i="144"/>
  <c r="AF184" i="144"/>
  <c r="AH184" i="144" s="1"/>
  <c r="AE184" i="144"/>
  <c r="AG184" i="144" s="1"/>
  <c r="AI184" i="144" s="1"/>
  <c r="AJ220" i="144"/>
  <c r="AF220" i="144"/>
  <c r="AH220" i="144" s="1"/>
  <c r="AE220" i="144"/>
  <c r="AG220" i="144" s="1"/>
  <c r="AI220" i="144" s="1"/>
  <c r="AJ74" i="144"/>
  <c r="AF74" i="144"/>
  <c r="AH74" i="144" s="1"/>
  <c r="AE74" i="144"/>
  <c r="AG74" i="144" s="1"/>
  <c r="AI74" i="144" s="1"/>
  <c r="AJ175" i="144"/>
  <c r="AE175" i="144"/>
  <c r="AG175" i="144" s="1"/>
  <c r="AI175" i="144" s="1"/>
  <c r="AF175" i="144"/>
  <c r="AH175" i="144" s="1"/>
  <c r="AJ93" i="144"/>
  <c r="AF93" i="144"/>
  <c r="AH93" i="144" s="1"/>
  <c r="AE93" i="144"/>
  <c r="AG93" i="144" s="1"/>
  <c r="AI93" i="144" s="1"/>
  <c r="AJ178" i="144"/>
  <c r="AE178" i="144"/>
  <c r="AG178" i="144" s="1"/>
  <c r="AI178" i="144" s="1"/>
  <c r="AF178" i="144"/>
  <c r="AH178" i="144" s="1"/>
  <c r="AJ46" i="144"/>
  <c r="AE46" i="144"/>
  <c r="AG46" i="144" s="1"/>
  <c r="AI46" i="144" s="1"/>
  <c r="AF46" i="144"/>
  <c r="AH46" i="144" s="1"/>
  <c r="AJ237" i="144"/>
  <c r="AF237" i="144"/>
  <c r="AH237" i="144" s="1"/>
  <c r="AE237" i="144"/>
  <c r="AG237" i="144" s="1"/>
  <c r="AI237" i="144" s="1"/>
  <c r="AJ154" i="144"/>
  <c r="AE154" i="144"/>
  <c r="AG154" i="144" s="1"/>
  <c r="AI154" i="144" s="1"/>
  <c r="AF154" i="144"/>
  <c r="AH154" i="144" s="1"/>
  <c r="AJ44" i="144"/>
  <c r="AE44" i="144"/>
  <c r="AG44" i="144" s="1"/>
  <c r="AI44" i="144" s="1"/>
  <c r="AF44" i="144"/>
  <c r="AH44" i="144" s="1"/>
  <c r="AJ92" i="144"/>
  <c r="AF92" i="144"/>
  <c r="AH92" i="144" s="1"/>
  <c r="AE92" i="144"/>
  <c r="AG92" i="144" s="1"/>
  <c r="AI92" i="144" s="1"/>
  <c r="AJ60" i="144"/>
  <c r="AE60" i="144"/>
  <c r="AG60" i="144" s="1"/>
  <c r="AI60" i="144" s="1"/>
  <c r="AF60" i="144"/>
  <c r="AH60" i="144" s="1"/>
  <c r="AJ19" i="144"/>
  <c r="AF19" i="144"/>
  <c r="AH19" i="144" s="1"/>
  <c r="AE19" i="144"/>
  <c r="AG19" i="144" s="1"/>
  <c r="AI19" i="144" s="1"/>
  <c r="AJ38" i="144"/>
  <c r="AF38" i="144"/>
  <c r="AH38" i="144" s="1"/>
  <c r="AE38" i="144"/>
  <c r="AG38" i="144" s="1"/>
  <c r="AI38" i="144" s="1"/>
  <c r="AJ91" i="144"/>
  <c r="AF91" i="144"/>
  <c r="AH91" i="144" s="1"/>
  <c r="AE91" i="144"/>
  <c r="AG91" i="144" s="1"/>
  <c r="AI91" i="144" s="1"/>
  <c r="AJ119" i="144"/>
  <c r="AF119" i="144"/>
  <c r="AH119" i="144" s="1"/>
  <c r="AE119" i="144"/>
  <c r="AG119" i="144" s="1"/>
  <c r="AI119" i="144" s="1"/>
  <c r="AJ221" i="144"/>
  <c r="AF221" i="144"/>
  <c r="AH221" i="144" s="1"/>
  <c r="AE221" i="144"/>
  <c r="AG221" i="144" s="1"/>
  <c r="AI221" i="144" s="1"/>
  <c r="AJ130" i="144"/>
  <c r="AE130" i="144"/>
  <c r="AG130" i="144" s="1"/>
  <c r="AI130" i="144" s="1"/>
  <c r="AF130" i="144"/>
  <c r="AH130" i="144" s="1"/>
  <c r="AJ261" i="144"/>
  <c r="AF261" i="144"/>
  <c r="AH261" i="144" s="1"/>
  <c r="AE261" i="144"/>
  <c r="AG261" i="144" s="1"/>
  <c r="AI261" i="144" s="1"/>
  <c r="AJ26" i="144"/>
  <c r="AE26" i="144"/>
  <c r="AG26" i="144" s="1"/>
  <c r="AI26" i="144" s="1"/>
  <c r="AF26" i="144"/>
  <c r="AH26" i="144" s="1"/>
  <c r="AJ250" i="144"/>
  <c r="AF250" i="144"/>
  <c r="AH250" i="144" s="1"/>
  <c r="AE250" i="144"/>
  <c r="AG250" i="144" s="1"/>
  <c r="AI250" i="144" s="1"/>
  <c r="AJ40" i="144"/>
  <c r="AE40" i="144"/>
  <c r="AG40" i="144" s="1"/>
  <c r="AI40" i="144" s="1"/>
  <c r="AF40" i="144"/>
  <c r="AH40" i="144" s="1"/>
  <c r="AJ248" i="144"/>
  <c r="AF248" i="144"/>
  <c r="AH248" i="144" s="1"/>
  <c r="AE248" i="144"/>
  <c r="AG248" i="144" s="1"/>
  <c r="AI248" i="144" s="1"/>
  <c r="AJ55" i="144"/>
  <c r="AF55" i="144"/>
  <c r="AH55" i="144" s="1"/>
  <c r="AE55" i="144"/>
  <c r="AG55" i="144" s="1"/>
  <c r="AI55" i="144" s="1"/>
  <c r="AJ50" i="144"/>
  <c r="AE50" i="144"/>
  <c r="AG50" i="144" s="1"/>
  <c r="AI50" i="144" s="1"/>
  <c r="AF50" i="144"/>
  <c r="AH50" i="144" s="1"/>
  <c r="AJ70" i="144"/>
  <c r="AE70" i="144"/>
  <c r="AG70" i="144" s="1"/>
  <c r="AI70" i="144" s="1"/>
  <c r="AF70" i="144"/>
  <c r="AH70" i="144" s="1"/>
  <c r="AJ147" i="144"/>
  <c r="AF147" i="144"/>
  <c r="AH147" i="144" s="1"/>
  <c r="AE147" i="144"/>
  <c r="AG147" i="144" s="1"/>
  <c r="AI147" i="144" s="1"/>
  <c r="AJ213" i="144"/>
  <c r="AF213" i="144"/>
  <c r="AH213" i="144" s="1"/>
  <c r="AE213" i="144"/>
  <c r="AG213" i="144" s="1"/>
  <c r="AI213" i="144" s="1"/>
  <c r="AJ223" i="144"/>
  <c r="AF223" i="144"/>
  <c r="AH223" i="144" s="1"/>
  <c r="AE223" i="144"/>
  <c r="AG223" i="144" s="1"/>
  <c r="AI223" i="144" s="1"/>
  <c r="AJ149" i="144"/>
  <c r="AE149" i="144"/>
  <c r="AG149" i="144" s="1"/>
  <c r="AI149" i="144" s="1"/>
  <c r="AF149" i="144"/>
  <c r="AH149" i="144" s="1"/>
  <c r="AJ234" i="144"/>
  <c r="AF234" i="144"/>
  <c r="AH234" i="144" s="1"/>
  <c r="AE234" i="144"/>
  <c r="AG234" i="144" s="1"/>
  <c r="AI234" i="144" s="1"/>
  <c r="AJ29" i="144"/>
  <c r="AE29" i="144"/>
  <c r="AG29" i="144" s="1"/>
  <c r="AI29" i="144" s="1"/>
  <c r="AF29" i="144"/>
  <c r="AH29" i="144" s="1"/>
  <c r="AJ203" i="144"/>
  <c r="AE203" i="144"/>
  <c r="AG203" i="144" s="1"/>
  <c r="AI203" i="144" s="1"/>
  <c r="AF203" i="144"/>
  <c r="AH203" i="144" s="1"/>
  <c r="AJ215" i="144"/>
  <c r="AE215" i="144"/>
  <c r="AG215" i="144" s="1"/>
  <c r="AI215" i="144" s="1"/>
  <c r="AF215" i="144"/>
  <c r="AH215" i="144" s="1"/>
  <c r="AJ140" i="144"/>
  <c r="AE140" i="144"/>
  <c r="AG140" i="144" s="1"/>
  <c r="AI140" i="144" s="1"/>
  <c r="AF140" i="144"/>
  <c r="AH140" i="144" s="1"/>
  <c r="AJ105" i="144"/>
  <c r="AE105" i="144"/>
  <c r="AG105" i="144" s="1"/>
  <c r="AI105" i="144" s="1"/>
  <c r="AF105" i="144"/>
  <c r="AH105" i="144" s="1"/>
  <c r="AJ51" i="144"/>
  <c r="AE51" i="144"/>
  <c r="AG51" i="144" s="1"/>
  <c r="AI51" i="144" s="1"/>
  <c r="AF51" i="144"/>
  <c r="AH51" i="144" s="1"/>
  <c r="AJ73" i="144"/>
  <c r="AE73" i="144"/>
  <c r="AG73" i="144" s="1"/>
  <c r="AI73" i="144" s="1"/>
  <c r="AF73" i="144"/>
  <c r="AH73" i="144" s="1"/>
  <c r="AJ104" i="144"/>
  <c r="AF104" i="144"/>
  <c r="AH104" i="144" s="1"/>
  <c r="AE104" i="144"/>
  <c r="AG104" i="144" s="1"/>
  <c r="AI104" i="144" s="1"/>
  <c r="AJ111" i="144"/>
  <c r="AF111" i="144"/>
  <c r="AH111" i="144" s="1"/>
  <c r="AE111" i="144"/>
  <c r="AG111" i="144" s="1"/>
  <c r="AI111" i="144" s="1"/>
  <c r="AJ191" i="144"/>
  <c r="AE191" i="144"/>
  <c r="AG191" i="144" s="1"/>
  <c r="AI191" i="144" s="1"/>
  <c r="AF191" i="144"/>
  <c r="AH191" i="144" s="1"/>
  <c r="AJ168" i="144"/>
  <c r="AE168" i="144"/>
  <c r="AG168" i="144" s="1"/>
  <c r="AI168" i="144" s="1"/>
  <c r="AF168" i="144"/>
  <c r="AH168" i="144" s="1"/>
  <c r="AJ151" i="144"/>
  <c r="AE151" i="144"/>
  <c r="AG151" i="144" s="1"/>
  <c r="AI151" i="144" s="1"/>
  <c r="AF151" i="144"/>
  <c r="AH151" i="144" s="1"/>
  <c r="AJ62" i="144"/>
  <c r="AF62" i="144"/>
  <c r="AH62" i="144" s="1"/>
  <c r="AE62" i="144"/>
  <c r="AG62" i="144" s="1"/>
  <c r="AI62" i="144" s="1"/>
  <c r="AJ78" i="144"/>
  <c r="AF78" i="144"/>
  <c r="AH78" i="144" s="1"/>
  <c r="AE78" i="144"/>
  <c r="AG78" i="144" s="1"/>
  <c r="AI78" i="144" s="1"/>
  <c r="AJ100" i="144"/>
  <c r="AF100" i="144"/>
  <c r="AH100" i="144" s="1"/>
  <c r="AE100" i="144"/>
  <c r="AG100" i="144" s="1"/>
  <c r="AI100" i="144" s="1"/>
  <c r="AJ129" i="144"/>
  <c r="AF129" i="144"/>
  <c r="AH129" i="144" s="1"/>
  <c r="AE129" i="144"/>
  <c r="AG129" i="144" s="1"/>
  <c r="AI129" i="144" s="1"/>
  <c r="AJ161" i="144"/>
  <c r="AF161" i="144"/>
  <c r="AH161" i="144" s="1"/>
  <c r="AE161" i="144"/>
  <c r="AG161" i="144" s="1"/>
  <c r="AI161" i="144" s="1"/>
  <c r="AJ181" i="144"/>
  <c r="AE181" i="144"/>
  <c r="AG181" i="144" s="1"/>
  <c r="AI181" i="144" s="1"/>
  <c r="AF181" i="144"/>
  <c r="AH181" i="144" s="1"/>
  <c r="AJ66" i="144"/>
  <c r="AE66" i="144"/>
  <c r="AG66" i="144" s="1"/>
  <c r="AI66" i="144" s="1"/>
  <c r="AF66" i="144"/>
  <c r="AH66" i="144" s="1"/>
  <c r="AJ124" i="144"/>
  <c r="AF124" i="144"/>
  <c r="AH124" i="144" s="1"/>
  <c r="AE124" i="144"/>
  <c r="AG124" i="144" s="1"/>
  <c r="AI124" i="144" s="1"/>
  <c r="AJ189" i="144"/>
  <c r="AE189" i="144"/>
  <c r="AG189" i="144" s="1"/>
  <c r="AI189" i="144" s="1"/>
  <c r="AF189" i="144"/>
  <c r="AH189" i="144" s="1"/>
  <c r="AJ88" i="144"/>
  <c r="AE88" i="144"/>
  <c r="AG88" i="144" s="1"/>
  <c r="AI88" i="144" s="1"/>
  <c r="AF88" i="144"/>
  <c r="AH88" i="144" s="1"/>
  <c r="AJ229" i="144"/>
  <c r="AE229" i="144"/>
  <c r="AG229" i="144" s="1"/>
  <c r="AI229" i="144" s="1"/>
  <c r="AF229" i="144"/>
  <c r="AH229" i="144" s="1"/>
  <c r="AJ170" i="144"/>
  <c r="AE170" i="144"/>
  <c r="AG170" i="144" s="1"/>
  <c r="AI170" i="144" s="1"/>
  <c r="AF170" i="144"/>
  <c r="AH170" i="144" s="1"/>
  <c r="AJ204" i="144"/>
  <c r="AF204" i="144"/>
  <c r="AH204" i="144" s="1"/>
  <c r="AE204" i="144"/>
  <c r="AG204" i="144" s="1"/>
  <c r="AI204" i="144" s="1"/>
  <c r="AJ96" i="144"/>
  <c r="AF96" i="144"/>
  <c r="AH96" i="144" s="1"/>
  <c r="AE96" i="144"/>
  <c r="AG96" i="144" s="1"/>
  <c r="AI96" i="144" s="1"/>
  <c r="AJ37" i="144"/>
  <c r="AE37" i="144"/>
  <c r="AG37" i="144" s="1"/>
  <c r="AI37" i="144" s="1"/>
  <c r="AF37" i="144"/>
  <c r="AH37" i="144" s="1"/>
  <c r="AJ233" i="144"/>
  <c r="AE233" i="144"/>
  <c r="AG233" i="144" s="1"/>
  <c r="AI233" i="144" s="1"/>
  <c r="AF233" i="144"/>
  <c r="AH233" i="144" s="1"/>
  <c r="AJ97" i="144"/>
  <c r="AE97" i="144"/>
  <c r="AG97" i="144" s="1"/>
  <c r="AI97" i="144" s="1"/>
  <c r="AF97" i="144"/>
  <c r="AH97" i="144" s="1"/>
  <c r="AJ206" i="144"/>
  <c r="AF206" i="144"/>
  <c r="AH206" i="144" s="1"/>
  <c r="AE206" i="144"/>
  <c r="AG206" i="144" s="1"/>
  <c r="AI206" i="144" s="1"/>
  <c r="AJ179" i="144"/>
  <c r="AE179" i="144"/>
  <c r="AG179" i="144" s="1"/>
  <c r="AI179" i="144" s="1"/>
  <c r="AF179" i="144"/>
  <c r="AH179" i="144" s="1"/>
  <c r="AJ121" i="144"/>
  <c r="AF121" i="144"/>
  <c r="AH121" i="144" s="1"/>
  <c r="AE121" i="144"/>
  <c r="AG121" i="144" s="1"/>
  <c r="AI121" i="144" s="1"/>
  <c r="AJ136" i="144"/>
  <c r="AF136" i="144"/>
  <c r="AH136" i="144" s="1"/>
  <c r="AE136" i="144"/>
  <c r="AG136" i="144" s="1"/>
  <c r="AI136" i="144" s="1"/>
  <c r="AJ192" i="144"/>
  <c r="AE192" i="144"/>
  <c r="AG192" i="144" s="1"/>
  <c r="AI192" i="144" s="1"/>
  <c r="AF192" i="144"/>
  <c r="AH192" i="144" s="1"/>
  <c r="AJ209" i="144"/>
  <c r="AF209" i="144"/>
  <c r="AH209" i="144" s="1"/>
  <c r="AE209" i="144"/>
  <c r="AG209" i="144" s="1"/>
  <c r="AI209" i="144" s="1"/>
  <c r="AJ188" i="144"/>
  <c r="AF188" i="144"/>
  <c r="AH188" i="144" s="1"/>
  <c r="AE188" i="144"/>
  <c r="AG188" i="144" s="1"/>
  <c r="AI188" i="144" s="1"/>
  <c r="AJ82" i="144"/>
  <c r="AF82" i="144"/>
  <c r="AH82" i="144" s="1"/>
  <c r="AE82" i="144"/>
  <c r="AG82" i="144" s="1"/>
  <c r="AI82" i="144" s="1"/>
  <c r="AJ126" i="144"/>
  <c r="AF126" i="144"/>
  <c r="AH126" i="144" s="1"/>
  <c r="AE126" i="144"/>
  <c r="AG126" i="144" s="1"/>
  <c r="AI126" i="144" s="1"/>
  <c r="AJ144" i="144"/>
  <c r="AF144" i="144"/>
  <c r="AH144" i="144" s="1"/>
  <c r="AE144" i="144"/>
  <c r="AG144" i="144" s="1"/>
  <c r="AI144" i="144" s="1"/>
  <c r="AJ255" i="144"/>
  <c r="AF255" i="144"/>
  <c r="AH255" i="144" s="1"/>
  <c r="AE255" i="144"/>
  <c r="AG255" i="144" s="1"/>
  <c r="AI255" i="144" s="1"/>
  <c r="AJ77" i="144"/>
  <c r="AE77" i="144"/>
  <c r="AG77" i="144" s="1"/>
  <c r="AI77" i="144" s="1"/>
  <c r="AF77" i="144"/>
  <c r="AH77" i="144" s="1"/>
  <c r="AJ68" i="144"/>
  <c r="AE68" i="144"/>
  <c r="AG68" i="144" s="1"/>
  <c r="AI68" i="144" s="1"/>
  <c r="AF68" i="144"/>
  <c r="AH68" i="144" s="1"/>
  <c r="AJ148" i="144"/>
  <c r="AE148" i="144"/>
  <c r="AG148" i="144" s="1"/>
  <c r="AI148" i="144" s="1"/>
  <c r="AF148" i="144"/>
  <c r="AH148" i="144" s="1"/>
  <c r="AJ39" i="144"/>
  <c r="AF39" i="144"/>
  <c r="AH39" i="144" s="1"/>
  <c r="AE39" i="144"/>
  <c r="AG39" i="144" s="1"/>
  <c r="AI39" i="144" s="1"/>
  <c r="AJ224" i="144"/>
  <c r="AF224" i="144"/>
  <c r="AH224" i="144" s="1"/>
  <c r="AE224" i="144"/>
  <c r="AG224" i="144" s="1"/>
  <c r="AI224" i="144" s="1"/>
  <c r="AJ81" i="144"/>
  <c r="AE81" i="144"/>
  <c r="AG81" i="144" s="1"/>
  <c r="AI81" i="144" s="1"/>
  <c r="AF81" i="144"/>
  <c r="AH81" i="144" s="1"/>
  <c r="AJ226" i="144"/>
  <c r="AF226" i="144"/>
  <c r="AH226" i="144" s="1"/>
  <c r="AE226" i="144"/>
  <c r="AG226" i="144" s="1"/>
  <c r="AI226" i="144" s="1"/>
  <c r="AJ107" i="144"/>
  <c r="AE107" i="144"/>
  <c r="AG107" i="144" s="1"/>
  <c r="AI107" i="144" s="1"/>
  <c r="AF107" i="144"/>
  <c r="AH107" i="144" s="1"/>
  <c r="AJ36" i="144"/>
  <c r="AE36" i="144"/>
  <c r="AG36" i="144" s="1"/>
  <c r="AI36" i="144" s="1"/>
  <c r="AF36" i="144"/>
  <c r="AH36" i="144" s="1"/>
  <c r="AJ89" i="144"/>
  <c r="AE89" i="144"/>
  <c r="AG89" i="144" s="1"/>
  <c r="AI89" i="144" s="1"/>
  <c r="AF89" i="144"/>
  <c r="AH89" i="144" s="1"/>
  <c r="R95" i="144"/>
  <c r="R56" i="144"/>
  <c r="R205" i="144"/>
  <c r="R163" i="144"/>
  <c r="R199" i="144"/>
  <c r="R263" i="144"/>
  <c r="R260" i="144"/>
  <c r="R63" i="144"/>
  <c r="R65" i="144"/>
  <c r="R156" i="144"/>
  <c r="R232" i="144"/>
  <c r="R134" i="144"/>
  <c r="R171" i="144"/>
  <c r="R133" i="144"/>
  <c r="R18" i="144"/>
  <c r="R257" i="144"/>
  <c r="R193" i="144"/>
  <c r="R152" i="144"/>
  <c r="R265" i="144"/>
  <c r="R143" i="144"/>
  <c r="R216" i="144"/>
  <c r="R135" i="144"/>
  <c r="R80" i="144"/>
  <c r="R141" i="144"/>
  <c r="R177" i="144"/>
  <c r="R150" i="144"/>
  <c r="R79" i="144"/>
  <c r="R25" i="144"/>
  <c r="R218" i="144"/>
  <c r="R169" i="144"/>
  <c r="R131" i="144"/>
  <c r="R262" i="144"/>
  <c r="R214" i="144"/>
  <c r="R245" i="144"/>
  <c r="R137" i="144"/>
  <c r="R145" i="144"/>
  <c r="R43" i="144"/>
  <c r="R32" i="144"/>
  <c r="R102" i="144"/>
  <c r="R27" i="144"/>
  <c r="R241" i="144"/>
  <c r="R238" i="144"/>
  <c r="R166" i="144"/>
  <c r="R225" i="144"/>
  <c r="R212" i="144"/>
  <c r="R34" i="144"/>
  <c r="R182" i="144"/>
  <c r="R200" i="144"/>
  <c r="R239" i="144"/>
  <c r="R45" i="144"/>
  <c r="R90" i="144"/>
  <c r="R190" i="144"/>
  <c r="R174" i="144"/>
  <c r="R243" i="144"/>
  <c r="R196" i="144"/>
  <c r="R94" i="144"/>
  <c r="R158" i="144"/>
  <c r="R23" i="144"/>
  <c r="R71" i="144"/>
  <c r="R86" i="144"/>
  <c r="R197" i="144"/>
  <c r="R249" i="144"/>
  <c r="R236" i="144"/>
  <c r="R254" i="144"/>
  <c r="R115" i="144"/>
  <c r="R211" i="144"/>
  <c r="R57" i="144"/>
  <c r="R185" i="144"/>
  <c r="R146" i="144"/>
  <c r="R116" i="144"/>
  <c r="R112" i="144"/>
  <c r="R183" i="144"/>
  <c r="R87" i="144"/>
  <c r="R165" i="144"/>
  <c r="R198" i="144"/>
  <c r="R235" i="144"/>
  <c r="R76" i="144"/>
  <c r="R35" i="144"/>
  <c r="R53" i="144"/>
  <c r="R47" i="144"/>
  <c r="R172" i="144"/>
  <c r="R52" i="144"/>
  <c r="R252" i="144"/>
  <c r="R122" i="144"/>
  <c r="R49" i="144"/>
  <c r="R164" i="144"/>
  <c r="R42" i="144"/>
  <c r="R31" i="144"/>
  <c r="R67" i="144"/>
  <c r="R139" i="144"/>
  <c r="R258" i="144"/>
  <c r="R195" i="144"/>
  <c r="R162" i="144"/>
  <c r="R142" i="144"/>
  <c r="R153" i="144"/>
  <c r="R210" i="144"/>
  <c r="R113" i="144"/>
  <c r="R138" i="144"/>
  <c r="R75" i="144"/>
  <c r="R83" i="144"/>
  <c r="R207" i="144"/>
  <c r="R123" i="144"/>
  <c r="R266" i="143"/>
  <c r="R267" i="143" s="1"/>
  <c r="F267" i="144" s="1"/>
  <c r="P267" i="144" s="1"/>
  <c r="R16" i="144"/>
  <c r="R201" i="144"/>
  <c r="R251" i="144"/>
  <c r="R219" i="144"/>
  <c r="R246" i="144"/>
  <c r="R264" i="144"/>
  <c r="R118" i="144"/>
  <c r="R85" i="144"/>
  <c r="R69" i="144"/>
  <c r="R114" i="144"/>
  <c r="R256" i="144"/>
  <c r="R20" i="144"/>
  <c r="R167" i="144"/>
  <c r="R30" i="144"/>
  <c r="R222" i="144"/>
  <c r="R132" i="144"/>
  <c r="R187" i="144"/>
  <c r="R24" i="144"/>
  <c r="R28" i="144"/>
  <c r="R230" i="144"/>
  <c r="R17" i="144"/>
  <c r="R22" i="144"/>
  <c r="R101" i="144"/>
  <c r="R72" i="144"/>
  <c r="R108" i="144"/>
  <c r="R208" i="144"/>
  <c r="R240" i="144"/>
  <c r="R98" i="144"/>
  <c r="R176" i="144"/>
  <c r="R253" i="144"/>
  <c r="R173" i="144"/>
  <c r="R128" i="144"/>
  <c r="R106" i="144"/>
  <c r="R247" i="144"/>
  <c r="R125" i="144"/>
  <c r="R48" i="144"/>
  <c r="R157" i="144"/>
  <c r="R155" i="144"/>
  <c r="R231" i="144"/>
  <c r="R103" i="144"/>
  <c r="R217" i="144"/>
  <c r="R61" i="144"/>
  <c r="R64" i="144"/>
  <c r="R54" i="144"/>
  <c r="R84" i="144"/>
  <c r="R242" i="144"/>
  <c r="R33" i="144"/>
  <c r="R127" i="144"/>
  <c r="R202" i="144"/>
  <c r="R186" i="144"/>
  <c r="R110" i="144"/>
  <c r="R99" i="144"/>
  <c r="R244" i="144"/>
  <c r="R58" i="144"/>
  <c r="R259" i="144"/>
  <c r="R180" i="144"/>
  <c r="R41" i="144"/>
  <c r="R120" i="144"/>
  <c r="R109" i="144"/>
  <c r="R160" i="144"/>
  <c r="R21" i="144"/>
  <c r="R117" i="144"/>
  <c r="R59" i="144"/>
  <c r="R159" i="144"/>
  <c r="R227" i="144"/>
  <c r="R194" i="144"/>
  <c r="R228" i="144"/>
  <c r="R184" i="144"/>
  <c r="R220" i="144"/>
  <c r="R74" i="144"/>
  <c r="R175" i="144"/>
  <c r="R93" i="144"/>
  <c r="R178" i="144"/>
  <c r="R46" i="144"/>
  <c r="R237" i="144"/>
  <c r="R154" i="144"/>
  <c r="R44" i="144"/>
  <c r="R92" i="144"/>
  <c r="R60" i="144"/>
  <c r="K14" i="21"/>
  <c r="R19" i="144"/>
  <c r="R38" i="144"/>
  <c r="R91" i="144"/>
  <c r="R119" i="144"/>
  <c r="R221" i="144"/>
  <c r="R130" i="144"/>
  <c r="R261" i="144"/>
  <c r="R26" i="144"/>
  <c r="R250" i="144"/>
  <c r="R40" i="144"/>
  <c r="R248" i="144"/>
  <c r="R55" i="144"/>
  <c r="R50" i="144"/>
  <c r="R70" i="144"/>
  <c r="R147" i="144"/>
  <c r="R213" i="144"/>
  <c r="R223" i="144"/>
  <c r="R149" i="144"/>
  <c r="R234" i="144"/>
  <c r="R29" i="144"/>
  <c r="R203" i="144"/>
  <c r="R215" i="144"/>
  <c r="R140" i="144"/>
  <c r="R105" i="144"/>
  <c r="R51" i="144"/>
  <c r="R73" i="144"/>
  <c r="R104" i="144"/>
  <c r="R111" i="144"/>
  <c r="R191" i="144"/>
  <c r="R168" i="144"/>
  <c r="R151" i="144"/>
  <c r="R62" i="144"/>
  <c r="R78" i="144"/>
  <c r="R100" i="144"/>
  <c r="R129" i="144"/>
  <c r="R161" i="144"/>
  <c r="R181" i="144"/>
  <c r="R66" i="144"/>
  <c r="R124" i="144"/>
  <c r="R189" i="144"/>
  <c r="R88" i="144"/>
  <c r="R229" i="144"/>
  <c r="R170" i="144"/>
  <c r="R204" i="144"/>
  <c r="R96" i="144"/>
  <c r="R37" i="144"/>
  <c r="R233" i="144"/>
  <c r="R97" i="144"/>
  <c r="R206" i="144"/>
  <c r="R179" i="144"/>
  <c r="R121" i="144"/>
  <c r="R136" i="144"/>
  <c r="R192" i="144"/>
  <c r="R209" i="144"/>
  <c r="R188" i="144"/>
  <c r="R82" i="144"/>
  <c r="R126" i="144"/>
  <c r="R144" i="144"/>
  <c r="R255" i="144"/>
  <c r="R77" i="144"/>
  <c r="R68" i="144"/>
  <c r="R148" i="144"/>
  <c r="R39" i="144"/>
  <c r="R224" i="144"/>
  <c r="R81" i="144"/>
  <c r="R226" i="144"/>
  <c r="R107" i="144"/>
  <c r="R36" i="144"/>
  <c r="R89" i="144"/>
  <c r="O16" i="144" l="1"/>
  <c r="P16" i="144" s="1"/>
  <c r="O147" i="144"/>
  <c r="P147" i="144" s="1"/>
  <c r="O120" i="144"/>
  <c r="P120" i="144" s="1"/>
  <c r="O244" i="144"/>
  <c r="P244" i="144" s="1"/>
  <c r="O118" i="144"/>
  <c r="P118" i="144" s="1"/>
  <c r="O255" i="144"/>
  <c r="P255" i="144" s="1"/>
  <c r="O172" i="144"/>
  <c r="P172" i="144" s="1"/>
  <c r="O186" i="144"/>
  <c r="P186" i="144" s="1"/>
  <c r="O256" i="144"/>
  <c r="P256" i="144" s="1"/>
  <c r="O98" i="144"/>
  <c r="P98" i="144" s="1"/>
  <c r="O222" i="144"/>
  <c r="P222" i="144" s="1"/>
  <c r="O20" i="144"/>
  <c r="P20" i="144" s="1"/>
  <c r="O221" i="144"/>
  <c r="P221" i="144" s="1"/>
  <c r="O229" i="144"/>
  <c r="P229" i="144" s="1"/>
  <c r="O210" i="144"/>
  <c r="P210" i="144" s="1"/>
  <c r="O59" i="144"/>
  <c r="P59" i="144" s="1"/>
  <c r="O131" i="144"/>
  <c r="P131" i="144" s="1"/>
  <c r="O63" i="144"/>
  <c r="P63" i="144" s="1"/>
  <c r="O236" i="144"/>
  <c r="P236" i="144" s="1"/>
  <c r="O23" i="144"/>
  <c r="P23" i="144" s="1"/>
  <c r="O103" i="144"/>
  <c r="P103" i="144" s="1"/>
  <c r="O192" i="144"/>
  <c r="P192" i="144" s="1"/>
  <c r="O206" i="144"/>
  <c r="P206" i="144" s="1"/>
  <c r="O85" i="144"/>
  <c r="P85" i="144" s="1"/>
  <c r="O39" i="144"/>
  <c r="P39" i="144" s="1"/>
  <c r="O194" i="144"/>
  <c r="P194" i="144" s="1"/>
  <c r="O152" i="144"/>
  <c r="P152" i="144" s="1"/>
  <c r="O49" i="144"/>
  <c r="P49" i="144" s="1"/>
  <c r="O215" i="144"/>
  <c r="P215" i="144" s="1"/>
  <c r="O145" i="144"/>
  <c r="P145" i="144" s="1"/>
  <c r="O237" i="144"/>
  <c r="P237" i="144" s="1"/>
  <c r="O68" i="144"/>
  <c r="P68" i="144" s="1"/>
  <c r="O233" i="144"/>
  <c r="P233" i="144" s="1"/>
  <c r="O216" i="144"/>
  <c r="P216" i="144" s="1"/>
  <c r="O199" i="144"/>
  <c r="P199" i="144" s="1"/>
  <c r="O44" i="144"/>
  <c r="P44" i="144" s="1"/>
  <c r="O64" i="144"/>
  <c r="P64" i="144" s="1"/>
  <c r="O88" i="144"/>
  <c r="P88" i="144" s="1"/>
  <c r="O187" i="144"/>
  <c r="P187" i="144" s="1"/>
  <c r="O191" i="144"/>
  <c r="P191" i="144" s="1"/>
  <c r="O253" i="144"/>
  <c r="P253" i="144" s="1"/>
  <c r="O24" i="144"/>
  <c r="P24" i="144" s="1"/>
  <c r="O158" i="144"/>
  <c r="P158" i="144" s="1"/>
  <c r="O171" i="144"/>
  <c r="P171" i="144" s="1"/>
  <c r="O83" i="144"/>
  <c r="P83" i="144" s="1"/>
  <c r="O81" i="144"/>
  <c r="P81" i="144" s="1"/>
  <c r="O169" i="144"/>
  <c r="P169" i="144" s="1"/>
  <c r="O50" i="144"/>
  <c r="P50" i="144" s="1"/>
  <c r="O203" i="144"/>
  <c r="P203" i="144" s="1"/>
  <c r="O259" i="144"/>
  <c r="P259" i="144" s="1"/>
  <c r="O43" i="144"/>
  <c r="P43" i="144" s="1"/>
  <c r="O214" i="144"/>
  <c r="P214" i="144" s="1"/>
  <c r="O30" i="144"/>
  <c r="P30" i="144" s="1"/>
  <c r="O163" i="144"/>
  <c r="P163" i="144" s="1"/>
  <c r="O121" i="144"/>
  <c r="P121" i="144" s="1"/>
  <c r="O200" i="144"/>
  <c r="P200" i="144" s="1"/>
  <c r="O77" i="144"/>
  <c r="P77" i="144" s="1"/>
  <c r="O148" i="144"/>
  <c r="P148" i="144" s="1"/>
  <c r="O124" i="144"/>
  <c r="P124" i="144" s="1"/>
  <c r="O254" i="144"/>
  <c r="P254" i="144" s="1"/>
  <c r="O179" i="144"/>
  <c r="P179" i="144" s="1"/>
  <c r="O246" i="144"/>
  <c r="P246" i="144" s="1"/>
  <c r="O230" i="144"/>
  <c r="P230" i="144" s="1"/>
  <c r="O36" i="144"/>
  <c r="P36" i="144" s="1"/>
  <c r="O234" i="144"/>
  <c r="P234" i="144" s="1"/>
  <c r="O79" i="144"/>
  <c r="P79" i="144" s="1"/>
  <c r="O91" i="144"/>
  <c r="P91" i="144" s="1"/>
  <c r="O117" i="144"/>
  <c r="P117" i="144" s="1"/>
  <c r="O211" i="144"/>
  <c r="P211" i="144" s="1"/>
  <c r="O108" i="144"/>
  <c r="P108" i="144" s="1"/>
  <c r="O119" i="144"/>
  <c r="P119" i="144" s="1"/>
  <c r="O48" i="144"/>
  <c r="P48" i="144" s="1"/>
  <c r="O154" i="144"/>
  <c r="P154" i="144" s="1"/>
  <c r="O208" i="144"/>
  <c r="P208" i="144" s="1"/>
  <c r="O202" i="144"/>
  <c r="P202" i="144" s="1"/>
  <c r="O26" i="144"/>
  <c r="P26" i="144" s="1"/>
  <c r="O156" i="144"/>
  <c r="P156" i="144" s="1"/>
  <c r="O95" i="144"/>
  <c r="P95" i="144" s="1"/>
  <c r="O31" i="144"/>
  <c r="P31" i="144" s="1"/>
  <c r="O139" i="144"/>
  <c r="P139" i="144" s="1"/>
  <c r="O42" i="144"/>
  <c r="P42" i="144" s="1"/>
  <c r="O110" i="144"/>
  <c r="P110" i="144" s="1"/>
  <c r="O133" i="144"/>
  <c r="P133" i="144" s="1"/>
  <c r="O58" i="144"/>
  <c r="P58" i="144" s="1"/>
  <c r="O70" i="144"/>
  <c r="P70" i="144" s="1"/>
  <c r="O34" i="144"/>
  <c r="P34" i="144" s="1"/>
  <c r="O231" i="144"/>
  <c r="P231" i="144" s="1"/>
  <c r="O241" i="144"/>
  <c r="P241" i="144" s="1"/>
  <c r="O240" i="144"/>
  <c r="P240" i="144" s="1"/>
  <c r="O235" i="144"/>
  <c r="P235" i="144" s="1"/>
  <c r="O84" i="144"/>
  <c r="P84" i="144" s="1"/>
  <c r="O136" i="144"/>
  <c r="P136" i="144" s="1"/>
  <c r="O109" i="144"/>
  <c r="P109" i="144" s="1"/>
  <c r="O51" i="144"/>
  <c r="P51" i="144" s="1"/>
  <c r="O153" i="144"/>
  <c r="P153" i="144" s="1"/>
  <c r="O239" i="144"/>
  <c r="P239" i="144" s="1"/>
  <c r="O166" i="144"/>
  <c r="P166" i="144" s="1"/>
  <c r="O111" i="144"/>
  <c r="P111" i="144" s="1"/>
  <c r="O126" i="144"/>
  <c r="P126" i="144" s="1"/>
  <c r="O189" i="144"/>
  <c r="P189" i="144" s="1"/>
  <c r="O182" i="144"/>
  <c r="P182" i="144" s="1"/>
  <c r="O159" i="144"/>
  <c r="P159" i="144" s="1"/>
  <c r="O114" i="144"/>
  <c r="P114" i="144" s="1"/>
  <c r="O177" i="144"/>
  <c r="P177" i="144" s="1"/>
  <c r="O261" i="144"/>
  <c r="P261" i="144" s="1"/>
  <c r="O175" i="144"/>
  <c r="P175" i="144" s="1"/>
  <c r="O69" i="144"/>
  <c r="P69" i="144" s="1"/>
  <c r="O32" i="144"/>
  <c r="P32" i="144" s="1"/>
  <c r="O80" i="144"/>
  <c r="P80" i="144" s="1"/>
  <c r="O224" i="144"/>
  <c r="P224" i="144" s="1"/>
  <c r="O101" i="144"/>
  <c r="P101" i="144" s="1"/>
  <c r="O207" i="144"/>
  <c r="P207" i="144" s="1"/>
  <c r="O168" i="144"/>
  <c r="P168" i="144" s="1"/>
  <c r="O223" i="144"/>
  <c r="P223" i="144" s="1"/>
  <c r="O243" i="144"/>
  <c r="P243" i="144" s="1"/>
  <c r="O198" i="144"/>
  <c r="P198" i="144" s="1"/>
  <c r="O46" i="144"/>
  <c r="P46" i="144" s="1"/>
  <c r="O190" i="144"/>
  <c r="P190" i="144" s="1"/>
  <c r="O218" i="144"/>
  <c r="P218" i="144" s="1"/>
  <c r="O248" i="144"/>
  <c r="P248" i="144" s="1"/>
  <c r="O52" i="144"/>
  <c r="P52" i="144" s="1"/>
  <c r="O115" i="144"/>
  <c r="P115" i="144" s="1"/>
  <c r="O226" i="144"/>
  <c r="P226" i="144" s="1"/>
  <c r="O78" i="144"/>
  <c r="P78" i="144" s="1"/>
  <c r="O264" i="144"/>
  <c r="P264" i="144" s="1"/>
  <c r="O19" i="144"/>
  <c r="P19" i="144" s="1"/>
  <c r="O72" i="144"/>
  <c r="P72" i="144" s="1"/>
  <c r="O245" i="144"/>
  <c r="P245" i="144" s="1"/>
  <c r="O92" i="144"/>
  <c r="P92" i="144" s="1"/>
  <c r="O94" i="144"/>
  <c r="P94" i="144" s="1"/>
  <c r="O40" i="144"/>
  <c r="P40" i="144" s="1"/>
  <c r="O188" i="144"/>
  <c r="P188" i="144" s="1"/>
  <c r="O250" i="144"/>
  <c r="P250" i="144" s="1"/>
  <c r="O66" i="144"/>
  <c r="P66" i="144" s="1"/>
  <c r="O74" i="144"/>
  <c r="P74" i="144" s="1"/>
  <c r="O160" i="144"/>
  <c r="P160" i="144" s="1"/>
  <c r="O262" i="144"/>
  <c r="P262" i="144" s="1"/>
  <c r="O38" i="144"/>
  <c r="P38" i="144" s="1"/>
  <c r="O150" i="144"/>
  <c r="P150" i="144" s="1"/>
  <c r="O137" i="144"/>
  <c r="P137" i="144" s="1"/>
  <c r="O204" i="144"/>
  <c r="P204" i="144" s="1"/>
  <c r="O93" i="144"/>
  <c r="P93" i="144" s="1"/>
  <c r="O162" i="144"/>
  <c r="P162" i="144" s="1"/>
  <c r="O54" i="144"/>
  <c r="P54" i="144" s="1"/>
  <c r="O180" i="144"/>
  <c r="P180" i="144" s="1"/>
  <c r="O35" i="144"/>
  <c r="P35" i="144" s="1"/>
  <c r="O205" i="144"/>
  <c r="P205" i="144" s="1"/>
  <c r="O249" i="144"/>
  <c r="P249" i="144" s="1"/>
  <c r="O113" i="144"/>
  <c r="P113" i="144" s="1"/>
  <c r="O181" i="144"/>
  <c r="P181" i="144" s="1"/>
  <c r="O33" i="144"/>
  <c r="P33" i="144" s="1"/>
  <c r="O122" i="144"/>
  <c r="P122" i="144" s="1"/>
  <c r="O144" i="144"/>
  <c r="P144" i="144" s="1"/>
  <c r="O252" i="144"/>
  <c r="P252" i="144" s="1"/>
  <c r="O232" i="144"/>
  <c r="P232" i="144" s="1"/>
  <c r="O183" i="144"/>
  <c r="P183" i="144" s="1"/>
  <c r="O185" i="144"/>
  <c r="P185" i="144" s="1"/>
  <c r="O105" i="144"/>
  <c r="P105" i="144" s="1"/>
  <c r="O21" i="144"/>
  <c r="P21" i="144" s="1"/>
  <c r="O247" i="144"/>
  <c r="P247" i="144" s="1"/>
  <c r="O41" i="144"/>
  <c r="P41" i="144" s="1"/>
  <c r="O220" i="144"/>
  <c r="P220" i="144" s="1"/>
  <c r="O102" i="144"/>
  <c r="P102" i="144" s="1"/>
  <c r="O53" i="144"/>
  <c r="P53" i="144" s="1"/>
  <c r="O251" i="144"/>
  <c r="P251" i="144" s="1"/>
  <c r="O18" i="144"/>
  <c r="P18" i="144" s="1"/>
  <c r="O173" i="144"/>
  <c r="P173" i="144" s="1"/>
  <c r="O128" i="144"/>
  <c r="P128" i="144" s="1"/>
  <c r="O142" i="144"/>
  <c r="P142" i="144" s="1"/>
  <c r="O143" i="144"/>
  <c r="P143" i="144" s="1"/>
  <c r="O149" i="144"/>
  <c r="P149" i="144" s="1"/>
  <c r="O195" i="144"/>
  <c r="P195" i="144" s="1"/>
  <c r="O127" i="144"/>
  <c r="P127" i="144" s="1"/>
  <c r="O97" i="144"/>
  <c r="P97" i="144" s="1"/>
  <c r="O25" i="144"/>
  <c r="P25" i="144" s="1"/>
  <c r="O27" i="144"/>
  <c r="P27" i="144" s="1"/>
  <c r="O104" i="144"/>
  <c r="P104" i="144" s="1"/>
  <c r="O45" i="144"/>
  <c r="P45" i="144" s="1"/>
  <c r="O62" i="144"/>
  <c r="P62" i="144" s="1"/>
  <c r="O260" i="144"/>
  <c r="P260" i="144" s="1"/>
  <c r="O184" i="144"/>
  <c r="P184" i="144" s="1"/>
  <c r="O227" i="144"/>
  <c r="P227" i="144" s="1"/>
  <c r="O257" i="144"/>
  <c r="P257" i="144" s="1"/>
  <c r="O219" i="144"/>
  <c r="P219" i="144" s="1"/>
  <c r="O116" i="144"/>
  <c r="P116" i="144" s="1"/>
  <c r="O60" i="144"/>
  <c r="P60" i="144" s="1"/>
  <c r="O167" i="144"/>
  <c r="P167" i="144" s="1"/>
  <c r="O238" i="144"/>
  <c r="P238" i="144" s="1"/>
  <c r="O170" i="144"/>
  <c r="P170" i="144" s="1"/>
  <c r="O75" i="144"/>
  <c r="P75" i="144" s="1"/>
  <c r="O87" i="144"/>
  <c r="P87" i="144" s="1"/>
  <c r="O112" i="144"/>
  <c r="P112" i="144" s="1"/>
  <c r="O146" i="144"/>
  <c r="P146" i="144" s="1"/>
  <c r="O47" i="144"/>
  <c r="P47" i="144" s="1"/>
  <c r="O55" i="144"/>
  <c r="P55" i="144" s="1"/>
  <c r="O17" i="144"/>
  <c r="P17" i="144" s="1"/>
  <c r="O130" i="144"/>
  <c r="P130" i="144" s="1"/>
  <c r="O107" i="144"/>
  <c r="P107" i="144" s="1"/>
  <c r="O196" i="144"/>
  <c r="P196" i="144" s="1"/>
  <c r="O71" i="144"/>
  <c r="P71" i="144" s="1"/>
  <c r="O217" i="144"/>
  <c r="P217" i="144" s="1"/>
  <c r="O76" i="144"/>
  <c r="P76" i="144" s="1"/>
  <c r="O178" i="144"/>
  <c r="P178" i="144" s="1"/>
  <c r="O164" i="144"/>
  <c r="P164" i="144" s="1"/>
  <c r="O258" i="144"/>
  <c r="P258" i="144" s="1"/>
  <c r="O29" i="144"/>
  <c r="P29" i="144" s="1"/>
  <c r="O242" i="144"/>
  <c r="P242" i="144" s="1"/>
  <c r="O96" i="144"/>
  <c r="P96" i="144" s="1"/>
  <c r="O134" i="144"/>
  <c r="P134" i="144" s="1"/>
  <c r="O212" i="144"/>
  <c r="P212" i="144" s="1"/>
  <c r="O161" i="144"/>
  <c r="P161" i="144" s="1"/>
  <c r="O22" i="144"/>
  <c r="P22" i="144" s="1"/>
  <c r="O106" i="144"/>
  <c r="P106" i="144" s="1"/>
  <c r="O213" i="144"/>
  <c r="P213" i="144" s="1"/>
  <c r="O228" i="144"/>
  <c r="P228" i="144" s="1"/>
  <c r="O225" i="144"/>
  <c r="P225" i="144" s="1"/>
  <c r="O28" i="144"/>
  <c r="P28" i="144" s="1"/>
  <c r="O125" i="144"/>
  <c r="P125" i="144" s="1"/>
  <c r="O265" i="144"/>
  <c r="P265" i="144" s="1"/>
  <c r="O73" i="144"/>
  <c r="P73" i="144" s="1"/>
  <c r="O89" i="144"/>
  <c r="P89" i="144" s="1"/>
  <c r="O193" i="144"/>
  <c r="P193" i="144" s="1"/>
  <c r="O129" i="144"/>
  <c r="P129" i="144" s="1"/>
  <c r="O151" i="144"/>
  <c r="P151" i="144" s="1"/>
  <c r="O37" i="144"/>
  <c r="P37" i="144" s="1"/>
  <c r="O157" i="144"/>
  <c r="P157" i="144" s="1"/>
  <c r="O57" i="144"/>
  <c r="P57" i="144" s="1"/>
  <c r="O90" i="144"/>
  <c r="P90" i="144" s="1"/>
  <c r="O100" i="144"/>
  <c r="P100" i="144" s="1"/>
  <c r="O176" i="144"/>
  <c r="P176" i="144" s="1"/>
  <c r="O140" i="144"/>
  <c r="P140" i="144" s="1"/>
  <c r="O174" i="144"/>
  <c r="P174" i="144" s="1"/>
  <c r="O263" i="144"/>
  <c r="P263" i="144" s="1"/>
  <c r="O201" i="144"/>
  <c r="P201" i="144" s="1"/>
  <c r="O141" i="144"/>
  <c r="P141" i="144" s="1"/>
  <c r="O123" i="144"/>
  <c r="P123" i="144" s="1"/>
  <c r="O165" i="144"/>
  <c r="P165" i="144" s="1"/>
  <c r="O82" i="144"/>
  <c r="P82" i="144" s="1"/>
  <c r="O99" i="144"/>
  <c r="P99" i="144" s="1"/>
  <c r="O209" i="144"/>
  <c r="P209" i="144" s="1"/>
  <c r="O86" i="144"/>
  <c r="P86" i="144" s="1"/>
  <c r="O61" i="144"/>
  <c r="P61" i="144" s="1"/>
  <c r="O155" i="144"/>
  <c r="P155" i="144" s="1"/>
  <c r="O138" i="144"/>
  <c r="P138" i="144" s="1"/>
  <c r="O132" i="144"/>
  <c r="P132" i="144" s="1"/>
  <c r="O197" i="144"/>
  <c r="P197" i="144" s="1"/>
  <c r="O67" i="144"/>
  <c r="P67" i="144" s="1"/>
  <c r="O56" i="144"/>
  <c r="P56" i="144" s="1"/>
  <c r="O65" i="144"/>
  <c r="P65" i="144" s="1"/>
  <c r="O135" i="144"/>
  <c r="P135" i="144" s="1"/>
  <c r="AI266" i="144"/>
  <c r="AI267" i="144" s="1"/>
  <c r="AF266" i="144"/>
  <c r="AF267" i="144" s="1"/>
  <c r="AH16" i="144"/>
  <c r="AC255" i="79"/>
  <c r="AC229" i="79"/>
  <c r="AC192" i="79"/>
  <c r="AC145" i="79"/>
  <c r="AC88" i="79"/>
  <c r="AC81" i="79"/>
  <c r="AC163" i="79"/>
  <c r="AC246" i="79"/>
  <c r="AC108" i="79"/>
  <c r="AC95" i="79"/>
  <c r="AC34" i="79"/>
  <c r="AC51" i="79"/>
  <c r="AC159" i="79"/>
  <c r="AC224" i="79"/>
  <c r="AC190" i="79"/>
  <c r="AC19" i="79"/>
  <c r="AC66" i="79"/>
  <c r="AC93" i="79"/>
  <c r="AC181" i="79"/>
  <c r="AC105" i="79"/>
  <c r="AC18" i="79"/>
  <c r="AC97" i="79"/>
  <c r="AC227" i="79"/>
  <c r="AC75" i="79"/>
  <c r="AC107" i="79"/>
  <c r="AC29" i="79"/>
  <c r="AC213" i="79"/>
  <c r="AC193" i="79"/>
  <c r="AC176" i="79"/>
  <c r="AC82" i="79"/>
  <c r="AC197" i="79"/>
  <c r="AC231" i="79"/>
  <c r="AC72" i="79"/>
  <c r="AC162" i="79"/>
  <c r="AC21" i="79"/>
  <c r="AC25" i="79"/>
  <c r="AC87" i="79"/>
  <c r="AC196" i="79"/>
  <c r="AC228" i="79"/>
  <c r="AC140" i="79"/>
  <c r="AC67" i="79"/>
  <c r="AC172" i="79"/>
  <c r="AC210" i="79"/>
  <c r="AC206" i="79"/>
  <c r="AC237" i="79"/>
  <c r="AC187" i="79"/>
  <c r="AC169" i="79"/>
  <c r="AC121" i="79"/>
  <c r="AC230" i="79"/>
  <c r="AC119" i="79"/>
  <c r="AC31" i="79"/>
  <c r="AC153" i="79"/>
  <c r="AC114" i="79"/>
  <c r="AC101" i="79"/>
  <c r="AC218" i="79"/>
  <c r="AC74" i="79"/>
  <c r="AC33" i="79"/>
  <c r="AC173" i="79"/>
  <c r="AC257" i="79"/>
  <c r="AC242" i="79"/>
  <c r="AC129" i="79"/>
  <c r="AC99" i="79"/>
  <c r="AC186" i="79"/>
  <c r="AC59" i="79"/>
  <c r="AC85" i="79"/>
  <c r="AC68" i="79"/>
  <c r="AC191" i="79"/>
  <c r="AC50" i="79"/>
  <c r="AC200" i="79"/>
  <c r="AC36" i="79"/>
  <c r="AC48" i="79"/>
  <c r="AC139" i="79"/>
  <c r="AC241" i="79"/>
  <c r="AC239" i="79"/>
  <c r="AC177" i="79"/>
  <c r="AC207" i="79"/>
  <c r="AC248" i="79"/>
  <c r="AC245" i="79"/>
  <c r="AC160" i="79"/>
  <c r="AC54" i="79"/>
  <c r="AC122" i="79"/>
  <c r="AC247" i="79"/>
  <c r="AC128" i="79"/>
  <c r="AC27" i="79"/>
  <c r="AC219" i="79"/>
  <c r="AC112" i="79"/>
  <c r="AC71" i="79"/>
  <c r="AC96" i="79"/>
  <c r="AC225" i="79"/>
  <c r="AC151" i="79"/>
  <c r="AC174" i="79"/>
  <c r="AC209" i="79"/>
  <c r="AC56" i="79"/>
  <c r="AC16" i="79"/>
  <c r="AC256" i="79"/>
  <c r="AC131" i="79"/>
  <c r="AC39" i="79"/>
  <c r="AC233" i="79"/>
  <c r="AC253" i="79"/>
  <c r="AC203" i="79"/>
  <c r="AC77" i="79"/>
  <c r="AC234" i="79"/>
  <c r="AC154" i="79"/>
  <c r="AC42" i="79"/>
  <c r="AC240" i="79"/>
  <c r="AC166" i="79"/>
  <c r="AC261" i="79"/>
  <c r="AC168" i="79"/>
  <c r="AC52" i="79"/>
  <c r="AC92" i="79"/>
  <c r="AC262" i="79"/>
  <c r="AC180" i="79"/>
  <c r="AC144" i="79"/>
  <c r="AC41" i="79"/>
  <c r="AC142" i="79"/>
  <c r="AC104" i="79"/>
  <c r="AC116" i="79"/>
  <c r="AC146" i="79"/>
  <c r="AC217" i="79"/>
  <c r="AC134" i="79"/>
  <c r="AC28" i="79"/>
  <c r="AC37" i="79"/>
  <c r="AC263" i="79"/>
  <c r="AC86" i="79"/>
  <c r="AC65" i="79"/>
  <c r="AC103" i="79"/>
  <c r="AC64" i="79"/>
  <c r="AC179" i="79"/>
  <c r="AC70" i="79"/>
  <c r="AC147" i="79"/>
  <c r="AC98" i="79"/>
  <c r="AC63" i="79"/>
  <c r="AC194" i="79"/>
  <c r="AC216" i="79"/>
  <c r="AC24" i="79"/>
  <c r="AC259" i="79"/>
  <c r="AC148" i="79"/>
  <c r="AC79" i="79"/>
  <c r="AC208" i="79"/>
  <c r="AC110" i="79"/>
  <c r="AC235" i="79"/>
  <c r="AC111" i="79"/>
  <c r="AC175" i="79"/>
  <c r="AC223" i="79"/>
  <c r="AC115" i="79"/>
  <c r="AC94" i="79"/>
  <c r="AC38" i="79"/>
  <c r="AC35" i="79"/>
  <c r="AC252" i="79"/>
  <c r="AC220" i="79"/>
  <c r="AC143" i="79"/>
  <c r="AC45" i="79"/>
  <c r="AC60" i="79"/>
  <c r="AC47" i="79"/>
  <c r="AC76" i="79"/>
  <c r="AC212" i="79"/>
  <c r="AC125" i="79"/>
  <c r="AC157" i="79"/>
  <c r="AC201" i="79"/>
  <c r="AC61" i="79"/>
  <c r="AC135" i="79"/>
  <c r="AC149" i="79"/>
  <c r="AC161" i="79"/>
  <c r="AC57" i="79"/>
  <c r="AC155" i="79"/>
  <c r="AC215" i="79"/>
  <c r="AC156" i="79"/>
  <c r="AC80" i="79"/>
  <c r="AC250" i="79"/>
  <c r="AC251" i="79"/>
  <c r="AC170" i="79"/>
  <c r="AC106" i="79"/>
  <c r="AC165" i="79"/>
  <c r="AC120" i="79"/>
  <c r="AC222" i="79"/>
  <c r="AC236" i="79"/>
  <c r="AC152" i="79"/>
  <c r="AC199" i="79"/>
  <c r="AC158" i="79"/>
  <c r="AC43" i="79"/>
  <c r="AC124" i="79"/>
  <c r="AC91" i="79"/>
  <c r="AC202" i="79"/>
  <c r="AC133" i="79"/>
  <c r="AC84" i="79"/>
  <c r="AC126" i="79"/>
  <c r="AC69" i="79"/>
  <c r="AC243" i="79"/>
  <c r="AC226" i="79"/>
  <c r="AC40" i="79"/>
  <c r="AC150" i="79"/>
  <c r="AC205" i="79"/>
  <c r="AC232" i="79"/>
  <c r="AC102" i="79"/>
  <c r="AC62" i="79"/>
  <c r="AC167" i="79"/>
  <c r="AC55" i="79"/>
  <c r="AC178" i="79"/>
  <c r="AC265" i="79"/>
  <c r="AC141" i="79"/>
  <c r="AC30" i="79"/>
  <c r="AC109" i="79"/>
  <c r="AC264" i="79"/>
  <c r="AC113" i="79"/>
  <c r="AC127" i="79"/>
  <c r="AC130" i="79"/>
  <c r="AC89" i="79"/>
  <c r="AC132" i="79"/>
  <c r="AC244" i="79"/>
  <c r="AC20" i="79"/>
  <c r="AC23" i="79"/>
  <c r="AC49" i="79"/>
  <c r="AC44" i="79"/>
  <c r="AC171" i="79"/>
  <c r="AC214" i="79"/>
  <c r="AC254" i="79"/>
  <c r="AC117" i="79"/>
  <c r="AC26" i="79"/>
  <c r="AC58" i="79"/>
  <c r="AC136" i="79"/>
  <c r="AC189" i="79"/>
  <c r="AC32" i="79"/>
  <c r="AC198" i="79"/>
  <c r="AC78" i="79"/>
  <c r="AC188" i="79"/>
  <c r="AC137" i="79"/>
  <c r="AC249" i="79"/>
  <c r="AC183" i="79"/>
  <c r="AC53" i="79"/>
  <c r="AC195" i="79"/>
  <c r="AC260" i="79"/>
  <c r="AC238" i="79"/>
  <c r="AC17" i="79"/>
  <c r="AC164" i="79"/>
  <c r="AC22" i="79"/>
  <c r="AC73" i="79"/>
  <c r="AC90" i="79"/>
  <c r="AC123" i="79"/>
  <c r="AC138" i="79"/>
  <c r="AC118" i="79"/>
  <c r="AC221" i="79"/>
  <c r="AC83" i="79"/>
  <c r="AC211" i="79"/>
  <c r="AC182" i="79"/>
  <c r="AC46" i="79"/>
  <c r="AC204" i="79"/>
  <c r="AC185" i="79"/>
  <c r="AC184" i="79"/>
  <c r="AC258" i="79"/>
  <c r="AC100" i="79"/>
  <c r="AC266" i="79" l="1"/>
  <c r="Q100" i="144"/>
  <c r="Q258" i="144"/>
  <c r="Q184" i="144"/>
  <c r="Q185" i="144"/>
  <c r="Q204" i="144"/>
  <c r="Q46" i="144"/>
  <c r="Q182" i="144"/>
  <c r="Q211" i="144"/>
  <c r="Q83" i="144"/>
  <c r="Q221" i="144"/>
  <c r="Q118" i="144"/>
  <c r="Q138" i="144"/>
  <c r="Q123" i="144"/>
  <c r="Q90" i="144"/>
  <c r="Q73" i="144"/>
  <c r="Q22" i="144"/>
  <c r="Q164" i="144"/>
  <c r="Q17" i="144"/>
  <c r="Q238" i="144"/>
  <c r="Q260" i="144"/>
  <c r="Q195" i="144"/>
  <c r="Q53" i="144"/>
  <c r="Q183" i="144"/>
  <c r="Q249" i="144"/>
  <c r="Q137" i="144"/>
  <c r="Q188" i="144"/>
  <c r="Q78" i="144"/>
  <c r="Q198" i="144"/>
  <c r="Q32" i="144"/>
  <c r="Q189" i="144"/>
  <c r="Q136" i="144"/>
  <c r="Q58" i="144"/>
  <c r="Q26" i="144"/>
  <c r="Q117" i="144"/>
  <c r="Q254" i="144"/>
  <c r="Q214" i="144"/>
  <c r="Q171" i="144"/>
  <c r="Q44" i="144"/>
  <c r="Q49" i="144"/>
  <c r="Q23" i="144"/>
  <c r="Q20" i="144"/>
  <c r="Q244" i="144"/>
  <c r="Q132" i="144"/>
  <c r="Q89" i="144"/>
  <c r="Q130" i="144"/>
  <c r="Q127" i="144"/>
  <c r="Q113" i="144"/>
  <c r="Q264" i="144"/>
  <c r="Q109" i="144"/>
  <c r="Q30" i="144"/>
  <c r="Q141" i="144"/>
  <c r="Q265" i="144"/>
  <c r="Q178" i="144"/>
  <c r="Q55" i="144"/>
  <c r="Q167" i="144"/>
  <c r="Q62" i="144"/>
  <c r="Q102" i="144"/>
  <c r="Q232" i="144"/>
  <c r="Q205" i="144"/>
  <c r="Q150" i="144"/>
  <c r="Q40" i="144"/>
  <c r="Q226" i="144"/>
  <c r="Q243" i="144"/>
  <c r="Q69" i="144"/>
  <c r="Q126" i="144"/>
  <c r="Q84" i="144"/>
  <c r="Q133" i="144"/>
  <c r="Q202" i="144"/>
  <c r="Q91" i="144"/>
  <c r="Q124" i="144"/>
  <c r="Q43" i="144"/>
  <c r="Q158" i="144"/>
  <c r="Q199" i="144"/>
  <c r="Q152" i="144"/>
  <c r="Q236" i="144"/>
  <c r="Q222" i="144"/>
  <c r="Q120" i="144"/>
  <c r="Q165" i="144"/>
  <c r="Q106" i="144"/>
  <c r="Q170" i="144"/>
  <c r="Q251" i="144"/>
  <c r="Q250" i="144"/>
  <c r="Q80" i="144"/>
  <c r="Q156" i="144"/>
  <c r="Q215" i="144"/>
  <c r="Q155" i="144"/>
  <c r="Q57" i="144"/>
  <c r="Q161" i="144"/>
  <c r="Q149" i="144"/>
  <c r="Q135" i="144"/>
  <c r="Q61" i="144"/>
  <c r="Q201" i="144"/>
  <c r="Q157" i="144"/>
  <c r="Q125" i="144"/>
  <c r="Q212" i="144"/>
  <c r="Q76" i="144"/>
  <c r="Q47" i="144"/>
  <c r="Q60" i="144"/>
  <c r="Q45" i="144"/>
  <c r="Q143" i="144"/>
  <c r="Q220" i="144"/>
  <c r="Q252" i="144"/>
  <c r="Q35" i="144"/>
  <c r="Q38" i="144"/>
  <c r="Q94" i="144"/>
  <c r="Q115" i="144"/>
  <c r="Q223" i="144"/>
  <c r="Q175" i="144"/>
  <c r="Q111" i="144"/>
  <c r="Q235" i="144"/>
  <c r="Q110" i="144"/>
  <c r="Q208" i="144"/>
  <c r="Q79" i="144"/>
  <c r="Q148" i="144"/>
  <c r="Q259" i="144"/>
  <c r="Q24" i="144"/>
  <c r="Q216" i="144"/>
  <c r="Q194" i="144"/>
  <c r="Q63" i="144"/>
  <c r="Q98" i="144"/>
  <c r="Q147" i="144"/>
  <c r="Q70" i="144"/>
  <c r="Q179" i="144"/>
  <c r="Q64" i="144"/>
  <c r="Q103" i="144"/>
  <c r="Q65" i="144"/>
  <c r="Q86" i="144"/>
  <c r="Q263" i="144"/>
  <c r="Q37" i="144"/>
  <c r="Q28" i="144"/>
  <c r="Q134" i="144"/>
  <c r="Q217" i="144"/>
  <c r="Q146" i="144"/>
  <c r="Q116" i="144"/>
  <c r="Q104" i="144"/>
  <c r="Q142" i="144"/>
  <c r="Q41" i="144"/>
  <c r="Q144" i="144"/>
  <c r="Q180" i="144"/>
  <c r="Q262" i="144"/>
  <c r="Q92" i="144"/>
  <c r="Q52" i="144"/>
  <c r="Q168" i="144"/>
  <c r="Q261" i="144"/>
  <c r="Q166" i="144"/>
  <c r="Q240" i="144"/>
  <c r="Q42" i="144"/>
  <c r="Q154" i="144"/>
  <c r="Q234" i="144"/>
  <c r="Q77" i="144"/>
  <c r="Q203" i="144"/>
  <c r="Q253" i="144"/>
  <c r="Q233" i="144"/>
  <c r="Q39" i="144"/>
  <c r="Q131" i="144"/>
  <c r="Q256" i="144"/>
  <c r="Q16" i="144"/>
  <c r="Q56" i="144"/>
  <c r="Q209" i="144"/>
  <c r="Q174" i="144"/>
  <c r="Q151" i="144"/>
  <c r="Q225" i="144"/>
  <c r="Q96" i="144"/>
  <c r="Q71" i="144"/>
  <c r="Q112" i="144"/>
  <c r="Q219" i="144"/>
  <c r="Q27" i="144"/>
  <c r="Q128" i="144"/>
  <c r="Q247" i="144"/>
  <c r="Q122" i="144"/>
  <c r="Q54" i="144"/>
  <c r="Q160" i="144"/>
  <c r="Q245" i="144"/>
  <c r="Q248" i="144"/>
  <c r="Q207" i="144"/>
  <c r="Q177" i="144"/>
  <c r="Q239" i="144"/>
  <c r="Q241" i="144"/>
  <c r="Q139" i="144"/>
  <c r="Q48" i="144"/>
  <c r="Q36" i="144"/>
  <c r="Q200" i="144"/>
  <c r="Q50" i="144"/>
  <c r="Q191" i="144"/>
  <c r="Q68" i="144"/>
  <c r="Q85" i="144"/>
  <c r="Q59" i="144"/>
  <c r="Q186" i="144"/>
  <c r="Q99" i="144"/>
  <c r="Q129" i="144"/>
  <c r="Q242" i="144"/>
  <c r="Q257" i="144"/>
  <c r="Q173" i="144"/>
  <c r="Q33" i="144"/>
  <c r="Q74" i="144"/>
  <c r="Q218" i="144"/>
  <c r="Q101" i="144"/>
  <c r="Q114" i="144"/>
  <c r="Q153" i="144"/>
  <c r="Q31" i="144"/>
  <c r="Q119" i="144"/>
  <c r="Q230" i="144"/>
  <c r="Q121" i="144"/>
  <c r="Q169" i="144"/>
  <c r="Q187" i="144"/>
  <c r="Q237" i="144"/>
  <c r="Q206" i="144"/>
  <c r="Q210" i="144"/>
  <c r="Q172" i="144"/>
  <c r="Q67" i="144"/>
  <c r="Q140" i="144"/>
  <c r="Q228" i="144"/>
  <c r="Q196" i="144"/>
  <c r="Q87" i="144"/>
  <c r="Q25" i="144"/>
  <c r="Q21" i="144"/>
  <c r="Q162" i="144"/>
  <c r="Q72" i="144"/>
  <c r="Q231" i="144"/>
  <c r="Q197" i="144"/>
  <c r="Q82" i="144"/>
  <c r="Q176" i="144"/>
  <c r="Q193" i="144"/>
  <c r="Q213" i="144"/>
  <c r="Q29" i="144"/>
  <c r="Q107" i="144"/>
  <c r="Q75" i="144"/>
  <c r="Q227" i="144"/>
  <c r="Q97" i="144"/>
  <c r="Q18" i="144"/>
  <c r="Q105" i="144"/>
  <c r="Q181" i="144"/>
  <c r="Q93" i="144"/>
  <c r="Q66" i="144"/>
  <c r="Q19" i="144"/>
  <c r="Q190" i="144"/>
  <c r="Q224" i="144"/>
  <c r="Q159" i="144"/>
  <c r="Q51" i="144"/>
  <c r="Q34" i="144"/>
  <c r="Q95" i="144"/>
  <c r="Q108" i="144"/>
  <c r="Q246" i="144"/>
  <c r="Q163" i="144"/>
  <c r="Q81" i="144"/>
  <c r="Q88" i="144"/>
  <c r="Q145" i="144"/>
  <c r="Q192" i="144"/>
  <c r="Q229" i="144"/>
  <c r="Q255" i="144"/>
  <c r="AD185" i="79"/>
  <c r="AD138" i="79"/>
  <c r="AD260" i="79"/>
  <c r="AD198" i="79"/>
  <c r="AD214" i="79"/>
  <c r="AD89" i="79"/>
  <c r="AD265" i="79"/>
  <c r="AD150" i="79"/>
  <c r="AD202" i="79"/>
  <c r="AD222" i="79"/>
  <c r="AD156" i="79"/>
  <c r="AD201" i="79"/>
  <c r="AD143" i="79"/>
  <c r="AD175" i="79"/>
  <c r="AD24" i="79"/>
  <c r="AD64" i="79"/>
  <c r="AD217" i="79"/>
  <c r="AD262" i="79"/>
  <c r="AD154" i="79"/>
  <c r="AD256" i="79"/>
  <c r="AD71" i="79"/>
  <c r="AD160" i="79"/>
  <c r="AD48" i="79"/>
  <c r="AD186" i="79"/>
  <c r="AD218" i="79"/>
  <c r="AD169" i="79"/>
  <c r="AD228" i="79"/>
  <c r="AD197" i="79"/>
  <c r="AD227" i="79"/>
  <c r="AD190" i="79"/>
  <c r="AD163" i="79"/>
  <c r="AD40" i="79"/>
  <c r="AD215" i="79"/>
  <c r="AD220" i="79"/>
  <c r="AD216" i="79"/>
  <c r="AD146" i="79"/>
  <c r="AD92" i="79"/>
  <c r="AD16" i="79"/>
  <c r="AD112" i="79"/>
  <c r="AD36" i="79"/>
  <c r="AD101" i="79"/>
  <c r="AD196" i="79"/>
  <c r="AD97" i="79"/>
  <c r="AD224" i="79"/>
  <c r="AD45" i="79"/>
  <c r="AD139" i="79"/>
  <c r="AD19" i="79"/>
  <c r="AD204" i="79"/>
  <c r="AD123" i="79"/>
  <c r="AD195" i="79"/>
  <c r="AD32" i="79"/>
  <c r="AD171" i="79"/>
  <c r="AD130" i="79"/>
  <c r="AD178" i="79"/>
  <c r="AD91" i="79"/>
  <c r="AD120" i="79"/>
  <c r="AD157" i="79"/>
  <c r="AD111" i="79"/>
  <c r="AD103" i="79"/>
  <c r="AD234" i="79"/>
  <c r="AD245" i="79"/>
  <c r="AD99" i="79"/>
  <c r="AD187" i="79"/>
  <c r="AD82" i="79"/>
  <c r="AD81" i="79"/>
  <c r="AD238" i="79"/>
  <c r="AD132" i="79"/>
  <c r="AD205" i="79"/>
  <c r="AD236" i="79"/>
  <c r="AD259" i="79"/>
  <c r="AD134" i="79"/>
  <c r="AD131" i="79"/>
  <c r="AD74" i="79"/>
  <c r="AD75" i="79"/>
  <c r="AD46" i="79"/>
  <c r="AD90" i="79"/>
  <c r="AD53" i="79"/>
  <c r="AD189" i="79"/>
  <c r="AD44" i="79"/>
  <c r="AD127" i="79"/>
  <c r="AD55" i="79"/>
  <c r="AD226" i="79"/>
  <c r="AD124" i="79"/>
  <c r="AD165" i="79"/>
  <c r="AD155" i="79"/>
  <c r="AD125" i="79"/>
  <c r="AD252" i="79"/>
  <c r="AD235" i="79"/>
  <c r="AD194" i="79"/>
  <c r="AD65" i="79"/>
  <c r="AD116" i="79"/>
  <c r="AD52" i="79"/>
  <c r="AD77" i="79"/>
  <c r="AD56" i="79"/>
  <c r="AD219" i="79"/>
  <c r="AD248" i="79"/>
  <c r="AD200" i="79"/>
  <c r="AD129" i="79"/>
  <c r="AD114" i="79"/>
  <c r="AD237" i="79"/>
  <c r="AD87" i="79"/>
  <c r="AD176" i="79"/>
  <c r="AD18" i="79"/>
  <c r="AD159" i="79"/>
  <c r="AD88" i="79"/>
  <c r="AD243" i="79"/>
  <c r="AD57" i="79"/>
  <c r="AD35" i="79"/>
  <c r="AD63" i="79"/>
  <c r="AD86" i="79"/>
  <c r="AD168" i="79"/>
  <c r="AD209" i="79"/>
  <c r="AD27" i="79"/>
  <c r="AD50" i="79"/>
  <c r="AD153" i="79"/>
  <c r="AD206" i="79"/>
  <c r="AD193" i="79"/>
  <c r="AD51" i="79"/>
  <c r="AD145" i="79"/>
  <c r="AD121" i="79"/>
  <c r="AD182" i="79"/>
  <c r="AD73" i="79"/>
  <c r="AD183" i="79"/>
  <c r="AD136" i="79"/>
  <c r="AD49" i="79"/>
  <c r="AD113" i="79"/>
  <c r="AD167" i="79"/>
  <c r="AD43" i="79"/>
  <c r="AD106" i="79"/>
  <c r="AD212" i="79"/>
  <c r="AD110" i="79"/>
  <c r="AD104" i="79"/>
  <c r="AD203" i="79"/>
  <c r="AD207" i="79"/>
  <c r="AD242" i="79"/>
  <c r="AD25" i="79"/>
  <c r="AD105" i="79"/>
  <c r="AD42" i="79"/>
  <c r="AD211" i="79"/>
  <c r="AD22" i="79"/>
  <c r="AD249" i="79"/>
  <c r="AD58" i="79"/>
  <c r="AD23" i="79"/>
  <c r="AD264" i="79"/>
  <c r="AD62" i="79"/>
  <c r="AD69" i="79"/>
  <c r="AD158" i="79"/>
  <c r="AD170" i="79"/>
  <c r="AD161" i="79"/>
  <c r="AD76" i="79"/>
  <c r="AD38" i="79"/>
  <c r="AD208" i="79"/>
  <c r="AD98" i="79"/>
  <c r="AD263" i="79"/>
  <c r="AD142" i="79"/>
  <c r="AD261" i="79"/>
  <c r="AD253" i="79"/>
  <c r="AD174" i="79"/>
  <c r="AD128" i="79"/>
  <c r="AD177" i="79"/>
  <c r="AD191" i="79"/>
  <c r="AD257" i="79"/>
  <c r="AD31" i="79"/>
  <c r="AD210" i="79"/>
  <c r="AD21" i="79"/>
  <c r="AD213" i="79"/>
  <c r="AD181" i="79"/>
  <c r="AD34" i="79"/>
  <c r="AD192" i="79"/>
  <c r="AD102" i="79"/>
  <c r="AD251" i="79"/>
  <c r="AD47" i="79"/>
  <c r="AD79" i="79"/>
  <c r="AD147" i="79"/>
  <c r="AD41" i="79"/>
  <c r="AD166" i="79"/>
  <c r="AD151" i="79"/>
  <c r="AD239" i="79"/>
  <c r="AD68" i="79"/>
  <c r="AD119" i="79"/>
  <c r="AD172" i="79"/>
  <c r="AD29" i="79"/>
  <c r="AD93" i="79"/>
  <c r="AD229" i="79"/>
  <c r="AD78" i="79"/>
  <c r="AD80" i="79"/>
  <c r="AD179" i="79"/>
  <c r="AD96" i="79"/>
  <c r="AD140" i="79"/>
  <c r="AD100" i="79"/>
  <c r="AD83" i="79"/>
  <c r="AD164" i="79"/>
  <c r="AD137" i="79"/>
  <c r="AD26" i="79"/>
  <c r="AD20" i="79"/>
  <c r="AD109" i="79"/>
  <c r="AD126" i="79"/>
  <c r="AD199" i="79"/>
  <c r="AD149" i="79"/>
  <c r="AD94" i="79"/>
  <c r="AD37" i="79"/>
  <c r="AD233" i="79"/>
  <c r="AD247" i="79"/>
  <c r="AD173" i="79"/>
  <c r="AD162" i="79"/>
  <c r="AD95" i="79"/>
  <c r="AD184" i="79"/>
  <c r="AD61" i="79"/>
  <c r="AD54" i="79"/>
  <c r="AD246" i="79"/>
  <c r="AD258" i="79"/>
  <c r="AD221" i="79"/>
  <c r="AD17" i="79"/>
  <c r="AD188" i="79"/>
  <c r="AD117" i="79"/>
  <c r="AD244" i="79"/>
  <c r="AD30" i="79"/>
  <c r="AD232" i="79"/>
  <c r="AD84" i="79"/>
  <c r="AD152" i="79"/>
  <c r="AD250" i="79"/>
  <c r="AD135" i="79"/>
  <c r="AD60" i="79"/>
  <c r="AD115" i="79"/>
  <c r="AD148" i="79"/>
  <c r="AD70" i="79"/>
  <c r="AD28" i="79"/>
  <c r="AD144" i="79"/>
  <c r="AD240" i="79"/>
  <c r="AD39" i="79"/>
  <c r="AD225" i="79"/>
  <c r="AD122" i="79"/>
  <c r="AD241" i="79"/>
  <c r="AD85" i="79"/>
  <c r="AD33" i="79"/>
  <c r="AD230" i="79"/>
  <c r="AD67" i="79"/>
  <c r="AD72" i="79"/>
  <c r="AD107" i="79"/>
  <c r="AD66" i="79"/>
  <c r="AD108" i="79"/>
  <c r="AD255" i="79"/>
  <c r="AD118" i="79"/>
  <c r="AD254" i="79"/>
  <c r="AD141" i="79"/>
  <c r="AD133" i="79"/>
  <c r="AD223" i="79"/>
  <c r="AD180" i="79"/>
  <c r="AD59" i="79"/>
  <c r="AD231" i="79"/>
  <c r="AJ231" i="79" l="1"/>
  <c r="AE231" i="79"/>
  <c r="AG231" i="79" s="1"/>
  <c r="AI231" i="79" s="1"/>
  <c r="AF231" i="79"/>
  <c r="AH231" i="79" s="1"/>
  <c r="AJ59" i="79"/>
  <c r="AF59" i="79"/>
  <c r="AH59" i="79" s="1"/>
  <c r="AE59" i="79"/>
  <c r="AG59" i="79" s="1"/>
  <c r="AI59" i="79" s="1"/>
  <c r="AJ180" i="79"/>
  <c r="AF180" i="79"/>
  <c r="AH180" i="79" s="1"/>
  <c r="AE180" i="79"/>
  <c r="AG180" i="79" s="1"/>
  <c r="AI180" i="79" s="1"/>
  <c r="AJ223" i="79"/>
  <c r="AE223" i="79"/>
  <c r="AG223" i="79" s="1"/>
  <c r="AI223" i="79" s="1"/>
  <c r="AF223" i="79"/>
  <c r="AH223" i="79" s="1"/>
  <c r="AJ133" i="79"/>
  <c r="AE133" i="79"/>
  <c r="AG133" i="79" s="1"/>
  <c r="AI133" i="79" s="1"/>
  <c r="AF133" i="79"/>
  <c r="AH133" i="79" s="1"/>
  <c r="AJ141" i="79"/>
  <c r="AF141" i="79"/>
  <c r="AH141" i="79" s="1"/>
  <c r="AE141" i="79"/>
  <c r="AG141" i="79" s="1"/>
  <c r="AI141" i="79" s="1"/>
  <c r="AJ254" i="79"/>
  <c r="AE254" i="79"/>
  <c r="AG254" i="79" s="1"/>
  <c r="AI254" i="79" s="1"/>
  <c r="AF254" i="79"/>
  <c r="AH254" i="79" s="1"/>
  <c r="AJ118" i="79"/>
  <c r="AE118" i="79"/>
  <c r="AG118" i="79" s="1"/>
  <c r="AI118" i="79" s="1"/>
  <c r="AF118" i="79"/>
  <c r="AH118" i="79" s="1"/>
  <c r="AJ255" i="79"/>
  <c r="AF255" i="79"/>
  <c r="AH255" i="79" s="1"/>
  <c r="AE255" i="79"/>
  <c r="AG255" i="79" s="1"/>
  <c r="AI255" i="79" s="1"/>
  <c r="AJ108" i="79"/>
  <c r="AE108" i="79"/>
  <c r="AG108" i="79" s="1"/>
  <c r="AI108" i="79" s="1"/>
  <c r="AF108" i="79"/>
  <c r="AH108" i="79" s="1"/>
  <c r="AJ66" i="79"/>
  <c r="AF66" i="79"/>
  <c r="AH66" i="79" s="1"/>
  <c r="AE66" i="79"/>
  <c r="AG66" i="79" s="1"/>
  <c r="AI66" i="79" s="1"/>
  <c r="AJ107" i="79"/>
  <c r="AE107" i="79"/>
  <c r="AG107" i="79" s="1"/>
  <c r="AI107" i="79" s="1"/>
  <c r="AF107" i="79"/>
  <c r="AH107" i="79" s="1"/>
  <c r="AJ72" i="79"/>
  <c r="AF72" i="79"/>
  <c r="AH72" i="79" s="1"/>
  <c r="AE72" i="79"/>
  <c r="AG72" i="79" s="1"/>
  <c r="AI72" i="79" s="1"/>
  <c r="AJ67" i="79"/>
  <c r="AF67" i="79"/>
  <c r="AH67" i="79" s="1"/>
  <c r="AE67" i="79"/>
  <c r="AG67" i="79" s="1"/>
  <c r="AI67" i="79" s="1"/>
  <c r="AJ230" i="79"/>
  <c r="AE230" i="79"/>
  <c r="AG230" i="79" s="1"/>
  <c r="AI230" i="79" s="1"/>
  <c r="AF230" i="79"/>
  <c r="AH230" i="79" s="1"/>
  <c r="AJ33" i="79"/>
  <c r="AE33" i="79"/>
  <c r="AG33" i="79" s="1"/>
  <c r="AI33" i="79" s="1"/>
  <c r="AF33" i="79"/>
  <c r="AH33" i="79" s="1"/>
  <c r="AJ85" i="79"/>
  <c r="AE85" i="79"/>
  <c r="AG85" i="79" s="1"/>
  <c r="AI85" i="79" s="1"/>
  <c r="AF85" i="79"/>
  <c r="AH85" i="79" s="1"/>
  <c r="AJ241" i="79"/>
  <c r="AE241" i="79"/>
  <c r="AG241" i="79" s="1"/>
  <c r="AI241" i="79" s="1"/>
  <c r="AF241" i="79"/>
  <c r="AH241" i="79" s="1"/>
  <c r="AJ122" i="79"/>
  <c r="AE122" i="79"/>
  <c r="AG122" i="79" s="1"/>
  <c r="AI122" i="79" s="1"/>
  <c r="AF122" i="79"/>
  <c r="AH122" i="79" s="1"/>
  <c r="AJ225" i="79"/>
  <c r="AF225" i="79"/>
  <c r="AH225" i="79" s="1"/>
  <c r="AE225" i="79"/>
  <c r="AG225" i="79" s="1"/>
  <c r="AI225" i="79" s="1"/>
  <c r="AJ39" i="79"/>
  <c r="AE39" i="79"/>
  <c r="AG39" i="79" s="1"/>
  <c r="AI39" i="79" s="1"/>
  <c r="AF39" i="79"/>
  <c r="AH39" i="79" s="1"/>
  <c r="AJ240" i="79"/>
  <c r="AE240" i="79"/>
  <c r="AG240" i="79" s="1"/>
  <c r="AI240" i="79" s="1"/>
  <c r="AF240" i="79"/>
  <c r="AH240" i="79" s="1"/>
  <c r="AJ144" i="79"/>
  <c r="AE144" i="79"/>
  <c r="AG144" i="79" s="1"/>
  <c r="AI144" i="79" s="1"/>
  <c r="AF144" i="79"/>
  <c r="AH144" i="79" s="1"/>
  <c r="AJ28" i="79"/>
  <c r="AF28" i="79"/>
  <c r="AH28" i="79" s="1"/>
  <c r="AE28" i="79"/>
  <c r="AG28" i="79" s="1"/>
  <c r="AI28" i="79" s="1"/>
  <c r="AJ70" i="79"/>
  <c r="AE70" i="79"/>
  <c r="AG70" i="79" s="1"/>
  <c r="AI70" i="79" s="1"/>
  <c r="AF70" i="79"/>
  <c r="AH70" i="79" s="1"/>
  <c r="AJ148" i="79"/>
  <c r="AF148" i="79"/>
  <c r="AH148" i="79" s="1"/>
  <c r="AE148" i="79"/>
  <c r="AG148" i="79" s="1"/>
  <c r="AI148" i="79" s="1"/>
  <c r="AJ115" i="79"/>
  <c r="AF115" i="79"/>
  <c r="AH115" i="79" s="1"/>
  <c r="AE115" i="79"/>
  <c r="AG115" i="79" s="1"/>
  <c r="AI115" i="79" s="1"/>
  <c r="AJ60" i="79"/>
  <c r="AE60" i="79"/>
  <c r="AG60" i="79" s="1"/>
  <c r="AI60" i="79" s="1"/>
  <c r="AF60" i="79"/>
  <c r="AH60" i="79" s="1"/>
  <c r="AJ135" i="79"/>
  <c r="AF135" i="79"/>
  <c r="AH135" i="79" s="1"/>
  <c r="AE135" i="79"/>
  <c r="AG135" i="79" s="1"/>
  <c r="AI135" i="79" s="1"/>
  <c r="AJ250" i="79"/>
  <c r="AE250" i="79"/>
  <c r="AG250" i="79" s="1"/>
  <c r="AI250" i="79" s="1"/>
  <c r="AF250" i="79"/>
  <c r="AH250" i="79" s="1"/>
  <c r="AJ152" i="79"/>
  <c r="AE152" i="79"/>
  <c r="AG152" i="79" s="1"/>
  <c r="AI152" i="79" s="1"/>
  <c r="AF152" i="79"/>
  <c r="AH152" i="79" s="1"/>
  <c r="AJ84" i="79"/>
  <c r="AE84" i="79"/>
  <c r="AG84" i="79" s="1"/>
  <c r="AI84" i="79" s="1"/>
  <c r="AF84" i="79"/>
  <c r="AH84" i="79" s="1"/>
  <c r="AJ232" i="79"/>
  <c r="AF232" i="79"/>
  <c r="AH232" i="79" s="1"/>
  <c r="AE232" i="79"/>
  <c r="AG232" i="79" s="1"/>
  <c r="AI232" i="79" s="1"/>
  <c r="AJ30" i="79"/>
  <c r="AE30" i="79"/>
  <c r="AG30" i="79" s="1"/>
  <c r="AI30" i="79" s="1"/>
  <c r="AF30" i="79"/>
  <c r="AH30" i="79" s="1"/>
  <c r="AJ244" i="79"/>
  <c r="AF244" i="79"/>
  <c r="AH244" i="79" s="1"/>
  <c r="AE244" i="79"/>
  <c r="AG244" i="79" s="1"/>
  <c r="AI244" i="79" s="1"/>
  <c r="AJ117" i="79"/>
  <c r="AF117" i="79"/>
  <c r="AH117" i="79" s="1"/>
  <c r="AE117" i="79"/>
  <c r="AG117" i="79" s="1"/>
  <c r="AI117" i="79" s="1"/>
  <c r="AJ188" i="79"/>
  <c r="AE188" i="79"/>
  <c r="AG188" i="79" s="1"/>
  <c r="AI188" i="79" s="1"/>
  <c r="AF188" i="79"/>
  <c r="AH188" i="79" s="1"/>
  <c r="AJ17" i="79"/>
  <c r="AF17" i="79"/>
  <c r="AH17" i="79" s="1"/>
  <c r="AE17" i="79"/>
  <c r="AG17" i="79" s="1"/>
  <c r="AI17" i="79" s="1"/>
  <c r="AJ221" i="79"/>
  <c r="AE221" i="79"/>
  <c r="AG221" i="79" s="1"/>
  <c r="AI221" i="79" s="1"/>
  <c r="AF221" i="79"/>
  <c r="AH221" i="79" s="1"/>
  <c r="AJ258" i="79"/>
  <c r="AF258" i="79"/>
  <c r="AH258" i="79" s="1"/>
  <c r="AE258" i="79"/>
  <c r="AG258" i="79" s="1"/>
  <c r="AI258" i="79" s="1"/>
  <c r="AJ246" i="79"/>
  <c r="AE246" i="79"/>
  <c r="AG246" i="79" s="1"/>
  <c r="AI246" i="79" s="1"/>
  <c r="AF246" i="79"/>
  <c r="AH246" i="79" s="1"/>
  <c r="AJ54" i="79"/>
  <c r="AF54" i="79"/>
  <c r="AH54" i="79" s="1"/>
  <c r="AE54" i="79"/>
  <c r="AG54" i="79" s="1"/>
  <c r="AI54" i="79" s="1"/>
  <c r="AJ61" i="79"/>
  <c r="AF61" i="79"/>
  <c r="AH61" i="79" s="1"/>
  <c r="AE61" i="79"/>
  <c r="AG61" i="79" s="1"/>
  <c r="AI61" i="79" s="1"/>
  <c r="AJ184" i="79"/>
  <c r="AF184" i="79"/>
  <c r="AH184" i="79" s="1"/>
  <c r="AE184" i="79"/>
  <c r="AG184" i="79" s="1"/>
  <c r="AI184" i="79" s="1"/>
  <c r="AJ95" i="79"/>
  <c r="AE95" i="79"/>
  <c r="AG95" i="79" s="1"/>
  <c r="AI95" i="79" s="1"/>
  <c r="AF95" i="79"/>
  <c r="AH95" i="79" s="1"/>
  <c r="AJ162" i="79"/>
  <c r="AE162" i="79"/>
  <c r="AG162" i="79" s="1"/>
  <c r="AI162" i="79" s="1"/>
  <c r="AF162" i="79"/>
  <c r="AH162" i="79" s="1"/>
  <c r="AJ173" i="79"/>
  <c r="AE173" i="79"/>
  <c r="AG173" i="79" s="1"/>
  <c r="AI173" i="79" s="1"/>
  <c r="AF173" i="79"/>
  <c r="AH173" i="79" s="1"/>
  <c r="AJ247" i="79"/>
  <c r="AE247" i="79"/>
  <c r="AG247" i="79" s="1"/>
  <c r="AI247" i="79" s="1"/>
  <c r="AF247" i="79"/>
  <c r="AH247" i="79" s="1"/>
  <c r="AJ233" i="79"/>
  <c r="AF233" i="79"/>
  <c r="AH233" i="79" s="1"/>
  <c r="AE233" i="79"/>
  <c r="AG233" i="79" s="1"/>
  <c r="AI233" i="79" s="1"/>
  <c r="AJ37" i="79"/>
  <c r="AE37" i="79"/>
  <c r="AG37" i="79" s="1"/>
  <c r="AI37" i="79" s="1"/>
  <c r="AF37" i="79"/>
  <c r="AH37" i="79" s="1"/>
  <c r="AJ94" i="79"/>
  <c r="AE94" i="79"/>
  <c r="AG94" i="79" s="1"/>
  <c r="AI94" i="79" s="1"/>
  <c r="AF94" i="79"/>
  <c r="AH94" i="79" s="1"/>
  <c r="AJ149" i="79"/>
  <c r="AF149" i="79"/>
  <c r="AH149" i="79" s="1"/>
  <c r="AE149" i="79"/>
  <c r="AG149" i="79" s="1"/>
  <c r="AI149" i="79" s="1"/>
  <c r="AJ199" i="79"/>
  <c r="AF199" i="79"/>
  <c r="AH199" i="79" s="1"/>
  <c r="AE199" i="79"/>
  <c r="AG199" i="79" s="1"/>
  <c r="AI199" i="79" s="1"/>
  <c r="AJ126" i="79"/>
  <c r="AF126" i="79"/>
  <c r="AH126" i="79" s="1"/>
  <c r="AE126" i="79"/>
  <c r="AG126" i="79" s="1"/>
  <c r="AI126" i="79" s="1"/>
  <c r="AJ109" i="79"/>
  <c r="AE109" i="79"/>
  <c r="AG109" i="79" s="1"/>
  <c r="AI109" i="79" s="1"/>
  <c r="AF109" i="79"/>
  <c r="AH109" i="79" s="1"/>
  <c r="AJ20" i="79"/>
  <c r="AE20" i="79"/>
  <c r="AG20" i="79" s="1"/>
  <c r="AI20" i="79" s="1"/>
  <c r="AF20" i="79"/>
  <c r="AH20" i="79" s="1"/>
  <c r="AJ26" i="79"/>
  <c r="AF26" i="79"/>
  <c r="AH26" i="79" s="1"/>
  <c r="AE26" i="79"/>
  <c r="AG26" i="79" s="1"/>
  <c r="AI26" i="79" s="1"/>
  <c r="AJ137" i="79"/>
  <c r="AE137" i="79"/>
  <c r="AG137" i="79" s="1"/>
  <c r="AI137" i="79" s="1"/>
  <c r="AF137" i="79"/>
  <c r="AH137" i="79" s="1"/>
  <c r="AJ164" i="79"/>
  <c r="AE164" i="79"/>
  <c r="AG164" i="79" s="1"/>
  <c r="AI164" i="79" s="1"/>
  <c r="AF164" i="79"/>
  <c r="AH164" i="79" s="1"/>
  <c r="AJ83" i="79"/>
  <c r="AF83" i="79"/>
  <c r="AH83" i="79" s="1"/>
  <c r="AE83" i="79"/>
  <c r="AG83" i="79" s="1"/>
  <c r="AI83" i="79" s="1"/>
  <c r="AJ100" i="79"/>
  <c r="AE100" i="79"/>
  <c r="AG100" i="79" s="1"/>
  <c r="AI100" i="79" s="1"/>
  <c r="AF100" i="79"/>
  <c r="AH100" i="79" s="1"/>
  <c r="AJ140" i="79"/>
  <c r="AF140" i="79"/>
  <c r="AH140" i="79" s="1"/>
  <c r="AE140" i="79"/>
  <c r="AG140" i="79" s="1"/>
  <c r="AI140" i="79" s="1"/>
  <c r="AJ96" i="79"/>
  <c r="AE96" i="79"/>
  <c r="AG96" i="79" s="1"/>
  <c r="AI96" i="79" s="1"/>
  <c r="AF96" i="79"/>
  <c r="AH96" i="79" s="1"/>
  <c r="AJ179" i="79"/>
  <c r="AF179" i="79"/>
  <c r="AH179" i="79" s="1"/>
  <c r="AE179" i="79"/>
  <c r="AG179" i="79" s="1"/>
  <c r="AI179" i="79" s="1"/>
  <c r="AJ80" i="79"/>
  <c r="AF80" i="79"/>
  <c r="AH80" i="79" s="1"/>
  <c r="AE80" i="79"/>
  <c r="AG80" i="79" s="1"/>
  <c r="AI80" i="79" s="1"/>
  <c r="AJ78" i="79"/>
  <c r="AF78" i="79"/>
  <c r="AH78" i="79" s="1"/>
  <c r="AE78" i="79"/>
  <c r="AG78" i="79" s="1"/>
  <c r="AI78" i="79" s="1"/>
  <c r="AJ229" i="79"/>
  <c r="AF229" i="79"/>
  <c r="AH229" i="79" s="1"/>
  <c r="AE229" i="79"/>
  <c r="AG229" i="79" s="1"/>
  <c r="AI229" i="79" s="1"/>
  <c r="AJ93" i="79"/>
  <c r="AF93" i="79"/>
  <c r="AH93" i="79" s="1"/>
  <c r="AE93" i="79"/>
  <c r="AG93" i="79" s="1"/>
  <c r="AI93" i="79" s="1"/>
  <c r="AJ29" i="79"/>
  <c r="AF29" i="79"/>
  <c r="AH29" i="79" s="1"/>
  <c r="AE29" i="79"/>
  <c r="AG29" i="79" s="1"/>
  <c r="AI29" i="79" s="1"/>
  <c r="AJ172" i="79"/>
  <c r="AF172" i="79"/>
  <c r="AH172" i="79" s="1"/>
  <c r="AE172" i="79"/>
  <c r="AG172" i="79" s="1"/>
  <c r="AI172" i="79" s="1"/>
  <c r="AJ119" i="79"/>
  <c r="AF119" i="79"/>
  <c r="AH119" i="79" s="1"/>
  <c r="AE119" i="79"/>
  <c r="AG119" i="79" s="1"/>
  <c r="AI119" i="79" s="1"/>
  <c r="AJ68" i="79"/>
  <c r="AF68" i="79"/>
  <c r="AH68" i="79" s="1"/>
  <c r="AE68" i="79"/>
  <c r="AG68" i="79" s="1"/>
  <c r="AI68" i="79" s="1"/>
  <c r="AJ239" i="79"/>
  <c r="AF239" i="79"/>
  <c r="AH239" i="79" s="1"/>
  <c r="AE239" i="79"/>
  <c r="AG239" i="79" s="1"/>
  <c r="AI239" i="79" s="1"/>
  <c r="AJ151" i="79"/>
  <c r="AE151" i="79"/>
  <c r="AG151" i="79" s="1"/>
  <c r="AI151" i="79" s="1"/>
  <c r="AF151" i="79"/>
  <c r="AH151" i="79" s="1"/>
  <c r="AJ166" i="79"/>
  <c r="AF166" i="79"/>
  <c r="AH166" i="79" s="1"/>
  <c r="AE166" i="79"/>
  <c r="AG166" i="79" s="1"/>
  <c r="AI166" i="79" s="1"/>
  <c r="AJ41" i="79"/>
  <c r="AE41" i="79"/>
  <c r="AG41" i="79" s="1"/>
  <c r="AI41" i="79" s="1"/>
  <c r="AF41" i="79"/>
  <c r="AH41" i="79" s="1"/>
  <c r="AJ147" i="79"/>
  <c r="AE147" i="79"/>
  <c r="AG147" i="79" s="1"/>
  <c r="AI147" i="79" s="1"/>
  <c r="AF147" i="79"/>
  <c r="AH147" i="79" s="1"/>
  <c r="AJ79" i="79"/>
  <c r="AE79" i="79"/>
  <c r="AG79" i="79" s="1"/>
  <c r="AI79" i="79" s="1"/>
  <c r="AF79" i="79"/>
  <c r="AH79" i="79" s="1"/>
  <c r="AJ47" i="79"/>
  <c r="AE47" i="79"/>
  <c r="AG47" i="79" s="1"/>
  <c r="AI47" i="79" s="1"/>
  <c r="AF47" i="79"/>
  <c r="AH47" i="79" s="1"/>
  <c r="AJ251" i="79"/>
  <c r="AE251" i="79"/>
  <c r="AG251" i="79" s="1"/>
  <c r="AI251" i="79" s="1"/>
  <c r="AF251" i="79"/>
  <c r="AH251" i="79" s="1"/>
  <c r="AJ102" i="79"/>
  <c r="AF102" i="79"/>
  <c r="AH102" i="79" s="1"/>
  <c r="AE102" i="79"/>
  <c r="AG102" i="79" s="1"/>
  <c r="AI102" i="79" s="1"/>
  <c r="AJ192" i="79"/>
  <c r="AE192" i="79"/>
  <c r="AG192" i="79" s="1"/>
  <c r="AI192" i="79" s="1"/>
  <c r="AF192" i="79"/>
  <c r="AH192" i="79" s="1"/>
  <c r="AJ34" i="79"/>
  <c r="AE34" i="79"/>
  <c r="AG34" i="79" s="1"/>
  <c r="AI34" i="79" s="1"/>
  <c r="AF34" i="79"/>
  <c r="AH34" i="79" s="1"/>
  <c r="AJ181" i="79"/>
  <c r="AF181" i="79"/>
  <c r="AH181" i="79" s="1"/>
  <c r="AE181" i="79"/>
  <c r="AG181" i="79" s="1"/>
  <c r="AI181" i="79" s="1"/>
  <c r="AJ213" i="79"/>
  <c r="AF213" i="79"/>
  <c r="AH213" i="79" s="1"/>
  <c r="AE213" i="79"/>
  <c r="AG213" i="79" s="1"/>
  <c r="AI213" i="79" s="1"/>
  <c r="AJ21" i="79"/>
  <c r="AE21" i="79"/>
  <c r="AG21" i="79" s="1"/>
  <c r="AI21" i="79" s="1"/>
  <c r="AF21" i="79"/>
  <c r="AH21" i="79" s="1"/>
  <c r="AJ210" i="79"/>
  <c r="AF210" i="79"/>
  <c r="AH210" i="79" s="1"/>
  <c r="AE210" i="79"/>
  <c r="AG210" i="79" s="1"/>
  <c r="AI210" i="79" s="1"/>
  <c r="AJ31" i="79"/>
  <c r="AF31" i="79"/>
  <c r="AH31" i="79" s="1"/>
  <c r="AE31" i="79"/>
  <c r="AG31" i="79" s="1"/>
  <c r="AI31" i="79" s="1"/>
  <c r="AJ257" i="79"/>
  <c r="AE257" i="79"/>
  <c r="AG257" i="79" s="1"/>
  <c r="AI257" i="79" s="1"/>
  <c r="AF257" i="79"/>
  <c r="AH257" i="79" s="1"/>
  <c r="AJ191" i="79"/>
  <c r="AE191" i="79"/>
  <c r="AG191" i="79" s="1"/>
  <c r="AI191" i="79" s="1"/>
  <c r="AF191" i="79"/>
  <c r="AH191" i="79" s="1"/>
  <c r="AJ177" i="79"/>
  <c r="AE177" i="79"/>
  <c r="AG177" i="79" s="1"/>
  <c r="AI177" i="79" s="1"/>
  <c r="AF177" i="79"/>
  <c r="AH177" i="79" s="1"/>
  <c r="AJ128" i="79"/>
  <c r="AF128" i="79"/>
  <c r="AH128" i="79" s="1"/>
  <c r="AE128" i="79"/>
  <c r="AG128" i="79" s="1"/>
  <c r="AI128" i="79" s="1"/>
  <c r="AJ174" i="79"/>
  <c r="AF174" i="79"/>
  <c r="AH174" i="79" s="1"/>
  <c r="AE174" i="79"/>
  <c r="AG174" i="79" s="1"/>
  <c r="AI174" i="79" s="1"/>
  <c r="AJ253" i="79"/>
  <c r="AF253" i="79"/>
  <c r="AH253" i="79" s="1"/>
  <c r="AE253" i="79"/>
  <c r="AG253" i="79" s="1"/>
  <c r="AI253" i="79" s="1"/>
  <c r="AJ261" i="79"/>
  <c r="AE261" i="79"/>
  <c r="AG261" i="79" s="1"/>
  <c r="AI261" i="79" s="1"/>
  <c r="AF261" i="79"/>
  <c r="AH261" i="79" s="1"/>
  <c r="AJ142" i="79"/>
  <c r="AE142" i="79"/>
  <c r="AG142" i="79" s="1"/>
  <c r="AI142" i="79" s="1"/>
  <c r="AF142" i="79"/>
  <c r="AH142" i="79" s="1"/>
  <c r="AJ263" i="79"/>
  <c r="AE263" i="79"/>
  <c r="AG263" i="79" s="1"/>
  <c r="AI263" i="79" s="1"/>
  <c r="AF263" i="79"/>
  <c r="AH263" i="79" s="1"/>
  <c r="AJ98" i="79"/>
  <c r="AF98" i="79"/>
  <c r="AH98" i="79" s="1"/>
  <c r="AE98" i="79"/>
  <c r="AG98" i="79" s="1"/>
  <c r="AI98" i="79" s="1"/>
  <c r="AJ208" i="79"/>
  <c r="AF208" i="79"/>
  <c r="AH208" i="79" s="1"/>
  <c r="AE208" i="79"/>
  <c r="AG208" i="79" s="1"/>
  <c r="AI208" i="79" s="1"/>
  <c r="AJ38" i="79"/>
  <c r="AF38" i="79"/>
  <c r="AH38" i="79" s="1"/>
  <c r="AE38" i="79"/>
  <c r="AG38" i="79" s="1"/>
  <c r="AI38" i="79" s="1"/>
  <c r="AJ76" i="79"/>
  <c r="AF76" i="79"/>
  <c r="AH76" i="79" s="1"/>
  <c r="AE76" i="79"/>
  <c r="AG76" i="79" s="1"/>
  <c r="AI76" i="79" s="1"/>
  <c r="AJ161" i="79"/>
  <c r="AE161" i="79"/>
  <c r="AG161" i="79" s="1"/>
  <c r="AI161" i="79" s="1"/>
  <c r="AF161" i="79"/>
  <c r="AH161" i="79" s="1"/>
  <c r="AJ170" i="79"/>
  <c r="AF170" i="79"/>
  <c r="AH170" i="79" s="1"/>
  <c r="AE170" i="79"/>
  <c r="AG170" i="79" s="1"/>
  <c r="AI170" i="79" s="1"/>
  <c r="AJ158" i="79"/>
  <c r="AE158" i="79"/>
  <c r="AG158" i="79" s="1"/>
  <c r="AI158" i="79" s="1"/>
  <c r="AF158" i="79"/>
  <c r="AH158" i="79" s="1"/>
  <c r="AJ69" i="79"/>
  <c r="AF69" i="79"/>
  <c r="AH69" i="79" s="1"/>
  <c r="AE69" i="79"/>
  <c r="AG69" i="79" s="1"/>
  <c r="AI69" i="79" s="1"/>
  <c r="AJ62" i="79"/>
  <c r="AE62" i="79"/>
  <c r="AG62" i="79" s="1"/>
  <c r="AI62" i="79" s="1"/>
  <c r="AF62" i="79"/>
  <c r="AH62" i="79" s="1"/>
  <c r="AJ264" i="79"/>
  <c r="AE264" i="79"/>
  <c r="AG264" i="79" s="1"/>
  <c r="AI264" i="79" s="1"/>
  <c r="AF264" i="79"/>
  <c r="AH264" i="79" s="1"/>
  <c r="AJ23" i="79"/>
  <c r="AE23" i="79"/>
  <c r="AG23" i="79" s="1"/>
  <c r="AI23" i="79" s="1"/>
  <c r="AF23" i="79"/>
  <c r="AH23" i="79" s="1"/>
  <c r="AJ58" i="79"/>
  <c r="AF58" i="79"/>
  <c r="AH58" i="79" s="1"/>
  <c r="AE58" i="79"/>
  <c r="AG58" i="79" s="1"/>
  <c r="AI58" i="79" s="1"/>
  <c r="AJ249" i="79"/>
  <c r="AE249" i="79"/>
  <c r="AG249" i="79" s="1"/>
  <c r="AI249" i="79" s="1"/>
  <c r="AF249" i="79"/>
  <c r="AH249" i="79" s="1"/>
  <c r="AJ22" i="79"/>
  <c r="AF22" i="79"/>
  <c r="AH22" i="79" s="1"/>
  <c r="AE22" i="79"/>
  <c r="AG22" i="79" s="1"/>
  <c r="AI22" i="79" s="1"/>
  <c r="AJ211" i="79"/>
  <c r="AE211" i="79"/>
  <c r="AG211" i="79" s="1"/>
  <c r="AI211" i="79" s="1"/>
  <c r="AF211" i="79"/>
  <c r="AH211" i="79" s="1"/>
  <c r="AJ42" i="79"/>
  <c r="AE42" i="79"/>
  <c r="AG42" i="79" s="1"/>
  <c r="AI42" i="79" s="1"/>
  <c r="AF42" i="79"/>
  <c r="AH42" i="79" s="1"/>
  <c r="AJ105" i="79"/>
  <c r="AF105" i="79"/>
  <c r="AH105" i="79" s="1"/>
  <c r="AE105" i="79"/>
  <c r="AG105" i="79" s="1"/>
  <c r="AI105" i="79" s="1"/>
  <c r="AJ25" i="79"/>
  <c r="AE25" i="79"/>
  <c r="AG25" i="79" s="1"/>
  <c r="AI25" i="79" s="1"/>
  <c r="AF25" i="79"/>
  <c r="AH25" i="79" s="1"/>
  <c r="AJ242" i="79"/>
  <c r="AF242" i="79"/>
  <c r="AH242" i="79" s="1"/>
  <c r="AE242" i="79"/>
  <c r="AG242" i="79" s="1"/>
  <c r="AI242" i="79" s="1"/>
  <c r="AJ207" i="79"/>
  <c r="AF207" i="79"/>
  <c r="AH207" i="79" s="1"/>
  <c r="AE207" i="79"/>
  <c r="AG207" i="79" s="1"/>
  <c r="AI207" i="79" s="1"/>
  <c r="AJ203" i="79"/>
  <c r="AE203" i="79"/>
  <c r="AG203" i="79" s="1"/>
  <c r="AI203" i="79" s="1"/>
  <c r="AF203" i="79"/>
  <c r="AH203" i="79" s="1"/>
  <c r="AJ104" i="79"/>
  <c r="AE104" i="79"/>
  <c r="AG104" i="79" s="1"/>
  <c r="AI104" i="79" s="1"/>
  <c r="AF104" i="79"/>
  <c r="AH104" i="79" s="1"/>
  <c r="AJ110" i="79"/>
  <c r="AE110" i="79"/>
  <c r="AG110" i="79" s="1"/>
  <c r="AI110" i="79" s="1"/>
  <c r="AF110" i="79"/>
  <c r="AH110" i="79" s="1"/>
  <c r="AJ212" i="79"/>
  <c r="AE212" i="79"/>
  <c r="AG212" i="79" s="1"/>
  <c r="AI212" i="79" s="1"/>
  <c r="AF212" i="79"/>
  <c r="AH212" i="79" s="1"/>
  <c r="AJ106" i="79"/>
  <c r="AE106" i="79"/>
  <c r="AG106" i="79" s="1"/>
  <c r="AI106" i="79" s="1"/>
  <c r="AF106" i="79"/>
  <c r="AH106" i="79" s="1"/>
  <c r="AJ43" i="79"/>
  <c r="AF43" i="79"/>
  <c r="AH43" i="79" s="1"/>
  <c r="AE43" i="79"/>
  <c r="AG43" i="79" s="1"/>
  <c r="AI43" i="79" s="1"/>
  <c r="AJ167" i="79"/>
  <c r="AF167" i="79"/>
  <c r="AH167" i="79" s="1"/>
  <c r="AE167" i="79"/>
  <c r="AG167" i="79" s="1"/>
  <c r="AI167" i="79" s="1"/>
  <c r="AJ113" i="79"/>
  <c r="AF113" i="79"/>
  <c r="AH113" i="79" s="1"/>
  <c r="AE113" i="79"/>
  <c r="AG113" i="79" s="1"/>
  <c r="AI113" i="79" s="1"/>
  <c r="AJ49" i="79"/>
  <c r="AE49" i="79"/>
  <c r="AG49" i="79" s="1"/>
  <c r="AI49" i="79" s="1"/>
  <c r="AF49" i="79"/>
  <c r="AH49" i="79" s="1"/>
  <c r="AJ136" i="79"/>
  <c r="AF136" i="79"/>
  <c r="AH136" i="79" s="1"/>
  <c r="AE136" i="79"/>
  <c r="AG136" i="79" s="1"/>
  <c r="AI136" i="79" s="1"/>
  <c r="AJ183" i="79"/>
  <c r="AF183" i="79"/>
  <c r="AH183" i="79" s="1"/>
  <c r="AE183" i="79"/>
  <c r="AG183" i="79" s="1"/>
  <c r="AI183" i="79" s="1"/>
  <c r="AJ73" i="79"/>
  <c r="AF73" i="79"/>
  <c r="AH73" i="79" s="1"/>
  <c r="AE73" i="79"/>
  <c r="AG73" i="79" s="1"/>
  <c r="AI73" i="79" s="1"/>
  <c r="AJ182" i="79"/>
  <c r="AE182" i="79"/>
  <c r="AG182" i="79" s="1"/>
  <c r="AI182" i="79" s="1"/>
  <c r="AF182" i="79"/>
  <c r="AH182" i="79" s="1"/>
  <c r="AJ121" i="79"/>
  <c r="AF121" i="79"/>
  <c r="AH121" i="79" s="1"/>
  <c r="AE121" i="79"/>
  <c r="AG121" i="79" s="1"/>
  <c r="AI121" i="79" s="1"/>
  <c r="AJ145" i="79"/>
  <c r="AF145" i="79"/>
  <c r="AH145" i="79" s="1"/>
  <c r="AE145" i="79"/>
  <c r="AG145" i="79" s="1"/>
  <c r="AI145" i="79" s="1"/>
  <c r="AJ51" i="79"/>
  <c r="AE51" i="79"/>
  <c r="AG51" i="79" s="1"/>
  <c r="AI51" i="79" s="1"/>
  <c r="AF51" i="79"/>
  <c r="AH51" i="79" s="1"/>
  <c r="AJ193" i="79"/>
  <c r="AF193" i="79"/>
  <c r="AH193" i="79" s="1"/>
  <c r="AE193" i="79"/>
  <c r="AG193" i="79" s="1"/>
  <c r="AI193" i="79" s="1"/>
  <c r="AJ206" i="79"/>
  <c r="AE206" i="79"/>
  <c r="AG206" i="79" s="1"/>
  <c r="AI206" i="79" s="1"/>
  <c r="AF206" i="79"/>
  <c r="AH206" i="79" s="1"/>
  <c r="AJ153" i="79"/>
  <c r="AE153" i="79"/>
  <c r="AG153" i="79" s="1"/>
  <c r="AI153" i="79" s="1"/>
  <c r="AF153" i="79"/>
  <c r="AH153" i="79" s="1"/>
  <c r="AJ50" i="79"/>
  <c r="AE50" i="79"/>
  <c r="AG50" i="79" s="1"/>
  <c r="AI50" i="79" s="1"/>
  <c r="AF50" i="79"/>
  <c r="AH50" i="79" s="1"/>
  <c r="AJ27" i="79"/>
  <c r="AE27" i="79"/>
  <c r="AG27" i="79" s="1"/>
  <c r="AI27" i="79" s="1"/>
  <c r="AF27" i="79"/>
  <c r="AH27" i="79" s="1"/>
  <c r="AJ209" i="79"/>
  <c r="AE209" i="79"/>
  <c r="AG209" i="79" s="1"/>
  <c r="AI209" i="79" s="1"/>
  <c r="AF209" i="79"/>
  <c r="AH209" i="79" s="1"/>
  <c r="AJ168" i="79"/>
  <c r="AE168" i="79"/>
  <c r="AG168" i="79" s="1"/>
  <c r="AI168" i="79" s="1"/>
  <c r="AF168" i="79"/>
  <c r="AH168" i="79" s="1"/>
  <c r="AJ86" i="79"/>
  <c r="AE86" i="79"/>
  <c r="AG86" i="79" s="1"/>
  <c r="AI86" i="79" s="1"/>
  <c r="AF86" i="79"/>
  <c r="AH86" i="79" s="1"/>
  <c r="AJ63" i="79"/>
  <c r="AF63" i="79"/>
  <c r="AH63" i="79" s="1"/>
  <c r="AE63" i="79"/>
  <c r="AG63" i="79" s="1"/>
  <c r="AI63" i="79" s="1"/>
  <c r="AJ35" i="79"/>
  <c r="AF35" i="79"/>
  <c r="AH35" i="79" s="1"/>
  <c r="AE35" i="79"/>
  <c r="AG35" i="79" s="1"/>
  <c r="AI35" i="79" s="1"/>
  <c r="AJ57" i="79"/>
  <c r="AF57" i="79"/>
  <c r="AH57" i="79" s="1"/>
  <c r="AE57" i="79"/>
  <c r="AG57" i="79" s="1"/>
  <c r="AI57" i="79" s="1"/>
  <c r="AJ243" i="79"/>
  <c r="AE243" i="79"/>
  <c r="AG243" i="79" s="1"/>
  <c r="AI243" i="79" s="1"/>
  <c r="AF243" i="79"/>
  <c r="AH243" i="79" s="1"/>
  <c r="AJ88" i="79"/>
  <c r="AF88" i="79"/>
  <c r="AH88" i="79" s="1"/>
  <c r="AE88" i="79"/>
  <c r="AG88" i="79" s="1"/>
  <c r="AI88" i="79" s="1"/>
  <c r="AJ159" i="79"/>
  <c r="AF159" i="79"/>
  <c r="AH159" i="79" s="1"/>
  <c r="AE159" i="79"/>
  <c r="AG159" i="79" s="1"/>
  <c r="AI159" i="79" s="1"/>
  <c r="AJ18" i="79"/>
  <c r="AE18" i="79"/>
  <c r="AG18" i="79" s="1"/>
  <c r="AI18" i="79" s="1"/>
  <c r="AF18" i="79"/>
  <c r="AH18" i="79" s="1"/>
  <c r="AJ176" i="79"/>
  <c r="AF176" i="79"/>
  <c r="AH176" i="79" s="1"/>
  <c r="AE176" i="79"/>
  <c r="AG176" i="79" s="1"/>
  <c r="AI176" i="79" s="1"/>
  <c r="AJ87" i="79"/>
  <c r="AE87" i="79"/>
  <c r="AG87" i="79" s="1"/>
  <c r="AI87" i="79" s="1"/>
  <c r="AF87" i="79"/>
  <c r="AH87" i="79" s="1"/>
  <c r="AJ237" i="79"/>
  <c r="AE237" i="79"/>
  <c r="AG237" i="79" s="1"/>
  <c r="AI237" i="79" s="1"/>
  <c r="AF237" i="79"/>
  <c r="AH237" i="79" s="1"/>
  <c r="AJ114" i="79"/>
  <c r="AE114" i="79"/>
  <c r="AG114" i="79" s="1"/>
  <c r="AI114" i="79" s="1"/>
  <c r="AF114" i="79"/>
  <c r="AH114" i="79" s="1"/>
  <c r="AJ129" i="79"/>
  <c r="AF129" i="79"/>
  <c r="AH129" i="79" s="1"/>
  <c r="AE129" i="79"/>
  <c r="AG129" i="79" s="1"/>
  <c r="AI129" i="79" s="1"/>
  <c r="AJ200" i="79"/>
  <c r="AF200" i="79"/>
  <c r="AH200" i="79" s="1"/>
  <c r="AE200" i="79"/>
  <c r="AG200" i="79" s="1"/>
  <c r="AI200" i="79" s="1"/>
  <c r="AJ248" i="79"/>
  <c r="AE248" i="79"/>
  <c r="AG248" i="79" s="1"/>
  <c r="AI248" i="79" s="1"/>
  <c r="AF248" i="79"/>
  <c r="AH248" i="79" s="1"/>
  <c r="AJ219" i="79"/>
  <c r="AE219" i="79"/>
  <c r="AG219" i="79" s="1"/>
  <c r="AI219" i="79" s="1"/>
  <c r="AF219" i="79"/>
  <c r="AH219" i="79" s="1"/>
  <c r="AJ56" i="79"/>
  <c r="AE56" i="79"/>
  <c r="AG56" i="79" s="1"/>
  <c r="AI56" i="79" s="1"/>
  <c r="AF56" i="79"/>
  <c r="AH56" i="79" s="1"/>
  <c r="AJ77" i="79"/>
  <c r="AF77" i="79"/>
  <c r="AH77" i="79" s="1"/>
  <c r="AE77" i="79"/>
  <c r="AG77" i="79" s="1"/>
  <c r="AI77" i="79" s="1"/>
  <c r="AJ52" i="79"/>
  <c r="AE52" i="79"/>
  <c r="AG52" i="79" s="1"/>
  <c r="AI52" i="79" s="1"/>
  <c r="AF52" i="79"/>
  <c r="AH52" i="79" s="1"/>
  <c r="AJ116" i="79"/>
  <c r="AE116" i="79"/>
  <c r="AG116" i="79" s="1"/>
  <c r="AI116" i="79" s="1"/>
  <c r="AF116" i="79"/>
  <c r="AH116" i="79" s="1"/>
  <c r="AJ65" i="79"/>
  <c r="AE65" i="79"/>
  <c r="AG65" i="79" s="1"/>
  <c r="AI65" i="79" s="1"/>
  <c r="AF65" i="79"/>
  <c r="AH65" i="79" s="1"/>
  <c r="AJ194" i="79"/>
  <c r="AE194" i="79"/>
  <c r="AG194" i="79" s="1"/>
  <c r="AI194" i="79" s="1"/>
  <c r="AF194" i="79"/>
  <c r="AH194" i="79" s="1"/>
  <c r="AJ235" i="79"/>
  <c r="AF235" i="79"/>
  <c r="AH235" i="79" s="1"/>
  <c r="AE235" i="79"/>
  <c r="AG235" i="79" s="1"/>
  <c r="AI235" i="79" s="1"/>
  <c r="AJ252" i="79"/>
  <c r="AE252" i="79"/>
  <c r="AG252" i="79" s="1"/>
  <c r="AI252" i="79" s="1"/>
  <c r="AF252" i="79"/>
  <c r="AH252" i="79" s="1"/>
  <c r="AJ125" i="79"/>
  <c r="AF125" i="79"/>
  <c r="AH125" i="79" s="1"/>
  <c r="AE125" i="79"/>
  <c r="AG125" i="79" s="1"/>
  <c r="AI125" i="79" s="1"/>
  <c r="AJ155" i="79"/>
  <c r="AF155" i="79"/>
  <c r="AH155" i="79" s="1"/>
  <c r="AE155" i="79"/>
  <c r="AG155" i="79" s="1"/>
  <c r="AI155" i="79" s="1"/>
  <c r="AJ165" i="79"/>
  <c r="AE165" i="79"/>
  <c r="AG165" i="79" s="1"/>
  <c r="AI165" i="79" s="1"/>
  <c r="AF165" i="79"/>
  <c r="AH165" i="79" s="1"/>
  <c r="AJ124" i="79"/>
  <c r="AF124" i="79"/>
  <c r="AH124" i="79" s="1"/>
  <c r="AE124" i="79"/>
  <c r="AG124" i="79" s="1"/>
  <c r="AI124" i="79" s="1"/>
  <c r="AJ226" i="79"/>
  <c r="AE226" i="79"/>
  <c r="AG226" i="79" s="1"/>
  <c r="AI226" i="79" s="1"/>
  <c r="AF226" i="79"/>
  <c r="AH226" i="79" s="1"/>
  <c r="AJ55" i="79"/>
  <c r="AF55" i="79"/>
  <c r="AH55" i="79" s="1"/>
  <c r="AE55" i="79"/>
  <c r="AG55" i="79" s="1"/>
  <c r="AI55" i="79" s="1"/>
  <c r="AJ127" i="79"/>
  <c r="AF127" i="79"/>
  <c r="AH127" i="79" s="1"/>
  <c r="AE127" i="79"/>
  <c r="AG127" i="79" s="1"/>
  <c r="AI127" i="79" s="1"/>
  <c r="AJ44" i="79"/>
  <c r="AF44" i="79"/>
  <c r="AH44" i="79" s="1"/>
  <c r="AE44" i="79"/>
  <c r="AG44" i="79" s="1"/>
  <c r="AI44" i="79" s="1"/>
  <c r="AJ189" i="79"/>
  <c r="AF189" i="79"/>
  <c r="AH189" i="79" s="1"/>
  <c r="AE189" i="79"/>
  <c r="AG189" i="79" s="1"/>
  <c r="AI189" i="79" s="1"/>
  <c r="AJ53" i="79"/>
  <c r="AF53" i="79"/>
  <c r="AH53" i="79" s="1"/>
  <c r="AE53" i="79"/>
  <c r="AG53" i="79" s="1"/>
  <c r="AI53" i="79" s="1"/>
  <c r="AJ90" i="79"/>
  <c r="AE90" i="79"/>
  <c r="AG90" i="79" s="1"/>
  <c r="AI90" i="79" s="1"/>
  <c r="AF90" i="79"/>
  <c r="AH90" i="79" s="1"/>
  <c r="AJ46" i="79"/>
  <c r="AF46" i="79"/>
  <c r="AH46" i="79" s="1"/>
  <c r="AE46" i="79"/>
  <c r="AG46" i="79" s="1"/>
  <c r="AI46" i="79" s="1"/>
  <c r="AJ75" i="79"/>
  <c r="AE75" i="79"/>
  <c r="AG75" i="79" s="1"/>
  <c r="AI75" i="79" s="1"/>
  <c r="AF75" i="79"/>
  <c r="AH75" i="79" s="1"/>
  <c r="AJ74" i="79"/>
  <c r="AF74" i="79"/>
  <c r="AH74" i="79" s="1"/>
  <c r="AE74" i="79"/>
  <c r="AG74" i="79" s="1"/>
  <c r="AI74" i="79" s="1"/>
  <c r="AJ131" i="79"/>
  <c r="AF131" i="79"/>
  <c r="AH131" i="79" s="1"/>
  <c r="AE131" i="79"/>
  <c r="AG131" i="79" s="1"/>
  <c r="AI131" i="79" s="1"/>
  <c r="AJ134" i="79"/>
  <c r="AE134" i="79"/>
  <c r="AG134" i="79" s="1"/>
  <c r="AI134" i="79" s="1"/>
  <c r="AF134" i="79"/>
  <c r="AH134" i="79" s="1"/>
  <c r="AJ259" i="79"/>
  <c r="AE259" i="79"/>
  <c r="AG259" i="79" s="1"/>
  <c r="AI259" i="79" s="1"/>
  <c r="AF259" i="79"/>
  <c r="AH259" i="79" s="1"/>
  <c r="AJ236" i="79"/>
  <c r="AE236" i="79"/>
  <c r="AG236" i="79" s="1"/>
  <c r="AI236" i="79" s="1"/>
  <c r="AF236" i="79"/>
  <c r="AH236" i="79" s="1"/>
  <c r="AJ205" i="79"/>
  <c r="AF205" i="79"/>
  <c r="AH205" i="79" s="1"/>
  <c r="AE205" i="79"/>
  <c r="AG205" i="79" s="1"/>
  <c r="AI205" i="79" s="1"/>
  <c r="AJ132" i="79"/>
  <c r="AF132" i="79"/>
  <c r="AH132" i="79" s="1"/>
  <c r="AE132" i="79"/>
  <c r="AG132" i="79" s="1"/>
  <c r="AI132" i="79" s="1"/>
  <c r="AJ238" i="79"/>
  <c r="AF238" i="79"/>
  <c r="AH238" i="79" s="1"/>
  <c r="AE238" i="79"/>
  <c r="AG238" i="79" s="1"/>
  <c r="AI238" i="79" s="1"/>
  <c r="AJ81" i="79"/>
  <c r="AF81" i="79"/>
  <c r="AH81" i="79" s="1"/>
  <c r="AE81" i="79"/>
  <c r="AG81" i="79" s="1"/>
  <c r="AI81" i="79" s="1"/>
  <c r="AJ82" i="79"/>
  <c r="AF82" i="79"/>
  <c r="AH82" i="79" s="1"/>
  <c r="AE82" i="79"/>
  <c r="AG82" i="79" s="1"/>
  <c r="AI82" i="79" s="1"/>
  <c r="AJ187" i="79"/>
  <c r="AE187" i="79"/>
  <c r="AG187" i="79" s="1"/>
  <c r="AI187" i="79" s="1"/>
  <c r="AF187" i="79"/>
  <c r="AH187" i="79" s="1"/>
  <c r="AJ99" i="79"/>
  <c r="AF99" i="79"/>
  <c r="AH99" i="79" s="1"/>
  <c r="AE99" i="79"/>
  <c r="AG99" i="79" s="1"/>
  <c r="AI99" i="79" s="1"/>
  <c r="AJ245" i="79"/>
  <c r="AE245" i="79"/>
  <c r="AG245" i="79" s="1"/>
  <c r="AI245" i="79" s="1"/>
  <c r="AF245" i="79"/>
  <c r="AH245" i="79" s="1"/>
  <c r="AJ234" i="79"/>
  <c r="AE234" i="79"/>
  <c r="AG234" i="79" s="1"/>
  <c r="AI234" i="79" s="1"/>
  <c r="AF234" i="79"/>
  <c r="AH234" i="79" s="1"/>
  <c r="AJ103" i="79"/>
  <c r="AE103" i="79"/>
  <c r="AG103" i="79" s="1"/>
  <c r="AI103" i="79" s="1"/>
  <c r="AF103" i="79"/>
  <c r="AH103" i="79" s="1"/>
  <c r="AJ111" i="79"/>
  <c r="AF111" i="79"/>
  <c r="AH111" i="79" s="1"/>
  <c r="AE111" i="79"/>
  <c r="AG111" i="79" s="1"/>
  <c r="AI111" i="79" s="1"/>
  <c r="AJ157" i="79"/>
  <c r="AF157" i="79"/>
  <c r="AH157" i="79" s="1"/>
  <c r="AE157" i="79"/>
  <c r="AG157" i="79" s="1"/>
  <c r="AI157" i="79" s="1"/>
  <c r="AJ120" i="79"/>
  <c r="AE120" i="79"/>
  <c r="AG120" i="79" s="1"/>
  <c r="AI120" i="79" s="1"/>
  <c r="AF120" i="79"/>
  <c r="AH120" i="79" s="1"/>
  <c r="AJ91" i="79"/>
  <c r="AF91" i="79"/>
  <c r="AH91" i="79" s="1"/>
  <c r="AE91" i="79"/>
  <c r="AG91" i="79" s="1"/>
  <c r="AI91" i="79" s="1"/>
  <c r="AJ178" i="79"/>
  <c r="AF178" i="79"/>
  <c r="AH178" i="79" s="1"/>
  <c r="AE178" i="79"/>
  <c r="AG178" i="79" s="1"/>
  <c r="AI178" i="79" s="1"/>
  <c r="AJ130" i="79"/>
  <c r="AE130" i="79"/>
  <c r="AG130" i="79" s="1"/>
  <c r="AI130" i="79" s="1"/>
  <c r="AF130" i="79"/>
  <c r="AH130" i="79" s="1"/>
  <c r="AJ171" i="79"/>
  <c r="AF171" i="79"/>
  <c r="AH171" i="79" s="1"/>
  <c r="AE171" i="79"/>
  <c r="AG171" i="79" s="1"/>
  <c r="AI171" i="79" s="1"/>
  <c r="AJ32" i="79"/>
  <c r="AF32" i="79"/>
  <c r="AH32" i="79" s="1"/>
  <c r="AE32" i="79"/>
  <c r="AG32" i="79" s="1"/>
  <c r="AI32" i="79" s="1"/>
  <c r="AJ195" i="79"/>
  <c r="AF195" i="79"/>
  <c r="AH195" i="79" s="1"/>
  <c r="AE195" i="79"/>
  <c r="AG195" i="79" s="1"/>
  <c r="AI195" i="79" s="1"/>
  <c r="AJ123" i="79"/>
  <c r="AF123" i="79"/>
  <c r="AH123" i="79" s="1"/>
  <c r="AE123" i="79"/>
  <c r="AG123" i="79" s="1"/>
  <c r="AI123" i="79" s="1"/>
  <c r="AJ204" i="79"/>
  <c r="AF204" i="79"/>
  <c r="AH204" i="79" s="1"/>
  <c r="AE204" i="79"/>
  <c r="AG204" i="79" s="1"/>
  <c r="AI204" i="79" s="1"/>
  <c r="AJ19" i="79"/>
  <c r="AE19" i="79"/>
  <c r="AG19" i="79" s="1"/>
  <c r="AI19" i="79" s="1"/>
  <c r="AF19" i="79"/>
  <c r="AH19" i="79" s="1"/>
  <c r="AJ139" i="79"/>
  <c r="AE139" i="79"/>
  <c r="AG139" i="79" s="1"/>
  <c r="AI139" i="79" s="1"/>
  <c r="AF139" i="79"/>
  <c r="AH139" i="79" s="1"/>
  <c r="AJ45" i="79"/>
  <c r="AF45" i="79"/>
  <c r="AH45" i="79" s="1"/>
  <c r="AE45" i="79"/>
  <c r="AG45" i="79" s="1"/>
  <c r="AI45" i="79" s="1"/>
  <c r="AJ224" i="79"/>
  <c r="AE224" i="79"/>
  <c r="AG224" i="79" s="1"/>
  <c r="AI224" i="79" s="1"/>
  <c r="AF224" i="79"/>
  <c r="AH224" i="79" s="1"/>
  <c r="AJ97" i="79"/>
  <c r="AE97" i="79"/>
  <c r="AG97" i="79" s="1"/>
  <c r="AI97" i="79" s="1"/>
  <c r="AF97" i="79"/>
  <c r="AH97" i="79" s="1"/>
  <c r="AJ196" i="79"/>
  <c r="AF196" i="79"/>
  <c r="AH196" i="79" s="1"/>
  <c r="AE196" i="79"/>
  <c r="AG196" i="79" s="1"/>
  <c r="AI196" i="79" s="1"/>
  <c r="AJ101" i="79"/>
  <c r="AE101" i="79"/>
  <c r="AG101" i="79" s="1"/>
  <c r="AI101" i="79" s="1"/>
  <c r="AF101" i="79"/>
  <c r="AH101" i="79" s="1"/>
  <c r="AJ36" i="79"/>
  <c r="AE36" i="79"/>
  <c r="AG36" i="79" s="1"/>
  <c r="AI36" i="79" s="1"/>
  <c r="AF36" i="79"/>
  <c r="AH36" i="79" s="1"/>
  <c r="AJ112" i="79"/>
  <c r="AE112" i="79"/>
  <c r="AG112" i="79" s="1"/>
  <c r="AI112" i="79" s="1"/>
  <c r="AF112" i="79"/>
  <c r="AH112" i="79" s="1"/>
  <c r="AD266" i="79"/>
  <c r="AJ16" i="79"/>
  <c r="AF16" i="79"/>
  <c r="AE16" i="79"/>
  <c r="AG16" i="79" s="1"/>
  <c r="AI16" i="79" s="1"/>
  <c r="AI266" i="79" s="1"/>
  <c r="AI267" i="79" s="1"/>
  <c r="AJ92" i="79"/>
  <c r="AF92" i="79"/>
  <c r="AH92" i="79" s="1"/>
  <c r="AE92" i="79"/>
  <c r="AG92" i="79" s="1"/>
  <c r="AI92" i="79" s="1"/>
  <c r="AJ146" i="79"/>
  <c r="AF146" i="79"/>
  <c r="AH146" i="79" s="1"/>
  <c r="AE146" i="79"/>
  <c r="AG146" i="79" s="1"/>
  <c r="AI146" i="79" s="1"/>
  <c r="AJ216" i="79"/>
  <c r="AF216" i="79"/>
  <c r="AH216" i="79" s="1"/>
  <c r="AE216" i="79"/>
  <c r="AG216" i="79" s="1"/>
  <c r="AI216" i="79" s="1"/>
  <c r="AJ220" i="79"/>
  <c r="AE220" i="79"/>
  <c r="AG220" i="79" s="1"/>
  <c r="AI220" i="79" s="1"/>
  <c r="AF220" i="79"/>
  <c r="AH220" i="79" s="1"/>
  <c r="AJ215" i="79"/>
  <c r="AE215" i="79"/>
  <c r="AG215" i="79" s="1"/>
  <c r="AI215" i="79" s="1"/>
  <c r="AF215" i="79"/>
  <c r="AH215" i="79" s="1"/>
  <c r="AJ40" i="79"/>
  <c r="AF40" i="79"/>
  <c r="AH40" i="79" s="1"/>
  <c r="AE40" i="79"/>
  <c r="AG40" i="79" s="1"/>
  <c r="AI40" i="79" s="1"/>
  <c r="AJ163" i="79"/>
  <c r="AF163" i="79"/>
  <c r="AH163" i="79" s="1"/>
  <c r="AE163" i="79"/>
  <c r="AG163" i="79" s="1"/>
  <c r="AI163" i="79" s="1"/>
  <c r="AJ190" i="79"/>
  <c r="AF190" i="79"/>
  <c r="AH190" i="79" s="1"/>
  <c r="AE190" i="79"/>
  <c r="AG190" i="79" s="1"/>
  <c r="AI190" i="79" s="1"/>
  <c r="AJ227" i="79"/>
  <c r="AE227" i="79"/>
  <c r="AG227" i="79" s="1"/>
  <c r="AI227" i="79" s="1"/>
  <c r="AF227" i="79"/>
  <c r="AH227" i="79" s="1"/>
  <c r="AJ197" i="79"/>
  <c r="AE197" i="79"/>
  <c r="AG197" i="79" s="1"/>
  <c r="AI197" i="79" s="1"/>
  <c r="AF197" i="79"/>
  <c r="AH197" i="79" s="1"/>
  <c r="AJ228" i="79"/>
  <c r="AF228" i="79"/>
  <c r="AH228" i="79" s="1"/>
  <c r="AE228" i="79"/>
  <c r="AG228" i="79" s="1"/>
  <c r="AI228" i="79" s="1"/>
  <c r="AJ169" i="79"/>
  <c r="AF169" i="79"/>
  <c r="AH169" i="79" s="1"/>
  <c r="AE169" i="79"/>
  <c r="AG169" i="79" s="1"/>
  <c r="AI169" i="79" s="1"/>
  <c r="AJ218" i="79"/>
  <c r="AE218" i="79"/>
  <c r="AG218" i="79" s="1"/>
  <c r="AI218" i="79" s="1"/>
  <c r="AF218" i="79"/>
  <c r="AH218" i="79" s="1"/>
  <c r="AJ186" i="79"/>
  <c r="AF186" i="79"/>
  <c r="AH186" i="79" s="1"/>
  <c r="AE186" i="79"/>
  <c r="AG186" i="79" s="1"/>
  <c r="AI186" i="79" s="1"/>
  <c r="AJ48" i="79"/>
  <c r="AE48" i="79"/>
  <c r="AG48" i="79" s="1"/>
  <c r="AI48" i="79" s="1"/>
  <c r="AF48" i="79"/>
  <c r="AH48" i="79" s="1"/>
  <c r="AJ160" i="79"/>
  <c r="AF160" i="79"/>
  <c r="AH160" i="79" s="1"/>
  <c r="AE160" i="79"/>
  <c r="AG160" i="79" s="1"/>
  <c r="AI160" i="79" s="1"/>
  <c r="AJ71" i="79"/>
  <c r="AE71" i="79"/>
  <c r="AG71" i="79" s="1"/>
  <c r="AI71" i="79" s="1"/>
  <c r="AF71" i="79"/>
  <c r="AH71" i="79" s="1"/>
  <c r="AJ256" i="79"/>
  <c r="AE256" i="79"/>
  <c r="AG256" i="79" s="1"/>
  <c r="AI256" i="79" s="1"/>
  <c r="AF256" i="79"/>
  <c r="AH256" i="79" s="1"/>
  <c r="AJ154" i="79"/>
  <c r="AF154" i="79"/>
  <c r="AH154" i="79" s="1"/>
  <c r="AE154" i="79"/>
  <c r="AG154" i="79" s="1"/>
  <c r="AI154" i="79" s="1"/>
  <c r="AJ262" i="79"/>
  <c r="AE262" i="79"/>
  <c r="AG262" i="79" s="1"/>
  <c r="AI262" i="79" s="1"/>
  <c r="AF262" i="79"/>
  <c r="AH262" i="79" s="1"/>
  <c r="AJ217" i="79"/>
  <c r="AF217" i="79"/>
  <c r="AH217" i="79" s="1"/>
  <c r="AE217" i="79"/>
  <c r="AG217" i="79" s="1"/>
  <c r="AI217" i="79" s="1"/>
  <c r="AJ64" i="79"/>
  <c r="AF64" i="79"/>
  <c r="AH64" i="79" s="1"/>
  <c r="AE64" i="79"/>
  <c r="AG64" i="79" s="1"/>
  <c r="AI64" i="79" s="1"/>
  <c r="AJ24" i="79"/>
  <c r="AF24" i="79"/>
  <c r="AH24" i="79" s="1"/>
  <c r="AE24" i="79"/>
  <c r="AG24" i="79" s="1"/>
  <c r="AI24" i="79" s="1"/>
  <c r="AJ175" i="79"/>
  <c r="AF175" i="79"/>
  <c r="AH175" i="79" s="1"/>
  <c r="AE175" i="79"/>
  <c r="AG175" i="79" s="1"/>
  <c r="AI175" i="79" s="1"/>
  <c r="AJ143" i="79"/>
  <c r="AE143" i="79"/>
  <c r="AG143" i="79" s="1"/>
  <c r="AI143" i="79" s="1"/>
  <c r="AF143" i="79"/>
  <c r="AH143" i="79" s="1"/>
  <c r="AJ201" i="79"/>
  <c r="AE201" i="79"/>
  <c r="AG201" i="79" s="1"/>
  <c r="AI201" i="79" s="1"/>
  <c r="AF201" i="79"/>
  <c r="AH201" i="79" s="1"/>
  <c r="AJ156" i="79"/>
  <c r="AE156" i="79"/>
  <c r="AG156" i="79" s="1"/>
  <c r="AI156" i="79" s="1"/>
  <c r="AF156" i="79"/>
  <c r="AH156" i="79" s="1"/>
  <c r="AJ222" i="79"/>
  <c r="AE222" i="79"/>
  <c r="AG222" i="79" s="1"/>
  <c r="AI222" i="79" s="1"/>
  <c r="AF222" i="79"/>
  <c r="AH222" i="79" s="1"/>
  <c r="AJ202" i="79"/>
  <c r="AF202" i="79"/>
  <c r="AH202" i="79" s="1"/>
  <c r="AE202" i="79"/>
  <c r="AG202" i="79" s="1"/>
  <c r="AI202" i="79" s="1"/>
  <c r="AJ150" i="79"/>
  <c r="AE150" i="79"/>
  <c r="AG150" i="79" s="1"/>
  <c r="AI150" i="79" s="1"/>
  <c r="AF150" i="79"/>
  <c r="AH150" i="79" s="1"/>
  <c r="AJ265" i="79"/>
  <c r="AF265" i="79"/>
  <c r="AH265" i="79" s="1"/>
  <c r="AE265" i="79"/>
  <c r="AG265" i="79" s="1"/>
  <c r="AI265" i="79" s="1"/>
  <c r="AJ89" i="79"/>
  <c r="AE89" i="79"/>
  <c r="AG89" i="79" s="1"/>
  <c r="AI89" i="79" s="1"/>
  <c r="AF89" i="79"/>
  <c r="AH89" i="79" s="1"/>
  <c r="AJ214" i="79"/>
  <c r="AF214" i="79"/>
  <c r="AH214" i="79" s="1"/>
  <c r="AE214" i="79"/>
  <c r="AG214" i="79" s="1"/>
  <c r="AI214" i="79" s="1"/>
  <c r="AJ198" i="79"/>
  <c r="AF198" i="79"/>
  <c r="AH198" i="79" s="1"/>
  <c r="AE198" i="79"/>
  <c r="AG198" i="79" s="1"/>
  <c r="AI198" i="79" s="1"/>
  <c r="AJ260" i="79"/>
  <c r="AF260" i="79"/>
  <c r="AH260" i="79" s="1"/>
  <c r="AE260" i="79"/>
  <c r="AG260" i="79" s="1"/>
  <c r="AI260" i="79" s="1"/>
  <c r="AJ138" i="79"/>
  <c r="AF138" i="79"/>
  <c r="AH138" i="79" s="1"/>
  <c r="AE138" i="79"/>
  <c r="AG138" i="79" s="1"/>
  <c r="AI138" i="79" s="1"/>
  <c r="AJ185" i="79"/>
  <c r="AF185" i="79"/>
  <c r="AH185" i="79" s="1"/>
  <c r="AE185" i="79"/>
  <c r="AG185" i="79" s="1"/>
  <c r="AI185" i="79" s="1"/>
  <c r="R231" i="79"/>
  <c r="R59" i="79"/>
  <c r="R180" i="79"/>
  <c r="R223" i="79"/>
  <c r="R133" i="79"/>
  <c r="R141" i="79"/>
  <c r="R254" i="79"/>
  <c r="R118" i="79"/>
  <c r="R255" i="79"/>
  <c r="R108" i="79"/>
  <c r="R66" i="79"/>
  <c r="R107" i="79"/>
  <c r="R72" i="79"/>
  <c r="R67" i="79"/>
  <c r="R230" i="79"/>
  <c r="R33" i="79"/>
  <c r="R85" i="79"/>
  <c r="R241" i="79"/>
  <c r="R122" i="79"/>
  <c r="R225" i="79"/>
  <c r="R39" i="79"/>
  <c r="R240" i="79"/>
  <c r="R144" i="79"/>
  <c r="R28" i="79"/>
  <c r="R70" i="79"/>
  <c r="R148" i="79"/>
  <c r="R115" i="79"/>
  <c r="R60" i="79"/>
  <c r="R135" i="79"/>
  <c r="R250" i="79"/>
  <c r="R152" i="79"/>
  <c r="R84" i="79"/>
  <c r="R232" i="79"/>
  <c r="R30" i="79"/>
  <c r="R244" i="79"/>
  <c r="R117" i="79"/>
  <c r="R188" i="79"/>
  <c r="R17" i="79"/>
  <c r="R221" i="79"/>
  <c r="R258" i="79"/>
  <c r="R246" i="79"/>
  <c r="R54" i="79"/>
  <c r="R61" i="79"/>
  <c r="R184" i="79"/>
  <c r="R95" i="79"/>
  <c r="R162" i="79"/>
  <c r="R173" i="79"/>
  <c r="R247" i="79"/>
  <c r="R233" i="79"/>
  <c r="R37" i="79"/>
  <c r="R94" i="79"/>
  <c r="R149" i="79"/>
  <c r="R199" i="79"/>
  <c r="R126" i="79"/>
  <c r="R109" i="79"/>
  <c r="R20" i="79"/>
  <c r="R26" i="79"/>
  <c r="R137" i="79"/>
  <c r="R164" i="79"/>
  <c r="R83" i="79"/>
  <c r="R100" i="79"/>
  <c r="R140" i="79"/>
  <c r="R96" i="79"/>
  <c r="R179" i="79"/>
  <c r="R80" i="79"/>
  <c r="R78" i="79"/>
  <c r="R229" i="79"/>
  <c r="R93" i="79"/>
  <c r="R29" i="79"/>
  <c r="R172" i="79"/>
  <c r="R119" i="79"/>
  <c r="R68" i="79"/>
  <c r="R239" i="79"/>
  <c r="R151" i="79"/>
  <c r="R166" i="79"/>
  <c r="R41" i="79"/>
  <c r="R147" i="79"/>
  <c r="R79" i="79"/>
  <c r="R47" i="79"/>
  <c r="R251" i="79"/>
  <c r="R102" i="79"/>
  <c r="R192" i="79"/>
  <c r="R34" i="79"/>
  <c r="R181" i="79"/>
  <c r="R213" i="79"/>
  <c r="R21" i="79"/>
  <c r="R210" i="79"/>
  <c r="R31" i="79"/>
  <c r="R257" i="79"/>
  <c r="R191" i="79"/>
  <c r="R177" i="79"/>
  <c r="R128" i="79"/>
  <c r="R174" i="79"/>
  <c r="R253" i="79"/>
  <c r="R261" i="79"/>
  <c r="R142" i="79"/>
  <c r="R263" i="79"/>
  <c r="R98" i="79"/>
  <c r="R208" i="79"/>
  <c r="R38" i="79"/>
  <c r="R76" i="79"/>
  <c r="R161" i="79"/>
  <c r="R170" i="79"/>
  <c r="R158" i="79"/>
  <c r="R69" i="79"/>
  <c r="R62" i="79"/>
  <c r="R264" i="79"/>
  <c r="R23" i="79"/>
  <c r="R58" i="79"/>
  <c r="R249" i="79"/>
  <c r="R22" i="79"/>
  <c r="R211" i="79"/>
  <c r="R42" i="79"/>
  <c r="R105" i="79"/>
  <c r="R25" i="79"/>
  <c r="R242" i="79"/>
  <c r="R207" i="79"/>
  <c r="R203" i="79"/>
  <c r="R104" i="79"/>
  <c r="R110" i="79"/>
  <c r="R212" i="79"/>
  <c r="R106" i="79"/>
  <c r="R43" i="79"/>
  <c r="R167" i="79"/>
  <c r="R113" i="79"/>
  <c r="R49" i="79"/>
  <c r="R136" i="79"/>
  <c r="R183" i="79"/>
  <c r="R73" i="79"/>
  <c r="R182" i="79"/>
  <c r="R121" i="79"/>
  <c r="R145" i="79"/>
  <c r="R51" i="79"/>
  <c r="R193" i="79"/>
  <c r="R206" i="79"/>
  <c r="R153" i="79"/>
  <c r="R50" i="79"/>
  <c r="R27" i="79"/>
  <c r="R209" i="79"/>
  <c r="R168" i="79"/>
  <c r="R86" i="79"/>
  <c r="R63" i="79"/>
  <c r="R35" i="79"/>
  <c r="R57" i="79"/>
  <c r="R243" i="79"/>
  <c r="R88" i="79"/>
  <c r="R159" i="79"/>
  <c r="R18" i="79"/>
  <c r="R176" i="79"/>
  <c r="R87" i="79"/>
  <c r="R237" i="79"/>
  <c r="R114" i="79"/>
  <c r="R129" i="79"/>
  <c r="R200" i="79"/>
  <c r="R248" i="79"/>
  <c r="R219" i="79"/>
  <c r="R56" i="79"/>
  <c r="R77" i="79"/>
  <c r="R52" i="79"/>
  <c r="R116" i="79"/>
  <c r="R65" i="79"/>
  <c r="R194" i="79"/>
  <c r="R235" i="79"/>
  <c r="R252" i="79"/>
  <c r="R125" i="79"/>
  <c r="R155" i="79"/>
  <c r="R165" i="79"/>
  <c r="R124" i="79"/>
  <c r="R226" i="79"/>
  <c r="R55" i="79"/>
  <c r="R127" i="79"/>
  <c r="R44" i="79"/>
  <c r="R189" i="79"/>
  <c r="R53" i="79"/>
  <c r="R90" i="79"/>
  <c r="R46" i="79"/>
  <c r="R75" i="79"/>
  <c r="R74" i="79"/>
  <c r="R131" i="79"/>
  <c r="R134" i="79"/>
  <c r="R259" i="79"/>
  <c r="R236" i="79"/>
  <c r="R205" i="79"/>
  <c r="R132" i="79"/>
  <c r="R238" i="79"/>
  <c r="R81" i="79"/>
  <c r="R82" i="79"/>
  <c r="R187" i="79"/>
  <c r="R99" i="79"/>
  <c r="R245" i="79"/>
  <c r="R234" i="79"/>
  <c r="R103" i="79"/>
  <c r="R111" i="79"/>
  <c r="R157" i="79"/>
  <c r="R120" i="79"/>
  <c r="R91" i="79"/>
  <c r="R178" i="79"/>
  <c r="R130" i="79"/>
  <c r="R171" i="79"/>
  <c r="R32" i="79"/>
  <c r="R195" i="79"/>
  <c r="R123" i="79"/>
  <c r="R204" i="79"/>
  <c r="K15" i="21"/>
  <c r="R19" i="79"/>
  <c r="R139" i="79"/>
  <c r="R45" i="79"/>
  <c r="R224" i="79"/>
  <c r="R97" i="79"/>
  <c r="R196" i="79"/>
  <c r="R101" i="79"/>
  <c r="R36" i="79"/>
  <c r="R112" i="79"/>
  <c r="R266" i="144"/>
  <c r="R267" i="144" s="1"/>
  <c r="F267" i="79" s="1"/>
  <c r="P267" i="79" s="1"/>
  <c r="R16" i="79"/>
  <c r="R92" i="79"/>
  <c r="R146" i="79"/>
  <c r="R216" i="79"/>
  <c r="R220" i="79"/>
  <c r="R215" i="79"/>
  <c r="R40" i="79"/>
  <c r="R163" i="79"/>
  <c r="R190" i="79"/>
  <c r="R227" i="79"/>
  <c r="R197" i="79"/>
  <c r="R228" i="79"/>
  <c r="R169" i="79"/>
  <c r="R218" i="79"/>
  <c r="R186" i="79"/>
  <c r="R48" i="79"/>
  <c r="R160" i="79"/>
  <c r="R71" i="79"/>
  <c r="R256" i="79"/>
  <c r="R154" i="79"/>
  <c r="R262" i="79"/>
  <c r="R217" i="79"/>
  <c r="R64" i="79"/>
  <c r="R24" i="79"/>
  <c r="R175" i="79"/>
  <c r="R143" i="79"/>
  <c r="R201" i="79"/>
  <c r="R156" i="79"/>
  <c r="R222" i="79"/>
  <c r="R202" i="79"/>
  <c r="R150" i="79"/>
  <c r="R265" i="79"/>
  <c r="R89" i="79"/>
  <c r="R214" i="79"/>
  <c r="R198" i="79"/>
  <c r="R260" i="79"/>
  <c r="R138" i="79"/>
  <c r="R185" i="79"/>
  <c r="AH16" i="79" l="1"/>
  <c r="AF266" i="79"/>
  <c r="AF267" i="79" s="1"/>
  <c r="O226" i="79"/>
  <c r="P226" i="79" s="1"/>
  <c r="O119" i="79"/>
  <c r="P119" i="79" s="1"/>
  <c r="O17" i="79"/>
  <c r="P17" i="79" s="1"/>
  <c r="O74" i="79"/>
  <c r="P74" i="79" s="1"/>
  <c r="O93" i="79"/>
  <c r="P93" i="79" s="1"/>
  <c r="O137" i="79"/>
  <c r="P137" i="79" s="1"/>
  <c r="O187" i="79"/>
  <c r="P187" i="79" s="1"/>
  <c r="O186" i="79"/>
  <c r="P186" i="79" s="1"/>
  <c r="O245" i="79"/>
  <c r="P245" i="79" s="1"/>
  <c r="O98" i="79"/>
  <c r="P98" i="79" s="1"/>
  <c r="O52" i="79"/>
  <c r="P52" i="79" s="1"/>
  <c r="O107" i="79"/>
  <c r="P107" i="79" s="1"/>
  <c r="O118" i="79"/>
  <c r="P118" i="79" s="1"/>
  <c r="O39" i="79"/>
  <c r="P39" i="79" s="1"/>
  <c r="O140" i="79"/>
  <c r="P140" i="79" s="1"/>
  <c r="O121" i="79"/>
  <c r="P121" i="79" s="1"/>
  <c r="O167" i="79"/>
  <c r="P167" i="79" s="1"/>
  <c r="O42" i="79"/>
  <c r="P42" i="79" s="1"/>
  <c r="O190" i="79"/>
  <c r="P190" i="79" s="1"/>
  <c r="O136" i="79"/>
  <c r="P136" i="79" s="1"/>
  <c r="O99" i="79"/>
  <c r="P99" i="79" s="1"/>
  <c r="O67" i="79"/>
  <c r="P67" i="79" s="1"/>
  <c r="O106" i="79"/>
  <c r="P106" i="79" s="1"/>
  <c r="O234" i="79"/>
  <c r="P234" i="79" s="1"/>
  <c r="O164" i="79"/>
  <c r="P164" i="79" s="1"/>
  <c r="O70" i="79"/>
  <c r="P70" i="79" s="1"/>
  <c r="O95" i="79"/>
  <c r="P95" i="79" s="1"/>
  <c r="O61" i="79"/>
  <c r="P61" i="79" s="1"/>
  <c r="O116" i="79"/>
  <c r="P116" i="79" s="1"/>
  <c r="O44" i="79"/>
  <c r="P44" i="79" s="1"/>
  <c r="O32" i="79"/>
  <c r="P32" i="79" s="1"/>
  <c r="O114" i="79"/>
  <c r="P114" i="79" s="1"/>
  <c r="O146" i="79"/>
  <c r="P146" i="79" s="1"/>
  <c r="O139" i="79"/>
  <c r="P139" i="79" s="1"/>
  <c r="O197" i="79"/>
  <c r="P197" i="79" s="1"/>
  <c r="O22" i="79"/>
  <c r="P22" i="79" s="1"/>
  <c r="O134" i="79"/>
  <c r="P134" i="79" s="1"/>
  <c r="O243" i="79"/>
  <c r="P243" i="79" s="1"/>
  <c r="O181" i="79"/>
  <c r="P181" i="79" s="1"/>
  <c r="O40" i="79"/>
  <c r="P40" i="79" s="1"/>
  <c r="O57" i="79"/>
  <c r="P57" i="79" s="1"/>
  <c r="O96" i="79"/>
  <c r="P96" i="79" s="1"/>
  <c r="O81" i="79"/>
  <c r="P81" i="79" s="1"/>
  <c r="O147" i="79"/>
  <c r="P147" i="79" s="1"/>
  <c r="O232" i="79"/>
  <c r="P232" i="79" s="1"/>
  <c r="O194" i="79"/>
  <c r="P194" i="79" s="1"/>
  <c r="O49" i="79"/>
  <c r="P49" i="79" s="1"/>
  <c r="O199" i="79"/>
  <c r="P199" i="79" s="1"/>
  <c r="O173" i="79"/>
  <c r="P173" i="79" s="1"/>
  <c r="O144" i="79"/>
  <c r="P144" i="79" s="1"/>
  <c r="O150" i="79"/>
  <c r="P150" i="79" s="1"/>
  <c r="O212" i="79"/>
  <c r="P212" i="79" s="1"/>
  <c r="O177" i="79"/>
  <c r="P177" i="79" s="1"/>
  <c r="O209" i="79"/>
  <c r="P209" i="79" s="1"/>
  <c r="O236" i="79"/>
  <c r="P236" i="79" s="1"/>
  <c r="O216" i="79"/>
  <c r="P216" i="79" s="1"/>
  <c r="O201" i="79"/>
  <c r="P201" i="79" s="1"/>
  <c r="O185" i="79"/>
  <c r="P185" i="79" s="1"/>
  <c r="O215" i="79"/>
  <c r="P215" i="79" s="1"/>
  <c r="O183" i="79"/>
  <c r="P183" i="79" s="1"/>
  <c r="O63" i="79"/>
  <c r="P63" i="79" s="1"/>
  <c r="O165" i="79"/>
  <c r="P165" i="79" s="1"/>
  <c r="O217" i="79"/>
  <c r="P217" i="79" s="1"/>
  <c r="O131" i="79"/>
  <c r="P131" i="79" s="1"/>
  <c r="O179" i="79"/>
  <c r="P179" i="79" s="1"/>
  <c r="O65" i="79"/>
  <c r="P65" i="79" s="1"/>
  <c r="O48" i="79"/>
  <c r="P48" i="79" s="1"/>
  <c r="O246" i="79"/>
  <c r="P246" i="79" s="1"/>
  <c r="O105" i="79"/>
  <c r="P105" i="79" s="1"/>
  <c r="O77" i="79"/>
  <c r="P77" i="79" s="1"/>
  <c r="O211" i="79"/>
  <c r="P211" i="79" s="1"/>
  <c r="O84" i="79"/>
  <c r="P84" i="79" s="1"/>
  <c r="O18" i="79"/>
  <c r="P18" i="79" s="1"/>
  <c r="O127" i="79"/>
  <c r="P127" i="79" s="1"/>
  <c r="O58" i="79"/>
  <c r="P58" i="79" s="1"/>
  <c r="O126" i="79"/>
  <c r="P126" i="79" s="1"/>
  <c r="O45" i="79"/>
  <c r="P45" i="79" s="1"/>
  <c r="O135" i="79"/>
  <c r="P135" i="79" s="1"/>
  <c r="O76" i="79"/>
  <c r="P76" i="79" s="1"/>
  <c r="O166" i="79"/>
  <c r="P166" i="79" s="1"/>
  <c r="O35" i="79"/>
  <c r="P35" i="79" s="1"/>
  <c r="O16" i="79"/>
  <c r="P16" i="79" s="1"/>
  <c r="O64" i="79"/>
  <c r="P64" i="79" s="1"/>
  <c r="O56" i="79"/>
  <c r="P56" i="79" s="1"/>
  <c r="O82" i="79"/>
  <c r="P82" i="79" s="1"/>
  <c r="O59" i="79"/>
  <c r="P59" i="79" s="1"/>
  <c r="O31" i="79"/>
  <c r="P31" i="79" s="1"/>
  <c r="O69" i="79"/>
  <c r="P69" i="79" s="1"/>
  <c r="O157" i="79"/>
  <c r="P157" i="79" s="1"/>
  <c r="O202" i="79"/>
  <c r="P202" i="79" s="1"/>
  <c r="O41" i="79"/>
  <c r="P41" i="79" s="1"/>
  <c r="O221" i="79"/>
  <c r="P221" i="79" s="1"/>
  <c r="O162" i="79"/>
  <c r="P162" i="79" s="1"/>
  <c r="O252" i="79"/>
  <c r="P252" i="79" s="1"/>
  <c r="O242" i="79"/>
  <c r="P242" i="79" s="1"/>
  <c r="O208" i="79"/>
  <c r="P208" i="79" s="1"/>
  <c r="O128" i="79"/>
  <c r="P128" i="79" s="1"/>
  <c r="O94" i="79"/>
  <c r="P94" i="79" s="1"/>
  <c r="O125" i="79"/>
  <c r="P125" i="79" s="1"/>
  <c r="O97" i="79"/>
  <c r="P97" i="79" s="1"/>
  <c r="O230" i="79"/>
  <c r="P230" i="79" s="1"/>
  <c r="O130" i="79"/>
  <c r="P130" i="79" s="1"/>
  <c r="O260" i="79"/>
  <c r="P260" i="79" s="1"/>
  <c r="O191" i="79"/>
  <c r="P191" i="79" s="1"/>
  <c r="O60" i="79"/>
  <c r="P60" i="79" s="1"/>
  <c r="O158" i="79"/>
  <c r="P158" i="79" s="1"/>
  <c r="O138" i="79"/>
  <c r="P138" i="79" s="1"/>
  <c r="O237" i="79"/>
  <c r="P237" i="79" s="1"/>
  <c r="O30" i="79"/>
  <c r="P30" i="79" s="1"/>
  <c r="O89" i="79"/>
  <c r="P89" i="79" s="1"/>
  <c r="O193" i="79"/>
  <c r="P193" i="79" s="1"/>
  <c r="O87" i="79"/>
  <c r="P87" i="79" s="1"/>
  <c r="O249" i="79"/>
  <c r="P249" i="79" s="1"/>
  <c r="O24" i="79"/>
  <c r="P24" i="79" s="1"/>
  <c r="O222" i="79"/>
  <c r="P222" i="79" s="1"/>
  <c r="O34" i="79"/>
  <c r="P34" i="79" s="1"/>
  <c r="O38" i="79"/>
  <c r="P38" i="79" s="1"/>
  <c r="O142" i="79"/>
  <c r="P142" i="79" s="1"/>
  <c r="O155" i="79"/>
  <c r="P155" i="79" s="1"/>
  <c r="O207" i="79"/>
  <c r="P207" i="79" s="1"/>
  <c r="O109" i="79"/>
  <c r="P109" i="79" s="1"/>
  <c r="O159" i="79"/>
  <c r="P159" i="79" s="1"/>
  <c r="O256" i="79"/>
  <c r="P256" i="79" s="1"/>
  <c r="O161" i="79"/>
  <c r="P161" i="79" s="1"/>
  <c r="O182" i="79"/>
  <c r="P182" i="79" s="1"/>
  <c r="O250" i="79"/>
  <c r="P250" i="79" s="1"/>
  <c r="O265" i="79"/>
  <c r="P265" i="79" s="1"/>
  <c r="O188" i="79"/>
  <c r="P188" i="79" s="1"/>
  <c r="O120" i="79"/>
  <c r="P120" i="79" s="1"/>
  <c r="O203" i="79"/>
  <c r="P203" i="79" s="1"/>
  <c r="O53" i="79"/>
  <c r="P53" i="79" s="1"/>
  <c r="O180" i="79"/>
  <c r="P180" i="79" s="1"/>
  <c r="O100" i="79"/>
  <c r="P100" i="79" s="1"/>
  <c r="O225" i="79"/>
  <c r="P225" i="79" s="1"/>
  <c r="O184" i="79"/>
  <c r="P184" i="79" s="1"/>
  <c r="O151" i="79"/>
  <c r="P151" i="79" s="1"/>
  <c r="O223" i="79"/>
  <c r="P223" i="79" s="1"/>
  <c r="O66" i="79"/>
  <c r="P66" i="79" s="1"/>
  <c r="O80" i="79"/>
  <c r="P80" i="79" s="1"/>
  <c r="O51" i="79"/>
  <c r="P51" i="79" s="1"/>
  <c r="O104" i="79"/>
  <c r="P104" i="79" s="1"/>
  <c r="O257" i="79"/>
  <c r="P257" i="79" s="1"/>
  <c r="O123" i="79"/>
  <c r="P123" i="79" s="1"/>
  <c r="O261" i="79"/>
  <c r="P261" i="79" s="1"/>
  <c r="O168" i="79"/>
  <c r="P168" i="79" s="1"/>
  <c r="O143" i="79"/>
  <c r="P143" i="79" s="1"/>
  <c r="O251" i="79"/>
  <c r="P251" i="79" s="1"/>
  <c r="O228" i="79"/>
  <c r="P228" i="79" s="1"/>
  <c r="O115" i="79"/>
  <c r="P115" i="79" s="1"/>
  <c r="O152" i="79"/>
  <c r="P152" i="79" s="1"/>
  <c r="O133" i="79"/>
  <c r="P133" i="79" s="1"/>
  <c r="O204" i="79"/>
  <c r="P204" i="79" s="1"/>
  <c r="O214" i="79"/>
  <c r="P214" i="79" s="1"/>
  <c r="O247" i="79"/>
  <c r="P247" i="79" s="1"/>
  <c r="O213" i="79"/>
  <c r="P213" i="79" s="1"/>
  <c r="O117" i="79"/>
  <c r="P117" i="79" s="1"/>
  <c r="O254" i="79"/>
  <c r="P254" i="79" s="1"/>
  <c r="O241" i="79"/>
  <c r="P241" i="79" s="1"/>
  <c r="O92" i="79"/>
  <c r="P92" i="79" s="1"/>
  <c r="O72" i="79"/>
  <c r="P72" i="79" s="1"/>
  <c r="O218" i="79"/>
  <c r="P218" i="79" s="1"/>
  <c r="O83" i="79"/>
  <c r="P83" i="79" s="1"/>
  <c r="O62" i="79"/>
  <c r="P62" i="79" s="1"/>
  <c r="O75" i="79"/>
  <c r="P75" i="79" s="1"/>
  <c r="O86" i="79"/>
  <c r="P86" i="79" s="1"/>
  <c r="O163" i="79"/>
  <c r="P163" i="79" s="1"/>
  <c r="O43" i="79"/>
  <c r="P43" i="79" s="1"/>
  <c r="O88" i="79"/>
  <c r="P88" i="79" s="1"/>
  <c r="O108" i="79"/>
  <c r="P108" i="79" s="1"/>
  <c r="O122" i="79"/>
  <c r="P122" i="79" s="1"/>
  <c r="O238" i="79"/>
  <c r="P238" i="79" s="1"/>
  <c r="O206" i="79"/>
  <c r="P206" i="79" s="1"/>
  <c r="O85" i="79"/>
  <c r="P85" i="79" s="1"/>
  <c r="O90" i="79"/>
  <c r="P90" i="79" s="1"/>
  <c r="O196" i="79"/>
  <c r="P196" i="79" s="1"/>
  <c r="O132" i="79"/>
  <c r="P132" i="79" s="1"/>
  <c r="O79" i="79"/>
  <c r="P79" i="79" s="1"/>
  <c r="O244" i="79"/>
  <c r="P244" i="79" s="1"/>
  <c r="O102" i="79"/>
  <c r="P102" i="79" s="1"/>
  <c r="O149" i="79"/>
  <c r="P149" i="79" s="1"/>
  <c r="O148" i="79"/>
  <c r="P148" i="79" s="1"/>
  <c r="O129" i="79"/>
  <c r="P129" i="79" s="1"/>
  <c r="O192" i="79"/>
  <c r="P192" i="79" s="1"/>
  <c r="O141" i="79"/>
  <c r="P141" i="79" s="1"/>
  <c r="O253" i="79"/>
  <c r="P253" i="79" s="1"/>
  <c r="O153" i="79"/>
  <c r="P153" i="79" s="1"/>
  <c r="O219" i="79"/>
  <c r="P219" i="79" s="1"/>
  <c r="O239" i="79"/>
  <c r="P239" i="79" s="1"/>
  <c r="O124" i="79"/>
  <c r="P124" i="79" s="1"/>
  <c r="O68" i="79"/>
  <c r="P68" i="79" s="1"/>
  <c r="O189" i="79"/>
  <c r="P189" i="79" s="1"/>
  <c r="O78" i="79"/>
  <c r="P78" i="79" s="1"/>
  <c r="O178" i="79"/>
  <c r="P178" i="79" s="1"/>
  <c r="O91" i="79"/>
  <c r="P91" i="79" s="1"/>
  <c r="O112" i="79"/>
  <c r="P112" i="79" s="1"/>
  <c r="O103" i="79"/>
  <c r="P103" i="79" s="1"/>
  <c r="O200" i="79"/>
  <c r="P200" i="79" s="1"/>
  <c r="O227" i="79"/>
  <c r="P227" i="79" s="1"/>
  <c r="O145" i="79"/>
  <c r="P145" i="79" s="1"/>
  <c r="O28" i="79"/>
  <c r="P28" i="79" s="1"/>
  <c r="O233" i="79"/>
  <c r="P233" i="79" s="1"/>
  <c r="O29" i="79"/>
  <c r="P29" i="79" s="1"/>
  <c r="O54" i="79"/>
  <c r="P54" i="79" s="1"/>
  <c r="O113" i="79"/>
  <c r="P113" i="79" s="1"/>
  <c r="O36" i="79"/>
  <c r="P36" i="79" s="1"/>
  <c r="O224" i="79"/>
  <c r="P224" i="79" s="1"/>
  <c r="O160" i="79"/>
  <c r="P160" i="79" s="1"/>
  <c r="O231" i="79"/>
  <c r="P231" i="79" s="1"/>
  <c r="O174" i="79"/>
  <c r="P174" i="79" s="1"/>
  <c r="O172" i="79"/>
  <c r="P172" i="79" s="1"/>
  <c r="O264" i="79"/>
  <c r="P264" i="79" s="1"/>
  <c r="O23" i="79"/>
  <c r="P23" i="79" s="1"/>
  <c r="O210" i="79"/>
  <c r="P210" i="79" s="1"/>
  <c r="O20" i="79"/>
  <c r="P20" i="79" s="1"/>
  <c r="O176" i="79"/>
  <c r="P176" i="79" s="1"/>
  <c r="O154" i="79"/>
  <c r="P154" i="79" s="1"/>
  <c r="O248" i="79"/>
  <c r="P248" i="79" s="1"/>
  <c r="O27" i="79"/>
  <c r="P27" i="79" s="1"/>
  <c r="O111" i="79"/>
  <c r="P111" i="79" s="1"/>
  <c r="O170" i="79"/>
  <c r="P170" i="79" s="1"/>
  <c r="O47" i="79"/>
  <c r="P47" i="79" s="1"/>
  <c r="O263" i="79"/>
  <c r="P263" i="79" s="1"/>
  <c r="O25" i="79"/>
  <c r="P25" i="79" s="1"/>
  <c r="O220" i="79"/>
  <c r="P220" i="79" s="1"/>
  <c r="O259" i="79"/>
  <c r="P259" i="79" s="1"/>
  <c r="O198" i="79"/>
  <c r="P198" i="79" s="1"/>
  <c r="O71" i="79"/>
  <c r="P71" i="79" s="1"/>
  <c r="O19" i="79"/>
  <c r="P19" i="79" s="1"/>
  <c r="O110" i="79"/>
  <c r="P110" i="79" s="1"/>
  <c r="O229" i="79"/>
  <c r="P229" i="79" s="1"/>
  <c r="O175" i="79"/>
  <c r="P175" i="79" s="1"/>
  <c r="O240" i="79"/>
  <c r="P240" i="79" s="1"/>
  <c r="O73" i="79"/>
  <c r="P73" i="79" s="1"/>
  <c r="O55" i="79"/>
  <c r="P55" i="79" s="1"/>
  <c r="O37" i="79"/>
  <c r="P37" i="79" s="1"/>
  <c r="O50" i="79"/>
  <c r="P50" i="79" s="1"/>
  <c r="O101" i="79"/>
  <c r="P101" i="79" s="1"/>
  <c r="O26" i="79"/>
  <c r="P26" i="79" s="1"/>
  <c r="O258" i="79"/>
  <c r="P258" i="79" s="1"/>
  <c r="O156" i="79"/>
  <c r="P156" i="79" s="1"/>
  <c r="O169" i="79"/>
  <c r="P169" i="79" s="1"/>
  <c r="O205" i="79"/>
  <c r="P205" i="79" s="1"/>
  <c r="O46" i="79"/>
  <c r="P46" i="79" s="1"/>
  <c r="O195" i="79"/>
  <c r="P195" i="79" s="1"/>
  <c r="O255" i="79"/>
  <c r="P255" i="79" s="1"/>
  <c r="O262" i="79"/>
  <c r="P262" i="79" s="1"/>
  <c r="O171" i="79"/>
  <c r="P171" i="79" s="1"/>
  <c r="O33" i="79"/>
  <c r="P33" i="79" s="1"/>
  <c r="O235" i="79"/>
  <c r="P235" i="79" s="1"/>
  <c r="O21" i="79"/>
  <c r="P21" i="79" s="1"/>
  <c r="AC186" i="145"/>
  <c r="AC121" i="145"/>
  <c r="AC234" i="145"/>
  <c r="AC114" i="145"/>
  <c r="AC40" i="145"/>
  <c r="AC199" i="145"/>
  <c r="AC216" i="145"/>
  <c r="AC131" i="145"/>
  <c r="AC84" i="145"/>
  <c r="AC166" i="145"/>
  <c r="AC69" i="145"/>
  <c r="AC208" i="145"/>
  <c r="AC191" i="145"/>
  <c r="AC87" i="145"/>
  <c r="AC207" i="145"/>
  <c r="AC188" i="145"/>
  <c r="AC151" i="145"/>
  <c r="AC261" i="145"/>
  <c r="AC204" i="145"/>
  <c r="AC72" i="145"/>
  <c r="AC88" i="145"/>
  <c r="AC132" i="145"/>
  <c r="AC141" i="145"/>
  <c r="AC78" i="145"/>
  <c r="AC28" i="145"/>
  <c r="AC231" i="145"/>
  <c r="AC154" i="145"/>
  <c r="AC220" i="145"/>
  <c r="AC240" i="145"/>
  <c r="AC156" i="145"/>
  <c r="AC33" i="145"/>
  <c r="AC253" i="145"/>
  <c r="AC248" i="145"/>
  <c r="AC73" i="145"/>
  <c r="AC235" i="145"/>
  <c r="AC196" i="145"/>
  <c r="AC226" i="145"/>
  <c r="AC245" i="145"/>
  <c r="AC167" i="145"/>
  <c r="AC164" i="145"/>
  <c r="AC146" i="145"/>
  <c r="AC57" i="145"/>
  <c r="AC173" i="145"/>
  <c r="AC201" i="145"/>
  <c r="AC179" i="145"/>
  <c r="AC18" i="145"/>
  <c r="AC35" i="145"/>
  <c r="AC157" i="145"/>
  <c r="AC128" i="145"/>
  <c r="AC60" i="145"/>
  <c r="AC249" i="145"/>
  <c r="AC109" i="145"/>
  <c r="AC120" i="145"/>
  <c r="AC223" i="145"/>
  <c r="AC168" i="145"/>
  <c r="AC214" i="145"/>
  <c r="AC218" i="145"/>
  <c r="AC108" i="145"/>
  <c r="AC79" i="145"/>
  <c r="AC178" i="145"/>
  <c r="AC233" i="145"/>
  <c r="AC174" i="145"/>
  <c r="AC259" i="145"/>
  <c r="AC169" i="145"/>
  <c r="AC43" i="145"/>
  <c r="AC171" i="145"/>
  <c r="AC119" i="145"/>
  <c r="AC98" i="145"/>
  <c r="AC42" i="145"/>
  <c r="AC70" i="145"/>
  <c r="AC139" i="145"/>
  <c r="AC96" i="145"/>
  <c r="AC144" i="145"/>
  <c r="AC185" i="145"/>
  <c r="AC65" i="145"/>
  <c r="AC127" i="145"/>
  <c r="AC16" i="145"/>
  <c r="AC202" i="145"/>
  <c r="AC94" i="145"/>
  <c r="AC158" i="145"/>
  <c r="AC24" i="145"/>
  <c r="AC159" i="145"/>
  <c r="AC203" i="145"/>
  <c r="AC66" i="145"/>
  <c r="AC143" i="145"/>
  <c r="AC247" i="145"/>
  <c r="AC83" i="145"/>
  <c r="AC122" i="145"/>
  <c r="AC244" i="145"/>
  <c r="AC153" i="145"/>
  <c r="AC91" i="145"/>
  <c r="AC29" i="145"/>
  <c r="AC172" i="145"/>
  <c r="AC27" i="145"/>
  <c r="AC198" i="145"/>
  <c r="AC55" i="145"/>
  <c r="AC205" i="145"/>
  <c r="AC21" i="145"/>
  <c r="AC133" i="145"/>
  <c r="AC17" i="145"/>
  <c r="AC52" i="145"/>
  <c r="AC190" i="145"/>
  <c r="AC95" i="145"/>
  <c r="AC197" i="145"/>
  <c r="AC81" i="145"/>
  <c r="AC150" i="145"/>
  <c r="AC215" i="145"/>
  <c r="AC48" i="145"/>
  <c r="AC58" i="145"/>
  <c r="AC64" i="145"/>
  <c r="AC41" i="145"/>
  <c r="AC125" i="145"/>
  <c r="AC138" i="145"/>
  <c r="AC222" i="145"/>
  <c r="AC256" i="145"/>
  <c r="AC53" i="145"/>
  <c r="AC80" i="145"/>
  <c r="AC251" i="145"/>
  <c r="AC213" i="145"/>
  <c r="AC62" i="145"/>
  <c r="AC238" i="145"/>
  <c r="AC102" i="145"/>
  <c r="AC219" i="145"/>
  <c r="AC112" i="145"/>
  <c r="AC54" i="145"/>
  <c r="AC264" i="145"/>
  <c r="AC111" i="145"/>
  <c r="AC71" i="145"/>
  <c r="AC37" i="145"/>
  <c r="AC46" i="145"/>
  <c r="AC140" i="145"/>
  <c r="AC49" i="145"/>
  <c r="AC76" i="145"/>
  <c r="AC193" i="145"/>
  <c r="AC123" i="145"/>
  <c r="AC145" i="145"/>
  <c r="AC175" i="145"/>
  <c r="AC74" i="145"/>
  <c r="AC107" i="145"/>
  <c r="AC136" i="145"/>
  <c r="AC61" i="145"/>
  <c r="AC22" i="145"/>
  <c r="AC147" i="145"/>
  <c r="AC212" i="145"/>
  <c r="AC183" i="145"/>
  <c r="AC246" i="145"/>
  <c r="AC126" i="145"/>
  <c r="AC56" i="145"/>
  <c r="AC221" i="145"/>
  <c r="AC97" i="145"/>
  <c r="AC237" i="145"/>
  <c r="AC34" i="145"/>
  <c r="AC161" i="145"/>
  <c r="AC180" i="145"/>
  <c r="AC51" i="145"/>
  <c r="AC228" i="145"/>
  <c r="AC117" i="145"/>
  <c r="AC75" i="145"/>
  <c r="AC206" i="145"/>
  <c r="AC149" i="145"/>
  <c r="AC239" i="145"/>
  <c r="AC103" i="145"/>
  <c r="AC113" i="145"/>
  <c r="AC23" i="145"/>
  <c r="AC170" i="145"/>
  <c r="AC19" i="145"/>
  <c r="AC50" i="145"/>
  <c r="AC195" i="145"/>
  <c r="AC106" i="145"/>
  <c r="AC236" i="145"/>
  <c r="AC31" i="145"/>
  <c r="AC155" i="145"/>
  <c r="AC92" i="145"/>
  <c r="AC160" i="145"/>
  <c r="AC258" i="145"/>
  <c r="AC93" i="145"/>
  <c r="AC118" i="145"/>
  <c r="AC99" i="145"/>
  <c r="AC116" i="145"/>
  <c r="AC134" i="145"/>
  <c r="AC232" i="145"/>
  <c r="AC177" i="145"/>
  <c r="AC63" i="145"/>
  <c r="AC105" i="145"/>
  <c r="AC45" i="145"/>
  <c r="AC82" i="145"/>
  <c r="AC162" i="145"/>
  <c r="AC230" i="145"/>
  <c r="AC30" i="145"/>
  <c r="AC38" i="145"/>
  <c r="AC182" i="145"/>
  <c r="AC100" i="145"/>
  <c r="AC104" i="145"/>
  <c r="AC115" i="145"/>
  <c r="AC254" i="145"/>
  <c r="AC86" i="145"/>
  <c r="AC85" i="145"/>
  <c r="AC148" i="145"/>
  <c r="AC124" i="145"/>
  <c r="AC200" i="145"/>
  <c r="AC36" i="145"/>
  <c r="AC210" i="145"/>
  <c r="AC47" i="145"/>
  <c r="AC110" i="145"/>
  <c r="AC101" i="145"/>
  <c r="AC255" i="145"/>
  <c r="AC187" i="145"/>
  <c r="AC181" i="145"/>
  <c r="AC217" i="145"/>
  <c r="AC242" i="145"/>
  <c r="AC265" i="145"/>
  <c r="AC192" i="145"/>
  <c r="AC176" i="145"/>
  <c r="AC137" i="145"/>
  <c r="AC39" i="145"/>
  <c r="AC67" i="145"/>
  <c r="AC44" i="145"/>
  <c r="AC243" i="145"/>
  <c r="AC194" i="145"/>
  <c r="AC209" i="145"/>
  <c r="AC165" i="145"/>
  <c r="AC77" i="145"/>
  <c r="AC135" i="145"/>
  <c r="AC59" i="145"/>
  <c r="AC252" i="145"/>
  <c r="AC130" i="145"/>
  <c r="AC89" i="145"/>
  <c r="AC142" i="145"/>
  <c r="AC250" i="145"/>
  <c r="AC225" i="145"/>
  <c r="AC257" i="145"/>
  <c r="AC152" i="145"/>
  <c r="AC241" i="145"/>
  <c r="AC163" i="145"/>
  <c r="AC90" i="145"/>
  <c r="AC129" i="145"/>
  <c r="AC68" i="145"/>
  <c r="AC227" i="145"/>
  <c r="AC224" i="145"/>
  <c r="AC20" i="145"/>
  <c r="AC263" i="145"/>
  <c r="AC229" i="145"/>
  <c r="AC26" i="145"/>
  <c r="AC262" i="145"/>
  <c r="AC32" i="145"/>
  <c r="AC211" i="145"/>
  <c r="AC260" i="145"/>
  <c r="AC184" i="145"/>
  <c r="AC189" i="145"/>
  <c r="AC25" i="145"/>
  <c r="AC266" i="145" l="1"/>
  <c r="Q25" i="79"/>
  <c r="Q189" i="79"/>
  <c r="Q184" i="79"/>
  <c r="Q260" i="79"/>
  <c r="Q211" i="79"/>
  <c r="Q32" i="79"/>
  <c r="Q262" i="79"/>
  <c r="Q26" i="79"/>
  <c r="Q229" i="79"/>
  <c r="Q263" i="79"/>
  <c r="Q20" i="79"/>
  <c r="Q224" i="79"/>
  <c r="Q227" i="79"/>
  <c r="Q68" i="79"/>
  <c r="Q129" i="79"/>
  <c r="Q90" i="79"/>
  <c r="Q163" i="79"/>
  <c r="Q241" i="79"/>
  <c r="Q152" i="79"/>
  <c r="Q257" i="79"/>
  <c r="Q225" i="79"/>
  <c r="Q250" i="79"/>
  <c r="Q142" i="79"/>
  <c r="Q89" i="79"/>
  <c r="Q130" i="79"/>
  <c r="Q252" i="79"/>
  <c r="Q59" i="79"/>
  <c r="Q135" i="79"/>
  <c r="Q77" i="79"/>
  <c r="Q165" i="79"/>
  <c r="Q209" i="79"/>
  <c r="Q194" i="79"/>
  <c r="Q243" i="79"/>
  <c r="Q44" i="79"/>
  <c r="Q67" i="79"/>
  <c r="Q39" i="79"/>
  <c r="Q137" i="79"/>
  <c r="Q176" i="79"/>
  <c r="Q192" i="79"/>
  <c r="Q265" i="79"/>
  <c r="Q242" i="79"/>
  <c r="Q217" i="79"/>
  <c r="Q181" i="79"/>
  <c r="Q187" i="79"/>
  <c r="Q255" i="79"/>
  <c r="Q101" i="79"/>
  <c r="Q110" i="79"/>
  <c r="Q47" i="79"/>
  <c r="Q210" i="79"/>
  <c r="Q36" i="79"/>
  <c r="Q200" i="79"/>
  <c r="Q124" i="79"/>
  <c r="Q148" i="79"/>
  <c r="Q85" i="79"/>
  <c r="Q86" i="79"/>
  <c r="Q254" i="79"/>
  <c r="Q115" i="79"/>
  <c r="Q104" i="79"/>
  <c r="Q100" i="79"/>
  <c r="Q182" i="79"/>
  <c r="Q38" i="79"/>
  <c r="Q30" i="79"/>
  <c r="Q230" i="79"/>
  <c r="Q162" i="79"/>
  <c r="Q82" i="79"/>
  <c r="Q45" i="79"/>
  <c r="Q105" i="79"/>
  <c r="Q63" i="79"/>
  <c r="Q177" i="79"/>
  <c r="Q232" i="79"/>
  <c r="Q134" i="79"/>
  <c r="Q116" i="79"/>
  <c r="Q99" i="79"/>
  <c r="Q118" i="79"/>
  <c r="Q93" i="79"/>
  <c r="Q258" i="79"/>
  <c r="Q160" i="79"/>
  <c r="Q92" i="79"/>
  <c r="Q155" i="79"/>
  <c r="Q31" i="79"/>
  <c r="Q236" i="79"/>
  <c r="Q106" i="79"/>
  <c r="Q195" i="79"/>
  <c r="Q50" i="79"/>
  <c r="Q19" i="79"/>
  <c r="Q170" i="79"/>
  <c r="Q23" i="79"/>
  <c r="Q113" i="79"/>
  <c r="Q103" i="79"/>
  <c r="Q239" i="79"/>
  <c r="Q149" i="79"/>
  <c r="Q206" i="79"/>
  <c r="Q75" i="79"/>
  <c r="Q117" i="79"/>
  <c r="Q228" i="79"/>
  <c r="Q51" i="79"/>
  <c r="Q180" i="79"/>
  <c r="Q161" i="79"/>
  <c r="Q34" i="79"/>
  <c r="Q237" i="79"/>
  <c r="Q97" i="79"/>
  <c r="Q221" i="79"/>
  <c r="Q56" i="79"/>
  <c r="Q126" i="79"/>
  <c r="Q246" i="79"/>
  <c r="Q183" i="79"/>
  <c r="Q212" i="79"/>
  <c r="Q147" i="79"/>
  <c r="Q22" i="79"/>
  <c r="Q61" i="79"/>
  <c r="Q136" i="79"/>
  <c r="Q107" i="79"/>
  <c r="Q74" i="79"/>
  <c r="Q175" i="79"/>
  <c r="Q145" i="79"/>
  <c r="Q123" i="79"/>
  <c r="Q193" i="79"/>
  <c r="Q76" i="79"/>
  <c r="Q49" i="79"/>
  <c r="Q140" i="79"/>
  <c r="Q46" i="79"/>
  <c r="Q37" i="79"/>
  <c r="Q71" i="79"/>
  <c r="Q111" i="79"/>
  <c r="Q264" i="79"/>
  <c r="Q54" i="79"/>
  <c r="Q112" i="79"/>
  <c r="Q219" i="79"/>
  <c r="Q102" i="79"/>
  <c r="Q238" i="79"/>
  <c r="Q62" i="79"/>
  <c r="Q213" i="79"/>
  <c r="Q251" i="79"/>
  <c r="Q80" i="79"/>
  <c r="Q53" i="79"/>
  <c r="Q256" i="79"/>
  <c r="Q222" i="79"/>
  <c r="Q138" i="79"/>
  <c r="Q125" i="79"/>
  <c r="Q41" i="79"/>
  <c r="Q64" i="79"/>
  <c r="Q58" i="79"/>
  <c r="Q48" i="79"/>
  <c r="Q215" i="79"/>
  <c r="Q150" i="79"/>
  <c r="Q81" i="79"/>
  <c r="Q197" i="79"/>
  <c r="Q95" i="79"/>
  <c r="Q190" i="79"/>
  <c r="Q52" i="79"/>
  <c r="Q17" i="79"/>
  <c r="Q133" i="79"/>
  <c r="Q21" i="79"/>
  <c r="Q205" i="79"/>
  <c r="Q55" i="79"/>
  <c r="Q198" i="79"/>
  <c r="Q27" i="79"/>
  <c r="Q172" i="79"/>
  <c r="Q29" i="79"/>
  <c r="Q91" i="79"/>
  <c r="Q153" i="79"/>
  <c r="Q244" i="79"/>
  <c r="Q122" i="79"/>
  <c r="Q83" i="79"/>
  <c r="Q247" i="79"/>
  <c r="Q143" i="79"/>
  <c r="Q66" i="79"/>
  <c r="Q203" i="79"/>
  <c r="Q159" i="79"/>
  <c r="Q24" i="79"/>
  <c r="Q158" i="79"/>
  <c r="Q94" i="79"/>
  <c r="Q202" i="79"/>
  <c r="Q16" i="79"/>
  <c r="Q127" i="79"/>
  <c r="Q65" i="79"/>
  <c r="Q185" i="79"/>
  <c r="Q144" i="79"/>
  <c r="Q96" i="79"/>
  <c r="Q139" i="79"/>
  <c r="Q70" i="79"/>
  <c r="Q42" i="79"/>
  <c r="Q98" i="79"/>
  <c r="Q119" i="79"/>
  <c r="Q171" i="79"/>
  <c r="Q43" i="79"/>
  <c r="Q169" i="79"/>
  <c r="Q259" i="79"/>
  <c r="Q174" i="79"/>
  <c r="Q233" i="79"/>
  <c r="Q178" i="79"/>
  <c r="Q79" i="79"/>
  <c r="Q108" i="79"/>
  <c r="Q218" i="79"/>
  <c r="Q214" i="79"/>
  <c r="Q168" i="79"/>
  <c r="Q223" i="79"/>
  <c r="Q120" i="79"/>
  <c r="Q109" i="79"/>
  <c r="Q249" i="79"/>
  <c r="Q60" i="79"/>
  <c r="Q128" i="79"/>
  <c r="Q157" i="79"/>
  <c r="Q35" i="79"/>
  <c r="Q18" i="79"/>
  <c r="Q179" i="79"/>
  <c r="Q201" i="79"/>
  <c r="Q173" i="79"/>
  <c r="Q57" i="79"/>
  <c r="Q146" i="79"/>
  <c r="Q164" i="79"/>
  <c r="Q167" i="79"/>
  <c r="Q245" i="79"/>
  <c r="Q226" i="79"/>
  <c r="Q196" i="79"/>
  <c r="Q235" i="79"/>
  <c r="Q73" i="79"/>
  <c r="Q248" i="79"/>
  <c r="Q253" i="79"/>
  <c r="Q33" i="79"/>
  <c r="Q156" i="79"/>
  <c r="Q240" i="79"/>
  <c r="Q220" i="79"/>
  <c r="Q154" i="79"/>
  <c r="Q231" i="79"/>
  <c r="Q28" i="79"/>
  <c r="Q78" i="79"/>
  <c r="Q141" i="79"/>
  <c r="Q132" i="79"/>
  <c r="Q88" i="79"/>
  <c r="Q72" i="79"/>
  <c r="Q204" i="79"/>
  <c r="Q261" i="79"/>
  <c r="Q151" i="79"/>
  <c r="Q188" i="79"/>
  <c r="Q207" i="79"/>
  <c r="Q87" i="79"/>
  <c r="Q191" i="79"/>
  <c r="Q208" i="79"/>
  <c r="Q69" i="79"/>
  <c r="Q166" i="79"/>
  <c r="Q84" i="79"/>
  <c r="Q131" i="79"/>
  <c r="Q216" i="79"/>
  <c r="Q199" i="79"/>
  <c r="Q40" i="79"/>
  <c r="Q114" i="79"/>
  <c r="Q234" i="79"/>
  <c r="Q121" i="79"/>
  <c r="Q186" i="79"/>
  <c r="AD260" i="145"/>
  <c r="AD224" i="145"/>
  <c r="AD257" i="145"/>
  <c r="AD135" i="145"/>
  <c r="AD39" i="145"/>
  <c r="AD187" i="145"/>
  <c r="AD124" i="145"/>
  <c r="AD182" i="145"/>
  <c r="AD63" i="145"/>
  <c r="AD258" i="145"/>
  <c r="AD50" i="145"/>
  <c r="AD206" i="145"/>
  <c r="AD237" i="145"/>
  <c r="AD147" i="145"/>
  <c r="AD123" i="145"/>
  <c r="AD111" i="145"/>
  <c r="AD213" i="145"/>
  <c r="AD41" i="145"/>
  <c r="AD95" i="145"/>
  <c r="AD198" i="145"/>
  <c r="AD83" i="145"/>
  <c r="AD94" i="145"/>
  <c r="AD139" i="145"/>
  <c r="AD259" i="145"/>
  <c r="AD168" i="145"/>
  <c r="AD35" i="145"/>
  <c r="AD167" i="145"/>
  <c r="AD33" i="145"/>
  <c r="AD141" i="145"/>
  <c r="AD207" i="145"/>
  <c r="AD216" i="145"/>
  <c r="AD152" i="145"/>
  <c r="AD105" i="145"/>
  <c r="AD212" i="145"/>
  <c r="AD96" i="145"/>
  <c r="AD188" i="145"/>
  <c r="AD211" i="145"/>
  <c r="AD227" i="145"/>
  <c r="AD225" i="145"/>
  <c r="AD77" i="145"/>
  <c r="AD137" i="145"/>
  <c r="AD255" i="145"/>
  <c r="AD148" i="145"/>
  <c r="AD38" i="145"/>
  <c r="AD177" i="145"/>
  <c r="AD160" i="145"/>
  <c r="AD19" i="145"/>
  <c r="AD75" i="145"/>
  <c r="AD97" i="145"/>
  <c r="AD22" i="145"/>
  <c r="AD193" i="145"/>
  <c r="AD264" i="145"/>
  <c r="AD251" i="145"/>
  <c r="AD64" i="145"/>
  <c r="AD190" i="145"/>
  <c r="AD27" i="145"/>
  <c r="AD247" i="145"/>
  <c r="AD202" i="145"/>
  <c r="AD70" i="145"/>
  <c r="AD174" i="145"/>
  <c r="AD223" i="145"/>
  <c r="AD18" i="145"/>
  <c r="AD245" i="145"/>
  <c r="AD156" i="145"/>
  <c r="AD132" i="145"/>
  <c r="AD87" i="145"/>
  <c r="AD199" i="145"/>
  <c r="AD200" i="145"/>
  <c r="AD253" i="145"/>
  <c r="AD32" i="145"/>
  <c r="AD68" i="145"/>
  <c r="AD250" i="145"/>
  <c r="AD165" i="145"/>
  <c r="AD176" i="145"/>
  <c r="AD101" i="145"/>
  <c r="AD85" i="145"/>
  <c r="AD30" i="145"/>
  <c r="AD232" i="145"/>
  <c r="AD92" i="145"/>
  <c r="AD170" i="145"/>
  <c r="AD117" i="145"/>
  <c r="AD221" i="145"/>
  <c r="AD61" i="145"/>
  <c r="AD76" i="145"/>
  <c r="AD54" i="145"/>
  <c r="AD80" i="145"/>
  <c r="AD58" i="145"/>
  <c r="AD52" i="145"/>
  <c r="AD172" i="145"/>
  <c r="AD143" i="145"/>
  <c r="AD16" i="145"/>
  <c r="AD42" i="145"/>
  <c r="AD233" i="145"/>
  <c r="AD120" i="145"/>
  <c r="AD179" i="145"/>
  <c r="AD226" i="145"/>
  <c r="AD240" i="145"/>
  <c r="AD88" i="145"/>
  <c r="AD191" i="145"/>
  <c r="AD40" i="145"/>
  <c r="AD67" i="145"/>
  <c r="AD195" i="145"/>
  <c r="AD71" i="145"/>
  <c r="AD55" i="145"/>
  <c r="AD214" i="145"/>
  <c r="AD262" i="145"/>
  <c r="AD129" i="145"/>
  <c r="AD142" i="145"/>
  <c r="AD209" i="145"/>
  <c r="AD192" i="145"/>
  <c r="AD110" i="145"/>
  <c r="AD86" i="145"/>
  <c r="AD230" i="145"/>
  <c r="AD134" i="145"/>
  <c r="AD155" i="145"/>
  <c r="AD23" i="145"/>
  <c r="AD228" i="145"/>
  <c r="AD56" i="145"/>
  <c r="AD136" i="145"/>
  <c r="AD49" i="145"/>
  <c r="AD112" i="145"/>
  <c r="AD53" i="145"/>
  <c r="AD48" i="145"/>
  <c r="AD17" i="145"/>
  <c r="AD29" i="145"/>
  <c r="AD66" i="145"/>
  <c r="AD127" i="145"/>
  <c r="AD98" i="145"/>
  <c r="AD178" i="145"/>
  <c r="AD109" i="145"/>
  <c r="AD201" i="145"/>
  <c r="AD196" i="145"/>
  <c r="AD220" i="145"/>
  <c r="AD72" i="145"/>
  <c r="AD208" i="145"/>
  <c r="AD114" i="145"/>
  <c r="AD181" i="145"/>
  <c r="AD149" i="145"/>
  <c r="AD125" i="145"/>
  <c r="AD122" i="145"/>
  <c r="AD164" i="145"/>
  <c r="AD26" i="145"/>
  <c r="AD90" i="145"/>
  <c r="AD89" i="145"/>
  <c r="AD194" i="145"/>
  <c r="AD265" i="145"/>
  <c r="AD47" i="145"/>
  <c r="AD254" i="145"/>
  <c r="AD162" i="145"/>
  <c r="AD116" i="145"/>
  <c r="AD31" i="145"/>
  <c r="AD113" i="145"/>
  <c r="AD51" i="145"/>
  <c r="AD126" i="145"/>
  <c r="AD107" i="145"/>
  <c r="AD140" i="145"/>
  <c r="AD219" i="145"/>
  <c r="AD256" i="145"/>
  <c r="AD215" i="145"/>
  <c r="AD133" i="145"/>
  <c r="AD91" i="145"/>
  <c r="AD203" i="145"/>
  <c r="AD65" i="145"/>
  <c r="AD119" i="145"/>
  <c r="AD79" i="145"/>
  <c r="AD249" i="145"/>
  <c r="AD173" i="145"/>
  <c r="AD235" i="145"/>
  <c r="AD154" i="145"/>
  <c r="AD204" i="145"/>
  <c r="AD69" i="145"/>
  <c r="AD234" i="145"/>
  <c r="AD184" i="145"/>
  <c r="AD100" i="145"/>
  <c r="AD93" i="145"/>
  <c r="AD34" i="145"/>
  <c r="AD145" i="145"/>
  <c r="AD197" i="145"/>
  <c r="AD158" i="145"/>
  <c r="AD157" i="145"/>
  <c r="AD131" i="145"/>
  <c r="AD25" i="145"/>
  <c r="AD229" i="145"/>
  <c r="AD163" i="145"/>
  <c r="AD130" i="145"/>
  <c r="AD243" i="145"/>
  <c r="AD242" i="145"/>
  <c r="AD210" i="145"/>
  <c r="AD115" i="145"/>
  <c r="AD82" i="145"/>
  <c r="AD99" i="145"/>
  <c r="AD236" i="145"/>
  <c r="AD103" i="145"/>
  <c r="AD180" i="145"/>
  <c r="AD246" i="145"/>
  <c r="AD74" i="145"/>
  <c r="AD46" i="145"/>
  <c r="AD102" i="145"/>
  <c r="AD222" i="145"/>
  <c r="AD150" i="145"/>
  <c r="AD21" i="145"/>
  <c r="AD153" i="145"/>
  <c r="AD159" i="145"/>
  <c r="AD185" i="145"/>
  <c r="AD171" i="145"/>
  <c r="AD108" i="145"/>
  <c r="AD60" i="145"/>
  <c r="AD57" i="145"/>
  <c r="AD73" i="145"/>
  <c r="AD231" i="145"/>
  <c r="AD261" i="145"/>
  <c r="AD166" i="145"/>
  <c r="AD121" i="145"/>
  <c r="AD20" i="145"/>
  <c r="AD189" i="145"/>
  <c r="AD263" i="145"/>
  <c r="AD241" i="145"/>
  <c r="AD252" i="145"/>
  <c r="AD44" i="145"/>
  <c r="AD217" i="145"/>
  <c r="AD36" i="145"/>
  <c r="AD104" i="145"/>
  <c r="AD45" i="145"/>
  <c r="AD118" i="145"/>
  <c r="AD106" i="145"/>
  <c r="AD239" i="145"/>
  <c r="AD161" i="145"/>
  <c r="AD183" i="145"/>
  <c r="AD175" i="145"/>
  <c r="AD37" i="145"/>
  <c r="AD238" i="145"/>
  <c r="AD138" i="145"/>
  <c r="AD81" i="145"/>
  <c r="AD205" i="145"/>
  <c r="AD244" i="145"/>
  <c r="AD24" i="145"/>
  <c r="AD144" i="145"/>
  <c r="AD43" i="145"/>
  <c r="AD218" i="145"/>
  <c r="AD128" i="145"/>
  <c r="AD146" i="145"/>
  <c r="AD248" i="145"/>
  <c r="AD28" i="145"/>
  <c r="AD151" i="145"/>
  <c r="AD84" i="145"/>
  <c r="AD186" i="145"/>
  <c r="AD59" i="145"/>
  <c r="AD62" i="145"/>
  <c r="AD169" i="145"/>
  <c r="AD78" i="145"/>
  <c r="AJ78" i="145" l="1"/>
  <c r="AE78" i="145"/>
  <c r="AG78" i="145" s="1"/>
  <c r="AI78" i="145" s="1"/>
  <c r="AF78" i="145"/>
  <c r="AH78" i="145" s="1"/>
  <c r="AJ169" i="145"/>
  <c r="AF169" i="145"/>
  <c r="AH169" i="145" s="1"/>
  <c r="AE169" i="145"/>
  <c r="AG169" i="145" s="1"/>
  <c r="AI169" i="145" s="1"/>
  <c r="AJ62" i="145"/>
  <c r="AF62" i="145"/>
  <c r="AH62" i="145" s="1"/>
  <c r="AE62" i="145"/>
  <c r="AG62" i="145" s="1"/>
  <c r="AI62" i="145" s="1"/>
  <c r="AJ59" i="145"/>
  <c r="AF59" i="145"/>
  <c r="AH59" i="145" s="1"/>
  <c r="AE59" i="145"/>
  <c r="AG59" i="145" s="1"/>
  <c r="AI59" i="145" s="1"/>
  <c r="AJ186" i="145"/>
  <c r="AF186" i="145"/>
  <c r="AH186" i="145" s="1"/>
  <c r="AE186" i="145"/>
  <c r="AG186" i="145" s="1"/>
  <c r="AI186" i="145" s="1"/>
  <c r="AJ84" i="145"/>
  <c r="AF84" i="145"/>
  <c r="AH84" i="145" s="1"/>
  <c r="AE84" i="145"/>
  <c r="AG84" i="145" s="1"/>
  <c r="AI84" i="145" s="1"/>
  <c r="AJ151" i="145"/>
  <c r="AE151" i="145"/>
  <c r="AG151" i="145" s="1"/>
  <c r="AI151" i="145" s="1"/>
  <c r="AF151" i="145"/>
  <c r="AH151" i="145" s="1"/>
  <c r="AJ28" i="145"/>
  <c r="AF28" i="145"/>
  <c r="AH28" i="145" s="1"/>
  <c r="AE28" i="145"/>
  <c r="AG28" i="145" s="1"/>
  <c r="AI28" i="145" s="1"/>
  <c r="AJ248" i="145"/>
  <c r="AF248" i="145"/>
  <c r="AH248" i="145" s="1"/>
  <c r="AE248" i="145"/>
  <c r="AG248" i="145" s="1"/>
  <c r="AI248" i="145" s="1"/>
  <c r="AJ146" i="145"/>
  <c r="AF146" i="145"/>
  <c r="AH146" i="145" s="1"/>
  <c r="AE146" i="145"/>
  <c r="AG146" i="145" s="1"/>
  <c r="AI146" i="145" s="1"/>
  <c r="AJ128" i="145"/>
  <c r="AF128" i="145"/>
  <c r="AH128" i="145" s="1"/>
  <c r="AE128" i="145"/>
  <c r="AG128" i="145" s="1"/>
  <c r="AI128" i="145" s="1"/>
  <c r="AJ218" i="145"/>
  <c r="AF218" i="145"/>
  <c r="AH218" i="145" s="1"/>
  <c r="AE218" i="145"/>
  <c r="AG218" i="145" s="1"/>
  <c r="AI218" i="145" s="1"/>
  <c r="AJ43" i="145"/>
  <c r="AF43" i="145"/>
  <c r="AH43" i="145" s="1"/>
  <c r="AE43" i="145"/>
  <c r="AG43" i="145" s="1"/>
  <c r="AI43" i="145" s="1"/>
  <c r="AJ144" i="145"/>
  <c r="AE144" i="145"/>
  <c r="AG144" i="145" s="1"/>
  <c r="AI144" i="145" s="1"/>
  <c r="AF144" i="145"/>
  <c r="AH144" i="145" s="1"/>
  <c r="AJ24" i="145"/>
  <c r="AF24" i="145"/>
  <c r="AH24" i="145" s="1"/>
  <c r="AE24" i="145"/>
  <c r="AG24" i="145" s="1"/>
  <c r="AI24" i="145" s="1"/>
  <c r="AJ244" i="145"/>
  <c r="AE244" i="145"/>
  <c r="AG244" i="145" s="1"/>
  <c r="AI244" i="145" s="1"/>
  <c r="AF244" i="145"/>
  <c r="AH244" i="145" s="1"/>
  <c r="AJ205" i="145"/>
  <c r="AE205" i="145"/>
  <c r="AG205" i="145" s="1"/>
  <c r="AI205" i="145" s="1"/>
  <c r="AF205" i="145"/>
  <c r="AH205" i="145" s="1"/>
  <c r="AJ81" i="145"/>
  <c r="AE81" i="145"/>
  <c r="AG81" i="145" s="1"/>
  <c r="AI81" i="145" s="1"/>
  <c r="AF81" i="145"/>
  <c r="AH81" i="145" s="1"/>
  <c r="AJ138" i="145"/>
  <c r="AF138" i="145"/>
  <c r="AH138" i="145" s="1"/>
  <c r="AE138" i="145"/>
  <c r="AG138" i="145" s="1"/>
  <c r="AI138" i="145" s="1"/>
  <c r="AJ238" i="145"/>
  <c r="AF238" i="145"/>
  <c r="AH238" i="145" s="1"/>
  <c r="AE238" i="145"/>
  <c r="AG238" i="145" s="1"/>
  <c r="AI238" i="145" s="1"/>
  <c r="AJ37" i="145"/>
  <c r="AF37" i="145"/>
  <c r="AH37" i="145" s="1"/>
  <c r="AE37" i="145"/>
  <c r="AG37" i="145" s="1"/>
  <c r="AI37" i="145" s="1"/>
  <c r="AJ175" i="145"/>
  <c r="AF175" i="145"/>
  <c r="AH175" i="145" s="1"/>
  <c r="AE175" i="145"/>
  <c r="AG175" i="145" s="1"/>
  <c r="AI175" i="145" s="1"/>
  <c r="AJ183" i="145"/>
  <c r="AF183" i="145"/>
  <c r="AH183" i="145" s="1"/>
  <c r="AE183" i="145"/>
  <c r="AG183" i="145" s="1"/>
  <c r="AI183" i="145" s="1"/>
  <c r="AJ161" i="145"/>
  <c r="AF161" i="145"/>
  <c r="AH161" i="145" s="1"/>
  <c r="AE161" i="145"/>
  <c r="AG161" i="145" s="1"/>
  <c r="AI161" i="145" s="1"/>
  <c r="AJ239" i="145"/>
  <c r="AF239" i="145"/>
  <c r="AH239" i="145" s="1"/>
  <c r="AE239" i="145"/>
  <c r="AG239" i="145" s="1"/>
  <c r="AI239" i="145" s="1"/>
  <c r="AJ106" i="145"/>
  <c r="AF106" i="145"/>
  <c r="AH106" i="145" s="1"/>
  <c r="AE106" i="145"/>
  <c r="AG106" i="145" s="1"/>
  <c r="AI106" i="145" s="1"/>
  <c r="AJ118" i="145"/>
  <c r="AE118" i="145"/>
  <c r="AG118" i="145" s="1"/>
  <c r="AI118" i="145" s="1"/>
  <c r="AF118" i="145"/>
  <c r="AH118" i="145" s="1"/>
  <c r="AJ45" i="145"/>
  <c r="AF45" i="145"/>
  <c r="AH45" i="145" s="1"/>
  <c r="AE45" i="145"/>
  <c r="AG45" i="145" s="1"/>
  <c r="AI45" i="145" s="1"/>
  <c r="AJ104" i="145"/>
  <c r="AE104" i="145"/>
  <c r="AG104" i="145" s="1"/>
  <c r="AI104" i="145" s="1"/>
  <c r="AF104" i="145"/>
  <c r="AH104" i="145" s="1"/>
  <c r="AJ36" i="145"/>
  <c r="AF36" i="145"/>
  <c r="AH36" i="145" s="1"/>
  <c r="AE36" i="145"/>
  <c r="AG36" i="145" s="1"/>
  <c r="AI36" i="145" s="1"/>
  <c r="AJ217" i="145"/>
  <c r="AF217" i="145"/>
  <c r="AH217" i="145" s="1"/>
  <c r="AE217" i="145"/>
  <c r="AG217" i="145" s="1"/>
  <c r="AI217" i="145" s="1"/>
  <c r="AJ44" i="145"/>
  <c r="AF44" i="145"/>
  <c r="AH44" i="145" s="1"/>
  <c r="AE44" i="145"/>
  <c r="AG44" i="145" s="1"/>
  <c r="AI44" i="145" s="1"/>
  <c r="AJ252" i="145"/>
  <c r="AF252" i="145"/>
  <c r="AH252" i="145" s="1"/>
  <c r="AE252" i="145"/>
  <c r="AG252" i="145" s="1"/>
  <c r="AI252" i="145" s="1"/>
  <c r="AJ241" i="145"/>
  <c r="AE241" i="145"/>
  <c r="AG241" i="145" s="1"/>
  <c r="AI241" i="145" s="1"/>
  <c r="AF241" i="145"/>
  <c r="AH241" i="145" s="1"/>
  <c r="AJ263" i="145"/>
  <c r="AF263" i="145"/>
  <c r="AH263" i="145" s="1"/>
  <c r="AE263" i="145"/>
  <c r="AG263" i="145" s="1"/>
  <c r="AI263" i="145" s="1"/>
  <c r="AJ189" i="145"/>
  <c r="AF189" i="145"/>
  <c r="AH189" i="145" s="1"/>
  <c r="AE189" i="145"/>
  <c r="AG189" i="145" s="1"/>
  <c r="AI189" i="145" s="1"/>
  <c r="AJ20" i="145"/>
  <c r="AF20" i="145"/>
  <c r="AH20" i="145" s="1"/>
  <c r="AE20" i="145"/>
  <c r="AG20" i="145" s="1"/>
  <c r="AI20" i="145" s="1"/>
  <c r="AJ121" i="145"/>
  <c r="AF121" i="145"/>
  <c r="AH121" i="145" s="1"/>
  <c r="AE121" i="145"/>
  <c r="AG121" i="145" s="1"/>
  <c r="AI121" i="145" s="1"/>
  <c r="AJ166" i="145"/>
  <c r="AE166" i="145"/>
  <c r="AG166" i="145" s="1"/>
  <c r="AI166" i="145" s="1"/>
  <c r="AF166" i="145"/>
  <c r="AH166" i="145" s="1"/>
  <c r="AJ261" i="145"/>
  <c r="AE261" i="145"/>
  <c r="AG261" i="145" s="1"/>
  <c r="AI261" i="145" s="1"/>
  <c r="AF261" i="145"/>
  <c r="AH261" i="145" s="1"/>
  <c r="AJ231" i="145"/>
  <c r="AE231" i="145"/>
  <c r="AG231" i="145" s="1"/>
  <c r="AI231" i="145" s="1"/>
  <c r="AF231" i="145"/>
  <c r="AH231" i="145" s="1"/>
  <c r="AJ73" i="145"/>
  <c r="AF73" i="145"/>
  <c r="AH73" i="145" s="1"/>
  <c r="AE73" i="145"/>
  <c r="AG73" i="145" s="1"/>
  <c r="AI73" i="145" s="1"/>
  <c r="AJ57" i="145"/>
  <c r="AF57" i="145"/>
  <c r="AH57" i="145" s="1"/>
  <c r="AE57" i="145"/>
  <c r="AG57" i="145" s="1"/>
  <c r="AI57" i="145" s="1"/>
  <c r="AJ60" i="145"/>
  <c r="AE60" i="145"/>
  <c r="AG60" i="145" s="1"/>
  <c r="AI60" i="145" s="1"/>
  <c r="AF60" i="145"/>
  <c r="AH60" i="145" s="1"/>
  <c r="AJ108" i="145"/>
  <c r="AE108" i="145"/>
  <c r="AG108" i="145" s="1"/>
  <c r="AI108" i="145" s="1"/>
  <c r="AF108" i="145"/>
  <c r="AH108" i="145" s="1"/>
  <c r="AJ171" i="145"/>
  <c r="AE171" i="145"/>
  <c r="AG171" i="145" s="1"/>
  <c r="AI171" i="145" s="1"/>
  <c r="AF171" i="145"/>
  <c r="AH171" i="145" s="1"/>
  <c r="AJ185" i="145"/>
  <c r="AE185" i="145"/>
  <c r="AG185" i="145" s="1"/>
  <c r="AI185" i="145" s="1"/>
  <c r="AF185" i="145"/>
  <c r="AH185" i="145" s="1"/>
  <c r="AJ159" i="145"/>
  <c r="AE159" i="145"/>
  <c r="AG159" i="145" s="1"/>
  <c r="AI159" i="145" s="1"/>
  <c r="AF159" i="145"/>
  <c r="AH159" i="145" s="1"/>
  <c r="AJ153" i="145"/>
  <c r="AF153" i="145"/>
  <c r="AH153" i="145" s="1"/>
  <c r="AE153" i="145"/>
  <c r="AG153" i="145" s="1"/>
  <c r="AI153" i="145" s="1"/>
  <c r="AJ21" i="145"/>
  <c r="AF21" i="145"/>
  <c r="AH21" i="145" s="1"/>
  <c r="AE21" i="145"/>
  <c r="AG21" i="145" s="1"/>
  <c r="AI21" i="145" s="1"/>
  <c r="AJ150" i="145"/>
  <c r="AF150" i="145"/>
  <c r="AH150" i="145" s="1"/>
  <c r="AE150" i="145"/>
  <c r="AG150" i="145" s="1"/>
  <c r="AI150" i="145" s="1"/>
  <c r="AJ222" i="145"/>
  <c r="AF222" i="145"/>
  <c r="AH222" i="145" s="1"/>
  <c r="AE222" i="145"/>
  <c r="AG222" i="145" s="1"/>
  <c r="AI222" i="145" s="1"/>
  <c r="AJ102" i="145"/>
  <c r="AF102" i="145"/>
  <c r="AH102" i="145" s="1"/>
  <c r="AE102" i="145"/>
  <c r="AG102" i="145" s="1"/>
  <c r="AI102" i="145" s="1"/>
  <c r="AJ46" i="145"/>
  <c r="AF46" i="145"/>
  <c r="AH46" i="145" s="1"/>
  <c r="AE46" i="145"/>
  <c r="AG46" i="145" s="1"/>
  <c r="AI46" i="145" s="1"/>
  <c r="AJ74" i="145"/>
  <c r="AE74" i="145"/>
  <c r="AG74" i="145" s="1"/>
  <c r="AI74" i="145" s="1"/>
  <c r="AF74" i="145"/>
  <c r="AH74" i="145" s="1"/>
  <c r="AJ246" i="145"/>
  <c r="AF246" i="145"/>
  <c r="AH246" i="145" s="1"/>
  <c r="AE246" i="145"/>
  <c r="AG246" i="145" s="1"/>
  <c r="AI246" i="145" s="1"/>
  <c r="AJ180" i="145"/>
  <c r="AF180" i="145"/>
  <c r="AH180" i="145" s="1"/>
  <c r="AE180" i="145"/>
  <c r="AG180" i="145" s="1"/>
  <c r="AI180" i="145" s="1"/>
  <c r="AJ103" i="145"/>
  <c r="AE103" i="145"/>
  <c r="AG103" i="145" s="1"/>
  <c r="AI103" i="145" s="1"/>
  <c r="AF103" i="145"/>
  <c r="AH103" i="145" s="1"/>
  <c r="AJ236" i="145"/>
  <c r="AE236" i="145"/>
  <c r="AG236" i="145" s="1"/>
  <c r="AI236" i="145" s="1"/>
  <c r="AF236" i="145"/>
  <c r="AH236" i="145" s="1"/>
  <c r="AJ99" i="145"/>
  <c r="AE99" i="145"/>
  <c r="AG99" i="145" s="1"/>
  <c r="AI99" i="145" s="1"/>
  <c r="AF99" i="145"/>
  <c r="AH99" i="145" s="1"/>
  <c r="AJ82" i="145"/>
  <c r="AF82" i="145"/>
  <c r="AH82" i="145" s="1"/>
  <c r="AE82" i="145"/>
  <c r="AG82" i="145" s="1"/>
  <c r="AI82" i="145" s="1"/>
  <c r="AJ115" i="145"/>
  <c r="AE115" i="145"/>
  <c r="AG115" i="145" s="1"/>
  <c r="AI115" i="145" s="1"/>
  <c r="AF115" i="145"/>
  <c r="AH115" i="145" s="1"/>
  <c r="AJ210" i="145"/>
  <c r="AF210" i="145"/>
  <c r="AH210" i="145" s="1"/>
  <c r="AE210" i="145"/>
  <c r="AG210" i="145" s="1"/>
  <c r="AI210" i="145" s="1"/>
  <c r="AJ242" i="145"/>
  <c r="AE242" i="145"/>
  <c r="AG242" i="145" s="1"/>
  <c r="AI242" i="145" s="1"/>
  <c r="AF242" i="145"/>
  <c r="AH242" i="145" s="1"/>
  <c r="AJ243" i="145"/>
  <c r="AF243" i="145"/>
  <c r="AH243" i="145" s="1"/>
  <c r="AE243" i="145"/>
  <c r="AG243" i="145" s="1"/>
  <c r="AI243" i="145" s="1"/>
  <c r="AJ130" i="145"/>
  <c r="AE130" i="145"/>
  <c r="AG130" i="145" s="1"/>
  <c r="AI130" i="145" s="1"/>
  <c r="AF130" i="145"/>
  <c r="AH130" i="145" s="1"/>
  <c r="AJ163" i="145"/>
  <c r="AF163" i="145"/>
  <c r="AH163" i="145" s="1"/>
  <c r="AE163" i="145"/>
  <c r="AG163" i="145" s="1"/>
  <c r="AI163" i="145" s="1"/>
  <c r="AJ229" i="145"/>
  <c r="AE229" i="145"/>
  <c r="AG229" i="145" s="1"/>
  <c r="AI229" i="145" s="1"/>
  <c r="AF229" i="145"/>
  <c r="AH229" i="145" s="1"/>
  <c r="AJ25" i="145"/>
  <c r="AF25" i="145"/>
  <c r="AH25" i="145" s="1"/>
  <c r="AE25" i="145"/>
  <c r="AG25" i="145" s="1"/>
  <c r="AI25" i="145" s="1"/>
  <c r="AJ131" i="145"/>
  <c r="AE131" i="145"/>
  <c r="AG131" i="145" s="1"/>
  <c r="AI131" i="145" s="1"/>
  <c r="AF131" i="145"/>
  <c r="AH131" i="145" s="1"/>
  <c r="AJ157" i="145"/>
  <c r="AE157" i="145"/>
  <c r="AG157" i="145" s="1"/>
  <c r="AI157" i="145" s="1"/>
  <c r="AF157" i="145"/>
  <c r="AH157" i="145" s="1"/>
  <c r="AJ158" i="145"/>
  <c r="AE158" i="145"/>
  <c r="AG158" i="145" s="1"/>
  <c r="AI158" i="145" s="1"/>
  <c r="AF158" i="145"/>
  <c r="AH158" i="145" s="1"/>
  <c r="AJ197" i="145"/>
  <c r="AE197" i="145"/>
  <c r="AG197" i="145" s="1"/>
  <c r="AI197" i="145" s="1"/>
  <c r="AF197" i="145"/>
  <c r="AH197" i="145" s="1"/>
  <c r="AJ145" i="145"/>
  <c r="AE145" i="145"/>
  <c r="AG145" i="145" s="1"/>
  <c r="AI145" i="145" s="1"/>
  <c r="AF145" i="145"/>
  <c r="AH145" i="145" s="1"/>
  <c r="AJ34" i="145"/>
  <c r="AF34" i="145"/>
  <c r="AH34" i="145" s="1"/>
  <c r="AE34" i="145"/>
  <c r="AG34" i="145" s="1"/>
  <c r="AI34" i="145" s="1"/>
  <c r="AJ93" i="145"/>
  <c r="AE93" i="145"/>
  <c r="AG93" i="145" s="1"/>
  <c r="AI93" i="145" s="1"/>
  <c r="AF93" i="145"/>
  <c r="AH93" i="145" s="1"/>
  <c r="AJ100" i="145"/>
  <c r="AE100" i="145"/>
  <c r="AG100" i="145" s="1"/>
  <c r="AI100" i="145" s="1"/>
  <c r="AF100" i="145"/>
  <c r="AH100" i="145" s="1"/>
  <c r="AJ184" i="145"/>
  <c r="AE184" i="145"/>
  <c r="AG184" i="145" s="1"/>
  <c r="AI184" i="145" s="1"/>
  <c r="AF184" i="145"/>
  <c r="AH184" i="145" s="1"/>
  <c r="AJ234" i="145"/>
  <c r="AF234" i="145"/>
  <c r="AH234" i="145" s="1"/>
  <c r="AE234" i="145"/>
  <c r="AG234" i="145" s="1"/>
  <c r="AI234" i="145" s="1"/>
  <c r="AJ69" i="145"/>
  <c r="AE69" i="145"/>
  <c r="AG69" i="145" s="1"/>
  <c r="AI69" i="145" s="1"/>
  <c r="AF69" i="145"/>
  <c r="AH69" i="145" s="1"/>
  <c r="AJ204" i="145"/>
  <c r="AE204" i="145"/>
  <c r="AG204" i="145" s="1"/>
  <c r="AI204" i="145" s="1"/>
  <c r="AF204" i="145"/>
  <c r="AH204" i="145" s="1"/>
  <c r="AJ154" i="145"/>
  <c r="AE154" i="145"/>
  <c r="AG154" i="145" s="1"/>
  <c r="AI154" i="145" s="1"/>
  <c r="AF154" i="145"/>
  <c r="AH154" i="145" s="1"/>
  <c r="AJ235" i="145"/>
  <c r="AF235" i="145"/>
  <c r="AH235" i="145" s="1"/>
  <c r="AE235" i="145"/>
  <c r="AG235" i="145" s="1"/>
  <c r="AI235" i="145" s="1"/>
  <c r="AJ173" i="145"/>
  <c r="AE173" i="145"/>
  <c r="AG173" i="145" s="1"/>
  <c r="AI173" i="145" s="1"/>
  <c r="AF173" i="145"/>
  <c r="AH173" i="145" s="1"/>
  <c r="AJ249" i="145"/>
  <c r="AE249" i="145"/>
  <c r="AG249" i="145" s="1"/>
  <c r="AI249" i="145" s="1"/>
  <c r="AF249" i="145"/>
  <c r="AH249" i="145" s="1"/>
  <c r="AJ79" i="145"/>
  <c r="AE79" i="145"/>
  <c r="AG79" i="145" s="1"/>
  <c r="AI79" i="145" s="1"/>
  <c r="AF79" i="145"/>
  <c r="AH79" i="145" s="1"/>
  <c r="AJ119" i="145"/>
  <c r="AF119" i="145"/>
  <c r="AH119" i="145" s="1"/>
  <c r="AE119" i="145"/>
  <c r="AG119" i="145" s="1"/>
  <c r="AI119" i="145" s="1"/>
  <c r="AJ65" i="145"/>
  <c r="AE65" i="145"/>
  <c r="AG65" i="145" s="1"/>
  <c r="AI65" i="145" s="1"/>
  <c r="AF65" i="145"/>
  <c r="AH65" i="145" s="1"/>
  <c r="AJ203" i="145"/>
  <c r="AF203" i="145"/>
  <c r="AH203" i="145" s="1"/>
  <c r="AE203" i="145"/>
  <c r="AG203" i="145" s="1"/>
  <c r="AI203" i="145" s="1"/>
  <c r="AJ91" i="145"/>
  <c r="AE91" i="145"/>
  <c r="AG91" i="145" s="1"/>
  <c r="AI91" i="145" s="1"/>
  <c r="AF91" i="145"/>
  <c r="AH91" i="145" s="1"/>
  <c r="AJ133" i="145"/>
  <c r="AF133" i="145"/>
  <c r="AH133" i="145" s="1"/>
  <c r="AE133" i="145"/>
  <c r="AG133" i="145" s="1"/>
  <c r="AI133" i="145" s="1"/>
  <c r="AJ215" i="145"/>
  <c r="AF215" i="145"/>
  <c r="AH215" i="145" s="1"/>
  <c r="AE215" i="145"/>
  <c r="AG215" i="145" s="1"/>
  <c r="AI215" i="145" s="1"/>
  <c r="AJ256" i="145"/>
  <c r="AE256" i="145"/>
  <c r="AG256" i="145" s="1"/>
  <c r="AI256" i="145" s="1"/>
  <c r="AF256" i="145"/>
  <c r="AH256" i="145" s="1"/>
  <c r="AJ219" i="145"/>
  <c r="AF219" i="145"/>
  <c r="AH219" i="145" s="1"/>
  <c r="AE219" i="145"/>
  <c r="AG219" i="145" s="1"/>
  <c r="AI219" i="145" s="1"/>
  <c r="AJ140" i="145"/>
  <c r="AF140" i="145"/>
  <c r="AH140" i="145" s="1"/>
  <c r="AE140" i="145"/>
  <c r="AG140" i="145" s="1"/>
  <c r="AI140" i="145" s="1"/>
  <c r="AJ107" i="145"/>
  <c r="AE107" i="145"/>
  <c r="AG107" i="145" s="1"/>
  <c r="AI107" i="145" s="1"/>
  <c r="AF107" i="145"/>
  <c r="AH107" i="145" s="1"/>
  <c r="AJ126" i="145"/>
  <c r="AE126" i="145"/>
  <c r="AG126" i="145" s="1"/>
  <c r="AI126" i="145" s="1"/>
  <c r="AF126" i="145"/>
  <c r="AH126" i="145" s="1"/>
  <c r="AJ51" i="145"/>
  <c r="AF51" i="145"/>
  <c r="AH51" i="145" s="1"/>
  <c r="AE51" i="145"/>
  <c r="AG51" i="145" s="1"/>
  <c r="AI51" i="145" s="1"/>
  <c r="AJ113" i="145"/>
  <c r="AE113" i="145"/>
  <c r="AG113" i="145" s="1"/>
  <c r="AI113" i="145" s="1"/>
  <c r="AF113" i="145"/>
  <c r="AH113" i="145" s="1"/>
  <c r="AJ31" i="145"/>
  <c r="AE31" i="145"/>
  <c r="AG31" i="145" s="1"/>
  <c r="AI31" i="145" s="1"/>
  <c r="AF31" i="145"/>
  <c r="AH31" i="145" s="1"/>
  <c r="AJ116" i="145"/>
  <c r="AE116" i="145"/>
  <c r="AG116" i="145" s="1"/>
  <c r="AI116" i="145" s="1"/>
  <c r="AF116" i="145"/>
  <c r="AH116" i="145" s="1"/>
  <c r="AJ162" i="145"/>
  <c r="AE162" i="145"/>
  <c r="AG162" i="145" s="1"/>
  <c r="AI162" i="145" s="1"/>
  <c r="AF162" i="145"/>
  <c r="AH162" i="145" s="1"/>
  <c r="AJ254" i="145"/>
  <c r="AF254" i="145"/>
  <c r="AH254" i="145" s="1"/>
  <c r="AE254" i="145"/>
  <c r="AG254" i="145" s="1"/>
  <c r="AI254" i="145" s="1"/>
  <c r="AJ47" i="145"/>
  <c r="AE47" i="145"/>
  <c r="AG47" i="145" s="1"/>
  <c r="AI47" i="145" s="1"/>
  <c r="AF47" i="145"/>
  <c r="AH47" i="145" s="1"/>
  <c r="AJ265" i="145"/>
  <c r="AF265" i="145"/>
  <c r="AH265" i="145" s="1"/>
  <c r="AE265" i="145"/>
  <c r="AG265" i="145" s="1"/>
  <c r="AI265" i="145" s="1"/>
  <c r="AJ194" i="145"/>
  <c r="AE194" i="145"/>
  <c r="AG194" i="145" s="1"/>
  <c r="AI194" i="145" s="1"/>
  <c r="AF194" i="145"/>
  <c r="AH194" i="145" s="1"/>
  <c r="AJ89" i="145"/>
  <c r="AE89" i="145"/>
  <c r="AG89" i="145" s="1"/>
  <c r="AI89" i="145" s="1"/>
  <c r="AF89" i="145"/>
  <c r="AH89" i="145" s="1"/>
  <c r="AJ90" i="145"/>
  <c r="AF90" i="145"/>
  <c r="AH90" i="145" s="1"/>
  <c r="AE90" i="145"/>
  <c r="AG90" i="145" s="1"/>
  <c r="AI90" i="145" s="1"/>
  <c r="AJ26" i="145"/>
  <c r="AF26" i="145"/>
  <c r="AH26" i="145" s="1"/>
  <c r="AE26" i="145"/>
  <c r="AG26" i="145" s="1"/>
  <c r="AI26" i="145" s="1"/>
  <c r="AJ164" i="145"/>
  <c r="AE164" i="145"/>
  <c r="AG164" i="145" s="1"/>
  <c r="AI164" i="145" s="1"/>
  <c r="AF164" i="145"/>
  <c r="AH164" i="145" s="1"/>
  <c r="AJ122" i="145"/>
  <c r="AF122" i="145"/>
  <c r="AH122" i="145" s="1"/>
  <c r="AE122" i="145"/>
  <c r="AG122" i="145" s="1"/>
  <c r="AI122" i="145" s="1"/>
  <c r="AJ125" i="145"/>
  <c r="AE125" i="145"/>
  <c r="AG125" i="145" s="1"/>
  <c r="AI125" i="145" s="1"/>
  <c r="AF125" i="145"/>
  <c r="AH125" i="145" s="1"/>
  <c r="AJ149" i="145"/>
  <c r="AE149" i="145"/>
  <c r="AG149" i="145" s="1"/>
  <c r="AI149" i="145" s="1"/>
  <c r="AF149" i="145"/>
  <c r="AH149" i="145" s="1"/>
  <c r="AJ181" i="145"/>
  <c r="AF181" i="145"/>
  <c r="AH181" i="145" s="1"/>
  <c r="AE181" i="145"/>
  <c r="AG181" i="145" s="1"/>
  <c r="AI181" i="145" s="1"/>
  <c r="AJ114" i="145"/>
  <c r="AE114" i="145"/>
  <c r="AG114" i="145" s="1"/>
  <c r="AI114" i="145" s="1"/>
  <c r="AF114" i="145"/>
  <c r="AH114" i="145" s="1"/>
  <c r="AJ208" i="145"/>
  <c r="AF208" i="145"/>
  <c r="AH208" i="145" s="1"/>
  <c r="AE208" i="145"/>
  <c r="AG208" i="145" s="1"/>
  <c r="AI208" i="145" s="1"/>
  <c r="AJ72" i="145"/>
  <c r="AF72" i="145"/>
  <c r="AH72" i="145" s="1"/>
  <c r="AE72" i="145"/>
  <c r="AG72" i="145" s="1"/>
  <c r="AI72" i="145" s="1"/>
  <c r="AJ220" i="145"/>
  <c r="AE220" i="145"/>
  <c r="AG220" i="145" s="1"/>
  <c r="AI220" i="145" s="1"/>
  <c r="AF220" i="145"/>
  <c r="AH220" i="145" s="1"/>
  <c r="AJ196" i="145"/>
  <c r="AF196" i="145"/>
  <c r="AH196" i="145" s="1"/>
  <c r="AE196" i="145"/>
  <c r="AG196" i="145" s="1"/>
  <c r="AI196" i="145" s="1"/>
  <c r="AJ201" i="145"/>
  <c r="AE201" i="145"/>
  <c r="AG201" i="145" s="1"/>
  <c r="AI201" i="145" s="1"/>
  <c r="AF201" i="145"/>
  <c r="AH201" i="145" s="1"/>
  <c r="AJ109" i="145"/>
  <c r="AE109" i="145"/>
  <c r="AG109" i="145" s="1"/>
  <c r="AI109" i="145" s="1"/>
  <c r="AF109" i="145"/>
  <c r="AH109" i="145" s="1"/>
  <c r="AJ178" i="145"/>
  <c r="AE178" i="145"/>
  <c r="AG178" i="145" s="1"/>
  <c r="AI178" i="145" s="1"/>
  <c r="AF178" i="145"/>
  <c r="AH178" i="145" s="1"/>
  <c r="AJ98" i="145"/>
  <c r="AF98" i="145"/>
  <c r="AH98" i="145" s="1"/>
  <c r="AE98" i="145"/>
  <c r="AG98" i="145" s="1"/>
  <c r="AI98" i="145" s="1"/>
  <c r="AJ127" i="145"/>
  <c r="AE127" i="145"/>
  <c r="AG127" i="145" s="1"/>
  <c r="AI127" i="145" s="1"/>
  <c r="AF127" i="145"/>
  <c r="AH127" i="145" s="1"/>
  <c r="AJ66" i="145"/>
  <c r="AE66" i="145"/>
  <c r="AG66" i="145" s="1"/>
  <c r="AI66" i="145" s="1"/>
  <c r="AF66" i="145"/>
  <c r="AH66" i="145" s="1"/>
  <c r="AJ29" i="145"/>
  <c r="AE29" i="145"/>
  <c r="AG29" i="145" s="1"/>
  <c r="AI29" i="145" s="1"/>
  <c r="AF29" i="145"/>
  <c r="AH29" i="145" s="1"/>
  <c r="AJ17" i="145"/>
  <c r="AF17" i="145"/>
  <c r="AH17" i="145" s="1"/>
  <c r="AE17" i="145"/>
  <c r="AG17" i="145" s="1"/>
  <c r="AI17" i="145" s="1"/>
  <c r="AJ48" i="145"/>
  <c r="AF48" i="145"/>
  <c r="AH48" i="145" s="1"/>
  <c r="AE48" i="145"/>
  <c r="AG48" i="145" s="1"/>
  <c r="AI48" i="145" s="1"/>
  <c r="AJ53" i="145"/>
  <c r="AF53" i="145"/>
  <c r="AH53" i="145" s="1"/>
  <c r="AE53" i="145"/>
  <c r="AG53" i="145" s="1"/>
  <c r="AI53" i="145" s="1"/>
  <c r="AJ112" i="145"/>
  <c r="AF112" i="145"/>
  <c r="AH112" i="145" s="1"/>
  <c r="AE112" i="145"/>
  <c r="AG112" i="145" s="1"/>
  <c r="AI112" i="145" s="1"/>
  <c r="AJ49" i="145"/>
  <c r="AF49" i="145"/>
  <c r="AH49" i="145" s="1"/>
  <c r="AE49" i="145"/>
  <c r="AG49" i="145" s="1"/>
  <c r="AI49" i="145" s="1"/>
  <c r="AJ136" i="145"/>
  <c r="AE136" i="145"/>
  <c r="AG136" i="145" s="1"/>
  <c r="AI136" i="145" s="1"/>
  <c r="AF136" i="145"/>
  <c r="AH136" i="145" s="1"/>
  <c r="AJ56" i="145"/>
  <c r="AF56" i="145"/>
  <c r="AH56" i="145" s="1"/>
  <c r="AE56" i="145"/>
  <c r="AG56" i="145" s="1"/>
  <c r="AI56" i="145" s="1"/>
  <c r="AJ228" i="145"/>
  <c r="AF228" i="145"/>
  <c r="AH228" i="145" s="1"/>
  <c r="AE228" i="145"/>
  <c r="AG228" i="145" s="1"/>
  <c r="AI228" i="145" s="1"/>
  <c r="AJ23" i="145"/>
  <c r="AF23" i="145"/>
  <c r="AH23" i="145" s="1"/>
  <c r="AE23" i="145"/>
  <c r="AG23" i="145" s="1"/>
  <c r="AI23" i="145" s="1"/>
  <c r="AJ155" i="145"/>
  <c r="AF155" i="145"/>
  <c r="AH155" i="145" s="1"/>
  <c r="AE155" i="145"/>
  <c r="AG155" i="145" s="1"/>
  <c r="AI155" i="145" s="1"/>
  <c r="AJ134" i="145"/>
  <c r="AE134" i="145"/>
  <c r="AG134" i="145" s="1"/>
  <c r="AI134" i="145" s="1"/>
  <c r="AF134" i="145"/>
  <c r="AH134" i="145" s="1"/>
  <c r="AJ230" i="145"/>
  <c r="AE230" i="145"/>
  <c r="AG230" i="145" s="1"/>
  <c r="AI230" i="145" s="1"/>
  <c r="AF230" i="145"/>
  <c r="AH230" i="145" s="1"/>
  <c r="AJ86" i="145"/>
  <c r="AF86" i="145"/>
  <c r="AH86" i="145" s="1"/>
  <c r="AE86" i="145"/>
  <c r="AG86" i="145" s="1"/>
  <c r="AI86" i="145" s="1"/>
  <c r="AJ110" i="145"/>
  <c r="AF110" i="145"/>
  <c r="AH110" i="145" s="1"/>
  <c r="AE110" i="145"/>
  <c r="AG110" i="145" s="1"/>
  <c r="AI110" i="145" s="1"/>
  <c r="AJ192" i="145"/>
  <c r="AE192" i="145"/>
  <c r="AG192" i="145" s="1"/>
  <c r="AI192" i="145" s="1"/>
  <c r="AF192" i="145"/>
  <c r="AH192" i="145" s="1"/>
  <c r="AJ209" i="145"/>
  <c r="AE209" i="145"/>
  <c r="AG209" i="145" s="1"/>
  <c r="AI209" i="145" s="1"/>
  <c r="AF209" i="145"/>
  <c r="AH209" i="145" s="1"/>
  <c r="AJ142" i="145"/>
  <c r="AE142" i="145"/>
  <c r="AG142" i="145" s="1"/>
  <c r="AI142" i="145" s="1"/>
  <c r="AF142" i="145"/>
  <c r="AH142" i="145" s="1"/>
  <c r="AJ129" i="145"/>
  <c r="AE129" i="145"/>
  <c r="AG129" i="145" s="1"/>
  <c r="AI129" i="145" s="1"/>
  <c r="AF129" i="145"/>
  <c r="AH129" i="145" s="1"/>
  <c r="AJ262" i="145"/>
  <c r="AE262" i="145"/>
  <c r="AG262" i="145" s="1"/>
  <c r="AI262" i="145" s="1"/>
  <c r="AF262" i="145"/>
  <c r="AH262" i="145" s="1"/>
  <c r="AJ214" i="145"/>
  <c r="AE214" i="145"/>
  <c r="AG214" i="145" s="1"/>
  <c r="AI214" i="145" s="1"/>
  <c r="AF214" i="145"/>
  <c r="AH214" i="145" s="1"/>
  <c r="AJ55" i="145"/>
  <c r="AF55" i="145"/>
  <c r="AH55" i="145" s="1"/>
  <c r="AE55" i="145"/>
  <c r="AG55" i="145" s="1"/>
  <c r="AI55" i="145" s="1"/>
  <c r="AJ71" i="145"/>
  <c r="AF71" i="145"/>
  <c r="AH71" i="145" s="1"/>
  <c r="AE71" i="145"/>
  <c r="AG71" i="145" s="1"/>
  <c r="AI71" i="145" s="1"/>
  <c r="AJ195" i="145"/>
  <c r="AE195" i="145"/>
  <c r="AG195" i="145" s="1"/>
  <c r="AI195" i="145" s="1"/>
  <c r="AF195" i="145"/>
  <c r="AH195" i="145" s="1"/>
  <c r="AJ67" i="145"/>
  <c r="AE67" i="145"/>
  <c r="AG67" i="145" s="1"/>
  <c r="AI67" i="145" s="1"/>
  <c r="AF67" i="145"/>
  <c r="AH67" i="145" s="1"/>
  <c r="AJ40" i="145"/>
  <c r="AF40" i="145"/>
  <c r="AH40" i="145" s="1"/>
  <c r="AE40" i="145"/>
  <c r="AG40" i="145" s="1"/>
  <c r="AI40" i="145" s="1"/>
  <c r="AJ191" i="145"/>
  <c r="AF191" i="145"/>
  <c r="AH191" i="145" s="1"/>
  <c r="AE191" i="145"/>
  <c r="AG191" i="145" s="1"/>
  <c r="AI191" i="145" s="1"/>
  <c r="AJ88" i="145"/>
  <c r="AF88" i="145"/>
  <c r="AH88" i="145" s="1"/>
  <c r="AE88" i="145"/>
  <c r="AG88" i="145" s="1"/>
  <c r="AI88" i="145" s="1"/>
  <c r="AJ240" i="145"/>
  <c r="AE240" i="145"/>
  <c r="AG240" i="145" s="1"/>
  <c r="AI240" i="145" s="1"/>
  <c r="AF240" i="145"/>
  <c r="AH240" i="145" s="1"/>
  <c r="AJ226" i="145"/>
  <c r="AE226" i="145"/>
  <c r="AG226" i="145" s="1"/>
  <c r="AI226" i="145" s="1"/>
  <c r="AF226" i="145"/>
  <c r="AH226" i="145" s="1"/>
  <c r="AJ179" i="145"/>
  <c r="AE179" i="145"/>
  <c r="AG179" i="145" s="1"/>
  <c r="AI179" i="145" s="1"/>
  <c r="AF179" i="145"/>
  <c r="AH179" i="145" s="1"/>
  <c r="AJ120" i="145"/>
  <c r="AF120" i="145"/>
  <c r="AH120" i="145" s="1"/>
  <c r="AE120" i="145"/>
  <c r="AG120" i="145" s="1"/>
  <c r="AI120" i="145" s="1"/>
  <c r="AJ233" i="145"/>
  <c r="AF233" i="145"/>
  <c r="AH233" i="145" s="1"/>
  <c r="AE233" i="145"/>
  <c r="AG233" i="145" s="1"/>
  <c r="AI233" i="145" s="1"/>
  <c r="AJ42" i="145"/>
  <c r="AF42" i="145"/>
  <c r="AH42" i="145" s="1"/>
  <c r="AE42" i="145"/>
  <c r="AG42" i="145" s="1"/>
  <c r="AI42" i="145" s="1"/>
  <c r="AJ16" i="145"/>
  <c r="AD266" i="145"/>
  <c r="AF16" i="145"/>
  <c r="AE16" i="145"/>
  <c r="AG16" i="145" s="1"/>
  <c r="AI16" i="145" s="1"/>
  <c r="AJ143" i="145"/>
  <c r="AF143" i="145"/>
  <c r="AH143" i="145" s="1"/>
  <c r="AE143" i="145"/>
  <c r="AG143" i="145" s="1"/>
  <c r="AI143" i="145" s="1"/>
  <c r="AJ172" i="145"/>
  <c r="AF172" i="145"/>
  <c r="AH172" i="145" s="1"/>
  <c r="AE172" i="145"/>
  <c r="AG172" i="145" s="1"/>
  <c r="AI172" i="145" s="1"/>
  <c r="AJ52" i="145"/>
  <c r="AF52" i="145"/>
  <c r="AH52" i="145" s="1"/>
  <c r="AE52" i="145"/>
  <c r="AG52" i="145" s="1"/>
  <c r="AI52" i="145" s="1"/>
  <c r="AJ58" i="145"/>
  <c r="AF58" i="145"/>
  <c r="AH58" i="145" s="1"/>
  <c r="AE58" i="145"/>
  <c r="AG58" i="145" s="1"/>
  <c r="AI58" i="145" s="1"/>
  <c r="AJ80" i="145"/>
  <c r="AF80" i="145"/>
  <c r="AH80" i="145" s="1"/>
  <c r="AE80" i="145"/>
  <c r="AG80" i="145" s="1"/>
  <c r="AI80" i="145" s="1"/>
  <c r="AJ54" i="145"/>
  <c r="AF54" i="145"/>
  <c r="AH54" i="145" s="1"/>
  <c r="AE54" i="145"/>
  <c r="AG54" i="145" s="1"/>
  <c r="AI54" i="145" s="1"/>
  <c r="AJ76" i="145"/>
  <c r="AF76" i="145"/>
  <c r="AH76" i="145" s="1"/>
  <c r="AE76" i="145"/>
  <c r="AG76" i="145" s="1"/>
  <c r="AI76" i="145" s="1"/>
  <c r="AJ61" i="145"/>
  <c r="AE61" i="145"/>
  <c r="AG61" i="145" s="1"/>
  <c r="AI61" i="145" s="1"/>
  <c r="AF61" i="145"/>
  <c r="AH61" i="145" s="1"/>
  <c r="AJ221" i="145"/>
  <c r="AE221" i="145"/>
  <c r="AG221" i="145" s="1"/>
  <c r="AI221" i="145" s="1"/>
  <c r="AF221" i="145"/>
  <c r="AH221" i="145" s="1"/>
  <c r="AJ117" i="145"/>
  <c r="AE117" i="145"/>
  <c r="AG117" i="145" s="1"/>
  <c r="AI117" i="145" s="1"/>
  <c r="AF117" i="145"/>
  <c r="AH117" i="145" s="1"/>
  <c r="AJ170" i="145"/>
  <c r="AE170" i="145"/>
  <c r="AG170" i="145" s="1"/>
  <c r="AI170" i="145" s="1"/>
  <c r="AF170" i="145"/>
  <c r="AH170" i="145" s="1"/>
  <c r="AJ92" i="145"/>
  <c r="AE92" i="145"/>
  <c r="AG92" i="145" s="1"/>
  <c r="AI92" i="145" s="1"/>
  <c r="AF92" i="145"/>
  <c r="AH92" i="145" s="1"/>
  <c r="AJ232" i="145"/>
  <c r="AF232" i="145"/>
  <c r="AH232" i="145" s="1"/>
  <c r="AE232" i="145"/>
  <c r="AG232" i="145" s="1"/>
  <c r="AI232" i="145" s="1"/>
  <c r="AJ30" i="145"/>
  <c r="AE30" i="145"/>
  <c r="AG30" i="145" s="1"/>
  <c r="AI30" i="145" s="1"/>
  <c r="AF30" i="145"/>
  <c r="AH30" i="145" s="1"/>
  <c r="AJ85" i="145"/>
  <c r="AE85" i="145"/>
  <c r="AG85" i="145" s="1"/>
  <c r="AI85" i="145" s="1"/>
  <c r="AF85" i="145"/>
  <c r="AH85" i="145" s="1"/>
  <c r="AJ101" i="145"/>
  <c r="AE101" i="145"/>
  <c r="AG101" i="145" s="1"/>
  <c r="AI101" i="145" s="1"/>
  <c r="AF101" i="145"/>
  <c r="AH101" i="145" s="1"/>
  <c r="AJ176" i="145"/>
  <c r="AF176" i="145"/>
  <c r="AH176" i="145" s="1"/>
  <c r="AE176" i="145"/>
  <c r="AG176" i="145" s="1"/>
  <c r="AI176" i="145" s="1"/>
  <c r="AJ165" i="145"/>
  <c r="AE165" i="145"/>
  <c r="AG165" i="145" s="1"/>
  <c r="AI165" i="145" s="1"/>
  <c r="AF165" i="145"/>
  <c r="AH165" i="145" s="1"/>
  <c r="AJ250" i="145"/>
  <c r="AE250" i="145"/>
  <c r="AG250" i="145" s="1"/>
  <c r="AI250" i="145" s="1"/>
  <c r="AF250" i="145"/>
  <c r="AH250" i="145" s="1"/>
  <c r="AJ68" i="145"/>
  <c r="AE68" i="145"/>
  <c r="AG68" i="145" s="1"/>
  <c r="AI68" i="145" s="1"/>
  <c r="AF68" i="145"/>
  <c r="AH68" i="145" s="1"/>
  <c r="AJ32" i="145"/>
  <c r="AF32" i="145"/>
  <c r="AH32" i="145" s="1"/>
  <c r="AE32" i="145"/>
  <c r="AG32" i="145" s="1"/>
  <c r="AI32" i="145" s="1"/>
  <c r="AJ253" i="145"/>
  <c r="AF253" i="145"/>
  <c r="AH253" i="145" s="1"/>
  <c r="AE253" i="145"/>
  <c r="AG253" i="145" s="1"/>
  <c r="AI253" i="145" s="1"/>
  <c r="AJ200" i="145"/>
  <c r="AE200" i="145"/>
  <c r="AG200" i="145" s="1"/>
  <c r="AI200" i="145" s="1"/>
  <c r="AF200" i="145"/>
  <c r="AH200" i="145" s="1"/>
  <c r="AJ199" i="145"/>
  <c r="AE199" i="145"/>
  <c r="AG199" i="145" s="1"/>
  <c r="AI199" i="145" s="1"/>
  <c r="AF199" i="145"/>
  <c r="AH199" i="145" s="1"/>
  <c r="AJ87" i="145"/>
  <c r="AE87" i="145"/>
  <c r="AG87" i="145" s="1"/>
  <c r="AI87" i="145" s="1"/>
  <c r="AF87" i="145"/>
  <c r="AH87" i="145" s="1"/>
  <c r="AJ132" i="145"/>
  <c r="AF132" i="145"/>
  <c r="AH132" i="145" s="1"/>
  <c r="AE132" i="145"/>
  <c r="AG132" i="145" s="1"/>
  <c r="AI132" i="145" s="1"/>
  <c r="AJ156" i="145"/>
  <c r="AF156" i="145"/>
  <c r="AH156" i="145" s="1"/>
  <c r="AE156" i="145"/>
  <c r="AG156" i="145" s="1"/>
  <c r="AI156" i="145" s="1"/>
  <c r="AJ245" i="145"/>
  <c r="AE245" i="145"/>
  <c r="AG245" i="145" s="1"/>
  <c r="AI245" i="145" s="1"/>
  <c r="AF245" i="145"/>
  <c r="AH245" i="145" s="1"/>
  <c r="AJ18" i="145"/>
  <c r="AE18" i="145"/>
  <c r="AG18" i="145" s="1"/>
  <c r="AI18" i="145" s="1"/>
  <c r="AF18" i="145"/>
  <c r="AH18" i="145" s="1"/>
  <c r="AJ223" i="145"/>
  <c r="AF223" i="145"/>
  <c r="AH223" i="145" s="1"/>
  <c r="AE223" i="145"/>
  <c r="AG223" i="145" s="1"/>
  <c r="AI223" i="145" s="1"/>
  <c r="AJ174" i="145"/>
  <c r="AF174" i="145"/>
  <c r="AH174" i="145" s="1"/>
  <c r="AE174" i="145"/>
  <c r="AG174" i="145" s="1"/>
  <c r="AI174" i="145" s="1"/>
  <c r="AJ70" i="145"/>
  <c r="AF70" i="145"/>
  <c r="AH70" i="145" s="1"/>
  <c r="AE70" i="145"/>
  <c r="AG70" i="145" s="1"/>
  <c r="AI70" i="145" s="1"/>
  <c r="AJ202" i="145"/>
  <c r="AE202" i="145"/>
  <c r="AG202" i="145" s="1"/>
  <c r="AI202" i="145" s="1"/>
  <c r="AF202" i="145"/>
  <c r="AH202" i="145" s="1"/>
  <c r="AJ247" i="145"/>
  <c r="AE247" i="145"/>
  <c r="AG247" i="145" s="1"/>
  <c r="AI247" i="145" s="1"/>
  <c r="AF247" i="145"/>
  <c r="AH247" i="145" s="1"/>
  <c r="AJ27" i="145"/>
  <c r="AF27" i="145"/>
  <c r="AH27" i="145" s="1"/>
  <c r="AE27" i="145"/>
  <c r="AG27" i="145" s="1"/>
  <c r="AI27" i="145" s="1"/>
  <c r="AJ190" i="145"/>
  <c r="AE190" i="145"/>
  <c r="AG190" i="145" s="1"/>
  <c r="AI190" i="145" s="1"/>
  <c r="AF190" i="145"/>
  <c r="AH190" i="145" s="1"/>
  <c r="AJ64" i="145"/>
  <c r="AE64" i="145"/>
  <c r="AG64" i="145" s="1"/>
  <c r="AI64" i="145" s="1"/>
  <c r="AF64" i="145"/>
  <c r="AH64" i="145" s="1"/>
  <c r="AJ251" i="145"/>
  <c r="AF251" i="145"/>
  <c r="AH251" i="145" s="1"/>
  <c r="AE251" i="145"/>
  <c r="AG251" i="145" s="1"/>
  <c r="AI251" i="145" s="1"/>
  <c r="AJ264" i="145"/>
  <c r="AF264" i="145"/>
  <c r="AH264" i="145" s="1"/>
  <c r="AE264" i="145"/>
  <c r="AG264" i="145" s="1"/>
  <c r="AI264" i="145" s="1"/>
  <c r="AJ193" i="145"/>
  <c r="AE193" i="145"/>
  <c r="AG193" i="145" s="1"/>
  <c r="AI193" i="145" s="1"/>
  <c r="AF193" i="145"/>
  <c r="AH193" i="145" s="1"/>
  <c r="AJ22" i="145"/>
  <c r="AF22" i="145"/>
  <c r="AH22" i="145" s="1"/>
  <c r="AE22" i="145"/>
  <c r="AG22" i="145" s="1"/>
  <c r="AI22" i="145" s="1"/>
  <c r="AJ97" i="145"/>
  <c r="AE97" i="145"/>
  <c r="AG97" i="145" s="1"/>
  <c r="AI97" i="145" s="1"/>
  <c r="AF97" i="145"/>
  <c r="AH97" i="145" s="1"/>
  <c r="AJ75" i="145"/>
  <c r="AE75" i="145"/>
  <c r="AG75" i="145" s="1"/>
  <c r="AI75" i="145" s="1"/>
  <c r="AF75" i="145"/>
  <c r="AH75" i="145" s="1"/>
  <c r="AJ19" i="145"/>
  <c r="AF19" i="145"/>
  <c r="AH19" i="145" s="1"/>
  <c r="AE19" i="145"/>
  <c r="AG19" i="145" s="1"/>
  <c r="AI19" i="145" s="1"/>
  <c r="AJ160" i="145"/>
  <c r="AF160" i="145"/>
  <c r="AH160" i="145" s="1"/>
  <c r="AE160" i="145"/>
  <c r="AG160" i="145" s="1"/>
  <c r="AI160" i="145" s="1"/>
  <c r="AJ177" i="145"/>
  <c r="AE177" i="145"/>
  <c r="AG177" i="145" s="1"/>
  <c r="AI177" i="145" s="1"/>
  <c r="AF177" i="145"/>
  <c r="AH177" i="145" s="1"/>
  <c r="AJ38" i="145"/>
  <c r="AF38" i="145"/>
  <c r="AH38" i="145" s="1"/>
  <c r="AE38" i="145"/>
  <c r="AG38" i="145" s="1"/>
  <c r="AI38" i="145" s="1"/>
  <c r="AJ148" i="145"/>
  <c r="AF148" i="145"/>
  <c r="AH148" i="145" s="1"/>
  <c r="AE148" i="145"/>
  <c r="AG148" i="145" s="1"/>
  <c r="AI148" i="145" s="1"/>
  <c r="AJ255" i="145"/>
  <c r="AF255" i="145"/>
  <c r="AH255" i="145" s="1"/>
  <c r="AE255" i="145"/>
  <c r="AG255" i="145" s="1"/>
  <c r="AI255" i="145" s="1"/>
  <c r="AJ137" i="145"/>
  <c r="AE137" i="145"/>
  <c r="AG137" i="145" s="1"/>
  <c r="AI137" i="145" s="1"/>
  <c r="AF137" i="145"/>
  <c r="AH137" i="145" s="1"/>
  <c r="AJ77" i="145"/>
  <c r="AE77" i="145"/>
  <c r="AG77" i="145" s="1"/>
  <c r="AI77" i="145" s="1"/>
  <c r="AF77" i="145"/>
  <c r="AH77" i="145" s="1"/>
  <c r="AJ225" i="145"/>
  <c r="AF225" i="145"/>
  <c r="AH225" i="145" s="1"/>
  <c r="AE225" i="145"/>
  <c r="AG225" i="145" s="1"/>
  <c r="AI225" i="145" s="1"/>
  <c r="AJ227" i="145"/>
  <c r="AF227" i="145"/>
  <c r="AH227" i="145" s="1"/>
  <c r="AE227" i="145"/>
  <c r="AG227" i="145" s="1"/>
  <c r="AI227" i="145" s="1"/>
  <c r="AJ211" i="145"/>
  <c r="AE211" i="145"/>
  <c r="AG211" i="145" s="1"/>
  <c r="AI211" i="145" s="1"/>
  <c r="AF211" i="145"/>
  <c r="AH211" i="145" s="1"/>
  <c r="AJ188" i="145"/>
  <c r="AE188" i="145"/>
  <c r="AG188" i="145" s="1"/>
  <c r="AI188" i="145" s="1"/>
  <c r="AF188" i="145"/>
  <c r="AH188" i="145" s="1"/>
  <c r="AJ96" i="145"/>
  <c r="AF96" i="145"/>
  <c r="AH96" i="145" s="1"/>
  <c r="AE96" i="145"/>
  <c r="AG96" i="145" s="1"/>
  <c r="AI96" i="145" s="1"/>
  <c r="AJ212" i="145"/>
  <c r="AE212" i="145"/>
  <c r="AG212" i="145" s="1"/>
  <c r="AI212" i="145" s="1"/>
  <c r="AF212" i="145"/>
  <c r="AH212" i="145" s="1"/>
  <c r="AJ105" i="145"/>
  <c r="AF105" i="145"/>
  <c r="AH105" i="145" s="1"/>
  <c r="AE105" i="145"/>
  <c r="AG105" i="145" s="1"/>
  <c r="AI105" i="145" s="1"/>
  <c r="AJ152" i="145"/>
  <c r="AE152" i="145"/>
  <c r="AG152" i="145" s="1"/>
  <c r="AI152" i="145" s="1"/>
  <c r="AF152" i="145"/>
  <c r="AH152" i="145" s="1"/>
  <c r="AJ216" i="145"/>
  <c r="AF216" i="145"/>
  <c r="AH216" i="145" s="1"/>
  <c r="AE216" i="145"/>
  <c r="AG216" i="145" s="1"/>
  <c r="AI216" i="145" s="1"/>
  <c r="AJ207" i="145"/>
  <c r="AF207" i="145"/>
  <c r="AH207" i="145" s="1"/>
  <c r="AE207" i="145"/>
  <c r="AG207" i="145" s="1"/>
  <c r="AI207" i="145" s="1"/>
  <c r="AJ141" i="145"/>
  <c r="AE141" i="145"/>
  <c r="AG141" i="145" s="1"/>
  <c r="AI141" i="145" s="1"/>
  <c r="AF141" i="145"/>
  <c r="AH141" i="145" s="1"/>
  <c r="AJ33" i="145"/>
  <c r="AE33" i="145"/>
  <c r="AG33" i="145" s="1"/>
  <c r="AI33" i="145" s="1"/>
  <c r="AF33" i="145"/>
  <c r="AH33" i="145" s="1"/>
  <c r="AJ167" i="145"/>
  <c r="AF167" i="145"/>
  <c r="AH167" i="145" s="1"/>
  <c r="AE167" i="145"/>
  <c r="AG167" i="145" s="1"/>
  <c r="AI167" i="145" s="1"/>
  <c r="AJ35" i="145"/>
  <c r="AE35" i="145"/>
  <c r="AG35" i="145" s="1"/>
  <c r="AI35" i="145" s="1"/>
  <c r="AF35" i="145"/>
  <c r="AH35" i="145" s="1"/>
  <c r="AJ168" i="145"/>
  <c r="AF168" i="145"/>
  <c r="AH168" i="145" s="1"/>
  <c r="AE168" i="145"/>
  <c r="AG168" i="145" s="1"/>
  <c r="AI168" i="145" s="1"/>
  <c r="AJ259" i="145"/>
  <c r="AF259" i="145"/>
  <c r="AH259" i="145" s="1"/>
  <c r="AE259" i="145"/>
  <c r="AG259" i="145" s="1"/>
  <c r="AI259" i="145" s="1"/>
  <c r="AJ139" i="145"/>
  <c r="AF139" i="145"/>
  <c r="AH139" i="145" s="1"/>
  <c r="AE139" i="145"/>
  <c r="AG139" i="145" s="1"/>
  <c r="AI139" i="145" s="1"/>
  <c r="AJ94" i="145"/>
  <c r="AE94" i="145"/>
  <c r="AG94" i="145" s="1"/>
  <c r="AI94" i="145" s="1"/>
  <c r="AF94" i="145"/>
  <c r="AH94" i="145" s="1"/>
  <c r="AJ83" i="145"/>
  <c r="AF83" i="145"/>
  <c r="AH83" i="145" s="1"/>
  <c r="AE83" i="145"/>
  <c r="AG83" i="145" s="1"/>
  <c r="AI83" i="145" s="1"/>
  <c r="AJ198" i="145"/>
  <c r="AE198" i="145"/>
  <c r="AG198" i="145" s="1"/>
  <c r="AI198" i="145" s="1"/>
  <c r="AF198" i="145"/>
  <c r="AH198" i="145" s="1"/>
  <c r="AJ95" i="145"/>
  <c r="AE95" i="145"/>
  <c r="AG95" i="145" s="1"/>
  <c r="AI95" i="145" s="1"/>
  <c r="AF95" i="145"/>
  <c r="AH95" i="145" s="1"/>
  <c r="AJ41" i="145"/>
  <c r="AF41" i="145"/>
  <c r="AH41" i="145" s="1"/>
  <c r="AE41" i="145"/>
  <c r="AG41" i="145" s="1"/>
  <c r="AI41" i="145" s="1"/>
  <c r="AJ213" i="145"/>
  <c r="AF213" i="145"/>
  <c r="AH213" i="145" s="1"/>
  <c r="AE213" i="145"/>
  <c r="AG213" i="145" s="1"/>
  <c r="AI213" i="145" s="1"/>
  <c r="AJ111" i="145"/>
  <c r="AF111" i="145"/>
  <c r="AH111" i="145" s="1"/>
  <c r="AE111" i="145"/>
  <c r="AG111" i="145" s="1"/>
  <c r="AI111" i="145" s="1"/>
  <c r="AJ123" i="145"/>
  <c r="AE123" i="145"/>
  <c r="AG123" i="145" s="1"/>
  <c r="AI123" i="145" s="1"/>
  <c r="AF123" i="145"/>
  <c r="AH123" i="145" s="1"/>
  <c r="AJ147" i="145"/>
  <c r="AF147" i="145"/>
  <c r="AH147" i="145" s="1"/>
  <c r="AE147" i="145"/>
  <c r="AG147" i="145" s="1"/>
  <c r="AI147" i="145" s="1"/>
  <c r="AJ237" i="145"/>
  <c r="AE237" i="145"/>
  <c r="AG237" i="145" s="1"/>
  <c r="AI237" i="145" s="1"/>
  <c r="AF237" i="145"/>
  <c r="AH237" i="145" s="1"/>
  <c r="AJ206" i="145"/>
  <c r="AE206" i="145"/>
  <c r="AG206" i="145" s="1"/>
  <c r="AI206" i="145" s="1"/>
  <c r="AF206" i="145"/>
  <c r="AH206" i="145" s="1"/>
  <c r="AJ50" i="145"/>
  <c r="AE50" i="145"/>
  <c r="AG50" i="145" s="1"/>
  <c r="AI50" i="145" s="1"/>
  <c r="AF50" i="145"/>
  <c r="AH50" i="145" s="1"/>
  <c r="AJ258" i="145"/>
  <c r="AE258" i="145"/>
  <c r="AG258" i="145" s="1"/>
  <c r="AI258" i="145" s="1"/>
  <c r="AF258" i="145"/>
  <c r="AH258" i="145" s="1"/>
  <c r="AJ63" i="145"/>
  <c r="AF63" i="145"/>
  <c r="AH63" i="145" s="1"/>
  <c r="AE63" i="145"/>
  <c r="AG63" i="145" s="1"/>
  <c r="AI63" i="145" s="1"/>
  <c r="AJ182" i="145"/>
  <c r="AF182" i="145"/>
  <c r="AH182" i="145" s="1"/>
  <c r="AE182" i="145"/>
  <c r="AG182" i="145" s="1"/>
  <c r="AI182" i="145" s="1"/>
  <c r="AJ124" i="145"/>
  <c r="AF124" i="145"/>
  <c r="AH124" i="145" s="1"/>
  <c r="AE124" i="145"/>
  <c r="AG124" i="145" s="1"/>
  <c r="AI124" i="145" s="1"/>
  <c r="AJ187" i="145"/>
  <c r="AF187" i="145"/>
  <c r="AH187" i="145" s="1"/>
  <c r="AE187" i="145"/>
  <c r="AG187" i="145" s="1"/>
  <c r="AI187" i="145" s="1"/>
  <c r="AJ39" i="145"/>
  <c r="AE39" i="145"/>
  <c r="AG39" i="145" s="1"/>
  <c r="AI39" i="145" s="1"/>
  <c r="AF39" i="145"/>
  <c r="AH39" i="145" s="1"/>
  <c r="AJ135" i="145"/>
  <c r="AE135" i="145"/>
  <c r="AG135" i="145" s="1"/>
  <c r="AI135" i="145" s="1"/>
  <c r="AF135" i="145"/>
  <c r="AH135" i="145" s="1"/>
  <c r="AJ257" i="145"/>
  <c r="AE257" i="145"/>
  <c r="AG257" i="145" s="1"/>
  <c r="AI257" i="145" s="1"/>
  <c r="AF257" i="145"/>
  <c r="AH257" i="145" s="1"/>
  <c r="AJ224" i="145"/>
  <c r="AE224" i="145"/>
  <c r="AG224" i="145" s="1"/>
  <c r="AI224" i="145" s="1"/>
  <c r="AF224" i="145"/>
  <c r="AH224" i="145" s="1"/>
  <c r="AJ260" i="145"/>
  <c r="AE260" i="145"/>
  <c r="AG260" i="145" s="1"/>
  <c r="AI260" i="145" s="1"/>
  <c r="AF260" i="145"/>
  <c r="AH260" i="145" s="1"/>
  <c r="R78" i="145"/>
  <c r="R169" i="145"/>
  <c r="R62" i="145"/>
  <c r="R59" i="145"/>
  <c r="R186" i="145"/>
  <c r="R84" i="145"/>
  <c r="R151" i="145"/>
  <c r="R28" i="145"/>
  <c r="R248" i="145"/>
  <c r="R146" i="145"/>
  <c r="R128" i="145"/>
  <c r="R218" i="145"/>
  <c r="R43" i="145"/>
  <c r="R144" i="145"/>
  <c r="R24" i="145"/>
  <c r="R244" i="145"/>
  <c r="R205" i="145"/>
  <c r="R81" i="145"/>
  <c r="R138" i="145"/>
  <c r="R238" i="145"/>
  <c r="R37" i="145"/>
  <c r="R175" i="145"/>
  <c r="R183" i="145"/>
  <c r="R161" i="145"/>
  <c r="R239" i="145"/>
  <c r="R106" i="145"/>
  <c r="R118" i="145"/>
  <c r="R45" i="145"/>
  <c r="R104" i="145"/>
  <c r="R36" i="145"/>
  <c r="R217" i="145"/>
  <c r="R44" i="145"/>
  <c r="R252" i="145"/>
  <c r="R241" i="145"/>
  <c r="R263" i="145"/>
  <c r="R189" i="145"/>
  <c r="R20" i="145"/>
  <c r="R121" i="145"/>
  <c r="R166" i="145"/>
  <c r="R261" i="145"/>
  <c r="R231" i="145"/>
  <c r="R73" i="145"/>
  <c r="R57" i="145"/>
  <c r="R60" i="145"/>
  <c r="R108" i="145"/>
  <c r="R171" i="145"/>
  <c r="R185" i="145"/>
  <c r="R159" i="145"/>
  <c r="R153" i="145"/>
  <c r="R21" i="145"/>
  <c r="R150" i="145"/>
  <c r="R222" i="145"/>
  <c r="R102" i="145"/>
  <c r="R46" i="145"/>
  <c r="R74" i="145"/>
  <c r="R246" i="145"/>
  <c r="R180" i="145"/>
  <c r="R103" i="145"/>
  <c r="R236" i="145"/>
  <c r="R99" i="145"/>
  <c r="R82" i="145"/>
  <c r="R115" i="145"/>
  <c r="R210" i="145"/>
  <c r="R242" i="145"/>
  <c r="R243" i="145"/>
  <c r="R130" i="145"/>
  <c r="R163" i="145"/>
  <c r="R229" i="145"/>
  <c r="R25" i="145"/>
  <c r="R131" i="145"/>
  <c r="R157" i="145"/>
  <c r="R158" i="145"/>
  <c r="R197" i="145"/>
  <c r="R145" i="145"/>
  <c r="R34" i="145"/>
  <c r="R93" i="145"/>
  <c r="R100" i="145"/>
  <c r="R184" i="145"/>
  <c r="R234" i="145"/>
  <c r="R69" i="145"/>
  <c r="R204" i="145"/>
  <c r="R154" i="145"/>
  <c r="R235" i="145"/>
  <c r="R173" i="145"/>
  <c r="R249" i="145"/>
  <c r="R79" i="145"/>
  <c r="R119" i="145"/>
  <c r="R65" i="145"/>
  <c r="R203" i="145"/>
  <c r="R91" i="145"/>
  <c r="R133" i="145"/>
  <c r="R215" i="145"/>
  <c r="R256" i="145"/>
  <c r="R219" i="145"/>
  <c r="R140" i="145"/>
  <c r="R107" i="145"/>
  <c r="R126" i="145"/>
  <c r="R51" i="145"/>
  <c r="R113" i="145"/>
  <c r="R31" i="145"/>
  <c r="R116" i="145"/>
  <c r="R162" i="145"/>
  <c r="R254" i="145"/>
  <c r="R47" i="145"/>
  <c r="R265" i="145"/>
  <c r="R194" i="145"/>
  <c r="R89" i="145"/>
  <c r="R90" i="145"/>
  <c r="R26" i="145"/>
  <c r="R164" i="145"/>
  <c r="R122" i="145"/>
  <c r="R125" i="145"/>
  <c r="R149" i="145"/>
  <c r="R181" i="145"/>
  <c r="R114" i="145"/>
  <c r="R208" i="145"/>
  <c r="R72" i="145"/>
  <c r="R220" i="145"/>
  <c r="R196" i="145"/>
  <c r="R201" i="145"/>
  <c r="R109" i="145"/>
  <c r="R178" i="145"/>
  <c r="R98" i="145"/>
  <c r="R127" i="145"/>
  <c r="R66" i="145"/>
  <c r="R29" i="145"/>
  <c r="R17" i="145"/>
  <c r="R48" i="145"/>
  <c r="R53" i="145"/>
  <c r="R112" i="145"/>
  <c r="R49" i="145"/>
  <c r="R136" i="145"/>
  <c r="R56" i="145"/>
  <c r="R228" i="145"/>
  <c r="R23" i="145"/>
  <c r="R155" i="145"/>
  <c r="R134" i="145"/>
  <c r="R230" i="145"/>
  <c r="R86" i="145"/>
  <c r="R110" i="145"/>
  <c r="R192" i="145"/>
  <c r="R209" i="145"/>
  <c r="R142" i="145"/>
  <c r="R129" i="145"/>
  <c r="R262" i="145"/>
  <c r="R214" i="145"/>
  <c r="R55" i="145"/>
  <c r="R71" i="145"/>
  <c r="R195" i="145"/>
  <c r="R67" i="145"/>
  <c r="R40" i="145"/>
  <c r="R191" i="145"/>
  <c r="R88" i="145"/>
  <c r="R240" i="145"/>
  <c r="R226" i="145"/>
  <c r="R179" i="145"/>
  <c r="R120" i="145"/>
  <c r="R233" i="145"/>
  <c r="R42" i="145"/>
  <c r="R266" i="79"/>
  <c r="R267" i="79" s="1"/>
  <c r="F267" i="145" s="1"/>
  <c r="P267" i="145" s="1"/>
  <c r="R16" i="145"/>
  <c r="R143" i="145"/>
  <c r="R172" i="145"/>
  <c r="R52" i="145"/>
  <c r="R58" i="145"/>
  <c r="R80" i="145"/>
  <c r="R54" i="145"/>
  <c r="R76" i="145"/>
  <c r="R61" i="145"/>
  <c r="R221" i="145"/>
  <c r="R117" i="145"/>
  <c r="R170" i="145"/>
  <c r="R92" i="145"/>
  <c r="R232" i="145"/>
  <c r="R30" i="145"/>
  <c r="R85" i="145"/>
  <c r="R101" i="145"/>
  <c r="R176" i="145"/>
  <c r="R165" i="145"/>
  <c r="R250" i="145"/>
  <c r="R68" i="145"/>
  <c r="R32" i="145"/>
  <c r="R253" i="145"/>
  <c r="R200" i="145"/>
  <c r="R199" i="145"/>
  <c r="R87" i="145"/>
  <c r="R132" i="145"/>
  <c r="R156" i="145"/>
  <c r="R245" i="145"/>
  <c r="R18" i="145"/>
  <c r="R223" i="145"/>
  <c r="R174" i="145"/>
  <c r="R70" i="145"/>
  <c r="R202" i="145"/>
  <c r="R247" i="145"/>
  <c r="R27" i="145"/>
  <c r="R190" i="145"/>
  <c r="R64" i="145"/>
  <c r="R251" i="145"/>
  <c r="R264" i="145"/>
  <c r="R193" i="145"/>
  <c r="R22" i="145"/>
  <c r="R97" i="145"/>
  <c r="R75" i="145"/>
  <c r="K16" i="21"/>
  <c r="R19" i="145"/>
  <c r="R160" i="145"/>
  <c r="R177" i="145"/>
  <c r="R38" i="145"/>
  <c r="R148" i="145"/>
  <c r="R255" i="145"/>
  <c r="R137" i="145"/>
  <c r="R77" i="145"/>
  <c r="R225" i="145"/>
  <c r="R227" i="145"/>
  <c r="R211" i="145"/>
  <c r="R188" i="145"/>
  <c r="R96" i="145"/>
  <c r="R212" i="145"/>
  <c r="R105" i="145"/>
  <c r="R152" i="145"/>
  <c r="R216" i="145"/>
  <c r="R207" i="145"/>
  <c r="R141" i="145"/>
  <c r="R33" i="145"/>
  <c r="R167" i="145"/>
  <c r="R35" i="145"/>
  <c r="R168" i="145"/>
  <c r="R259" i="145"/>
  <c r="R139" i="145"/>
  <c r="R94" i="145"/>
  <c r="R83" i="145"/>
  <c r="R198" i="145"/>
  <c r="R95" i="145"/>
  <c r="R41" i="145"/>
  <c r="R213" i="145"/>
  <c r="R111" i="145"/>
  <c r="R123" i="145"/>
  <c r="R147" i="145"/>
  <c r="R237" i="145"/>
  <c r="R206" i="145"/>
  <c r="R50" i="145"/>
  <c r="R258" i="145"/>
  <c r="R63" i="145"/>
  <c r="R182" i="145"/>
  <c r="R124" i="145"/>
  <c r="R187" i="145"/>
  <c r="R39" i="145"/>
  <c r="R135" i="145"/>
  <c r="R257" i="145"/>
  <c r="R224" i="145"/>
  <c r="R260" i="145"/>
  <c r="AH16" i="145" l="1"/>
  <c r="AF266" i="145"/>
  <c r="AF267" i="145" s="1"/>
  <c r="O198" i="145"/>
  <c r="P198" i="145" s="1"/>
  <c r="O199" i="145"/>
  <c r="P199" i="145" s="1"/>
  <c r="O195" i="145"/>
  <c r="P195" i="145" s="1"/>
  <c r="O196" i="145"/>
  <c r="P196" i="145" s="1"/>
  <c r="O197" i="145"/>
  <c r="P197" i="145" s="1"/>
  <c r="O84" i="145"/>
  <c r="P84" i="145" s="1"/>
  <c r="O144" i="145"/>
  <c r="P144" i="145" s="1"/>
  <c r="O131" i="145"/>
  <c r="P131" i="145" s="1"/>
  <c r="O117" i="145"/>
  <c r="P117" i="145" s="1"/>
  <c r="O174" i="145"/>
  <c r="P174" i="145" s="1"/>
  <c r="O104" i="145"/>
  <c r="P104" i="145" s="1"/>
  <c r="O201" i="145"/>
  <c r="P201" i="145" s="1"/>
  <c r="O68" i="145"/>
  <c r="P68" i="145" s="1"/>
  <c r="O179" i="145"/>
  <c r="P179" i="145" s="1"/>
  <c r="O59" i="145"/>
  <c r="P59" i="145" s="1"/>
  <c r="O89" i="145"/>
  <c r="P89" i="145" s="1"/>
  <c r="O221" i="145"/>
  <c r="P221" i="145" s="1"/>
  <c r="O74" i="145"/>
  <c r="P74" i="145" s="1"/>
  <c r="O186" i="145"/>
  <c r="P186" i="145" s="1"/>
  <c r="O31" i="145"/>
  <c r="P31" i="145" s="1"/>
  <c r="O177" i="145"/>
  <c r="P177" i="145" s="1"/>
  <c r="O157" i="145"/>
  <c r="P157" i="145" s="1"/>
  <c r="O49" i="145"/>
  <c r="P49" i="145" s="1"/>
  <c r="O39" i="145"/>
  <c r="P39" i="145" s="1"/>
  <c r="O61" i="145"/>
  <c r="P61" i="145" s="1"/>
  <c r="O203" i="145"/>
  <c r="P203" i="145" s="1"/>
  <c r="O17" i="145"/>
  <c r="P17" i="145" s="1"/>
  <c r="O69" i="145"/>
  <c r="P69" i="145" s="1"/>
  <c r="O206" i="145"/>
  <c r="P206" i="145" s="1"/>
  <c r="O29" i="145"/>
  <c r="P29" i="145" s="1"/>
  <c r="O114" i="145"/>
  <c r="P114" i="145" s="1"/>
  <c r="O167" i="145"/>
  <c r="P167" i="145" s="1"/>
  <c r="O106" i="145"/>
  <c r="P106" i="145" s="1"/>
  <c r="O100" i="145"/>
  <c r="P100" i="145" s="1"/>
  <c r="O145" i="145"/>
  <c r="P145" i="145" s="1"/>
  <c r="O19" i="145"/>
  <c r="P19" i="145" s="1"/>
  <c r="O233" i="145"/>
  <c r="P233" i="145" s="1"/>
  <c r="O22" i="145"/>
  <c r="P22" i="145" s="1"/>
  <c r="O175" i="145"/>
  <c r="P175" i="145" s="1"/>
  <c r="O162" i="145"/>
  <c r="P162" i="145" s="1"/>
  <c r="O42" i="145"/>
  <c r="P42" i="145" s="1"/>
  <c r="O18" i="145"/>
  <c r="P18" i="145" s="1"/>
  <c r="O155" i="145"/>
  <c r="P155" i="145" s="1"/>
  <c r="O109" i="145"/>
  <c r="P109" i="145" s="1"/>
  <c r="O209" i="145"/>
  <c r="P209" i="145" s="1"/>
  <c r="O44" i="145"/>
  <c r="P44" i="145" s="1"/>
  <c r="O219" i="145"/>
  <c r="P219" i="145" s="1"/>
  <c r="O82" i="145"/>
  <c r="P82" i="145" s="1"/>
  <c r="O248" i="145"/>
  <c r="P248" i="145" s="1"/>
  <c r="O240" i="145"/>
  <c r="P240" i="145" s="1"/>
  <c r="O37" i="145"/>
  <c r="P37" i="145" s="1"/>
  <c r="O171" i="145"/>
  <c r="P171" i="145" s="1"/>
  <c r="O77" i="145"/>
  <c r="P77" i="145" s="1"/>
  <c r="O123" i="145"/>
  <c r="P123" i="145" s="1"/>
  <c r="O35" i="145"/>
  <c r="P35" i="145" s="1"/>
  <c r="O228" i="145"/>
  <c r="P228" i="145" s="1"/>
  <c r="O124" i="145"/>
  <c r="P124" i="145" s="1"/>
  <c r="O139" i="145"/>
  <c r="P139" i="145" s="1"/>
  <c r="O23" i="145"/>
  <c r="P23" i="145" s="1"/>
  <c r="O235" i="145"/>
  <c r="P235" i="145" s="1"/>
  <c r="O227" i="145"/>
  <c r="P227" i="145" s="1"/>
  <c r="O50" i="145"/>
  <c r="P50" i="145" s="1"/>
  <c r="O126" i="145"/>
  <c r="P126" i="145" s="1"/>
  <c r="O111" i="145"/>
  <c r="P111" i="145" s="1"/>
  <c r="O207" i="145"/>
  <c r="P207" i="145" s="1"/>
  <c r="O194" i="145"/>
  <c r="P194" i="145" s="1"/>
  <c r="O158" i="145"/>
  <c r="P158" i="145" s="1"/>
  <c r="O136" i="145"/>
  <c r="P136" i="145" s="1"/>
  <c r="O32" i="145"/>
  <c r="P32" i="145" s="1"/>
  <c r="O223" i="145"/>
  <c r="P223" i="145" s="1"/>
  <c r="O265" i="145"/>
  <c r="P265" i="145" s="1"/>
  <c r="O40" i="145"/>
  <c r="P40" i="145" s="1"/>
  <c r="O97" i="145"/>
  <c r="P97" i="145" s="1"/>
  <c r="O138" i="145"/>
  <c r="P138" i="145" s="1"/>
  <c r="O211" i="145"/>
  <c r="P211" i="145" s="1"/>
  <c r="O176" i="145"/>
  <c r="P176" i="145" s="1"/>
  <c r="O183" i="145"/>
  <c r="P183" i="145" s="1"/>
  <c r="O150" i="145"/>
  <c r="P150" i="145" s="1"/>
  <c r="O153" i="145"/>
  <c r="P153" i="145" s="1"/>
  <c r="O99" i="145"/>
  <c r="P99" i="145" s="1"/>
  <c r="O247" i="145"/>
  <c r="P247" i="145" s="1"/>
  <c r="O46" i="145"/>
  <c r="P46" i="145" s="1"/>
  <c r="O51" i="145"/>
  <c r="P51" i="145" s="1"/>
  <c r="O115" i="145"/>
  <c r="P115" i="145" s="1"/>
  <c r="O127" i="145"/>
  <c r="P127" i="145" s="1"/>
  <c r="O24" i="145"/>
  <c r="P24" i="145" s="1"/>
  <c r="O165" i="145"/>
  <c r="P165" i="145" s="1"/>
  <c r="O75" i="145"/>
  <c r="P75" i="145" s="1"/>
  <c r="O234" i="145"/>
  <c r="P234" i="145" s="1"/>
  <c r="O253" i="145"/>
  <c r="P253" i="145" s="1"/>
  <c r="O208" i="145"/>
  <c r="P208" i="145" s="1"/>
  <c r="O122" i="145"/>
  <c r="P122" i="145" s="1"/>
  <c r="O87" i="145"/>
  <c r="P87" i="145" s="1"/>
  <c r="O20" i="145"/>
  <c r="P20" i="145" s="1"/>
  <c r="O57" i="145"/>
  <c r="P57" i="145" s="1"/>
  <c r="O180" i="145"/>
  <c r="P180" i="145" s="1"/>
  <c r="O60" i="145"/>
  <c r="P60" i="145" s="1"/>
  <c r="O78" i="145"/>
  <c r="P78" i="145" s="1"/>
  <c r="O178" i="145"/>
  <c r="P178" i="145" s="1"/>
  <c r="O33" i="145"/>
  <c r="P33" i="145" s="1"/>
  <c r="O45" i="145"/>
  <c r="P45" i="145" s="1"/>
  <c r="O63" i="145"/>
  <c r="P63" i="145" s="1"/>
  <c r="O263" i="145"/>
  <c r="P263" i="145" s="1"/>
  <c r="O54" i="145"/>
  <c r="P54" i="145" s="1"/>
  <c r="O173" i="145"/>
  <c r="P173" i="145" s="1"/>
  <c r="O192" i="145"/>
  <c r="P192" i="145" s="1"/>
  <c r="O71" i="145"/>
  <c r="P71" i="145" s="1"/>
  <c r="O168" i="145"/>
  <c r="P168" i="145" s="1"/>
  <c r="O137" i="145"/>
  <c r="P137" i="145" s="1"/>
  <c r="O129" i="145"/>
  <c r="P129" i="145" s="1"/>
  <c r="O142" i="145"/>
  <c r="P142" i="145" s="1"/>
  <c r="O58" i="145"/>
  <c r="P58" i="145" s="1"/>
  <c r="O156" i="145"/>
  <c r="P156" i="145" s="1"/>
  <c r="O236" i="145"/>
  <c r="P236" i="145" s="1"/>
  <c r="O119" i="145"/>
  <c r="P119" i="145" s="1"/>
  <c r="O16" i="145"/>
  <c r="P16" i="145" s="1"/>
  <c r="O222" i="145"/>
  <c r="P222" i="145" s="1"/>
  <c r="O108" i="145"/>
  <c r="P108" i="145" s="1"/>
  <c r="O80" i="145"/>
  <c r="P80" i="145" s="1"/>
  <c r="O96" i="145"/>
  <c r="P96" i="145" s="1"/>
  <c r="O242" i="145"/>
  <c r="P242" i="145" s="1"/>
  <c r="O143" i="145"/>
  <c r="P143" i="145" s="1"/>
  <c r="O101" i="145"/>
  <c r="P101" i="145" s="1"/>
  <c r="O200" i="145"/>
  <c r="P200" i="145" s="1"/>
  <c r="O244" i="145"/>
  <c r="P244" i="145" s="1"/>
  <c r="O79" i="145"/>
  <c r="P79" i="145" s="1"/>
  <c r="O52" i="145"/>
  <c r="P52" i="145" s="1"/>
  <c r="O164" i="145"/>
  <c r="P164" i="145" s="1"/>
  <c r="O112" i="145"/>
  <c r="P112" i="145" s="1"/>
  <c r="O212" i="145"/>
  <c r="P212" i="145" s="1"/>
  <c r="O246" i="145"/>
  <c r="P246" i="145" s="1"/>
  <c r="O187" i="145"/>
  <c r="P187" i="145" s="1"/>
  <c r="O70" i="145"/>
  <c r="P70" i="145" s="1"/>
  <c r="O134" i="145"/>
  <c r="P134" i="145" s="1"/>
  <c r="O159" i="145"/>
  <c r="P159" i="145" s="1"/>
  <c r="O232" i="145"/>
  <c r="P232" i="145" s="1"/>
  <c r="O27" i="145"/>
  <c r="P27" i="145" s="1"/>
  <c r="O36" i="145"/>
  <c r="P36" i="145" s="1"/>
  <c r="O182" i="145"/>
  <c r="P182" i="145" s="1"/>
  <c r="O241" i="145"/>
  <c r="P241" i="145" s="1"/>
  <c r="O47" i="145"/>
  <c r="P47" i="145" s="1"/>
  <c r="O41" i="145"/>
  <c r="P41" i="145" s="1"/>
  <c r="O94" i="145"/>
  <c r="P94" i="145" s="1"/>
  <c r="O55" i="145"/>
  <c r="P55" i="145" s="1"/>
  <c r="O184" i="145"/>
  <c r="P184" i="145" s="1"/>
  <c r="O67" i="145"/>
  <c r="P67" i="145" s="1"/>
  <c r="O30" i="145"/>
  <c r="P30" i="145" s="1"/>
  <c r="O62" i="145"/>
  <c r="P62" i="145" s="1"/>
  <c r="O88" i="145"/>
  <c r="P88" i="145" s="1"/>
  <c r="O260" i="145"/>
  <c r="P260" i="145" s="1"/>
  <c r="O169" i="145"/>
  <c r="P169" i="145" s="1"/>
  <c r="O152" i="145"/>
  <c r="P152" i="145" s="1"/>
  <c r="O146" i="145"/>
  <c r="P146" i="145" s="1"/>
  <c r="O28" i="145"/>
  <c r="P28" i="145" s="1"/>
  <c r="O25" i="145"/>
  <c r="P25" i="145" s="1"/>
  <c r="O255" i="145"/>
  <c r="P255" i="145" s="1"/>
  <c r="O217" i="145"/>
  <c r="P217" i="145" s="1"/>
  <c r="O103" i="145"/>
  <c r="P103" i="145" s="1"/>
  <c r="O163" i="145"/>
  <c r="P163" i="145" s="1"/>
  <c r="O125" i="145"/>
  <c r="P125" i="145" s="1"/>
  <c r="O90" i="145"/>
  <c r="P90" i="145" s="1"/>
  <c r="O249" i="145"/>
  <c r="P249" i="145" s="1"/>
  <c r="O121" i="145"/>
  <c r="P121" i="145" s="1"/>
  <c r="O34" i="145"/>
  <c r="P34" i="145" s="1"/>
  <c r="O149" i="145"/>
  <c r="P149" i="145" s="1"/>
  <c r="O65" i="145"/>
  <c r="P65" i="145" s="1"/>
  <c r="O56" i="145"/>
  <c r="P56" i="145" s="1"/>
  <c r="O132" i="145"/>
  <c r="P132" i="145" s="1"/>
  <c r="O73" i="145"/>
  <c r="P73" i="145" s="1"/>
  <c r="O254" i="145"/>
  <c r="P254" i="145" s="1"/>
  <c r="O204" i="145"/>
  <c r="P204" i="145" s="1"/>
  <c r="O216" i="145"/>
  <c r="P216" i="145" s="1"/>
  <c r="O230" i="145"/>
  <c r="P230" i="145" s="1"/>
  <c r="O53" i="145"/>
  <c r="P53" i="145" s="1"/>
  <c r="O181" i="145"/>
  <c r="P181" i="145" s="1"/>
  <c r="O202" i="145"/>
  <c r="P202" i="145" s="1"/>
  <c r="O213" i="145"/>
  <c r="P213" i="145" s="1"/>
  <c r="O185" i="145"/>
  <c r="P185" i="145" s="1"/>
  <c r="O220" i="145"/>
  <c r="P220" i="145" s="1"/>
  <c r="O160" i="145"/>
  <c r="P160" i="145" s="1"/>
  <c r="O226" i="145"/>
  <c r="P226" i="145" s="1"/>
  <c r="O245" i="145"/>
  <c r="P245" i="145" s="1"/>
  <c r="O118" i="145"/>
  <c r="P118" i="145" s="1"/>
  <c r="O120" i="145"/>
  <c r="P120" i="145" s="1"/>
  <c r="O238" i="145"/>
  <c r="P238" i="145" s="1"/>
  <c r="O264" i="145"/>
  <c r="P264" i="145" s="1"/>
  <c r="O91" i="145"/>
  <c r="P91" i="145" s="1"/>
  <c r="O113" i="145"/>
  <c r="P113" i="145" s="1"/>
  <c r="O215" i="145"/>
  <c r="P215" i="145" s="1"/>
  <c r="O141" i="145"/>
  <c r="P141" i="145" s="1"/>
  <c r="O214" i="145"/>
  <c r="P214" i="145" s="1"/>
  <c r="O26" i="145"/>
  <c r="P26" i="145" s="1"/>
  <c r="O147" i="145"/>
  <c r="P147" i="145" s="1"/>
  <c r="O189" i="145"/>
  <c r="P189" i="145" s="1"/>
  <c r="O128" i="145"/>
  <c r="P128" i="145" s="1"/>
  <c r="O72" i="145"/>
  <c r="P72" i="145" s="1"/>
  <c r="O224" i="145"/>
  <c r="P224" i="145" s="1"/>
  <c r="O154" i="145"/>
  <c r="P154" i="145" s="1"/>
  <c r="O237" i="145"/>
  <c r="P237" i="145" s="1"/>
  <c r="O110" i="145"/>
  <c r="P110" i="145" s="1"/>
  <c r="O251" i="145"/>
  <c r="P251" i="145" s="1"/>
  <c r="O193" i="145"/>
  <c r="P193" i="145" s="1"/>
  <c r="O76" i="145"/>
  <c r="P76" i="145" s="1"/>
  <c r="O48" i="145"/>
  <c r="P48" i="145" s="1"/>
  <c r="O64" i="145"/>
  <c r="P64" i="145" s="1"/>
  <c r="O243" i="145"/>
  <c r="P243" i="145" s="1"/>
  <c r="O262" i="145"/>
  <c r="P262" i="145" s="1"/>
  <c r="O105" i="145"/>
  <c r="P105" i="145" s="1"/>
  <c r="O133" i="145"/>
  <c r="P133" i="145" s="1"/>
  <c r="O172" i="145"/>
  <c r="P172" i="145" s="1"/>
  <c r="O43" i="145"/>
  <c r="P43" i="145" s="1"/>
  <c r="O258" i="145"/>
  <c r="P258" i="145" s="1"/>
  <c r="O148" i="145"/>
  <c r="P148" i="145" s="1"/>
  <c r="O259" i="145"/>
  <c r="P259" i="145" s="1"/>
  <c r="O86" i="145"/>
  <c r="P86" i="145" s="1"/>
  <c r="O252" i="145"/>
  <c r="P252" i="145" s="1"/>
  <c r="O38" i="145"/>
  <c r="P38" i="145" s="1"/>
  <c r="O98" i="145"/>
  <c r="P98" i="145" s="1"/>
  <c r="O92" i="145"/>
  <c r="P92" i="145" s="1"/>
  <c r="O205" i="145"/>
  <c r="P205" i="145" s="1"/>
  <c r="O93" i="145"/>
  <c r="P93" i="145" s="1"/>
  <c r="O191" i="145"/>
  <c r="P191" i="145" s="1"/>
  <c r="O102" i="145"/>
  <c r="P102" i="145" s="1"/>
  <c r="O256" i="145"/>
  <c r="P256" i="145" s="1"/>
  <c r="O161" i="145"/>
  <c r="P161" i="145" s="1"/>
  <c r="O250" i="145"/>
  <c r="P250" i="145" s="1"/>
  <c r="O239" i="145"/>
  <c r="P239" i="145" s="1"/>
  <c r="O95" i="145"/>
  <c r="P95" i="145" s="1"/>
  <c r="O21" i="145"/>
  <c r="P21" i="145" s="1"/>
  <c r="O231" i="145"/>
  <c r="P231" i="145" s="1"/>
  <c r="O85" i="145"/>
  <c r="P85" i="145" s="1"/>
  <c r="O225" i="145"/>
  <c r="P225" i="145" s="1"/>
  <c r="O166" i="145"/>
  <c r="P166" i="145" s="1"/>
  <c r="O210" i="145"/>
  <c r="P210" i="145" s="1"/>
  <c r="O170" i="145"/>
  <c r="P170" i="145" s="1"/>
  <c r="O130" i="145"/>
  <c r="P130" i="145" s="1"/>
  <c r="O83" i="145"/>
  <c r="P83" i="145" s="1"/>
  <c r="O261" i="145"/>
  <c r="P261" i="145" s="1"/>
  <c r="O218" i="145"/>
  <c r="P218" i="145" s="1"/>
  <c r="O107" i="145"/>
  <c r="P107" i="145" s="1"/>
  <c r="O229" i="145"/>
  <c r="P229" i="145" s="1"/>
  <c r="O66" i="145"/>
  <c r="P66" i="145" s="1"/>
  <c r="O116" i="145"/>
  <c r="P116" i="145" s="1"/>
  <c r="O135" i="145"/>
  <c r="P135" i="145" s="1"/>
  <c r="O140" i="145"/>
  <c r="P140" i="145" s="1"/>
  <c r="O188" i="145"/>
  <c r="P188" i="145" s="1"/>
  <c r="O257" i="145"/>
  <c r="P257" i="145" s="1"/>
  <c r="O190" i="145"/>
  <c r="P190" i="145" s="1"/>
  <c r="O151" i="145"/>
  <c r="P151" i="145" s="1"/>
  <c r="O81" i="145"/>
  <c r="P81" i="145" s="1"/>
  <c r="AI266" i="145"/>
  <c r="AI267" i="145" s="1"/>
  <c r="AC195" i="146"/>
  <c r="AC104" i="146"/>
  <c r="AC186" i="146"/>
  <c r="AC17" i="146"/>
  <c r="AC145" i="146"/>
  <c r="AC155" i="146"/>
  <c r="AC37" i="146"/>
  <c r="AC23" i="146"/>
  <c r="AC158" i="146"/>
  <c r="AC211" i="146"/>
  <c r="AC51" i="146"/>
  <c r="AC208" i="146"/>
  <c r="AC178" i="146"/>
  <c r="AC71" i="146"/>
  <c r="AC119" i="146"/>
  <c r="AC101" i="146"/>
  <c r="AC25" i="146"/>
  <c r="AC204" i="146"/>
  <c r="AC220" i="146"/>
  <c r="AC76" i="146"/>
  <c r="AC170" i="146"/>
  <c r="AC196" i="146"/>
  <c r="AC201" i="146"/>
  <c r="AC31" i="146"/>
  <c r="AC69" i="146"/>
  <c r="AC19" i="146"/>
  <c r="AC109" i="146"/>
  <c r="AC171" i="146"/>
  <c r="AC235" i="146"/>
  <c r="AC136" i="146"/>
  <c r="AC176" i="146"/>
  <c r="AC115" i="146"/>
  <c r="AC122" i="146"/>
  <c r="AC33" i="146"/>
  <c r="AC168" i="146"/>
  <c r="AC16" i="146"/>
  <c r="AC200" i="146"/>
  <c r="AC187" i="146"/>
  <c r="AC241" i="146"/>
  <c r="AC62" i="146"/>
  <c r="AC255" i="146"/>
  <c r="AC34" i="146"/>
  <c r="AC216" i="146"/>
  <c r="AC160" i="146"/>
  <c r="AC113" i="146"/>
  <c r="AC72" i="146"/>
  <c r="AC48" i="146"/>
  <c r="AC258" i="146"/>
  <c r="AC205" i="146"/>
  <c r="AC95" i="146"/>
  <c r="AC130" i="146"/>
  <c r="AC135" i="146"/>
  <c r="AC183" i="146"/>
  <c r="AC244" i="146"/>
  <c r="AC47" i="146"/>
  <c r="AC217" i="146"/>
  <c r="AC230" i="146"/>
  <c r="AC215" i="146"/>
  <c r="AC224" i="146"/>
  <c r="AC148" i="146"/>
  <c r="AC21" i="146"/>
  <c r="AC140" i="146"/>
  <c r="AC197" i="146"/>
  <c r="AC68" i="146"/>
  <c r="AC177" i="146"/>
  <c r="AC206" i="146"/>
  <c r="AC233" i="146"/>
  <c r="AC209" i="146"/>
  <c r="AC77" i="146"/>
  <c r="AC227" i="146"/>
  <c r="AC32" i="146"/>
  <c r="AC127" i="146"/>
  <c r="AC87" i="146"/>
  <c r="AC45" i="146"/>
  <c r="AC137" i="146"/>
  <c r="AC222" i="146"/>
  <c r="AC70" i="146"/>
  <c r="AC88" i="146"/>
  <c r="AC149" i="146"/>
  <c r="AC226" i="146"/>
  <c r="AC64" i="146"/>
  <c r="AC93" i="146"/>
  <c r="AC83" i="146"/>
  <c r="AC84" i="146"/>
  <c r="AC179" i="146"/>
  <c r="AC157" i="146"/>
  <c r="AC29" i="146"/>
  <c r="AC22" i="146"/>
  <c r="AC44" i="146"/>
  <c r="AC123" i="146"/>
  <c r="AC50" i="146"/>
  <c r="AC223" i="146"/>
  <c r="AC150" i="146"/>
  <c r="AC24" i="146"/>
  <c r="AC20" i="146"/>
  <c r="AC63" i="146"/>
  <c r="AC129" i="146"/>
  <c r="AC108" i="146"/>
  <c r="AC79" i="146"/>
  <c r="AC134" i="146"/>
  <c r="AC41" i="146"/>
  <c r="AC260" i="146"/>
  <c r="AC103" i="146"/>
  <c r="AC65" i="146"/>
  <c r="AC53" i="146"/>
  <c r="AC245" i="146"/>
  <c r="AC141" i="146"/>
  <c r="AC154" i="146"/>
  <c r="AC243" i="146"/>
  <c r="AC259" i="146"/>
  <c r="AC191" i="146"/>
  <c r="AC231" i="146"/>
  <c r="AC261" i="146"/>
  <c r="AC188" i="146"/>
  <c r="AC121" i="146"/>
  <c r="AC91" i="146"/>
  <c r="AC239" i="146"/>
  <c r="AC144" i="146"/>
  <c r="AC59" i="146"/>
  <c r="AC49" i="146"/>
  <c r="AC114" i="146"/>
  <c r="AC175" i="146"/>
  <c r="AC219" i="146"/>
  <c r="AC35" i="146"/>
  <c r="AC126" i="146"/>
  <c r="AC265" i="146"/>
  <c r="AC153" i="146"/>
  <c r="AC165" i="146"/>
  <c r="AC57" i="146"/>
  <c r="AC263" i="146"/>
  <c r="AC142" i="146"/>
  <c r="AC80" i="146"/>
  <c r="AC52" i="146"/>
  <c r="AC159" i="146"/>
  <c r="AC94" i="146"/>
  <c r="AC169" i="146"/>
  <c r="AC163" i="146"/>
  <c r="AC56" i="146"/>
  <c r="AC181" i="146"/>
  <c r="AC118" i="146"/>
  <c r="AC214" i="146"/>
  <c r="AC237" i="146"/>
  <c r="AC262" i="146"/>
  <c r="AC86" i="146"/>
  <c r="AC102" i="146"/>
  <c r="AC85" i="146"/>
  <c r="AC218" i="146"/>
  <c r="AC257" i="146"/>
  <c r="AC131" i="146"/>
  <c r="AC89" i="146"/>
  <c r="AC39" i="146"/>
  <c r="AC167" i="146"/>
  <c r="AC162" i="146"/>
  <c r="AC82" i="146"/>
  <c r="AC228" i="146"/>
  <c r="AC111" i="146"/>
  <c r="AC40" i="146"/>
  <c r="AC99" i="146"/>
  <c r="AC75" i="146"/>
  <c r="AC180" i="146"/>
  <c r="AC54" i="146"/>
  <c r="AC58" i="146"/>
  <c r="AC96" i="146"/>
  <c r="AC164" i="146"/>
  <c r="AC232" i="146"/>
  <c r="AC55" i="146"/>
  <c r="AC152" i="146"/>
  <c r="AC125" i="146"/>
  <c r="AC132" i="146"/>
  <c r="AC202" i="146"/>
  <c r="AC120" i="146"/>
  <c r="AC26" i="146"/>
  <c r="AC110" i="146"/>
  <c r="AC105" i="146"/>
  <c r="AC252" i="146"/>
  <c r="AC256" i="146"/>
  <c r="AC225" i="146"/>
  <c r="AC107" i="146"/>
  <c r="AC190" i="146"/>
  <c r="AC30" i="146"/>
  <c r="AC92" i="146"/>
  <c r="AC198" i="146"/>
  <c r="AC117" i="146"/>
  <c r="AC221" i="146"/>
  <c r="AC61" i="146"/>
  <c r="AC106" i="146"/>
  <c r="AC42" i="146"/>
  <c r="AC248" i="146"/>
  <c r="AC124" i="146"/>
  <c r="AC207" i="146"/>
  <c r="AC97" i="146"/>
  <c r="AC247" i="146"/>
  <c r="AC234" i="146"/>
  <c r="AC60" i="146"/>
  <c r="AC173" i="146"/>
  <c r="AC156" i="146"/>
  <c r="AC242" i="146"/>
  <c r="AC112" i="146"/>
  <c r="AC27" i="146"/>
  <c r="AC184" i="146"/>
  <c r="AC146" i="146"/>
  <c r="AC90" i="146"/>
  <c r="AC73" i="146"/>
  <c r="AC213" i="146"/>
  <c r="AC238" i="146"/>
  <c r="AC147" i="146"/>
  <c r="AC251" i="146"/>
  <c r="AC133" i="146"/>
  <c r="AC38" i="146"/>
  <c r="AC161" i="146"/>
  <c r="AC166" i="146"/>
  <c r="AC229" i="146"/>
  <c r="AC151" i="146"/>
  <c r="AC246" i="146"/>
  <c r="AC43" i="146"/>
  <c r="AC199" i="146"/>
  <c r="AC174" i="146"/>
  <c r="AC74" i="146"/>
  <c r="AC203" i="146"/>
  <c r="AC100" i="146"/>
  <c r="AC18" i="146"/>
  <c r="AC240" i="146"/>
  <c r="AC139" i="146"/>
  <c r="AC194" i="146"/>
  <c r="AC138" i="146"/>
  <c r="AC46" i="146"/>
  <c r="AC253" i="146"/>
  <c r="AC78" i="146"/>
  <c r="AC192" i="146"/>
  <c r="AC236" i="146"/>
  <c r="AC143" i="146"/>
  <c r="AC212" i="146"/>
  <c r="AC36" i="146"/>
  <c r="AC67" i="146"/>
  <c r="AC28" i="146"/>
  <c r="AC249" i="146"/>
  <c r="AC254" i="146"/>
  <c r="AC185" i="146"/>
  <c r="AC264" i="146"/>
  <c r="AC189" i="146"/>
  <c r="AC193" i="146"/>
  <c r="AC172" i="146"/>
  <c r="AC98" i="146"/>
  <c r="AC250" i="146"/>
  <c r="AC210" i="146"/>
  <c r="AC66" i="146"/>
  <c r="AC81" i="146"/>
  <c r="AC182" i="146"/>
  <c r="AC128" i="146"/>
  <c r="AC116" i="146"/>
  <c r="AC266" i="146" l="1"/>
  <c r="Q116" i="145"/>
  <c r="Q128" i="145"/>
  <c r="Q182" i="145"/>
  <c r="Q81" i="145"/>
  <c r="Q66" i="145"/>
  <c r="Q210" i="145"/>
  <c r="Q250" i="145"/>
  <c r="Q98" i="145"/>
  <c r="Q172" i="145"/>
  <c r="Q193" i="145"/>
  <c r="Q189" i="145"/>
  <c r="Q264" i="145"/>
  <c r="Q185" i="145"/>
  <c r="Q254" i="145"/>
  <c r="Q249" i="145"/>
  <c r="Q28" i="145"/>
  <c r="Q67" i="145"/>
  <c r="Q36" i="145"/>
  <c r="Q212" i="145"/>
  <c r="Q143" i="145"/>
  <c r="Q236" i="145"/>
  <c r="Q192" i="145"/>
  <c r="Q78" i="145"/>
  <c r="Q253" i="145"/>
  <c r="Q46" i="145"/>
  <c r="Q138" i="145"/>
  <c r="Q194" i="145"/>
  <c r="Q139" i="145"/>
  <c r="Q240" i="145"/>
  <c r="Q18" i="145"/>
  <c r="Q100" i="145"/>
  <c r="Q203" i="145"/>
  <c r="Q74" i="145"/>
  <c r="Q174" i="145"/>
  <c r="Q199" i="145"/>
  <c r="Q43" i="145"/>
  <c r="Q246" i="145"/>
  <c r="Q151" i="145"/>
  <c r="Q229" i="145"/>
  <c r="Q166" i="145"/>
  <c r="Q161" i="145"/>
  <c r="Q38" i="145"/>
  <c r="Q133" i="145"/>
  <c r="Q251" i="145"/>
  <c r="Q147" i="145"/>
  <c r="Q238" i="145"/>
  <c r="Q213" i="145"/>
  <c r="Q73" i="145"/>
  <c r="Q90" i="145"/>
  <c r="Q146" i="145"/>
  <c r="Q184" i="145"/>
  <c r="Q27" i="145"/>
  <c r="Q112" i="145"/>
  <c r="Q242" i="145"/>
  <c r="Q156" i="145"/>
  <c r="Q173" i="145"/>
  <c r="Q60" i="145"/>
  <c r="Q234" i="145"/>
  <c r="Q247" i="145"/>
  <c r="Q97" i="145"/>
  <c r="Q207" i="145"/>
  <c r="Q124" i="145"/>
  <c r="Q248" i="145"/>
  <c r="Q42" i="145"/>
  <c r="Q106" i="145"/>
  <c r="Q61" i="145"/>
  <c r="Q221" i="145"/>
  <c r="Q117" i="145"/>
  <c r="Q198" i="145"/>
  <c r="Q92" i="145"/>
  <c r="Q30" i="145"/>
  <c r="Q190" i="145"/>
  <c r="Q107" i="145"/>
  <c r="Q225" i="145"/>
  <c r="Q256" i="145"/>
  <c r="Q252" i="145"/>
  <c r="Q105" i="145"/>
  <c r="Q110" i="145"/>
  <c r="Q26" i="145"/>
  <c r="Q120" i="145"/>
  <c r="Q202" i="145"/>
  <c r="Q132" i="145"/>
  <c r="Q125" i="145"/>
  <c r="Q152" i="145"/>
  <c r="Q55" i="145"/>
  <c r="Q232" i="145"/>
  <c r="Q164" i="145"/>
  <c r="Q96" i="145"/>
  <c r="Q58" i="145"/>
  <c r="Q54" i="145"/>
  <c r="Q180" i="145"/>
  <c r="Q75" i="145"/>
  <c r="Q99" i="145"/>
  <c r="Q40" i="145"/>
  <c r="Q111" i="145"/>
  <c r="Q228" i="145"/>
  <c r="Q82" i="145"/>
  <c r="Q162" i="145"/>
  <c r="Q167" i="145"/>
  <c r="Q39" i="145"/>
  <c r="Q89" i="145"/>
  <c r="Q131" i="145"/>
  <c r="Q257" i="145"/>
  <c r="Q218" i="145"/>
  <c r="Q85" i="145"/>
  <c r="Q102" i="145"/>
  <c r="Q86" i="145"/>
  <c r="Q262" i="145"/>
  <c r="Q237" i="145"/>
  <c r="Q214" i="145"/>
  <c r="Q118" i="145"/>
  <c r="Q181" i="145"/>
  <c r="Q56" i="145"/>
  <c r="Q163" i="145"/>
  <c r="Q169" i="145"/>
  <c r="Q94" i="145"/>
  <c r="Q159" i="145"/>
  <c r="Q52" i="145"/>
  <c r="Q80" i="145"/>
  <c r="Q142" i="145"/>
  <c r="Q263" i="145"/>
  <c r="Q57" i="145"/>
  <c r="Q165" i="145"/>
  <c r="Q153" i="145"/>
  <c r="Q265" i="145"/>
  <c r="Q126" i="145"/>
  <c r="Q35" i="145"/>
  <c r="Q219" i="145"/>
  <c r="Q175" i="145"/>
  <c r="Q114" i="145"/>
  <c r="Q49" i="145"/>
  <c r="Q59" i="145"/>
  <c r="Q144" i="145"/>
  <c r="Q239" i="145"/>
  <c r="Q91" i="145"/>
  <c r="Q121" i="145"/>
  <c r="Q188" i="145"/>
  <c r="Q261" i="145"/>
  <c r="Q231" i="145"/>
  <c r="Q191" i="145"/>
  <c r="Q259" i="145"/>
  <c r="Q243" i="145"/>
  <c r="Q154" i="145"/>
  <c r="Q141" i="145"/>
  <c r="Q245" i="145"/>
  <c r="Q53" i="145"/>
  <c r="Q65" i="145"/>
  <c r="Q103" i="145"/>
  <c r="Q260" i="145"/>
  <c r="Q41" i="145"/>
  <c r="Q134" i="145"/>
  <c r="Q79" i="145"/>
  <c r="Q108" i="145"/>
  <c r="Q129" i="145"/>
  <c r="Q63" i="145"/>
  <c r="Q20" i="145"/>
  <c r="Q24" i="145"/>
  <c r="Q150" i="145"/>
  <c r="Q223" i="145"/>
  <c r="Q50" i="145"/>
  <c r="Q123" i="145"/>
  <c r="Q44" i="145"/>
  <c r="Q22" i="145"/>
  <c r="Q29" i="145"/>
  <c r="Q157" i="145"/>
  <c r="Q179" i="145"/>
  <c r="Q84" i="145"/>
  <c r="Q83" i="145"/>
  <c r="Q93" i="145"/>
  <c r="Q64" i="145"/>
  <c r="Q226" i="145"/>
  <c r="Q149" i="145"/>
  <c r="Q88" i="145"/>
  <c r="Q70" i="145"/>
  <c r="Q222" i="145"/>
  <c r="Q137" i="145"/>
  <c r="Q45" i="145"/>
  <c r="Q87" i="145"/>
  <c r="Q127" i="145"/>
  <c r="Q32" i="145"/>
  <c r="Q227" i="145"/>
  <c r="Q77" i="145"/>
  <c r="Q209" i="145"/>
  <c r="Q233" i="145"/>
  <c r="Q206" i="145"/>
  <c r="Q177" i="145"/>
  <c r="Q68" i="145"/>
  <c r="Q197" i="145"/>
  <c r="Q140" i="145"/>
  <c r="Q21" i="145"/>
  <c r="Q148" i="145"/>
  <c r="Q224" i="145"/>
  <c r="Q215" i="145"/>
  <c r="Q230" i="145"/>
  <c r="Q217" i="145"/>
  <c r="Q47" i="145"/>
  <c r="Q244" i="145"/>
  <c r="Q183" i="145"/>
  <c r="Q135" i="145"/>
  <c r="Q130" i="145"/>
  <c r="Q95" i="145"/>
  <c r="Q205" i="145"/>
  <c r="Q258" i="145"/>
  <c r="Q48" i="145"/>
  <c r="Q72" i="145"/>
  <c r="Q113" i="145"/>
  <c r="Q160" i="145"/>
  <c r="Q216" i="145"/>
  <c r="Q34" i="145"/>
  <c r="Q255" i="145"/>
  <c r="Q62" i="145"/>
  <c r="Q241" i="145"/>
  <c r="Q187" i="145"/>
  <c r="Q200" i="145"/>
  <c r="Q16" i="145"/>
  <c r="Q168" i="145"/>
  <c r="Q33" i="145"/>
  <c r="Q122" i="145"/>
  <c r="Q115" i="145"/>
  <c r="Q176" i="145"/>
  <c r="Q136" i="145"/>
  <c r="Q235" i="145"/>
  <c r="Q171" i="145"/>
  <c r="Q109" i="145"/>
  <c r="Q19" i="145"/>
  <c r="Q69" i="145"/>
  <c r="Q31" i="145"/>
  <c r="Q201" i="145"/>
  <c r="Q196" i="145"/>
  <c r="Q170" i="145"/>
  <c r="Q76" i="145"/>
  <c r="Q220" i="145"/>
  <c r="Q204" i="145"/>
  <c r="Q25" i="145"/>
  <c r="Q101" i="145"/>
  <c r="Q119" i="145"/>
  <c r="Q71" i="145"/>
  <c r="Q178" i="145"/>
  <c r="Q208" i="145"/>
  <c r="Q51" i="145"/>
  <c r="Q211" i="145"/>
  <c r="Q158" i="145"/>
  <c r="Q23" i="145"/>
  <c r="Q37" i="145"/>
  <c r="Q155" i="145"/>
  <c r="Q145" i="145"/>
  <c r="Q17" i="145"/>
  <c r="Q186" i="145"/>
  <c r="Q104" i="145"/>
  <c r="Q195" i="145"/>
  <c r="AD81" i="146"/>
  <c r="AD264" i="146"/>
  <c r="AD143" i="146"/>
  <c r="AD139" i="146"/>
  <c r="AD43" i="146"/>
  <c r="AD251" i="146"/>
  <c r="AD27" i="146"/>
  <c r="AD97" i="146"/>
  <c r="AD117" i="146"/>
  <c r="AD252" i="146"/>
  <c r="AD152" i="146"/>
  <c r="AD75" i="146"/>
  <c r="AD39" i="146"/>
  <c r="AD262" i="146"/>
  <c r="AD94" i="146"/>
  <c r="AD153" i="146"/>
  <c r="AD59" i="146"/>
  <c r="AD191" i="146"/>
  <c r="AD103" i="146"/>
  <c r="AD20" i="146"/>
  <c r="AD29" i="146"/>
  <c r="AD149" i="146"/>
  <c r="AD32" i="146"/>
  <c r="AD197" i="146"/>
  <c r="AD47" i="146"/>
  <c r="AD48" i="146"/>
  <c r="AD241" i="146"/>
  <c r="AD176" i="146"/>
  <c r="AD201" i="146"/>
  <c r="AD119" i="146"/>
  <c r="AD37" i="146"/>
  <c r="AD174" i="146"/>
  <c r="AD225" i="146"/>
  <c r="AD163" i="146"/>
  <c r="AD44" i="146"/>
  <c r="AD205" i="146"/>
  <c r="AD25" i="146"/>
  <c r="AD194" i="146"/>
  <c r="AD231" i="146"/>
  <c r="AD258" i="146"/>
  <c r="AD66" i="146"/>
  <c r="AD185" i="146"/>
  <c r="AD236" i="146"/>
  <c r="AD240" i="146"/>
  <c r="AD246" i="146"/>
  <c r="AD147" i="146"/>
  <c r="AD112" i="146"/>
  <c r="AD207" i="146"/>
  <c r="AD198" i="146"/>
  <c r="AD105" i="146"/>
  <c r="AD55" i="146"/>
  <c r="AD99" i="146"/>
  <c r="AD89" i="146"/>
  <c r="AD237" i="146"/>
  <c r="AD159" i="146"/>
  <c r="AD265" i="146"/>
  <c r="AD144" i="146"/>
  <c r="AD259" i="146"/>
  <c r="AD260" i="146"/>
  <c r="AD24" i="146"/>
  <c r="AD157" i="146"/>
  <c r="AD88" i="146"/>
  <c r="AD227" i="146"/>
  <c r="AD140" i="146"/>
  <c r="AD244" i="146"/>
  <c r="AD72" i="146"/>
  <c r="AD187" i="146"/>
  <c r="AD136" i="146"/>
  <c r="AD196" i="146"/>
  <c r="AD71" i="146"/>
  <c r="AD155" i="146"/>
  <c r="AD36" i="146"/>
  <c r="AD132" i="146"/>
  <c r="AD114" i="146"/>
  <c r="AD64" i="146"/>
  <c r="AD255" i="146"/>
  <c r="AD195" i="146"/>
  <c r="AD182" i="146"/>
  <c r="AD184" i="146"/>
  <c r="AD247" i="146"/>
  <c r="AD221" i="146"/>
  <c r="AD180" i="146"/>
  <c r="AD165" i="146"/>
  <c r="AD63" i="146"/>
  <c r="AD68" i="146"/>
  <c r="AD101" i="146"/>
  <c r="AD210" i="146"/>
  <c r="AD254" i="146"/>
  <c r="AD192" i="146"/>
  <c r="AD18" i="146"/>
  <c r="AD151" i="146"/>
  <c r="AD238" i="146"/>
  <c r="AD242" i="146"/>
  <c r="AD124" i="146"/>
  <c r="AD92" i="146"/>
  <c r="AD110" i="146"/>
  <c r="AD232" i="146"/>
  <c r="AD40" i="146"/>
  <c r="AD131" i="146"/>
  <c r="AD214" i="146"/>
  <c r="AD52" i="146"/>
  <c r="AD126" i="146"/>
  <c r="AD239" i="146"/>
  <c r="AD243" i="146"/>
  <c r="AD41" i="146"/>
  <c r="AD150" i="146"/>
  <c r="AD179" i="146"/>
  <c r="AD70" i="146"/>
  <c r="AD77" i="146"/>
  <c r="AD21" i="146"/>
  <c r="AD183" i="146"/>
  <c r="AD113" i="146"/>
  <c r="AD200" i="146"/>
  <c r="AD235" i="146"/>
  <c r="AD170" i="146"/>
  <c r="AD178" i="146"/>
  <c r="AD145" i="146"/>
  <c r="AD128" i="146"/>
  <c r="AD146" i="146"/>
  <c r="AD61" i="146"/>
  <c r="AD162" i="146"/>
  <c r="AD261" i="146"/>
  <c r="AD87" i="146"/>
  <c r="AD122" i="146"/>
  <c r="AD212" i="146"/>
  <c r="AD86" i="146"/>
  <c r="AD226" i="146"/>
  <c r="AD62" i="146"/>
  <c r="AD23" i="146"/>
  <c r="AD250" i="146"/>
  <c r="AD249" i="146"/>
  <c r="AD78" i="146"/>
  <c r="AD100" i="146"/>
  <c r="AD229" i="146"/>
  <c r="AD213" i="146"/>
  <c r="AD156" i="146"/>
  <c r="AD248" i="146"/>
  <c r="AD30" i="146"/>
  <c r="AD26" i="146"/>
  <c r="AD164" i="146"/>
  <c r="AD111" i="146"/>
  <c r="AD257" i="146"/>
  <c r="AD118" i="146"/>
  <c r="AD80" i="146"/>
  <c r="AD35" i="146"/>
  <c r="AD91" i="146"/>
  <c r="AD154" i="146"/>
  <c r="AD134" i="146"/>
  <c r="AD223" i="146"/>
  <c r="AD84" i="146"/>
  <c r="AD222" i="146"/>
  <c r="AD209" i="146"/>
  <c r="AD148" i="146"/>
  <c r="AD135" i="146"/>
  <c r="AD160" i="146"/>
  <c r="AD16" i="146"/>
  <c r="AD171" i="146"/>
  <c r="AD76" i="146"/>
  <c r="AD208" i="146"/>
  <c r="AD17" i="146"/>
  <c r="AD138" i="146"/>
  <c r="AD234" i="146"/>
  <c r="AD54" i="146"/>
  <c r="AD57" i="146"/>
  <c r="AD129" i="146"/>
  <c r="AD230" i="146"/>
  <c r="AD158" i="146"/>
  <c r="AD199" i="146"/>
  <c r="AD125" i="146"/>
  <c r="AD49" i="146"/>
  <c r="AD127" i="146"/>
  <c r="AD115" i="146"/>
  <c r="AD98" i="146"/>
  <c r="AD28" i="146"/>
  <c r="AD253" i="146"/>
  <c r="AD203" i="146"/>
  <c r="AD166" i="146"/>
  <c r="AD73" i="146"/>
  <c r="AD173" i="146"/>
  <c r="AD42" i="146"/>
  <c r="AD190" i="146"/>
  <c r="AD120" i="146"/>
  <c r="AD96" i="146"/>
  <c r="AD228" i="146"/>
  <c r="AD218" i="146"/>
  <c r="AD181" i="146"/>
  <c r="AD142" i="146"/>
  <c r="AD219" i="146"/>
  <c r="AD121" i="146"/>
  <c r="AD141" i="146"/>
  <c r="AD79" i="146"/>
  <c r="AD50" i="146"/>
  <c r="AD83" i="146"/>
  <c r="AD137" i="146"/>
  <c r="AD233" i="146"/>
  <c r="AD224" i="146"/>
  <c r="AD130" i="146"/>
  <c r="AD216" i="146"/>
  <c r="AD168" i="146"/>
  <c r="AD109" i="146"/>
  <c r="AD220" i="146"/>
  <c r="AD51" i="146"/>
  <c r="AD186" i="146"/>
  <c r="AD193" i="146"/>
  <c r="AD102" i="146"/>
  <c r="AD177" i="146"/>
  <c r="AD133" i="146"/>
  <c r="AD167" i="146"/>
  <c r="AD65" i="146"/>
  <c r="AD217" i="146"/>
  <c r="AD116" i="146"/>
  <c r="AD172" i="146"/>
  <c r="AD67" i="146"/>
  <c r="AD46" i="146"/>
  <c r="AD74" i="146"/>
  <c r="AD161" i="146"/>
  <c r="AD90" i="146"/>
  <c r="AD60" i="146"/>
  <c r="AD106" i="146"/>
  <c r="AD107" i="146"/>
  <c r="AD202" i="146"/>
  <c r="AD58" i="146"/>
  <c r="AD82" i="146"/>
  <c r="AD85" i="146"/>
  <c r="AD56" i="146"/>
  <c r="AD263" i="146"/>
  <c r="AD175" i="146"/>
  <c r="AD188" i="146"/>
  <c r="AD245" i="146"/>
  <c r="AD108" i="146"/>
  <c r="AD123" i="146"/>
  <c r="AD93" i="146"/>
  <c r="AD45" i="146"/>
  <c r="AD206" i="146"/>
  <c r="AD215" i="146"/>
  <c r="AD95" i="146"/>
  <c r="AD34" i="146"/>
  <c r="AD33" i="146"/>
  <c r="AD19" i="146"/>
  <c r="AD204" i="146"/>
  <c r="AD211" i="146"/>
  <c r="AD104" i="146"/>
  <c r="AD38" i="146"/>
  <c r="AD53" i="146"/>
  <c r="AD69" i="146"/>
  <c r="AD189" i="146"/>
  <c r="AD256" i="146"/>
  <c r="AD169" i="146"/>
  <c r="AD22" i="146"/>
  <c r="AD31" i="146"/>
  <c r="AJ31" i="146" l="1"/>
  <c r="AE31" i="146"/>
  <c r="AG31" i="146" s="1"/>
  <c r="AI31" i="146" s="1"/>
  <c r="AF31" i="146"/>
  <c r="AH31" i="146" s="1"/>
  <c r="AJ22" i="146"/>
  <c r="AE22" i="146"/>
  <c r="AG22" i="146" s="1"/>
  <c r="AI22" i="146" s="1"/>
  <c r="AF22" i="146"/>
  <c r="AH22" i="146" s="1"/>
  <c r="AJ169" i="146"/>
  <c r="AF169" i="146"/>
  <c r="AH169" i="146" s="1"/>
  <c r="AE169" i="146"/>
  <c r="AG169" i="146" s="1"/>
  <c r="AI169" i="146" s="1"/>
  <c r="AJ256" i="146"/>
  <c r="AE256" i="146"/>
  <c r="AG256" i="146" s="1"/>
  <c r="AI256" i="146" s="1"/>
  <c r="AF256" i="146"/>
  <c r="AH256" i="146" s="1"/>
  <c r="AJ189" i="146"/>
  <c r="AF189" i="146"/>
  <c r="AH189" i="146" s="1"/>
  <c r="AE189" i="146"/>
  <c r="AG189" i="146" s="1"/>
  <c r="AI189" i="146" s="1"/>
  <c r="AJ69" i="146"/>
  <c r="AE69" i="146"/>
  <c r="AG69" i="146" s="1"/>
  <c r="AI69" i="146" s="1"/>
  <c r="AF69" i="146"/>
  <c r="AH69" i="146" s="1"/>
  <c r="AJ53" i="146"/>
  <c r="AF53" i="146"/>
  <c r="AH53" i="146" s="1"/>
  <c r="AE53" i="146"/>
  <c r="AG53" i="146" s="1"/>
  <c r="AI53" i="146" s="1"/>
  <c r="AJ38" i="146"/>
  <c r="AF38" i="146"/>
  <c r="AH38" i="146" s="1"/>
  <c r="AE38" i="146"/>
  <c r="AG38" i="146" s="1"/>
  <c r="AI38" i="146" s="1"/>
  <c r="AJ104" i="146"/>
  <c r="AF104" i="146"/>
  <c r="AH104" i="146" s="1"/>
  <c r="AE104" i="146"/>
  <c r="AG104" i="146" s="1"/>
  <c r="AI104" i="146" s="1"/>
  <c r="AJ211" i="146"/>
  <c r="AE211" i="146"/>
  <c r="AG211" i="146" s="1"/>
  <c r="AI211" i="146" s="1"/>
  <c r="AF211" i="146"/>
  <c r="AH211" i="146" s="1"/>
  <c r="AJ204" i="146"/>
  <c r="AE204" i="146"/>
  <c r="AG204" i="146" s="1"/>
  <c r="AI204" i="146" s="1"/>
  <c r="AF204" i="146"/>
  <c r="AH204" i="146" s="1"/>
  <c r="AJ19" i="146"/>
  <c r="AE19" i="146"/>
  <c r="AG19" i="146" s="1"/>
  <c r="AI19" i="146" s="1"/>
  <c r="AF19" i="146"/>
  <c r="AH19" i="146" s="1"/>
  <c r="AJ33" i="146"/>
  <c r="AE33" i="146"/>
  <c r="AG33" i="146" s="1"/>
  <c r="AI33" i="146" s="1"/>
  <c r="AF33" i="146"/>
  <c r="AH33" i="146" s="1"/>
  <c r="AJ34" i="146"/>
  <c r="AF34" i="146"/>
  <c r="AH34" i="146" s="1"/>
  <c r="AE34" i="146"/>
  <c r="AG34" i="146" s="1"/>
  <c r="AI34" i="146" s="1"/>
  <c r="AJ95" i="146"/>
  <c r="AE95" i="146"/>
  <c r="AG95" i="146" s="1"/>
  <c r="AI95" i="146" s="1"/>
  <c r="AF95" i="146"/>
  <c r="AH95" i="146" s="1"/>
  <c r="AJ215" i="146"/>
  <c r="AF215" i="146"/>
  <c r="AH215" i="146" s="1"/>
  <c r="AE215" i="146"/>
  <c r="AG215" i="146" s="1"/>
  <c r="AI215" i="146" s="1"/>
  <c r="AJ206" i="146"/>
  <c r="AF206" i="146"/>
  <c r="AH206" i="146" s="1"/>
  <c r="AE206" i="146"/>
  <c r="AG206" i="146" s="1"/>
  <c r="AI206" i="146" s="1"/>
  <c r="AJ45" i="146"/>
  <c r="AE45" i="146"/>
  <c r="AG45" i="146" s="1"/>
  <c r="AI45" i="146" s="1"/>
  <c r="AF45" i="146"/>
  <c r="AH45" i="146" s="1"/>
  <c r="AJ93" i="146"/>
  <c r="AF93" i="146"/>
  <c r="AH93" i="146" s="1"/>
  <c r="AE93" i="146"/>
  <c r="AG93" i="146" s="1"/>
  <c r="AI93" i="146" s="1"/>
  <c r="AJ123" i="146"/>
  <c r="AE123" i="146"/>
  <c r="AG123" i="146" s="1"/>
  <c r="AI123" i="146" s="1"/>
  <c r="AF123" i="146"/>
  <c r="AH123" i="146" s="1"/>
  <c r="AJ108" i="146"/>
  <c r="AE108" i="146"/>
  <c r="AG108" i="146" s="1"/>
  <c r="AI108" i="146" s="1"/>
  <c r="AF108" i="146"/>
  <c r="AH108" i="146" s="1"/>
  <c r="AJ245" i="146"/>
  <c r="AF245" i="146"/>
  <c r="AH245" i="146" s="1"/>
  <c r="AE245" i="146"/>
  <c r="AG245" i="146" s="1"/>
  <c r="AI245" i="146" s="1"/>
  <c r="AJ188" i="146"/>
  <c r="AF188" i="146"/>
  <c r="AH188" i="146" s="1"/>
  <c r="AE188" i="146"/>
  <c r="AG188" i="146" s="1"/>
  <c r="AI188" i="146" s="1"/>
  <c r="AJ175" i="146"/>
  <c r="AE175" i="146"/>
  <c r="AG175" i="146" s="1"/>
  <c r="AI175" i="146" s="1"/>
  <c r="AF175" i="146"/>
  <c r="AH175" i="146" s="1"/>
  <c r="AJ263" i="146"/>
  <c r="AF263" i="146"/>
  <c r="AH263" i="146" s="1"/>
  <c r="AE263" i="146"/>
  <c r="AG263" i="146" s="1"/>
  <c r="AI263" i="146" s="1"/>
  <c r="AJ56" i="146"/>
  <c r="AF56" i="146"/>
  <c r="AH56" i="146" s="1"/>
  <c r="AE56" i="146"/>
  <c r="AG56" i="146" s="1"/>
  <c r="AI56" i="146" s="1"/>
  <c r="AJ85" i="146"/>
  <c r="AE85" i="146"/>
  <c r="AG85" i="146" s="1"/>
  <c r="AI85" i="146" s="1"/>
  <c r="AF85" i="146"/>
  <c r="AH85" i="146" s="1"/>
  <c r="AJ82" i="146"/>
  <c r="AE82" i="146"/>
  <c r="AG82" i="146" s="1"/>
  <c r="AI82" i="146" s="1"/>
  <c r="AF82" i="146"/>
  <c r="AH82" i="146" s="1"/>
  <c r="AJ58" i="146"/>
  <c r="AE58" i="146"/>
  <c r="AG58" i="146" s="1"/>
  <c r="AI58" i="146" s="1"/>
  <c r="AF58" i="146"/>
  <c r="AH58" i="146" s="1"/>
  <c r="AJ202" i="146"/>
  <c r="AE202" i="146"/>
  <c r="AG202" i="146" s="1"/>
  <c r="AI202" i="146" s="1"/>
  <c r="AF202" i="146"/>
  <c r="AH202" i="146" s="1"/>
  <c r="AJ107" i="146"/>
  <c r="AF107" i="146"/>
  <c r="AH107" i="146" s="1"/>
  <c r="AE107" i="146"/>
  <c r="AG107" i="146" s="1"/>
  <c r="AI107" i="146" s="1"/>
  <c r="AJ106" i="146"/>
  <c r="AE106" i="146"/>
  <c r="AG106" i="146" s="1"/>
  <c r="AI106" i="146" s="1"/>
  <c r="AF106" i="146"/>
  <c r="AH106" i="146" s="1"/>
  <c r="AJ60" i="146"/>
  <c r="AF60" i="146"/>
  <c r="AH60" i="146" s="1"/>
  <c r="AE60" i="146"/>
  <c r="AG60" i="146" s="1"/>
  <c r="AI60" i="146" s="1"/>
  <c r="AJ90" i="146"/>
  <c r="AE90" i="146"/>
  <c r="AG90" i="146" s="1"/>
  <c r="AI90" i="146" s="1"/>
  <c r="AF90" i="146"/>
  <c r="AH90" i="146" s="1"/>
  <c r="AJ161" i="146"/>
  <c r="AF161" i="146"/>
  <c r="AH161" i="146" s="1"/>
  <c r="AE161" i="146"/>
  <c r="AG161" i="146" s="1"/>
  <c r="AI161" i="146" s="1"/>
  <c r="AJ74" i="146"/>
  <c r="AF74" i="146"/>
  <c r="AH74" i="146" s="1"/>
  <c r="AE74" i="146"/>
  <c r="AG74" i="146" s="1"/>
  <c r="AI74" i="146" s="1"/>
  <c r="AJ46" i="146"/>
  <c r="AF46" i="146"/>
  <c r="AH46" i="146" s="1"/>
  <c r="AE46" i="146"/>
  <c r="AG46" i="146" s="1"/>
  <c r="AI46" i="146" s="1"/>
  <c r="AJ67" i="146"/>
  <c r="AF67" i="146"/>
  <c r="AH67" i="146" s="1"/>
  <c r="AE67" i="146"/>
  <c r="AG67" i="146" s="1"/>
  <c r="AI67" i="146" s="1"/>
  <c r="AJ172" i="146"/>
  <c r="AF172" i="146"/>
  <c r="AH172" i="146" s="1"/>
  <c r="AE172" i="146"/>
  <c r="AG172" i="146" s="1"/>
  <c r="AI172" i="146" s="1"/>
  <c r="AJ116" i="146"/>
  <c r="AE116" i="146"/>
  <c r="AG116" i="146" s="1"/>
  <c r="AI116" i="146" s="1"/>
  <c r="AF116" i="146"/>
  <c r="AH116" i="146" s="1"/>
  <c r="AJ217" i="146"/>
  <c r="AE217" i="146"/>
  <c r="AG217" i="146" s="1"/>
  <c r="AI217" i="146" s="1"/>
  <c r="AF217" i="146"/>
  <c r="AH217" i="146" s="1"/>
  <c r="AJ65" i="146"/>
  <c r="AE65" i="146"/>
  <c r="AG65" i="146" s="1"/>
  <c r="AI65" i="146" s="1"/>
  <c r="AF65" i="146"/>
  <c r="AH65" i="146" s="1"/>
  <c r="AJ167" i="146"/>
  <c r="AE167" i="146"/>
  <c r="AG167" i="146" s="1"/>
  <c r="AI167" i="146" s="1"/>
  <c r="AF167" i="146"/>
  <c r="AH167" i="146" s="1"/>
  <c r="AJ133" i="146"/>
  <c r="AF133" i="146"/>
  <c r="AH133" i="146" s="1"/>
  <c r="AE133" i="146"/>
  <c r="AG133" i="146" s="1"/>
  <c r="AI133" i="146" s="1"/>
  <c r="AJ177" i="146"/>
  <c r="AF177" i="146"/>
  <c r="AH177" i="146" s="1"/>
  <c r="AE177" i="146"/>
  <c r="AG177" i="146" s="1"/>
  <c r="AI177" i="146" s="1"/>
  <c r="AJ102" i="146"/>
  <c r="AF102" i="146"/>
  <c r="AH102" i="146" s="1"/>
  <c r="AE102" i="146"/>
  <c r="AG102" i="146" s="1"/>
  <c r="AI102" i="146" s="1"/>
  <c r="AJ193" i="146"/>
  <c r="AF193" i="146"/>
  <c r="AH193" i="146" s="1"/>
  <c r="AE193" i="146"/>
  <c r="AG193" i="146" s="1"/>
  <c r="AI193" i="146" s="1"/>
  <c r="AJ186" i="146"/>
  <c r="AE186" i="146"/>
  <c r="AG186" i="146" s="1"/>
  <c r="AI186" i="146" s="1"/>
  <c r="AF186" i="146"/>
  <c r="AH186" i="146" s="1"/>
  <c r="AJ51" i="146"/>
  <c r="AE51" i="146"/>
  <c r="AG51" i="146" s="1"/>
  <c r="AI51" i="146" s="1"/>
  <c r="AF51" i="146"/>
  <c r="AH51" i="146" s="1"/>
  <c r="AJ220" i="146"/>
  <c r="AE220" i="146"/>
  <c r="AG220" i="146" s="1"/>
  <c r="AI220" i="146" s="1"/>
  <c r="AF220" i="146"/>
  <c r="AH220" i="146" s="1"/>
  <c r="AJ109" i="146"/>
  <c r="AF109" i="146"/>
  <c r="AH109" i="146" s="1"/>
  <c r="AE109" i="146"/>
  <c r="AG109" i="146" s="1"/>
  <c r="AI109" i="146" s="1"/>
  <c r="AJ168" i="146"/>
  <c r="AE168" i="146"/>
  <c r="AG168" i="146" s="1"/>
  <c r="AI168" i="146" s="1"/>
  <c r="AF168" i="146"/>
  <c r="AH168" i="146" s="1"/>
  <c r="AJ216" i="146"/>
  <c r="AE216" i="146"/>
  <c r="AG216" i="146" s="1"/>
  <c r="AI216" i="146" s="1"/>
  <c r="AF216" i="146"/>
  <c r="AH216" i="146" s="1"/>
  <c r="AJ130" i="146"/>
  <c r="AF130" i="146"/>
  <c r="AH130" i="146" s="1"/>
  <c r="AE130" i="146"/>
  <c r="AG130" i="146" s="1"/>
  <c r="AI130" i="146" s="1"/>
  <c r="AJ224" i="146"/>
  <c r="AF224" i="146"/>
  <c r="AH224" i="146" s="1"/>
  <c r="AE224" i="146"/>
  <c r="AG224" i="146" s="1"/>
  <c r="AI224" i="146" s="1"/>
  <c r="AJ233" i="146"/>
  <c r="AF233" i="146"/>
  <c r="AH233" i="146" s="1"/>
  <c r="AE233" i="146"/>
  <c r="AG233" i="146" s="1"/>
  <c r="AI233" i="146" s="1"/>
  <c r="AJ137" i="146"/>
  <c r="AE137" i="146"/>
  <c r="AG137" i="146" s="1"/>
  <c r="AI137" i="146" s="1"/>
  <c r="AF137" i="146"/>
  <c r="AH137" i="146" s="1"/>
  <c r="AJ83" i="146"/>
  <c r="AE83" i="146"/>
  <c r="AG83" i="146" s="1"/>
  <c r="AI83" i="146" s="1"/>
  <c r="AF83" i="146"/>
  <c r="AH83" i="146" s="1"/>
  <c r="AJ50" i="146"/>
  <c r="AF50" i="146"/>
  <c r="AH50" i="146" s="1"/>
  <c r="AE50" i="146"/>
  <c r="AG50" i="146" s="1"/>
  <c r="AI50" i="146" s="1"/>
  <c r="AJ79" i="146"/>
  <c r="AE79" i="146"/>
  <c r="AG79" i="146" s="1"/>
  <c r="AI79" i="146" s="1"/>
  <c r="AF79" i="146"/>
  <c r="AH79" i="146" s="1"/>
  <c r="AJ141" i="146"/>
  <c r="AF141" i="146"/>
  <c r="AH141" i="146" s="1"/>
  <c r="AE141" i="146"/>
  <c r="AG141" i="146" s="1"/>
  <c r="AI141" i="146" s="1"/>
  <c r="AJ121" i="146"/>
  <c r="AF121" i="146"/>
  <c r="AH121" i="146" s="1"/>
  <c r="AE121" i="146"/>
  <c r="AG121" i="146" s="1"/>
  <c r="AI121" i="146" s="1"/>
  <c r="AJ219" i="146"/>
  <c r="AF219" i="146"/>
  <c r="AH219" i="146" s="1"/>
  <c r="AE219" i="146"/>
  <c r="AG219" i="146" s="1"/>
  <c r="AI219" i="146" s="1"/>
  <c r="AJ142" i="146"/>
  <c r="AF142" i="146"/>
  <c r="AH142" i="146" s="1"/>
  <c r="AE142" i="146"/>
  <c r="AG142" i="146" s="1"/>
  <c r="AI142" i="146" s="1"/>
  <c r="AJ181" i="146"/>
  <c r="AF181" i="146"/>
  <c r="AH181" i="146" s="1"/>
  <c r="AE181" i="146"/>
  <c r="AG181" i="146" s="1"/>
  <c r="AI181" i="146" s="1"/>
  <c r="AJ218" i="146"/>
  <c r="AE218" i="146"/>
  <c r="AG218" i="146" s="1"/>
  <c r="AI218" i="146" s="1"/>
  <c r="AF218" i="146"/>
  <c r="AH218" i="146" s="1"/>
  <c r="AJ228" i="146"/>
  <c r="AF228" i="146"/>
  <c r="AH228" i="146" s="1"/>
  <c r="AE228" i="146"/>
  <c r="AG228" i="146" s="1"/>
  <c r="AI228" i="146" s="1"/>
  <c r="AJ96" i="146"/>
  <c r="AF96" i="146"/>
  <c r="AH96" i="146" s="1"/>
  <c r="AE96" i="146"/>
  <c r="AG96" i="146" s="1"/>
  <c r="AI96" i="146" s="1"/>
  <c r="AJ120" i="146"/>
  <c r="AF120" i="146"/>
  <c r="AH120" i="146" s="1"/>
  <c r="AE120" i="146"/>
  <c r="AG120" i="146" s="1"/>
  <c r="AI120" i="146" s="1"/>
  <c r="AJ190" i="146"/>
  <c r="AF190" i="146"/>
  <c r="AH190" i="146" s="1"/>
  <c r="AE190" i="146"/>
  <c r="AG190" i="146" s="1"/>
  <c r="AI190" i="146" s="1"/>
  <c r="AJ42" i="146"/>
  <c r="AE42" i="146"/>
  <c r="AG42" i="146" s="1"/>
  <c r="AI42" i="146" s="1"/>
  <c r="AF42" i="146"/>
  <c r="AH42" i="146" s="1"/>
  <c r="AJ173" i="146"/>
  <c r="AF173" i="146"/>
  <c r="AH173" i="146" s="1"/>
  <c r="AE173" i="146"/>
  <c r="AG173" i="146" s="1"/>
  <c r="AI173" i="146" s="1"/>
  <c r="AJ73" i="146"/>
  <c r="AF73" i="146"/>
  <c r="AH73" i="146" s="1"/>
  <c r="AE73" i="146"/>
  <c r="AG73" i="146" s="1"/>
  <c r="AI73" i="146" s="1"/>
  <c r="AJ166" i="146"/>
  <c r="AF166" i="146"/>
  <c r="AH166" i="146" s="1"/>
  <c r="AE166" i="146"/>
  <c r="AG166" i="146" s="1"/>
  <c r="AI166" i="146" s="1"/>
  <c r="AJ203" i="146"/>
  <c r="AE203" i="146"/>
  <c r="AG203" i="146" s="1"/>
  <c r="AI203" i="146" s="1"/>
  <c r="AF203" i="146"/>
  <c r="AH203" i="146" s="1"/>
  <c r="AJ253" i="146"/>
  <c r="AE253" i="146"/>
  <c r="AG253" i="146" s="1"/>
  <c r="AI253" i="146" s="1"/>
  <c r="AF253" i="146"/>
  <c r="AH253" i="146" s="1"/>
  <c r="AJ28" i="146"/>
  <c r="AF28" i="146"/>
  <c r="AH28" i="146" s="1"/>
  <c r="AE28" i="146"/>
  <c r="AG28" i="146" s="1"/>
  <c r="AI28" i="146" s="1"/>
  <c r="AJ98" i="146"/>
  <c r="AF98" i="146"/>
  <c r="AH98" i="146" s="1"/>
  <c r="AE98" i="146"/>
  <c r="AG98" i="146" s="1"/>
  <c r="AI98" i="146" s="1"/>
  <c r="AJ115" i="146"/>
  <c r="AF115" i="146"/>
  <c r="AH115" i="146" s="1"/>
  <c r="AE115" i="146"/>
  <c r="AG115" i="146" s="1"/>
  <c r="AI115" i="146" s="1"/>
  <c r="AJ127" i="146"/>
  <c r="AE127" i="146"/>
  <c r="AG127" i="146" s="1"/>
  <c r="AI127" i="146" s="1"/>
  <c r="AF127" i="146"/>
  <c r="AH127" i="146" s="1"/>
  <c r="AJ49" i="146"/>
  <c r="AE49" i="146"/>
  <c r="AG49" i="146" s="1"/>
  <c r="AI49" i="146" s="1"/>
  <c r="AF49" i="146"/>
  <c r="AH49" i="146" s="1"/>
  <c r="AJ125" i="146"/>
  <c r="AE125" i="146"/>
  <c r="AG125" i="146" s="1"/>
  <c r="AI125" i="146" s="1"/>
  <c r="AF125" i="146"/>
  <c r="AH125" i="146" s="1"/>
  <c r="AJ199" i="146"/>
  <c r="AE199" i="146"/>
  <c r="AG199" i="146" s="1"/>
  <c r="AI199" i="146" s="1"/>
  <c r="AF199" i="146"/>
  <c r="AH199" i="146" s="1"/>
  <c r="AJ158" i="146"/>
  <c r="AF158" i="146"/>
  <c r="AH158" i="146" s="1"/>
  <c r="AE158" i="146"/>
  <c r="AG158" i="146" s="1"/>
  <c r="AI158" i="146" s="1"/>
  <c r="AJ230" i="146"/>
  <c r="AE230" i="146"/>
  <c r="AG230" i="146" s="1"/>
  <c r="AI230" i="146" s="1"/>
  <c r="AF230" i="146"/>
  <c r="AH230" i="146" s="1"/>
  <c r="AJ129" i="146"/>
  <c r="AF129" i="146"/>
  <c r="AH129" i="146" s="1"/>
  <c r="AE129" i="146"/>
  <c r="AG129" i="146" s="1"/>
  <c r="AI129" i="146" s="1"/>
  <c r="AJ57" i="146"/>
  <c r="AF57" i="146"/>
  <c r="AH57" i="146" s="1"/>
  <c r="AE57" i="146"/>
  <c r="AG57" i="146" s="1"/>
  <c r="AI57" i="146" s="1"/>
  <c r="AJ54" i="146"/>
  <c r="AE54" i="146"/>
  <c r="AG54" i="146" s="1"/>
  <c r="AI54" i="146" s="1"/>
  <c r="AF54" i="146"/>
  <c r="AH54" i="146" s="1"/>
  <c r="AJ234" i="146"/>
  <c r="AF234" i="146"/>
  <c r="AH234" i="146" s="1"/>
  <c r="AE234" i="146"/>
  <c r="AG234" i="146" s="1"/>
  <c r="AI234" i="146" s="1"/>
  <c r="AJ138" i="146"/>
  <c r="AE138" i="146"/>
  <c r="AG138" i="146" s="1"/>
  <c r="AI138" i="146" s="1"/>
  <c r="AF138" i="146"/>
  <c r="AH138" i="146" s="1"/>
  <c r="AJ17" i="146"/>
  <c r="AF17" i="146"/>
  <c r="AH17" i="146" s="1"/>
  <c r="AE17" i="146"/>
  <c r="AG17" i="146" s="1"/>
  <c r="AI17" i="146" s="1"/>
  <c r="AJ208" i="146"/>
  <c r="AE208" i="146"/>
  <c r="AG208" i="146" s="1"/>
  <c r="AI208" i="146" s="1"/>
  <c r="AF208" i="146"/>
  <c r="AH208" i="146" s="1"/>
  <c r="AJ76" i="146"/>
  <c r="AF76" i="146"/>
  <c r="AH76" i="146" s="1"/>
  <c r="AE76" i="146"/>
  <c r="AG76" i="146" s="1"/>
  <c r="AI76" i="146" s="1"/>
  <c r="AJ171" i="146"/>
  <c r="AE171" i="146"/>
  <c r="AG171" i="146" s="1"/>
  <c r="AI171" i="146" s="1"/>
  <c r="AF171" i="146"/>
  <c r="AH171" i="146" s="1"/>
  <c r="AD266" i="146"/>
  <c r="AJ16" i="146"/>
  <c r="AF16" i="146"/>
  <c r="AE16" i="146"/>
  <c r="AG16" i="146" s="1"/>
  <c r="AI16" i="146" s="1"/>
  <c r="AJ160" i="146"/>
  <c r="AE160" i="146"/>
  <c r="AG160" i="146" s="1"/>
  <c r="AI160" i="146" s="1"/>
  <c r="AF160" i="146"/>
  <c r="AH160" i="146" s="1"/>
  <c r="AJ135" i="146"/>
  <c r="AF135" i="146"/>
  <c r="AH135" i="146" s="1"/>
  <c r="AE135" i="146"/>
  <c r="AG135" i="146" s="1"/>
  <c r="AI135" i="146" s="1"/>
  <c r="AJ148" i="146"/>
  <c r="AE148" i="146"/>
  <c r="AG148" i="146" s="1"/>
  <c r="AI148" i="146" s="1"/>
  <c r="AF148" i="146"/>
  <c r="AH148" i="146" s="1"/>
  <c r="AJ209" i="146"/>
  <c r="AF209" i="146"/>
  <c r="AH209" i="146" s="1"/>
  <c r="AE209" i="146"/>
  <c r="AG209" i="146" s="1"/>
  <c r="AI209" i="146" s="1"/>
  <c r="AJ222" i="146"/>
  <c r="AE222" i="146"/>
  <c r="AG222" i="146" s="1"/>
  <c r="AI222" i="146" s="1"/>
  <c r="AF222" i="146"/>
  <c r="AH222" i="146" s="1"/>
  <c r="AJ84" i="146"/>
  <c r="AE84" i="146"/>
  <c r="AG84" i="146" s="1"/>
  <c r="AI84" i="146" s="1"/>
  <c r="AF84" i="146"/>
  <c r="AH84" i="146" s="1"/>
  <c r="AJ223" i="146"/>
  <c r="AE223" i="146"/>
  <c r="AG223" i="146" s="1"/>
  <c r="AI223" i="146" s="1"/>
  <c r="AF223" i="146"/>
  <c r="AH223" i="146" s="1"/>
  <c r="AJ134" i="146"/>
  <c r="AF134" i="146"/>
  <c r="AH134" i="146" s="1"/>
  <c r="AE134" i="146"/>
  <c r="AG134" i="146" s="1"/>
  <c r="AI134" i="146" s="1"/>
  <c r="AJ154" i="146"/>
  <c r="AE154" i="146"/>
  <c r="AG154" i="146" s="1"/>
  <c r="AI154" i="146" s="1"/>
  <c r="AF154" i="146"/>
  <c r="AH154" i="146" s="1"/>
  <c r="AJ91" i="146"/>
  <c r="AE91" i="146"/>
  <c r="AG91" i="146" s="1"/>
  <c r="AI91" i="146" s="1"/>
  <c r="AF91" i="146"/>
  <c r="AH91" i="146" s="1"/>
  <c r="AJ35" i="146"/>
  <c r="AE35" i="146"/>
  <c r="AG35" i="146" s="1"/>
  <c r="AI35" i="146" s="1"/>
  <c r="AF35" i="146"/>
  <c r="AH35" i="146" s="1"/>
  <c r="AJ80" i="146"/>
  <c r="AE80" i="146"/>
  <c r="AG80" i="146" s="1"/>
  <c r="AI80" i="146" s="1"/>
  <c r="AF80" i="146"/>
  <c r="AH80" i="146" s="1"/>
  <c r="AJ118" i="146"/>
  <c r="AF118" i="146"/>
  <c r="AH118" i="146" s="1"/>
  <c r="AE118" i="146"/>
  <c r="AG118" i="146" s="1"/>
  <c r="AI118" i="146" s="1"/>
  <c r="AJ257" i="146"/>
  <c r="AE257" i="146"/>
  <c r="AG257" i="146" s="1"/>
  <c r="AI257" i="146" s="1"/>
  <c r="AF257" i="146"/>
  <c r="AH257" i="146" s="1"/>
  <c r="AJ111" i="146"/>
  <c r="AE111" i="146"/>
  <c r="AG111" i="146" s="1"/>
  <c r="AI111" i="146" s="1"/>
  <c r="AF111" i="146"/>
  <c r="AH111" i="146" s="1"/>
  <c r="AJ164" i="146"/>
  <c r="AF164" i="146"/>
  <c r="AH164" i="146" s="1"/>
  <c r="AE164" i="146"/>
  <c r="AG164" i="146" s="1"/>
  <c r="AI164" i="146" s="1"/>
  <c r="AJ26" i="146"/>
  <c r="AF26" i="146"/>
  <c r="AH26" i="146" s="1"/>
  <c r="AE26" i="146"/>
  <c r="AG26" i="146" s="1"/>
  <c r="AI26" i="146" s="1"/>
  <c r="AJ30" i="146"/>
  <c r="AF30" i="146"/>
  <c r="AH30" i="146" s="1"/>
  <c r="AE30" i="146"/>
  <c r="AG30" i="146" s="1"/>
  <c r="AI30" i="146" s="1"/>
  <c r="AJ248" i="146"/>
  <c r="AE248" i="146"/>
  <c r="AG248" i="146" s="1"/>
  <c r="AI248" i="146" s="1"/>
  <c r="AF248" i="146"/>
  <c r="AH248" i="146" s="1"/>
  <c r="AJ156" i="146"/>
  <c r="AF156" i="146"/>
  <c r="AH156" i="146" s="1"/>
  <c r="AE156" i="146"/>
  <c r="AG156" i="146" s="1"/>
  <c r="AI156" i="146" s="1"/>
  <c r="AJ213" i="146"/>
  <c r="AE213" i="146"/>
  <c r="AG213" i="146" s="1"/>
  <c r="AI213" i="146" s="1"/>
  <c r="AF213" i="146"/>
  <c r="AH213" i="146" s="1"/>
  <c r="AJ229" i="146"/>
  <c r="AF229" i="146"/>
  <c r="AH229" i="146" s="1"/>
  <c r="AE229" i="146"/>
  <c r="AG229" i="146" s="1"/>
  <c r="AI229" i="146" s="1"/>
  <c r="AJ100" i="146"/>
  <c r="AE100" i="146"/>
  <c r="AG100" i="146" s="1"/>
  <c r="AI100" i="146" s="1"/>
  <c r="AF100" i="146"/>
  <c r="AH100" i="146" s="1"/>
  <c r="AJ78" i="146"/>
  <c r="AF78" i="146"/>
  <c r="AH78" i="146" s="1"/>
  <c r="AE78" i="146"/>
  <c r="AG78" i="146" s="1"/>
  <c r="AI78" i="146" s="1"/>
  <c r="AJ249" i="146"/>
  <c r="AE249" i="146"/>
  <c r="AG249" i="146" s="1"/>
  <c r="AI249" i="146" s="1"/>
  <c r="AF249" i="146"/>
  <c r="AH249" i="146" s="1"/>
  <c r="AJ250" i="146"/>
  <c r="AF250" i="146"/>
  <c r="AH250" i="146" s="1"/>
  <c r="AE250" i="146"/>
  <c r="AG250" i="146" s="1"/>
  <c r="AI250" i="146" s="1"/>
  <c r="AJ23" i="146"/>
  <c r="AE23" i="146"/>
  <c r="AG23" i="146" s="1"/>
  <c r="AI23" i="146" s="1"/>
  <c r="AF23" i="146"/>
  <c r="AH23" i="146" s="1"/>
  <c r="AJ62" i="146"/>
  <c r="AE62" i="146"/>
  <c r="AG62" i="146" s="1"/>
  <c r="AI62" i="146" s="1"/>
  <c r="AF62" i="146"/>
  <c r="AH62" i="146" s="1"/>
  <c r="AJ226" i="146"/>
  <c r="AF226" i="146"/>
  <c r="AH226" i="146" s="1"/>
  <c r="AE226" i="146"/>
  <c r="AG226" i="146" s="1"/>
  <c r="AI226" i="146" s="1"/>
  <c r="AJ86" i="146"/>
  <c r="AF86" i="146"/>
  <c r="AH86" i="146" s="1"/>
  <c r="AE86" i="146"/>
  <c r="AG86" i="146" s="1"/>
  <c r="AI86" i="146" s="1"/>
  <c r="AJ212" i="146"/>
  <c r="AE212" i="146"/>
  <c r="AG212" i="146" s="1"/>
  <c r="AI212" i="146" s="1"/>
  <c r="AF212" i="146"/>
  <c r="AH212" i="146" s="1"/>
  <c r="AJ122" i="146"/>
  <c r="AE122" i="146"/>
  <c r="AG122" i="146" s="1"/>
  <c r="AI122" i="146" s="1"/>
  <c r="AF122" i="146"/>
  <c r="AH122" i="146" s="1"/>
  <c r="AJ87" i="146"/>
  <c r="AF87" i="146"/>
  <c r="AH87" i="146" s="1"/>
  <c r="AE87" i="146"/>
  <c r="AG87" i="146" s="1"/>
  <c r="AI87" i="146" s="1"/>
  <c r="AJ261" i="146"/>
  <c r="AE261" i="146"/>
  <c r="AG261" i="146" s="1"/>
  <c r="AI261" i="146" s="1"/>
  <c r="AF261" i="146"/>
  <c r="AH261" i="146" s="1"/>
  <c r="AJ162" i="146"/>
  <c r="AE162" i="146"/>
  <c r="AG162" i="146" s="1"/>
  <c r="AI162" i="146" s="1"/>
  <c r="AF162" i="146"/>
  <c r="AH162" i="146" s="1"/>
  <c r="AJ61" i="146"/>
  <c r="AF61" i="146"/>
  <c r="AH61" i="146" s="1"/>
  <c r="AE61" i="146"/>
  <c r="AG61" i="146" s="1"/>
  <c r="AI61" i="146" s="1"/>
  <c r="AJ146" i="146"/>
  <c r="AF146" i="146"/>
  <c r="AH146" i="146" s="1"/>
  <c r="AE146" i="146"/>
  <c r="AG146" i="146" s="1"/>
  <c r="AI146" i="146" s="1"/>
  <c r="AJ128" i="146"/>
  <c r="AF128" i="146"/>
  <c r="AH128" i="146" s="1"/>
  <c r="AE128" i="146"/>
  <c r="AG128" i="146" s="1"/>
  <c r="AI128" i="146" s="1"/>
  <c r="AJ145" i="146"/>
  <c r="AE145" i="146"/>
  <c r="AG145" i="146" s="1"/>
  <c r="AI145" i="146" s="1"/>
  <c r="AF145" i="146"/>
  <c r="AH145" i="146" s="1"/>
  <c r="AJ178" i="146"/>
  <c r="AE178" i="146"/>
  <c r="AG178" i="146" s="1"/>
  <c r="AI178" i="146" s="1"/>
  <c r="AF178" i="146"/>
  <c r="AH178" i="146" s="1"/>
  <c r="AJ170" i="146"/>
  <c r="AF170" i="146"/>
  <c r="AH170" i="146" s="1"/>
  <c r="AE170" i="146"/>
  <c r="AG170" i="146" s="1"/>
  <c r="AI170" i="146" s="1"/>
  <c r="AJ235" i="146"/>
  <c r="AF235" i="146"/>
  <c r="AH235" i="146" s="1"/>
  <c r="AE235" i="146"/>
  <c r="AG235" i="146" s="1"/>
  <c r="AI235" i="146" s="1"/>
  <c r="AJ200" i="146"/>
  <c r="AE200" i="146"/>
  <c r="AG200" i="146" s="1"/>
  <c r="AI200" i="146" s="1"/>
  <c r="AF200" i="146"/>
  <c r="AH200" i="146" s="1"/>
  <c r="AJ113" i="146"/>
  <c r="AF113" i="146"/>
  <c r="AH113" i="146" s="1"/>
  <c r="AE113" i="146"/>
  <c r="AG113" i="146" s="1"/>
  <c r="AI113" i="146" s="1"/>
  <c r="AJ183" i="146"/>
  <c r="AF183" i="146"/>
  <c r="AH183" i="146" s="1"/>
  <c r="AE183" i="146"/>
  <c r="AG183" i="146" s="1"/>
  <c r="AI183" i="146" s="1"/>
  <c r="AJ21" i="146"/>
  <c r="AF21" i="146"/>
  <c r="AH21" i="146" s="1"/>
  <c r="AE21" i="146"/>
  <c r="AG21" i="146" s="1"/>
  <c r="AI21" i="146" s="1"/>
  <c r="AJ77" i="146"/>
  <c r="AF77" i="146"/>
  <c r="AH77" i="146" s="1"/>
  <c r="AE77" i="146"/>
  <c r="AG77" i="146" s="1"/>
  <c r="AI77" i="146" s="1"/>
  <c r="AJ70" i="146"/>
  <c r="AF70" i="146"/>
  <c r="AH70" i="146" s="1"/>
  <c r="AE70" i="146"/>
  <c r="AG70" i="146" s="1"/>
  <c r="AI70" i="146" s="1"/>
  <c r="AJ179" i="146"/>
  <c r="AE179" i="146"/>
  <c r="AG179" i="146" s="1"/>
  <c r="AI179" i="146" s="1"/>
  <c r="AF179" i="146"/>
  <c r="AH179" i="146" s="1"/>
  <c r="AJ150" i="146"/>
  <c r="AF150" i="146"/>
  <c r="AH150" i="146" s="1"/>
  <c r="AE150" i="146"/>
  <c r="AG150" i="146" s="1"/>
  <c r="AI150" i="146" s="1"/>
  <c r="AJ41" i="146"/>
  <c r="AE41" i="146"/>
  <c r="AG41" i="146" s="1"/>
  <c r="AI41" i="146" s="1"/>
  <c r="AF41" i="146"/>
  <c r="AH41" i="146" s="1"/>
  <c r="AJ243" i="146"/>
  <c r="AE243" i="146"/>
  <c r="AG243" i="146" s="1"/>
  <c r="AI243" i="146" s="1"/>
  <c r="AF243" i="146"/>
  <c r="AH243" i="146" s="1"/>
  <c r="AJ239" i="146"/>
  <c r="AF239" i="146"/>
  <c r="AH239" i="146" s="1"/>
  <c r="AE239" i="146"/>
  <c r="AG239" i="146" s="1"/>
  <c r="AI239" i="146" s="1"/>
  <c r="AJ126" i="146"/>
  <c r="AE126" i="146"/>
  <c r="AG126" i="146" s="1"/>
  <c r="AI126" i="146" s="1"/>
  <c r="AF126" i="146"/>
  <c r="AH126" i="146" s="1"/>
  <c r="AJ52" i="146"/>
  <c r="AF52" i="146"/>
  <c r="AH52" i="146" s="1"/>
  <c r="AE52" i="146"/>
  <c r="AG52" i="146" s="1"/>
  <c r="AI52" i="146" s="1"/>
  <c r="AJ214" i="146"/>
  <c r="AE214" i="146"/>
  <c r="AG214" i="146" s="1"/>
  <c r="AI214" i="146" s="1"/>
  <c r="AF214" i="146"/>
  <c r="AH214" i="146" s="1"/>
  <c r="AJ131" i="146"/>
  <c r="AE131" i="146"/>
  <c r="AG131" i="146" s="1"/>
  <c r="AI131" i="146" s="1"/>
  <c r="AF131" i="146"/>
  <c r="AH131" i="146" s="1"/>
  <c r="AJ40" i="146"/>
  <c r="AF40" i="146"/>
  <c r="AH40" i="146" s="1"/>
  <c r="AE40" i="146"/>
  <c r="AG40" i="146" s="1"/>
  <c r="AI40" i="146" s="1"/>
  <c r="AJ232" i="146"/>
  <c r="AE232" i="146"/>
  <c r="AG232" i="146" s="1"/>
  <c r="AI232" i="146" s="1"/>
  <c r="AF232" i="146"/>
  <c r="AH232" i="146" s="1"/>
  <c r="AJ110" i="146"/>
  <c r="AE110" i="146"/>
  <c r="AG110" i="146" s="1"/>
  <c r="AI110" i="146" s="1"/>
  <c r="AF110" i="146"/>
  <c r="AH110" i="146" s="1"/>
  <c r="AJ92" i="146"/>
  <c r="AF92" i="146"/>
  <c r="AH92" i="146" s="1"/>
  <c r="AE92" i="146"/>
  <c r="AG92" i="146" s="1"/>
  <c r="AI92" i="146" s="1"/>
  <c r="AJ124" i="146"/>
  <c r="AE124" i="146"/>
  <c r="AG124" i="146" s="1"/>
  <c r="AI124" i="146" s="1"/>
  <c r="AF124" i="146"/>
  <c r="AH124" i="146" s="1"/>
  <c r="AJ242" i="146"/>
  <c r="AE242" i="146"/>
  <c r="AG242" i="146" s="1"/>
  <c r="AI242" i="146" s="1"/>
  <c r="AF242" i="146"/>
  <c r="AH242" i="146" s="1"/>
  <c r="AJ238" i="146"/>
  <c r="AE238" i="146"/>
  <c r="AG238" i="146" s="1"/>
  <c r="AI238" i="146" s="1"/>
  <c r="AF238" i="146"/>
  <c r="AH238" i="146" s="1"/>
  <c r="AJ151" i="146"/>
  <c r="AE151" i="146"/>
  <c r="AG151" i="146" s="1"/>
  <c r="AI151" i="146" s="1"/>
  <c r="AF151" i="146"/>
  <c r="AH151" i="146" s="1"/>
  <c r="AJ18" i="146"/>
  <c r="AE18" i="146"/>
  <c r="AG18" i="146" s="1"/>
  <c r="AI18" i="146" s="1"/>
  <c r="AF18" i="146"/>
  <c r="AH18" i="146" s="1"/>
  <c r="AJ192" i="146"/>
  <c r="AF192" i="146"/>
  <c r="AH192" i="146" s="1"/>
  <c r="AE192" i="146"/>
  <c r="AG192" i="146" s="1"/>
  <c r="AI192" i="146" s="1"/>
  <c r="AJ254" i="146"/>
  <c r="AE254" i="146"/>
  <c r="AG254" i="146" s="1"/>
  <c r="AI254" i="146" s="1"/>
  <c r="AF254" i="146"/>
  <c r="AH254" i="146" s="1"/>
  <c r="AJ210" i="146"/>
  <c r="AE210" i="146"/>
  <c r="AG210" i="146" s="1"/>
  <c r="AI210" i="146" s="1"/>
  <c r="AF210" i="146"/>
  <c r="AH210" i="146" s="1"/>
  <c r="AJ101" i="146"/>
  <c r="AF101" i="146"/>
  <c r="AH101" i="146" s="1"/>
  <c r="AE101" i="146"/>
  <c r="AG101" i="146" s="1"/>
  <c r="AI101" i="146" s="1"/>
  <c r="AJ68" i="146"/>
  <c r="AF68" i="146"/>
  <c r="AH68" i="146" s="1"/>
  <c r="AE68" i="146"/>
  <c r="AG68" i="146" s="1"/>
  <c r="AI68" i="146" s="1"/>
  <c r="AJ63" i="146"/>
  <c r="AE63" i="146"/>
  <c r="AG63" i="146" s="1"/>
  <c r="AI63" i="146" s="1"/>
  <c r="AF63" i="146"/>
  <c r="AH63" i="146" s="1"/>
  <c r="AJ165" i="146"/>
  <c r="AF165" i="146"/>
  <c r="AH165" i="146" s="1"/>
  <c r="AE165" i="146"/>
  <c r="AG165" i="146" s="1"/>
  <c r="AI165" i="146" s="1"/>
  <c r="AJ180" i="146"/>
  <c r="AE180" i="146"/>
  <c r="AG180" i="146" s="1"/>
  <c r="AI180" i="146" s="1"/>
  <c r="AF180" i="146"/>
  <c r="AH180" i="146" s="1"/>
  <c r="AJ221" i="146"/>
  <c r="AF221" i="146"/>
  <c r="AH221" i="146" s="1"/>
  <c r="AE221" i="146"/>
  <c r="AG221" i="146" s="1"/>
  <c r="AI221" i="146" s="1"/>
  <c r="AJ247" i="146"/>
  <c r="AE247" i="146"/>
  <c r="AG247" i="146" s="1"/>
  <c r="AI247" i="146" s="1"/>
  <c r="AF247" i="146"/>
  <c r="AH247" i="146" s="1"/>
  <c r="AJ184" i="146"/>
  <c r="AE184" i="146"/>
  <c r="AG184" i="146" s="1"/>
  <c r="AI184" i="146" s="1"/>
  <c r="AF184" i="146"/>
  <c r="AH184" i="146" s="1"/>
  <c r="AJ182" i="146"/>
  <c r="AF182" i="146"/>
  <c r="AH182" i="146" s="1"/>
  <c r="AE182" i="146"/>
  <c r="AG182" i="146" s="1"/>
  <c r="AI182" i="146" s="1"/>
  <c r="AJ195" i="146"/>
  <c r="AF195" i="146"/>
  <c r="AH195" i="146" s="1"/>
  <c r="AE195" i="146"/>
  <c r="AG195" i="146" s="1"/>
  <c r="AI195" i="146" s="1"/>
  <c r="AJ255" i="146"/>
  <c r="AE255" i="146"/>
  <c r="AG255" i="146" s="1"/>
  <c r="AI255" i="146" s="1"/>
  <c r="AF255" i="146"/>
  <c r="AH255" i="146" s="1"/>
  <c r="AJ64" i="146"/>
  <c r="AF64" i="146"/>
  <c r="AH64" i="146" s="1"/>
  <c r="AE64" i="146"/>
  <c r="AG64" i="146" s="1"/>
  <c r="AI64" i="146" s="1"/>
  <c r="AJ114" i="146"/>
  <c r="AE114" i="146"/>
  <c r="AG114" i="146" s="1"/>
  <c r="AI114" i="146" s="1"/>
  <c r="AF114" i="146"/>
  <c r="AH114" i="146" s="1"/>
  <c r="AJ132" i="146"/>
  <c r="AE132" i="146"/>
  <c r="AG132" i="146" s="1"/>
  <c r="AI132" i="146" s="1"/>
  <c r="AF132" i="146"/>
  <c r="AH132" i="146" s="1"/>
  <c r="AJ36" i="146"/>
  <c r="AE36" i="146"/>
  <c r="AG36" i="146" s="1"/>
  <c r="AI36" i="146" s="1"/>
  <c r="AF36" i="146"/>
  <c r="AH36" i="146" s="1"/>
  <c r="AJ155" i="146"/>
  <c r="AE155" i="146"/>
  <c r="AG155" i="146" s="1"/>
  <c r="AI155" i="146" s="1"/>
  <c r="AF155" i="146"/>
  <c r="AH155" i="146" s="1"/>
  <c r="AJ71" i="146"/>
  <c r="AF71" i="146"/>
  <c r="AH71" i="146" s="1"/>
  <c r="AE71" i="146"/>
  <c r="AG71" i="146" s="1"/>
  <c r="AI71" i="146" s="1"/>
  <c r="AJ196" i="146"/>
  <c r="AF196" i="146"/>
  <c r="AH196" i="146" s="1"/>
  <c r="AE196" i="146"/>
  <c r="AG196" i="146" s="1"/>
  <c r="AI196" i="146" s="1"/>
  <c r="AJ136" i="146"/>
  <c r="AF136" i="146"/>
  <c r="AH136" i="146" s="1"/>
  <c r="AE136" i="146"/>
  <c r="AG136" i="146" s="1"/>
  <c r="AI136" i="146" s="1"/>
  <c r="AJ187" i="146"/>
  <c r="AF187" i="146"/>
  <c r="AH187" i="146" s="1"/>
  <c r="AE187" i="146"/>
  <c r="AG187" i="146" s="1"/>
  <c r="AI187" i="146" s="1"/>
  <c r="AJ72" i="146"/>
  <c r="AF72" i="146"/>
  <c r="AH72" i="146" s="1"/>
  <c r="AE72" i="146"/>
  <c r="AG72" i="146" s="1"/>
  <c r="AI72" i="146" s="1"/>
  <c r="AJ244" i="146"/>
  <c r="AE244" i="146"/>
  <c r="AG244" i="146" s="1"/>
  <c r="AI244" i="146" s="1"/>
  <c r="AF244" i="146"/>
  <c r="AH244" i="146" s="1"/>
  <c r="AJ140" i="146"/>
  <c r="AE140" i="146"/>
  <c r="AG140" i="146" s="1"/>
  <c r="AI140" i="146" s="1"/>
  <c r="AF140" i="146"/>
  <c r="AH140" i="146" s="1"/>
  <c r="AJ227" i="146"/>
  <c r="AF227" i="146"/>
  <c r="AH227" i="146" s="1"/>
  <c r="AE227" i="146"/>
  <c r="AG227" i="146" s="1"/>
  <c r="AI227" i="146" s="1"/>
  <c r="AJ88" i="146"/>
  <c r="AE88" i="146"/>
  <c r="AG88" i="146" s="1"/>
  <c r="AI88" i="146" s="1"/>
  <c r="AF88" i="146"/>
  <c r="AH88" i="146" s="1"/>
  <c r="AJ157" i="146"/>
  <c r="AF157" i="146"/>
  <c r="AH157" i="146" s="1"/>
  <c r="AE157" i="146"/>
  <c r="AG157" i="146" s="1"/>
  <c r="AI157" i="146" s="1"/>
  <c r="AJ24" i="146"/>
  <c r="AF24" i="146"/>
  <c r="AH24" i="146" s="1"/>
  <c r="AE24" i="146"/>
  <c r="AG24" i="146" s="1"/>
  <c r="AI24" i="146" s="1"/>
  <c r="AJ260" i="146"/>
  <c r="AF260" i="146"/>
  <c r="AH260" i="146" s="1"/>
  <c r="AE260" i="146"/>
  <c r="AG260" i="146" s="1"/>
  <c r="AI260" i="146" s="1"/>
  <c r="AJ259" i="146"/>
  <c r="AF259" i="146"/>
  <c r="AH259" i="146" s="1"/>
  <c r="AE259" i="146"/>
  <c r="AG259" i="146" s="1"/>
  <c r="AI259" i="146" s="1"/>
  <c r="AJ144" i="146"/>
  <c r="AF144" i="146"/>
  <c r="AH144" i="146" s="1"/>
  <c r="AE144" i="146"/>
  <c r="AG144" i="146" s="1"/>
  <c r="AI144" i="146" s="1"/>
  <c r="AJ265" i="146"/>
  <c r="AE265" i="146"/>
  <c r="AG265" i="146" s="1"/>
  <c r="AI265" i="146" s="1"/>
  <c r="AF265" i="146"/>
  <c r="AH265" i="146" s="1"/>
  <c r="AJ159" i="146"/>
  <c r="AF159" i="146"/>
  <c r="AH159" i="146" s="1"/>
  <c r="AE159" i="146"/>
  <c r="AG159" i="146" s="1"/>
  <c r="AI159" i="146" s="1"/>
  <c r="AJ237" i="146"/>
  <c r="AE237" i="146"/>
  <c r="AG237" i="146" s="1"/>
  <c r="AI237" i="146" s="1"/>
  <c r="AF237" i="146"/>
  <c r="AH237" i="146" s="1"/>
  <c r="AJ89" i="146"/>
  <c r="AE89" i="146"/>
  <c r="AG89" i="146" s="1"/>
  <c r="AI89" i="146" s="1"/>
  <c r="AF89" i="146"/>
  <c r="AH89" i="146" s="1"/>
  <c r="AJ99" i="146"/>
  <c r="AF99" i="146"/>
  <c r="AH99" i="146" s="1"/>
  <c r="AE99" i="146"/>
  <c r="AG99" i="146" s="1"/>
  <c r="AI99" i="146" s="1"/>
  <c r="AJ55" i="146"/>
  <c r="AE55" i="146"/>
  <c r="AG55" i="146" s="1"/>
  <c r="AI55" i="146" s="1"/>
  <c r="AF55" i="146"/>
  <c r="AH55" i="146" s="1"/>
  <c r="AJ105" i="146"/>
  <c r="AF105" i="146"/>
  <c r="AH105" i="146" s="1"/>
  <c r="AE105" i="146"/>
  <c r="AG105" i="146" s="1"/>
  <c r="AI105" i="146" s="1"/>
  <c r="AJ198" i="146"/>
  <c r="AF198" i="146"/>
  <c r="AH198" i="146" s="1"/>
  <c r="AE198" i="146"/>
  <c r="AG198" i="146" s="1"/>
  <c r="AI198" i="146" s="1"/>
  <c r="AJ207" i="146"/>
  <c r="AF207" i="146"/>
  <c r="AH207" i="146" s="1"/>
  <c r="AE207" i="146"/>
  <c r="AG207" i="146" s="1"/>
  <c r="AI207" i="146" s="1"/>
  <c r="AJ112" i="146"/>
  <c r="AE112" i="146"/>
  <c r="AG112" i="146" s="1"/>
  <c r="AI112" i="146" s="1"/>
  <c r="AF112" i="146"/>
  <c r="AH112" i="146" s="1"/>
  <c r="AJ147" i="146"/>
  <c r="AF147" i="146"/>
  <c r="AH147" i="146" s="1"/>
  <c r="AE147" i="146"/>
  <c r="AG147" i="146" s="1"/>
  <c r="AI147" i="146" s="1"/>
  <c r="AJ246" i="146"/>
  <c r="AE246" i="146"/>
  <c r="AG246" i="146" s="1"/>
  <c r="AI246" i="146" s="1"/>
  <c r="AF246" i="146"/>
  <c r="AH246" i="146" s="1"/>
  <c r="AJ240" i="146"/>
  <c r="AF240" i="146"/>
  <c r="AH240" i="146" s="1"/>
  <c r="AE240" i="146"/>
  <c r="AG240" i="146" s="1"/>
  <c r="AI240" i="146" s="1"/>
  <c r="AJ236" i="146"/>
  <c r="AE236" i="146"/>
  <c r="AG236" i="146" s="1"/>
  <c r="AI236" i="146" s="1"/>
  <c r="AF236" i="146"/>
  <c r="AH236" i="146" s="1"/>
  <c r="AJ185" i="146"/>
  <c r="AE185" i="146"/>
  <c r="AG185" i="146" s="1"/>
  <c r="AI185" i="146" s="1"/>
  <c r="AF185" i="146"/>
  <c r="AH185" i="146" s="1"/>
  <c r="AJ66" i="146"/>
  <c r="AF66" i="146"/>
  <c r="AH66" i="146" s="1"/>
  <c r="AE66" i="146"/>
  <c r="AG66" i="146" s="1"/>
  <c r="AI66" i="146" s="1"/>
  <c r="AJ258" i="146"/>
  <c r="AE258" i="146"/>
  <c r="AG258" i="146" s="1"/>
  <c r="AI258" i="146" s="1"/>
  <c r="AF258" i="146"/>
  <c r="AH258" i="146" s="1"/>
  <c r="AJ231" i="146"/>
  <c r="AE231" i="146"/>
  <c r="AG231" i="146" s="1"/>
  <c r="AI231" i="146" s="1"/>
  <c r="AF231" i="146"/>
  <c r="AH231" i="146" s="1"/>
  <c r="AJ194" i="146"/>
  <c r="AE194" i="146"/>
  <c r="AG194" i="146" s="1"/>
  <c r="AI194" i="146" s="1"/>
  <c r="AF194" i="146"/>
  <c r="AH194" i="146" s="1"/>
  <c r="AJ25" i="146"/>
  <c r="AF25" i="146"/>
  <c r="AH25" i="146" s="1"/>
  <c r="AE25" i="146"/>
  <c r="AG25" i="146" s="1"/>
  <c r="AI25" i="146" s="1"/>
  <c r="AJ205" i="146"/>
  <c r="AF205" i="146"/>
  <c r="AH205" i="146" s="1"/>
  <c r="AE205" i="146"/>
  <c r="AG205" i="146" s="1"/>
  <c r="AI205" i="146" s="1"/>
  <c r="AJ44" i="146"/>
  <c r="AF44" i="146"/>
  <c r="AH44" i="146" s="1"/>
  <c r="AE44" i="146"/>
  <c r="AG44" i="146" s="1"/>
  <c r="AI44" i="146" s="1"/>
  <c r="AJ163" i="146"/>
  <c r="AF163" i="146"/>
  <c r="AH163" i="146" s="1"/>
  <c r="AE163" i="146"/>
  <c r="AG163" i="146" s="1"/>
  <c r="AI163" i="146" s="1"/>
  <c r="AJ225" i="146"/>
  <c r="AE225" i="146"/>
  <c r="AG225" i="146" s="1"/>
  <c r="AI225" i="146" s="1"/>
  <c r="AF225" i="146"/>
  <c r="AH225" i="146" s="1"/>
  <c r="AJ174" i="146"/>
  <c r="AE174" i="146"/>
  <c r="AG174" i="146" s="1"/>
  <c r="AI174" i="146" s="1"/>
  <c r="AF174" i="146"/>
  <c r="AH174" i="146" s="1"/>
  <c r="AJ37" i="146"/>
  <c r="AF37" i="146"/>
  <c r="AH37" i="146" s="1"/>
  <c r="AE37" i="146"/>
  <c r="AG37" i="146" s="1"/>
  <c r="AI37" i="146" s="1"/>
  <c r="AJ119" i="146"/>
  <c r="AE119" i="146"/>
  <c r="AG119" i="146" s="1"/>
  <c r="AI119" i="146" s="1"/>
  <c r="AF119" i="146"/>
  <c r="AH119" i="146" s="1"/>
  <c r="AJ201" i="146"/>
  <c r="AF201" i="146"/>
  <c r="AH201" i="146" s="1"/>
  <c r="AE201" i="146"/>
  <c r="AG201" i="146" s="1"/>
  <c r="AI201" i="146" s="1"/>
  <c r="AJ176" i="146"/>
  <c r="AE176" i="146"/>
  <c r="AG176" i="146" s="1"/>
  <c r="AI176" i="146" s="1"/>
  <c r="AF176" i="146"/>
  <c r="AH176" i="146" s="1"/>
  <c r="AJ241" i="146"/>
  <c r="AE241" i="146"/>
  <c r="AG241" i="146" s="1"/>
  <c r="AI241" i="146" s="1"/>
  <c r="AF241" i="146"/>
  <c r="AH241" i="146" s="1"/>
  <c r="AJ48" i="146"/>
  <c r="AF48" i="146"/>
  <c r="AH48" i="146" s="1"/>
  <c r="AE48" i="146"/>
  <c r="AG48" i="146" s="1"/>
  <c r="AI48" i="146" s="1"/>
  <c r="AJ47" i="146"/>
  <c r="AE47" i="146"/>
  <c r="AG47" i="146" s="1"/>
  <c r="AI47" i="146" s="1"/>
  <c r="AF47" i="146"/>
  <c r="AH47" i="146" s="1"/>
  <c r="AJ197" i="146"/>
  <c r="AF197" i="146"/>
  <c r="AH197" i="146" s="1"/>
  <c r="AE197" i="146"/>
  <c r="AG197" i="146" s="1"/>
  <c r="AI197" i="146" s="1"/>
  <c r="AJ32" i="146"/>
  <c r="AE32" i="146"/>
  <c r="AG32" i="146" s="1"/>
  <c r="AI32" i="146" s="1"/>
  <c r="AF32" i="146"/>
  <c r="AH32" i="146" s="1"/>
  <c r="AJ149" i="146"/>
  <c r="AF149" i="146"/>
  <c r="AH149" i="146" s="1"/>
  <c r="AE149" i="146"/>
  <c r="AG149" i="146" s="1"/>
  <c r="AI149" i="146" s="1"/>
  <c r="AJ29" i="146"/>
  <c r="AE29" i="146"/>
  <c r="AG29" i="146" s="1"/>
  <c r="AI29" i="146" s="1"/>
  <c r="AF29" i="146"/>
  <c r="AH29" i="146" s="1"/>
  <c r="AJ20" i="146"/>
  <c r="AF20" i="146"/>
  <c r="AH20" i="146" s="1"/>
  <c r="AE20" i="146"/>
  <c r="AG20" i="146" s="1"/>
  <c r="AI20" i="146" s="1"/>
  <c r="AJ103" i="146"/>
  <c r="AF103" i="146"/>
  <c r="AH103" i="146" s="1"/>
  <c r="AE103" i="146"/>
  <c r="AG103" i="146" s="1"/>
  <c r="AI103" i="146" s="1"/>
  <c r="AJ191" i="146"/>
  <c r="AF191" i="146"/>
  <c r="AH191" i="146" s="1"/>
  <c r="AE191" i="146"/>
  <c r="AG191" i="146" s="1"/>
  <c r="AI191" i="146" s="1"/>
  <c r="AJ59" i="146"/>
  <c r="AF59" i="146"/>
  <c r="AH59" i="146" s="1"/>
  <c r="AE59" i="146"/>
  <c r="AG59" i="146" s="1"/>
  <c r="AI59" i="146" s="1"/>
  <c r="AJ153" i="146"/>
  <c r="AE153" i="146"/>
  <c r="AG153" i="146" s="1"/>
  <c r="AI153" i="146" s="1"/>
  <c r="AF153" i="146"/>
  <c r="AH153" i="146" s="1"/>
  <c r="AJ94" i="146"/>
  <c r="AE94" i="146"/>
  <c r="AG94" i="146" s="1"/>
  <c r="AI94" i="146" s="1"/>
  <c r="AF94" i="146"/>
  <c r="AH94" i="146" s="1"/>
  <c r="AJ262" i="146"/>
  <c r="AE262" i="146"/>
  <c r="AG262" i="146" s="1"/>
  <c r="AI262" i="146" s="1"/>
  <c r="AF262" i="146"/>
  <c r="AH262" i="146" s="1"/>
  <c r="AJ39" i="146"/>
  <c r="AE39" i="146"/>
  <c r="AG39" i="146" s="1"/>
  <c r="AI39" i="146" s="1"/>
  <c r="AF39" i="146"/>
  <c r="AH39" i="146" s="1"/>
  <c r="AJ75" i="146"/>
  <c r="AF75" i="146"/>
  <c r="AH75" i="146" s="1"/>
  <c r="AE75" i="146"/>
  <c r="AG75" i="146" s="1"/>
  <c r="AI75" i="146" s="1"/>
  <c r="AJ152" i="146"/>
  <c r="AF152" i="146"/>
  <c r="AH152" i="146" s="1"/>
  <c r="AE152" i="146"/>
  <c r="AG152" i="146" s="1"/>
  <c r="AI152" i="146" s="1"/>
  <c r="AJ252" i="146"/>
  <c r="AF252" i="146"/>
  <c r="AH252" i="146" s="1"/>
  <c r="AE252" i="146"/>
  <c r="AG252" i="146" s="1"/>
  <c r="AI252" i="146" s="1"/>
  <c r="AJ117" i="146"/>
  <c r="AE117" i="146"/>
  <c r="AG117" i="146" s="1"/>
  <c r="AI117" i="146" s="1"/>
  <c r="AF117" i="146"/>
  <c r="AH117" i="146" s="1"/>
  <c r="AJ97" i="146"/>
  <c r="AE97" i="146"/>
  <c r="AG97" i="146" s="1"/>
  <c r="AI97" i="146" s="1"/>
  <c r="AF97" i="146"/>
  <c r="AH97" i="146" s="1"/>
  <c r="AJ27" i="146"/>
  <c r="AE27" i="146"/>
  <c r="AG27" i="146" s="1"/>
  <c r="AI27" i="146" s="1"/>
  <c r="AF27" i="146"/>
  <c r="AH27" i="146" s="1"/>
  <c r="AJ251" i="146"/>
  <c r="AE251" i="146"/>
  <c r="AG251" i="146" s="1"/>
  <c r="AI251" i="146" s="1"/>
  <c r="AF251" i="146"/>
  <c r="AH251" i="146" s="1"/>
  <c r="AJ43" i="146"/>
  <c r="AF43" i="146"/>
  <c r="AH43" i="146" s="1"/>
  <c r="AE43" i="146"/>
  <c r="AG43" i="146" s="1"/>
  <c r="AI43" i="146" s="1"/>
  <c r="AJ139" i="146"/>
  <c r="AF139" i="146"/>
  <c r="AH139" i="146" s="1"/>
  <c r="AE139" i="146"/>
  <c r="AG139" i="146" s="1"/>
  <c r="AI139" i="146" s="1"/>
  <c r="AJ143" i="146"/>
  <c r="AE143" i="146"/>
  <c r="AG143" i="146" s="1"/>
  <c r="AI143" i="146" s="1"/>
  <c r="AF143" i="146"/>
  <c r="AH143" i="146" s="1"/>
  <c r="AJ264" i="146"/>
  <c r="AE264" i="146"/>
  <c r="AG264" i="146" s="1"/>
  <c r="AI264" i="146" s="1"/>
  <c r="AF264" i="146"/>
  <c r="AH264" i="146" s="1"/>
  <c r="AJ81" i="146"/>
  <c r="AE81" i="146"/>
  <c r="AG81" i="146" s="1"/>
  <c r="AI81" i="146" s="1"/>
  <c r="AF81" i="146"/>
  <c r="AH81" i="146" s="1"/>
  <c r="R31" i="146"/>
  <c r="R22" i="146"/>
  <c r="R169" i="146"/>
  <c r="R256" i="146"/>
  <c r="R189" i="146"/>
  <c r="R69" i="146"/>
  <c r="R53" i="146"/>
  <c r="R38" i="146"/>
  <c r="R104" i="146"/>
  <c r="R211" i="146"/>
  <c r="R204" i="146"/>
  <c r="K17" i="21"/>
  <c r="R19" i="146"/>
  <c r="R33" i="146"/>
  <c r="R34" i="146"/>
  <c r="R95" i="146"/>
  <c r="R215" i="146"/>
  <c r="R206" i="146"/>
  <c r="R45" i="146"/>
  <c r="R93" i="146"/>
  <c r="R123" i="146"/>
  <c r="R108" i="146"/>
  <c r="R245" i="146"/>
  <c r="R188" i="146"/>
  <c r="R175" i="146"/>
  <c r="R263" i="146"/>
  <c r="R56" i="146"/>
  <c r="R85" i="146"/>
  <c r="R82" i="146"/>
  <c r="R58" i="146"/>
  <c r="R202" i="146"/>
  <c r="R107" i="146"/>
  <c r="R106" i="146"/>
  <c r="R60" i="146"/>
  <c r="R90" i="146"/>
  <c r="R161" i="146"/>
  <c r="R74" i="146"/>
  <c r="R46" i="146"/>
  <c r="R67" i="146"/>
  <c r="R172" i="146"/>
  <c r="R116" i="146"/>
  <c r="R217" i="146"/>
  <c r="R65" i="146"/>
  <c r="R167" i="146"/>
  <c r="R133" i="146"/>
  <c r="R177" i="146"/>
  <c r="R102" i="146"/>
  <c r="R193" i="146"/>
  <c r="R186" i="146"/>
  <c r="R51" i="146"/>
  <c r="R220" i="146"/>
  <c r="R109" i="146"/>
  <c r="R168" i="146"/>
  <c r="R216" i="146"/>
  <c r="R130" i="146"/>
  <c r="R224" i="146"/>
  <c r="R233" i="146"/>
  <c r="R137" i="146"/>
  <c r="R83" i="146"/>
  <c r="R50" i="146"/>
  <c r="R79" i="146"/>
  <c r="R141" i="146"/>
  <c r="R121" i="146"/>
  <c r="R219" i="146"/>
  <c r="R142" i="146"/>
  <c r="R181" i="146"/>
  <c r="R218" i="146"/>
  <c r="R228" i="146"/>
  <c r="R96" i="146"/>
  <c r="R120" i="146"/>
  <c r="R190" i="146"/>
  <c r="R42" i="146"/>
  <c r="R173" i="146"/>
  <c r="R73" i="146"/>
  <c r="R166" i="146"/>
  <c r="R203" i="146"/>
  <c r="R253" i="146"/>
  <c r="R28" i="146"/>
  <c r="R98" i="146"/>
  <c r="R115" i="146"/>
  <c r="R127" i="146"/>
  <c r="R49" i="146"/>
  <c r="R125" i="146"/>
  <c r="R199" i="146"/>
  <c r="R158" i="146"/>
  <c r="R230" i="146"/>
  <c r="R129" i="146"/>
  <c r="R57" i="146"/>
  <c r="R54" i="146"/>
  <c r="R234" i="146"/>
  <c r="R138" i="146"/>
  <c r="R17" i="146"/>
  <c r="R208" i="146"/>
  <c r="R76" i="146"/>
  <c r="R171" i="146"/>
  <c r="R266" i="145"/>
  <c r="R267" i="145" s="1"/>
  <c r="F267" i="146" s="1"/>
  <c r="P267" i="146" s="1"/>
  <c r="R16" i="146"/>
  <c r="R160" i="146"/>
  <c r="R135" i="146"/>
  <c r="R148" i="146"/>
  <c r="R209" i="146"/>
  <c r="R222" i="146"/>
  <c r="R84" i="146"/>
  <c r="R223" i="146"/>
  <c r="R134" i="146"/>
  <c r="R154" i="146"/>
  <c r="R91" i="146"/>
  <c r="R35" i="146"/>
  <c r="R80" i="146"/>
  <c r="R118" i="146"/>
  <c r="R257" i="146"/>
  <c r="R111" i="146"/>
  <c r="R164" i="146"/>
  <c r="R26" i="146"/>
  <c r="R30" i="146"/>
  <c r="R248" i="146"/>
  <c r="R156" i="146"/>
  <c r="R213" i="146"/>
  <c r="R229" i="146"/>
  <c r="R100" i="146"/>
  <c r="R78" i="146"/>
  <c r="R249" i="146"/>
  <c r="R250" i="146"/>
  <c r="R23" i="146"/>
  <c r="R62" i="146"/>
  <c r="R226" i="146"/>
  <c r="R86" i="146"/>
  <c r="R212" i="146"/>
  <c r="R122" i="146"/>
  <c r="R87" i="146"/>
  <c r="R261" i="146"/>
  <c r="R162" i="146"/>
  <c r="R61" i="146"/>
  <c r="R146" i="146"/>
  <c r="R128" i="146"/>
  <c r="R145" i="146"/>
  <c r="R178" i="146"/>
  <c r="R170" i="146"/>
  <c r="R235" i="146"/>
  <c r="R200" i="146"/>
  <c r="R113" i="146"/>
  <c r="R183" i="146"/>
  <c r="R21" i="146"/>
  <c r="R77" i="146"/>
  <c r="R70" i="146"/>
  <c r="R179" i="146"/>
  <c r="R150" i="146"/>
  <c r="R41" i="146"/>
  <c r="R243" i="146"/>
  <c r="R239" i="146"/>
  <c r="R126" i="146"/>
  <c r="R52" i="146"/>
  <c r="R214" i="146"/>
  <c r="R131" i="146"/>
  <c r="R40" i="146"/>
  <c r="R232" i="146"/>
  <c r="R110" i="146"/>
  <c r="R92" i="146"/>
  <c r="R124" i="146"/>
  <c r="R242" i="146"/>
  <c r="R238" i="146"/>
  <c r="R151" i="146"/>
  <c r="R18" i="146"/>
  <c r="R192" i="146"/>
  <c r="R254" i="146"/>
  <c r="R210" i="146"/>
  <c r="R101" i="146"/>
  <c r="R68" i="146"/>
  <c r="R63" i="146"/>
  <c r="R165" i="146"/>
  <c r="R180" i="146"/>
  <c r="R221" i="146"/>
  <c r="R247" i="146"/>
  <c r="R184" i="146"/>
  <c r="R182" i="146"/>
  <c r="R195" i="146"/>
  <c r="R255" i="146"/>
  <c r="R64" i="146"/>
  <c r="R114" i="146"/>
  <c r="R132" i="146"/>
  <c r="R36" i="146"/>
  <c r="R155" i="146"/>
  <c r="R71" i="146"/>
  <c r="R196" i="146"/>
  <c r="R136" i="146"/>
  <c r="R187" i="146"/>
  <c r="R72" i="146"/>
  <c r="R244" i="146"/>
  <c r="R140" i="146"/>
  <c r="R227" i="146"/>
  <c r="R88" i="146"/>
  <c r="R157" i="146"/>
  <c r="R24" i="146"/>
  <c r="R260" i="146"/>
  <c r="R259" i="146"/>
  <c r="R144" i="146"/>
  <c r="R265" i="146"/>
  <c r="R159" i="146"/>
  <c r="R237" i="146"/>
  <c r="R89" i="146"/>
  <c r="R99" i="146"/>
  <c r="R55" i="146"/>
  <c r="R105" i="146"/>
  <c r="R198" i="146"/>
  <c r="R207" i="146"/>
  <c r="R112" i="146"/>
  <c r="R147" i="146"/>
  <c r="R246" i="146"/>
  <c r="R240" i="146"/>
  <c r="R236" i="146"/>
  <c r="R185" i="146"/>
  <c r="R66" i="146"/>
  <c r="R258" i="146"/>
  <c r="R231" i="146"/>
  <c r="R194" i="146"/>
  <c r="R25" i="146"/>
  <c r="R205" i="146"/>
  <c r="R44" i="146"/>
  <c r="R163" i="146"/>
  <c r="R225" i="146"/>
  <c r="R174" i="146"/>
  <c r="R37" i="146"/>
  <c r="R119" i="146"/>
  <c r="R201" i="146"/>
  <c r="R176" i="146"/>
  <c r="R241" i="146"/>
  <c r="R48" i="146"/>
  <c r="R47" i="146"/>
  <c r="R197" i="146"/>
  <c r="R32" i="146"/>
  <c r="R149" i="146"/>
  <c r="R29" i="146"/>
  <c r="R20" i="146"/>
  <c r="R103" i="146"/>
  <c r="R191" i="146"/>
  <c r="R59" i="146"/>
  <c r="R153" i="146"/>
  <c r="R94" i="146"/>
  <c r="R262" i="146"/>
  <c r="R39" i="146"/>
  <c r="R75" i="146"/>
  <c r="R152" i="146"/>
  <c r="R252" i="146"/>
  <c r="R117" i="146"/>
  <c r="R97" i="146"/>
  <c r="R27" i="146"/>
  <c r="R251" i="146"/>
  <c r="R43" i="146"/>
  <c r="R139" i="146"/>
  <c r="R143" i="146"/>
  <c r="R264" i="146"/>
  <c r="R81" i="146"/>
  <c r="AI266" i="146" l="1"/>
  <c r="AI267" i="146" s="1"/>
  <c r="O114" i="146"/>
  <c r="P114" i="146" s="1"/>
  <c r="O252" i="146"/>
  <c r="P252" i="146" s="1"/>
  <c r="O90" i="146"/>
  <c r="P90" i="146" s="1"/>
  <c r="O247" i="146"/>
  <c r="P247" i="146" s="1"/>
  <c r="O167" i="146"/>
  <c r="P167" i="146" s="1"/>
  <c r="O43" i="146"/>
  <c r="P43" i="146" s="1"/>
  <c r="O80" i="146"/>
  <c r="P80" i="146" s="1"/>
  <c r="O71" i="146"/>
  <c r="P71" i="146" s="1"/>
  <c r="O169" i="146"/>
  <c r="P169" i="146" s="1"/>
  <c r="O57" i="146"/>
  <c r="P57" i="146" s="1"/>
  <c r="O36" i="146"/>
  <c r="P36" i="146" s="1"/>
  <c r="O205" i="146"/>
  <c r="P205" i="146" s="1"/>
  <c r="O29" i="146"/>
  <c r="P29" i="146" s="1"/>
  <c r="O213" i="146"/>
  <c r="P213" i="146" s="1"/>
  <c r="O232" i="146"/>
  <c r="P232" i="146" s="1"/>
  <c r="O117" i="146"/>
  <c r="P117" i="146" s="1"/>
  <c r="O215" i="146"/>
  <c r="P215" i="146" s="1"/>
  <c r="O242" i="146"/>
  <c r="P242" i="146" s="1"/>
  <c r="O51" i="146"/>
  <c r="P51" i="146" s="1"/>
  <c r="O31" i="146"/>
  <c r="P31" i="146" s="1"/>
  <c r="O203" i="146"/>
  <c r="P203" i="146" s="1"/>
  <c r="O159" i="146"/>
  <c r="P159" i="146" s="1"/>
  <c r="O147" i="146"/>
  <c r="P147" i="146" s="1"/>
  <c r="O118" i="146"/>
  <c r="P118" i="146" s="1"/>
  <c r="O127" i="146"/>
  <c r="P127" i="146" s="1"/>
  <c r="O131" i="146"/>
  <c r="P131" i="146" s="1"/>
  <c r="O158" i="146"/>
  <c r="P158" i="146" s="1"/>
  <c r="O55" i="146"/>
  <c r="P55" i="146" s="1"/>
  <c r="O20" i="146"/>
  <c r="P20" i="146" s="1"/>
  <c r="O241" i="146"/>
  <c r="P241" i="146" s="1"/>
  <c r="O228" i="146"/>
  <c r="P228" i="146" s="1"/>
  <c r="O60" i="146"/>
  <c r="P60" i="146" s="1"/>
  <c r="O94" i="146"/>
  <c r="P94" i="146" s="1"/>
  <c r="O97" i="146"/>
  <c r="P97" i="146" s="1"/>
  <c r="O141" i="146"/>
  <c r="P141" i="146" s="1"/>
  <c r="O32" i="146"/>
  <c r="P32" i="146" s="1"/>
  <c r="O100" i="146"/>
  <c r="P100" i="146" s="1"/>
  <c r="O251" i="146"/>
  <c r="P251" i="146" s="1"/>
  <c r="O153" i="146"/>
  <c r="P153" i="146" s="1"/>
  <c r="O49" i="146"/>
  <c r="P49" i="146" s="1"/>
  <c r="O190" i="146"/>
  <c r="P190" i="146" s="1"/>
  <c r="O24" i="146"/>
  <c r="P24" i="146" s="1"/>
  <c r="O119" i="146"/>
  <c r="P119" i="146" s="1"/>
  <c r="O225" i="146"/>
  <c r="P225" i="146" s="1"/>
  <c r="O221" i="146"/>
  <c r="P221" i="146" s="1"/>
  <c r="O173" i="146"/>
  <c r="P173" i="146" s="1"/>
  <c r="O139" i="146"/>
  <c r="P139" i="146" s="1"/>
  <c r="O168" i="146"/>
  <c r="P168" i="146" s="1"/>
  <c r="O235" i="146"/>
  <c r="P235" i="146" s="1"/>
  <c r="O89" i="146"/>
  <c r="P89" i="146" s="1"/>
  <c r="O133" i="146"/>
  <c r="P133" i="146" s="1"/>
  <c r="O125" i="146"/>
  <c r="P125" i="146" s="1"/>
  <c r="O143" i="146"/>
  <c r="P143" i="146" s="1"/>
  <c r="O138" i="146"/>
  <c r="P138" i="146" s="1"/>
  <c r="O135" i="146"/>
  <c r="P135" i="146" s="1"/>
  <c r="O199" i="146"/>
  <c r="P199" i="146" s="1"/>
  <c r="O179" i="146"/>
  <c r="P179" i="146" s="1"/>
  <c r="O237" i="146"/>
  <c r="P237" i="146" s="1"/>
  <c r="O180" i="146"/>
  <c r="P180" i="146" s="1"/>
  <c r="O211" i="146"/>
  <c r="P211" i="146" s="1"/>
  <c r="O189" i="146"/>
  <c r="P189" i="146" s="1"/>
  <c r="O78" i="146"/>
  <c r="P78" i="146" s="1"/>
  <c r="O102" i="146"/>
  <c r="P102" i="146" s="1"/>
  <c r="O161" i="146"/>
  <c r="P161" i="146" s="1"/>
  <c r="O157" i="146"/>
  <c r="P157" i="146" s="1"/>
  <c r="O28" i="146"/>
  <c r="P28" i="146" s="1"/>
  <c r="O187" i="146"/>
  <c r="P187" i="146" s="1"/>
  <c r="O75" i="146"/>
  <c r="P75" i="146" s="1"/>
  <c r="O253" i="146"/>
  <c r="P253" i="146" s="1"/>
  <c r="O154" i="146"/>
  <c r="P154" i="146" s="1"/>
  <c r="O112" i="146"/>
  <c r="P112" i="146" s="1"/>
  <c r="O184" i="146"/>
  <c r="P184" i="146" s="1"/>
  <c r="O33" i="146"/>
  <c r="P33" i="146" s="1"/>
  <c r="O25" i="146"/>
  <c r="P25" i="146" s="1"/>
  <c r="O74" i="146"/>
  <c r="P74" i="146" s="1"/>
  <c r="O233" i="146"/>
  <c r="P233" i="146" s="1"/>
  <c r="O165" i="146"/>
  <c r="P165" i="146" s="1"/>
  <c r="O113" i="146"/>
  <c r="P113" i="146" s="1"/>
  <c r="O48" i="146"/>
  <c r="P48" i="146" s="1"/>
  <c r="O207" i="146"/>
  <c r="P207" i="146" s="1"/>
  <c r="O85" i="146"/>
  <c r="P85" i="146" s="1"/>
  <c r="O58" i="146"/>
  <c r="P58" i="146" s="1"/>
  <c r="O52" i="146"/>
  <c r="P52" i="146" s="1"/>
  <c r="O193" i="146"/>
  <c r="P193" i="146" s="1"/>
  <c r="O245" i="146"/>
  <c r="P245" i="146" s="1"/>
  <c r="O68" i="146"/>
  <c r="P68" i="146" s="1"/>
  <c r="O70" i="146"/>
  <c r="P70" i="146" s="1"/>
  <c r="O230" i="146"/>
  <c r="P230" i="146" s="1"/>
  <c r="O265" i="146"/>
  <c r="P265" i="146" s="1"/>
  <c r="O174" i="146"/>
  <c r="P174" i="146" s="1"/>
  <c r="O148" i="146"/>
  <c r="P148" i="146" s="1"/>
  <c r="O98" i="146"/>
  <c r="P98" i="146" s="1"/>
  <c r="O197" i="146"/>
  <c r="P197" i="146" s="1"/>
  <c r="O208" i="146"/>
  <c r="P208" i="146" s="1"/>
  <c r="O263" i="146"/>
  <c r="P263" i="146" s="1"/>
  <c r="O22" i="146"/>
  <c r="P22" i="146" s="1"/>
  <c r="O54" i="146"/>
  <c r="P54" i="146" s="1"/>
  <c r="O146" i="146"/>
  <c r="P146" i="146" s="1"/>
  <c r="O108" i="146"/>
  <c r="P108" i="146" s="1"/>
  <c r="O101" i="146"/>
  <c r="P101" i="146" s="1"/>
  <c r="O219" i="146"/>
  <c r="P219" i="146" s="1"/>
  <c r="O172" i="146"/>
  <c r="P172" i="146" s="1"/>
  <c r="O231" i="146"/>
  <c r="P231" i="146" s="1"/>
  <c r="O84" i="146"/>
  <c r="P84" i="146" s="1"/>
  <c r="O217" i="146"/>
  <c r="P217" i="146" s="1"/>
  <c r="O236" i="146"/>
  <c r="P236" i="146" s="1"/>
  <c r="O249" i="146"/>
  <c r="P249" i="146" s="1"/>
  <c r="O87" i="146"/>
  <c r="P87" i="146" s="1"/>
  <c r="O19" i="146"/>
  <c r="P19" i="146" s="1"/>
  <c r="O183" i="146"/>
  <c r="P183" i="146" s="1"/>
  <c r="O240" i="146"/>
  <c r="P240" i="146" s="1"/>
  <c r="O260" i="146"/>
  <c r="P260" i="146" s="1"/>
  <c r="O175" i="146"/>
  <c r="P175" i="146" s="1"/>
  <c r="O145" i="146"/>
  <c r="P145" i="146" s="1"/>
  <c r="O206" i="146"/>
  <c r="P206" i="146" s="1"/>
  <c r="O73" i="146"/>
  <c r="P73" i="146" s="1"/>
  <c r="O255" i="146"/>
  <c r="P255" i="146" s="1"/>
  <c r="O107" i="146"/>
  <c r="P107" i="146" s="1"/>
  <c r="O110" i="146"/>
  <c r="P110" i="146" s="1"/>
  <c r="O116" i="146"/>
  <c r="P116" i="146" s="1"/>
  <c r="O257" i="146"/>
  <c r="P257" i="146" s="1"/>
  <c r="O182" i="146"/>
  <c r="P182" i="146" s="1"/>
  <c r="O144" i="146"/>
  <c r="P144" i="146" s="1"/>
  <c r="O126" i="146"/>
  <c r="P126" i="146" s="1"/>
  <c r="O234" i="146"/>
  <c r="P234" i="146" s="1"/>
  <c r="O160" i="146"/>
  <c r="P160" i="146" s="1"/>
  <c r="O212" i="146"/>
  <c r="P212" i="146" s="1"/>
  <c r="O171" i="146"/>
  <c r="P171" i="146" s="1"/>
  <c r="O258" i="146"/>
  <c r="P258" i="146" s="1"/>
  <c r="O81" i="146"/>
  <c r="P81" i="146" s="1"/>
  <c r="O42" i="146"/>
  <c r="P42" i="146" s="1"/>
  <c r="O239" i="146"/>
  <c r="P239" i="146" s="1"/>
  <c r="O50" i="146"/>
  <c r="P50" i="146" s="1"/>
  <c r="O115" i="146"/>
  <c r="P115" i="146" s="1"/>
  <c r="O129" i="146"/>
  <c r="P129" i="146" s="1"/>
  <c r="O56" i="146"/>
  <c r="P56" i="146" s="1"/>
  <c r="O35" i="146"/>
  <c r="P35" i="146" s="1"/>
  <c r="O244" i="146"/>
  <c r="P244" i="146" s="1"/>
  <c r="O121" i="146"/>
  <c r="P121" i="146" s="1"/>
  <c r="O142" i="146"/>
  <c r="P142" i="146" s="1"/>
  <c r="O34" i="146"/>
  <c r="P34" i="146" s="1"/>
  <c r="O46" i="146"/>
  <c r="P46" i="146" s="1"/>
  <c r="O30" i="146"/>
  <c r="P30" i="146" s="1"/>
  <c r="O223" i="146"/>
  <c r="P223" i="146" s="1"/>
  <c r="O259" i="146"/>
  <c r="P259" i="146" s="1"/>
  <c r="O227" i="146"/>
  <c r="P227" i="146" s="1"/>
  <c r="O162" i="146"/>
  <c r="P162" i="146" s="1"/>
  <c r="O176" i="146"/>
  <c r="P176" i="146" s="1"/>
  <c r="O185" i="146"/>
  <c r="P185" i="146" s="1"/>
  <c r="O47" i="146"/>
  <c r="P47" i="146" s="1"/>
  <c r="O216" i="146"/>
  <c r="P216" i="146" s="1"/>
  <c r="O88" i="146"/>
  <c r="P88" i="146" s="1"/>
  <c r="O220" i="146"/>
  <c r="P220" i="146" s="1"/>
  <c r="O38" i="146"/>
  <c r="P38" i="146" s="1"/>
  <c r="O209" i="146"/>
  <c r="P209" i="146" s="1"/>
  <c r="O155" i="146"/>
  <c r="P155" i="146" s="1"/>
  <c r="O246" i="146"/>
  <c r="P246" i="146" s="1"/>
  <c r="O99" i="146"/>
  <c r="P99" i="146" s="1"/>
  <c r="O201" i="146"/>
  <c r="P201" i="146" s="1"/>
  <c r="O67" i="146"/>
  <c r="P67" i="146" s="1"/>
  <c r="O204" i="146"/>
  <c r="P204" i="146" s="1"/>
  <c r="O256" i="146"/>
  <c r="P256" i="146" s="1"/>
  <c r="O250" i="146"/>
  <c r="P250" i="146" s="1"/>
  <c r="O40" i="146"/>
  <c r="P40" i="146" s="1"/>
  <c r="O92" i="146"/>
  <c r="P92" i="146" s="1"/>
  <c r="O192" i="146"/>
  <c r="P192" i="146" s="1"/>
  <c r="O218" i="146"/>
  <c r="P218" i="146" s="1"/>
  <c r="O45" i="146"/>
  <c r="P45" i="146" s="1"/>
  <c r="O137" i="146"/>
  <c r="P137" i="146" s="1"/>
  <c r="O103" i="146"/>
  <c r="P103" i="146" s="1"/>
  <c r="O152" i="146"/>
  <c r="P152" i="146" s="1"/>
  <c r="O134" i="146"/>
  <c r="P134" i="146" s="1"/>
  <c r="O170" i="146"/>
  <c r="P170" i="146" s="1"/>
  <c r="O140" i="146"/>
  <c r="P140" i="146" s="1"/>
  <c r="O83" i="146"/>
  <c r="P83" i="146" s="1"/>
  <c r="O198" i="146"/>
  <c r="P198" i="146" s="1"/>
  <c r="O224" i="146"/>
  <c r="P224" i="146" s="1"/>
  <c r="O254" i="146"/>
  <c r="P254" i="146" s="1"/>
  <c r="O120" i="146"/>
  <c r="P120" i="146" s="1"/>
  <c r="O222" i="146"/>
  <c r="P222" i="146" s="1"/>
  <c r="O66" i="146"/>
  <c r="P66" i="146" s="1"/>
  <c r="O106" i="146"/>
  <c r="P106" i="146" s="1"/>
  <c r="O214" i="146"/>
  <c r="P214" i="146" s="1"/>
  <c r="O93" i="146"/>
  <c r="P93" i="146" s="1"/>
  <c r="O69" i="146"/>
  <c r="P69" i="146" s="1"/>
  <c r="O44" i="146"/>
  <c r="P44" i="146" s="1"/>
  <c r="O91" i="146"/>
  <c r="P91" i="146" s="1"/>
  <c r="O96" i="146"/>
  <c r="P96" i="146" s="1"/>
  <c r="O202" i="146"/>
  <c r="P202" i="146" s="1"/>
  <c r="O16" i="146"/>
  <c r="P16" i="146" s="1"/>
  <c r="O72" i="146"/>
  <c r="P72" i="146" s="1"/>
  <c r="O105" i="146"/>
  <c r="P105" i="146" s="1"/>
  <c r="O21" i="146"/>
  <c r="P21" i="146" s="1"/>
  <c r="O136" i="146"/>
  <c r="P136" i="146" s="1"/>
  <c r="O53" i="146"/>
  <c r="P53" i="146" s="1"/>
  <c r="O150" i="146"/>
  <c r="P150" i="146" s="1"/>
  <c r="O37" i="146"/>
  <c r="P37" i="146" s="1"/>
  <c r="O226" i="146"/>
  <c r="P226" i="146" s="1"/>
  <c r="O26" i="146"/>
  <c r="P26" i="146" s="1"/>
  <c r="O194" i="146"/>
  <c r="P194" i="146" s="1"/>
  <c r="O151" i="146"/>
  <c r="P151" i="146" s="1"/>
  <c r="O62" i="146"/>
  <c r="P62" i="146" s="1"/>
  <c r="O238" i="146"/>
  <c r="P238" i="146" s="1"/>
  <c r="O77" i="146"/>
  <c r="P77" i="146" s="1"/>
  <c r="O65" i="146"/>
  <c r="P65" i="146" s="1"/>
  <c r="O149" i="146"/>
  <c r="P149" i="146" s="1"/>
  <c r="O261" i="146"/>
  <c r="P261" i="146" s="1"/>
  <c r="O82" i="146"/>
  <c r="P82" i="146" s="1"/>
  <c r="O195" i="146"/>
  <c r="P195" i="146" s="1"/>
  <c r="O243" i="146"/>
  <c r="P243" i="146" s="1"/>
  <c r="O132" i="146"/>
  <c r="P132" i="146" s="1"/>
  <c r="O61" i="146"/>
  <c r="P61" i="146" s="1"/>
  <c r="O128" i="146"/>
  <c r="P128" i="146" s="1"/>
  <c r="O41" i="146"/>
  <c r="P41" i="146" s="1"/>
  <c r="O104" i="146"/>
  <c r="P104" i="146" s="1"/>
  <c r="O163" i="146"/>
  <c r="P163" i="146" s="1"/>
  <c r="O124" i="146"/>
  <c r="P124" i="146" s="1"/>
  <c r="O210" i="146"/>
  <c r="P210" i="146" s="1"/>
  <c r="O63" i="146"/>
  <c r="P63" i="146" s="1"/>
  <c r="O164" i="146"/>
  <c r="P164" i="146" s="1"/>
  <c r="O166" i="146"/>
  <c r="P166" i="146" s="1"/>
  <c r="O86" i="146"/>
  <c r="P86" i="146" s="1"/>
  <c r="O18" i="146"/>
  <c r="P18" i="146" s="1"/>
  <c r="O248" i="146"/>
  <c r="P248" i="146" s="1"/>
  <c r="O188" i="146"/>
  <c r="P188" i="146" s="1"/>
  <c r="O262" i="146"/>
  <c r="P262" i="146" s="1"/>
  <c r="O130" i="146"/>
  <c r="P130" i="146" s="1"/>
  <c r="O122" i="146"/>
  <c r="P122" i="146" s="1"/>
  <c r="O191" i="146"/>
  <c r="P191" i="146" s="1"/>
  <c r="O76" i="146"/>
  <c r="P76" i="146" s="1"/>
  <c r="O17" i="146"/>
  <c r="P17" i="146" s="1"/>
  <c r="O178" i="146"/>
  <c r="P178" i="146" s="1"/>
  <c r="O181" i="146"/>
  <c r="P181" i="146" s="1"/>
  <c r="O200" i="146"/>
  <c r="P200" i="146" s="1"/>
  <c r="O111" i="146"/>
  <c r="P111" i="146" s="1"/>
  <c r="O156" i="146"/>
  <c r="P156" i="146" s="1"/>
  <c r="O27" i="146"/>
  <c r="P27" i="146" s="1"/>
  <c r="O109" i="146"/>
  <c r="P109" i="146" s="1"/>
  <c r="O229" i="146"/>
  <c r="P229" i="146" s="1"/>
  <c r="O79" i="146"/>
  <c r="P79" i="146" s="1"/>
  <c r="O196" i="146"/>
  <c r="P196" i="146" s="1"/>
  <c r="O186" i="146"/>
  <c r="P186" i="146" s="1"/>
  <c r="O95" i="146"/>
  <c r="P95" i="146" s="1"/>
  <c r="O64" i="146"/>
  <c r="P64" i="146" s="1"/>
  <c r="O59" i="146"/>
  <c r="P59" i="146" s="1"/>
  <c r="O177" i="146"/>
  <c r="P177" i="146" s="1"/>
  <c r="O264" i="146"/>
  <c r="P264" i="146" s="1"/>
  <c r="O39" i="146"/>
  <c r="P39" i="146" s="1"/>
  <c r="O23" i="146"/>
  <c r="P23" i="146" s="1"/>
  <c r="O123" i="146"/>
  <c r="P123" i="146" s="1"/>
  <c r="AH16" i="146"/>
  <c r="AF266" i="146"/>
  <c r="AF267" i="146" s="1"/>
  <c r="AC43" i="147"/>
  <c r="AC213" i="147"/>
  <c r="AC159" i="147"/>
  <c r="AC241" i="147"/>
  <c r="AC251" i="147"/>
  <c r="AC173" i="147"/>
  <c r="AC138" i="147"/>
  <c r="AC78" i="147"/>
  <c r="AC154" i="147"/>
  <c r="AC113" i="147"/>
  <c r="AC68" i="147"/>
  <c r="AC208" i="147"/>
  <c r="AC172" i="147"/>
  <c r="AC183" i="147"/>
  <c r="AC107" i="147"/>
  <c r="AC160" i="147"/>
  <c r="AC115" i="147"/>
  <c r="AC46" i="147"/>
  <c r="AC47" i="147"/>
  <c r="AC99" i="147"/>
  <c r="AC192" i="147"/>
  <c r="AC140" i="147"/>
  <c r="AC106" i="147"/>
  <c r="AC16" i="147"/>
  <c r="AC226" i="147"/>
  <c r="AC149" i="147"/>
  <c r="AC41" i="147"/>
  <c r="AC86" i="147"/>
  <c r="AC76" i="147"/>
  <c r="AC109" i="147"/>
  <c r="AC177" i="147"/>
  <c r="AC143" i="147"/>
  <c r="AC34" i="147"/>
  <c r="AC65" i="147"/>
  <c r="AC80" i="147"/>
  <c r="AC232" i="147"/>
  <c r="AC147" i="147"/>
  <c r="AC228" i="147"/>
  <c r="AC153" i="147"/>
  <c r="AC139" i="147"/>
  <c r="AC135" i="147"/>
  <c r="AC102" i="147"/>
  <c r="AC112" i="147"/>
  <c r="AC48" i="147"/>
  <c r="AC70" i="147"/>
  <c r="AC263" i="147"/>
  <c r="AC231" i="147"/>
  <c r="AC240" i="147"/>
  <c r="AC110" i="147"/>
  <c r="AC212" i="147"/>
  <c r="AC129" i="147"/>
  <c r="AC30" i="147"/>
  <c r="AC216" i="147"/>
  <c r="AC201" i="147"/>
  <c r="AC218" i="147"/>
  <c r="AC83" i="147"/>
  <c r="AC214" i="147"/>
  <c r="AC72" i="147"/>
  <c r="AC26" i="147"/>
  <c r="AC261" i="147"/>
  <c r="AC104" i="147"/>
  <c r="AC18" i="147"/>
  <c r="AC17" i="147"/>
  <c r="AC229" i="147"/>
  <c r="AC264" i="147"/>
  <c r="AC189" i="147"/>
  <c r="AC50" i="147"/>
  <c r="AC202" i="147"/>
  <c r="AC59" i="147"/>
  <c r="AC71" i="147"/>
  <c r="AC117" i="147"/>
  <c r="AC118" i="147"/>
  <c r="AC60" i="147"/>
  <c r="AC49" i="147"/>
  <c r="AC168" i="147"/>
  <c r="AC199" i="147"/>
  <c r="AC161" i="147"/>
  <c r="AC184" i="147"/>
  <c r="AC207" i="147"/>
  <c r="AC230" i="147"/>
  <c r="AC22" i="147"/>
  <c r="AC84" i="147"/>
  <c r="AC260" i="147"/>
  <c r="AC116" i="147"/>
  <c r="AC171" i="147"/>
  <c r="AC56" i="147"/>
  <c r="AC223" i="147"/>
  <c r="AC88" i="147"/>
  <c r="AC67" i="147"/>
  <c r="AC45" i="147"/>
  <c r="AC198" i="147"/>
  <c r="AC93" i="147"/>
  <c r="AC105" i="147"/>
  <c r="AC194" i="147"/>
  <c r="AC82" i="147"/>
  <c r="AC163" i="147"/>
  <c r="AC248" i="147"/>
  <c r="AC178" i="147"/>
  <c r="AC79" i="147"/>
  <c r="AC39" i="147"/>
  <c r="AC221" i="147"/>
  <c r="AC219" i="147"/>
  <c r="AC170" i="147"/>
  <c r="AC27" i="147"/>
  <c r="AC114" i="147"/>
  <c r="AC169" i="147"/>
  <c r="AC215" i="147"/>
  <c r="AC127" i="147"/>
  <c r="AC94" i="147"/>
  <c r="AC190" i="147"/>
  <c r="AC235" i="147"/>
  <c r="AC179" i="147"/>
  <c r="AC157" i="147"/>
  <c r="AC33" i="147"/>
  <c r="AC85" i="147"/>
  <c r="AC265" i="147"/>
  <c r="AC54" i="147"/>
  <c r="AC217" i="147"/>
  <c r="AC175" i="147"/>
  <c r="AC257" i="147"/>
  <c r="AC258" i="147"/>
  <c r="AC35" i="147"/>
  <c r="AC259" i="147"/>
  <c r="AC220" i="147"/>
  <c r="AC204" i="147"/>
  <c r="AC137" i="147"/>
  <c r="AC224" i="147"/>
  <c r="AC69" i="147"/>
  <c r="AC21" i="147"/>
  <c r="AC151" i="147"/>
  <c r="AC195" i="147"/>
  <c r="AC124" i="147"/>
  <c r="AC188" i="147"/>
  <c r="AC181" i="147"/>
  <c r="AC196" i="147"/>
  <c r="AC23" i="147"/>
  <c r="AC20" i="147"/>
  <c r="AC245" i="147"/>
  <c r="AC255" i="147"/>
  <c r="AC92" i="147"/>
  <c r="AC166" i="147"/>
  <c r="AC252" i="147"/>
  <c r="AC57" i="147"/>
  <c r="AC242" i="147"/>
  <c r="AC131" i="147"/>
  <c r="AC97" i="147"/>
  <c r="AC24" i="147"/>
  <c r="AC89" i="147"/>
  <c r="AC237" i="147"/>
  <c r="AC28" i="147"/>
  <c r="AC25" i="147"/>
  <c r="AC58" i="147"/>
  <c r="AC174" i="147"/>
  <c r="AC146" i="147"/>
  <c r="AC236" i="147"/>
  <c r="AC145" i="147"/>
  <c r="AC182" i="147"/>
  <c r="AC81" i="147"/>
  <c r="AC244" i="147"/>
  <c r="AC227" i="147"/>
  <c r="AC38" i="147"/>
  <c r="AC256" i="147"/>
  <c r="AC103" i="147"/>
  <c r="AC254" i="147"/>
  <c r="AC44" i="147"/>
  <c r="AC136" i="147"/>
  <c r="AC62" i="147"/>
  <c r="AC243" i="147"/>
  <c r="AC210" i="147"/>
  <c r="AC262" i="147"/>
  <c r="AC200" i="147"/>
  <c r="AC186" i="147"/>
  <c r="AC123" i="147"/>
  <c r="AC203" i="147"/>
  <c r="AC197" i="147"/>
  <c r="AC185" i="147"/>
  <c r="AC37" i="147"/>
  <c r="AC90" i="147"/>
  <c r="AC36" i="147"/>
  <c r="AC51" i="147"/>
  <c r="AC158" i="147"/>
  <c r="AC141" i="147"/>
  <c r="AC119" i="147"/>
  <c r="AC133" i="147"/>
  <c r="AC180" i="147"/>
  <c r="AC187" i="147"/>
  <c r="AC74" i="147"/>
  <c r="AC52" i="147"/>
  <c r="AC148" i="147"/>
  <c r="AC108" i="147"/>
  <c r="AC249" i="147"/>
  <c r="AC206" i="147"/>
  <c r="AC144" i="147"/>
  <c r="AC42" i="147"/>
  <c r="AC121" i="147"/>
  <c r="AC162" i="147"/>
  <c r="AC209" i="147"/>
  <c r="AC250" i="147"/>
  <c r="AC152" i="147"/>
  <c r="AC120" i="147"/>
  <c r="AC91" i="147"/>
  <c r="AC53" i="147"/>
  <c r="AC238" i="147"/>
  <c r="AC132" i="147"/>
  <c r="AC63" i="147"/>
  <c r="AC130" i="147"/>
  <c r="AC111" i="147"/>
  <c r="AC95" i="147"/>
  <c r="AC29" i="147"/>
  <c r="AC165" i="147"/>
  <c r="AC234" i="147"/>
  <c r="AC66" i="147"/>
  <c r="AC191" i="147"/>
  <c r="AC247" i="147"/>
  <c r="AC205" i="147"/>
  <c r="AC31" i="147"/>
  <c r="AC55" i="147"/>
  <c r="AC32" i="147"/>
  <c r="AC225" i="147"/>
  <c r="AC125" i="147"/>
  <c r="AC211" i="147"/>
  <c r="AC75" i="147"/>
  <c r="AC233" i="147"/>
  <c r="AC193" i="147"/>
  <c r="AC98" i="147"/>
  <c r="AC101" i="147"/>
  <c r="AC87" i="147"/>
  <c r="AC73" i="147"/>
  <c r="AC126" i="147"/>
  <c r="AC239" i="147"/>
  <c r="AC142" i="147"/>
  <c r="AC176" i="147"/>
  <c r="AC155" i="147"/>
  <c r="AC40" i="147"/>
  <c r="AC134" i="147"/>
  <c r="AC222" i="147"/>
  <c r="AC96" i="147"/>
  <c r="AC150" i="147"/>
  <c r="AC77" i="147"/>
  <c r="AC61" i="147"/>
  <c r="AC164" i="147"/>
  <c r="AC122" i="147"/>
  <c r="AC156" i="147"/>
  <c r="AC64" i="147"/>
  <c r="AC167" i="147"/>
  <c r="AC100" i="147"/>
  <c r="AC253" i="147"/>
  <c r="AC19" i="147"/>
  <c r="AC246" i="147"/>
  <c r="AC128" i="147"/>
  <c r="AC266" i="147" l="1"/>
  <c r="Q128" i="146"/>
  <c r="Q246" i="146"/>
  <c r="Q19" i="146"/>
  <c r="Q253" i="146"/>
  <c r="Q100" i="146"/>
  <c r="Q167" i="146"/>
  <c r="Q64" i="146"/>
  <c r="Q156" i="146"/>
  <c r="Q122" i="146"/>
  <c r="Q164" i="146"/>
  <c r="Q61" i="146"/>
  <c r="Q77" i="146"/>
  <c r="Q150" i="146"/>
  <c r="Q96" i="146"/>
  <c r="Q222" i="146"/>
  <c r="Q134" i="146"/>
  <c r="Q40" i="146"/>
  <c r="Q155" i="146"/>
  <c r="Q176" i="146"/>
  <c r="Q142" i="146"/>
  <c r="Q239" i="146"/>
  <c r="Q126" i="146"/>
  <c r="Q73" i="146"/>
  <c r="Q87" i="146"/>
  <c r="Q101" i="146"/>
  <c r="Q98" i="146"/>
  <c r="Q193" i="146"/>
  <c r="Q233" i="146"/>
  <c r="Q75" i="146"/>
  <c r="Q211" i="146"/>
  <c r="Q125" i="146"/>
  <c r="Q225" i="146"/>
  <c r="Q32" i="146"/>
  <c r="Q55" i="146"/>
  <c r="Q31" i="146"/>
  <c r="Q205" i="146"/>
  <c r="Q247" i="146"/>
  <c r="Q191" i="146"/>
  <c r="Q66" i="146"/>
  <c r="Q234" i="146"/>
  <c r="Q165" i="146"/>
  <c r="Q29" i="146"/>
  <c r="Q95" i="146"/>
  <c r="Q111" i="146"/>
  <c r="Q130" i="146"/>
  <c r="Q63" i="146"/>
  <c r="Q132" i="146"/>
  <c r="Q238" i="146"/>
  <c r="Q53" i="146"/>
  <c r="Q91" i="146"/>
  <c r="Q120" i="146"/>
  <c r="Q152" i="146"/>
  <c r="Q250" i="146"/>
  <c r="Q209" i="146"/>
  <c r="Q162" i="146"/>
  <c r="Q121" i="146"/>
  <c r="Q42" i="146"/>
  <c r="Q144" i="146"/>
  <c r="Q206" i="146"/>
  <c r="Q249" i="146"/>
  <c r="Q108" i="146"/>
  <c r="Q148" i="146"/>
  <c r="Q52" i="146"/>
  <c r="Q74" i="146"/>
  <c r="Q187" i="146"/>
  <c r="Q180" i="146"/>
  <c r="Q133" i="146"/>
  <c r="Q119" i="146"/>
  <c r="Q141" i="146"/>
  <c r="Q158" i="146"/>
  <c r="Q51" i="146"/>
  <c r="Q36" i="146"/>
  <c r="Q90" i="146"/>
  <c r="Q37" i="146"/>
  <c r="Q185" i="146"/>
  <c r="Q197" i="146"/>
  <c r="Q203" i="146"/>
  <c r="Q123" i="146"/>
  <c r="Q186" i="146"/>
  <c r="Q200" i="146"/>
  <c r="Q262" i="146"/>
  <c r="Q210" i="146"/>
  <c r="Q243" i="146"/>
  <c r="Q62" i="146"/>
  <c r="Q136" i="146"/>
  <c r="Q44" i="146"/>
  <c r="Q254" i="146"/>
  <c r="Q103" i="146"/>
  <c r="Q256" i="146"/>
  <c r="Q38" i="146"/>
  <c r="Q227" i="146"/>
  <c r="Q244" i="146"/>
  <c r="Q81" i="146"/>
  <c r="Q182" i="146"/>
  <c r="Q145" i="146"/>
  <c r="Q236" i="146"/>
  <c r="Q146" i="146"/>
  <c r="Q174" i="146"/>
  <c r="Q58" i="146"/>
  <c r="Q25" i="146"/>
  <c r="Q28" i="146"/>
  <c r="Q237" i="146"/>
  <c r="Q89" i="146"/>
  <c r="Q24" i="146"/>
  <c r="Q97" i="146"/>
  <c r="Q131" i="146"/>
  <c r="Q242" i="146"/>
  <c r="Q57" i="146"/>
  <c r="Q252" i="146"/>
  <c r="Q166" i="146"/>
  <c r="Q92" i="146"/>
  <c r="Q255" i="146"/>
  <c r="Q245" i="146"/>
  <c r="Q20" i="146"/>
  <c r="Q23" i="146"/>
  <c r="Q196" i="146"/>
  <c r="Q181" i="146"/>
  <c r="Q188" i="146"/>
  <c r="Q124" i="146"/>
  <c r="Q195" i="146"/>
  <c r="Q151" i="146"/>
  <c r="Q21" i="146"/>
  <c r="Q69" i="146"/>
  <c r="Q224" i="146"/>
  <c r="Q137" i="146"/>
  <c r="Q204" i="146"/>
  <c r="Q220" i="146"/>
  <c r="Q259" i="146"/>
  <c r="Q35" i="146"/>
  <c r="Q258" i="146"/>
  <c r="Q257" i="146"/>
  <c r="Q175" i="146"/>
  <c r="Q217" i="146"/>
  <c r="Q54" i="146"/>
  <c r="Q265" i="146"/>
  <c r="Q85" i="146"/>
  <c r="Q33" i="146"/>
  <c r="Q157" i="146"/>
  <c r="Q179" i="146"/>
  <c r="Q235" i="146"/>
  <c r="Q190" i="146"/>
  <c r="Q94" i="146"/>
  <c r="Q127" i="146"/>
  <c r="Q215" i="146"/>
  <c r="Q169" i="146"/>
  <c r="Q114" i="146"/>
  <c r="Q27" i="146"/>
  <c r="Q170" i="146"/>
  <c r="Q219" i="146"/>
  <c r="Q221" i="146"/>
  <c r="Q39" i="146"/>
  <c r="Q79" i="146"/>
  <c r="Q178" i="146"/>
  <c r="Q248" i="146"/>
  <c r="Q163" i="146"/>
  <c r="Q82" i="146"/>
  <c r="Q194" i="146"/>
  <c r="Q105" i="146"/>
  <c r="Q93" i="146"/>
  <c r="Q198" i="146"/>
  <c r="Q45" i="146"/>
  <c r="Q67" i="146"/>
  <c r="Q88" i="146"/>
  <c r="Q223" i="146"/>
  <c r="Q56" i="146"/>
  <c r="Q171" i="146"/>
  <c r="Q116" i="146"/>
  <c r="Q260" i="146"/>
  <c r="Q84" i="146"/>
  <c r="Q22" i="146"/>
  <c r="Q230" i="146"/>
  <c r="Q207" i="146"/>
  <c r="Q184" i="146"/>
  <c r="Q161" i="146"/>
  <c r="Q199" i="146"/>
  <c r="Q168" i="146"/>
  <c r="Q49" i="146"/>
  <c r="Q60" i="146"/>
  <c r="Q118" i="146"/>
  <c r="Q117" i="146"/>
  <c r="Q71" i="146"/>
  <c r="Q59" i="146"/>
  <c r="Q202" i="146"/>
  <c r="Q50" i="146"/>
  <c r="Q189" i="146"/>
  <c r="Q264" i="146"/>
  <c r="Q229" i="146"/>
  <c r="Q17" i="146"/>
  <c r="Q18" i="146"/>
  <c r="Q104" i="146"/>
  <c r="Q261" i="146"/>
  <c r="Q26" i="146"/>
  <c r="Q72" i="146"/>
  <c r="Q214" i="146"/>
  <c r="Q83" i="146"/>
  <c r="Q218" i="146"/>
  <c r="Q201" i="146"/>
  <c r="Q216" i="146"/>
  <c r="Q30" i="146"/>
  <c r="Q129" i="146"/>
  <c r="Q212" i="146"/>
  <c r="Q110" i="146"/>
  <c r="Q240" i="146"/>
  <c r="Q231" i="146"/>
  <c r="Q263" i="146"/>
  <c r="Q70" i="146"/>
  <c r="Q48" i="146"/>
  <c r="Q112" i="146"/>
  <c r="Q102" i="146"/>
  <c r="Q135" i="146"/>
  <c r="Q139" i="146"/>
  <c r="Q153" i="146"/>
  <c r="Q228" i="146"/>
  <c r="Q147" i="146"/>
  <c r="Q232" i="146"/>
  <c r="Q80" i="146"/>
  <c r="Q65" i="146"/>
  <c r="Q34" i="146"/>
  <c r="Q143" i="146"/>
  <c r="Q177" i="146"/>
  <c r="Q109" i="146"/>
  <c r="Q76" i="146"/>
  <c r="Q86" i="146"/>
  <c r="Q41" i="146"/>
  <c r="Q149" i="146"/>
  <c r="Q226" i="146"/>
  <c r="Q16" i="146"/>
  <c r="Q106" i="146"/>
  <c r="Q140" i="146"/>
  <c r="Q192" i="146"/>
  <c r="Q99" i="146"/>
  <c r="Q47" i="146"/>
  <c r="Q46" i="146"/>
  <c r="Q115" i="146"/>
  <c r="Q160" i="146"/>
  <c r="Q107" i="146"/>
  <c r="Q183" i="146"/>
  <c r="Q172" i="146"/>
  <c r="Q208" i="146"/>
  <c r="Q68" i="146"/>
  <c r="Q113" i="146"/>
  <c r="Q154" i="146"/>
  <c r="Q78" i="146"/>
  <c r="Q138" i="146"/>
  <c r="Q173" i="146"/>
  <c r="Q251" i="146"/>
  <c r="Q241" i="146"/>
  <c r="Q159" i="146"/>
  <c r="Q213" i="146"/>
  <c r="Q43" i="146"/>
  <c r="AD253" i="147"/>
  <c r="AD77" i="147"/>
  <c r="AD142" i="147"/>
  <c r="AD233" i="147"/>
  <c r="AD205" i="147"/>
  <c r="AD111" i="147"/>
  <c r="AD152" i="147"/>
  <c r="AD249" i="147"/>
  <c r="AD119" i="147"/>
  <c r="AD197" i="147"/>
  <c r="AD62" i="147"/>
  <c r="AD244" i="147"/>
  <c r="AD25" i="147"/>
  <c r="AD57" i="147"/>
  <c r="AD196" i="147"/>
  <c r="AD224" i="147"/>
  <c r="AD175" i="147"/>
  <c r="AD235" i="147"/>
  <c r="AD170" i="147"/>
  <c r="AD82" i="147"/>
  <c r="AD223" i="147"/>
  <c r="AD207" i="147"/>
  <c r="AD117" i="147"/>
  <c r="AD17" i="147"/>
  <c r="AD218" i="147"/>
  <c r="AD231" i="147"/>
  <c r="AD153" i="147"/>
  <c r="AD177" i="147"/>
  <c r="AD106" i="147"/>
  <c r="AD107" i="147"/>
  <c r="AD138" i="147"/>
  <c r="AD193" i="147"/>
  <c r="AD242" i="147"/>
  <c r="AD163" i="147"/>
  <c r="AD83" i="147"/>
  <c r="AD100" i="147"/>
  <c r="AD150" i="147"/>
  <c r="AD239" i="147"/>
  <c r="AD75" i="147"/>
  <c r="AD247" i="147"/>
  <c r="AD130" i="147"/>
  <c r="AD250" i="147"/>
  <c r="AD108" i="147"/>
  <c r="AD141" i="147"/>
  <c r="AD203" i="147"/>
  <c r="AD136" i="147"/>
  <c r="AD81" i="147"/>
  <c r="AD28" i="147"/>
  <c r="AD252" i="147"/>
  <c r="AD181" i="147"/>
  <c r="AD137" i="147"/>
  <c r="AD217" i="147"/>
  <c r="AD190" i="147"/>
  <c r="AD219" i="147"/>
  <c r="AD194" i="147"/>
  <c r="AD56" i="147"/>
  <c r="AD184" i="147"/>
  <c r="AD71" i="147"/>
  <c r="AD18" i="147"/>
  <c r="AD201" i="147"/>
  <c r="AD263" i="147"/>
  <c r="AD228" i="147"/>
  <c r="AD109" i="147"/>
  <c r="AD140" i="147"/>
  <c r="AD183" i="147"/>
  <c r="AD173" i="147"/>
  <c r="AD19" i="147"/>
  <c r="AD206" i="147"/>
  <c r="AD185" i="147"/>
  <c r="AD243" i="147"/>
  <c r="AD23" i="147"/>
  <c r="AD179" i="147"/>
  <c r="AD118" i="147"/>
  <c r="AD143" i="147"/>
  <c r="AD167" i="147"/>
  <c r="AD96" i="147"/>
  <c r="AD126" i="147"/>
  <c r="AD211" i="147"/>
  <c r="AD191" i="147"/>
  <c r="AD63" i="147"/>
  <c r="AD209" i="147"/>
  <c r="AD148" i="147"/>
  <c r="AD158" i="147"/>
  <c r="AD123" i="147"/>
  <c r="AD44" i="147"/>
  <c r="AD182" i="147"/>
  <c r="AD237" i="147"/>
  <c r="AD166" i="147"/>
  <c r="AD188" i="147"/>
  <c r="AD204" i="147"/>
  <c r="AD54" i="147"/>
  <c r="AD94" i="147"/>
  <c r="AD221" i="147"/>
  <c r="AD105" i="147"/>
  <c r="AD171" i="147"/>
  <c r="AD161" i="147"/>
  <c r="AD59" i="147"/>
  <c r="AD104" i="147"/>
  <c r="AD216" i="147"/>
  <c r="AD70" i="147"/>
  <c r="AD147" i="147"/>
  <c r="AD76" i="147"/>
  <c r="AD192" i="147"/>
  <c r="AD172" i="147"/>
  <c r="AD251" i="147"/>
  <c r="AD61" i="147"/>
  <c r="AD133" i="147"/>
  <c r="AD58" i="147"/>
  <c r="AD69" i="147"/>
  <c r="AD88" i="147"/>
  <c r="AD240" i="147"/>
  <c r="AD78" i="147"/>
  <c r="AD64" i="147"/>
  <c r="AD222" i="147"/>
  <c r="AD73" i="147"/>
  <c r="AD125" i="147"/>
  <c r="AD66" i="147"/>
  <c r="AD132" i="147"/>
  <c r="AD162" i="147"/>
  <c r="AD52" i="147"/>
  <c r="AD51" i="147"/>
  <c r="AD186" i="147"/>
  <c r="AD254" i="147"/>
  <c r="AD145" i="147"/>
  <c r="AD89" i="147"/>
  <c r="AD92" i="147"/>
  <c r="AD124" i="147"/>
  <c r="AD220" i="147"/>
  <c r="AD265" i="147"/>
  <c r="AD127" i="147"/>
  <c r="AD39" i="147"/>
  <c r="AD93" i="147"/>
  <c r="AD116" i="147"/>
  <c r="AD199" i="147"/>
  <c r="AD202" i="147"/>
  <c r="AD261" i="147"/>
  <c r="AD30" i="147"/>
  <c r="AD48" i="147"/>
  <c r="AD232" i="147"/>
  <c r="AD86" i="147"/>
  <c r="AD99" i="147"/>
  <c r="AD208" i="147"/>
  <c r="AD241" i="147"/>
  <c r="AD31" i="147"/>
  <c r="AD230" i="147"/>
  <c r="AD160" i="147"/>
  <c r="AD156" i="147"/>
  <c r="AD134" i="147"/>
  <c r="AD87" i="147"/>
  <c r="AD225" i="147"/>
  <c r="AD234" i="147"/>
  <c r="AD238" i="147"/>
  <c r="AD121" i="147"/>
  <c r="AD74" i="147"/>
  <c r="AD36" i="147"/>
  <c r="AD200" i="147"/>
  <c r="AD103" i="147"/>
  <c r="AD236" i="147"/>
  <c r="AD24" i="147"/>
  <c r="AD255" i="147"/>
  <c r="AD195" i="147"/>
  <c r="AD259" i="147"/>
  <c r="AD85" i="147"/>
  <c r="AD215" i="147"/>
  <c r="AD79" i="147"/>
  <c r="AD198" i="147"/>
  <c r="AD260" i="147"/>
  <c r="AD168" i="147"/>
  <c r="AD50" i="147"/>
  <c r="AD26" i="147"/>
  <c r="AD129" i="147"/>
  <c r="AD112" i="147"/>
  <c r="AD80" i="147"/>
  <c r="AD41" i="147"/>
  <c r="AD47" i="147"/>
  <c r="AD68" i="147"/>
  <c r="AD159" i="147"/>
  <c r="AD95" i="147"/>
  <c r="AD27" i="147"/>
  <c r="AD16" i="147"/>
  <c r="AD128" i="147"/>
  <c r="AD122" i="147"/>
  <c r="AD40" i="147"/>
  <c r="AD101" i="147"/>
  <c r="AD32" i="147"/>
  <c r="AD165" i="147"/>
  <c r="AD53" i="147"/>
  <c r="AD42" i="147"/>
  <c r="AD187" i="147"/>
  <c r="AD90" i="147"/>
  <c r="AD262" i="147"/>
  <c r="AD256" i="147"/>
  <c r="AD146" i="147"/>
  <c r="AD97" i="147"/>
  <c r="AD245" i="147"/>
  <c r="AD151" i="147"/>
  <c r="AD35" i="147"/>
  <c r="AD33" i="147"/>
  <c r="AD169" i="147"/>
  <c r="AD178" i="147"/>
  <c r="AD45" i="147"/>
  <c r="AD84" i="147"/>
  <c r="AD49" i="147"/>
  <c r="AD189" i="147"/>
  <c r="AD72" i="147"/>
  <c r="AD212" i="147"/>
  <c r="AD102" i="147"/>
  <c r="AD65" i="147"/>
  <c r="AD149" i="147"/>
  <c r="AD46" i="147"/>
  <c r="AD113" i="147"/>
  <c r="AD213" i="147"/>
  <c r="AD120" i="147"/>
  <c r="AD139" i="147"/>
  <c r="AD246" i="147"/>
  <c r="AD164" i="147"/>
  <c r="AD155" i="147"/>
  <c r="AD98" i="147"/>
  <c r="AD55" i="147"/>
  <c r="AD29" i="147"/>
  <c r="AD91" i="147"/>
  <c r="AD144" i="147"/>
  <c r="AD180" i="147"/>
  <c r="AD37" i="147"/>
  <c r="AD210" i="147"/>
  <c r="AD38" i="147"/>
  <c r="AD174" i="147"/>
  <c r="AD131" i="147"/>
  <c r="AD20" i="147"/>
  <c r="AD21" i="147"/>
  <c r="AD258" i="147"/>
  <c r="AD157" i="147"/>
  <c r="AD114" i="147"/>
  <c r="AD248" i="147"/>
  <c r="AD67" i="147"/>
  <c r="AD22" i="147"/>
  <c r="AD60" i="147"/>
  <c r="AD264" i="147"/>
  <c r="AD214" i="147"/>
  <c r="AD110" i="147"/>
  <c r="AD135" i="147"/>
  <c r="AD34" i="147"/>
  <c r="AD226" i="147"/>
  <c r="AD115" i="147"/>
  <c r="AD154" i="147"/>
  <c r="AD43" i="147"/>
  <c r="AD176" i="147"/>
  <c r="AD227" i="147"/>
  <c r="AD257" i="147"/>
  <c r="AD229" i="147"/>
  <c r="AJ229" i="147" l="1"/>
  <c r="AF229" i="147"/>
  <c r="AH229" i="147" s="1"/>
  <c r="AE229" i="147"/>
  <c r="AG229" i="147" s="1"/>
  <c r="AI229" i="147" s="1"/>
  <c r="AJ257" i="147"/>
  <c r="AF257" i="147"/>
  <c r="AH257" i="147" s="1"/>
  <c r="AE257" i="147"/>
  <c r="AG257" i="147" s="1"/>
  <c r="AI257" i="147" s="1"/>
  <c r="AJ227" i="147"/>
  <c r="AE227" i="147"/>
  <c r="AG227" i="147" s="1"/>
  <c r="AI227" i="147" s="1"/>
  <c r="AF227" i="147"/>
  <c r="AH227" i="147" s="1"/>
  <c r="AJ176" i="147"/>
  <c r="AE176" i="147"/>
  <c r="AG176" i="147" s="1"/>
  <c r="AI176" i="147" s="1"/>
  <c r="AF176" i="147"/>
  <c r="AH176" i="147" s="1"/>
  <c r="AJ43" i="147"/>
  <c r="AE43" i="147"/>
  <c r="AG43" i="147" s="1"/>
  <c r="AI43" i="147" s="1"/>
  <c r="AF43" i="147"/>
  <c r="AH43" i="147" s="1"/>
  <c r="AJ154" i="147"/>
  <c r="AF154" i="147"/>
  <c r="AH154" i="147" s="1"/>
  <c r="AE154" i="147"/>
  <c r="AG154" i="147" s="1"/>
  <c r="AI154" i="147" s="1"/>
  <c r="AJ115" i="147"/>
  <c r="AE115" i="147"/>
  <c r="AG115" i="147" s="1"/>
  <c r="AI115" i="147" s="1"/>
  <c r="AF115" i="147"/>
  <c r="AH115" i="147" s="1"/>
  <c r="AJ226" i="147"/>
  <c r="AF226" i="147"/>
  <c r="AH226" i="147" s="1"/>
  <c r="AE226" i="147"/>
  <c r="AG226" i="147" s="1"/>
  <c r="AI226" i="147" s="1"/>
  <c r="AJ34" i="147"/>
  <c r="AF34" i="147"/>
  <c r="AH34" i="147" s="1"/>
  <c r="AE34" i="147"/>
  <c r="AG34" i="147" s="1"/>
  <c r="AI34" i="147" s="1"/>
  <c r="AJ135" i="147"/>
  <c r="AF135" i="147"/>
  <c r="AH135" i="147" s="1"/>
  <c r="AE135" i="147"/>
  <c r="AG135" i="147" s="1"/>
  <c r="AI135" i="147" s="1"/>
  <c r="AJ110" i="147"/>
  <c r="AE110" i="147"/>
  <c r="AG110" i="147" s="1"/>
  <c r="AI110" i="147" s="1"/>
  <c r="AF110" i="147"/>
  <c r="AH110" i="147" s="1"/>
  <c r="AJ214" i="147"/>
  <c r="AE214" i="147"/>
  <c r="AG214" i="147" s="1"/>
  <c r="AI214" i="147" s="1"/>
  <c r="AF214" i="147"/>
  <c r="AH214" i="147" s="1"/>
  <c r="AJ264" i="147"/>
  <c r="AE264" i="147"/>
  <c r="AG264" i="147" s="1"/>
  <c r="AI264" i="147" s="1"/>
  <c r="AF264" i="147"/>
  <c r="AH264" i="147" s="1"/>
  <c r="AJ60" i="147"/>
  <c r="AF60" i="147"/>
  <c r="AH60" i="147" s="1"/>
  <c r="AE60" i="147"/>
  <c r="AG60" i="147" s="1"/>
  <c r="AI60" i="147" s="1"/>
  <c r="AJ22" i="147"/>
  <c r="AE22" i="147"/>
  <c r="AG22" i="147" s="1"/>
  <c r="AI22" i="147" s="1"/>
  <c r="AF22" i="147"/>
  <c r="AH22" i="147" s="1"/>
  <c r="AJ67" i="147"/>
  <c r="AE67" i="147"/>
  <c r="AG67" i="147" s="1"/>
  <c r="AI67" i="147" s="1"/>
  <c r="AF67" i="147"/>
  <c r="AH67" i="147" s="1"/>
  <c r="AJ248" i="147"/>
  <c r="AE248" i="147"/>
  <c r="AG248" i="147" s="1"/>
  <c r="AI248" i="147" s="1"/>
  <c r="AF248" i="147"/>
  <c r="AH248" i="147" s="1"/>
  <c r="AJ114" i="147"/>
  <c r="AE114" i="147"/>
  <c r="AG114" i="147" s="1"/>
  <c r="AI114" i="147" s="1"/>
  <c r="AF114" i="147"/>
  <c r="AH114" i="147" s="1"/>
  <c r="AJ157" i="147"/>
  <c r="AE157" i="147"/>
  <c r="AG157" i="147" s="1"/>
  <c r="AI157" i="147" s="1"/>
  <c r="AF157" i="147"/>
  <c r="AH157" i="147" s="1"/>
  <c r="AJ258" i="147"/>
  <c r="AF258" i="147"/>
  <c r="AH258" i="147" s="1"/>
  <c r="AE258" i="147"/>
  <c r="AG258" i="147" s="1"/>
  <c r="AI258" i="147" s="1"/>
  <c r="AJ21" i="147"/>
  <c r="AE21" i="147"/>
  <c r="AG21" i="147" s="1"/>
  <c r="AI21" i="147" s="1"/>
  <c r="AF21" i="147"/>
  <c r="AH21" i="147" s="1"/>
  <c r="AJ20" i="147"/>
  <c r="AE20" i="147"/>
  <c r="AG20" i="147" s="1"/>
  <c r="AI20" i="147" s="1"/>
  <c r="AF20" i="147"/>
  <c r="AH20" i="147" s="1"/>
  <c r="AJ131" i="147"/>
  <c r="AF131" i="147"/>
  <c r="AH131" i="147" s="1"/>
  <c r="AE131" i="147"/>
  <c r="AG131" i="147" s="1"/>
  <c r="AI131" i="147" s="1"/>
  <c r="AJ174" i="147"/>
  <c r="AE174" i="147"/>
  <c r="AG174" i="147" s="1"/>
  <c r="AI174" i="147" s="1"/>
  <c r="AF174" i="147"/>
  <c r="AH174" i="147" s="1"/>
  <c r="AJ38" i="147"/>
  <c r="AE38" i="147"/>
  <c r="AG38" i="147" s="1"/>
  <c r="AI38" i="147" s="1"/>
  <c r="AF38" i="147"/>
  <c r="AH38" i="147" s="1"/>
  <c r="AJ210" i="147"/>
  <c r="AE210" i="147"/>
  <c r="AG210" i="147" s="1"/>
  <c r="AI210" i="147" s="1"/>
  <c r="AF210" i="147"/>
  <c r="AH210" i="147" s="1"/>
  <c r="AJ37" i="147"/>
  <c r="AF37" i="147"/>
  <c r="AH37" i="147" s="1"/>
  <c r="AE37" i="147"/>
  <c r="AG37" i="147" s="1"/>
  <c r="AI37" i="147" s="1"/>
  <c r="AJ180" i="147"/>
  <c r="AF180" i="147"/>
  <c r="AH180" i="147" s="1"/>
  <c r="AE180" i="147"/>
  <c r="AG180" i="147" s="1"/>
  <c r="AI180" i="147" s="1"/>
  <c r="AJ144" i="147"/>
  <c r="AF144" i="147"/>
  <c r="AH144" i="147" s="1"/>
  <c r="AE144" i="147"/>
  <c r="AG144" i="147" s="1"/>
  <c r="AI144" i="147" s="1"/>
  <c r="AJ91" i="147"/>
  <c r="AE91" i="147"/>
  <c r="AG91" i="147" s="1"/>
  <c r="AI91" i="147" s="1"/>
  <c r="AF91" i="147"/>
  <c r="AH91" i="147" s="1"/>
  <c r="AJ29" i="147"/>
  <c r="AE29" i="147"/>
  <c r="AG29" i="147" s="1"/>
  <c r="AI29" i="147" s="1"/>
  <c r="AF29" i="147"/>
  <c r="AH29" i="147" s="1"/>
  <c r="AJ55" i="147"/>
  <c r="AE55" i="147"/>
  <c r="AG55" i="147" s="1"/>
  <c r="AI55" i="147" s="1"/>
  <c r="AF55" i="147"/>
  <c r="AH55" i="147" s="1"/>
  <c r="AJ98" i="147"/>
  <c r="AE98" i="147"/>
  <c r="AG98" i="147" s="1"/>
  <c r="AI98" i="147" s="1"/>
  <c r="AF98" i="147"/>
  <c r="AH98" i="147" s="1"/>
  <c r="AJ155" i="147"/>
  <c r="AF155" i="147"/>
  <c r="AH155" i="147" s="1"/>
  <c r="AE155" i="147"/>
  <c r="AG155" i="147" s="1"/>
  <c r="AI155" i="147" s="1"/>
  <c r="AJ164" i="147"/>
  <c r="AE164" i="147"/>
  <c r="AG164" i="147" s="1"/>
  <c r="AI164" i="147" s="1"/>
  <c r="AF164" i="147"/>
  <c r="AH164" i="147" s="1"/>
  <c r="AJ246" i="147"/>
  <c r="AF246" i="147"/>
  <c r="AH246" i="147" s="1"/>
  <c r="AE246" i="147"/>
  <c r="AG246" i="147" s="1"/>
  <c r="AI246" i="147" s="1"/>
  <c r="AJ139" i="147"/>
  <c r="AE139" i="147"/>
  <c r="AG139" i="147" s="1"/>
  <c r="AI139" i="147" s="1"/>
  <c r="AF139" i="147"/>
  <c r="AH139" i="147" s="1"/>
  <c r="AJ120" i="147"/>
  <c r="AE120" i="147"/>
  <c r="AG120" i="147" s="1"/>
  <c r="AI120" i="147" s="1"/>
  <c r="AF120" i="147"/>
  <c r="AH120" i="147" s="1"/>
  <c r="AJ213" i="147"/>
  <c r="AE213" i="147"/>
  <c r="AG213" i="147" s="1"/>
  <c r="AI213" i="147" s="1"/>
  <c r="AF213" i="147"/>
  <c r="AH213" i="147" s="1"/>
  <c r="AJ113" i="147"/>
  <c r="AF113" i="147"/>
  <c r="AH113" i="147" s="1"/>
  <c r="AE113" i="147"/>
  <c r="AG113" i="147" s="1"/>
  <c r="AI113" i="147" s="1"/>
  <c r="AJ46" i="147"/>
  <c r="AE46" i="147"/>
  <c r="AG46" i="147" s="1"/>
  <c r="AI46" i="147" s="1"/>
  <c r="AF46" i="147"/>
  <c r="AH46" i="147" s="1"/>
  <c r="AJ149" i="147"/>
  <c r="AE149" i="147"/>
  <c r="AG149" i="147" s="1"/>
  <c r="AI149" i="147" s="1"/>
  <c r="AF149" i="147"/>
  <c r="AH149" i="147" s="1"/>
  <c r="AJ65" i="147"/>
  <c r="AE65" i="147"/>
  <c r="AG65" i="147" s="1"/>
  <c r="AI65" i="147" s="1"/>
  <c r="AF65" i="147"/>
  <c r="AH65" i="147" s="1"/>
  <c r="AJ102" i="147"/>
  <c r="AF102" i="147"/>
  <c r="AH102" i="147" s="1"/>
  <c r="AE102" i="147"/>
  <c r="AG102" i="147" s="1"/>
  <c r="AI102" i="147" s="1"/>
  <c r="AJ212" i="147"/>
  <c r="AF212" i="147"/>
  <c r="AH212" i="147" s="1"/>
  <c r="AE212" i="147"/>
  <c r="AG212" i="147" s="1"/>
  <c r="AI212" i="147" s="1"/>
  <c r="AJ72" i="147"/>
  <c r="AF72" i="147"/>
  <c r="AH72" i="147" s="1"/>
  <c r="AE72" i="147"/>
  <c r="AG72" i="147" s="1"/>
  <c r="AI72" i="147" s="1"/>
  <c r="AJ189" i="147"/>
  <c r="AF189" i="147"/>
  <c r="AH189" i="147" s="1"/>
  <c r="AE189" i="147"/>
  <c r="AG189" i="147" s="1"/>
  <c r="AI189" i="147" s="1"/>
  <c r="AJ49" i="147"/>
  <c r="AF49" i="147"/>
  <c r="AH49" i="147" s="1"/>
  <c r="AE49" i="147"/>
  <c r="AG49" i="147" s="1"/>
  <c r="AI49" i="147" s="1"/>
  <c r="AJ84" i="147"/>
  <c r="AF84" i="147"/>
  <c r="AH84" i="147" s="1"/>
  <c r="AE84" i="147"/>
  <c r="AG84" i="147" s="1"/>
  <c r="AI84" i="147" s="1"/>
  <c r="AJ45" i="147"/>
  <c r="AE45" i="147"/>
  <c r="AG45" i="147" s="1"/>
  <c r="AI45" i="147" s="1"/>
  <c r="AF45" i="147"/>
  <c r="AH45" i="147" s="1"/>
  <c r="AJ178" i="147"/>
  <c r="AF178" i="147"/>
  <c r="AH178" i="147" s="1"/>
  <c r="AE178" i="147"/>
  <c r="AG178" i="147" s="1"/>
  <c r="AI178" i="147" s="1"/>
  <c r="AJ169" i="147"/>
  <c r="AF169" i="147"/>
  <c r="AH169" i="147" s="1"/>
  <c r="AE169" i="147"/>
  <c r="AG169" i="147" s="1"/>
  <c r="AI169" i="147" s="1"/>
  <c r="AJ33" i="147"/>
  <c r="AE33" i="147"/>
  <c r="AG33" i="147" s="1"/>
  <c r="AI33" i="147" s="1"/>
  <c r="AF33" i="147"/>
  <c r="AH33" i="147" s="1"/>
  <c r="AJ35" i="147"/>
  <c r="AE35" i="147"/>
  <c r="AG35" i="147" s="1"/>
  <c r="AI35" i="147" s="1"/>
  <c r="AF35" i="147"/>
  <c r="AH35" i="147" s="1"/>
  <c r="AJ151" i="147"/>
  <c r="AF151" i="147"/>
  <c r="AH151" i="147" s="1"/>
  <c r="AE151" i="147"/>
  <c r="AG151" i="147" s="1"/>
  <c r="AI151" i="147" s="1"/>
  <c r="AJ245" i="147"/>
  <c r="AF245" i="147"/>
  <c r="AH245" i="147" s="1"/>
  <c r="AE245" i="147"/>
  <c r="AG245" i="147" s="1"/>
  <c r="AI245" i="147" s="1"/>
  <c r="AJ97" i="147"/>
  <c r="AE97" i="147"/>
  <c r="AG97" i="147" s="1"/>
  <c r="AI97" i="147" s="1"/>
  <c r="AF97" i="147"/>
  <c r="AH97" i="147" s="1"/>
  <c r="AJ146" i="147"/>
  <c r="AE146" i="147"/>
  <c r="AG146" i="147" s="1"/>
  <c r="AI146" i="147" s="1"/>
  <c r="AF146" i="147"/>
  <c r="AH146" i="147" s="1"/>
  <c r="AJ256" i="147"/>
  <c r="AE256" i="147"/>
  <c r="AG256" i="147" s="1"/>
  <c r="AI256" i="147" s="1"/>
  <c r="AF256" i="147"/>
  <c r="AH256" i="147" s="1"/>
  <c r="AJ262" i="147"/>
  <c r="AE262" i="147"/>
  <c r="AG262" i="147" s="1"/>
  <c r="AI262" i="147" s="1"/>
  <c r="AF262" i="147"/>
  <c r="AH262" i="147" s="1"/>
  <c r="AJ90" i="147"/>
  <c r="AF90" i="147"/>
  <c r="AH90" i="147" s="1"/>
  <c r="AE90" i="147"/>
  <c r="AG90" i="147" s="1"/>
  <c r="AI90" i="147" s="1"/>
  <c r="AJ187" i="147"/>
  <c r="AE187" i="147"/>
  <c r="AG187" i="147" s="1"/>
  <c r="AI187" i="147" s="1"/>
  <c r="AF187" i="147"/>
  <c r="AH187" i="147" s="1"/>
  <c r="AJ42" i="147"/>
  <c r="AF42" i="147"/>
  <c r="AH42" i="147" s="1"/>
  <c r="AE42" i="147"/>
  <c r="AG42" i="147" s="1"/>
  <c r="AI42" i="147" s="1"/>
  <c r="AJ53" i="147"/>
  <c r="AE53" i="147"/>
  <c r="AG53" i="147" s="1"/>
  <c r="AI53" i="147" s="1"/>
  <c r="AF53" i="147"/>
  <c r="AH53" i="147" s="1"/>
  <c r="AJ165" i="147"/>
  <c r="AF165" i="147"/>
  <c r="AH165" i="147" s="1"/>
  <c r="AE165" i="147"/>
  <c r="AG165" i="147" s="1"/>
  <c r="AI165" i="147" s="1"/>
  <c r="AJ32" i="147"/>
  <c r="AE32" i="147"/>
  <c r="AG32" i="147" s="1"/>
  <c r="AI32" i="147" s="1"/>
  <c r="AF32" i="147"/>
  <c r="AH32" i="147" s="1"/>
  <c r="AJ101" i="147"/>
  <c r="AE101" i="147"/>
  <c r="AG101" i="147" s="1"/>
  <c r="AI101" i="147" s="1"/>
  <c r="AF101" i="147"/>
  <c r="AH101" i="147" s="1"/>
  <c r="AJ40" i="147"/>
  <c r="AE40" i="147"/>
  <c r="AG40" i="147" s="1"/>
  <c r="AI40" i="147" s="1"/>
  <c r="AF40" i="147"/>
  <c r="AH40" i="147" s="1"/>
  <c r="AJ122" i="147"/>
  <c r="AE122" i="147"/>
  <c r="AG122" i="147" s="1"/>
  <c r="AI122" i="147" s="1"/>
  <c r="AF122" i="147"/>
  <c r="AH122" i="147" s="1"/>
  <c r="AJ128" i="147"/>
  <c r="AF128" i="147"/>
  <c r="AH128" i="147" s="1"/>
  <c r="AE128" i="147"/>
  <c r="AG128" i="147" s="1"/>
  <c r="AI128" i="147" s="1"/>
  <c r="AJ16" i="147"/>
  <c r="AD266" i="147"/>
  <c r="AE16" i="147"/>
  <c r="AG16" i="147" s="1"/>
  <c r="AI16" i="147" s="1"/>
  <c r="AF16" i="147"/>
  <c r="AJ27" i="147"/>
  <c r="AF27" i="147"/>
  <c r="AH27" i="147" s="1"/>
  <c r="AE27" i="147"/>
  <c r="AG27" i="147" s="1"/>
  <c r="AI27" i="147" s="1"/>
  <c r="AJ95" i="147"/>
  <c r="AF95" i="147"/>
  <c r="AH95" i="147" s="1"/>
  <c r="AE95" i="147"/>
  <c r="AG95" i="147" s="1"/>
  <c r="AI95" i="147" s="1"/>
  <c r="AJ159" i="147"/>
  <c r="AE159" i="147"/>
  <c r="AG159" i="147" s="1"/>
  <c r="AI159" i="147" s="1"/>
  <c r="AF159" i="147"/>
  <c r="AH159" i="147" s="1"/>
  <c r="AJ68" i="147"/>
  <c r="AF68" i="147"/>
  <c r="AH68" i="147" s="1"/>
  <c r="AE68" i="147"/>
  <c r="AG68" i="147" s="1"/>
  <c r="AI68" i="147" s="1"/>
  <c r="AJ47" i="147"/>
  <c r="AF47" i="147"/>
  <c r="AH47" i="147" s="1"/>
  <c r="AE47" i="147"/>
  <c r="AG47" i="147" s="1"/>
  <c r="AI47" i="147" s="1"/>
  <c r="AJ41" i="147"/>
  <c r="AF41" i="147"/>
  <c r="AH41" i="147" s="1"/>
  <c r="AE41" i="147"/>
  <c r="AG41" i="147" s="1"/>
  <c r="AI41" i="147" s="1"/>
  <c r="AJ80" i="147"/>
  <c r="AF80" i="147"/>
  <c r="AH80" i="147" s="1"/>
  <c r="AE80" i="147"/>
  <c r="AG80" i="147" s="1"/>
  <c r="AI80" i="147" s="1"/>
  <c r="AJ112" i="147"/>
  <c r="AE112" i="147"/>
  <c r="AG112" i="147" s="1"/>
  <c r="AI112" i="147" s="1"/>
  <c r="AF112" i="147"/>
  <c r="AH112" i="147" s="1"/>
  <c r="AJ129" i="147"/>
  <c r="AE129" i="147"/>
  <c r="AG129" i="147" s="1"/>
  <c r="AI129" i="147" s="1"/>
  <c r="AF129" i="147"/>
  <c r="AH129" i="147" s="1"/>
  <c r="AJ26" i="147"/>
  <c r="AF26" i="147"/>
  <c r="AH26" i="147" s="1"/>
  <c r="AE26" i="147"/>
  <c r="AG26" i="147" s="1"/>
  <c r="AI26" i="147" s="1"/>
  <c r="AJ50" i="147"/>
  <c r="AF50" i="147"/>
  <c r="AH50" i="147" s="1"/>
  <c r="AE50" i="147"/>
  <c r="AG50" i="147" s="1"/>
  <c r="AI50" i="147" s="1"/>
  <c r="AJ168" i="147"/>
  <c r="AE168" i="147"/>
  <c r="AG168" i="147" s="1"/>
  <c r="AI168" i="147" s="1"/>
  <c r="AF168" i="147"/>
  <c r="AH168" i="147" s="1"/>
  <c r="AJ260" i="147"/>
  <c r="AF260" i="147"/>
  <c r="AH260" i="147" s="1"/>
  <c r="AE260" i="147"/>
  <c r="AG260" i="147" s="1"/>
  <c r="AI260" i="147" s="1"/>
  <c r="AJ198" i="147"/>
  <c r="AE198" i="147"/>
  <c r="AG198" i="147" s="1"/>
  <c r="AI198" i="147" s="1"/>
  <c r="AF198" i="147"/>
  <c r="AH198" i="147" s="1"/>
  <c r="AJ79" i="147"/>
  <c r="AF79" i="147"/>
  <c r="AH79" i="147" s="1"/>
  <c r="AE79" i="147"/>
  <c r="AG79" i="147" s="1"/>
  <c r="AI79" i="147" s="1"/>
  <c r="AJ215" i="147"/>
  <c r="AF215" i="147"/>
  <c r="AH215" i="147" s="1"/>
  <c r="AE215" i="147"/>
  <c r="AG215" i="147" s="1"/>
  <c r="AI215" i="147" s="1"/>
  <c r="AJ85" i="147"/>
  <c r="AF85" i="147"/>
  <c r="AH85" i="147" s="1"/>
  <c r="AE85" i="147"/>
  <c r="AG85" i="147" s="1"/>
  <c r="AI85" i="147" s="1"/>
  <c r="AJ259" i="147"/>
  <c r="AF259" i="147"/>
  <c r="AH259" i="147" s="1"/>
  <c r="AE259" i="147"/>
  <c r="AG259" i="147" s="1"/>
  <c r="AI259" i="147" s="1"/>
  <c r="AJ195" i="147"/>
  <c r="AF195" i="147"/>
  <c r="AH195" i="147" s="1"/>
  <c r="AE195" i="147"/>
  <c r="AG195" i="147" s="1"/>
  <c r="AI195" i="147" s="1"/>
  <c r="AJ255" i="147"/>
  <c r="AE255" i="147"/>
  <c r="AG255" i="147" s="1"/>
  <c r="AI255" i="147" s="1"/>
  <c r="AF255" i="147"/>
  <c r="AH255" i="147" s="1"/>
  <c r="AJ24" i="147"/>
  <c r="AE24" i="147"/>
  <c r="AG24" i="147" s="1"/>
  <c r="AI24" i="147" s="1"/>
  <c r="AF24" i="147"/>
  <c r="AH24" i="147" s="1"/>
  <c r="AJ236" i="147"/>
  <c r="AE236" i="147"/>
  <c r="AG236" i="147" s="1"/>
  <c r="AI236" i="147" s="1"/>
  <c r="AF236" i="147"/>
  <c r="AH236" i="147" s="1"/>
  <c r="AJ103" i="147"/>
  <c r="AE103" i="147"/>
  <c r="AG103" i="147" s="1"/>
  <c r="AI103" i="147" s="1"/>
  <c r="AF103" i="147"/>
  <c r="AH103" i="147" s="1"/>
  <c r="AJ200" i="147"/>
  <c r="AE200" i="147"/>
  <c r="AG200" i="147" s="1"/>
  <c r="AI200" i="147" s="1"/>
  <c r="AF200" i="147"/>
  <c r="AH200" i="147" s="1"/>
  <c r="AJ36" i="147"/>
  <c r="AE36" i="147"/>
  <c r="AG36" i="147" s="1"/>
  <c r="AI36" i="147" s="1"/>
  <c r="AF36" i="147"/>
  <c r="AH36" i="147" s="1"/>
  <c r="AJ74" i="147"/>
  <c r="AF74" i="147"/>
  <c r="AH74" i="147" s="1"/>
  <c r="AE74" i="147"/>
  <c r="AG74" i="147" s="1"/>
  <c r="AI74" i="147" s="1"/>
  <c r="AJ121" i="147"/>
  <c r="AF121" i="147"/>
  <c r="AH121" i="147" s="1"/>
  <c r="AE121" i="147"/>
  <c r="AG121" i="147" s="1"/>
  <c r="AI121" i="147" s="1"/>
  <c r="AJ238" i="147"/>
  <c r="AF238" i="147"/>
  <c r="AH238" i="147" s="1"/>
  <c r="AE238" i="147"/>
  <c r="AG238" i="147" s="1"/>
  <c r="AI238" i="147" s="1"/>
  <c r="AJ234" i="147"/>
  <c r="AF234" i="147"/>
  <c r="AH234" i="147" s="1"/>
  <c r="AE234" i="147"/>
  <c r="AG234" i="147" s="1"/>
  <c r="AI234" i="147" s="1"/>
  <c r="AJ225" i="147"/>
  <c r="AF225" i="147"/>
  <c r="AH225" i="147" s="1"/>
  <c r="AE225" i="147"/>
  <c r="AG225" i="147" s="1"/>
  <c r="AI225" i="147" s="1"/>
  <c r="AJ87" i="147"/>
  <c r="AF87" i="147"/>
  <c r="AH87" i="147" s="1"/>
  <c r="AE87" i="147"/>
  <c r="AG87" i="147" s="1"/>
  <c r="AI87" i="147" s="1"/>
  <c r="AJ134" i="147"/>
  <c r="AF134" i="147"/>
  <c r="AH134" i="147" s="1"/>
  <c r="AE134" i="147"/>
  <c r="AG134" i="147" s="1"/>
  <c r="AI134" i="147" s="1"/>
  <c r="AJ156" i="147"/>
  <c r="AF156" i="147"/>
  <c r="AH156" i="147" s="1"/>
  <c r="AE156" i="147"/>
  <c r="AG156" i="147" s="1"/>
  <c r="AI156" i="147" s="1"/>
  <c r="AJ160" i="147"/>
  <c r="AE160" i="147"/>
  <c r="AG160" i="147" s="1"/>
  <c r="AI160" i="147" s="1"/>
  <c r="AF160" i="147"/>
  <c r="AH160" i="147" s="1"/>
  <c r="AJ230" i="147"/>
  <c r="AF230" i="147"/>
  <c r="AH230" i="147" s="1"/>
  <c r="AE230" i="147"/>
  <c r="AG230" i="147" s="1"/>
  <c r="AI230" i="147" s="1"/>
  <c r="AJ31" i="147"/>
  <c r="AF31" i="147"/>
  <c r="AH31" i="147" s="1"/>
  <c r="AE31" i="147"/>
  <c r="AG31" i="147" s="1"/>
  <c r="AI31" i="147" s="1"/>
  <c r="AJ241" i="147"/>
  <c r="AE241" i="147"/>
  <c r="AG241" i="147" s="1"/>
  <c r="AI241" i="147" s="1"/>
  <c r="AF241" i="147"/>
  <c r="AH241" i="147" s="1"/>
  <c r="AJ208" i="147"/>
  <c r="AF208" i="147"/>
  <c r="AH208" i="147" s="1"/>
  <c r="AE208" i="147"/>
  <c r="AG208" i="147" s="1"/>
  <c r="AI208" i="147" s="1"/>
  <c r="AJ99" i="147"/>
  <c r="AF99" i="147"/>
  <c r="AH99" i="147" s="1"/>
  <c r="AE99" i="147"/>
  <c r="AG99" i="147" s="1"/>
  <c r="AI99" i="147" s="1"/>
  <c r="AJ86" i="147"/>
  <c r="AF86" i="147"/>
  <c r="AH86" i="147" s="1"/>
  <c r="AE86" i="147"/>
  <c r="AG86" i="147" s="1"/>
  <c r="AI86" i="147" s="1"/>
  <c r="AJ232" i="147"/>
  <c r="AE232" i="147"/>
  <c r="AG232" i="147" s="1"/>
  <c r="AI232" i="147" s="1"/>
  <c r="AF232" i="147"/>
  <c r="AH232" i="147" s="1"/>
  <c r="AJ48" i="147"/>
  <c r="AF48" i="147"/>
  <c r="AH48" i="147" s="1"/>
  <c r="AE48" i="147"/>
  <c r="AG48" i="147" s="1"/>
  <c r="AI48" i="147" s="1"/>
  <c r="AJ30" i="147"/>
  <c r="AF30" i="147"/>
  <c r="AH30" i="147" s="1"/>
  <c r="AE30" i="147"/>
  <c r="AG30" i="147" s="1"/>
  <c r="AI30" i="147" s="1"/>
  <c r="AJ261" i="147"/>
  <c r="AF261" i="147"/>
  <c r="AH261" i="147" s="1"/>
  <c r="AE261" i="147"/>
  <c r="AG261" i="147" s="1"/>
  <c r="AI261" i="147" s="1"/>
  <c r="AJ202" i="147"/>
  <c r="AE202" i="147"/>
  <c r="AG202" i="147" s="1"/>
  <c r="AI202" i="147" s="1"/>
  <c r="AF202" i="147"/>
  <c r="AH202" i="147" s="1"/>
  <c r="AJ199" i="147"/>
  <c r="AF199" i="147"/>
  <c r="AH199" i="147" s="1"/>
  <c r="AE199" i="147"/>
  <c r="AG199" i="147" s="1"/>
  <c r="AI199" i="147" s="1"/>
  <c r="AJ116" i="147"/>
  <c r="AF116" i="147"/>
  <c r="AH116" i="147" s="1"/>
  <c r="AE116" i="147"/>
  <c r="AG116" i="147" s="1"/>
  <c r="AI116" i="147" s="1"/>
  <c r="AJ93" i="147"/>
  <c r="AE93" i="147"/>
  <c r="AG93" i="147" s="1"/>
  <c r="AI93" i="147" s="1"/>
  <c r="AF93" i="147"/>
  <c r="AH93" i="147" s="1"/>
  <c r="AJ39" i="147"/>
  <c r="AE39" i="147"/>
  <c r="AG39" i="147" s="1"/>
  <c r="AI39" i="147" s="1"/>
  <c r="AF39" i="147"/>
  <c r="AH39" i="147" s="1"/>
  <c r="AJ127" i="147"/>
  <c r="AF127" i="147"/>
  <c r="AH127" i="147" s="1"/>
  <c r="AE127" i="147"/>
  <c r="AG127" i="147" s="1"/>
  <c r="AI127" i="147" s="1"/>
  <c r="AJ265" i="147"/>
  <c r="AF265" i="147"/>
  <c r="AH265" i="147" s="1"/>
  <c r="AE265" i="147"/>
  <c r="AG265" i="147" s="1"/>
  <c r="AI265" i="147" s="1"/>
  <c r="AJ220" i="147"/>
  <c r="AF220" i="147"/>
  <c r="AH220" i="147" s="1"/>
  <c r="AE220" i="147"/>
  <c r="AG220" i="147" s="1"/>
  <c r="AI220" i="147" s="1"/>
  <c r="AJ124" i="147"/>
  <c r="AF124" i="147"/>
  <c r="AH124" i="147" s="1"/>
  <c r="AE124" i="147"/>
  <c r="AG124" i="147" s="1"/>
  <c r="AI124" i="147" s="1"/>
  <c r="AJ92" i="147"/>
  <c r="AE92" i="147"/>
  <c r="AG92" i="147" s="1"/>
  <c r="AI92" i="147" s="1"/>
  <c r="AF92" i="147"/>
  <c r="AH92" i="147" s="1"/>
  <c r="AJ89" i="147"/>
  <c r="AE89" i="147"/>
  <c r="AG89" i="147" s="1"/>
  <c r="AI89" i="147" s="1"/>
  <c r="AF89" i="147"/>
  <c r="AH89" i="147" s="1"/>
  <c r="AJ145" i="147"/>
  <c r="AE145" i="147"/>
  <c r="AG145" i="147" s="1"/>
  <c r="AI145" i="147" s="1"/>
  <c r="AF145" i="147"/>
  <c r="AH145" i="147" s="1"/>
  <c r="AJ254" i="147"/>
  <c r="AF254" i="147"/>
  <c r="AH254" i="147" s="1"/>
  <c r="AE254" i="147"/>
  <c r="AG254" i="147" s="1"/>
  <c r="AI254" i="147" s="1"/>
  <c r="AJ186" i="147"/>
  <c r="AE186" i="147"/>
  <c r="AG186" i="147" s="1"/>
  <c r="AI186" i="147" s="1"/>
  <c r="AF186" i="147"/>
  <c r="AH186" i="147" s="1"/>
  <c r="AJ51" i="147"/>
  <c r="AF51" i="147"/>
  <c r="AH51" i="147" s="1"/>
  <c r="AE51" i="147"/>
  <c r="AG51" i="147" s="1"/>
  <c r="AI51" i="147" s="1"/>
  <c r="AJ52" i="147"/>
  <c r="AF52" i="147"/>
  <c r="AH52" i="147" s="1"/>
  <c r="AE52" i="147"/>
  <c r="AG52" i="147" s="1"/>
  <c r="AI52" i="147" s="1"/>
  <c r="AJ162" i="147"/>
  <c r="AE162" i="147"/>
  <c r="AG162" i="147" s="1"/>
  <c r="AI162" i="147" s="1"/>
  <c r="AF162" i="147"/>
  <c r="AH162" i="147" s="1"/>
  <c r="AJ132" i="147"/>
  <c r="AF132" i="147"/>
  <c r="AH132" i="147" s="1"/>
  <c r="AE132" i="147"/>
  <c r="AG132" i="147" s="1"/>
  <c r="AI132" i="147" s="1"/>
  <c r="AJ66" i="147"/>
  <c r="AE66" i="147"/>
  <c r="AG66" i="147" s="1"/>
  <c r="AI66" i="147" s="1"/>
  <c r="AF66" i="147"/>
  <c r="AH66" i="147" s="1"/>
  <c r="AJ125" i="147"/>
  <c r="AF125" i="147"/>
  <c r="AH125" i="147" s="1"/>
  <c r="AE125" i="147"/>
  <c r="AG125" i="147" s="1"/>
  <c r="AI125" i="147" s="1"/>
  <c r="AJ73" i="147"/>
  <c r="AF73" i="147"/>
  <c r="AH73" i="147" s="1"/>
  <c r="AE73" i="147"/>
  <c r="AG73" i="147" s="1"/>
  <c r="AI73" i="147" s="1"/>
  <c r="AJ222" i="147"/>
  <c r="AF222" i="147"/>
  <c r="AH222" i="147" s="1"/>
  <c r="AE222" i="147"/>
  <c r="AG222" i="147" s="1"/>
  <c r="AI222" i="147" s="1"/>
  <c r="AJ64" i="147"/>
  <c r="AE64" i="147"/>
  <c r="AG64" i="147" s="1"/>
  <c r="AI64" i="147" s="1"/>
  <c r="AF64" i="147"/>
  <c r="AH64" i="147" s="1"/>
  <c r="AJ78" i="147"/>
  <c r="AF78" i="147"/>
  <c r="AH78" i="147" s="1"/>
  <c r="AE78" i="147"/>
  <c r="AG78" i="147" s="1"/>
  <c r="AI78" i="147" s="1"/>
  <c r="AJ240" i="147"/>
  <c r="AF240" i="147"/>
  <c r="AH240" i="147" s="1"/>
  <c r="AE240" i="147"/>
  <c r="AG240" i="147" s="1"/>
  <c r="AI240" i="147" s="1"/>
  <c r="AJ88" i="147"/>
  <c r="AF88" i="147"/>
  <c r="AH88" i="147" s="1"/>
  <c r="AE88" i="147"/>
  <c r="AG88" i="147" s="1"/>
  <c r="AI88" i="147" s="1"/>
  <c r="AJ69" i="147"/>
  <c r="AE69" i="147"/>
  <c r="AG69" i="147" s="1"/>
  <c r="AI69" i="147" s="1"/>
  <c r="AF69" i="147"/>
  <c r="AH69" i="147" s="1"/>
  <c r="AJ58" i="147"/>
  <c r="AE58" i="147"/>
  <c r="AG58" i="147" s="1"/>
  <c r="AI58" i="147" s="1"/>
  <c r="AF58" i="147"/>
  <c r="AH58" i="147" s="1"/>
  <c r="AJ133" i="147"/>
  <c r="AF133" i="147"/>
  <c r="AH133" i="147" s="1"/>
  <c r="AE133" i="147"/>
  <c r="AG133" i="147" s="1"/>
  <c r="AI133" i="147" s="1"/>
  <c r="AJ61" i="147"/>
  <c r="AE61" i="147"/>
  <c r="AG61" i="147" s="1"/>
  <c r="AI61" i="147" s="1"/>
  <c r="AF61" i="147"/>
  <c r="AH61" i="147" s="1"/>
  <c r="AJ251" i="147"/>
  <c r="AE251" i="147"/>
  <c r="AG251" i="147" s="1"/>
  <c r="AI251" i="147" s="1"/>
  <c r="AF251" i="147"/>
  <c r="AH251" i="147" s="1"/>
  <c r="AJ172" i="147"/>
  <c r="AE172" i="147"/>
  <c r="AG172" i="147" s="1"/>
  <c r="AI172" i="147" s="1"/>
  <c r="AF172" i="147"/>
  <c r="AH172" i="147" s="1"/>
  <c r="AJ192" i="147"/>
  <c r="AE192" i="147"/>
  <c r="AG192" i="147" s="1"/>
  <c r="AI192" i="147" s="1"/>
  <c r="AF192" i="147"/>
  <c r="AH192" i="147" s="1"/>
  <c r="AJ76" i="147"/>
  <c r="AE76" i="147"/>
  <c r="AG76" i="147" s="1"/>
  <c r="AI76" i="147" s="1"/>
  <c r="AF76" i="147"/>
  <c r="AH76" i="147" s="1"/>
  <c r="AJ147" i="147"/>
  <c r="AE147" i="147"/>
  <c r="AG147" i="147" s="1"/>
  <c r="AI147" i="147" s="1"/>
  <c r="AF147" i="147"/>
  <c r="AH147" i="147" s="1"/>
  <c r="AJ70" i="147"/>
  <c r="AE70" i="147"/>
  <c r="AG70" i="147" s="1"/>
  <c r="AI70" i="147" s="1"/>
  <c r="AF70" i="147"/>
  <c r="AH70" i="147" s="1"/>
  <c r="AJ216" i="147"/>
  <c r="AF216" i="147"/>
  <c r="AH216" i="147" s="1"/>
  <c r="AE216" i="147"/>
  <c r="AG216" i="147" s="1"/>
  <c r="AI216" i="147" s="1"/>
  <c r="AJ104" i="147"/>
  <c r="AE104" i="147"/>
  <c r="AG104" i="147" s="1"/>
  <c r="AI104" i="147" s="1"/>
  <c r="AF104" i="147"/>
  <c r="AH104" i="147" s="1"/>
  <c r="AJ59" i="147"/>
  <c r="AE59" i="147"/>
  <c r="AG59" i="147" s="1"/>
  <c r="AI59" i="147" s="1"/>
  <c r="AF59" i="147"/>
  <c r="AH59" i="147" s="1"/>
  <c r="AJ161" i="147"/>
  <c r="AE161" i="147"/>
  <c r="AG161" i="147" s="1"/>
  <c r="AI161" i="147" s="1"/>
  <c r="AF161" i="147"/>
  <c r="AH161" i="147" s="1"/>
  <c r="AJ171" i="147"/>
  <c r="AF171" i="147"/>
  <c r="AH171" i="147" s="1"/>
  <c r="AE171" i="147"/>
  <c r="AG171" i="147" s="1"/>
  <c r="AI171" i="147" s="1"/>
  <c r="AJ105" i="147"/>
  <c r="AF105" i="147"/>
  <c r="AH105" i="147" s="1"/>
  <c r="AE105" i="147"/>
  <c r="AG105" i="147" s="1"/>
  <c r="AI105" i="147" s="1"/>
  <c r="AJ221" i="147"/>
  <c r="AF221" i="147"/>
  <c r="AH221" i="147" s="1"/>
  <c r="AE221" i="147"/>
  <c r="AG221" i="147" s="1"/>
  <c r="AI221" i="147" s="1"/>
  <c r="AJ94" i="147"/>
  <c r="AE94" i="147"/>
  <c r="AG94" i="147" s="1"/>
  <c r="AI94" i="147" s="1"/>
  <c r="AF94" i="147"/>
  <c r="AH94" i="147" s="1"/>
  <c r="AJ54" i="147"/>
  <c r="AE54" i="147"/>
  <c r="AG54" i="147" s="1"/>
  <c r="AI54" i="147" s="1"/>
  <c r="AF54" i="147"/>
  <c r="AH54" i="147" s="1"/>
  <c r="AJ204" i="147"/>
  <c r="AF204" i="147"/>
  <c r="AH204" i="147" s="1"/>
  <c r="AE204" i="147"/>
  <c r="AG204" i="147" s="1"/>
  <c r="AI204" i="147" s="1"/>
  <c r="AJ188" i="147"/>
  <c r="AE188" i="147"/>
  <c r="AG188" i="147" s="1"/>
  <c r="AI188" i="147" s="1"/>
  <c r="AF188" i="147"/>
  <c r="AH188" i="147" s="1"/>
  <c r="AJ166" i="147"/>
  <c r="AF166" i="147"/>
  <c r="AH166" i="147" s="1"/>
  <c r="AE166" i="147"/>
  <c r="AG166" i="147" s="1"/>
  <c r="AI166" i="147" s="1"/>
  <c r="AJ237" i="147"/>
  <c r="AE237" i="147"/>
  <c r="AG237" i="147" s="1"/>
  <c r="AI237" i="147" s="1"/>
  <c r="AF237" i="147"/>
  <c r="AH237" i="147" s="1"/>
  <c r="AJ182" i="147"/>
  <c r="AE182" i="147"/>
  <c r="AG182" i="147" s="1"/>
  <c r="AI182" i="147" s="1"/>
  <c r="AF182" i="147"/>
  <c r="AH182" i="147" s="1"/>
  <c r="AJ44" i="147"/>
  <c r="AE44" i="147"/>
  <c r="AG44" i="147" s="1"/>
  <c r="AI44" i="147" s="1"/>
  <c r="AF44" i="147"/>
  <c r="AH44" i="147" s="1"/>
  <c r="AJ123" i="147"/>
  <c r="AE123" i="147"/>
  <c r="AG123" i="147" s="1"/>
  <c r="AI123" i="147" s="1"/>
  <c r="AF123" i="147"/>
  <c r="AH123" i="147" s="1"/>
  <c r="AJ158" i="147"/>
  <c r="AF158" i="147"/>
  <c r="AH158" i="147" s="1"/>
  <c r="AE158" i="147"/>
  <c r="AG158" i="147" s="1"/>
  <c r="AI158" i="147" s="1"/>
  <c r="AJ148" i="147"/>
  <c r="AF148" i="147"/>
  <c r="AH148" i="147" s="1"/>
  <c r="AE148" i="147"/>
  <c r="AG148" i="147" s="1"/>
  <c r="AI148" i="147" s="1"/>
  <c r="AJ209" i="147"/>
  <c r="AE209" i="147"/>
  <c r="AG209" i="147" s="1"/>
  <c r="AI209" i="147" s="1"/>
  <c r="AF209" i="147"/>
  <c r="AH209" i="147" s="1"/>
  <c r="AJ63" i="147"/>
  <c r="AE63" i="147"/>
  <c r="AG63" i="147" s="1"/>
  <c r="AI63" i="147" s="1"/>
  <c r="AF63" i="147"/>
  <c r="AH63" i="147" s="1"/>
  <c r="AJ191" i="147"/>
  <c r="AF191" i="147"/>
  <c r="AH191" i="147" s="1"/>
  <c r="AE191" i="147"/>
  <c r="AG191" i="147" s="1"/>
  <c r="AI191" i="147" s="1"/>
  <c r="AJ211" i="147"/>
  <c r="AF211" i="147"/>
  <c r="AH211" i="147" s="1"/>
  <c r="AE211" i="147"/>
  <c r="AG211" i="147" s="1"/>
  <c r="AI211" i="147" s="1"/>
  <c r="AJ126" i="147"/>
  <c r="AE126" i="147"/>
  <c r="AG126" i="147" s="1"/>
  <c r="AI126" i="147" s="1"/>
  <c r="AF126" i="147"/>
  <c r="AH126" i="147" s="1"/>
  <c r="AJ96" i="147"/>
  <c r="AF96" i="147"/>
  <c r="AH96" i="147" s="1"/>
  <c r="AE96" i="147"/>
  <c r="AG96" i="147" s="1"/>
  <c r="AI96" i="147" s="1"/>
  <c r="AJ167" i="147"/>
  <c r="AE167" i="147"/>
  <c r="AG167" i="147" s="1"/>
  <c r="AI167" i="147" s="1"/>
  <c r="AF167" i="147"/>
  <c r="AH167" i="147" s="1"/>
  <c r="AJ143" i="147"/>
  <c r="AE143" i="147"/>
  <c r="AG143" i="147" s="1"/>
  <c r="AI143" i="147" s="1"/>
  <c r="AF143" i="147"/>
  <c r="AH143" i="147" s="1"/>
  <c r="AJ118" i="147"/>
  <c r="AE118" i="147"/>
  <c r="AG118" i="147" s="1"/>
  <c r="AI118" i="147" s="1"/>
  <c r="AF118" i="147"/>
  <c r="AH118" i="147" s="1"/>
  <c r="AJ179" i="147"/>
  <c r="AE179" i="147"/>
  <c r="AG179" i="147" s="1"/>
  <c r="AI179" i="147" s="1"/>
  <c r="AF179" i="147"/>
  <c r="AH179" i="147" s="1"/>
  <c r="AJ23" i="147"/>
  <c r="AF23" i="147"/>
  <c r="AH23" i="147" s="1"/>
  <c r="AE23" i="147"/>
  <c r="AG23" i="147" s="1"/>
  <c r="AI23" i="147" s="1"/>
  <c r="AJ243" i="147"/>
  <c r="AE243" i="147"/>
  <c r="AG243" i="147" s="1"/>
  <c r="AI243" i="147" s="1"/>
  <c r="AF243" i="147"/>
  <c r="AH243" i="147" s="1"/>
  <c r="AJ185" i="147"/>
  <c r="AF185" i="147"/>
  <c r="AH185" i="147" s="1"/>
  <c r="AE185" i="147"/>
  <c r="AG185" i="147" s="1"/>
  <c r="AI185" i="147" s="1"/>
  <c r="AJ206" i="147"/>
  <c r="AE206" i="147"/>
  <c r="AG206" i="147" s="1"/>
  <c r="AI206" i="147" s="1"/>
  <c r="AF206" i="147"/>
  <c r="AH206" i="147" s="1"/>
  <c r="AJ19" i="147"/>
  <c r="AE19" i="147"/>
  <c r="AG19" i="147" s="1"/>
  <c r="AI19" i="147" s="1"/>
  <c r="AF19" i="147"/>
  <c r="AH19" i="147" s="1"/>
  <c r="AJ173" i="147"/>
  <c r="AF173" i="147"/>
  <c r="AH173" i="147" s="1"/>
  <c r="AE173" i="147"/>
  <c r="AG173" i="147" s="1"/>
  <c r="AI173" i="147" s="1"/>
  <c r="AJ183" i="147"/>
  <c r="AF183" i="147"/>
  <c r="AH183" i="147" s="1"/>
  <c r="AE183" i="147"/>
  <c r="AG183" i="147" s="1"/>
  <c r="AI183" i="147" s="1"/>
  <c r="AJ140" i="147"/>
  <c r="AE140" i="147"/>
  <c r="AG140" i="147" s="1"/>
  <c r="AI140" i="147" s="1"/>
  <c r="AF140" i="147"/>
  <c r="AH140" i="147" s="1"/>
  <c r="AJ109" i="147"/>
  <c r="AE109" i="147"/>
  <c r="AG109" i="147" s="1"/>
  <c r="AI109" i="147" s="1"/>
  <c r="AF109" i="147"/>
  <c r="AH109" i="147" s="1"/>
  <c r="AJ228" i="147"/>
  <c r="AF228" i="147"/>
  <c r="AH228" i="147" s="1"/>
  <c r="AE228" i="147"/>
  <c r="AG228" i="147" s="1"/>
  <c r="AI228" i="147" s="1"/>
  <c r="AJ263" i="147"/>
  <c r="AE263" i="147"/>
  <c r="AG263" i="147" s="1"/>
  <c r="AI263" i="147" s="1"/>
  <c r="AF263" i="147"/>
  <c r="AH263" i="147" s="1"/>
  <c r="AJ201" i="147"/>
  <c r="AF201" i="147"/>
  <c r="AH201" i="147" s="1"/>
  <c r="AE201" i="147"/>
  <c r="AG201" i="147" s="1"/>
  <c r="AI201" i="147" s="1"/>
  <c r="AJ18" i="147"/>
  <c r="AE18" i="147"/>
  <c r="AG18" i="147" s="1"/>
  <c r="AI18" i="147" s="1"/>
  <c r="AF18" i="147"/>
  <c r="AH18" i="147" s="1"/>
  <c r="AJ71" i="147"/>
  <c r="AE71" i="147"/>
  <c r="AG71" i="147" s="1"/>
  <c r="AI71" i="147" s="1"/>
  <c r="AF71" i="147"/>
  <c r="AH71" i="147" s="1"/>
  <c r="AJ184" i="147"/>
  <c r="AE184" i="147"/>
  <c r="AG184" i="147" s="1"/>
  <c r="AI184" i="147" s="1"/>
  <c r="AF184" i="147"/>
  <c r="AH184" i="147" s="1"/>
  <c r="AJ56" i="147"/>
  <c r="AF56" i="147"/>
  <c r="AH56" i="147" s="1"/>
  <c r="AE56" i="147"/>
  <c r="AG56" i="147" s="1"/>
  <c r="AI56" i="147" s="1"/>
  <c r="AJ194" i="147"/>
  <c r="AF194" i="147"/>
  <c r="AH194" i="147" s="1"/>
  <c r="AE194" i="147"/>
  <c r="AG194" i="147" s="1"/>
  <c r="AI194" i="147" s="1"/>
  <c r="AJ219" i="147"/>
  <c r="AE219" i="147"/>
  <c r="AG219" i="147" s="1"/>
  <c r="AI219" i="147" s="1"/>
  <c r="AF219" i="147"/>
  <c r="AH219" i="147" s="1"/>
  <c r="AJ190" i="147"/>
  <c r="AF190" i="147"/>
  <c r="AH190" i="147" s="1"/>
  <c r="AE190" i="147"/>
  <c r="AG190" i="147" s="1"/>
  <c r="AI190" i="147" s="1"/>
  <c r="AJ217" i="147"/>
  <c r="AF217" i="147"/>
  <c r="AH217" i="147" s="1"/>
  <c r="AE217" i="147"/>
  <c r="AG217" i="147" s="1"/>
  <c r="AI217" i="147" s="1"/>
  <c r="AJ137" i="147"/>
  <c r="AE137" i="147"/>
  <c r="AG137" i="147" s="1"/>
  <c r="AI137" i="147" s="1"/>
  <c r="AF137" i="147"/>
  <c r="AH137" i="147" s="1"/>
  <c r="AJ181" i="147"/>
  <c r="AE181" i="147"/>
  <c r="AG181" i="147" s="1"/>
  <c r="AI181" i="147" s="1"/>
  <c r="AF181" i="147"/>
  <c r="AH181" i="147" s="1"/>
  <c r="AJ252" i="147"/>
  <c r="AF252" i="147"/>
  <c r="AH252" i="147" s="1"/>
  <c r="AE252" i="147"/>
  <c r="AG252" i="147" s="1"/>
  <c r="AI252" i="147" s="1"/>
  <c r="AJ28" i="147"/>
  <c r="AF28" i="147"/>
  <c r="AH28" i="147" s="1"/>
  <c r="AE28" i="147"/>
  <c r="AG28" i="147" s="1"/>
  <c r="AI28" i="147" s="1"/>
  <c r="AJ81" i="147"/>
  <c r="AE81" i="147"/>
  <c r="AG81" i="147" s="1"/>
  <c r="AI81" i="147" s="1"/>
  <c r="AF81" i="147"/>
  <c r="AH81" i="147" s="1"/>
  <c r="AJ136" i="147"/>
  <c r="AF136" i="147"/>
  <c r="AH136" i="147" s="1"/>
  <c r="AE136" i="147"/>
  <c r="AG136" i="147" s="1"/>
  <c r="AI136" i="147" s="1"/>
  <c r="AJ203" i="147"/>
  <c r="AE203" i="147"/>
  <c r="AG203" i="147" s="1"/>
  <c r="AI203" i="147" s="1"/>
  <c r="AF203" i="147"/>
  <c r="AH203" i="147" s="1"/>
  <c r="AJ141" i="147"/>
  <c r="AF141" i="147"/>
  <c r="AH141" i="147" s="1"/>
  <c r="AE141" i="147"/>
  <c r="AG141" i="147" s="1"/>
  <c r="AI141" i="147" s="1"/>
  <c r="AJ108" i="147"/>
  <c r="AE108" i="147"/>
  <c r="AG108" i="147" s="1"/>
  <c r="AI108" i="147" s="1"/>
  <c r="AF108" i="147"/>
  <c r="AH108" i="147" s="1"/>
  <c r="AJ250" i="147"/>
  <c r="AE250" i="147"/>
  <c r="AG250" i="147" s="1"/>
  <c r="AI250" i="147" s="1"/>
  <c r="AF250" i="147"/>
  <c r="AH250" i="147" s="1"/>
  <c r="AJ130" i="147"/>
  <c r="AF130" i="147"/>
  <c r="AH130" i="147" s="1"/>
  <c r="AE130" i="147"/>
  <c r="AG130" i="147" s="1"/>
  <c r="AI130" i="147" s="1"/>
  <c r="AJ247" i="147"/>
  <c r="AF247" i="147"/>
  <c r="AH247" i="147" s="1"/>
  <c r="AE247" i="147"/>
  <c r="AG247" i="147" s="1"/>
  <c r="AI247" i="147" s="1"/>
  <c r="AJ75" i="147"/>
  <c r="AE75" i="147"/>
  <c r="AG75" i="147" s="1"/>
  <c r="AI75" i="147" s="1"/>
  <c r="AF75" i="147"/>
  <c r="AH75" i="147" s="1"/>
  <c r="AJ239" i="147"/>
  <c r="AF239" i="147"/>
  <c r="AH239" i="147" s="1"/>
  <c r="AE239" i="147"/>
  <c r="AG239" i="147" s="1"/>
  <c r="AI239" i="147" s="1"/>
  <c r="AJ150" i="147"/>
  <c r="AF150" i="147"/>
  <c r="AH150" i="147" s="1"/>
  <c r="AE150" i="147"/>
  <c r="AG150" i="147" s="1"/>
  <c r="AI150" i="147" s="1"/>
  <c r="AJ100" i="147"/>
  <c r="AE100" i="147"/>
  <c r="AG100" i="147" s="1"/>
  <c r="AI100" i="147" s="1"/>
  <c r="AF100" i="147"/>
  <c r="AH100" i="147" s="1"/>
  <c r="AJ83" i="147"/>
  <c r="AF83" i="147"/>
  <c r="AH83" i="147" s="1"/>
  <c r="AE83" i="147"/>
  <c r="AG83" i="147" s="1"/>
  <c r="AI83" i="147" s="1"/>
  <c r="AJ163" i="147"/>
  <c r="AE163" i="147"/>
  <c r="AG163" i="147" s="1"/>
  <c r="AI163" i="147" s="1"/>
  <c r="AF163" i="147"/>
  <c r="AH163" i="147" s="1"/>
  <c r="AJ242" i="147"/>
  <c r="AE242" i="147"/>
  <c r="AG242" i="147" s="1"/>
  <c r="AI242" i="147" s="1"/>
  <c r="AF242" i="147"/>
  <c r="AH242" i="147" s="1"/>
  <c r="AJ193" i="147"/>
  <c r="AF193" i="147"/>
  <c r="AH193" i="147" s="1"/>
  <c r="AE193" i="147"/>
  <c r="AG193" i="147" s="1"/>
  <c r="AI193" i="147" s="1"/>
  <c r="AJ138" i="147"/>
  <c r="AE138" i="147"/>
  <c r="AG138" i="147" s="1"/>
  <c r="AI138" i="147" s="1"/>
  <c r="AF138" i="147"/>
  <c r="AH138" i="147" s="1"/>
  <c r="AJ107" i="147"/>
  <c r="AF107" i="147"/>
  <c r="AH107" i="147" s="1"/>
  <c r="AE107" i="147"/>
  <c r="AG107" i="147" s="1"/>
  <c r="AI107" i="147" s="1"/>
  <c r="AJ106" i="147"/>
  <c r="AE106" i="147"/>
  <c r="AG106" i="147" s="1"/>
  <c r="AI106" i="147" s="1"/>
  <c r="AF106" i="147"/>
  <c r="AH106" i="147" s="1"/>
  <c r="AJ177" i="147"/>
  <c r="AE177" i="147"/>
  <c r="AG177" i="147" s="1"/>
  <c r="AI177" i="147" s="1"/>
  <c r="AF177" i="147"/>
  <c r="AH177" i="147" s="1"/>
  <c r="AJ153" i="147"/>
  <c r="AF153" i="147"/>
  <c r="AH153" i="147" s="1"/>
  <c r="AE153" i="147"/>
  <c r="AG153" i="147" s="1"/>
  <c r="AI153" i="147" s="1"/>
  <c r="AJ231" i="147"/>
  <c r="AE231" i="147"/>
  <c r="AG231" i="147" s="1"/>
  <c r="AI231" i="147" s="1"/>
  <c r="AF231" i="147"/>
  <c r="AH231" i="147" s="1"/>
  <c r="AJ218" i="147"/>
  <c r="AE218" i="147"/>
  <c r="AG218" i="147" s="1"/>
  <c r="AI218" i="147" s="1"/>
  <c r="AF218" i="147"/>
  <c r="AH218" i="147" s="1"/>
  <c r="AJ17" i="147"/>
  <c r="AF17" i="147"/>
  <c r="AH17" i="147" s="1"/>
  <c r="AE17" i="147"/>
  <c r="AG17" i="147" s="1"/>
  <c r="AI17" i="147" s="1"/>
  <c r="AJ117" i="147"/>
  <c r="AE117" i="147"/>
  <c r="AG117" i="147" s="1"/>
  <c r="AI117" i="147" s="1"/>
  <c r="AF117" i="147"/>
  <c r="AH117" i="147" s="1"/>
  <c r="AJ207" i="147"/>
  <c r="AF207" i="147"/>
  <c r="AH207" i="147" s="1"/>
  <c r="AE207" i="147"/>
  <c r="AG207" i="147" s="1"/>
  <c r="AI207" i="147" s="1"/>
  <c r="AJ223" i="147"/>
  <c r="AE223" i="147"/>
  <c r="AG223" i="147" s="1"/>
  <c r="AI223" i="147" s="1"/>
  <c r="AF223" i="147"/>
  <c r="AH223" i="147" s="1"/>
  <c r="AJ82" i="147"/>
  <c r="AE82" i="147"/>
  <c r="AG82" i="147" s="1"/>
  <c r="AI82" i="147" s="1"/>
  <c r="AF82" i="147"/>
  <c r="AH82" i="147" s="1"/>
  <c r="AJ170" i="147"/>
  <c r="AE170" i="147"/>
  <c r="AG170" i="147" s="1"/>
  <c r="AI170" i="147" s="1"/>
  <c r="AF170" i="147"/>
  <c r="AH170" i="147" s="1"/>
  <c r="AJ235" i="147"/>
  <c r="AF235" i="147"/>
  <c r="AH235" i="147" s="1"/>
  <c r="AE235" i="147"/>
  <c r="AG235" i="147" s="1"/>
  <c r="AI235" i="147" s="1"/>
  <c r="AJ175" i="147"/>
  <c r="AE175" i="147"/>
  <c r="AG175" i="147" s="1"/>
  <c r="AI175" i="147" s="1"/>
  <c r="AF175" i="147"/>
  <c r="AH175" i="147" s="1"/>
  <c r="AJ224" i="147"/>
  <c r="AF224" i="147"/>
  <c r="AH224" i="147" s="1"/>
  <c r="AE224" i="147"/>
  <c r="AG224" i="147" s="1"/>
  <c r="AI224" i="147" s="1"/>
  <c r="AJ196" i="147"/>
  <c r="AE196" i="147"/>
  <c r="AG196" i="147" s="1"/>
  <c r="AI196" i="147" s="1"/>
  <c r="AF196" i="147"/>
  <c r="AH196" i="147" s="1"/>
  <c r="AJ57" i="147"/>
  <c r="AF57" i="147"/>
  <c r="AH57" i="147" s="1"/>
  <c r="AE57" i="147"/>
  <c r="AG57" i="147" s="1"/>
  <c r="AI57" i="147" s="1"/>
  <c r="AJ25" i="147"/>
  <c r="AE25" i="147"/>
  <c r="AG25" i="147" s="1"/>
  <c r="AI25" i="147" s="1"/>
  <c r="AF25" i="147"/>
  <c r="AH25" i="147" s="1"/>
  <c r="AJ244" i="147"/>
  <c r="AF244" i="147"/>
  <c r="AH244" i="147" s="1"/>
  <c r="AE244" i="147"/>
  <c r="AG244" i="147" s="1"/>
  <c r="AI244" i="147" s="1"/>
  <c r="AJ62" i="147"/>
  <c r="AF62" i="147"/>
  <c r="AH62" i="147" s="1"/>
  <c r="AE62" i="147"/>
  <c r="AG62" i="147" s="1"/>
  <c r="AI62" i="147" s="1"/>
  <c r="AJ197" i="147"/>
  <c r="AE197" i="147"/>
  <c r="AG197" i="147" s="1"/>
  <c r="AI197" i="147" s="1"/>
  <c r="AF197" i="147"/>
  <c r="AH197" i="147" s="1"/>
  <c r="AJ119" i="147"/>
  <c r="AE119" i="147"/>
  <c r="AG119" i="147" s="1"/>
  <c r="AI119" i="147" s="1"/>
  <c r="AF119" i="147"/>
  <c r="AH119" i="147" s="1"/>
  <c r="AJ249" i="147"/>
  <c r="AF249" i="147"/>
  <c r="AH249" i="147" s="1"/>
  <c r="AE249" i="147"/>
  <c r="AG249" i="147" s="1"/>
  <c r="AI249" i="147" s="1"/>
  <c r="AJ152" i="147"/>
  <c r="AF152" i="147"/>
  <c r="AH152" i="147" s="1"/>
  <c r="AE152" i="147"/>
  <c r="AG152" i="147" s="1"/>
  <c r="AI152" i="147" s="1"/>
  <c r="AJ111" i="147"/>
  <c r="AE111" i="147"/>
  <c r="AG111" i="147" s="1"/>
  <c r="AI111" i="147" s="1"/>
  <c r="AF111" i="147"/>
  <c r="AH111" i="147" s="1"/>
  <c r="AJ205" i="147"/>
  <c r="AE205" i="147"/>
  <c r="AG205" i="147" s="1"/>
  <c r="AI205" i="147" s="1"/>
  <c r="AF205" i="147"/>
  <c r="AH205" i="147" s="1"/>
  <c r="AJ233" i="147"/>
  <c r="AE233" i="147"/>
  <c r="AG233" i="147" s="1"/>
  <c r="AI233" i="147" s="1"/>
  <c r="AF233" i="147"/>
  <c r="AH233" i="147" s="1"/>
  <c r="AJ142" i="147"/>
  <c r="AF142" i="147"/>
  <c r="AH142" i="147" s="1"/>
  <c r="AE142" i="147"/>
  <c r="AG142" i="147" s="1"/>
  <c r="AI142" i="147" s="1"/>
  <c r="AJ77" i="147"/>
  <c r="AF77" i="147"/>
  <c r="AH77" i="147" s="1"/>
  <c r="AE77" i="147"/>
  <c r="AG77" i="147" s="1"/>
  <c r="AI77" i="147" s="1"/>
  <c r="AJ253" i="147"/>
  <c r="AE253" i="147"/>
  <c r="AG253" i="147" s="1"/>
  <c r="AI253" i="147" s="1"/>
  <c r="AF253" i="147"/>
  <c r="AH253" i="147" s="1"/>
  <c r="R229" i="147"/>
  <c r="R257" i="147"/>
  <c r="R227" i="147"/>
  <c r="R176" i="147"/>
  <c r="R43" i="147"/>
  <c r="R154" i="147"/>
  <c r="R115" i="147"/>
  <c r="R226" i="147"/>
  <c r="R34" i="147"/>
  <c r="R135" i="147"/>
  <c r="R110" i="147"/>
  <c r="R214" i="147"/>
  <c r="R264" i="147"/>
  <c r="R60" i="147"/>
  <c r="R22" i="147"/>
  <c r="R67" i="147"/>
  <c r="R248" i="147"/>
  <c r="R114" i="147"/>
  <c r="R157" i="147"/>
  <c r="R258" i="147"/>
  <c r="R21" i="147"/>
  <c r="R20" i="147"/>
  <c r="R131" i="147"/>
  <c r="R174" i="147"/>
  <c r="R38" i="147"/>
  <c r="R210" i="147"/>
  <c r="R37" i="147"/>
  <c r="R180" i="147"/>
  <c r="R144" i="147"/>
  <c r="R91" i="147"/>
  <c r="R29" i="147"/>
  <c r="R55" i="147"/>
  <c r="R98" i="147"/>
  <c r="R155" i="147"/>
  <c r="R164" i="147"/>
  <c r="R246" i="147"/>
  <c r="R139" i="147"/>
  <c r="R120" i="147"/>
  <c r="R213" i="147"/>
  <c r="R113" i="147"/>
  <c r="R46" i="147"/>
  <c r="R149" i="147"/>
  <c r="R65" i="147"/>
  <c r="R102" i="147"/>
  <c r="R212" i="147"/>
  <c r="R72" i="147"/>
  <c r="R189" i="147"/>
  <c r="R49" i="147"/>
  <c r="R84" i="147"/>
  <c r="R45" i="147"/>
  <c r="R178" i="147"/>
  <c r="R169" i="147"/>
  <c r="R33" i="147"/>
  <c r="R35" i="147"/>
  <c r="R151" i="147"/>
  <c r="R245" i="147"/>
  <c r="R97" i="147"/>
  <c r="R146" i="147"/>
  <c r="R256" i="147"/>
  <c r="R262" i="147"/>
  <c r="R90" i="147"/>
  <c r="R187" i="147"/>
  <c r="R42" i="147"/>
  <c r="R53" i="147"/>
  <c r="R165" i="147"/>
  <c r="R32" i="147"/>
  <c r="R101" i="147"/>
  <c r="R40" i="147"/>
  <c r="R122" i="147"/>
  <c r="R128" i="147"/>
  <c r="R266" i="146"/>
  <c r="R267" i="146" s="1"/>
  <c r="F267" i="147" s="1"/>
  <c r="P267" i="147" s="1"/>
  <c r="R16" i="147"/>
  <c r="R27" i="147"/>
  <c r="R95" i="147"/>
  <c r="R159" i="147"/>
  <c r="R68" i="147"/>
  <c r="R47" i="147"/>
  <c r="R41" i="147"/>
  <c r="R80" i="147"/>
  <c r="R112" i="147"/>
  <c r="R129" i="147"/>
  <c r="R26" i="147"/>
  <c r="R50" i="147"/>
  <c r="R168" i="147"/>
  <c r="R260" i="147"/>
  <c r="R198" i="147"/>
  <c r="R79" i="147"/>
  <c r="R215" i="147"/>
  <c r="R85" i="147"/>
  <c r="R259" i="147"/>
  <c r="R195" i="147"/>
  <c r="R255" i="147"/>
  <c r="R24" i="147"/>
  <c r="R236" i="147"/>
  <c r="R103" i="147"/>
  <c r="R200" i="147"/>
  <c r="R36" i="147"/>
  <c r="R74" i="147"/>
  <c r="R121" i="147"/>
  <c r="R238" i="147"/>
  <c r="R234" i="147"/>
  <c r="R225" i="147"/>
  <c r="R87" i="147"/>
  <c r="R134" i="147"/>
  <c r="R156" i="147"/>
  <c r="R160" i="147"/>
  <c r="R230" i="147"/>
  <c r="R31" i="147"/>
  <c r="R241" i="147"/>
  <c r="R208" i="147"/>
  <c r="R99" i="147"/>
  <c r="R86" i="147"/>
  <c r="R232" i="147"/>
  <c r="R48" i="147"/>
  <c r="R30" i="147"/>
  <c r="R261" i="147"/>
  <c r="R202" i="147"/>
  <c r="R199" i="147"/>
  <c r="R116" i="147"/>
  <c r="R93" i="147"/>
  <c r="R39" i="147"/>
  <c r="R127" i="147"/>
  <c r="R265" i="147"/>
  <c r="R220" i="147"/>
  <c r="R124" i="147"/>
  <c r="R92" i="147"/>
  <c r="R89" i="147"/>
  <c r="R145" i="147"/>
  <c r="R254" i="147"/>
  <c r="R186" i="147"/>
  <c r="R51" i="147"/>
  <c r="R52" i="147"/>
  <c r="R162" i="147"/>
  <c r="R132" i="147"/>
  <c r="R66" i="147"/>
  <c r="R125" i="147"/>
  <c r="R73" i="147"/>
  <c r="R222" i="147"/>
  <c r="R64" i="147"/>
  <c r="R78" i="147"/>
  <c r="R240" i="147"/>
  <c r="R88" i="147"/>
  <c r="R69" i="147"/>
  <c r="R58" i="147"/>
  <c r="R133" i="147"/>
  <c r="R61" i="147"/>
  <c r="R251" i="147"/>
  <c r="R172" i="147"/>
  <c r="R192" i="147"/>
  <c r="R76" i="147"/>
  <c r="R147" i="147"/>
  <c r="R70" i="147"/>
  <c r="R216" i="147"/>
  <c r="R104" i="147"/>
  <c r="R59" i="147"/>
  <c r="R161" i="147"/>
  <c r="R171" i="147"/>
  <c r="R105" i="147"/>
  <c r="R221" i="147"/>
  <c r="R94" i="147"/>
  <c r="R54" i="147"/>
  <c r="R204" i="147"/>
  <c r="R188" i="147"/>
  <c r="R166" i="147"/>
  <c r="R237" i="147"/>
  <c r="R182" i="147"/>
  <c r="R44" i="147"/>
  <c r="R123" i="147"/>
  <c r="R158" i="147"/>
  <c r="R148" i="147"/>
  <c r="R209" i="147"/>
  <c r="R63" i="147"/>
  <c r="R191" i="147"/>
  <c r="R211" i="147"/>
  <c r="R126" i="147"/>
  <c r="R96" i="147"/>
  <c r="R167" i="147"/>
  <c r="R143" i="147"/>
  <c r="R118" i="147"/>
  <c r="R179" i="147"/>
  <c r="R23" i="147"/>
  <c r="R243" i="147"/>
  <c r="R185" i="147"/>
  <c r="R206" i="147"/>
  <c r="K18" i="21"/>
  <c r="R19" i="147"/>
  <c r="R173" i="147"/>
  <c r="R183" i="147"/>
  <c r="R140" i="147"/>
  <c r="R109" i="147"/>
  <c r="R228" i="147"/>
  <c r="R263" i="147"/>
  <c r="R201" i="147"/>
  <c r="R18" i="147"/>
  <c r="R71" i="147"/>
  <c r="R184" i="147"/>
  <c r="R56" i="147"/>
  <c r="R194" i="147"/>
  <c r="R219" i="147"/>
  <c r="R190" i="147"/>
  <c r="R217" i="147"/>
  <c r="R137" i="147"/>
  <c r="R181" i="147"/>
  <c r="R252" i="147"/>
  <c r="R28" i="147"/>
  <c r="R81" i="147"/>
  <c r="R136" i="147"/>
  <c r="R203" i="147"/>
  <c r="R141" i="147"/>
  <c r="R108" i="147"/>
  <c r="R250" i="147"/>
  <c r="R130" i="147"/>
  <c r="R247" i="147"/>
  <c r="R75" i="147"/>
  <c r="R239" i="147"/>
  <c r="R150" i="147"/>
  <c r="R100" i="147"/>
  <c r="R83" i="147"/>
  <c r="R163" i="147"/>
  <c r="R242" i="147"/>
  <c r="R193" i="147"/>
  <c r="R138" i="147"/>
  <c r="R107" i="147"/>
  <c r="R106" i="147"/>
  <c r="R177" i="147"/>
  <c r="R153" i="147"/>
  <c r="R231" i="147"/>
  <c r="R218" i="147"/>
  <c r="R17" i="147"/>
  <c r="R117" i="147"/>
  <c r="R207" i="147"/>
  <c r="R223" i="147"/>
  <c r="R82" i="147"/>
  <c r="R170" i="147"/>
  <c r="R235" i="147"/>
  <c r="R175" i="147"/>
  <c r="R224" i="147"/>
  <c r="R196" i="147"/>
  <c r="R57" i="147"/>
  <c r="R25" i="147"/>
  <c r="R244" i="147"/>
  <c r="R62" i="147"/>
  <c r="R197" i="147"/>
  <c r="R119" i="147"/>
  <c r="R249" i="147"/>
  <c r="R152" i="147"/>
  <c r="R111" i="147"/>
  <c r="R205" i="147"/>
  <c r="R233" i="147"/>
  <c r="R142" i="147"/>
  <c r="R77" i="147"/>
  <c r="R253" i="147"/>
  <c r="O16" i="147" l="1"/>
  <c r="P16" i="147" s="1"/>
  <c r="O89" i="147"/>
  <c r="P89" i="147" s="1"/>
  <c r="O154" i="147"/>
  <c r="P154" i="147" s="1"/>
  <c r="O241" i="147"/>
  <c r="P241" i="147" s="1"/>
  <c r="O217" i="147"/>
  <c r="P217" i="147" s="1"/>
  <c r="O80" i="147"/>
  <c r="P80" i="147" s="1"/>
  <c r="O30" i="147"/>
  <c r="P30" i="147" s="1"/>
  <c r="O135" i="147"/>
  <c r="P135" i="147" s="1"/>
  <c r="O102" i="147"/>
  <c r="P102" i="147" s="1"/>
  <c r="O243" i="147"/>
  <c r="P243" i="147" s="1"/>
  <c r="O223" i="147"/>
  <c r="P223" i="147" s="1"/>
  <c r="O218" i="147"/>
  <c r="P218" i="147" s="1"/>
  <c r="O262" i="147"/>
  <c r="P262" i="147" s="1"/>
  <c r="O96" i="147"/>
  <c r="P96" i="147" s="1"/>
  <c r="O49" i="147"/>
  <c r="P49" i="147" s="1"/>
  <c r="O213" i="147"/>
  <c r="P213" i="147" s="1"/>
  <c r="O109" i="147"/>
  <c r="P109" i="147" s="1"/>
  <c r="O88" i="147"/>
  <c r="P88" i="147" s="1"/>
  <c r="O253" i="147"/>
  <c r="P253" i="147" s="1"/>
  <c r="O174" i="147"/>
  <c r="P174" i="147" s="1"/>
  <c r="O131" i="147"/>
  <c r="P131" i="147" s="1"/>
  <c r="O57" i="147"/>
  <c r="P57" i="147" s="1"/>
  <c r="O126" i="147"/>
  <c r="P126" i="147" s="1"/>
  <c r="O43" i="147"/>
  <c r="P43" i="147" s="1"/>
  <c r="O94" i="147"/>
  <c r="P94" i="147" s="1"/>
  <c r="O252" i="147"/>
  <c r="P252" i="147" s="1"/>
  <c r="O33" i="147"/>
  <c r="P33" i="147" s="1"/>
  <c r="O257" i="147"/>
  <c r="P257" i="147" s="1"/>
  <c r="O68" i="147"/>
  <c r="P68" i="147" s="1"/>
  <c r="O56" i="147"/>
  <c r="P56" i="147" s="1"/>
  <c r="O115" i="147"/>
  <c r="P115" i="147" s="1"/>
  <c r="O202" i="147"/>
  <c r="P202" i="147" s="1"/>
  <c r="O232" i="147"/>
  <c r="P232" i="147" s="1"/>
  <c r="O93" i="147"/>
  <c r="P93" i="147" s="1"/>
  <c r="O159" i="147"/>
  <c r="P159" i="147" s="1"/>
  <c r="O82" i="147"/>
  <c r="P82" i="147" s="1"/>
  <c r="O229" i="147"/>
  <c r="P229" i="147" s="1"/>
  <c r="O112" i="147"/>
  <c r="P112" i="147" s="1"/>
  <c r="O78" i="147"/>
  <c r="P78" i="147" s="1"/>
  <c r="O26" i="147"/>
  <c r="P26" i="147" s="1"/>
  <c r="O31" i="147"/>
  <c r="P31" i="147" s="1"/>
  <c r="O226" i="147"/>
  <c r="P226" i="147" s="1"/>
  <c r="O198" i="147"/>
  <c r="P198" i="147" s="1"/>
  <c r="O258" i="147"/>
  <c r="P258" i="147" s="1"/>
  <c r="O103" i="147"/>
  <c r="P103" i="147" s="1"/>
  <c r="O40" i="147"/>
  <c r="P40" i="147" s="1"/>
  <c r="O215" i="147"/>
  <c r="P215" i="147" s="1"/>
  <c r="O206" i="147"/>
  <c r="P206" i="147" s="1"/>
  <c r="O120" i="147"/>
  <c r="P120" i="147" s="1"/>
  <c r="O153" i="147"/>
  <c r="P153" i="147" s="1"/>
  <c r="O172" i="147"/>
  <c r="P172" i="147" s="1"/>
  <c r="O201" i="147"/>
  <c r="P201" i="147" s="1"/>
  <c r="O18" i="147"/>
  <c r="P18" i="147" s="1"/>
  <c r="O54" i="147"/>
  <c r="P54" i="147" s="1"/>
  <c r="O69" i="147"/>
  <c r="P69" i="147" s="1"/>
  <c r="O230" i="147"/>
  <c r="P230" i="147" s="1"/>
  <c r="O22" i="147"/>
  <c r="P22" i="147" s="1"/>
  <c r="O25" i="147"/>
  <c r="P25" i="147" s="1"/>
  <c r="O187" i="147"/>
  <c r="P187" i="147" s="1"/>
  <c r="O260" i="147"/>
  <c r="P260" i="147" s="1"/>
  <c r="O228" i="147"/>
  <c r="P228" i="147" s="1"/>
  <c r="O117" i="147"/>
  <c r="P117" i="147" s="1"/>
  <c r="O214" i="147"/>
  <c r="P214" i="147" s="1"/>
  <c r="O118" i="147"/>
  <c r="P118" i="147" s="1"/>
  <c r="O34" i="147"/>
  <c r="P34" i="147" s="1"/>
  <c r="O104" i="147"/>
  <c r="P104" i="147" s="1"/>
  <c r="O151" i="147"/>
  <c r="P151" i="147" s="1"/>
  <c r="O203" i="147"/>
  <c r="P203" i="147" s="1"/>
  <c r="O150" i="147"/>
  <c r="P150" i="147" s="1"/>
  <c r="O139" i="147"/>
  <c r="P139" i="147" s="1"/>
  <c r="O136" i="147"/>
  <c r="P136" i="147" s="1"/>
  <c r="O130" i="147"/>
  <c r="P130" i="147" s="1"/>
  <c r="O190" i="147"/>
  <c r="P190" i="147" s="1"/>
  <c r="O32" i="147"/>
  <c r="P32" i="147" s="1"/>
  <c r="O222" i="147"/>
  <c r="P222" i="147" s="1"/>
  <c r="O147" i="147"/>
  <c r="P147" i="147" s="1"/>
  <c r="O132" i="147"/>
  <c r="P132" i="147" s="1"/>
  <c r="O61" i="147"/>
  <c r="P61" i="147" s="1"/>
  <c r="O239" i="147"/>
  <c r="P239" i="147" s="1"/>
  <c r="O189" i="147"/>
  <c r="P189" i="147" s="1"/>
  <c r="O127" i="147"/>
  <c r="P127" i="147" s="1"/>
  <c r="O168" i="147"/>
  <c r="P168" i="147" s="1"/>
  <c r="O70" i="147"/>
  <c r="P70" i="147" s="1"/>
  <c r="O235" i="147"/>
  <c r="P235" i="147" s="1"/>
  <c r="O125" i="147"/>
  <c r="P125" i="147" s="1"/>
  <c r="O199" i="147"/>
  <c r="P199" i="147" s="1"/>
  <c r="O208" i="147"/>
  <c r="P208" i="147" s="1"/>
  <c r="O123" i="147"/>
  <c r="P123" i="147" s="1"/>
  <c r="O84" i="147"/>
  <c r="P84" i="147" s="1"/>
  <c r="O50" i="147"/>
  <c r="P50" i="147" s="1"/>
  <c r="O79" i="147"/>
  <c r="P79" i="147" s="1"/>
  <c r="O240" i="147"/>
  <c r="P240" i="147" s="1"/>
  <c r="O87" i="147"/>
  <c r="P87" i="147" s="1"/>
  <c r="O35" i="147"/>
  <c r="P35" i="147" s="1"/>
  <c r="O39" i="147"/>
  <c r="P39" i="147" s="1"/>
  <c r="O173" i="147"/>
  <c r="P173" i="147" s="1"/>
  <c r="O24" i="147"/>
  <c r="P24" i="147" s="1"/>
  <c r="O204" i="147"/>
  <c r="P204" i="147" s="1"/>
  <c r="O242" i="147"/>
  <c r="P242" i="147" s="1"/>
  <c r="O236" i="147"/>
  <c r="P236" i="147" s="1"/>
  <c r="O144" i="147"/>
  <c r="P144" i="147" s="1"/>
  <c r="O195" i="147"/>
  <c r="P195" i="147" s="1"/>
  <c r="O182" i="147"/>
  <c r="P182" i="147" s="1"/>
  <c r="O186" i="147"/>
  <c r="P186" i="147" s="1"/>
  <c r="O196" i="147"/>
  <c r="P196" i="147" s="1"/>
  <c r="O21" i="147"/>
  <c r="P21" i="147" s="1"/>
  <c r="O99" i="147"/>
  <c r="P99" i="147" s="1"/>
  <c r="O178" i="147"/>
  <c r="P178" i="147" s="1"/>
  <c r="O225" i="147"/>
  <c r="P225" i="147" s="1"/>
  <c r="O145" i="147"/>
  <c r="P145" i="147" s="1"/>
  <c r="O157" i="147"/>
  <c r="P157" i="147" s="1"/>
  <c r="O251" i="147"/>
  <c r="P251" i="147" s="1"/>
  <c r="O177" i="147"/>
  <c r="P177" i="147" s="1"/>
  <c r="O119" i="147"/>
  <c r="P119" i="147" s="1"/>
  <c r="O38" i="147"/>
  <c r="P38" i="147" s="1"/>
  <c r="O161" i="147"/>
  <c r="P161" i="147" s="1"/>
  <c r="O110" i="147"/>
  <c r="P110" i="147" s="1"/>
  <c r="O256" i="147"/>
  <c r="P256" i="147" s="1"/>
  <c r="O197" i="147"/>
  <c r="P197" i="147" s="1"/>
  <c r="O121" i="147"/>
  <c r="P121" i="147" s="1"/>
  <c r="O181" i="147"/>
  <c r="P181" i="147" s="1"/>
  <c r="O29" i="147"/>
  <c r="P29" i="147" s="1"/>
  <c r="O160" i="147"/>
  <c r="P160" i="147" s="1"/>
  <c r="O207" i="147"/>
  <c r="P207" i="147" s="1"/>
  <c r="O231" i="147"/>
  <c r="P231" i="147" s="1"/>
  <c r="O108" i="147"/>
  <c r="P108" i="147" s="1"/>
  <c r="O19" i="147"/>
  <c r="P19" i="147" s="1"/>
  <c r="O83" i="147"/>
  <c r="P83" i="147" s="1"/>
  <c r="O247" i="147"/>
  <c r="P247" i="147" s="1"/>
  <c r="O77" i="147"/>
  <c r="P77" i="147" s="1"/>
  <c r="O91" i="147"/>
  <c r="P91" i="147" s="1"/>
  <c r="O53" i="147"/>
  <c r="P53" i="147" s="1"/>
  <c r="O100" i="147"/>
  <c r="P100" i="147" s="1"/>
  <c r="O210" i="147"/>
  <c r="P210" i="147" s="1"/>
  <c r="O55" i="147"/>
  <c r="P55" i="147" s="1"/>
  <c r="O65" i="147"/>
  <c r="P65" i="147" s="1"/>
  <c r="O86" i="147"/>
  <c r="P86" i="147" s="1"/>
  <c r="O171" i="147"/>
  <c r="P171" i="147" s="1"/>
  <c r="O152" i="147"/>
  <c r="P152" i="147" s="1"/>
  <c r="O184" i="147"/>
  <c r="P184" i="147" s="1"/>
  <c r="O143" i="147"/>
  <c r="P143" i="147" s="1"/>
  <c r="O219" i="147"/>
  <c r="P219" i="147" s="1"/>
  <c r="O148" i="147"/>
  <c r="P148" i="147" s="1"/>
  <c r="O37" i="147"/>
  <c r="P37" i="147" s="1"/>
  <c r="O23" i="147"/>
  <c r="P23" i="147" s="1"/>
  <c r="O227" i="147"/>
  <c r="P227" i="147" s="1"/>
  <c r="O51" i="147"/>
  <c r="P51" i="147" s="1"/>
  <c r="O265" i="147"/>
  <c r="P265" i="147" s="1"/>
  <c r="O224" i="147"/>
  <c r="P224" i="147" s="1"/>
  <c r="O107" i="147"/>
  <c r="P107" i="147" s="1"/>
  <c r="O124" i="147"/>
  <c r="P124" i="147" s="1"/>
  <c r="O263" i="147"/>
  <c r="P263" i="147" s="1"/>
  <c r="O188" i="147"/>
  <c r="P188" i="147" s="1"/>
  <c r="O244" i="147"/>
  <c r="P244" i="147" s="1"/>
  <c r="O62" i="147"/>
  <c r="P62" i="147" s="1"/>
  <c r="O233" i="147"/>
  <c r="P233" i="147" s="1"/>
  <c r="O162" i="147"/>
  <c r="P162" i="147" s="1"/>
  <c r="O259" i="147"/>
  <c r="P259" i="147" s="1"/>
  <c r="O134" i="147"/>
  <c r="P134" i="147" s="1"/>
  <c r="O128" i="147"/>
  <c r="P128" i="147" s="1"/>
  <c r="O140" i="147"/>
  <c r="P140" i="147" s="1"/>
  <c r="O28" i="147"/>
  <c r="P28" i="147" s="1"/>
  <c r="O264" i="147"/>
  <c r="P264" i="147" s="1"/>
  <c r="O92" i="147"/>
  <c r="P92" i="147" s="1"/>
  <c r="O261" i="147"/>
  <c r="P261" i="147" s="1"/>
  <c r="O216" i="147"/>
  <c r="P216" i="147" s="1"/>
  <c r="O46" i="147"/>
  <c r="P46" i="147" s="1"/>
  <c r="O64" i="147"/>
  <c r="P64" i="147" s="1"/>
  <c r="O59" i="147"/>
  <c r="P59" i="147" s="1"/>
  <c r="O129" i="147"/>
  <c r="P129" i="147" s="1"/>
  <c r="O20" i="147"/>
  <c r="P20" i="147" s="1"/>
  <c r="O234" i="147"/>
  <c r="P234" i="147" s="1"/>
  <c r="O167" i="147"/>
  <c r="P167" i="147" s="1"/>
  <c r="O106" i="147"/>
  <c r="P106" i="147" s="1"/>
  <c r="O163" i="147"/>
  <c r="P163" i="147" s="1"/>
  <c r="O185" i="147"/>
  <c r="P185" i="147" s="1"/>
  <c r="O73" i="147"/>
  <c r="P73" i="147" s="1"/>
  <c r="O245" i="147"/>
  <c r="P245" i="147" s="1"/>
  <c r="O36" i="147"/>
  <c r="P36" i="147" s="1"/>
  <c r="O193" i="147"/>
  <c r="P193" i="147" s="1"/>
  <c r="O192" i="147"/>
  <c r="P192" i="147" s="1"/>
  <c r="O17" i="147"/>
  <c r="P17" i="147" s="1"/>
  <c r="O41" i="147"/>
  <c r="P41" i="147" s="1"/>
  <c r="O48" i="147"/>
  <c r="P48" i="147" s="1"/>
  <c r="O149" i="147"/>
  <c r="P149" i="147" s="1"/>
  <c r="O221" i="147"/>
  <c r="P221" i="147" s="1"/>
  <c r="O111" i="147"/>
  <c r="P111" i="147" s="1"/>
  <c r="O90" i="147"/>
  <c r="P90" i="147" s="1"/>
  <c r="O95" i="147"/>
  <c r="P95" i="147" s="1"/>
  <c r="O52" i="147"/>
  <c r="P52" i="147" s="1"/>
  <c r="O175" i="147"/>
  <c r="P175" i="147" s="1"/>
  <c r="O165" i="147"/>
  <c r="P165" i="147" s="1"/>
  <c r="O155" i="147"/>
  <c r="P155" i="147" s="1"/>
  <c r="O220" i="147"/>
  <c r="P220" i="147" s="1"/>
  <c r="O179" i="147"/>
  <c r="P179" i="147" s="1"/>
  <c r="O248" i="147"/>
  <c r="P248" i="147" s="1"/>
  <c r="O255" i="147"/>
  <c r="P255" i="147" s="1"/>
  <c r="O209" i="147"/>
  <c r="P209" i="147" s="1"/>
  <c r="O66" i="147"/>
  <c r="P66" i="147" s="1"/>
  <c r="O205" i="147"/>
  <c r="P205" i="147" s="1"/>
  <c r="O169" i="147"/>
  <c r="P169" i="147" s="1"/>
  <c r="O191" i="147"/>
  <c r="P191" i="147" s="1"/>
  <c r="O113" i="147"/>
  <c r="P113" i="147" s="1"/>
  <c r="O75" i="147"/>
  <c r="P75" i="147" s="1"/>
  <c r="O67" i="147"/>
  <c r="P67" i="147" s="1"/>
  <c r="O114" i="147"/>
  <c r="P114" i="147" s="1"/>
  <c r="O97" i="147"/>
  <c r="P97" i="147" s="1"/>
  <c r="O170" i="147"/>
  <c r="P170" i="147" s="1"/>
  <c r="O158" i="147"/>
  <c r="P158" i="147" s="1"/>
  <c r="O101" i="147"/>
  <c r="P101" i="147" s="1"/>
  <c r="O194" i="147"/>
  <c r="P194" i="147" s="1"/>
  <c r="O76" i="147"/>
  <c r="P76" i="147" s="1"/>
  <c r="O211" i="147"/>
  <c r="P211" i="147" s="1"/>
  <c r="O180" i="147"/>
  <c r="P180" i="147" s="1"/>
  <c r="O137" i="147"/>
  <c r="P137" i="147" s="1"/>
  <c r="O166" i="147"/>
  <c r="P166" i="147" s="1"/>
  <c r="O212" i="147"/>
  <c r="P212" i="147" s="1"/>
  <c r="O47" i="147"/>
  <c r="P47" i="147" s="1"/>
  <c r="O164" i="147"/>
  <c r="P164" i="147" s="1"/>
  <c r="O71" i="147"/>
  <c r="P71" i="147" s="1"/>
  <c r="O42" i="147"/>
  <c r="P42" i="147" s="1"/>
  <c r="O105" i="147"/>
  <c r="P105" i="147" s="1"/>
  <c r="O141" i="147"/>
  <c r="P141" i="147" s="1"/>
  <c r="O254" i="147"/>
  <c r="P254" i="147" s="1"/>
  <c r="O85" i="147"/>
  <c r="P85" i="147" s="1"/>
  <c r="O142" i="147"/>
  <c r="P142" i="147" s="1"/>
  <c r="O200" i="147"/>
  <c r="P200" i="147" s="1"/>
  <c r="O45" i="147"/>
  <c r="P45" i="147" s="1"/>
  <c r="O249" i="147"/>
  <c r="P249" i="147" s="1"/>
  <c r="O133" i="147"/>
  <c r="P133" i="147" s="1"/>
  <c r="O237" i="147"/>
  <c r="P237" i="147" s="1"/>
  <c r="O27" i="147"/>
  <c r="P27" i="147" s="1"/>
  <c r="O81" i="147"/>
  <c r="P81" i="147" s="1"/>
  <c r="O74" i="147"/>
  <c r="P74" i="147" s="1"/>
  <c r="O250" i="147"/>
  <c r="P250" i="147" s="1"/>
  <c r="O146" i="147"/>
  <c r="P146" i="147" s="1"/>
  <c r="O176" i="147"/>
  <c r="P176" i="147" s="1"/>
  <c r="O246" i="147"/>
  <c r="P246" i="147" s="1"/>
  <c r="O72" i="147"/>
  <c r="P72" i="147" s="1"/>
  <c r="O116" i="147"/>
  <c r="P116" i="147" s="1"/>
  <c r="O183" i="147"/>
  <c r="P183" i="147" s="1"/>
  <c r="O58" i="147"/>
  <c r="P58" i="147" s="1"/>
  <c r="O156" i="147"/>
  <c r="P156" i="147" s="1"/>
  <c r="O122" i="147"/>
  <c r="P122" i="147" s="1"/>
  <c r="O98" i="147"/>
  <c r="P98" i="147" s="1"/>
  <c r="O238" i="147"/>
  <c r="P238" i="147" s="1"/>
  <c r="O44" i="147"/>
  <c r="P44" i="147" s="1"/>
  <c r="O60" i="147"/>
  <c r="P60" i="147" s="1"/>
  <c r="O138" i="147"/>
  <c r="P138" i="147" s="1"/>
  <c r="O63" i="147"/>
  <c r="P63" i="147" s="1"/>
  <c r="AH16" i="147"/>
  <c r="AF266" i="147"/>
  <c r="AF267" i="147" s="1"/>
  <c r="AI266" i="147"/>
  <c r="AI267" i="147" s="1"/>
  <c r="AC241" i="148"/>
  <c r="AC218" i="148"/>
  <c r="AC174" i="148"/>
  <c r="AC257" i="148"/>
  <c r="AC82" i="148"/>
  <c r="AC258" i="148"/>
  <c r="AC201" i="148"/>
  <c r="AC260" i="148"/>
  <c r="AC203" i="148"/>
  <c r="AC147" i="148"/>
  <c r="AC235" i="148"/>
  <c r="AC240" i="148"/>
  <c r="AC236" i="148"/>
  <c r="AC178" i="148"/>
  <c r="AC161" i="148"/>
  <c r="AC207" i="148"/>
  <c r="AC53" i="148"/>
  <c r="AC184" i="148"/>
  <c r="AC265" i="148"/>
  <c r="AC233" i="148"/>
  <c r="AC92" i="148"/>
  <c r="AC234" i="148"/>
  <c r="AC193" i="148"/>
  <c r="AC90" i="148"/>
  <c r="AC248" i="148"/>
  <c r="AC75" i="148"/>
  <c r="AC76" i="148"/>
  <c r="AC71" i="148"/>
  <c r="AC45" i="148"/>
  <c r="AC146" i="148"/>
  <c r="AC122" i="148"/>
  <c r="AC227" i="148"/>
  <c r="AC47" i="148"/>
  <c r="AC198" i="148"/>
  <c r="AC242" i="148"/>
  <c r="AC51" i="148"/>
  <c r="AC179" i="148"/>
  <c r="AC156" i="148"/>
  <c r="AC217" i="148"/>
  <c r="AC262" i="148"/>
  <c r="AC131" i="148"/>
  <c r="AC68" i="148"/>
  <c r="AC229" i="148"/>
  <c r="AC103" i="148"/>
  <c r="AC18" i="148"/>
  <c r="AC228" i="148"/>
  <c r="AC150" i="148"/>
  <c r="AC132" i="148"/>
  <c r="AC125" i="148"/>
  <c r="AC87" i="148"/>
  <c r="AC144" i="148"/>
  <c r="AC225" i="148"/>
  <c r="AC110" i="148"/>
  <c r="AC231" i="148"/>
  <c r="AC100" i="148"/>
  <c r="AC143" i="148"/>
  <c r="AC224" i="148"/>
  <c r="AC162" i="148"/>
  <c r="AC261" i="148"/>
  <c r="AC167" i="148"/>
  <c r="AC192" i="148"/>
  <c r="AC95" i="148"/>
  <c r="AC255" i="148"/>
  <c r="AC67" i="148"/>
  <c r="AC211" i="148"/>
  <c r="AC42" i="148"/>
  <c r="AC249" i="148"/>
  <c r="AC176" i="148"/>
  <c r="AC98" i="148"/>
  <c r="AC77" i="148"/>
  <c r="AC101" i="148"/>
  <c r="AC33" i="148"/>
  <c r="AC99" i="148"/>
  <c r="AC264" i="148"/>
  <c r="AC194" i="148"/>
  <c r="AC80" i="148"/>
  <c r="AC96" i="148"/>
  <c r="AC57" i="148"/>
  <c r="AC56" i="148"/>
  <c r="AC112" i="148"/>
  <c r="AC40" i="148"/>
  <c r="AC54" i="148"/>
  <c r="AC117" i="148"/>
  <c r="AC139" i="148"/>
  <c r="AC61" i="148"/>
  <c r="AC199" i="148"/>
  <c r="AC35" i="148"/>
  <c r="AC195" i="148"/>
  <c r="AC145" i="148"/>
  <c r="AC256" i="148"/>
  <c r="AC108" i="148"/>
  <c r="AC210" i="148"/>
  <c r="AC219" i="148"/>
  <c r="AC107" i="148"/>
  <c r="AC259" i="148"/>
  <c r="AC216" i="148"/>
  <c r="AC106" i="148"/>
  <c r="AC17" i="148"/>
  <c r="AC52" i="148"/>
  <c r="AC209" i="148"/>
  <c r="AC114" i="148"/>
  <c r="AC180" i="148"/>
  <c r="AC105" i="148"/>
  <c r="AC133" i="148"/>
  <c r="AC246" i="148"/>
  <c r="AC238" i="148"/>
  <c r="AC124" i="148"/>
  <c r="AC66" i="148"/>
  <c r="AC137" i="148"/>
  <c r="AC237" i="148"/>
  <c r="AC44" i="148"/>
  <c r="AC50" i="148"/>
  <c r="AC245" i="148"/>
  <c r="AC74" i="148"/>
  <c r="AC154" i="148"/>
  <c r="AC187" i="148"/>
  <c r="AC79" i="148"/>
  <c r="AC152" i="148"/>
  <c r="AC111" i="148"/>
  <c r="AC250" i="148"/>
  <c r="AC30" i="148"/>
  <c r="AC49" i="148"/>
  <c r="AC126" i="148"/>
  <c r="AC115" i="148"/>
  <c r="AC78" i="148"/>
  <c r="AC215" i="148"/>
  <c r="AC69" i="148"/>
  <c r="AC214" i="148"/>
  <c r="AC136" i="148"/>
  <c r="AC239" i="148"/>
  <c r="AC208" i="148"/>
  <c r="AC39" i="148"/>
  <c r="AC182" i="148"/>
  <c r="AC157" i="148"/>
  <c r="AC197" i="148"/>
  <c r="AC19" i="148"/>
  <c r="AC55" i="148"/>
  <c r="AC148" i="148"/>
  <c r="AC134" i="148"/>
  <c r="AC46" i="148"/>
  <c r="AC163" i="148"/>
  <c r="AC41" i="148"/>
  <c r="AC175" i="148"/>
  <c r="AC97" i="148"/>
  <c r="AC141" i="148"/>
  <c r="AC72" i="148"/>
  <c r="AC21" i="148"/>
  <c r="AC220" i="148"/>
  <c r="AC63" i="148"/>
  <c r="AC159" i="148"/>
  <c r="AC70" i="148"/>
  <c r="AC91" i="148"/>
  <c r="AC36" i="148"/>
  <c r="AC200" i="148"/>
  <c r="AC135" i="148"/>
  <c r="AC213" i="148"/>
  <c r="AC43" i="148"/>
  <c r="AC202" i="148"/>
  <c r="AC26" i="148"/>
  <c r="AC206" i="148"/>
  <c r="AC230" i="148"/>
  <c r="AC118" i="148"/>
  <c r="AC130" i="148"/>
  <c r="AC189" i="148"/>
  <c r="AC123" i="148"/>
  <c r="AC173" i="148"/>
  <c r="AC186" i="148"/>
  <c r="AC251" i="148"/>
  <c r="AC121" i="148"/>
  <c r="AC83" i="148"/>
  <c r="AC65" i="148"/>
  <c r="AC37" i="148"/>
  <c r="AC263" i="148"/>
  <c r="AC128" i="148"/>
  <c r="AC64" i="148"/>
  <c r="AC185" i="148"/>
  <c r="AC48" i="148"/>
  <c r="AC165" i="148"/>
  <c r="AC205" i="148"/>
  <c r="AC170" i="148"/>
  <c r="AC166" i="148"/>
  <c r="AC254" i="148"/>
  <c r="AC27" i="148"/>
  <c r="AC116" i="148"/>
  <c r="AC60" i="148"/>
  <c r="AC89" i="148"/>
  <c r="AC88" i="148"/>
  <c r="AC93" i="148"/>
  <c r="AC153" i="148"/>
  <c r="AC104" i="148"/>
  <c r="AC168" i="148"/>
  <c r="AC119" i="148"/>
  <c r="AC171" i="148"/>
  <c r="AC28" i="148"/>
  <c r="AC221" i="148"/>
  <c r="AC142" i="148"/>
  <c r="AC223" i="148"/>
  <c r="AC151" i="148"/>
  <c r="AC38" i="148"/>
  <c r="AC62" i="148"/>
  <c r="AC113" i="148"/>
  <c r="AC16" i="148"/>
  <c r="AC102" i="148"/>
  <c r="AC109" i="148"/>
  <c r="AC94" i="148"/>
  <c r="AC232" i="148"/>
  <c r="AC31" i="148"/>
  <c r="AC120" i="148"/>
  <c r="AC22" i="148"/>
  <c r="AC34" i="148"/>
  <c r="AC190" i="148"/>
  <c r="AC127" i="148"/>
  <c r="AC84" i="148"/>
  <c r="AC24" i="148"/>
  <c r="AC196" i="148"/>
  <c r="AC177" i="148"/>
  <c r="AC181" i="148"/>
  <c r="AC247" i="148"/>
  <c r="AC86" i="148"/>
  <c r="AC23" i="148"/>
  <c r="AC188" i="148"/>
  <c r="AC140" i="148"/>
  <c r="AC59" i="148"/>
  <c r="AC73" i="148"/>
  <c r="AC149" i="148"/>
  <c r="AC155" i="148"/>
  <c r="AC169" i="148"/>
  <c r="AC158" i="148"/>
  <c r="AC212" i="148"/>
  <c r="AC85" i="148"/>
  <c r="AC81" i="148"/>
  <c r="AC183" i="148"/>
  <c r="AC138" i="148"/>
  <c r="AC243" i="148"/>
  <c r="AC252" i="148"/>
  <c r="AC226" i="148"/>
  <c r="AC25" i="148"/>
  <c r="AC32" i="148"/>
  <c r="AC204" i="148"/>
  <c r="AC29" i="148"/>
  <c r="AC244" i="148"/>
  <c r="AC129" i="148"/>
  <c r="AC191" i="148"/>
  <c r="AC58" i="148"/>
  <c r="AC253" i="148"/>
  <c r="AC172" i="148"/>
  <c r="AC222" i="148"/>
  <c r="AC160" i="148"/>
  <c r="AC20" i="148"/>
  <c r="AC164" i="148"/>
  <c r="AC266" i="148" l="1"/>
  <c r="Q164" i="147"/>
  <c r="Q20" i="147"/>
  <c r="Q160" i="147"/>
  <c r="Q222" i="147"/>
  <c r="Q172" i="147"/>
  <c r="Q253" i="147"/>
  <c r="Q58" i="147"/>
  <c r="Q191" i="147"/>
  <c r="Q129" i="147"/>
  <c r="Q244" i="147"/>
  <c r="Q29" i="147"/>
  <c r="Q204" i="147"/>
  <c r="Q32" i="147"/>
  <c r="Q25" i="147"/>
  <c r="Q226" i="147"/>
  <c r="Q252" i="147"/>
  <c r="Q243" i="147"/>
  <c r="Q138" i="147"/>
  <c r="Q183" i="147"/>
  <c r="Q81" i="147"/>
  <c r="Q85" i="147"/>
  <c r="Q212" i="147"/>
  <c r="Q158" i="147"/>
  <c r="Q169" i="147"/>
  <c r="Q155" i="147"/>
  <c r="Q149" i="147"/>
  <c r="Q73" i="147"/>
  <c r="Q59" i="147"/>
  <c r="Q140" i="147"/>
  <c r="Q188" i="147"/>
  <c r="Q23" i="147"/>
  <c r="Q86" i="147"/>
  <c r="Q247" i="147"/>
  <c r="Q181" i="147"/>
  <c r="Q177" i="147"/>
  <c r="Q196" i="147"/>
  <c r="Q24" i="147"/>
  <c r="Q84" i="147"/>
  <c r="Q127" i="147"/>
  <c r="Q190" i="147"/>
  <c r="Q34" i="147"/>
  <c r="Q22" i="147"/>
  <c r="Q120" i="147"/>
  <c r="Q31" i="147"/>
  <c r="Q232" i="147"/>
  <c r="Q94" i="147"/>
  <c r="Q109" i="147"/>
  <c r="Q102" i="147"/>
  <c r="Q16" i="147"/>
  <c r="Q113" i="147"/>
  <c r="Q62" i="147"/>
  <c r="Q38" i="147"/>
  <c r="Q151" i="147"/>
  <c r="Q223" i="147"/>
  <c r="Q142" i="147"/>
  <c r="Q221" i="147"/>
  <c r="Q28" i="147"/>
  <c r="Q171" i="147"/>
  <c r="Q119" i="147"/>
  <c r="Q168" i="147"/>
  <c r="Q104" i="147"/>
  <c r="Q153" i="147"/>
  <c r="Q93" i="147"/>
  <c r="Q88" i="147"/>
  <c r="Q89" i="147"/>
  <c r="Q60" i="147"/>
  <c r="Q116" i="147"/>
  <c r="Q27" i="147"/>
  <c r="Q254" i="147"/>
  <c r="Q166" i="147"/>
  <c r="Q170" i="147"/>
  <c r="Q205" i="147"/>
  <c r="Q165" i="147"/>
  <c r="Q48" i="147"/>
  <c r="Q185" i="147"/>
  <c r="Q64" i="147"/>
  <c r="Q128" i="147"/>
  <c r="Q263" i="147"/>
  <c r="Q37" i="147"/>
  <c r="Q65" i="147"/>
  <c r="Q83" i="147"/>
  <c r="Q121" i="147"/>
  <c r="Q251" i="147"/>
  <c r="Q186" i="147"/>
  <c r="Q173" i="147"/>
  <c r="Q123" i="147"/>
  <c r="Q189" i="147"/>
  <c r="Q130" i="147"/>
  <c r="Q118" i="147"/>
  <c r="Q230" i="147"/>
  <c r="Q206" i="147"/>
  <c r="Q26" i="147"/>
  <c r="Q202" i="147"/>
  <c r="Q43" i="147"/>
  <c r="Q213" i="147"/>
  <c r="Q135" i="147"/>
  <c r="Q200" i="147"/>
  <c r="Q36" i="147"/>
  <c r="Q91" i="147"/>
  <c r="Q70" i="147"/>
  <c r="Q159" i="147"/>
  <c r="Q63" i="147"/>
  <c r="Q220" i="147"/>
  <c r="Q21" i="147"/>
  <c r="Q72" i="147"/>
  <c r="Q141" i="147"/>
  <c r="Q97" i="147"/>
  <c r="Q175" i="147"/>
  <c r="Q41" i="147"/>
  <c r="Q163" i="147"/>
  <c r="Q46" i="147"/>
  <c r="Q134" i="147"/>
  <c r="Q148" i="147"/>
  <c r="Q55" i="147"/>
  <c r="Q19" i="147"/>
  <c r="Q197" i="147"/>
  <c r="Q157" i="147"/>
  <c r="Q182" i="147"/>
  <c r="Q39" i="147"/>
  <c r="Q208" i="147"/>
  <c r="Q239" i="147"/>
  <c r="Q136" i="147"/>
  <c r="Q214" i="147"/>
  <c r="Q69" i="147"/>
  <c r="Q215" i="147"/>
  <c r="Q78" i="147"/>
  <c r="Q115" i="147"/>
  <c r="Q126" i="147"/>
  <c r="Q49" i="147"/>
  <c r="Q30" i="147"/>
  <c r="Q250" i="147"/>
  <c r="Q111" i="147"/>
  <c r="Q152" i="147"/>
  <c r="Q79" i="147"/>
  <c r="Q187" i="147"/>
  <c r="Q154" i="147"/>
  <c r="Q74" i="147"/>
  <c r="Q245" i="147"/>
  <c r="Q50" i="147"/>
  <c r="Q44" i="147"/>
  <c r="Q237" i="147"/>
  <c r="Q137" i="147"/>
  <c r="Q66" i="147"/>
  <c r="Q124" i="147"/>
  <c r="Q238" i="147"/>
  <c r="Q246" i="147"/>
  <c r="Q133" i="147"/>
  <c r="Q105" i="147"/>
  <c r="Q180" i="147"/>
  <c r="Q114" i="147"/>
  <c r="Q209" i="147"/>
  <c r="Q52" i="147"/>
  <c r="Q17" i="147"/>
  <c r="Q106" i="147"/>
  <c r="Q216" i="147"/>
  <c r="Q259" i="147"/>
  <c r="Q107" i="147"/>
  <c r="Q219" i="147"/>
  <c r="Q210" i="147"/>
  <c r="Q108" i="147"/>
  <c r="Q256" i="147"/>
  <c r="Q145" i="147"/>
  <c r="Q195" i="147"/>
  <c r="Q35" i="147"/>
  <c r="Q199" i="147"/>
  <c r="Q61" i="147"/>
  <c r="Q139" i="147"/>
  <c r="Q117" i="147"/>
  <c r="Q54" i="147"/>
  <c r="Q40" i="147"/>
  <c r="Q112" i="147"/>
  <c r="Q56" i="147"/>
  <c r="Q57" i="147"/>
  <c r="Q96" i="147"/>
  <c r="Q80" i="147"/>
  <c r="Q194" i="147"/>
  <c r="Q264" i="147"/>
  <c r="Q99" i="147"/>
  <c r="Q33" i="147"/>
  <c r="Q101" i="147"/>
  <c r="Q77" i="147"/>
  <c r="Q98" i="147"/>
  <c r="Q176" i="147"/>
  <c r="Q249" i="147"/>
  <c r="Q42" i="147"/>
  <c r="Q211" i="147"/>
  <c r="Q67" i="147"/>
  <c r="Q255" i="147"/>
  <c r="Q95" i="147"/>
  <c r="Q192" i="147"/>
  <c r="Q167" i="147"/>
  <c r="Q261" i="147"/>
  <c r="Q162" i="147"/>
  <c r="Q224" i="147"/>
  <c r="Q143" i="147"/>
  <c r="Q100" i="147"/>
  <c r="Q231" i="147"/>
  <c r="Q110" i="147"/>
  <c r="Q225" i="147"/>
  <c r="Q144" i="147"/>
  <c r="Q87" i="147"/>
  <c r="Q125" i="147"/>
  <c r="Q132" i="147"/>
  <c r="Q150" i="147"/>
  <c r="Q228" i="147"/>
  <c r="Q18" i="147"/>
  <c r="Q103" i="147"/>
  <c r="Q229" i="147"/>
  <c r="Q68" i="147"/>
  <c r="Q131" i="147"/>
  <c r="Q262" i="147"/>
  <c r="Q217" i="147"/>
  <c r="Q156" i="147"/>
  <c r="Q179" i="147"/>
  <c r="Q51" i="147"/>
  <c r="Q242" i="147"/>
  <c r="Q198" i="147"/>
  <c r="Q47" i="147"/>
  <c r="Q227" i="147"/>
  <c r="Q122" i="147"/>
  <c r="Q146" i="147"/>
  <c r="Q45" i="147"/>
  <c r="Q71" i="147"/>
  <c r="Q76" i="147"/>
  <c r="Q75" i="147"/>
  <c r="Q248" i="147"/>
  <c r="Q90" i="147"/>
  <c r="Q193" i="147"/>
  <c r="Q234" i="147"/>
  <c r="Q92" i="147"/>
  <c r="Q233" i="147"/>
  <c r="Q265" i="147"/>
  <c r="Q184" i="147"/>
  <c r="Q53" i="147"/>
  <c r="Q207" i="147"/>
  <c r="Q161" i="147"/>
  <c r="Q178" i="147"/>
  <c r="Q236" i="147"/>
  <c r="Q240" i="147"/>
  <c r="Q235" i="147"/>
  <c r="Q147" i="147"/>
  <c r="Q203" i="147"/>
  <c r="Q260" i="147"/>
  <c r="Q201" i="147"/>
  <c r="Q258" i="147"/>
  <c r="Q82" i="147"/>
  <c r="Q257" i="147"/>
  <c r="Q174" i="147"/>
  <c r="Q218" i="147"/>
  <c r="Q241" i="147"/>
  <c r="AD222" i="148"/>
  <c r="AD204" i="148"/>
  <c r="AD81" i="148"/>
  <c r="AD59" i="148"/>
  <c r="AD196" i="148"/>
  <c r="AD31" i="148"/>
  <c r="AD38" i="148"/>
  <c r="AD168" i="148"/>
  <c r="AD27" i="148"/>
  <c r="AD64" i="148"/>
  <c r="AD186" i="148"/>
  <c r="AD26" i="148"/>
  <c r="AD70" i="148"/>
  <c r="AD175" i="148"/>
  <c r="AD197" i="148"/>
  <c r="AD69" i="148"/>
  <c r="AD111" i="148"/>
  <c r="AD44" i="148"/>
  <c r="AD105" i="148"/>
  <c r="AD259" i="148"/>
  <c r="AD35" i="148"/>
  <c r="AD56" i="148"/>
  <c r="AD101" i="148"/>
  <c r="AD255" i="148"/>
  <c r="AD100" i="148"/>
  <c r="AD150" i="148"/>
  <c r="AD217" i="148"/>
  <c r="AD122" i="148"/>
  <c r="AD193" i="148"/>
  <c r="AD161" i="148"/>
  <c r="AD201" i="148"/>
  <c r="AD45" i="148"/>
  <c r="AD82" i="148"/>
  <c r="AD242" i="148"/>
  <c r="AD244" i="148"/>
  <c r="AD55" i="148"/>
  <c r="AD211" i="148"/>
  <c r="AD241" i="148"/>
  <c r="AD73" i="148"/>
  <c r="AD116" i="148"/>
  <c r="AD97" i="148"/>
  <c r="AD216" i="148"/>
  <c r="AD143" i="148"/>
  <c r="AD207" i="148"/>
  <c r="AD172" i="148"/>
  <c r="AD32" i="148"/>
  <c r="AD85" i="148"/>
  <c r="AD140" i="148"/>
  <c r="AD24" i="148"/>
  <c r="AD232" i="148"/>
  <c r="AD151" i="148"/>
  <c r="AD104" i="148"/>
  <c r="AD254" i="148"/>
  <c r="AD128" i="148"/>
  <c r="AD173" i="148"/>
  <c r="AD202" i="148"/>
  <c r="AD159" i="148"/>
  <c r="AD41" i="148"/>
  <c r="AD157" i="148"/>
  <c r="AD215" i="148"/>
  <c r="AD152" i="148"/>
  <c r="AD237" i="148"/>
  <c r="AD180" i="148"/>
  <c r="AD107" i="148"/>
  <c r="AD199" i="148"/>
  <c r="AD57" i="148"/>
  <c r="AD77" i="148"/>
  <c r="AD95" i="148"/>
  <c r="AD231" i="148"/>
  <c r="AD228" i="148"/>
  <c r="AD156" i="148"/>
  <c r="AD146" i="148"/>
  <c r="AD234" i="148"/>
  <c r="AD178" i="148"/>
  <c r="AD258" i="148"/>
  <c r="AD18" i="148"/>
  <c r="AD236" i="148"/>
  <c r="AD257" i="148"/>
  <c r="AD174" i="148"/>
  <c r="AD218" i="148"/>
  <c r="AD20" i="148"/>
  <c r="AD230" i="148"/>
  <c r="AD145" i="148"/>
  <c r="AD248" i="148"/>
  <c r="AD183" i="148"/>
  <c r="AD91" i="148"/>
  <c r="AD133" i="148"/>
  <c r="AD67" i="148"/>
  <c r="AD90" i="148"/>
  <c r="AD253" i="148"/>
  <c r="AD25" i="148"/>
  <c r="AD212" i="148"/>
  <c r="AD188" i="148"/>
  <c r="AD84" i="148"/>
  <c r="AD94" i="148"/>
  <c r="AD223" i="148"/>
  <c r="AD153" i="148"/>
  <c r="AD166" i="148"/>
  <c r="AD263" i="148"/>
  <c r="AD123" i="148"/>
  <c r="AD43" i="148"/>
  <c r="AD63" i="148"/>
  <c r="AD163" i="148"/>
  <c r="AD182" i="148"/>
  <c r="AD78" i="148"/>
  <c r="AD79" i="148"/>
  <c r="AD137" i="148"/>
  <c r="AD114" i="148"/>
  <c r="AD219" i="148"/>
  <c r="AD61" i="148"/>
  <c r="AD96" i="148"/>
  <c r="AD98" i="148"/>
  <c r="AD192" i="148"/>
  <c r="AD110" i="148"/>
  <c r="AD179" i="148"/>
  <c r="AD92" i="148"/>
  <c r="AD76" i="148"/>
  <c r="AD75" i="148"/>
  <c r="AD138" i="148"/>
  <c r="AD113" i="148"/>
  <c r="AD171" i="148"/>
  <c r="AD48" i="148"/>
  <c r="AD36" i="148"/>
  <c r="AD245" i="148"/>
  <c r="AD40" i="148"/>
  <c r="AD131" i="148"/>
  <c r="AD120" i="148"/>
  <c r="AD19" i="148"/>
  <c r="AD33" i="148"/>
  <c r="AD260" i="148"/>
  <c r="AD58" i="148"/>
  <c r="AD226" i="148"/>
  <c r="AD158" i="148"/>
  <c r="AD23" i="148"/>
  <c r="AD127" i="148"/>
  <c r="AD109" i="148"/>
  <c r="AD142" i="148"/>
  <c r="AD93" i="148"/>
  <c r="AD170" i="148"/>
  <c r="AD37" i="148"/>
  <c r="AD189" i="148"/>
  <c r="AD213" i="148"/>
  <c r="AD220" i="148"/>
  <c r="AD46" i="148"/>
  <c r="AD39" i="148"/>
  <c r="AD115" i="148"/>
  <c r="AD187" i="148"/>
  <c r="AD66" i="148"/>
  <c r="AD209" i="148"/>
  <c r="AD210" i="148"/>
  <c r="AD139" i="148"/>
  <c r="AD80" i="148"/>
  <c r="AD176" i="148"/>
  <c r="AD167" i="148"/>
  <c r="AD225" i="148"/>
  <c r="AD103" i="148"/>
  <c r="AD51" i="148"/>
  <c r="AD71" i="148"/>
  <c r="AD233" i="148"/>
  <c r="AD240" i="148"/>
  <c r="AD265" i="148"/>
  <c r="AD184" i="148"/>
  <c r="AD181" i="148"/>
  <c r="AD30" i="148"/>
  <c r="AD99" i="148"/>
  <c r="AD47" i="148"/>
  <c r="AD177" i="148"/>
  <c r="AD250" i="148"/>
  <c r="AD132" i="148"/>
  <c r="AD191" i="148"/>
  <c r="AD252" i="148"/>
  <c r="AD169" i="148"/>
  <c r="AD86" i="148"/>
  <c r="AD190" i="148"/>
  <c r="AD102" i="148"/>
  <c r="AD221" i="148"/>
  <c r="AD88" i="148"/>
  <c r="AD205" i="148"/>
  <c r="AD65" i="148"/>
  <c r="AD130" i="148"/>
  <c r="AD135" i="148"/>
  <c r="AD21" i="148"/>
  <c r="AD134" i="148"/>
  <c r="AD208" i="148"/>
  <c r="AD126" i="148"/>
  <c r="AD154" i="148"/>
  <c r="AD124" i="148"/>
  <c r="AD52" i="148"/>
  <c r="AD108" i="148"/>
  <c r="AD117" i="148"/>
  <c r="AD194" i="148"/>
  <c r="AD249" i="148"/>
  <c r="AD261" i="148"/>
  <c r="AD144" i="148"/>
  <c r="AD229" i="148"/>
  <c r="AD235" i="148"/>
  <c r="AD22" i="148"/>
  <c r="AD60" i="148"/>
  <c r="AD141" i="148"/>
  <c r="AD246" i="148"/>
  <c r="AD224" i="148"/>
  <c r="AD53" i="148"/>
  <c r="AD29" i="148"/>
  <c r="AD62" i="148"/>
  <c r="AD119" i="148"/>
  <c r="AD185" i="148"/>
  <c r="AD206" i="148"/>
  <c r="AD214" i="148"/>
  <c r="AD195" i="148"/>
  <c r="AD262" i="148"/>
  <c r="AD164" i="148"/>
  <c r="AD129" i="148"/>
  <c r="AD243" i="148"/>
  <c r="AD155" i="148"/>
  <c r="AD247" i="148"/>
  <c r="AD34" i="148"/>
  <c r="AD16" i="148"/>
  <c r="AD28" i="148"/>
  <c r="AD89" i="148"/>
  <c r="AD165" i="148"/>
  <c r="AD83" i="148"/>
  <c r="AD118" i="148"/>
  <c r="AD200" i="148"/>
  <c r="AD72" i="148"/>
  <c r="AD148" i="148"/>
  <c r="AD239" i="148"/>
  <c r="AD49" i="148"/>
  <c r="AD74" i="148"/>
  <c r="AD238" i="148"/>
  <c r="AD17" i="148"/>
  <c r="AD256" i="148"/>
  <c r="AD54" i="148"/>
  <c r="AD264" i="148"/>
  <c r="AD42" i="148"/>
  <c r="AD162" i="148"/>
  <c r="AD87" i="148"/>
  <c r="AD68" i="148"/>
  <c r="AD198" i="148"/>
  <c r="AD147" i="148"/>
  <c r="AD149" i="148"/>
  <c r="AD121" i="148"/>
  <c r="AD136" i="148"/>
  <c r="AD106" i="148"/>
  <c r="AD125" i="148"/>
  <c r="AD203" i="148"/>
  <c r="AD160" i="148"/>
  <c r="AD251" i="148"/>
  <c r="AD50" i="148"/>
  <c r="AD112" i="148"/>
  <c r="AD227" i="148"/>
  <c r="AJ227" i="148" l="1"/>
  <c r="AE227" i="148"/>
  <c r="AG227" i="148" s="1"/>
  <c r="AI227" i="148" s="1"/>
  <c r="AF227" i="148"/>
  <c r="AH227" i="148" s="1"/>
  <c r="AJ112" i="148"/>
  <c r="AF112" i="148"/>
  <c r="AH112" i="148" s="1"/>
  <c r="AE112" i="148"/>
  <c r="AG112" i="148" s="1"/>
  <c r="AI112" i="148" s="1"/>
  <c r="AJ50" i="148"/>
  <c r="AE50" i="148"/>
  <c r="AG50" i="148" s="1"/>
  <c r="AI50" i="148" s="1"/>
  <c r="AF50" i="148"/>
  <c r="AH50" i="148" s="1"/>
  <c r="AJ251" i="148"/>
  <c r="AF251" i="148"/>
  <c r="AH251" i="148" s="1"/>
  <c r="AE251" i="148"/>
  <c r="AG251" i="148" s="1"/>
  <c r="AI251" i="148" s="1"/>
  <c r="AJ160" i="148"/>
  <c r="AF160" i="148"/>
  <c r="AH160" i="148" s="1"/>
  <c r="AE160" i="148"/>
  <c r="AG160" i="148" s="1"/>
  <c r="AI160" i="148" s="1"/>
  <c r="AJ203" i="148"/>
  <c r="AF203" i="148"/>
  <c r="AH203" i="148" s="1"/>
  <c r="AE203" i="148"/>
  <c r="AG203" i="148" s="1"/>
  <c r="AI203" i="148" s="1"/>
  <c r="AJ125" i="148"/>
  <c r="AE125" i="148"/>
  <c r="AG125" i="148" s="1"/>
  <c r="AI125" i="148" s="1"/>
  <c r="AF125" i="148"/>
  <c r="AH125" i="148" s="1"/>
  <c r="AJ106" i="148"/>
  <c r="AE106" i="148"/>
  <c r="AG106" i="148" s="1"/>
  <c r="AI106" i="148" s="1"/>
  <c r="AF106" i="148"/>
  <c r="AH106" i="148" s="1"/>
  <c r="AJ136" i="148"/>
  <c r="AE136" i="148"/>
  <c r="AG136" i="148" s="1"/>
  <c r="AI136" i="148" s="1"/>
  <c r="AF136" i="148"/>
  <c r="AH136" i="148" s="1"/>
  <c r="AJ121" i="148"/>
  <c r="AE121" i="148"/>
  <c r="AG121" i="148" s="1"/>
  <c r="AI121" i="148" s="1"/>
  <c r="AF121" i="148"/>
  <c r="AH121" i="148" s="1"/>
  <c r="AJ149" i="148"/>
  <c r="AF149" i="148"/>
  <c r="AH149" i="148" s="1"/>
  <c r="AE149" i="148"/>
  <c r="AG149" i="148" s="1"/>
  <c r="AI149" i="148" s="1"/>
  <c r="AJ147" i="148"/>
  <c r="AE147" i="148"/>
  <c r="AG147" i="148" s="1"/>
  <c r="AI147" i="148" s="1"/>
  <c r="AF147" i="148"/>
  <c r="AH147" i="148" s="1"/>
  <c r="AJ198" i="148"/>
  <c r="AE198" i="148"/>
  <c r="AG198" i="148" s="1"/>
  <c r="AI198" i="148" s="1"/>
  <c r="AF198" i="148"/>
  <c r="AH198" i="148" s="1"/>
  <c r="AJ68" i="148"/>
  <c r="AF68" i="148"/>
  <c r="AH68" i="148" s="1"/>
  <c r="AE68" i="148"/>
  <c r="AG68" i="148" s="1"/>
  <c r="AI68" i="148" s="1"/>
  <c r="AJ87" i="148"/>
  <c r="AE87" i="148"/>
  <c r="AG87" i="148" s="1"/>
  <c r="AI87" i="148" s="1"/>
  <c r="AF87" i="148"/>
  <c r="AH87" i="148" s="1"/>
  <c r="AJ162" i="148"/>
  <c r="AE162" i="148"/>
  <c r="AG162" i="148" s="1"/>
  <c r="AI162" i="148" s="1"/>
  <c r="AF162" i="148"/>
  <c r="AH162" i="148" s="1"/>
  <c r="AJ42" i="148"/>
  <c r="AF42" i="148"/>
  <c r="AH42" i="148" s="1"/>
  <c r="AE42" i="148"/>
  <c r="AG42" i="148" s="1"/>
  <c r="AI42" i="148" s="1"/>
  <c r="AJ264" i="148"/>
  <c r="AF264" i="148"/>
  <c r="AH264" i="148" s="1"/>
  <c r="AE264" i="148"/>
  <c r="AG264" i="148" s="1"/>
  <c r="AI264" i="148" s="1"/>
  <c r="AJ54" i="148"/>
  <c r="AF54" i="148"/>
  <c r="AH54" i="148" s="1"/>
  <c r="AE54" i="148"/>
  <c r="AG54" i="148" s="1"/>
  <c r="AI54" i="148" s="1"/>
  <c r="AJ256" i="148"/>
  <c r="AE256" i="148"/>
  <c r="AG256" i="148" s="1"/>
  <c r="AI256" i="148" s="1"/>
  <c r="AF256" i="148"/>
  <c r="AH256" i="148" s="1"/>
  <c r="AJ17" i="148"/>
  <c r="AF17" i="148"/>
  <c r="AH17" i="148" s="1"/>
  <c r="AE17" i="148"/>
  <c r="AG17" i="148" s="1"/>
  <c r="AI17" i="148" s="1"/>
  <c r="AJ238" i="148"/>
  <c r="AE238" i="148"/>
  <c r="AG238" i="148" s="1"/>
  <c r="AI238" i="148" s="1"/>
  <c r="AF238" i="148"/>
  <c r="AH238" i="148" s="1"/>
  <c r="AJ74" i="148"/>
  <c r="AF74" i="148"/>
  <c r="AH74" i="148" s="1"/>
  <c r="AE74" i="148"/>
  <c r="AG74" i="148" s="1"/>
  <c r="AI74" i="148" s="1"/>
  <c r="AJ49" i="148"/>
  <c r="AE49" i="148"/>
  <c r="AG49" i="148" s="1"/>
  <c r="AI49" i="148" s="1"/>
  <c r="AF49" i="148"/>
  <c r="AH49" i="148" s="1"/>
  <c r="AJ239" i="148"/>
  <c r="AE239" i="148"/>
  <c r="AG239" i="148" s="1"/>
  <c r="AI239" i="148" s="1"/>
  <c r="AF239" i="148"/>
  <c r="AH239" i="148" s="1"/>
  <c r="AJ148" i="148"/>
  <c r="AF148" i="148"/>
  <c r="AH148" i="148" s="1"/>
  <c r="AE148" i="148"/>
  <c r="AG148" i="148" s="1"/>
  <c r="AI148" i="148" s="1"/>
  <c r="AJ72" i="148"/>
  <c r="AF72" i="148"/>
  <c r="AH72" i="148" s="1"/>
  <c r="AE72" i="148"/>
  <c r="AG72" i="148" s="1"/>
  <c r="AI72" i="148" s="1"/>
  <c r="AJ200" i="148"/>
  <c r="AF200" i="148"/>
  <c r="AH200" i="148" s="1"/>
  <c r="AE200" i="148"/>
  <c r="AG200" i="148" s="1"/>
  <c r="AI200" i="148" s="1"/>
  <c r="AJ118" i="148"/>
  <c r="AE118" i="148"/>
  <c r="AG118" i="148" s="1"/>
  <c r="AI118" i="148" s="1"/>
  <c r="AF118" i="148"/>
  <c r="AH118" i="148" s="1"/>
  <c r="AJ83" i="148"/>
  <c r="AF83" i="148"/>
  <c r="AH83" i="148" s="1"/>
  <c r="AE83" i="148"/>
  <c r="AG83" i="148" s="1"/>
  <c r="AI83" i="148" s="1"/>
  <c r="AJ165" i="148"/>
  <c r="AE165" i="148"/>
  <c r="AG165" i="148" s="1"/>
  <c r="AI165" i="148" s="1"/>
  <c r="AF165" i="148"/>
  <c r="AH165" i="148" s="1"/>
  <c r="AJ89" i="148"/>
  <c r="AF89" i="148"/>
  <c r="AH89" i="148" s="1"/>
  <c r="AE89" i="148"/>
  <c r="AG89" i="148" s="1"/>
  <c r="AI89" i="148" s="1"/>
  <c r="AJ28" i="148"/>
  <c r="AE28" i="148"/>
  <c r="AG28" i="148" s="1"/>
  <c r="AI28" i="148" s="1"/>
  <c r="AF28" i="148"/>
  <c r="AH28" i="148" s="1"/>
  <c r="AJ16" i="148"/>
  <c r="AD266" i="148"/>
  <c r="AE16" i="148"/>
  <c r="AG16" i="148" s="1"/>
  <c r="AI16" i="148" s="1"/>
  <c r="AF16" i="148"/>
  <c r="AJ34" i="148"/>
  <c r="AF34" i="148"/>
  <c r="AH34" i="148" s="1"/>
  <c r="AE34" i="148"/>
  <c r="AG34" i="148" s="1"/>
  <c r="AI34" i="148" s="1"/>
  <c r="AJ247" i="148"/>
  <c r="AF247" i="148"/>
  <c r="AH247" i="148" s="1"/>
  <c r="AE247" i="148"/>
  <c r="AG247" i="148" s="1"/>
  <c r="AI247" i="148" s="1"/>
  <c r="AJ155" i="148"/>
  <c r="AF155" i="148"/>
  <c r="AH155" i="148" s="1"/>
  <c r="AE155" i="148"/>
  <c r="AG155" i="148" s="1"/>
  <c r="AI155" i="148" s="1"/>
  <c r="AJ243" i="148"/>
  <c r="AF243" i="148"/>
  <c r="AH243" i="148" s="1"/>
  <c r="AE243" i="148"/>
  <c r="AG243" i="148" s="1"/>
  <c r="AI243" i="148" s="1"/>
  <c r="AJ129" i="148"/>
  <c r="AE129" i="148"/>
  <c r="AG129" i="148" s="1"/>
  <c r="AI129" i="148" s="1"/>
  <c r="AF129" i="148"/>
  <c r="AH129" i="148" s="1"/>
  <c r="AJ164" i="148"/>
  <c r="AF164" i="148"/>
  <c r="AH164" i="148" s="1"/>
  <c r="AE164" i="148"/>
  <c r="AG164" i="148" s="1"/>
  <c r="AI164" i="148" s="1"/>
  <c r="AJ262" i="148"/>
  <c r="AF262" i="148"/>
  <c r="AH262" i="148" s="1"/>
  <c r="AE262" i="148"/>
  <c r="AG262" i="148" s="1"/>
  <c r="AI262" i="148" s="1"/>
  <c r="AJ195" i="148"/>
  <c r="AF195" i="148"/>
  <c r="AH195" i="148" s="1"/>
  <c r="AE195" i="148"/>
  <c r="AG195" i="148" s="1"/>
  <c r="AI195" i="148" s="1"/>
  <c r="AJ214" i="148"/>
  <c r="AF214" i="148"/>
  <c r="AH214" i="148" s="1"/>
  <c r="AE214" i="148"/>
  <c r="AG214" i="148" s="1"/>
  <c r="AI214" i="148" s="1"/>
  <c r="AJ206" i="148"/>
  <c r="AF206" i="148"/>
  <c r="AH206" i="148" s="1"/>
  <c r="AE206" i="148"/>
  <c r="AG206" i="148" s="1"/>
  <c r="AI206" i="148" s="1"/>
  <c r="AJ185" i="148"/>
  <c r="AF185" i="148"/>
  <c r="AH185" i="148" s="1"/>
  <c r="AE185" i="148"/>
  <c r="AG185" i="148" s="1"/>
  <c r="AI185" i="148" s="1"/>
  <c r="AJ119" i="148"/>
  <c r="AF119" i="148"/>
  <c r="AH119" i="148" s="1"/>
  <c r="AE119" i="148"/>
  <c r="AG119" i="148" s="1"/>
  <c r="AI119" i="148" s="1"/>
  <c r="AJ62" i="148"/>
  <c r="AF62" i="148"/>
  <c r="AH62" i="148" s="1"/>
  <c r="AE62" i="148"/>
  <c r="AG62" i="148" s="1"/>
  <c r="AI62" i="148" s="1"/>
  <c r="AJ29" i="148"/>
  <c r="AE29" i="148"/>
  <c r="AG29" i="148" s="1"/>
  <c r="AI29" i="148" s="1"/>
  <c r="AF29" i="148"/>
  <c r="AH29" i="148" s="1"/>
  <c r="AJ53" i="148"/>
  <c r="AE53" i="148"/>
  <c r="AG53" i="148" s="1"/>
  <c r="AI53" i="148" s="1"/>
  <c r="AF53" i="148"/>
  <c r="AH53" i="148" s="1"/>
  <c r="AJ224" i="148"/>
  <c r="AF224" i="148"/>
  <c r="AH224" i="148" s="1"/>
  <c r="AE224" i="148"/>
  <c r="AG224" i="148" s="1"/>
  <c r="AI224" i="148" s="1"/>
  <c r="AJ246" i="148"/>
  <c r="AE246" i="148"/>
  <c r="AG246" i="148" s="1"/>
  <c r="AI246" i="148" s="1"/>
  <c r="AF246" i="148"/>
  <c r="AH246" i="148" s="1"/>
  <c r="AJ141" i="148"/>
  <c r="AF141" i="148"/>
  <c r="AH141" i="148" s="1"/>
  <c r="AE141" i="148"/>
  <c r="AG141" i="148" s="1"/>
  <c r="AI141" i="148" s="1"/>
  <c r="AJ60" i="148"/>
  <c r="AE60" i="148"/>
  <c r="AG60" i="148" s="1"/>
  <c r="AI60" i="148" s="1"/>
  <c r="AF60" i="148"/>
  <c r="AH60" i="148" s="1"/>
  <c r="AJ22" i="148"/>
  <c r="AE22" i="148"/>
  <c r="AG22" i="148" s="1"/>
  <c r="AI22" i="148" s="1"/>
  <c r="AF22" i="148"/>
  <c r="AH22" i="148" s="1"/>
  <c r="AJ235" i="148"/>
  <c r="AF235" i="148"/>
  <c r="AH235" i="148" s="1"/>
  <c r="AE235" i="148"/>
  <c r="AG235" i="148" s="1"/>
  <c r="AI235" i="148" s="1"/>
  <c r="AJ229" i="148"/>
  <c r="AF229" i="148"/>
  <c r="AH229" i="148" s="1"/>
  <c r="AE229" i="148"/>
  <c r="AG229" i="148" s="1"/>
  <c r="AI229" i="148" s="1"/>
  <c r="AJ144" i="148"/>
  <c r="AE144" i="148"/>
  <c r="AG144" i="148" s="1"/>
  <c r="AI144" i="148" s="1"/>
  <c r="AF144" i="148"/>
  <c r="AH144" i="148" s="1"/>
  <c r="AJ261" i="148"/>
  <c r="AE261" i="148"/>
  <c r="AG261" i="148" s="1"/>
  <c r="AI261" i="148" s="1"/>
  <c r="AF261" i="148"/>
  <c r="AH261" i="148" s="1"/>
  <c r="AJ249" i="148"/>
  <c r="AF249" i="148"/>
  <c r="AH249" i="148" s="1"/>
  <c r="AE249" i="148"/>
  <c r="AG249" i="148" s="1"/>
  <c r="AI249" i="148" s="1"/>
  <c r="AJ194" i="148"/>
  <c r="AF194" i="148"/>
  <c r="AH194" i="148" s="1"/>
  <c r="AE194" i="148"/>
  <c r="AG194" i="148" s="1"/>
  <c r="AI194" i="148" s="1"/>
  <c r="AJ117" i="148"/>
  <c r="AF117" i="148"/>
  <c r="AH117" i="148" s="1"/>
  <c r="AE117" i="148"/>
  <c r="AG117" i="148" s="1"/>
  <c r="AI117" i="148" s="1"/>
  <c r="AJ108" i="148"/>
  <c r="AE108" i="148"/>
  <c r="AG108" i="148" s="1"/>
  <c r="AI108" i="148" s="1"/>
  <c r="AF108" i="148"/>
  <c r="AH108" i="148" s="1"/>
  <c r="AJ52" i="148"/>
  <c r="AE52" i="148"/>
  <c r="AG52" i="148" s="1"/>
  <c r="AI52" i="148" s="1"/>
  <c r="AF52" i="148"/>
  <c r="AH52" i="148" s="1"/>
  <c r="AJ124" i="148"/>
  <c r="AF124" i="148"/>
  <c r="AH124" i="148" s="1"/>
  <c r="AE124" i="148"/>
  <c r="AG124" i="148" s="1"/>
  <c r="AI124" i="148" s="1"/>
  <c r="AJ154" i="148"/>
  <c r="AE154" i="148"/>
  <c r="AG154" i="148" s="1"/>
  <c r="AI154" i="148" s="1"/>
  <c r="AF154" i="148"/>
  <c r="AH154" i="148" s="1"/>
  <c r="AJ126" i="148"/>
  <c r="AF126" i="148"/>
  <c r="AH126" i="148" s="1"/>
  <c r="AE126" i="148"/>
  <c r="AG126" i="148" s="1"/>
  <c r="AI126" i="148" s="1"/>
  <c r="AJ208" i="148"/>
  <c r="AF208" i="148"/>
  <c r="AH208" i="148" s="1"/>
  <c r="AE208" i="148"/>
  <c r="AG208" i="148" s="1"/>
  <c r="AI208" i="148" s="1"/>
  <c r="AJ134" i="148"/>
  <c r="AF134" i="148"/>
  <c r="AH134" i="148" s="1"/>
  <c r="AE134" i="148"/>
  <c r="AG134" i="148" s="1"/>
  <c r="AI134" i="148" s="1"/>
  <c r="AJ21" i="148"/>
  <c r="AE21" i="148"/>
  <c r="AG21" i="148" s="1"/>
  <c r="AI21" i="148" s="1"/>
  <c r="AF21" i="148"/>
  <c r="AH21" i="148" s="1"/>
  <c r="AJ135" i="148"/>
  <c r="AE135" i="148"/>
  <c r="AG135" i="148" s="1"/>
  <c r="AI135" i="148" s="1"/>
  <c r="AF135" i="148"/>
  <c r="AH135" i="148" s="1"/>
  <c r="AJ130" i="148"/>
  <c r="AE130" i="148"/>
  <c r="AG130" i="148" s="1"/>
  <c r="AI130" i="148" s="1"/>
  <c r="AF130" i="148"/>
  <c r="AH130" i="148" s="1"/>
  <c r="AJ65" i="148"/>
  <c r="AF65" i="148"/>
  <c r="AH65" i="148" s="1"/>
  <c r="AE65" i="148"/>
  <c r="AG65" i="148" s="1"/>
  <c r="AI65" i="148" s="1"/>
  <c r="AJ205" i="148"/>
  <c r="AE205" i="148"/>
  <c r="AG205" i="148" s="1"/>
  <c r="AI205" i="148" s="1"/>
  <c r="AF205" i="148"/>
  <c r="AH205" i="148" s="1"/>
  <c r="AJ88" i="148"/>
  <c r="AE88" i="148"/>
  <c r="AG88" i="148" s="1"/>
  <c r="AI88" i="148" s="1"/>
  <c r="AF88" i="148"/>
  <c r="AH88" i="148" s="1"/>
  <c r="AJ221" i="148"/>
  <c r="AF221" i="148"/>
  <c r="AH221" i="148" s="1"/>
  <c r="AE221" i="148"/>
  <c r="AG221" i="148" s="1"/>
  <c r="AI221" i="148" s="1"/>
  <c r="AJ102" i="148"/>
  <c r="AF102" i="148"/>
  <c r="AH102" i="148" s="1"/>
  <c r="AE102" i="148"/>
  <c r="AG102" i="148" s="1"/>
  <c r="AI102" i="148" s="1"/>
  <c r="AJ190" i="148"/>
  <c r="AE190" i="148"/>
  <c r="AG190" i="148" s="1"/>
  <c r="AI190" i="148" s="1"/>
  <c r="AF190" i="148"/>
  <c r="AH190" i="148" s="1"/>
  <c r="AJ86" i="148"/>
  <c r="AF86" i="148"/>
  <c r="AH86" i="148" s="1"/>
  <c r="AE86" i="148"/>
  <c r="AG86" i="148" s="1"/>
  <c r="AI86" i="148" s="1"/>
  <c r="AJ169" i="148"/>
  <c r="AF169" i="148"/>
  <c r="AH169" i="148" s="1"/>
  <c r="AE169" i="148"/>
  <c r="AG169" i="148" s="1"/>
  <c r="AI169" i="148" s="1"/>
  <c r="AJ252" i="148"/>
  <c r="AE252" i="148"/>
  <c r="AG252" i="148" s="1"/>
  <c r="AI252" i="148" s="1"/>
  <c r="AF252" i="148"/>
  <c r="AH252" i="148" s="1"/>
  <c r="AJ191" i="148"/>
  <c r="AE191" i="148"/>
  <c r="AG191" i="148" s="1"/>
  <c r="AI191" i="148" s="1"/>
  <c r="AF191" i="148"/>
  <c r="AH191" i="148" s="1"/>
  <c r="AJ132" i="148"/>
  <c r="AE132" i="148"/>
  <c r="AG132" i="148" s="1"/>
  <c r="AI132" i="148" s="1"/>
  <c r="AF132" i="148"/>
  <c r="AH132" i="148" s="1"/>
  <c r="AJ250" i="148"/>
  <c r="AE250" i="148"/>
  <c r="AG250" i="148" s="1"/>
  <c r="AI250" i="148" s="1"/>
  <c r="AF250" i="148"/>
  <c r="AH250" i="148" s="1"/>
  <c r="AJ177" i="148"/>
  <c r="AE177" i="148"/>
  <c r="AG177" i="148" s="1"/>
  <c r="AI177" i="148" s="1"/>
  <c r="AF177" i="148"/>
  <c r="AH177" i="148" s="1"/>
  <c r="AJ47" i="148"/>
  <c r="AF47" i="148"/>
  <c r="AH47" i="148" s="1"/>
  <c r="AE47" i="148"/>
  <c r="AG47" i="148" s="1"/>
  <c r="AI47" i="148" s="1"/>
  <c r="AJ99" i="148"/>
  <c r="AE99" i="148"/>
  <c r="AG99" i="148" s="1"/>
  <c r="AI99" i="148" s="1"/>
  <c r="AF99" i="148"/>
  <c r="AH99" i="148" s="1"/>
  <c r="AJ30" i="148"/>
  <c r="AE30" i="148"/>
  <c r="AG30" i="148" s="1"/>
  <c r="AI30" i="148" s="1"/>
  <c r="AF30" i="148"/>
  <c r="AH30" i="148" s="1"/>
  <c r="AJ181" i="148"/>
  <c r="AE181" i="148"/>
  <c r="AG181" i="148" s="1"/>
  <c r="AI181" i="148" s="1"/>
  <c r="AF181" i="148"/>
  <c r="AH181" i="148" s="1"/>
  <c r="AJ184" i="148"/>
  <c r="AE184" i="148"/>
  <c r="AG184" i="148" s="1"/>
  <c r="AI184" i="148" s="1"/>
  <c r="AF184" i="148"/>
  <c r="AH184" i="148" s="1"/>
  <c r="AJ265" i="148"/>
  <c r="AF265" i="148"/>
  <c r="AH265" i="148" s="1"/>
  <c r="AE265" i="148"/>
  <c r="AG265" i="148" s="1"/>
  <c r="AI265" i="148" s="1"/>
  <c r="AJ240" i="148"/>
  <c r="AE240" i="148"/>
  <c r="AG240" i="148" s="1"/>
  <c r="AI240" i="148" s="1"/>
  <c r="AF240" i="148"/>
  <c r="AH240" i="148" s="1"/>
  <c r="AJ233" i="148"/>
  <c r="AF233" i="148"/>
  <c r="AH233" i="148" s="1"/>
  <c r="AE233" i="148"/>
  <c r="AG233" i="148" s="1"/>
  <c r="AI233" i="148" s="1"/>
  <c r="AJ71" i="148"/>
  <c r="AF71" i="148"/>
  <c r="AH71" i="148" s="1"/>
  <c r="AE71" i="148"/>
  <c r="AG71" i="148" s="1"/>
  <c r="AI71" i="148" s="1"/>
  <c r="AJ51" i="148"/>
  <c r="AF51" i="148"/>
  <c r="AH51" i="148" s="1"/>
  <c r="AE51" i="148"/>
  <c r="AG51" i="148" s="1"/>
  <c r="AI51" i="148" s="1"/>
  <c r="AJ103" i="148"/>
  <c r="AF103" i="148"/>
  <c r="AH103" i="148" s="1"/>
  <c r="AE103" i="148"/>
  <c r="AG103" i="148" s="1"/>
  <c r="AI103" i="148" s="1"/>
  <c r="AJ225" i="148"/>
  <c r="AE225" i="148"/>
  <c r="AG225" i="148" s="1"/>
  <c r="AI225" i="148" s="1"/>
  <c r="AF225" i="148"/>
  <c r="AH225" i="148" s="1"/>
  <c r="AJ167" i="148"/>
  <c r="AF167" i="148"/>
  <c r="AH167" i="148" s="1"/>
  <c r="AE167" i="148"/>
  <c r="AG167" i="148" s="1"/>
  <c r="AI167" i="148" s="1"/>
  <c r="AJ176" i="148"/>
  <c r="AF176" i="148"/>
  <c r="AH176" i="148" s="1"/>
  <c r="AE176" i="148"/>
  <c r="AG176" i="148" s="1"/>
  <c r="AI176" i="148" s="1"/>
  <c r="AJ80" i="148"/>
  <c r="AF80" i="148"/>
  <c r="AH80" i="148" s="1"/>
  <c r="AE80" i="148"/>
  <c r="AG80" i="148" s="1"/>
  <c r="AI80" i="148" s="1"/>
  <c r="AJ139" i="148"/>
  <c r="AF139" i="148"/>
  <c r="AH139" i="148" s="1"/>
  <c r="AE139" i="148"/>
  <c r="AG139" i="148" s="1"/>
  <c r="AI139" i="148" s="1"/>
  <c r="AJ210" i="148"/>
  <c r="AF210" i="148"/>
  <c r="AH210" i="148" s="1"/>
  <c r="AE210" i="148"/>
  <c r="AG210" i="148" s="1"/>
  <c r="AI210" i="148" s="1"/>
  <c r="AJ209" i="148"/>
  <c r="AF209" i="148"/>
  <c r="AH209" i="148" s="1"/>
  <c r="AE209" i="148"/>
  <c r="AG209" i="148" s="1"/>
  <c r="AI209" i="148" s="1"/>
  <c r="AJ66" i="148"/>
  <c r="AE66" i="148"/>
  <c r="AG66" i="148" s="1"/>
  <c r="AI66" i="148" s="1"/>
  <c r="AF66" i="148"/>
  <c r="AH66" i="148" s="1"/>
  <c r="AJ187" i="148"/>
  <c r="AE187" i="148"/>
  <c r="AG187" i="148" s="1"/>
  <c r="AI187" i="148" s="1"/>
  <c r="AF187" i="148"/>
  <c r="AH187" i="148" s="1"/>
  <c r="AJ115" i="148"/>
  <c r="AE115" i="148"/>
  <c r="AG115" i="148" s="1"/>
  <c r="AI115" i="148" s="1"/>
  <c r="AF115" i="148"/>
  <c r="AH115" i="148" s="1"/>
  <c r="AJ39" i="148"/>
  <c r="AF39" i="148"/>
  <c r="AH39" i="148" s="1"/>
  <c r="AE39" i="148"/>
  <c r="AG39" i="148" s="1"/>
  <c r="AI39" i="148" s="1"/>
  <c r="AJ46" i="148"/>
  <c r="AF46" i="148"/>
  <c r="AH46" i="148" s="1"/>
  <c r="AE46" i="148"/>
  <c r="AG46" i="148" s="1"/>
  <c r="AI46" i="148" s="1"/>
  <c r="AJ220" i="148"/>
  <c r="AE220" i="148"/>
  <c r="AG220" i="148" s="1"/>
  <c r="AI220" i="148" s="1"/>
  <c r="AF220" i="148"/>
  <c r="AH220" i="148" s="1"/>
  <c r="AJ213" i="148"/>
  <c r="AF213" i="148"/>
  <c r="AH213" i="148" s="1"/>
  <c r="AE213" i="148"/>
  <c r="AG213" i="148" s="1"/>
  <c r="AI213" i="148" s="1"/>
  <c r="AJ189" i="148"/>
  <c r="AF189" i="148"/>
  <c r="AH189" i="148" s="1"/>
  <c r="AE189" i="148"/>
  <c r="AG189" i="148" s="1"/>
  <c r="AI189" i="148" s="1"/>
  <c r="AJ37" i="148"/>
  <c r="AE37" i="148"/>
  <c r="AG37" i="148" s="1"/>
  <c r="AI37" i="148" s="1"/>
  <c r="AF37" i="148"/>
  <c r="AH37" i="148" s="1"/>
  <c r="AJ170" i="148"/>
  <c r="AF170" i="148"/>
  <c r="AH170" i="148" s="1"/>
  <c r="AE170" i="148"/>
  <c r="AG170" i="148" s="1"/>
  <c r="AI170" i="148" s="1"/>
  <c r="AJ93" i="148"/>
  <c r="AE93" i="148"/>
  <c r="AG93" i="148" s="1"/>
  <c r="AI93" i="148" s="1"/>
  <c r="AF93" i="148"/>
  <c r="AH93" i="148" s="1"/>
  <c r="AJ142" i="148"/>
  <c r="AF142" i="148"/>
  <c r="AH142" i="148" s="1"/>
  <c r="AE142" i="148"/>
  <c r="AG142" i="148" s="1"/>
  <c r="AI142" i="148" s="1"/>
  <c r="AJ109" i="148"/>
  <c r="AE109" i="148"/>
  <c r="AG109" i="148" s="1"/>
  <c r="AI109" i="148" s="1"/>
  <c r="AF109" i="148"/>
  <c r="AH109" i="148" s="1"/>
  <c r="AJ127" i="148"/>
  <c r="AF127" i="148"/>
  <c r="AH127" i="148" s="1"/>
  <c r="AE127" i="148"/>
  <c r="AG127" i="148" s="1"/>
  <c r="AI127" i="148" s="1"/>
  <c r="AJ23" i="148"/>
  <c r="AE23" i="148"/>
  <c r="AG23" i="148" s="1"/>
  <c r="AI23" i="148" s="1"/>
  <c r="AF23" i="148"/>
  <c r="AH23" i="148" s="1"/>
  <c r="AJ158" i="148"/>
  <c r="AF158" i="148"/>
  <c r="AH158" i="148" s="1"/>
  <c r="AE158" i="148"/>
  <c r="AG158" i="148" s="1"/>
  <c r="AI158" i="148" s="1"/>
  <c r="AJ226" i="148"/>
  <c r="AE226" i="148"/>
  <c r="AG226" i="148" s="1"/>
  <c r="AI226" i="148" s="1"/>
  <c r="AF226" i="148"/>
  <c r="AH226" i="148" s="1"/>
  <c r="AJ58" i="148"/>
  <c r="AE58" i="148"/>
  <c r="AG58" i="148" s="1"/>
  <c r="AI58" i="148" s="1"/>
  <c r="AF58" i="148"/>
  <c r="AH58" i="148" s="1"/>
  <c r="AJ260" i="148"/>
  <c r="AF260" i="148"/>
  <c r="AH260" i="148" s="1"/>
  <c r="AE260" i="148"/>
  <c r="AG260" i="148" s="1"/>
  <c r="AI260" i="148" s="1"/>
  <c r="AJ33" i="148"/>
  <c r="AE33" i="148"/>
  <c r="AG33" i="148" s="1"/>
  <c r="AI33" i="148" s="1"/>
  <c r="AF33" i="148"/>
  <c r="AH33" i="148" s="1"/>
  <c r="AJ19" i="148"/>
  <c r="AF19" i="148"/>
  <c r="AH19" i="148" s="1"/>
  <c r="AE19" i="148"/>
  <c r="AG19" i="148" s="1"/>
  <c r="AI19" i="148" s="1"/>
  <c r="AJ120" i="148"/>
  <c r="AF120" i="148"/>
  <c r="AH120" i="148" s="1"/>
  <c r="AE120" i="148"/>
  <c r="AG120" i="148" s="1"/>
  <c r="AI120" i="148" s="1"/>
  <c r="AJ131" i="148"/>
  <c r="AE131" i="148"/>
  <c r="AG131" i="148" s="1"/>
  <c r="AI131" i="148" s="1"/>
  <c r="AF131" i="148"/>
  <c r="AH131" i="148" s="1"/>
  <c r="AJ40" i="148"/>
  <c r="AF40" i="148"/>
  <c r="AH40" i="148" s="1"/>
  <c r="AE40" i="148"/>
  <c r="AG40" i="148" s="1"/>
  <c r="AI40" i="148" s="1"/>
  <c r="AJ245" i="148"/>
  <c r="AE245" i="148"/>
  <c r="AG245" i="148" s="1"/>
  <c r="AI245" i="148" s="1"/>
  <c r="AF245" i="148"/>
  <c r="AH245" i="148" s="1"/>
  <c r="AJ36" i="148"/>
  <c r="AF36" i="148"/>
  <c r="AH36" i="148" s="1"/>
  <c r="AE36" i="148"/>
  <c r="AG36" i="148" s="1"/>
  <c r="AI36" i="148" s="1"/>
  <c r="AJ48" i="148"/>
  <c r="AE48" i="148"/>
  <c r="AG48" i="148" s="1"/>
  <c r="AI48" i="148" s="1"/>
  <c r="AF48" i="148"/>
  <c r="AH48" i="148" s="1"/>
  <c r="AJ171" i="148"/>
  <c r="AF171" i="148"/>
  <c r="AH171" i="148" s="1"/>
  <c r="AE171" i="148"/>
  <c r="AG171" i="148" s="1"/>
  <c r="AI171" i="148" s="1"/>
  <c r="AJ113" i="148"/>
  <c r="AE113" i="148"/>
  <c r="AG113" i="148" s="1"/>
  <c r="AI113" i="148" s="1"/>
  <c r="AF113" i="148"/>
  <c r="AH113" i="148" s="1"/>
  <c r="AJ138" i="148"/>
  <c r="AE138" i="148"/>
  <c r="AG138" i="148" s="1"/>
  <c r="AI138" i="148" s="1"/>
  <c r="AF138" i="148"/>
  <c r="AH138" i="148" s="1"/>
  <c r="AJ75" i="148"/>
  <c r="AF75" i="148"/>
  <c r="AH75" i="148" s="1"/>
  <c r="AE75" i="148"/>
  <c r="AG75" i="148" s="1"/>
  <c r="AI75" i="148" s="1"/>
  <c r="AJ76" i="148"/>
  <c r="AF76" i="148"/>
  <c r="AH76" i="148" s="1"/>
  <c r="AE76" i="148"/>
  <c r="AG76" i="148" s="1"/>
  <c r="AI76" i="148" s="1"/>
  <c r="AJ92" i="148"/>
  <c r="AE92" i="148"/>
  <c r="AG92" i="148" s="1"/>
  <c r="AI92" i="148" s="1"/>
  <c r="AF92" i="148"/>
  <c r="AH92" i="148" s="1"/>
  <c r="AJ179" i="148"/>
  <c r="AF179" i="148"/>
  <c r="AH179" i="148" s="1"/>
  <c r="AE179" i="148"/>
  <c r="AG179" i="148" s="1"/>
  <c r="AI179" i="148" s="1"/>
  <c r="AJ110" i="148"/>
  <c r="AE110" i="148"/>
  <c r="AG110" i="148" s="1"/>
  <c r="AI110" i="148" s="1"/>
  <c r="AF110" i="148"/>
  <c r="AH110" i="148" s="1"/>
  <c r="AJ192" i="148"/>
  <c r="AF192" i="148"/>
  <c r="AH192" i="148" s="1"/>
  <c r="AE192" i="148"/>
  <c r="AG192" i="148" s="1"/>
  <c r="AI192" i="148" s="1"/>
  <c r="AJ98" i="148"/>
  <c r="AE98" i="148"/>
  <c r="AG98" i="148" s="1"/>
  <c r="AI98" i="148" s="1"/>
  <c r="AF98" i="148"/>
  <c r="AH98" i="148" s="1"/>
  <c r="AJ96" i="148"/>
  <c r="AF96" i="148"/>
  <c r="AH96" i="148" s="1"/>
  <c r="AE96" i="148"/>
  <c r="AG96" i="148" s="1"/>
  <c r="AI96" i="148" s="1"/>
  <c r="AJ61" i="148"/>
  <c r="AF61" i="148"/>
  <c r="AH61" i="148" s="1"/>
  <c r="AE61" i="148"/>
  <c r="AG61" i="148" s="1"/>
  <c r="AI61" i="148" s="1"/>
  <c r="AJ219" i="148"/>
  <c r="AF219" i="148"/>
  <c r="AH219" i="148" s="1"/>
  <c r="AE219" i="148"/>
  <c r="AG219" i="148" s="1"/>
  <c r="AI219" i="148" s="1"/>
  <c r="AJ114" i="148"/>
  <c r="AF114" i="148"/>
  <c r="AH114" i="148" s="1"/>
  <c r="AE114" i="148"/>
  <c r="AG114" i="148" s="1"/>
  <c r="AI114" i="148" s="1"/>
  <c r="AJ137" i="148"/>
  <c r="AE137" i="148"/>
  <c r="AG137" i="148" s="1"/>
  <c r="AI137" i="148" s="1"/>
  <c r="AF137" i="148"/>
  <c r="AH137" i="148" s="1"/>
  <c r="AJ79" i="148"/>
  <c r="AE79" i="148"/>
  <c r="AG79" i="148" s="1"/>
  <c r="AI79" i="148" s="1"/>
  <c r="AF79" i="148"/>
  <c r="AH79" i="148" s="1"/>
  <c r="AJ78" i="148"/>
  <c r="AE78" i="148"/>
  <c r="AG78" i="148" s="1"/>
  <c r="AI78" i="148" s="1"/>
  <c r="AF78" i="148"/>
  <c r="AH78" i="148" s="1"/>
  <c r="AJ182" i="148"/>
  <c r="AF182" i="148"/>
  <c r="AH182" i="148" s="1"/>
  <c r="AE182" i="148"/>
  <c r="AG182" i="148" s="1"/>
  <c r="AI182" i="148" s="1"/>
  <c r="AJ163" i="148"/>
  <c r="AF163" i="148"/>
  <c r="AH163" i="148" s="1"/>
  <c r="AE163" i="148"/>
  <c r="AG163" i="148" s="1"/>
  <c r="AI163" i="148" s="1"/>
  <c r="AJ63" i="148"/>
  <c r="AF63" i="148"/>
  <c r="AH63" i="148" s="1"/>
  <c r="AE63" i="148"/>
  <c r="AG63" i="148" s="1"/>
  <c r="AI63" i="148" s="1"/>
  <c r="AJ43" i="148"/>
  <c r="AE43" i="148"/>
  <c r="AG43" i="148" s="1"/>
  <c r="AI43" i="148" s="1"/>
  <c r="AF43" i="148"/>
  <c r="AH43" i="148" s="1"/>
  <c r="AJ123" i="148"/>
  <c r="AF123" i="148"/>
  <c r="AH123" i="148" s="1"/>
  <c r="AE123" i="148"/>
  <c r="AG123" i="148" s="1"/>
  <c r="AI123" i="148" s="1"/>
  <c r="AJ263" i="148"/>
  <c r="AF263" i="148"/>
  <c r="AH263" i="148" s="1"/>
  <c r="AE263" i="148"/>
  <c r="AG263" i="148" s="1"/>
  <c r="AI263" i="148" s="1"/>
  <c r="AJ166" i="148"/>
  <c r="AE166" i="148"/>
  <c r="AG166" i="148" s="1"/>
  <c r="AI166" i="148" s="1"/>
  <c r="AF166" i="148"/>
  <c r="AH166" i="148" s="1"/>
  <c r="AJ153" i="148"/>
  <c r="AE153" i="148"/>
  <c r="AG153" i="148" s="1"/>
  <c r="AI153" i="148" s="1"/>
  <c r="AF153" i="148"/>
  <c r="AH153" i="148" s="1"/>
  <c r="AJ223" i="148"/>
  <c r="AF223" i="148"/>
  <c r="AH223" i="148" s="1"/>
  <c r="AE223" i="148"/>
  <c r="AG223" i="148" s="1"/>
  <c r="AI223" i="148" s="1"/>
  <c r="AJ94" i="148"/>
  <c r="AF94" i="148"/>
  <c r="AH94" i="148" s="1"/>
  <c r="AE94" i="148"/>
  <c r="AG94" i="148" s="1"/>
  <c r="AI94" i="148" s="1"/>
  <c r="AJ84" i="148"/>
  <c r="AF84" i="148"/>
  <c r="AH84" i="148" s="1"/>
  <c r="AE84" i="148"/>
  <c r="AG84" i="148" s="1"/>
  <c r="AI84" i="148" s="1"/>
  <c r="AJ188" i="148"/>
  <c r="AE188" i="148"/>
  <c r="AG188" i="148" s="1"/>
  <c r="AI188" i="148" s="1"/>
  <c r="AF188" i="148"/>
  <c r="AH188" i="148" s="1"/>
  <c r="AJ212" i="148"/>
  <c r="AE212" i="148"/>
  <c r="AG212" i="148" s="1"/>
  <c r="AI212" i="148" s="1"/>
  <c r="AF212" i="148"/>
  <c r="AH212" i="148" s="1"/>
  <c r="AJ25" i="148"/>
  <c r="AE25" i="148"/>
  <c r="AG25" i="148" s="1"/>
  <c r="AI25" i="148" s="1"/>
  <c r="AF25" i="148"/>
  <c r="AH25" i="148" s="1"/>
  <c r="AJ253" i="148"/>
  <c r="AF253" i="148"/>
  <c r="AH253" i="148" s="1"/>
  <c r="AE253" i="148"/>
  <c r="AG253" i="148" s="1"/>
  <c r="AI253" i="148" s="1"/>
  <c r="AJ90" i="148"/>
  <c r="AF90" i="148"/>
  <c r="AH90" i="148" s="1"/>
  <c r="AE90" i="148"/>
  <c r="AG90" i="148" s="1"/>
  <c r="AI90" i="148" s="1"/>
  <c r="AJ67" i="148"/>
  <c r="AF67" i="148"/>
  <c r="AH67" i="148" s="1"/>
  <c r="AE67" i="148"/>
  <c r="AG67" i="148" s="1"/>
  <c r="AI67" i="148" s="1"/>
  <c r="AJ133" i="148"/>
  <c r="AF133" i="148"/>
  <c r="AH133" i="148" s="1"/>
  <c r="AE133" i="148"/>
  <c r="AG133" i="148" s="1"/>
  <c r="AI133" i="148" s="1"/>
  <c r="AJ91" i="148"/>
  <c r="AF91" i="148"/>
  <c r="AH91" i="148" s="1"/>
  <c r="AE91" i="148"/>
  <c r="AG91" i="148" s="1"/>
  <c r="AI91" i="148" s="1"/>
  <c r="AJ183" i="148"/>
  <c r="AF183" i="148"/>
  <c r="AH183" i="148" s="1"/>
  <c r="AE183" i="148"/>
  <c r="AG183" i="148" s="1"/>
  <c r="AI183" i="148" s="1"/>
  <c r="AJ248" i="148"/>
  <c r="AF248" i="148"/>
  <c r="AH248" i="148" s="1"/>
  <c r="AE248" i="148"/>
  <c r="AG248" i="148" s="1"/>
  <c r="AI248" i="148" s="1"/>
  <c r="AJ145" i="148"/>
  <c r="AF145" i="148"/>
  <c r="AH145" i="148" s="1"/>
  <c r="AE145" i="148"/>
  <c r="AG145" i="148" s="1"/>
  <c r="AI145" i="148" s="1"/>
  <c r="AJ230" i="148"/>
  <c r="AF230" i="148"/>
  <c r="AH230" i="148" s="1"/>
  <c r="AE230" i="148"/>
  <c r="AG230" i="148" s="1"/>
  <c r="AI230" i="148" s="1"/>
  <c r="AJ20" i="148"/>
  <c r="AE20" i="148"/>
  <c r="AG20" i="148" s="1"/>
  <c r="AI20" i="148" s="1"/>
  <c r="AF20" i="148"/>
  <c r="AH20" i="148" s="1"/>
  <c r="AJ218" i="148"/>
  <c r="AE218" i="148"/>
  <c r="AG218" i="148" s="1"/>
  <c r="AI218" i="148" s="1"/>
  <c r="AF218" i="148"/>
  <c r="AH218" i="148" s="1"/>
  <c r="AJ174" i="148"/>
  <c r="AE174" i="148"/>
  <c r="AG174" i="148" s="1"/>
  <c r="AI174" i="148" s="1"/>
  <c r="AF174" i="148"/>
  <c r="AH174" i="148" s="1"/>
  <c r="AJ257" i="148"/>
  <c r="AE257" i="148"/>
  <c r="AG257" i="148" s="1"/>
  <c r="AI257" i="148" s="1"/>
  <c r="AF257" i="148"/>
  <c r="AH257" i="148" s="1"/>
  <c r="AJ236" i="148"/>
  <c r="AF236" i="148"/>
  <c r="AH236" i="148" s="1"/>
  <c r="AE236" i="148"/>
  <c r="AG236" i="148" s="1"/>
  <c r="AI236" i="148" s="1"/>
  <c r="AJ18" i="148"/>
  <c r="AF18" i="148"/>
  <c r="AH18" i="148" s="1"/>
  <c r="AE18" i="148"/>
  <c r="AG18" i="148" s="1"/>
  <c r="AI18" i="148" s="1"/>
  <c r="AJ258" i="148"/>
  <c r="AF258" i="148"/>
  <c r="AH258" i="148" s="1"/>
  <c r="AE258" i="148"/>
  <c r="AG258" i="148" s="1"/>
  <c r="AI258" i="148" s="1"/>
  <c r="AJ178" i="148"/>
  <c r="AF178" i="148"/>
  <c r="AH178" i="148" s="1"/>
  <c r="AE178" i="148"/>
  <c r="AG178" i="148" s="1"/>
  <c r="AI178" i="148" s="1"/>
  <c r="AJ234" i="148"/>
  <c r="AE234" i="148"/>
  <c r="AG234" i="148" s="1"/>
  <c r="AI234" i="148" s="1"/>
  <c r="AF234" i="148"/>
  <c r="AH234" i="148" s="1"/>
  <c r="AJ146" i="148"/>
  <c r="AF146" i="148"/>
  <c r="AH146" i="148" s="1"/>
  <c r="AE146" i="148"/>
  <c r="AG146" i="148" s="1"/>
  <c r="AI146" i="148" s="1"/>
  <c r="AJ156" i="148"/>
  <c r="AE156" i="148"/>
  <c r="AG156" i="148" s="1"/>
  <c r="AI156" i="148" s="1"/>
  <c r="AF156" i="148"/>
  <c r="AH156" i="148" s="1"/>
  <c r="AJ228" i="148"/>
  <c r="AE228" i="148"/>
  <c r="AG228" i="148" s="1"/>
  <c r="AI228" i="148" s="1"/>
  <c r="AF228" i="148"/>
  <c r="AH228" i="148" s="1"/>
  <c r="AJ231" i="148"/>
  <c r="AF231" i="148"/>
  <c r="AH231" i="148" s="1"/>
  <c r="AE231" i="148"/>
  <c r="AG231" i="148" s="1"/>
  <c r="AI231" i="148" s="1"/>
  <c r="AJ95" i="148"/>
  <c r="AF95" i="148"/>
  <c r="AH95" i="148" s="1"/>
  <c r="AE95" i="148"/>
  <c r="AG95" i="148" s="1"/>
  <c r="AI95" i="148" s="1"/>
  <c r="AJ77" i="148"/>
  <c r="AE77" i="148"/>
  <c r="AG77" i="148" s="1"/>
  <c r="AI77" i="148" s="1"/>
  <c r="AF77" i="148"/>
  <c r="AH77" i="148" s="1"/>
  <c r="AJ57" i="148"/>
  <c r="AE57" i="148"/>
  <c r="AG57" i="148" s="1"/>
  <c r="AI57" i="148" s="1"/>
  <c r="AF57" i="148"/>
  <c r="AH57" i="148" s="1"/>
  <c r="AJ199" i="148"/>
  <c r="AF199" i="148"/>
  <c r="AH199" i="148" s="1"/>
  <c r="AE199" i="148"/>
  <c r="AG199" i="148" s="1"/>
  <c r="AI199" i="148" s="1"/>
  <c r="AJ107" i="148"/>
  <c r="AF107" i="148"/>
  <c r="AH107" i="148" s="1"/>
  <c r="AE107" i="148"/>
  <c r="AG107" i="148" s="1"/>
  <c r="AI107" i="148" s="1"/>
  <c r="AJ180" i="148"/>
  <c r="AF180" i="148"/>
  <c r="AH180" i="148" s="1"/>
  <c r="AE180" i="148"/>
  <c r="AG180" i="148" s="1"/>
  <c r="AI180" i="148" s="1"/>
  <c r="AJ237" i="148"/>
  <c r="AF237" i="148"/>
  <c r="AH237" i="148" s="1"/>
  <c r="AE237" i="148"/>
  <c r="AG237" i="148" s="1"/>
  <c r="AI237" i="148" s="1"/>
  <c r="AJ152" i="148"/>
  <c r="AF152" i="148"/>
  <c r="AH152" i="148" s="1"/>
  <c r="AE152" i="148"/>
  <c r="AG152" i="148" s="1"/>
  <c r="AI152" i="148" s="1"/>
  <c r="AJ215" i="148"/>
  <c r="AF215" i="148"/>
  <c r="AH215" i="148" s="1"/>
  <c r="AE215" i="148"/>
  <c r="AG215" i="148" s="1"/>
  <c r="AI215" i="148" s="1"/>
  <c r="AJ157" i="148"/>
  <c r="AE157" i="148"/>
  <c r="AG157" i="148" s="1"/>
  <c r="AI157" i="148" s="1"/>
  <c r="AF157" i="148"/>
  <c r="AH157" i="148" s="1"/>
  <c r="AJ41" i="148"/>
  <c r="AE41" i="148"/>
  <c r="AG41" i="148" s="1"/>
  <c r="AI41" i="148" s="1"/>
  <c r="AF41" i="148"/>
  <c r="AH41" i="148" s="1"/>
  <c r="AJ159" i="148"/>
  <c r="AF159" i="148"/>
  <c r="AH159" i="148" s="1"/>
  <c r="AE159" i="148"/>
  <c r="AG159" i="148" s="1"/>
  <c r="AI159" i="148" s="1"/>
  <c r="AJ202" i="148"/>
  <c r="AE202" i="148"/>
  <c r="AG202" i="148" s="1"/>
  <c r="AI202" i="148" s="1"/>
  <c r="AF202" i="148"/>
  <c r="AH202" i="148" s="1"/>
  <c r="AJ173" i="148"/>
  <c r="AF173" i="148"/>
  <c r="AH173" i="148" s="1"/>
  <c r="AE173" i="148"/>
  <c r="AG173" i="148" s="1"/>
  <c r="AI173" i="148" s="1"/>
  <c r="AJ128" i="148"/>
  <c r="AF128" i="148"/>
  <c r="AH128" i="148" s="1"/>
  <c r="AE128" i="148"/>
  <c r="AG128" i="148" s="1"/>
  <c r="AI128" i="148" s="1"/>
  <c r="AJ254" i="148"/>
  <c r="AF254" i="148"/>
  <c r="AH254" i="148" s="1"/>
  <c r="AE254" i="148"/>
  <c r="AG254" i="148" s="1"/>
  <c r="AI254" i="148" s="1"/>
  <c r="AJ104" i="148"/>
  <c r="AE104" i="148"/>
  <c r="AG104" i="148" s="1"/>
  <c r="AI104" i="148" s="1"/>
  <c r="AF104" i="148"/>
  <c r="AH104" i="148" s="1"/>
  <c r="AJ151" i="148"/>
  <c r="AE151" i="148"/>
  <c r="AG151" i="148" s="1"/>
  <c r="AI151" i="148" s="1"/>
  <c r="AF151" i="148"/>
  <c r="AH151" i="148" s="1"/>
  <c r="AJ232" i="148"/>
  <c r="AE232" i="148"/>
  <c r="AG232" i="148" s="1"/>
  <c r="AI232" i="148" s="1"/>
  <c r="AF232" i="148"/>
  <c r="AH232" i="148" s="1"/>
  <c r="AJ24" i="148"/>
  <c r="AE24" i="148"/>
  <c r="AG24" i="148" s="1"/>
  <c r="AI24" i="148" s="1"/>
  <c r="AF24" i="148"/>
  <c r="AH24" i="148" s="1"/>
  <c r="AJ140" i="148"/>
  <c r="AF140" i="148"/>
  <c r="AH140" i="148" s="1"/>
  <c r="AE140" i="148"/>
  <c r="AG140" i="148" s="1"/>
  <c r="AI140" i="148" s="1"/>
  <c r="AJ85" i="148"/>
  <c r="AF85" i="148"/>
  <c r="AH85" i="148" s="1"/>
  <c r="AE85" i="148"/>
  <c r="AG85" i="148" s="1"/>
  <c r="AI85" i="148" s="1"/>
  <c r="AJ32" i="148"/>
  <c r="AF32" i="148"/>
  <c r="AH32" i="148" s="1"/>
  <c r="AE32" i="148"/>
  <c r="AG32" i="148" s="1"/>
  <c r="AI32" i="148" s="1"/>
  <c r="AJ172" i="148"/>
  <c r="AE172" i="148"/>
  <c r="AG172" i="148" s="1"/>
  <c r="AI172" i="148" s="1"/>
  <c r="AF172" i="148"/>
  <c r="AH172" i="148" s="1"/>
  <c r="AJ207" i="148"/>
  <c r="AE207" i="148"/>
  <c r="AG207" i="148" s="1"/>
  <c r="AI207" i="148" s="1"/>
  <c r="AF207" i="148"/>
  <c r="AH207" i="148" s="1"/>
  <c r="AJ143" i="148"/>
  <c r="AF143" i="148"/>
  <c r="AH143" i="148" s="1"/>
  <c r="AE143" i="148"/>
  <c r="AG143" i="148" s="1"/>
  <c r="AI143" i="148" s="1"/>
  <c r="AJ216" i="148"/>
  <c r="AE216" i="148"/>
  <c r="AG216" i="148" s="1"/>
  <c r="AI216" i="148" s="1"/>
  <c r="AF216" i="148"/>
  <c r="AH216" i="148" s="1"/>
  <c r="AJ97" i="148"/>
  <c r="AF97" i="148"/>
  <c r="AH97" i="148" s="1"/>
  <c r="AE97" i="148"/>
  <c r="AG97" i="148" s="1"/>
  <c r="AI97" i="148" s="1"/>
  <c r="AJ116" i="148"/>
  <c r="AF116" i="148"/>
  <c r="AH116" i="148" s="1"/>
  <c r="AE116" i="148"/>
  <c r="AG116" i="148" s="1"/>
  <c r="AI116" i="148" s="1"/>
  <c r="AJ73" i="148"/>
  <c r="AF73" i="148"/>
  <c r="AH73" i="148" s="1"/>
  <c r="AE73" i="148"/>
  <c r="AG73" i="148" s="1"/>
  <c r="AI73" i="148" s="1"/>
  <c r="AJ241" i="148"/>
  <c r="AE241" i="148"/>
  <c r="AG241" i="148" s="1"/>
  <c r="AI241" i="148" s="1"/>
  <c r="AF241" i="148"/>
  <c r="AH241" i="148" s="1"/>
  <c r="AJ211" i="148"/>
  <c r="AF211" i="148"/>
  <c r="AH211" i="148" s="1"/>
  <c r="AE211" i="148"/>
  <c r="AG211" i="148" s="1"/>
  <c r="AI211" i="148" s="1"/>
  <c r="AJ55" i="148"/>
  <c r="AE55" i="148"/>
  <c r="AG55" i="148" s="1"/>
  <c r="AI55" i="148" s="1"/>
  <c r="AF55" i="148"/>
  <c r="AH55" i="148" s="1"/>
  <c r="AJ244" i="148"/>
  <c r="AF244" i="148"/>
  <c r="AH244" i="148" s="1"/>
  <c r="AE244" i="148"/>
  <c r="AG244" i="148" s="1"/>
  <c r="AI244" i="148" s="1"/>
  <c r="AJ242" i="148"/>
  <c r="AF242" i="148"/>
  <c r="AH242" i="148" s="1"/>
  <c r="AE242" i="148"/>
  <c r="AG242" i="148" s="1"/>
  <c r="AI242" i="148" s="1"/>
  <c r="AJ82" i="148"/>
  <c r="AE82" i="148"/>
  <c r="AG82" i="148" s="1"/>
  <c r="AI82" i="148" s="1"/>
  <c r="AF82" i="148"/>
  <c r="AH82" i="148" s="1"/>
  <c r="AJ45" i="148"/>
  <c r="AE45" i="148"/>
  <c r="AG45" i="148" s="1"/>
  <c r="AI45" i="148" s="1"/>
  <c r="AF45" i="148"/>
  <c r="AH45" i="148" s="1"/>
  <c r="AJ201" i="148"/>
  <c r="AE201" i="148"/>
  <c r="AG201" i="148" s="1"/>
  <c r="AI201" i="148" s="1"/>
  <c r="AF201" i="148"/>
  <c r="AH201" i="148" s="1"/>
  <c r="AJ161" i="148"/>
  <c r="AE161" i="148"/>
  <c r="AG161" i="148" s="1"/>
  <c r="AI161" i="148" s="1"/>
  <c r="AF161" i="148"/>
  <c r="AH161" i="148" s="1"/>
  <c r="AJ193" i="148"/>
  <c r="AF193" i="148"/>
  <c r="AH193" i="148" s="1"/>
  <c r="AE193" i="148"/>
  <c r="AG193" i="148" s="1"/>
  <c r="AI193" i="148" s="1"/>
  <c r="AJ122" i="148"/>
  <c r="AF122" i="148"/>
  <c r="AH122" i="148" s="1"/>
  <c r="AE122" i="148"/>
  <c r="AG122" i="148" s="1"/>
  <c r="AI122" i="148" s="1"/>
  <c r="AJ217" i="148"/>
  <c r="AE217" i="148"/>
  <c r="AG217" i="148" s="1"/>
  <c r="AI217" i="148" s="1"/>
  <c r="AF217" i="148"/>
  <c r="AH217" i="148" s="1"/>
  <c r="AJ150" i="148"/>
  <c r="AE150" i="148"/>
  <c r="AG150" i="148" s="1"/>
  <c r="AI150" i="148" s="1"/>
  <c r="AF150" i="148"/>
  <c r="AH150" i="148" s="1"/>
  <c r="AJ100" i="148"/>
  <c r="AE100" i="148"/>
  <c r="AG100" i="148" s="1"/>
  <c r="AI100" i="148" s="1"/>
  <c r="AF100" i="148"/>
  <c r="AH100" i="148" s="1"/>
  <c r="AJ255" i="148"/>
  <c r="AE255" i="148"/>
  <c r="AG255" i="148" s="1"/>
  <c r="AI255" i="148" s="1"/>
  <c r="AF255" i="148"/>
  <c r="AH255" i="148" s="1"/>
  <c r="AJ101" i="148"/>
  <c r="AF101" i="148"/>
  <c r="AH101" i="148" s="1"/>
  <c r="AE101" i="148"/>
  <c r="AG101" i="148" s="1"/>
  <c r="AI101" i="148" s="1"/>
  <c r="AJ56" i="148"/>
  <c r="AF56" i="148"/>
  <c r="AH56" i="148" s="1"/>
  <c r="AE56" i="148"/>
  <c r="AG56" i="148" s="1"/>
  <c r="AI56" i="148" s="1"/>
  <c r="AJ35" i="148"/>
  <c r="AF35" i="148"/>
  <c r="AH35" i="148" s="1"/>
  <c r="AE35" i="148"/>
  <c r="AG35" i="148" s="1"/>
  <c r="AI35" i="148" s="1"/>
  <c r="AJ259" i="148"/>
  <c r="AE259" i="148"/>
  <c r="AG259" i="148" s="1"/>
  <c r="AI259" i="148" s="1"/>
  <c r="AF259" i="148"/>
  <c r="AH259" i="148" s="1"/>
  <c r="AJ105" i="148"/>
  <c r="AE105" i="148"/>
  <c r="AG105" i="148" s="1"/>
  <c r="AI105" i="148" s="1"/>
  <c r="AF105" i="148"/>
  <c r="AH105" i="148" s="1"/>
  <c r="AJ44" i="148"/>
  <c r="AE44" i="148"/>
  <c r="AG44" i="148" s="1"/>
  <c r="AI44" i="148" s="1"/>
  <c r="AF44" i="148"/>
  <c r="AH44" i="148" s="1"/>
  <c r="AJ111" i="148"/>
  <c r="AF111" i="148"/>
  <c r="AH111" i="148" s="1"/>
  <c r="AE111" i="148"/>
  <c r="AG111" i="148" s="1"/>
  <c r="AI111" i="148" s="1"/>
  <c r="AJ69" i="148"/>
  <c r="AE69" i="148"/>
  <c r="AG69" i="148" s="1"/>
  <c r="AI69" i="148" s="1"/>
  <c r="AF69" i="148"/>
  <c r="AH69" i="148" s="1"/>
  <c r="AJ197" i="148"/>
  <c r="AE197" i="148"/>
  <c r="AG197" i="148" s="1"/>
  <c r="AI197" i="148" s="1"/>
  <c r="AF197" i="148"/>
  <c r="AH197" i="148" s="1"/>
  <c r="AJ175" i="148"/>
  <c r="AF175" i="148"/>
  <c r="AH175" i="148" s="1"/>
  <c r="AE175" i="148"/>
  <c r="AG175" i="148" s="1"/>
  <c r="AI175" i="148" s="1"/>
  <c r="AJ70" i="148"/>
  <c r="AE70" i="148"/>
  <c r="AG70" i="148" s="1"/>
  <c r="AI70" i="148" s="1"/>
  <c r="AF70" i="148"/>
  <c r="AH70" i="148" s="1"/>
  <c r="AJ26" i="148"/>
  <c r="AF26" i="148"/>
  <c r="AH26" i="148" s="1"/>
  <c r="AE26" i="148"/>
  <c r="AG26" i="148" s="1"/>
  <c r="AI26" i="148" s="1"/>
  <c r="AJ186" i="148"/>
  <c r="AE186" i="148"/>
  <c r="AG186" i="148" s="1"/>
  <c r="AI186" i="148" s="1"/>
  <c r="AF186" i="148"/>
  <c r="AH186" i="148" s="1"/>
  <c r="AJ64" i="148"/>
  <c r="AF64" i="148"/>
  <c r="AH64" i="148" s="1"/>
  <c r="AE64" i="148"/>
  <c r="AG64" i="148" s="1"/>
  <c r="AI64" i="148" s="1"/>
  <c r="AJ27" i="148"/>
  <c r="AF27" i="148"/>
  <c r="AH27" i="148" s="1"/>
  <c r="AE27" i="148"/>
  <c r="AG27" i="148" s="1"/>
  <c r="AI27" i="148" s="1"/>
  <c r="AJ168" i="148"/>
  <c r="AF168" i="148"/>
  <c r="AH168" i="148" s="1"/>
  <c r="AE168" i="148"/>
  <c r="AG168" i="148" s="1"/>
  <c r="AI168" i="148" s="1"/>
  <c r="AJ38" i="148"/>
  <c r="AE38" i="148"/>
  <c r="AG38" i="148" s="1"/>
  <c r="AI38" i="148" s="1"/>
  <c r="AF38" i="148"/>
  <c r="AH38" i="148" s="1"/>
  <c r="AJ31" i="148"/>
  <c r="AE31" i="148"/>
  <c r="AG31" i="148" s="1"/>
  <c r="AI31" i="148" s="1"/>
  <c r="AF31" i="148"/>
  <c r="AH31" i="148" s="1"/>
  <c r="AJ196" i="148"/>
  <c r="AF196" i="148"/>
  <c r="AH196" i="148" s="1"/>
  <c r="AE196" i="148"/>
  <c r="AG196" i="148" s="1"/>
  <c r="AI196" i="148" s="1"/>
  <c r="AJ59" i="148"/>
  <c r="AE59" i="148"/>
  <c r="AG59" i="148" s="1"/>
  <c r="AI59" i="148" s="1"/>
  <c r="AF59" i="148"/>
  <c r="AH59" i="148" s="1"/>
  <c r="AJ81" i="148"/>
  <c r="AF81" i="148"/>
  <c r="AH81" i="148" s="1"/>
  <c r="AE81" i="148"/>
  <c r="AG81" i="148" s="1"/>
  <c r="AI81" i="148" s="1"/>
  <c r="AJ204" i="148"/>
  <c r="AF204" i="148"/>
  <c r="AH204" i="148" s="1"/>
  <c r="AE204" i="148"/>
  <c r="AG204" i="148" s="1"/>
  <c r="AI204" i="148" s="1"/>
  <c r="AJ222" i="148"/>
  <c r="AE222" i="148"/>
  <c r="AG222" i="148" s="1"/>
  <c r="AI222" i="148" s="1"/>
  <c r="AF222" i="148"/>
  <c r="AH222" i="148" s="1"/>
  <c r="R227" i="148"/>
  <c r="R112" i="148"/>
  <c r="R50" i="148"/>
  <c r="R251" i="148"/>
  <c r="R160" i="148"/>
  <c r="R203" i="148"/>
  <c r="R125" i="148"/>
  <c r="R106" i="148"/>
  <c r="R136" i="148"/>
  <c r="R121" i="148"/>
  <c r="R149" i="148"/>
  <c r="R147" i="148"/>
  <c r="R198" i="148"/>
  <c r="R68" i="148"/>
  <c r="R87" i="148"/>
  <c r="R162" i="148"/>
  <c r="R42" i="148"/>
  <c r="R264" i="148"/>
  <c r="R54" i="148"/>
  <c r="R256" i="148"/>
  <c r="R17" i="148"/>
  <c r="R238" i="148"/>
  <c r="R74" i="148"/>
  <c r="R49" i="148"/>
  <c r="R239" i="148"/>
  <c r="R148" i="148"/>
  <c r="R72" i="148"/>
  <c r="R200" i="148"/>
  <c r="R118" i="148"/>
  <c r="R83" i="148"/>
  <c r="R165" i="148"/>
  <c r="R89" i="148"/>
  <c r="R28" i="148"/>
  <c r="R266" i="147"/>
  <c r="R267" i="147" s="1"/>
  <c r="F267" i="148" s="1"/>
  <c r="P267" i="148" s="1"/>
  <c r="R16" i="148"/>
  <c r="R34" i="148"/>
  <c r="R247" i="148"/>
  <c r="R155" i="148"/>
  <c r="R243" i="148"/>
  <c r="R129" i="148"/>
  <c r="R164" i="148"/>
  <c r="R262" i="148"/>
  <c r="R195" i="148"/>
  <c r="R214" i="148"/>
  <c r="R206" i="148"/>
  <c r="R185" i="148"/>
  <c r="R119" i="148"/>
  <c r="R62" i="148"/>
  <c r="R29" i="148"/>
  <c r="R53" i="148"/>
  <c r="R224" i="148"/>
  <c r="R246" i="148"/>
  <c r="R141" i="148"/>
  <c r="R60" i="148"/>
  <c r="R22" i="148"/>
  <c r="R235" i="148"/>
  <c r="R229" i="148"/>
  <c r="R144" i="148"/>
  <c r="R261" i="148"/>
  <c r="R249" i="148"/>
  <c r="R194" i="148"/>
  <c r="R117" i="148"/>
  <c r="R108" i="148"/>
  <c r="R52" i="148"/>
  <c r="R124" i="148"/>
  <c r="R154" i="148"/>
  <c r="R126" i="148"/>
  <c r="R208" i="148"/>
  <c r="R134" i="148"/>
  <c r="R21" i="148"/>
  <c r="R135" i="148"/>
  <c r="R130" i="148"/>
  <c r="R65" i="148"/>
  <c r="R205" i="148"/>
  <c r="R88" i="148"/>
  <c r="R221" i="148"/>
  <c r="R102" i="148"/>
  <c r="R190" i="148"/>
  <c r="R86" i="148"/>
  <c r="R169" i="148"/>
  <c r="R252" i="148"/>
  <c r="R191" i="148"/>
  <c r="R132" i="148"/>
  <c r="R250" i="148"/>
  <c r="R177" i="148"/>
  <c r="R47" i="148"/>
  <c r="R99" i="148"/>
  <c r="R30" i="148"/>
  <c r="R181" i="148"/>
  <c r="R184" i="148"/>
  <c r="R265" i="148"/>
  <c r="R240" i="148"/>
  <c r="R233" i="148"/>
  <c r="R71" i="148"/>
  <c r="R51" i="148"/>
  <c r="R103" i="148"/>
  <c r="R225" i="148"/>
  <c r="R167" i="148"/>
  <c r="R176" i="148"/>
  <c r="R80" i="148"/>
  <c r="R139" i="148"/>
  <c r="R210" i="148"/>
  <c r="R209" i="148"/>
  <c r="R66" i="148"/>
  <c r="R187" i="148"/>
  <c r="R115" i="148"/>
  <c r="R39" i="148"/>
  <c r="R46" i="148"/>
  <c r="R220" i="148"/>
  <c r="R213" i="148"/>
  <c r="R189" i="148"/>
  <c r="R37" i="148"/>
  <c r="R170" i="148"/>
  <c r="R93" i="148"/>
  <c r="R142" i="148"/>
  <c r="R109" i="148"/>
  <c r="R127" i="148"/>
  <c r="R23" i="148"/>
  <c r="R158" i="148"/>
  <c r="R226" i="148"/>
  <c r="R58" i="148"/>
  <c r="R260" i="148"/>
  <c r="R33" i="148"/>
  <c r="K19" i="21"/>
  <c r="R19" i="148"/>
  <c r="R120" i="148"/>
  <c r="R131" i="148"/>
  <c r="R40" i="148"/>
  <c r="R245" i="148"/>
  <c r="R36" i="148"/>
  <c r="R48" i="148"/>
  <c r="R171" i="148"/>
  <c r="R113" i="148"/>
  <c r="R138" i="148"/>
  <c r="R75" i="148"/>
  <c r="R76" i="148"/>
  <c r="R92" i="148"/>
  <c r="R179" i="148"/>
  <c r="R110" i="148"/>
  <c r="R192" i="148"/>
  <c r="R98" i="148"/>
  <c r="R96" i="148"/>
  <c r="R61" i="148"/>
  <c r="R219" i="148"/>
  <c r="R114" i="148"/>
  <c r="R137" i="148"/>
  <c r="R79" i="148"/>
  <c r="R78" i="148"/>
  <c r="R182" i="148"/>
  <c r="R163" i="148"/>
  <c r="R63" i="148"/>
  <c r="R43" i="148"/>
  <c r="R123" i="148"/>
  <c r="R263" i="148"/>
  <c r="R166" i="148"/>
  <c r="R153" i="148"/>
  <c r="R223" i="148"/>
  <c r="R94" i="148"/>
  <c r="R84" i="148"/>
  <c r="R188" i="148"/>
  <c r="R212" i="148"/>
  <c r="R25" i="148"/>
  <c r="R253" i="148"/>
  <c r="R90" i="148"/>
  <c r="R67" i="148"/>
  <c r="R133" i="148"/>
  <c r="R91" i="148"/>
  <c r="R183" i="148"/>
  <c r="R248" i="148"/>
  <c r="R145" i="148"/>
  <c r="R230" i="148"/>
  <c r="R20" i="148"/>
  <c r="R218" i="148"/>
  <c r="R174" i="148"/>
  <c r="R257" i="148"/>
  <c r="R236" i="148"/>
  <c r="R18" i="148"/>
  <c r="R258" i="148"/>
  <c r="R178" i="148"/>
  <c r="R234" i="148"/>
  <c r="R146" i="148"/>
  <c r="R156" i="148"/>
  <c r="R228" i="148"/>
  <c r="R231" i="148"/>
  <c r="R95" i="148"/>
  <c r="R77" i="148"/>
  <c r="R57" i="148"/>
  <c r="R199" i="148"/>
  <c r="R107" i="148"/>
  <c r="R180" i="148"/>
  <c r="R237" i="148"/>
  <c r="R152" i="148"/>
  <c r="R215" i="148"/>
  <c r="R157" i="148"/>
  <c r="R41" i="148"/>
  <c r="R159" i="148"/>
  <c r="R202" i="148"/>
  <c r="R173" i="148"/>
  <c r="R128" i="148"/>
  <c r="R254" i="148"/>
  <c r="R104" i="148"/>
  <c r="R151" i="148"/>
  <c r="R232" i="148"/>
  <c r="R24" i="148"/>
  <c r="R140" i="148"/>
  <c r="R85" i="148"/>
  <c r="R32" i="148"/>
  <c r="R172" i="148"/>
  <c r="R207" i="148"/>
  <c r="R143" i="148"/>
  <c r="R216" i="148"/>
  <c r="R97" i="148"/>
  <c r="R116" i="148"/>
  <c r="R73" i="148"/>
  <c r="R241" i="148"/>
  <c r="R211" i="148"/>
  <c r="R55" i="148"/>
  <c r="R244" i="148"/>
  <c r="R242" i="148"/>
  <c r="R82" i="148"/>
  <c r="R45" i="148"/>
  <c r="R201" i="148"/>
  <c r="R161" i="148"/>
  <c r="R193" i="148"/>
  <c r="R122" i="148"/>
  <c r="R217" i="148"/>
  <c r="R150" i="148"/>
  <c r="R100" i="148"/>
  <c r="R255" i="148"/>
  <c r="R101" i="148"/>
  <c r="R56" i="148"/>
  <c r="R35" i="148"/>
  <c r="R259" i="148"/>
  <c r="R105" i="148"/>
  <c r="R44" i="148"/>
  <c r="R111" i="148"/>
  <c r="R69" i="148"/>
  <c r="R197" i="148"/>
  <c r="R175" i="148"/>
  <c r="R70" i="148"/>
  <c r="R26" i="148"/>
  <c r="R186" i="148"/>
  <c r="R64" i="148"/>
  <c r="R27" i="148"/>
  <c r="R168" i="148"/>
  <c r="R38" i="148"/>
  <c r="R31" i="148"/>
  <c r="R196" i="148"/>
  <c r="R59" i="148"/>
  <c r="R81" i="148"/>
  <c r="R204" i="148"/>
  <c r="R222" i="148"/>
  <c r="AF266" i="148" l="1"/>
  <c r="AF267" i="148" s="1"/>
  <c r="AH16" i="148"/>
  <c r="AI266" i="148"/>
  <c r="AI267" i="148" s="1"/>
  <c r="O224" i="148"/>
  <c r="P224" i="148" s="1"/>
  <c r="O232" i="148"/>
  <c r="P232" i="148" s="1"/>
  <c r="O57" i="148"/>
  <c r="P57" i="148" s="1"/>
  <c r="O200" i="148"/>
  <c r="P200" i="148" s="1"/>
  <c r="O178" i="148"/>
  <c r="P178" i="148" s="1"/>
  <c r="O113" i="148"/>
  <c r="P113" i="148" s="1"/>
  <c r="O23" i="148"/>
  <c r="P23" i="148" s="1"/>
  <c r="O53" i="148"/>
  <c r="P53" i="148" s="1"/>
  <c r="O249" i="148"/>
  <c r="P249" i="148" s="1"/>
  <c r="O191" i="148"/>
  <c r="P191" i="148" s="1"/>
  <c r="O257" i="148"/>
  <c r="P257" i="148" s="1"/>
  <c r="O252" i="148"/>
  <c r="P252" i="148" s="1"/>
  <c r="O260" i="148"/>
  <c r="P260" i="148" s="1"/>
  <c r="O49" i="148"/>
  <c r="P49" i="148" s="1"/>
  <c r="O179" i="148"/>
  <c r="P179" i="148" s="1"/>
  <c r="O170" i="148"/>
  <c r="P170" i="148" s="1"/>
  <c r="O157" i="148"/>
  <c r="P157" i="148" s="1"/>
  <c r="O214" i="148"/>
  <c r="P214" i="148" s="1"/>
  <c r="O251" i="148"/>
  <c r="P251" i="148" s="1"/>
  <c r="O175" i="148"/>
  <c r="P175" i="148" s="1"/>
  <c r="O242" i="148"/>
  <c r="P242" i="148" s="1"/>
  <c r="O111" i="148"/>
  <c r="P111" i="148" s="1"/>
  <c r="O61" i="148"/>
  <c r="P61" i="148" s="1"/>
  <c r="O72" i="148"/>
  <c r="P72" i="148" s="1"/>
  <c r="O210" i="148"/>
  <c r="P210" i="148" s="1"/>
  <c r="O104" i="148"/>
  <c r="P104" i="148" s="1"/>
  <c r="O108" i="148"/>
  <c r="P108" i="148" s="1"/>
  <c r="O206" i="148"/>
  <c r="P206" i="148" s="1"/>
  <c r="O127" i="148"/>
  <c r="P127" i="148" s="1"/>
  <c r="O22" i="148"/>
  <c r="P22" i="148" s="1"/>
  <c r="O225" i="148"/>
  <c r="P225" i="148" s="1"/>
  <c r="O60" i="148"/>
  <c r="P60" i="148" s="1"/>
  <c r="O75" i="148"/>
  <c r="P75" i="148" s="1"/>
  <c r="O258" i="148"/>
  <c r="P258" i="148" s="1"/>
  <c r="O263" i="148"/>
  <c r="P263" i="148" s="1"/>
  <c r="O259" i="148"/>
  <c r="P259" i="148" s="1"/>
  <c r="O79" i="148"/>
  <c r="P79" i="148" s="1"/>
  <c r="O240" i="148"/>
  <c r="P240" i="148" s="1"/>
  <c r="O44" i="148"/>
  <c r="P44" i="148" s="1"/>
  <c r="O48" i="148"/>
  <c r="P48" i="148" s="1"/>
  <c r="O177" i="148"/>
  <c r="P177" i="148" s="1"/>
  <c r="O256" i="148"/>
  <c r="P256" i="148" s="1"/>
  <c r="O112" i="148"/>
  <c r="P112" i="148" s="1"/>
  <c r="O238" i="148"/>
  <c r="P238" i="148" s="1"/>
  <c r="O54" i="148"/>
  <c r="P54" i="148" s="1"/>
  <c r="O20" i="148"/>
  <c r="P20" i="148" s="1"/>
  <c r="O196" i="148"/>
  <c r="P196" i="148" s="1"/>
  <c r="O103" i="148"/>
  <c r="P103" i="148" s="1"/>
  <c r="O51" i="148"/>
  <c r="P51" i="148" s="1"/>
  <c r="O34" i="148"/>
  <c r="P34" i="148" s="1"/>
  <c r="O94" i="148"/>
  <c r="P94" i="148" s="1"/>
  <c r="O181" i="148"/>
  <c r="P181" i="148" s="1"/>
  <c r="O222" i="148"/>
  <c r="P222" i="148" s="1"/>
  <c r="O124" i="148"/>
  <c r="P124" i="148" s="1"/>
  <c r="O203" i="148"/>
  <c r="P203" i="148" s="1"/>
  <c r="O187" i="148"/>
  <c r="P187" i="148" s="1"/>
  <c r="O261" i="148"/>
  <c r="P261" i="148" s="1"/>
  <c r="O241" i="148"/>
  <c r="P241" i="148" s="1"/>
  <c r="O25" i="148"/>
  <c r="P25" i="148" s="1"/>
  <c r="O199" i="148"/>
  <c r="P199" i="148" s="1"/>
  <c r="O188" i="148"/>
  <c r="P188" i="148" s="1"/>
  <c r="O219" i="148"/>
  <c r="P219" i="148" s="1"/>
  <c r="O136" i="148"/>
  <c r="P136" i="148" s="1"/>
  <c r="O146" i="148"/>
  <c r="P146" i="148" s="1"/>
  <c r="O83" i="148"/>
  <c r="P83" i="148" s="1"/>
  <c r="O109" i="148"/>
  <c r="P109" i="148" s="1"/>
  <c r="O19" i="148"/>
  <c r="P19" i="148" s="1"/>
  <c r="O56" i="148"/>
  <c r="P56" i="148" s="1"/>
  <c r="O205" i="148"/>
  <c r="P205" i="148" s="1"/>
  <c r="O167" i="148"/>
  <c r="P167" i="148" s="1"/>
  <c r="O59" i="148"/>
  <c r="P59" i="148" s="1"/>
  <c r="O132" i="148"/>
  <c r="P132" i="148" s="1"/>
  <c r="O39" i="148"/>
  <c r="P39" i="148" s="1"/>
  <c r="O87" i="148"/>
  <c r="P87" i="148" s="1"/>
  <c r="O253" i="148"/>
  <c r="P253" i="148" s="1"/>
  <c r="O234" i="148"/>
  <c r="P234" i="148" s="1"/>
  <c r="O134" i="148"/>
  <c r="P134" i="148" s="1"/>
  <c r="O28" i="148"/>
  <c r="P28" i="148" s="1"/>
  <c r="O176" i="148"/>
  <c r="P176" i="148" s="1"/>
  <c r="O40" i="148"/>
  <c r="P40" i="148" s="1"/>
  <c r="O160" i="148"/>
  <c r="P160" i="148" s="1"/>
  <c r="O31" i="148"/>
  <c r="P31" i="148" s="1"/>
  <c r="O236" i="148"/>
  <c r="P236" i="148" s="1"/>
  <c r="O76" i="148"/>
  <c r="P76" i="148" s="1"/>
  <c r="O93" i="148"/>
  <c r="P93" i="148" s="1"/>
  <c r="O143" i="148"/>
  <c r="P143" i="148" s="1"/>
  <c r="O36" i="148"/>
  <c r="P36" i="148" s="1"/>
  <c r="O89" i="148"/>
  <c r="P89" i="148" s="1"/>
  <c r="O65" i="148"/>
  <c r="P65" i="148" s="1"/>
  <c r="O77" i="148"/>
  <c r="P77" i="148" s="1"/>
  <c r="O78" i="148"/>
  <c r="P78" i="148" s="1"/>
  <c r="O96" i="148"/>
  <c r="P96" i="148" s="1"/>
  <c r="O107" i="148"/>
  <c r="P107" i="148" s="1"/>
  <c r="O184" i="148"/>
  <c r="P184" i="148" s="1"/>
  <c r="O192" i="148"/>
  <c r="P192" i="148" s="1"/>
  <c r="O123" i="148"/>
  <c r="P123" i="148" s="1"/>
  <c r="O105" i="148"/>
  <c r="P105" i="148" s="1"/>
  <c r="O247" i="148"/>
  <c r="P247" i="148" s="1"/>
  <c r="O63" i="148"/>
  <c r="P63" i="148" s="1"/>
  <c r="O58" i="148"/>
  <c r="P58" i="148" s="1"/>
  <c r="O235" i="148"/>
  <c r="P235" i="148" s="1"/>
  <c r="O47" i="148"/>
  <c r="P47" i="148" s="1"/>
  <c r="O106" i="148"/>
  <c r="P106" i="148" s="1"/>
  <c r="O66" i="148"/>
  <c r="P66" i="148" s="1"/>
  <c r="O216" i="148"/>
  <c r="P216" i="148" s="1"/>
  <c r="O92" i="148"/>
  <c r="P92" i="148" s="1"/>
  <c r="O180" i="148"/>
  <c r="P180" i="148" s="1"/>
  <c r="O35" i="148"/>
  <c r="P35" i="148" s="1"/>
  <c r="O148" i="148"/>
  <c r="P148" i="148" s="1"/>
  <c r="O101" i="148"/>
  <c r="P101" i="148" s="1"/>
  <c r="O144" i="148"/>
  <c r="P144" i="148" s="1"/>
  <c r="O152" i="148"/>
  <c r="P152" i="148" s="1"/>
  <c r="O209" i="148"/>
  <c r="P209" i="148" s="1"/>
  <c r="O55" i="148"/>
  <c r="P55" i="148" s="1"/>
  <c r="O246" i="148"/>
  <c r="P246" i="148" s="1"/>
  <c r="O173" i="148"/>
  <c r="P173" i="148" s="1"/>
  <c r="O64" i="148"/>
  <c r="P64" i="148" s="1"/>
  <c r="O201" i="148"/>
  <c r="P201" i="148" s="1"/>
  <c r="O42" i="148"/>
  <c r="P42" i="148" s="1"/>
  <c r="O140" i="148"/>
  <c r="P140" i="148" s="1"/>
  <c r="O231" i="148"/>
  <c r="P231" i="148" s="1"/>
  <c r="O102" i="148"/>
  <c r="P102" i="148" s="1"/>
  <c r="O159" i="148"/>
  <c r="P159" i="148" s="1"/>
  <c r="O171" i="148"/>
  <c r="P171" i="148" s="1"/>
  <c r="O26" i="148"/>
  <c r="P26" i="148" s="1"/>
  <c r="O158" i="148"/>
  <c r="P158" i="148" s="1"/>
  <c r="O86" i="148"/>
  <c r="P86" i="148" s="1"/>
  <c r="O223" i="148"/>
  <c r="P223" i="148" s="1"/>
  <c r="O221" i="148"/>
  <c r="P221" i="148" s="1"/>
  <c r="O120" i="148"/>
  <c r="P120" i="148" s="1"/>
  <c r="O250" i="148"/>
  <c r="P250" i="148" s="1"/>
  <c r="O186" i="148"/>
  <c r="P186" i="148" s="1"/>
  <c r="O162" i="148"/>
  <c r="P162" i="148" s="1"/>
  <c r="O239" i="148"/>
  <c r="P239" i="148" s="1"/>
  <c r="O265" i="148"/>
  <c r="P265" i="148" s="1"/>
  <c r="O16" i="148"/>
  <c r="P16" i="148" s="1"/>
  <c r="O141" i="148"/>
  <c r="P141" i="148" s="1"/>
  <c r="O41" i="148"/>
  <c r="P41" i="148" s="1"/>
  <c r="O71" i="148"/>
  <c r="P71" i="148" s="1"/>
  <c r="O85" i="148"/>
  <c r="P85" i="148" s="1"/>
  <c r="O135" i="148"/>
  <c r="P135" i="148" s="1"/>
  <c r="O194" i="148"/>
  <c r="P194" i="148" s="1"/>
  <c r="O21" i="148"/>
  <c r="P21" i="148" s="1"/>
  <c r="O119" i="148"/>
  <c r="P119" i="148" s="1"/>
  <c r="O114" i="148"/>
  <c r="P114" i="148" s="1"/>
  <c r="O139" i="148"/>
  <c r="P139" i="148" s="1"/>
  <c r="O27" i="148"/>
  <c r="P27" i="148" s="1"/>
  <c r="O138" i="148"/>
  <c r="P138" i="148" s="1"/>
  <c r="O121" i="148"/>
  <c r="P121" i="148" s="1"/>
  <c r="O213" i="148"/>
  <c r="P213" i="148" s="1"/>
  <c r="O95" i="148"/>
  <c r="P95" i="148" s="1"/>
  <c r="O100" i="148"/>
  <c r="P100" i="148" s="1"/>
  <c r="O30" i="148"/>
  <c r="P30" i="148" s="1"/>
  <c r="O24" i="148"/>
  <c r="P24" i="148" s="1"/>
  <c r="O245" i="148"/>
  <c r="P245" i="148" s="1"/>
  <c r="O90" i="148"/>
  <c r="P90" i="148" s="1"/>
  <c r="O189" i="148"/>
  <c r="P189" i="148" s="1"/>
  <c r="O125" i="148"/>
  <c r="P125" i="148" s="1"/>
  <c r="O131" i="148"/>
  <c r="P131" i="148" s="1"/>
  <c r="O226" i="148"/>
  <c r="P226" i="148" s="1"/>
  <c r="O228" i="148"/>
  <c r="P228" i="148" s="1"/>
  <c r="O168" i="148"/>
  <c r="P168" i="148" s="1"/>
  <c r="O172" i="148"/>
  <c r="P172" i="148" s="1"/>
  <c r="O128" i="148"/>
  <c r="P128" i="148" s="1"/>
  <c r="O195" i="148"/>
  <c r="P195" i="148" s="1"/>
  <c r="O197" i="148"/>
  <c r="P197" i="148" s="1"/>
  <c r="O84" i="148"/>
  <c r="P84" i="148" s="1"/>
  <c r="O62" i="148"/>
  <c r="P62" i="148" s="1"/>
  <c r="O202" i="148"/>
  <c r="P202" i="148" s="1"/>
  <c r="O165" i="148"/>
  <c r="P165" i="148" s="1"/>
  <c r="O81" i="148"/>
  <c r="P81" i="148" s="1"/>
  <c r="O217" i="148"/>
  <c r="P217" i="148" s="1"/>
  <c r="O154" i="148"/>
  <c r="P154" i="148" s="1"/>
  <c r="O204" i="148"/>
  <c r="P204" i="148" s="1"/>
  <c r="O207" i="148"/>
  <c r="P207" i="148" s="1"/>
  <c r="O198" i="148"/>
  <c r="P198" i="148" s="1"/>
  <c r="O129" i="148"/>
  <c r="P129" i="148" s="1"/>
  <c r="O230" i="148"/>
  <c r="P230" i="148" s="1"/>
  <c r="O264" i="148"/>
  <c r="P264" i="148" s="1"/>
  <c r="O97" i="148"/>
  <c r="P97" i="148" s="1"/>
  <c r="O212" i="148"/>
  <c r="P212" i="148" s="1"/>
  <c r="O130" i="148"/>
  <c r="P130" i="148" s="1"/>
  <c r="O255" i="148"/>
  <c r="P255" i="148" s="1"/>
  <c r="O156" i="148"/>
  <c r="P156" i="148" s="1"/>
  <c r="O164" i="148"/>
  <c r="P164" i="148" s="1"/>
  <c r="O185" i="148"/>
  <c r="P185" i="148" s="1"/>
  <c r="O208" i="148"/>
  <c r="P208" i="148" s="1"/>
  <c r="O211" i="148"/>
  <c r="P211" i="148" s="1"/>
  <c r="O174" i="148"/>
  <c r="P174" i="148" s="1"/>
  <c r="O218" i="148"/>
  <c r="P218" i="148" s="1"/>
  <c r="O68" i="148"/>
  <c r="P68" i="148" s="1"/>
  <c r="O80" i="148"/>
  <c r="P80" i="148" s="1"/>
  <c r="O33" i="148"/>
  <c r="P33" i="148" s="1"/>
  <c r="O190" i="148"/>
  <c r="P190" i="148" s="1"/>
  <c r="O91" i="148"/>
  <c r="P91" i="148" s="1"/>
  <c r="O155" i="148"/>
  <c r="P155" i="148" s="1"/>
  <c r="O150" i="148"/>
  <c r="P150" i="148" s="1"/>
  <c r="O50" i="148"/>
  <c r="P50" i="148" s="1"/>
  <c r="O133" i="148"/>
  <c r="P133" i="148" s="1"/>
  <c r="O244" i="148"/>
  <c r="P244" i="148" s="1"/>
  <c r="O215" i="148"/>
  <c r="P215" i="148" s="1"/>
  <c r="O73" i="148"/>
  <c r="P73" i="148" s="1"/>
  <c r="O74" i="148"/>
  <c r="P74" i="148" s="1"/>
  <c r="O38" i="148"/>
  <c r="P38" i="148" s="1"/>
  <c r="O70" i="148"/>
  <c r="P70" i="148" s="1"/>
  <c r="O182" i="148"/>
  <c r="P182" i="148" s="1"/>
  <c r="O161" i="148"/>
  <c r="P161" i="148" s="1"/>
  <c r="O233" i="148"/>
  <c r="P233" i="148" s="1"/>
  <c r="O32" i="148"/>
  <c r="P32" i="148" s="1"/>
  <c r="O151" i="148"/>
  <c r="P151" i="148" s="1"/>
  <c r="O262" i="148"/>
  <c r="P262" i="148" s="1"/>
  <c r="O227" i="148"/>
  <c r="P227" i="148" s="1"/>
  <c r="O99" i="148"/>
  <c r="P99" i="148" s="1"/>
  <c r="O115" i="148"/>
  <c r="P115" i="148" s="1"/>
  <c r="O229" i="148"/>
  <c r="P229" i="148" s="1"/>
  <c r="O145" i="148"/>
  <c r="P145" i="148" s="1"/>
  <c r="O52" i="148"/>
  <c r="P52" i="148" s="1"/>
  <c r="O116" i="148"/>
  <c r="P116" i="148" s="1"/>
  <c r="O243" i="148"/>
  <c r="P243" i="148" s="1"/>
  <c r="O183" i="148"/>
  <c r="P183" i="148" s="1"/>
  <c r="O88" i="148"/>
  <c r="P88" i="148" s="1"/>
  <c r="O193" i="148"/>
  <c r="P193" i="148" s="1"/>
  <c r="O220" i="148"/>
  <c r="P220" i="148" s="1"/>
  <c r="O169" i="148"/>
  <c r="P169" i="148" s="1"/>
  <c r="O29" i="148"/>
  <c r="P29" i="148" s="1"/>
  <c r="O98" i="148"/>
  <c r="P98" i="148" s="1"/>
  <c r="O122" i="148"/>
  <c r="P122" i="148" s="1"/>
  <c r="O43" i="148"/>
  <c r="P43" i="148" s="1"/>
  <c r="O142" i="148"/>
  <c r="P142" i="148" s="1"/>
  <c r="O117" i="148"/>
  <c r="P117" i="148" s="1"/>
  <c r="O110" i="148"/>
  <c r="P110" i="148" s="1"/>
  <c r="O118" i="148"/>
  <c r="P118" i="148" s="1"/>
  <c r="O37" i="148"/>
  <c r="P37" i="148" s="1"/>
  <c r="O166" i="148"/>
  <c r="P166" i="148" s="1"/>
  <c r="O126" i="148"/>
  <c r="P126" i="148" s="1"/>
  <c r="O67" i="148"/>
  <c r="P67" i="148" s="1"/>
  <c r="O237" i="148"/>
  <c r="P237" i="148" s="1"/>
  <c r="O137" i="148"/>
  <c r="P137" i="148" s="1"/>
  <c r="O147" i="148"/>
  <c r="P147" i="148" s="1"/>
  <c r="O153" i="148"/>
  <c r="P153" i="148" s="1"/>
  <c r="O149" i="148"/>
  <c r="P149" i="148" s="1"/>
  <c r="O45" i="148"/>
  <c r="P45" i="148" s="1"/>
  <c r="O46" i="148"/>
  <c r="P46" i="148" s="1"/>
  <c r="O69" i="148"/>
  <c r="P69" i="148" s="1"/>
  <c r="O18" i="148"/>
  <c r="P18" i="148" s="1"/>
  <c r="O82" i="148"/>
  <c r="P82" i="148" s="1"/>
  <c r="O163" i="148"/>
  <c r="P163" i="148" s="1"/>
  <c r="O17" i="148"/>
  <c r="P17" i="148" s="1"/>
  <c r="O254" i="148"/>
  <c r="P254" i="148" s="1"/>
  <c r="O248" i="148"/>
  <c r="P248" i="148" s="1"/>
  <c r="AC53" i="149"/>
  <c r="AC170" i="149"/>
  <c r="AC72" i="149"/>
  <c r="AC60" i="149"/>
  <c r="AC48" i="149"/>
  <c r="AC103" i="149"/>
  <c r="AC187" i="149"/>
  <c r="AC146" i="149"/>
  <c r="AC132" i="149"/>
  <c r="AC40" i="149"/>
  <c r="AC89" i="149"/>
  <c r="AC123" i="149"/>
  <c r="AC66" i="149"/>
  <c r="AC152" i="149"/>
  <c r="AC140" i="149"/>
  <c r="AC223" i="149"/>
  <c r="AC16" i="149"/>
  <c r="AC119" i="149"/>
  <c r="AC100" i="149"/>
  <c r="AC226" i="149"/>
  <c r="AC62" i="149"/>
  <c r="AC198" i="149"/>
  <c r="AC156" i="149"/>
  <c r="AC80" i="149"/>
  <c r="AC244" i="149"/>
  <c r="AC233" i="149"/>
  <c r="AC145" i="149"/>
  <c r="AC169" i="149"/>
  <c r="AC118" i="149"/>
  <c r="AC153" i="149"/>
  <c r="AC17" i="149"/>
  <c r="AC215" i="149"/>
  <c r="AC52" i="149"/>
  <c r="AC37" i="149"/>
  <c r="AC254" i="149"/>
  <c r="AC166" i="149"/>
  <c r="AC46" i="149"/>
  <c r="AC61" i="149"/>
  <c r="AC59" i="149"/>
  <c r="AC106" i="149"/>
  <c r="AC95" i="149"/>
  <c r="AC133" i="149"/>
  <c r="AC224" i="149"/>
  <c r="AC249" i="149"/>
  <c r="AC157" i="149"/>
  <c r="AC210" i="149"/>
  <c r="AC75" i="149"/>
  <c r="AC177" i="149"/>
  <c r="AC51" i="149"/>
  <c r="AC261" i="149"/>
  <c r="AC83" i="149"/>
  <c r="AC39" i="149"/>
  <c r="AC160" i="149"/>
  <c r="AC65" i="149"/>
  <c r="AC105" i="149"/>
  <c r="AC216" i="149"/>
  <c r="AC209" i="149"/>
  <c r="AC231" i="149"/>
  <c r="AC221" i="149"/>
  <c r="AC141" i="149"/>
  <c r="AC114" i="149"/>
  <c r="AC30" i="149"/>
  <c r="AC228" i="149"/>
  <c r="AC202" i="149"/>
  <c r="AC129" i="149"/>
  <c r="AC164" i="149"/>
  <c r="AC33" i="149"/>
  <c r="AC32" i="149"/>
  <c r="AC29" i="149"/>
  <c r="AC149" i="149"/>
  <c r="AC45" i="149"/>
  <c r="AC18" i="149"/>
  <c r="AC225" i="149"/>
  <c r="AC86" i="149"/>
  <c r="AC255" i="149"/>
  <c r="AC147" i="149"/>
  <c r="AC232" i="149"/>
  <c r="AC191" i="149"/>
  <c r="AC214" i="149"/>
  <c r="AC104" i="149"/>
  <c r="AC258" i="149"/>
  <c r="AC256" i="149"/>
  <c r="AC34" i="149"/>
  <c r="AC241" i="149"/>
  <c r="AC109" i="149"/>
  <c r="AC87" i="149"/>
  <c r="AC31" i="149"/>
  <c r="AC77" i="149"/>
  <c r="AC247" i="149"/>
  <c r="AC92" i="149"/>
  <c r="AC55" i="149"/>
  <c r="AC102" i="149"/>
  <c r="AC120" i="149"/>
  <c r="AC41" i="149"/>
  <c r="AC139" i="149"/>
  <c r="AC24" i="149"/>
  <c r="AC168" i="149"/>
  <c r="AC165" i="149"/>
  <c r="AC230" i="149"/>
  <c r="AC185" i="149"/>
  <c r="AC190" i="149"/>
  <c r="AC73" i="149"/>
  <c r="AC151" i="149"/>
  <c r="AC116" i="149"/>
  <c r="AC98" i="149"/>
  <c r="AC248" i="149"/>
  <c r="AC179" i="149"/>
  <c r="AC136" i="149"/>
  <c r="AC36" i="149"/>
  <c r="AC265" i="149"/>
  <c r="AC207" i="149"/>
  <c r="AC110" i="149"/>
  <c r="AC57" i="149"/>
  <c r="AC257" i="149"/>
  <c r="AC251" i="149"/>
  <c r="AC108" i="149"/>
  <c r="AC263" i="149"/>
  <c r="AC112" i="149"/>
  <c r="AC94" i="149"/>
  <c r="AC25" i="149"/>
  <c r="AC19" i="149"/>
  <c r="AC253" i="149"/>
  <c r="AC236" i="149"/>
  <c r="AC78" i="149"/>
  <c r="AC63" i="149"/>
  <c r="AC180" i="149"/>
  <c r="AC246" i="149"/>
  <c r="AC159" i="149"/>
  <c r="AC250" i="149"/>
  <c r="AC71" i="149"/>
  <c r="AC27" i="149"/>
  <c r="AC245" i="149"/>
  <c r="AC172" i="149"/>
  <c r="AC81" i="149"/>
  <c r="AC264" i="149"/>
  <c r="AC208" i="149"/>
  <c r="AC91" i="149"/>
  <c r="AC74" i="149"/>
  <c r="AC262" i="149"/>
  <c r="AC243" i="149"/>
  <c r="AC122" i="149"/>
  <c r="AC126" i="149"/>
  <c r="AC23" i="149"/>
  <c r="AC203" i="149"/>
  <c r="AC176" i="149"/>
  <c r="AC144" i="149"/>
  <c r="AC131" i="149"/>
  <c r="AC229" i="149"/>
  <c r="AC200" i="149"/>
  <c r="AC252" i="149"/>
  <c r="AC175" i="149"/>
  <c r="AC206" i="149"/>
  <c r="AC259" i="149"/>
  <c r="AC238" i="149"/>
  <c r="AC181" i="149"/>
  <c r="AC199" i="149"/>
  <c r="AC56" i="149"/>
  <c r="AC234" i="149"/>
  <c r="AC76" i="149"/>
  <c r="AC96" i="149"/>
  <c r="AC58" i="149"/>
  <c r="AC35" i="149"/>
  <c r="AC173" i="149"/>
  <c r="AC171" i="149"/>
  <c r="AC186" i="149"/>
  <c r="AC85" i="149"/>
  <c r="AC138" i="149"/>
  <c r="AC90" i="149"/>
  <c r="AC128" i="149"/>
  <c r="AC217" i="149"/>
  <c r="AC97" i="149"/>
  <c r="AC211" i="149"/>
  <c r="AC155" i="149"/>
  <c r="AC38" i="149"/>
  <c r="AC227" i="149"/>
  <c r="AC183" i="149"/>
  <c r="AC43" i="149"/>
  <c r="AC67" i="149"/>
  <c r="AC69" i="149"/>
  <c r="AC196" i="149"/>
  <c r="AC192" i="149"/>
  <c r="AC21" i="149"/>
  <c r="AC68" i="149"/>
  <c r="AC163" i="149"/>
  <c r="AC178" i="149"/>
  <c r="AC260" i="149"/>
  <c r="AC242" i="149"/>
  <c r="AC127" i="149"/>
  <c r="AC79" i="149"/>
  <c r="AC54" i="149"/>
  <c r="AC222" i="149"/>
  <c r="AC188" i="149"/>
  <c r="AC205" i="149"/>
  <c r="AC134" i="149"/>
  <c r="AC93" i="149"/>
  <c r="AC107" i="149"/>
  <c r="AC235" i="149"/>
  <c r="AC148" i="149"/>
  <c r="AC64" i="149"/>
  <c r="AC26" i="149"/>
  <c r="AC162" i="149"/>
  <c r="AC135" i="149"/>
  <c r="AC121" i="149"/>
  <c r="AC189" i="149"/>
  <c r="AC195" i="149"/>
  <c r="AC154" i="149"/>
  <c r="AC212" i="149"/>
  <c r="AC174" i="149"/>
  <c r="AC150" i="149"/>
  <c r="AC70" i="149"/>
  <c r="AC99" i="149"/>
  <c r="AC88" i="149"/>
  <c r="AC142" i="149"/>
  <c r="AC237" i="149"/>
  <c r="AC44" i="149"/>
  <c r="AC42" i="149"/>
  <c r="AC84" i="149"/>
  <c r="AC220" i="149"/>
  <c r="AC113" i="149"/>
  <c r="AC49" i="149"/>
  <c r="AC111" i="149"/>
  <c r="AC22" i="149"/>
  <c r="AC240" i="149"/>
  <c r="AC20" i="149"/>
  <c r="AC124" i="149"/>
  <c r="AC219" i="149"/>
  <c r="AC167" i="149"/>
  <c r="AC28" i="149"/>
  <c r="AC143" i="149"/>
  <c r="AC184" i="149"/>
  <c r="AC47" i="149"/>
  <c r="AC101" i="149"/>
  <c r="AC201" i="149"/>
  <c r="AC158" i="149"/>
  <c r="AC239" i="149"/>
  <c r="AC194" i="149"/>
  <c r="AC213" i="149"/>
  <c r="AC125" i="149"/>
  <c r="AC197" i="149"/>
  <c r="AC204" i="149"/>
  <c r="AC130" i="149"/>
  <c r="AC218" i="149"/>
  <c r="AC50" i="149"/>
  <c r="AC182" i="149"/>
  <c r="AC115" i="149"/>
  <c r="AC193" i="149"/>
  <c r="AC117" i="149"/>
  <c r="AC137" i="149"/>
  <c r="AC82" i="149"/>
  <c r="AC161" i="149"/>
  <c r="AC266" i="149" l="1"/>
  <c r="Q161" i="148"/>
  <c r="Q82" i="148"/>
  <c r="Q137" i="148"/>
  <c r="Q117" i="148"/>
  <c r="Q193" i="148"/>
  <c r="Q115" i="148"/>
  <c r="Q182" i="148"/>
  <c r="Q50" i="148"/>
  <c r="Q218" i="148"/>
  <c r="Q130" i="148"/>
  <c r="Q204" i="148"/>
  <c r="Q197" i="148"/>
  <c r="Q125" i="148"/>
  <c r="Q213" i="148"/>
  <c r="Q194" i="148"/>
  <c r="Q239" i="148"/>
  <c r="Q158" i="148"/>
  <c r="Q201" i="148"/>
  <c r="Q101" i="148"/>
  <c r="Q47" i="148"/>
  <c r="Q184" i="148"/>
  <c r="Q143" i="148"/>
  <c r="Q28" i="148"/>
  <c r="Q167" i="148"/>
  <c r="Q219" i="148"/>
  <c r="Q124" i="148"/>
  <c r="Q20" i="148"/>
  <c r="Q240" i="148"/>
  <c r="Q22" i="148"/>
  <c r="Q111" i="148"/>
  <c r="Q49" i="148"/>
  <c r="Q113" i="148"/>
  <c r="Q220" i="148"/>
  <c r="Q84" i="148"/>
  <c r="Q42" i="148"/>
  <c r="Q44" i="148"/>
  <c r="Q237" i="148"/>
  <c r="Q142" i="148"/>
  <c r="Q88" i="148"/>
  <c r="Q99" i="148"/>
  <c r="Q70" i="148"/>
  <c r="Q150" i="148"/>
  <c r="Q174" i="148"/>
  <c r="Q212" i="148"/>
  <c r="Q154" i="148"/>
  <c r="Q195" i="148"/>
  <c r="Q189" i="148"/>
  <c r="Q121" i="148"/>
  <c r="Q135" i="148"/>
  <c r="Q162" i="148"/>
  <c r="Q26" i="148"/>
  <c r="Q64" i="148"/>
  <c r="Q148" i="148"/>
  <c r="Q235" i="148"/>
  <c r="Q107" i="148"/>
  <c r="Q93" i="148"/>
  <c r="Q134" i="148"/>
  <c r="Q205" i="148"/>
  <c r="Q188" i="148"/>
  <c r="Q222" i="148"/>
  <c r="Q54" i="148"/>
  <c r="Q79" i="148"/>
  <c r="Q127" i="148"/>
  <c r="Q242" i="148"/>
  <c r="Q260" i="148"/>
  <c r="Q178" i="148"/>
  <c r="Q163" i="148"/>
  <c r="Q68" i="148"/>
  <c r="Q21" i="148"/>
  <c r="Q192" i="148"/>
  <c r="Q196" i="148"/>
  <c r="Q69" i="148"/>
  <c r="Q67" i="148"/>
  <c r="Q43" i="148"/>
  <c r="Q183" i="148"/>
  <c r="Q227" i="148"/>
  <c r="Q38" i="148"/>
  <c r="Q155" i="148"/>
  <c r="Q211" i="148"/>
  <c r="Q97" i="148"/>
  <c r="Q217" i="148"/>
  <c r="Q128" i="148"/>
  <c r="Q90" i="148"/>
  <c r="Q138" i="148"/>
  <c r="Q85" i="148"/>
  <c r="Q186" i="148"/>
  <c r="Q171" i="148"/>
  <c r="Q173" i="148"/>
  <c r="Q35" i="148"/>
  <c r="Q58" i="148"/>
  <c r="Q96" i="148"/>
  <c r="Q76" i="148"/>
  <c r="Q234" i="148"/>
  <c r="Q56" i="148"/>
  <c r="Q199" i="148"/>
  <c r="Q181" i="148"/>
  <c r="Q238" i="148"/>
  <c r="Q259" i="148"/>
  <c r="Q206" i="148"/>
  <c r="Q175" i="148"/>
  <c r="Q252" i="148"/>
  <c r="Q200" i="148"/>
  <c r="Q229" i="148"/>
  <c r="Q131" i="148"/>
  <c r="Q144" i="148"/>
  <c r="Q176" i="148"/>
  <c r="Q203" i="148"/>
  <c r="Q23" i="148"/>
  <c r="Q126" i="148"/>
  <c r="Q122" i="148"/>
  <c r="Q243" i="148"/>
  <c r="Q262" i="148"/>
  <c r="Q74" i="148"/>
  <c r="Q91" i="148"/>
  <c r="Q208" i="148"/>
  <c r="Q264" i="148"/>
  <c r="Q81" i="148"/>
  <c r="Q172" i="148"/>
  <c r="Q245" i="148"/>
  <c r="Q27" i="148"/>
  <c r="Q71" i="148"/>
  <c r="Q250" i="148"/>
  <c r="Q159" i="148"/>
  <c r="Q246" i="148"/>
  <c r="Q180" i="148"/>
  <c r="Q63" i="148"/>
  <c r="Q78" i="148"/>
  <c r="Q236" i="148"/>
  <c r="Q253" i="148"/>
  <c r="K20" i="21"/>
  <c r="Q19" i="148"/>
  <c r="Q25" i="148"/>
  <c r="Q94" i="148"/>
  <c r="Q112" i="148"/>
  <c r="Q263" i="148"/>
  <c r="Q108" i="148"/>
  <c r="Q251" i="148"/>
  <c r="Q257" i="148"/>
  <c r="Q57" i="148"/>
  <c r="Q110" i="148"/>
  <c r="Q207" i="148"/>
  <c r="Q265" i="148"/>
  <c r="Q36" i="148"/>
  <c r="Q136" i="148"/>
  <c r="Q179" i="148"/>
  <c r="Q248" i="148"/>
  <c r="Q98" i="148"/>
  <c r="Q116" i="148"/>
  <c r="Q151" i="148"/>
  <c r="Q73" i="148"/>
  <c r="Q190" i="148"/>
  <c r="Q185" i="148"/>
  <c r="Q230" i="148"/>
  <c r="Q165" i="148"/>
  <c r="Q168" i="148"/>
  <c r="Q24" i="148"/>
  <c r="Q139" i="148"/>
  <c r="Q41" i="148"/>
  <c r="Q120" i="148"/>
  <c r="Q102" i="148"/>
  <c r="Q55" i="148"/>
  <c r="Q92" i="148"/>
  <c r="Q247" i="148"/>
  <c r="Q77" i="148"/>
  <c r="Q31" i="148"/>
  <c r="Q87" i="148"/>
  <c r="Q109" i="148"/>
  <c r="Q241" i="148"/>
  <c r="Q34" i="148"/>
  <c r="Q256" i="148"/>
  <c r="Q258" i="148"/>
  <c r="Q104" i="148"/>
  <c r="Q214" i="148"/>
  <c r="Q191" i="148"/>
  <c r="Q232" i="148"/>
  <c r="Q147" i="148"/>
  <c r="Q255" i="148"/>
  <c r="Q86" i="148"/>
  <c r="Q225" i="148"/>
  <c r="Q18" i="148"/>
  <c r="Q45" i="148"/>
  <c r="Q149" i="148"/>
  <c r="Q29" i="148"/>
  <c r="Q32" i="148"/>
  <c r="Q33" i="148"/>
  <c r="Q164" i="148"/>
  <c r="Q129" i="148"/>
  <c r="Q202" i="148"/>
  <c r="Q228" i="148"/>
  <c r="Q30" i="148"/>
  <c r="Q114" i="148"/>
  <c r="Q141" i="148"/>
  <c r="Q221" i="148"/>
  <c r="Q231" i="148"/>
  <c r="Q209" i="148"/>
  <c r="Q216" i="148"/>
  <c r="Q105" i="148"/>
  <c r="Q65" i="148"/>
  <c r="Q160" i="148"/>
  <c r="Q39" i="148"/>
  <c r="Q83" i="148"/>
  <c r="Q261" i="148"/>
  <c r="Q51" i="148"/>
  <c r="Q177" i="148"/>
  <c r="Q75" i="148"/>
  <c r="Q210" i="148"/>
  <c r="Q157" i="148"/>
  <c r="Q249" i="148"/>
  <c r="Q224" i="148"/>
  <c r="Q133" i="148"/>
  <c r="Q95" i="148"/>
  <c r="Q106" i="148"/>
  <c r="Q59" i="148"/>
  <c r="Q61" i="148"/>
  <c r="Q46" i="148"/>
  <c r="Q166" i="148"/>
  <c r="Q254" i="148"/>
  <c r="Q37" i="148"/>
  <c r="Q52" i="148"/>
  <c r="Q215" i="148"/>
  <c r="Q17" i="148"/>
  <c r="Q153" i="148"/>
  <c r="Q118" i="148"/>
  <c r="Q169" i="148"/>
  <c r="Q145" i="148"/>
  <c r="Q233" i="148"/>
  <c r="Q244" i="148"/>
  <c r="Q80" i="148"/>
  <c r="Q156" i="148"/>
  <c r="Q198" i="148"/>
  <c r="Q62" i="148"/>
  <c r="Q226" i="148"/>
  <c r="Q100" i="148"/>
  <c r="Q119" i="148"/>
  <c r="Q16" i="148"/>
  <c r="Q223" i="148"/>
  <c r="Q140" i="148"/>
  <c r="Q152" i="148"/>
  <c r="Q66" i="148"/>
  <c r="Q123" i="148"/>
  <c r="Q89" i="148"/>
  <c r="Q40" i="148"/>
  <c r="Q132" i="148"/>
  <c r="Q146" i="148"/>
  <c r="Q187" i="148"/>
  <c r="Q103" i="148"/>
  <c r="Q48" i="148"/>
  <c r="Q60" i="148"/>
  <c r="Q72" i="148"/>
  <c r="Q170" i="148"/>
  <c r="Q53" i="148"/>
  <c r="AD117" i="149"/>
  <c r="AD197" i="149"/>
  <c r="AD47" i="149"/>
  <c r="AD240" i="149"/>
  <c r="AD44" i="149"/>
  <c r="AD212" i="149"/>
  <c r="AD64" i="149"/>
  <c r="AD222" i="149"/>
  <c r="AD68" i="149"/>
  <c r="AD227" i="149"/>
  <c r="AD138" i="149"/>
  <c r="AD76" i="149"/>
  <c r="AD175" i="149"/>
  <c r="AD23" i="149"/>
  <c r="AD264" i="149"/>
  <c r="AD246" i="149"/>
  <c r="AD25" i="149"/>
  <c r="AD110" i="149"/>
  <c r="AD116" i="149"/>
  <c r="AD24" i="149"/>
  <c r="AD77" i="149"/>
  <c r="AD104" i="149"/>
  <c r="AD18" i="149"/>
  <c r="AD202" i="149"/>
  <c r="AD216" i="149"/>
  <c r="AD177" i="149"/>
  <c r="AD106" i="149"/>
  <c r="AD215" i="149"/>
  <c r="AD80" i="149"/>
  <c r="AD223" i="149"/>
  <c r="AD146" i="149"/>
  <c r="AD37" i="149"/>
  <c r="AD42" i="149"/>
  <c r="AD188" i="149"/>
  <c r="AD163" i="149"/>
  <c r="AD206" i="149"/>
  <c r="AD168" i="149"/>
  <c r="AD225" i="149"/>
  <c r="AD209" i="149"/>
  <c r="AD193" i="149"/>
  <c r="AD125" i="149"/>
  <c r="AD184" i="149"/>
  <c r="AD22" i="149"/>
  <c r="AD237" i="149"/>
  <c r="AD154" i="149"/>
  <c r="AD148" i="149"/>
  <c r="AD54" i="149"/>
  <c r="AD21" i="149"/>
  <c r="AD38" i="149"/>
  <c r="AD85" i="149"/>
  <c r="AD234" i="149"/>
  <c r="AD252" i="149"/>
  <c r="AD126" i="149"/>
  <c r="AD81" i="149"/>
  <c r="AD180" i="149"/>
  <c r="AD94" i="149"/>
  <c r="AD207" i="149"/>
  <c r="AD151" i="149"/>
  <c r="AD139" i="149"/>
  <c r="AD31" i="149"/>
  <c r="AD214" i="149"/>
  <c r="AD45" i="149"/>
  <c r="AD228" i="149"/>
  <c r="AD105" i="149"/>
  <c r="AD75" i="149"/>
  <c r="AD59" i="149"/>
  <c r="AD17" i="149"/>
  <c r="AD156" i="149"/>
  <c r="AD140" i="149"/>
  <c r="AD187" i="149"/>
  <c r="AD198" i="149"/>
  <c r="AD103" i="149"/>
  <c r="AD86" i="149"/>
  <c r="AD101" i="149"/>
  <c r="AD203" i="149"/>
  <c r="AD244" i="149"/>
  <c r="AD115" i="149"/>
  <c r="AD213" i="149"/>
  <c r="AD143" i="149"/>
  <c r="AD111" i="149"/>
  <c r="AD142" i="149"/>
  <c r="AD195" i="149"/>
  <c r="AD235" i="149"/>
  <c r="AD79" i="149"/>
  <c r="AD192" i="149"/>
  <c r="AD155" i="149"/>
  <c r="AD186" i="149"/>
  <c r="AD56" i="149"/>
  <c r="AD200" i="149"/>
  <c r="AD122" i="149"/>
  <c r="AD172" i="149"/>
  <c r="AD63" i="149"/>
  <c r="AD112" i="149"/>
  <c r="AD265" i="149"/>
  <c r="AD73" i="149"/>
  <c r="AD41" i="149"/>
  <c r="AD87" i="149"/>
  <c r="AD191" i="149"/>
  <c r="AD149" i="149"/>
  <c r="AD30" i="149"/>
  <c r="AD65" i="149"/>
  <c r="AD210" i="149"/>
  <c r="AD61" i="149"/>
  <c r="AD153" i="149"/>
  <c r="AD152" i="149"/>
  <c r="AD261" i="149"/>
  <c r="AD170" i="149"/>
  <c r="AD20" i="149"/>
  <c r="AD96" i="149"/>
  <c r="AD19" i="149"/>
  <c r="AD258" i="149"/>
  <c r="AD95" i="149"/>
  <c r="AD132" i="149"/>
  <c r="AD182" i="149"/>
  <c r="AD194" i="149"/>
  <c r="AD28" i="149"/>
  <c r="AD49" i="149"/>
  <c r="AD88" i="149"/>
  <c r="AD189" i="149"/>
  <c r="AD107" i="149"/>
  <c r="AD127" i="149"/>
  <c r="AD196" i="149"/>
  <c r="AD211" i="149"/>
  <c r="AD171" i="149"/>
  <c r="AD199" i="149"/>
  <c r="AD229" i="149"/>
  <c r="AD243" i="149"/>
  <c r="AD245" i="149"/>
  <c r="AD78" i="149"/>
  <c r="AD263" i="149"/>
  <c r="AD36" i="149"/>
  <c r="AD190" i="149"/>
  <c r="AD120" i="149"/>
  <c r="AD109" i="149"/>
  <c r="AD232" i="149"/>
  <c r="AD29" i="149"/>
  <c r="AD114" i="149"/>
  <c r="AD160" i="149"/>
  <c r="AD157" i="149"/>
  <c r="AD46" i="149"/>
  <c r="AD118" i="149"/>
  <c r="AD62" i="149"/>
  <c r="AD66" i="149"/>
  <c r="AD48" i="149"/>
  <c r="AD165" i="149"/>
  <c r="AD256" i="149"/>
  <c r="AD133" i="149"/>
  <c r="AD174" i="149"/>
  <c r="AD183" i="149"/>
  <c r="AD208" i="149"/>
  <c r="AD98" i="149"/>
  <c r="AD51" i="149"/>
  <c r="AD50" i="149"/>
  <c r="AD239" i="149"/>
  <c r="AD167" i="149"/>
  <c r="AD113" i="149"/>
  <c r="AD99" i="149"/>
  <c r="AD121" i="149"/>
  <c r="AD93" i="149"/>
  <c r="AD242" i="149"/>
  <c r="AD69" i="149"/>
  <c r="AD97" i="149"/>
  <c r="AD173" i="149"/>
  <c r="AD181" i="149"/>
  <c r="AD131" i="149"/>
  <c r="AD262" i="149"/>
  <c r="AD27" i="149"/>
  <c r="AD236" i="149"/>
  <c r="AD108" i="149"/>
  <c r="AD136" i="149"/>
  <c r="AD185" i="149"/>
  <c r="AD102" i="149"/>
  <c r="AD241" i="149"/>
  <c r="AD147" i="149"/>
  <c r="AD32" i="149"/>
  <c r="AD141" i="149"/>
  <c r="AD39" i="149"/>
  <c r="AD249" i="149"/>
  <c r="AD166" i="149"/>
  <c r="AD169" i="149"/>
  <c r="AD226" i="149"/>
  <c r="AD123" i="149"/>
  <c r="AD60" i="149"/>
  <c r="AD248" i="149"/>
  <c r="AD164" i="149"/>
  <c r="AD233" i="149"/>
  <c r="AD137" i="149"/>
  <c r="AD90" i="149"/>
  <c r="AD57" i="149"/>
  <c r="AD52" i="149"/>
  <c r="AD161" i="149"/>
  <c r="AD218" i="149"/>
  <c r="AD158" i="149"/>
  <c r="AD219" i="149"/>
  <c r="AD220" i="149"/>
  <c r="AD70" i="149"/>
  <c r="AD135" i="149"/>
  <c r="AD134" i="149"/>
  <c r="AD260" i="149"/>
  <c r="AD67" i="149"/>
  <c r="AD217" i="149"/>
  <c r="AD35" i="149"/>
  <c r="AD238" i="149"/>
  <c r="AD144" i="149"/>
  <c r="AD74" i="149"/>
  <c r="AD71" i="149"/>
  <c r="AD253" i="149"/>
  <c r="AD251" i="149"/>
  <c r="AD179" i="149"/>
  <c r="AD230" i="149"/>
  <c r="AD55" i="149"/>
  <c r="AD34" i="149"/>
  <c r="AD255" i="149"/>
  <c r="AD33" i="149"/>
  <c r="AD221" i="149"/>
  <c r="AD83" i="149"/>
  <c r="AD224" i="149"/>
  <c r="AD254" i="149"/>
  <c r="AD145" i="149"/>
  <c r="AD100" i="149"/>
  <c r="AD89" i="149"/>
  <c r="AD72" i="149"/>
  <c r="AD257" i="149"/>
  <c r="AD231" i="149"/>
  <c r="AD119" i="149"/>
  <c r="AD204" i="149"/>
  <c r="AD53" i="149"/>
  <c r="AD82" i="149"/>
  <c r="AD130" i="149"/>
  <c r="AD201" i="149"/>
  <c r="AD124" i="149"/>
  <c r="AD84" i="149"/>
  <c r="AD150" i="149"/>
  <c r="AD162" i="149"/>
  <c r="AD205" i="149"/>
  <c r="AD178" i="149"/>
  <c r="AD43" i="149"/>
  <c r="AD128" i="149"/>
  <c r="AD58" i="149"/>
  <c r="AD259" i="149"/>
  <c r="AD176" i="149"/>
  <c r="AD91" i="149"/>
  <c r="AD250" i="149"/>
  <c r="AD92" i="149"/>
  <c r="AD40" i="149"/>
  <c r="AD26" i="149"/>
  <c r="AD159" i="149"/>
  <c r="AD247" i="149"/>
  <c r="AD129" i="149"/>
  <c r="AD16" i="149"/>
  <c r="AD266" i="149" l="1"/>
  <c r="AJ16" i="149"/>
  <c r="AF16" i="149"/>
  <c r="AE16" i="149"/>
  <c r="AG16" i="149" s="1"/>
  <c r="AI16" i="149" s="1"/>
  <c r="AJ129" i="149"/>
  <c r="AF129" i="149"/>
  <c r="AH129" i="149" s="1"/>
  <c r="AE129" i="149"/>
  <c r="AG129" i="149" s="1"/>
  <c r="AI129" i="149" s="1"/>
  <c r="AJ247" i="149"/>
  <c r="AF247" i="149"/>
  <c r="AH247" i="149" s="1"/>
  <c r="AE247" i="149"/>
  <c r="AG247" i="149" s="1"/>
  <c r="AI247" i="149" s="1"/>
  <c r="AJ159" i="149"/>
  <c r="AE159" i="149"/>
  <c r="AG159" i="149" s="1"/>
  <c r="AI159" i="149" s="1"/>
  <c r="AF159" i="149"/>
  <c r="AH159" i="149" s="1"/>
  <c r="AJ26" i="149"/>
  <c r="AF26" i="149"/>
  <c r="AH26" i="149" s="1"/>
  <c r="AE26" i="149"/>
  <c r="AG26" i="149" s="1"/>
  <c r="AI26" i="149" s="1"/>
  <c r="AJ40" i="149"/>
  <c r="AE40" i="149"/>
  <c r="AG40" i="149" s="1"/>
  <c r="AI40" i="149" s="1"/>
  <c r="AF40" i="149"/>
  <c r="AH40" i="149" s="1"/>
  <c r="AJ92" i="149"/>
  <c r="AF92" i="149"/>
  <c r="AH92" i="149" s="1"/>
  <c r="AE92" i="149"/>
  <c r="AG92" i="149" s="1"/>
  <c r="AI92" i="149" s="1"/>
  <c r="AJ250" i="149"/>
  <c r="AF250" i="149"/>
  <c r="AH250" i="149" s="1"/>
  <c r="AE250" i="149"/>
  <c r="AG250" i="149" s="1"/>
  <c r="AI250" i="149" s="1"/>
  <c r="AJ91" i="149"/>
  <c r="AE91" i="149"/>
  <c r="AG91" i="149" s="1"/>
  <c r="AI91" i="149" s="1"/>
  <c r="AF91" i="149"/>
  <c r="AH91" i="149" s="1"/>
  <c r="AJ176" i="149"/>
  <c r="AE176" i="149"/>
  <c r="AG176" i="149" s="1"/>
  <c r="AI176" i="149" s="1"/>
  <c r="AF176" i="149"/>
  <c r="AH176" i="149" s="1"/>
  <c r="AJ259" i="149"/>
  <c r="AF259" i="149"/>
  <c r="AH259" i="149" s="1"/>
  <c r="AE259" i="149"/>
  <c r="AG259" i="149" s="1"/>
  <c r="AI259" i="149" s="1"/>
  <c r="AJ58" i="149"/>
  <c r="AE58" i="149"/>
  <c r="AG58" i="149" s="1"/>
  <c r="AI58" i="149" s="1"/>
  <c r="AF58" i="149"/>
  <c r="AH58" i="149" s="1"/>
  <c r="AJ128" i="149"/>
  <c r="AF128" i="149"/>
  <c r="AH128" i="149" s="1"/>
  <c r="AE128" i="149"/>
  <c r="AG128" i="149" s="1"/>
  <c r="AI128" i="149" s="1"/>
  <c r="AJ43" i="149"/>
  <c r="AF43" i="149"/>
  <c r="AH43" i="149" s="1"/>
  <c r="AE43" i="149"/>
  <c r="AG43" i="149" s="1"/>
  <c r="AI43" i="149" s="1"/>
  <c r="AJ178" i="149"/>
  <c r="AF178" i="149"/>
  <c r="AH178" i="149" s="1"/>
  <c r="AE178" i="149"/>
  <c r="AG178" i="149" s="1"/>
  <c r="AI178" i="149" s="1"/>
  <c r="AJ205" i="149"/>
  <c r="AF205" i="149"/>
  <c r="AH205" i="149" s="1"/>
  <c r="AE205" i="149"/>
  <c r="AG205" i="149" s="1"/>
  <c r="AI205" i="149" s="1"/>
  <c r="AJ162" i="149"/>
  <c r="AE162" i="149"/>
  <c r="AG162" i="149" s="1"/>
  <c r="AI162" i="149" s="1"/>
  <c r="AF162" i="149"/>
  <c r="AH162" i="149" s="1"/>
  <c r="AJ150" i="149"/>
  <c r="AF150" i="149"/>
  <c r="AH150" i="149" s="1"/>
  <c r="AE150" i="149"/>
  <c r="AG150" i="149" s="1"/>
  <c r="AI150" i="149" s="1"/>
  <c r="AJ84" i="149"/>
  <c r="AF84" i="149"/>
  <c r="AH84" i="149" s="1"/>
  <c r="AE84" i="149"/>
  <c r="AG84" i="149" s="1"/>
  <c r="AI84" i="149" s="1"/>
  <c r="AJ124" i="149"/>
  <c r="AE124" i="149"/>
  <c r="AG124" i="149" s="1"/>
  <c r="AI124" i="149" s="1"/>
  <c r="AF124" i="149"/>
  <c r="AH124" i="149" s="1"/>
  <c r="AJ201" i="149"/>
  <c r="AF201" i="149"/>
  <c r="AH201" i="149" s="1"/>
  <c r="AE201" i="149"/>
  <c r="AG201" i="149" s="1"/>
  <c r="AI201" i="149" s="1"/>
  <c r="AJ130" i="149"/>
  <c r="AF130" i="149"/>
  <c r="AH130" i="149" s="1"/>
  <c r="AE130" i="149"/>
  <c r="AG130" i="149" s="1"/>
  <c r="AI130" i="149" s="1"/>
  <c r="AJ82" i="149"/>
  <c r="AF82" i="149"/>
  <c r="AH82" i="149" s="1"/>
  <c r="AE82" i="149"/>
  <c r="AG82" i="149" s="1"/>
  <c r="AI82" i="149" s="1"/>
  <c r="AJ53" i="149"/>
  <c r="AF53" i="149"/>
  <c r="AH53" i="149" s="1"/>
  <c r="AE53" i="149"/>
  <c r="AG53" i="149" s="1"/>
  <c r="AI53" i="149" s="1"/>
  <c r="AJ204" i="149"/>
  <c r="AE204" i="149"/>
  <c r="AG204" i="149" s="1"/>
  <c r="AI204" i="149" s="1"/>
  <c r="AF204" i="149"/>
  <c r="AH204" i="149" s="1"/>
  <c r="AJ119" i="149"/>
  <c r="AE119" i="149"/>
  <c r="AG119" i="149" s="1"/>
  <c r="AI119" i="149" s="1"/>
  <c r="AF119" i="149"/>
  <c r="AH119" i="149" s="1"/>
  <c r="AJ231" i="149"/>
  <c r="AF231" i="149"/>
  <c r="AH231" i="149" s="1"/>
  <c r="AE231" i="149"/>
  <c r="AG231" i="149" s="1"/>
  <c r="AI231" i="149" s="1"/>
  <c r="AJ257" i="149"/>
  <c r="AE257" i="149"/>
  <c r="AG257" i="149" s="1"/>
  <c r="AI257" i="149" s="1"/>
  <c r="AF257" i="149"/>
  <c r="AH257" i="149" s="1"/>
  <c r="AJ72" i="149"/>
  <c r="AE72" i="149"/>
  <c r="AG72" i="149" s="1"/>
  <c r="AI72" i="149" s="1"/>
  <c r="AF72" i="149"/>
  <c r="AH72" i="149" s="1"/>
  <c r="AJ89" i="149"/>
  <c r="AE89" i="149"/>
  <c r="AG89" i="149" s="1"/>
  <c r="AI89" i="149" s="1"/>
  <c r="AF89" i="149"/>
  <c r="AH89" i="149" s="1"/>
  <c r="AJ100" i="149"/>
  <c r="AE100" i="149"/>
  <c r="AG100" i="149" s="1"/>
  <c r="AI100" i="149" s="1"/>
  <c r="AF100" i="149"/>
  <c r="AH100" i="149" s="1"/>
  <c r="AJ145" i="149"/>
  <c r="AF145" i="149"/>
  <c r="AH145" i="149" s="1"/>
  <c r="AE145" i="149"/>
  <c r="AG145" i="149" s="1"/>
  <c r="AI145" i="149" s="1"/>
  <c r="AJ254" i="149"/>
  <c r="AF254" i="149"/>
  <c r="AH254" i="149" s="1"/>
  <c r="AE254" i="149"/>
  <c r="AG254" i="149" s="1"/>
  <c r="AI254" i="149" s="1"/>
  <c r="AJ224" i="149"/>
  <c r="AE224" i="149"/>
  <c r="AG224" i="149" s="1"/>
  <c r="AI224" i="149" s="1"/>
  <c r="AF224" i="149"/>
  <c r="AH224" i="149" s="1"/>
  <c r="AJ83" i="149"/>
  <c r="AE83" i="149"/>
  <c r="AG83" i="149" s="1"/>
  <c r="AI83" i="149" s="1"/>
  <c r="AF83" i="149"/>
  <c r="AH83" i="149" s="1"/>
  <c r="AJ221" i="149"/>
  <c r="AF221" i="149"/>
  <c r="AH221" i="149" s="1"/>
  <c r="AE221" i="149"/>
  <c r="AG221" i="149" s="1"/>
  <c r="AI221" i="149" s="1"/>
  <c r="AJ33" i="149"/>
  <c r="AE33" i="149"/>
  <c r="AG33" i="149" s="1"/>
  <c r="AI33" i="149" s="1"/>
  <c r="AF33" i="149"/>
  <c r="AH33" i="149" s="1"/>
  <c r="AJ255" i="149"/>
  <c r="AE255" i="149"/>
  <c r="AG255" i="149" s="1"/>
  <c r="AI255" i="149" s="1"/>
  <c r="AF255" i="149"/>
  <c r="AH255" i="149" s="1"/>
  <c r="AJ34" i="149"/>
  <c r="AF34" i="149"/>
  <c r="AH34" i="149" s="1"/>
  <c r="AE34" i="149"/>
  <c r="AG34" i="149" s="1"/>
  <c r="AI34" i="149" s="1"/>
  <c r="AJ55" i="149"/>
  <c r="AE55" i="149"/>
  <c r="AG55" i="149" s="1"/>
  <c r="AI55" i="149" s="1"/>
  <c r="AF55" i="149"/>
  <c r="AH55" i="149" s="1"/>
  <c r="AJ230" i="149"/>
  <c r="AF230" i="149"/>
  <c r="AH230" i="149" s="1"/>
  <c r="AE230" i="149"/>
  <c r="AG230" i="149" s="1"/>
  <c r="AI230" i="149" s="1"/>
  <c r="AJ179" i="149"/>
  <c r="AF179" i="149"/>
  <c r="AH179" i="149" s="1"/>
  <c r="AE179" i="149"/>
  <c r="AG179" i="149" s="1"/>
  <c r="AI179" i="149" s="1"/>
  <c r="AJ251" i="149"/>
  <c r="AE251" i="149"/>
  <c r="AG251" i="149" s="1"/>
  <c r="AI251" i="149" s="1"/>
  <c r="AF251" i="149"/>
  <c r="AH251" i="149" s="1"/>
  <c r="AJ253" i="149"/>
  <c r="AE253" i="149"/>
  <c r="AG253" i="149" s="1"/>
  <c r="AI253" i="149" s="1"/>
  <c r="AF253" i="149"/>
  <c r="AH253" i="149" s="1"/>
  <c r="AJ71" i="149"/>
  <c r="AF71" i="149"/>
  <c r="AH71" i="149" s="1"/>
  <c r="AE71" i="149"/>
  <c r="AG71" i="149" s="1"/>
  <c r="AI71" i="149" s="1"/>
  <c r="AJ74" i="149"/>
  <c r="AF74" i="149"/>
  <c r="AH74" i="149" s="1"/>
  <c r="AE74" i="149"/>
  <c r="AG74" i="149" s="1"/>
  <c r="AI74" i="149" s="1"/>
  <c r="AJ144" i="149"/>
  <c r="AF144" i="149"/>
  <c r="AH144" i="149" s="1"/>
  <c r="AE144" i="149"/>
  <c r="AG144" i="149" s="1"/>
  <c r="AI144" i="149" s="1"/>
  <c r="AJ238" i="149"/>
  <c r="AF238" i="149"/>
  <c r="AH238" i="149" s="1"/>
  <c r="AE238" i="149"/>
  <c r="AG238" i="149" s="1"/>
  <c r="AI238" i="149" s="1"/>
  <c r="AJ35" i="149"/>
  <c r="AE35" i="149"/>
  <c r="AG35" i="149" s="1"/>
  <c r="AI35" i="149" s="1"/>
  <c r="AF35" i="149"/>
  <c r="AH35" i="149" s="1"/>
  <c r="AJ217" i="149"/>
  <c r="AE217" i="149"/>
  <c r="AG217" i="149" s="1"/>
  <c r="AI217" i="149" s="1"/>
  <c r="AF217" i="149"/>
  <c r="AH217" i="149" s="1"/>
  <c r="AJ67" i="149"/>
  <c r="AE67" i="149"/>
  <c r="AG67" i="149" s="1"/>
  <c r="AI67" i="149" s="1"/>
  <c r="AF67" i="149"/>
  <c r="AH67" i="149" s="1"/>
  <c r="AJ260" i="149"/>
  <c r="AF260" i="149"/>
  <c r="AH260" i="149" s="1"/>
  <c r="AE260" i="149"/>
  <c r="AG260" i="149" s="1"/>
  <c r="AI260" i="149" s="1"/>
  <c r="AJ134" i="149"/>
  <c r="AE134" i="149"/>
  <c r="AG134" i="149" s="1"/>
  <c r="AI134" i="149" s="1"/>
  <c r="AF134" i="149"/>
  <c r="AH134" i="149" s="1"/>
  <c r="AJ135" i="149"/>
  <c r="AE135" i="149"/>
  <c r="AG135" i="149" s="1"/>
  <c r="AI135" i="149" s="1"/>
  <c r="AF135" i="149"/>
  <c r="AH135" i="149" s="1"/>
  <c r="AJ70" i="149"/>
  <c r="AE70" i="149"/>
  <c r="AG70" i="149" s="1"/>
  <c r="AI70" i="149" s="1"/>
  <c r="AF70" i="149"/>
  <c r="AH70" i="149" s="1"/>
  <c r="AJ220" i="149"/>
  <c r="AE220" i="149"/>
  <c r="AG220" i="149" s="1"/>
  <c r="AI220" i="149" s="1"/>
  <c r="AF220" i="149"/>
  <c r="AH220" i="149" s="1"/>
  <c r="AJ219" i="149"/>
  <c r="AF219" i="149"/>
  <c r="AH219" i="149" s="1"/>
  <c r="AE219" i="149"/>
  <c r="AG219" i="149" s="1"/>
  <c r="AI219" i="149" s="1"/>
  <c r="AJ158" i="149"/>
  <c r="AF158" i="149"/>
  <c r="AH158" i="149" s="1"/>
  <c r="AE158" i="149"/>
  <c r="AG158" i="149" s="1"/>
  <c r="AI158" i="149" s="1"/>
  <c r="AJ218" i="149"/>
  <c r="AE218" i="149"/>
  <c r="AG218" i="149" s="1"/>
  <c r="AI218" i="149" s="1"/>
  <c r="AF218" i="149"/>
  <c r="AH218" i="149" s="1"/>
  <c r="AJ161" i="149"/>
  <c r="AE161" i="149"/>
  <c r="AG161" i="149" s="1"/>
  <c r="AI161" i="149" s="1"/>
  <c r="AF161" i="149"/>
  <c r="AH161" i="149" s="1"/>
  <c r="AJ52" i="149"/>
  <c r="AE52" i="149"/>
  <c r="AG52" i="149" s="1"/>
  <c r="AI52" i="149" s="1"/>
  <c r="AF52" i="149"/>
  <c r="AH52" i="149" s="1"/>
  <c r="AJ57" i="149"/>
  <c r="AE57" i="149"/>
  <c r="AG57" i="149" s="1"/>
  <c r="AI57" i="149" s="1"/>
  <c r="AF57" i="149"/>
  <c r="AH57" i="149" s="1"/>
  <c r="AJ90" i="149"/>
  <c r="AE90" i="149"/>
  <c r="AG90" i="149" s="1"/>
  <c r="AI90" i="149" s="1"/>
  <c r="AF90" i="149"/>
  <c r="AH90" i="149" s="1"/>
  <c r="AJ137" i="149"/>
  <c r="AF137" i="149"/>
  <c r="AH137" i="149" s="1"/>
  <c r="AE137" i="149"/>
  <c r="AG137" i="149" s="1"/>
  <c r="AI137" i="149" s="1"/>
  <c r="AJ233" i="149"/>
  <c r="AF233" i="149"/>
  <c r="AH233" i="149" s="1"/>
  <c r="AE233" i="149"/>
  <c r="AG233" i="149" s="1"/>
  <c r="AI233" i="149" s="1"/>
  <c r="AJ164" i="149"/>
  <c r="AE164" i="149"/>
  <c r="AG164" i="149" s="1"/>
  <c r="AI164" i="149" s="1"/>
  <c r="AF164" i="149"/>
  <c r="AH164" i="149" s="1"/>
  <c r="AJ248" i="149"/>
  <c r="AF248" i="149"/>
  <c r="AH248" i="149" s="1"/>
  <c r="AE248" i="149"/>
  <c r="AG248" i="149" s="1"/>
  <c r="AI248" i="149" s="1"/>
  <c r="AJ60" i="149"/>
  <c r="AF60" i="149"/>
  <c r="AH60" i="149" s="1"/>
  <c r="AE60" i="149"/>
  <c r="AG60" i="149" s="1"/>
  <c r="AI60" i="149" s="1"/>
  <c r="AJ123" i="149"/>
  <c r="AE123" i="149"/>
  <c r="AG123" i="149" s="1"/>
  <c r="AI123" i="149" s="1"/>
  <c r="AF123" i="149"/>
  <c r="AH123" i="149" s="1"/>
  <c r="AJ226" i="149"/>
  <c r="AE226" i="149"/>
  <c r="AG226" i="149" s="1"/>
  <c r="AI226" i="149" s="1"/>
  <c r="AF226" i="149"/>
  <c r="AH226" i="149" s="1"/>
  <c r="AJ169" i="149"/>
  <c r="AF169" i="149"/>
  <c r="AH169" i="149" s="1"/>
  <c r="AE169" i="149"/>
  <c r="AG169" i="149" s="1"/>
  <c r="AI169" i="149" s="1"/>
  <c r="AJ166" i="149"/>
  <c r="AE166" i="149"/>
  <c r="AG166" i="149" s="1"/>
  <c r="AI166" i="149" s="1"/>
  <c r="AF166" i="149"/>
  <c r="AH166" i="149" s="1"/>
  <c r="AJ249" i="149"/>
  <c r="AF249" i="149"/>
  <c r="AH249" i="149" s="1"/>
  <c r="AE249" i="149"/>
  <c r="AG249" i="149" s="1"/>
  <c r="AI249" i="149" s="1"/>
  <c r="AJ39" i="149"/>
  <c r="AE39" i="149"/>
  <c r="AG39" i="149" s="1"/>
  <c r="AI39" i="149" s="1"/>
  <c r="AF39" i="149"/>
  <c r="AH39" i="149" s="1"/>
  <c r="AJ141" i="149"/>
  <c r="AE141" i="149"/>
  <c r="AG141" i="149" s="1"/>
  <c r="AI141" i="149" s="1"/>
  <c r="AF141" i="149"/>
  <c r="AH141" i="149" s="1"/>
  <c r="AJ32" i="149"/>
  <c r="AF32" i="149"/>
  <c r="AH32" i="149" s="1"/>
  <c r="AE32" i="149"/>
  <c r="AG32" i="149" s="1"/>
  <c r="AI32" i="149" s="1"/>
  <c r="AJ147" i="149"/>
  <c r="AF147" i="149"/>
  <c r="AH147" i="149" s="1"/>
  <c r="AE147" i="149"/>
  <c r="AG147" i="149" s="1"/>
  <c r="AI147" i="149" s="1"/>
  <c r="AJ241" i="149"/>
  <c r="AF241" i="149"/>
  <c r="AH241" i="149" s="1"/>
  <c r="AE241" i="149"/>
  <c r="AG241" i="149" s="1"/>
  <c r="AI241" i="149" s="1"/>
  <c r="AJ102" i="149"/>
  <c r="AF102" i="149"/>
  <c r="AH102" i="149" s="1"/>
  <c r="AE102" i="149"/>
  <c r="AG102" i="149" s="1"/>
  <c r="AI102" i="149" s="1"/>
  <c r="AJ185" i="149"/>
  <c r="AE185" i="149"/>
  <c r="AG185" i="149" s="1"/>
  <c r="AI185" i="149" s="1"/>
  <c r="AF185" i="149"/>
  <c r="AH185" i="149" s="1"/>
  <c r="AJ136" i="149"/>
  <c r="AE136" i="149"/>
  <c r="AG136" i="149" s="1"/>
  <c r="AI136" i="149" s="1"/>
  <c r="AF136" i="149"/>
  <c r="AH136" i="149" s="1"/>
  <c r="AJ108" i="149"/>
  <c r="AE108" i="149"/>
  <c r="AG108" i="149" s="1"/>
  <c r="AI108" i="149" s="1"/>
  <c r="AF108" i="149"/>
  <c r="AH108" i="149" s="1"/>
  <c r="AJ236" i="149"/>
  <c r="AF236" i="149"/>
  <c r="AH236" i="149" s="1"/>
  <c r="AE236" i="149"/>
  <c r="AG236" i="149" s="1"/>
  <c r="AI236" i="149" s="1"/>
  <c r="AJ27" i="149"/>
  <c r="AF27" i="149"/>
  <c r="AH27" i="149" s="1"/>
  <c r="AE27" i="149"/>
  <c r="AG27" i="149" s="1"/>
  <c r="AI27" i="149" s="1"/>
  <c r="AJ262" i="149"/>
  <c r="AF262" i="149"/>
  <c r="AH262" i="149" s="1"/>
  <c r="AE262" i="149"/>
  <c r="AG262" i="149" s="1"/>
  <c r="AI262" i="149" s="1"/>
  <c r="AJ131" i="149"/>
  <c r="AE131" i="149"/>
  <c r="AG131" i="149" s="1"/>
  <c r="AI131" i="149" s="1"/>
  <c r="AF131" i="149"/>
  <c r="AH131" i="149" s="1"/>
  <c r="AJ181" i="149"/>
  <c r="AE181" i="149"/>
  <c r="AG181" i="149" s="1"/>
  <c r="AI181" i="149" s="1"/>
  <c r="AF181" i="149"/>
  <c r="AH181" i="149" s="1"/>
  <c r="AJ173" i="149"/>
  <c r="AF173" i="149"/>
  <c r="AH173" i="149" s="1"/>
  <c r="AE173" i="149"/>
  <c r="AG173" i="149" s="1"/>
  <c r="AI173" i="149" s="1"/>
  <c r="AJ97" i="149"/>
  <c r="AF97" i="149"/>
  <c r="AH97" i="149" s="1"/>
  <c r="AE97" i="149"/>
  <c r="AG97" i="149" s="1"/>
  <c r="AI97" i="149" s="1"/>
  <c r="AJ69" i="149"/>
  <c r="AF69" i="149"/>
  <c r="AH69" i="149" s="1"/>
  <c r="AE69" i="149"/>
  <c r="AG69" i="149" s="1"/>
  <c r="AI69" i="149" s="1"/>
  <c r="AJ242" i="149"/>
  <c r="AE242" i="149"/>
  <c r="AG242" i="149" s="1"/>
  <c r="AI242" i="149" s="1"/>
  <c r="AF242" i="149"/>
  <c r="AH242" i="149" s="1"/>
  <c r="AJ93" i="149"/>
  <c r="AE93" i="149"/>
  <c r="AG93" i="149" s="1"/>
  <c r="AI93" i="149" s="1"/>
  <c r="AF93" i="149"/>
  <c r="AH93" i="149" s="1"/>
  <c r="AJ121" i="149"/>
  <c r="AE121" i="149"/>
  <c r="AG121" i="149" s="1"/>
  <c r="AI121" i="149" s="1"/>
  <c r="AF121" i="149"/>
  <c r="AH121" i="149" s="1"/>
  <c r="AJ99" i="149"/>
  <c r="AE99" i="149"/>
  <c r="AG99" i="149" s="1"/>
  <c r="AI99" i="149" s="1"/>
  <c r="AF99" i="149"/>
  <c r="AH99" i="149" s="1"/>
  <c r="AJ113" i="149"/>
  <c r="AF113" i="149"/>
  <c r="AH113" i="149" s="1"/>
  <c r="AE113" i="149"/>
  <c r="AG113" i="149" s="1"/>
  <c r="AI113" i="149" s="1"/>
  <c r="AJ167" i="149"/>
  <c r="AE167" i="149"/>
  <c r="AG167" i="149" s="1"/>
  <c r="AI167" i="149" s="1"/>
  <c r="AF167" i="149"/>
  <c r="AH167" i="149" s="1"/>
  <c r="AJ239" i="149"/>
  <c r="AE239" i="149"/>
  <c r="AG239" i="149" s="1"/>
  <c r="AI239" i="149" s="1"/>
  <c r="AF239" i="149"/>
  <c r="AH239" i="149" s="1"/>
  <c r="AJ50" i="149"/>
  <c r="AF50" i="149"/>
  <c r="AH50" i="149" s="1"/>
  <c r="AE50" i="149"/>
  <c r="AG50" i="149" s="1"/>
  <c r="AI50" i="149" s="1"/>
  <c r="AJ51" i="149"/>
  <c r="AF51" i="149"/>
  <c r="AH51" i="149" s="1"/>
  <c r="AE51" i="149"/>
  <c r="AG51" i="149" s="1"/>
  <c r="AI51" i="149" s="1"/>
  <c r="AJ98" i="149"/>
  <c r="AF98" i="149"/>
  <c r="AH98" i="149" s="1"/>
  <c r="AE98" i="149"/>
  <c r="AG98" i="149" s="1"/>
  <c r="AI98" i="149" s="1"/>
  <c r="AJ208" i="149"/>
  <c r="AF208" i="149"/>
  <c r="AH208" i="149" s="1"/>
  <c r="AE208" i="149"/>
  <c r="AG208" i="149" s="1"/>
  <c r="AI208" i="149" s="1"/>
  <c r="AJ183" i="149"/>
  <c r="AF183" i="149"/>
  <c r="AH183" i="149" s="1"/>
  <c r="AE183" i="149"/>
  <c r="AG183" i="149" s="1"/>
  <c r="AI183" i="149" s="1"/>
  <c r="AJ174" i="149"/>
  <c r="AE174" i="149"/>
  <c r="AG174" i="149" s="1"/>
  <c r="AI174" i="149" s="1"/>
  <c r="AF174" i="149"/>
  <c r="AH174" i="149" s="1"/>
  <c r="AJ133" i="149"/>
  <c r="AF133" i="149"/>
  <c r="AH133" i="149" s="1"/>
  <c r="AE133" i="149"/>
  <c r="AG133" i="149" s="1"/>
  <c r="AI133" i="149" s="1"/>
  <c r="AJ256" i="149"/>
  <c r="AE256" i="149"/>
  <c r="AG256" i="149" s="1"/>
  <c r="AI256" i="149" s="1"/>
  <c r="AF256" i="149"/>
  <c r="AH256" i="149" s="1"/>
  <c r="AJ165" i="149"/>
  <c r="AE165" i="149"/>
  <c r="AG165" i="149" s="1"/>
  <c r="AI165" i="149" s="1"/>
  <c r="AF165" i="149"/>
  <c r="AH165" i="149" s="1"/>
  <c r="AJ48" i="149"/>
  <c r="AF48" i="149"/>
  <c r="AH48" i="149" s="1"/>
  <c r="AE48" i="149"/>
  <c r="AG48" i="149" s="1"/>
  <c r="AI48" i="149" s="1"/>
  <c r="AJ66" i="149"/>
  <c r="AF66" i="149"/>
  <c r="AH66" i="149" s="1"/>
  <c r="AE66" i="149"/>
  <c r="AG66" i="149" s="1"/>
  <c r="AI66" i="149" s="1"/>
  <c r="AJ62" i="149"/>
  <c r="AF62" i="149"/>
  <c r="AH62" i="149" s="1"/>
  <c r="AE62" i="149"/>
  <c r="AG62" i="149" s="1"/>
  <c r="AI62" i="149" s="1"/>
  <c r="AJ118" i="149"/>
  <c r="AF118" i="149"/>
  <c r="AH118" i="149" s="1"/>
  <c r="AE118" i="149"/>
  <c r="AG118" i="149" s="1"/>
  <c r="AI118" i="149" s="1"/>
  <c r="AJ46" i="149"/>
  <c r="AE46" i="149"/>
  <c r="AG46" i="149" s="1"/>
  <c r="AI46" i="149" s="1"/>
  <c r="AF46" i="149"/>
  <c r="AH46" i="149" s="1"/>
  <c r="AJ157" i="149"/>
  <c r="AE157" i="149"/>
  <c r="AG157" i="149" s="1"/>
  <c r="AI157" i="149" s="1"/>
  <c r="AF157" i="149"/>
  <c r="AH157" i="149" s="1"/>
  <c r="AJ160" i="149"/>
  <c r="AF160" i="149"/>
  <c r="AH160" i="149" s="1"/>
  <c r="AE160" i="149"/>
  <c r="AG160" i="149" s="1"/>
  <c r="AI160" i="149" s="1"/>
  <c r="AJ114" i="149"/>
  <c r="AF114" i="149"/>
  <c r="AH114" i="149" s="1"/>
  <c r="AE114" i="149"/>
  <c r="AG114" i="149" s="1"/>
  <c r="AI114" i="149" s="1"/>
  <c r="AJ29" i="149"/>
  <c r="AE29" i="149"/>
  <c r="AG29" i="149" s="1"/>
  <c r="AI29" i="149" s="1"/>
  <c r="AF29" i="149"/>
  <c r="AH29" i="149" s="1"/>
  <c r="AJ232" i="149"/>
  <c r="AF232" i="149"/>
  <c r="AH232" i="149" s="1"/>
  <c r="AE232" i="149"/>
  <c r="AG232" i="149" s="1"/>
  <c r="AI232" i="149" s="1"/>
  <c r="AJ109" i="149"/>
  <c r="AF109" i="149"/>
  <c r="AH109" i="149" s="1"/>
  <c r="AE109" i="149"/>
  <c r="AG109" i="149" s="1"/>
  <c r="AI109" i="149" s="1"/>
  <c r="AJ120" i="149"/>
  <c r="AE120" i="149"/>
  <c r="AG120" i="149" s="1"/>
  <c r="AI120" i="149" s="1"/>
  <c r="AF120" i="149"/>
  <c r="AH120" i="149" s="1"/>
  <c r="AJ190" i="149"/>
  <c r="AE190" i="149"/>
  <c r="AG190" i="149" s="1"/>
  <c r="AI190" i="149" s="1"/>
  <c r="AF190" i="149"/>
  <c r="AH190" i="149" s="1"/>
  <c r="AJ36" i="149"/>
  <c r="AE36" i="149"/>
  <c r="AG36" i="149" s="1"/>
  <c r="AI36" i="149" s="1"/>
  <c r="AF36" i="149"/>
  <c r="AH36" i="149" s="1"/>
  <c r="AJ263" i="149"/>
  <c r="AF263" i="149"/>
  <c r="AH263" i="149" s="1"/>
  <c r="AE263" i="149"/>
  <c r="AG263" i="149" s="1"/>
  <c r="AI263" i="149" s="1"/>
  <c r="AJ78" i="149"/>
  <c r="AE78" i="149"/>
  <c r="AG78" i="149" s="1"/>
  <c r="AI78" i="149" s="1"/>
  <c r="AF78" i="149"/>
  <c r="AH78" i="149" s="1"/>
  <c r="AJ245" i="149"/>
  <c r="AF245" i="149"/>
  <c r="AH245" i="149" s="1"/>
  <c r="AE245" i="149"/>
  <c r="AG245" i="149" s="1"/>
  <c r="AI245" i="149" s="1"/>
  <c r="AJ243" i="149"/>
  <c r="AF243" i="149"/>
  <c r="AH243" i="149" s="1"/>
  <c r="AE243" i="149"/>
  <c r="AG243" i="149" s="1"/>
  <c r="AI243" i="149" s="1"/>
  <c r="AJ229" i="149"/>
  <c r="AE229" i="149"/>
  <c r="AG229" i="149" s="1"/>
  <c r="AI229" i="149" s="1"/>
  <c r="AF229" i="149"/>
  <c r="AH229" i="149" s="1"/>
  <c r="AJ199" i="149"/>
  <c r="AE199" i="149"/>
  <c r="AG199" i="149" s="1"/>
  <c r="AI199" i="149" s="1"/>
  <c r="AF199" i="149"/>
  <c r="AH199" i="149" s="1"/>
  <c r="AJ171" i="149"/>
  <c r="AF171" i="149"/>
  <c r="AH171" i="149" s="1"/>
  <c r="AE171" i="149"/>
  <c r="AG171" i="149" s="1"/>
  <c r="AI171" i="149" s="1"/>
  <c r="AJ211" i="149"/>
  <c r="AE211" i="149"/>
  <c r="AG211" i="149" s="1"/>
  <c r="AI211" i="149" s="1"/>
  <c r="AF211" i="149"/>
  <c r="AH211" i="149" s="1"/>
  <c r="AJ196" i="149"/>
  <c r="AF196" i="149"/>
  <c r="AH196" i="149" s="1"/>
  <c r="AE196" i="149"/>
  <c r="AG196" i="149" s="1"/>
  <c r="AI196" i="149" s="1"/>
  <c r="AJ127" i="149"/>
  <c r="AE127" i="149"/>
  <c r="AG127" i="149" s="1"/>
  <c r="AI127" i="149" s="1"/>
  <c r="AF127" i="149"/>
  <c r="AH127" i="149" s="1"/>
  <c r="AJ107" i="149"/>
  <c r="AF107" i="149"/>
  <c r="AH107" i="149" s="1"/>
  <c r="AE107" i="149"/>
  <c r="AG107" i="149" s="1"/>
  <c r="AI107" i="149" s="1"/>
  <c r="AJ189" i="149"/>
  <c r="AF189" i="149"/>
  <c r="AH189" i="149" s="1"/>
  <c r="AE189" i="149"/>
  <c r="AG189" i="149" s="1"/>
  <c r="AI189" i="149" s="1"/>
  <c r="AJ88" i="149"/>
  <c r="AE88" i="149"/>
  <c r="AG88" i="149" s="1"/>
  <c r="AI88" i="149" s="1"/>
  <c r="AF88" i="149"/>
  <c r="AH88" i="149" s="1"/>
  <c r="AJ49" i="149"/>
  <c r="AE49" i="149"/>
  <c r="AG49" i="149" s="1"/>
  <c r="AI49" i="149" s="1"/>
  <c r="AF49" i="149"/>
  <c r="AH49" i="149" s="1"/>
  <c r="AJ28" i="149"/>
  <c r="AE28" i="149"/>
  <c r="AG28" i="149" s="1"/>
  <c r="AI28" i="149" s="1"/>
  <c r="AF28" i="149"/>
  <c r="AH28" i="149" s="1"/>
  <c r="AJ194" i="149"/>
  <c r="AE194" i="149"/>
  <c r="AG194" i="149" s="1"/>
  <c r="AI194" i="149" s="1"/>
  <c r="AF194" i="149"/>
  <c r="AH194" i="149" s="1"/>
  <c r="AJ182" i="149"/>
  <c r="AF182" i="149"/>
  <c r="AH182" i="149" s="1"/>
  <c r="AE182" i="149"/>
  <c r="AG182" i="149" s="1"/>
  <c r="AI182" i="149" s="1"/>
  <c r="AJ132" i="149"/>
  <c r="AE132" i="149"/>
  <c r="AG132" i="149" s="1"/>
  <c r="AI132" i="149" s="1"/>
  <c r="AF132" i="149"/>
  <c r="AH132" i="149" s="1"/>
  <c r="AJ95" i="149"/>
  <c r="AF95" i="149"/>
  <c r="AH95" i="149" s="1"/>
  <c r="AE95" i="149"/>
  <c r="AG95" i="149" s="1"/>
  <c r="AI95" i="149" s="1"/>
  <c r="AJ258" i="149"/>
  <c r="AF258" i="149"/>
  <c r="AH258" i="149" s="1"/>
  <c r="AE258" i="149"/>
  <c r="AG258" i="149" s="1"/>
  <c r="AI258" i="149" s="1"/>
  <c r="AJ19" i="149"/>
  <c r="AF19" i="149"/>
  <c r="AH19" i="149" s="1"/>
  <c r="AE19" i="149"/>
  <c r="AG19" i="149" s="1"/>
  <c r="AI19" i="149" s="1"/>
  <c r="AJ96" i="149"/>
  <c r="AF96" i="149"/>
  <c r="AH96" i="149" s="1"/>
  <c r="AE96" i="149"/>
  <c r="AG96" i="149" s="1"/>
  <c r="AI96" i="149" s="1"/>
  <c r="AJ20" i="149"/>
  <c r="AF20" i="149"/>
  <c r="AH20" i="149" s="1"/>
  <c r="AE20" i="149"/>
  <c r="AG20" i="149" s="1"/>
  <c r="AI20" i="149" s="1"/>
  <c r="AJ170" i="149"/>
  <c r="AF170" i="149"/>
  <c r="AH170" i="149" s="1"/>
  <c r="AE170" i="149"/>
  <c r="AG170" i="149" s="1"/>
  <c r="AI170" i="149" s="1"/>
  <c r="AJ261" i="149"/>
  <c r="AF261" i="149"/>
  <c r="AH261" i="149" s="1"/>
  <c r="AE261" i="149"/>
  <c r="AG261" i="149" s="1"/>
  <c r="AI261" i="149" s="1"/>
  <c r="AJ152" i="149"/>
  <c r="AE152" i="149"/>
  <c r="AG152" i="149" s="1"/>
  <c r="AI152" i="149" s="1"/>
  <c r="AF152" i="149"/>
  <c r="AH152" i="149" s="1"/>
  <c r="AJ153" i="149"/>
  <c r="AE153" i="149"/>
  <c r="AG153" i="149" s="1"/>
  <c r="AI153" i="149" s="1"/>
  <c r="AF153" i="149"/>
  <c r="AH153" i="149" s="1"/>
  <c r="AJ61" i="149"/>
  <c r="AF61" i="149"/>
  <c r="AH61" i="149" s="1"/>
  <c r="AE61" i="149"/>
  <c r="AG61" i="149" s="1"/>
  <c r="AI61" i="149" s="1"/>
  <c r="AJ210" i="149"/>
  <c r="AF210" i="149"/>
  <c r="AH210" i="149" s="1"/>
  <c r="AE210" i="149"/>
  <c r="AG210" i="149" s="1"/>
  <c r="AI210" i="149" s="1"/>
  <c r="AJ65" i="149"/>
  <c r="AF65" i="149"/>
  <c r="AH65" i="149" s="1"/>
  <c r="AE65" i="149"/>
  <c r="AG65" i="149" s="1"/>
  <c r="AI65" i="149" s="1"/>
  <c r="AJ30" i="149"/>
  <c r="AE30" i="149"/>
  <c r="AG30" i="149" s="1"/>
  <c r="AI30" i="149" s="1"/>
  <c r="AF30" i="149"/>
  <c r="AH30" i="149" s="1"/>
  <c r="AJ149" i="149"/>
  <c r="AE149" i="149"/>
  <c r="AG149" i="149" s="1"/>
  <c r="AI149" i="149" s="1"/>
  <c r="AF149" i="149"/>
  <c r="AH149" i="149" s="1"/>
  <c r="AJ191" i="149"/>
  <c r="AF191" i="149"/>
  <c r="AH191" i="149" s="1"/>
  <c r="AE191" i="149"/>
  <c r="AG191" i="149" s="1"/>
  <c r="AI191" i="149" s="1"/>
  <c r="AJ87" i="149"/>
  <c r="AE87" i="149"/>
  <c r="AG87" i="149" s="1"/>
  <c r="AI87" i="149" s="1"/>
  <c r="AF87" i="149"/>
  <c r="AH87" i="149" s="1"/>
  <c r="AJ41" i="149"/>
  <c r="AE41" i="149"/>
  <c r="AG41" i="149" s="1"/>
  <c r="AI41" i="149" s="1"/>
  <c r="AF41" i="149"/>
  <c r="AH41" i="149" s="1"/>
  <c r="AJ73" i="149"/>
  <c r="AE73" i="149"/>
  <c r="AG73" i="149" s="1"/>
  <c r="AI73" i="149" s="1"/>
  <c r="AF73" i="149"/>
  <c r="AH73" i="149" s="1"/>
  <c r="AJ265" i="149"/>
  <c r="AF265" i="149"/>
  <c r="AH265" i="149" s="1"/>
  <c r="AE265" i="149"/>
  <c r="AG265" i="149" s="1"/>
  <c r="AI265" i="149" s="1"/>
  <c r="AJ112" i="149"/>
  <c r="AF112" i="149"/>
  <c r="AH112" i="149" s="1"/>
  <c r="AE112" i="149"/>
  <c r="AG112" i="149" s="1"/>
  <c r="AI112" i="149" s="1"/>
  <c r="AJ63" i="149"/>
  <c r="AF63" i="149"/>
  <c r="AH63" i="149" s="1"/>
  <c r="AE63" i="149"/>
  <c r="AG63" i="149" s="1"/>
  <c r="AI63" i="149" s="1"/>
  <c r="AJ172" i="149"/>
  <c r="AF172" i="149"/>
  <c r="AH172" i="149" s="1"/>
  <c r="AE172" i="149"/>
  <c r="AG172" i="149" s="1"/>
  <c r="AI172" i="149" s="1"/>
  <c r="AJ122" i="149"/>
  <c r="AF122" i="149"/>
  <c r="AH122" i="149" s="1"/>
  <c r="AE122" i="149"/>
  <c r="AG122" i="149" s="1"/>
  <c r="AI122" i="149" s="1"/>
  <c r="AJ200" i="149"/>
  <c r="AE200" i="149"/>
  <c r="AG200" i="149" s="1"/>
  <c r="AI200" i="149" s="1"/>
  <c r="AF200" i="149"/>
  <c r="AH200" i="149" s="1"/>
  <c r="AJ56" i="149"/>
  <c r="AF56" i="149"/>
  <c r="AH56" i="149" s="1"/>
  <c r="AE56" i="149"/>
  <c r="AG56" i="149" s="1"/>
  <c r="AI56" i="149" s="1"/>
  <c r="AJ186" i="149"/>
  <c r="AE186" i="149"/>
  <c r="AG186" i="149" s="1"/>
  <c r="AI186" i="149" s="1"/>
  <c r="AF186" i="149"/>
  <c r="AH186" i="149" s="1"/>
  <c r="AJ155" i="149"/>
  <c r="AF155" i="149"/>
  <c r="AH155" i="149" s="1"/>
  <c r="AE155" i="149"/>
  <c r="AG155" i="149" s="1"/>
  <c r="AI155" i="149" s="1"/>
  <c r="AJ192" i="149"/>
  <c r="AF192" i="149"/>
  <c r="AH192" i="149" s="1"/>
  <c r="AE192" i="149"/>
  <c r="AG192" i="149" s="1"/>
  <c r="AI192" i="149" s="1"/>
  <c r="AJ79" i="149"/>
  <c r="AF79" i="149"/>
  <c r="AH79" i="149" s="1"/>
  <c r="AE79" i="149"/>
  <c r="AG79" i="149" s="1"/>
  <c r="AI79" i="149" s="1"/>
  <c r="AJ235" i="149"/>
  <c r="AE235" i="149"/>
  <c r="AG235" i="149" s="1"/>
  <c r="AI235" i="149" s="1"/>
  <c r="AF235" i="149"/>
  <c r="AH235" i="149" s="1"/>
  <c r="AJ195" i="149"/>
  <c r="AF195" i="149"/>
  <c r="AH195" i="149" s="1"/>
  <c r="AE195" i="149"/>
  <c r="AG195" i="149" s="1"/>
  <c r="AI195" i="149" s="1"/>
  <c r="AJ142" i="149"/>
  <c r="AE142" i="149"/>
  <c r="AG142" i="149" s="1"/>
  <c r="AI142" i="149" s="1"/>
  <c r="AF142" i="149"/>
  <c r="AH142" i="149" s="1"/>
  <c r="AJ111" i="149"/>
  <c r="AE111" i="149"/>
  <c r="AG111" i="149" s="1"/>
  <c r="AI111" i="149" s="1"/>
  <c r="AF111" i="149"/>
  <c r="AH111" i="149" s="1"/>
  <c r="AJ143" i="149"/>
  <c r="AF143" i="149"/>
  <c r="AH143" i="149" s="1"/>
  <c r="AE143" i="149"/>
  <c r="AG143" i="149" s="1"/>
  <c r="AI143" i="149" s="1"/>
  <c r="AJ213" i="149"/>
  <c r="AF213" i="149"/>
  <c r="AH213" i="149" s="1"/>
  <c r="AE213" i="149"/>
  <c r="AG213" i="149" s="1"/>
  <c r="AI213" i="149" s="1"/>
  <c r="AJ115" i="149"/>
  <c r="AF115" i="149"/>
  <c r="AH115" i="149" s="1"/>
  <c r="AE115" i="149"/>
  <c r="AG115" i="149" s="1"/>
  <c r="AI115" i="149" s="1"/>
  <c r="AJ244" i="149"/>
  <c r="AE244" i="149"/>
  <c r="AG244" i="149" s="1"/>
  <c r="AI244" i="149" s="1"/>
  <c r="AF244" i="149"/>
  <c r="AH244" i="149" s="1"/>
  <c r="AJ203" i="149"/>
  <c r="AE203" i="149"/>
  <c r="AG203" i="149" s="1"/>
  <c r="AI203" i="149" s="1"/>
  <c r="AF203" i="149"/>
  <c r="AH203" i="149" s="1"/>
  <c r="AJ101" i="149"/>
  <c r="AF101" i="149"/>
  <c r="AH101" i="149" s="1"/>
  <c r="AE101" i="149"/>
  <c r="AG101" i="149" s="1"/>
  <c r="AI101" i="149" s="1"/>
  <c r="AJ86" i="149"/>
  <c r="AE86" i="149"/>
  <c r="AG86" i="149" s="1"/>
  <c r="AI86" i="149" s="1"/>
  <c r="AF86" i="149"/>
  <c r="AH86" i="149" s="1"/>
  <c r="AJ103" i="149"/>
  <c r="AF103" i="149"/>
  <c r="AH103" i="149" s="1"/>
  <c r="AE103" i="149"/>
  <c r="AG103" i="149" s="1"/>
  <c r="AI103" i="149" s="1"/>
  <c r="AJ198" i="149"/>
  <c r="AE198" i="149"/>
  <c r="AG198" i="149" s="1"/>
  <c r="AI198" i="149" s="1"/>
  <c r="AF198" i="149"/>
  <c r="AH198" i="149" s="1"/>
  <c r="AJ187" i="149"/>
  <c r="AF187" i="149"/>
  <c r="AH187" i="149" s="1"/>
  <c r="AE187" i="149"/>
  <c r="AG187" i="149" s="1"/>
  <c r="AI187" i="149" s="1"/>
  <c r="AJ140" i="149"/>
  <c r="AF140" i="149"/>
  <c r="AH140" i="149" s="1"/>
  <c r="AE140" i="149"/>
  <c r="AG140" i="149" s="1"/>
  <c r="AI140" i="149" s="1"/>
  <c r="AJ156" i="149"/>
  <c r="AE156" i="149"/>
  <c r="AG156" i="149" s="1"/>
  <c r="AI156" i="149" s="1"/>
  <c r="AF156" i="149"/>
  <c r="AH156" i="149" s="1"/>
  <c r="AJ17" i="149"/>
  <c r="AE17" i="149"/>
  <c r="AG17" i="149" s="1"/>
  <c r="AI17" i="149" s="1"/>
  <c r="AF17" i="149"/>
  <c r="AH17" i="149" s="1"/>
  <c r="AJ59" i="149"/>
  <c r="AE59" i="149"/>
  <c r="AG59" i="149" s="1"/>
  <c r="AI59" i="149" s="1"/>
  <c r="AF59" i="149"/>
  <c r="AH59" i="149" s="1"/>
  <c r="AJ75" i="149"/>
  <c r="AE75" i="149"/>
  <c r="AG75" i="149" s="1"/>
  <c r="AI75" i="149" s="1"/>
  <c r="AF75" i="149"/>
  <c r="AH75" i="149" s="1"/>
  <c r="AJ105" i="149"/>
  <c r="AF105" i="149"/>
  <c r="AH105" i="149" s="1"/>
  <c r="AE105" i="149"/>
  <c r="AG105" i="149" s="1"/>
  <c r="AI105" i="149" s="1"/>
  <c r="AJ228" i="149"/>
  <c r="AF228" i="149"/>
  <c r="AH228" i="149" s="1"/>
  <c r="AE228" i="149"/>
  <c r="AG228" i="149" s="1"/>
  <c r="AI228" i="149" s="1"/>
  <c r="AJ45" i="149"/>
  <c r="AE45" i="149"/>
  <c r="AG45" i="149" s="1"/>
  <c r="AI45" i="149" s="1"/>
  <c r="AF45" i="149"/>
  <c r="AH45" i="149" s="1"/>
  <c r="AJ214" i="149"/>
  <c r="AF214" i="149"/>
  <c r="AH214" i="149" s="1"/>
  <c r="AE214" i="149"/>
  <c r="AG214" i="149" s="1"/>
  <c r="AI214" i="149" s="1"/>
  <c r="AJ31" i="149"/>
  <c r="AE31" i="149"/>
  <c r="AG31" i="149" s="1"/>
  <c r="AI31" i="149" s="1"/>
  <c r="AF31" i="149"/>
  <c r="AH31" i="149" s="1"/>
  <c r="AJ139" i="149"/>
  <c r="AE139" i="149"/>
  <c r="AG139" i="149" s="1"/>
  <c r="AI139" i="149" s="1"/>
  <c r="AF139" i="149"/>
  <c r="AH139" i="149" s="1"/>
  <c r="AJ151" i="149"/>
  <c r="AE151" i="149"/>
  <c r="AG151" i="149" s="1"/>
  <c r="AI151" i="149" s="1"/>
  <c r="AF151" i="149"/>
  <c r="AH151" i="149" s="1"/>
  <c r="AJ207" i="149"/>
  <c r="AE207" i="149"/>
  <c r="AG207" i="149" s="1"/>
  <c r="AI207" i="149" s="1"/>
  <c r="AF207" i="149"/>
  <c r="AH207" i="149" s="1"/>
  <c r="AJ94" i="149"/>
  <c r="AE94" i="149"/>
  <c r="AG94" i="149" s="1"/>
  <c r="AI94" i="149" s="1"/>
  <c r="AF94" i="149"/>
  <c r="AH94" i="149" s="1"/>
  <c r="AJ180" i="149"/>
  <c r="AE180" i="149"/>
  <c r="AG180" i="149" s="1"/>
  <c r="AI180" i="149" s="1"/>
  <c r="AF180" i="149"/>
  <c r="AH180" i="149" s="1"/>
  <c r="AJ81" i="149"/>
  <c r="AF81" i="149"/>
  <c r="AH81" i="149" s="1"/>
  <c r="AE81" i="149"/>
  <c r="AG81" i="149" s="1"/>
  <c r="AI81" i="149" s="1"/>
  <c r="AJ126" i="149"/>
  <c r="AE126" i="149"/>
  <c r="AG126" i="149" s="1"/>
  <c r="AI126" i="149" s="1"/>
  <c r="AF126" i="149"/>
  <c r="AH126" i="149" s="1"/>
  <c r="AJ252" i="149"/>
  <c r="AE252" i="149"/>
  <c r="AG252" i="149" s="1"/>
  <c r="AI252" i="149" s="1"/>
  <c r="AF252" i="149"/>
  <c r="AH252" i="149" s="1"/>
  <c r="AJ234" i="149"/>
  <c r="AF234" i="149"/>
  <c r="AH234" i="149" s="1"/>
  <c r="AE234" i="149"/>
  <c r="AG234" i="149" s="1"/>
  <c r="AI234" i="149" s="1"/>
  <c r="AJ85" i="149"/>
  <c r="AF85" i="149"/>
  <c r="AH85" i="149" s="1"/>
  <c r="AE85" i="149"/>
  <c r="AG85" i="149" s="1"/>
  <c r="AI85" i="149" s="1"/>
  <c r="AJ38" i="149"/>
  <c r="AF38" i="149"/>
  <c r="AH38" i="149" s="1"/>
  <c r="AE38" i="149"/>
  <c r="AG38" i="149" s="1"/>
  <c r="AI38" i="149" s="1"/>
  <c r="AJ21" i="149"/>
  <c r="AE21" i="149"/>
  <c r="AG21" i="149" s="1"/>
  <c r="AI21" i="149" s="1"/>
  <c r="AF21" i="149"/>
  <c r="AH21" i="149" s="1"/>
  <c r="AJ54" i="149"/>
  <c r="AE54" i="149"/>
  <c r="AG54" i="149" s="1"/>
  <c r="AI54" i="149" s="1"/>
  <c r="AF54" i="149"/>
  <c r="AH54" i="149" s="1"/>
  <c r="AJ148" i="149"/>
  <c r="AE148" i="149"/>
  <c r="AG148" i="149" s="1"/>
  <c r="AI148" i="149" s="1"/>
  <c r="AF148" i="149"/>
  <c r="AH148" i="149" s="1"/>
  <c r="AJ154" i="149"/>
  <c r="AF154" i="149"/>
  <c r="AH154" i="149" s="1"/>
  <c r="AE154" i="149"/>
  <c r="AG154" i="149" s="1"/>
  <c r="AI154" i="149" s="1"/>
  <c r="AJ237" i="149"/>
  <c r="AF237" i="149"/>
  <c r="AH237" i="149" s="1"/>
  <c r="AE237" i="149"/>
  <c r="AG237" i="149" s="1"/>
  <c r="AI237" i="149" s="1"/>
  <c r="AJ22" i="149"/>
  <c r="AE22" i="149"/>
  <c r="AG22" i="149" s="1"/>
  <c r="AI22" i="149" s="1"/>
  <c r="AF22" i="149"/>
  <c r="AH22" i="149" s="1"/>
  <c r="AJ184" i="149"/>
  <c r="AF184" i="149"/>
  <c r="AH184" i="149" s="1"/>
  <c r="AE184" i="149"/>
  <c r="AG184" i="149" s="1"/>
  <c r="AI184" i="149" s="1"/>
  <c r="AJ125" i="149"/>
  <c r="AF125" i="149"/>
  <c r="AH125" i="149" s="1"/>
  <c r="AE125" i="149"/>
  <c r="AG125" i="149" s="1"/>
  <c r="AI125" i="149" s="1"/>
  <c r="AJ193" i="149"/>
  <c r="AE193" i="149"/>
  <c r="AG193" i="149" s="1"/>
  <c r="AI193" i="149" s="1"/>
  <c r="AF193" i="149"/>
  <c r="AH193" i="149" s="1"/>
  <c r="AJ209" i="149"/>
  <c r="AF209" i="149"/>
  <c r="AH209" i="149" s="1"/>
  <c r="AE209" i="149"/>
  <c r="AG209" i="149" s="1"/>
  <c r="AI209" i="149" s="1"/>
  <c r="AJ225" i="149"/>
  <c r="AF225" i="149"/>
  <c r="AH225" i="149" s="1"/>
  <c r="AE225" i="149"/>
  <c r="AG225" i="149" s="1"/>
  <c r="AI225" i="149" s="1"/>
  <c r="AJ168" i="149"/>
  <c r="AE168" i="149"/>
  <c r="AG168" i="149" s="1"/>
  <c r="AI168" i="149" s="1"/>
  <c r="AF168" i="149"/>
  <c r="AH168" i="149" s="1"/>
  <c r="AJ206" i="149"/>
  <c r="AF206" i="149"/>
  <c r="AH206" i="149" s="1"/>
  <c r="AE206" i="149"/>
  <c r="AG206" i="149" s="1"/>
  <c r="AI206" i="149" s="1"/>
  <c r="AJ163" i="149"/>
  <c r="AF163" i="149"/>
  <c r="AH163" i="149" s="1"/>
  <c r="AE163" i="149"/>
  <c r="AG163" i="149" s="1"/>
  <c r="AI163" i="149" s="1"/>
  <c r="AJ188" i="149"/>
  <c r="AF188" i="149"/>
  <c r="AH188" i="149" s="1"/>
  <c r="AE188" i="149"/>
  <c r="AG188" i="149" s="1"/>
  <c r="AI188" i="149" s="1"/>
  <c r="AJ42" i="149"/>
  <c r="AF42" i="149"/>
  <c r="AH42" i="149" s="1"/>
  <c r="AE42" i="149"/>
  <c r="AG42" i="149" s="1"/>
  <c r="AI42" i="149" s="1"/>
  <c r="AJ37" i="149"/>
  <c r="AE37" i="149"/>
  <c r="AG37" i="149" s="1"/>
  <c r="AI37" i="149" s="1"/>
  <c r="AF37" i="149"/>
  <c r="AH37" i="149" s="1"/>
  <c r="AJ146" i="149"/>
  <c r="AF146" i="149"/>
  <c r="AH146" i="149" s="1"/>
  <c r="AE146" i="149"/>
  <c r="AG146" i="149" s="1"/>
  <c r="AI146" i="149" s="1"/>
  <c r="AJ223" i="149"/>
  <c r="AF223" i="149"/>
  <c r="AH223" i="149" s="1"/>
  <c r="AE223" i="149"/>
  <c r="AG223" i="149" s="1"/>
  <c r="AI223" i="149" s="1"/>
  <c r="AJ80" i="149"/>
  <c r="AE80" i="149"/>
  <c r="AG80" i="149" s="1"/>
  <c r="AI80" i="149" s="1"/>
  <c r="AF80" i="149"/>
  <c r="AH80" i="149" s="1"/>
  <c r="AJ215" i="149"/>
  <c r="AF215" i="149"/>
  <c r="AH215" i="149" s="1"/>
  <c r="AE215" i="149"/>
  <c r="AG215" i="149" s="1"/>
  <c r="AI215" i="149" s="1"/>
  <c r="AJ106" i="149"/>
  <c r="AF106" i="149"/>
  <c r="AH106" i="149" s="1"/>
  <c r="AE106" i="149"/>
  <c r="AG106" i="149" s="1"/>
  <c r="AI106" i="149" s="1"/>
  <c r="AJ177" i="149"/>
  <c r="AE177" i="149"/>
  <c r="AG177" i="149" s="1"/>
  <c r="AI177" i="149" s="1"/>
  <c r="AF177" i="149"/>
  <c r="AH177" i="149" s="1"/>
  <c r="AJ216" i="149"/>
  <c r="AE216" i="149"/>
  <c r="AG216" i="149" s="1"/>
  <c r="AI216" i="149" s="1"/>
  <c r="AF216" i="149"/>
  <c r="AH216" i="149" s="1"/>
  <c r="AJ202" i="149"/>
  <c r="AF202" i="149"/>
  <c r="AH202" i="149" s="1"/>
  <c r="AE202" i="149"/>
  <c r="AG202" i="149" s="1"/>
  <c r="AI202" i="149" s="1"/>
  <c r="AJ18" i="149"/>
  <c r="AE18" i="149"/>
  <c r="AG18" i="149" s="1"/>
  <c r="AI18" i="149" s="1"/>
  <c r="AF18" i="149"/>
  <c r="AH18" i="149" s="1"/>
  <c r="AJ104" i="149"/>
  <c r="AE104" i="149"/>
  <c r="AG104" i="149" s="1"/>
  <c r="AI104" i="149" s="1"/>
  <c r="AF104" i="149"/>
  <c r="AH104" i="149" s="1"/>
  <c r="AJ77" i="149"/>
  <c r="AF77" i="149"/>
  <c r="AH77" i="149" s="1"/>
  <c r="AE77" i="149"/>
  <c r="AG77" i="149" s="1"/>
  <c r="AI77" i="149" s="1"/>
  <c r="AJ24" i="149"/>
  <c r="AE24" i="149"/>
  <c r="AG24" i="149" s="1"/>
  <c r="AI24" i="149" s="1"/>
  <c r="AF24" i="149"/>
  <c r="AH24" i="149" s="1"/>
  <c r="AJ116" i="149"/>
  <c r="AE116" i="149"/>
  <c r="AG116" i="149" s="1"/>
  <c r="AI116" i="149" s="1"/>
  <c r="AF116" i="149"/>
  <c r="AH116" i="149" s="1"/>
  <c r="AJ110" i="149"/>
  <c r="AF110" i="149"/>
  <c r="AH110" i="149" s="1"/>
  <c r="AE110" i="149"/>
  <c r="AG110" i="149" s="1"/>
  <c r="AI110" i="149" s="1"/>
  <c r="AJ25" i="149"/>
  <c r="AE25" i="149"/>
  <c r="AG25" i="149" s="1"/>
  <c r="AI25" i="149" s="1"/>
  <c r="AF25" i="149"/>
  <c r="AH25" i="149" s="1"/>
  <c r="AJ246" i="149"/>
  <c r="AE246" i="149"/>
  <c r="AG246" i="149" s="1"/>
  <c r="AI246" i="149" s="1"/>
  <c r="AF246" i="149"/>
  <c r="AH246" i="149" s="1"/>
  <c r="AJ264" i="149"/>
  <c r="AE264" i="149"/>
  <c r="AG264" i="149" s="1"/>
  <c r="AI264" i="149" s="1"/>
  <c r="AF264" i="149"/>
  <c r="AH264" i="149" s="1"/>
  <c r="AJ23" i="149"/>
  <c r="AE23" i="149"/>
  <c r="AG23" i="149" s="1"/>
  <c r="AI23" i="149" s="1"/>
  <c r="AF23" i="149"/>
  <c r="AH23" i="149" s="1"/>
  <c r="AJ175" i="149"/>
  <c r="AF175" i="149"/>
  <c r="AH175" i="149" s="1"/>
  <c r="AE175" i="149"/>
  <c r="AG175" i="149" s="1"/>
  <c r="AI175" i="149" s="1"/>
  <c r="AJ76" i="149"/>
  <c r="AF76" i="149"/>
  <c r="AH76" i="149" s="1"/>
  <c r="AE76" i="149"/>
  <c r="AG76" i="149" s="1"/>
  <c r="AI76" i="149" s="1"/>
  <c r="AJ138" i="149"/>
  <c r="AE138" i="149"/>
  <c r="AG138" i="149" s="1"/>
  <c r="AI138" i="149" s="1"/>
  <c r="AF138" i="149"/>
  <c r="AH138" i="149" s="1"/>
  <c r="AJ227" i="149"/>
  <c r="AE227" i="149"/>
  <c r="AG227" i="149" s="1"/>
  <c r="AI227" i="149" s="1"/>
  <c r="AF227" i="149"/>
  <c r="AH227" i="149" s="1"/>
  <c r="AJ68" i="149"/>
  <c r="AF68" i="149"/>
  <c r="AH68" i="149" s="1"/>
  <c r="AE68" i="149"/>
  <c r="AG68" i="149" s="1"/>
  <c r="AI68" i="149" s="1"/>
  <c r="AJ222" i="149"/>
  <c r="AF222" i="149"/>
  <c r="AH222" i="149" s="1"/>
  <c r="AE222" i="149"/>
  <c r="AG222" i="149" s="1"/>
  <c r="AI222" i="149" s="1"/>
  <c r="AJ64" i="149"/>
  <c r="AF64" i="149"/>
  <c r="AH64" i="149" s="1"/>
  <c r="AE64" i="149"/>
  <c r="AG64" i="149" s="1"/>
  <c r="AI64" i="149" s="1"/>
  <c r="AJ212" i="149"/>
  <c r="AF212" i="149"/>
  <c r="AH212" i="149" s="1"/>
  <c r="AE212" i="149"/>
  <c r="AG212" i="149" s="1"/>
  <c r="AI212" i="149" s="1"/>
  <c r="AJ44" i="149"/>
  <c r="AF44" i="149"/>
  <c r="AH44" i="149" s="1"/>
  <c r="AE44" i="149"/>
  <c r="AG44" i="149" s="1"/>
  <c r="AI44" i="149" s="1"/>
  <c r="AJ240" i="149"/>
  <c r="AE240" i="149"/>
  <c r="AG240" i="149" s="1"/>
  <c r="AI240" i="149" s="1"/>
  <c r="AF240" i="149"/>
  <c r="AH240" i="149" s="1"/>
  <c r="AJ47" i="149"/>
  <c r="AF47" i="149"/>
  <c r="AH47" i="149" s="1"/>
  <c r="AE47" i="149"/>
  <c r="AG47" i="149" s="1"/>
  <c r="AI47" i="149" s="1"/>
  <c r="AJ197" i="149"/>
  <c r="AF197" i="149"/>
  <c r="AH197" i="149" s="1"/>
  <c r="AE197" i="149"/>
  <c r="AG197" i="149" s="1"/>
  <c r="AI197" i="149" s="1"/>
  <c r="AJ117" i="149"/>
  <c r="AE117" i="149"/>
  <c r="AG117" i="149" s="1"/>
  <c r="AI117" i="149" s="1"/>
  <c r="AF117" i="149"/>
  <c r="AH117" i="149" s="1"/>
  <c r="R266" i="148"/>
  <c r="R267" i="148" s="1"/>
  <c r="F267" i="149" s="1"/>
  <c r="P267" i="149" s="1"/>
  <c r="R16" i="149"/>
  <c r="R129" i="149"/>
  <c r="R247" i="149"/>
  <c r="R159" i="149"/>
  <c r="R26" i="149"/>
  <c r="R40" i="149"/>
  <c r="R92" i="149"/>
  <c r="R250" i="149"/>
  <c r="R91" i="149"/>
  <c r="R176" i="149"/>
  <c r="R259" i="149"/>
  <c r="R58" i="149"/>
  <c r="R128" i="149"/>
  <c r="R43" i="149"/>
  <c r="R178" i="149"/>
  <c r="R205" i="149"/>
  <c r="R162" i="149"/>
  <c r="R150" i="149"/>
  <c r="R84" i="149"/>
  <c r="R124" i="149"/>
  <c r="R201" i="149"/>
  <c r="R130" i="149"/>
  <c r="R82" i="149"/>
  <c r="R53" i="149"/>
  <c r="R204" i="149"/>
  <c r="R119" i="149"/>
  <c r="R231" i="149"/>
  <c r="R257" i="149"/>
  <c r="R72" i="149"/>
  <c r="R89" i="149"/>
  <c r="R100" i="149"/>
  <c r="R145" i="149"/>
  <c r="R254" i="149"/>
  <c r="R224" i="149"/>
  <c r="R83" i="149"/>
  <c r="R221" i="149"/>
  <c r="R33" i="149"/>
  <c r="R255" i="149"/>
  <c r="R34" i="149"/>
  <c r="R55" i="149"/>
  <c r="R230" i="149"/>
  <c r="R179" i="149"/>
  <c r="R251" i="149"/>
  <c r="R253" i="149"/>
  <c r="R71" i="149"/>
  <c r="R74" i="149"/>
  <c r="R144" i="149"/>
  <c r="R238" i="149"/>
  <c r="R35" i="149"/>
  <c r="R217" i="149"/>
  <c r="R67" i="149"/>
  <c r="R260" i="149"/>
  <c r="R134" i="149"/>
  <c r="R135" i="149"/>
  <c r="R70" i="149"/>
  <c r="R220" i="149"/>
  <c r="R219" i="149"/>
  <c r="R158" i="149"/>
  <c r="R218" i="149"/>
  <c r="R161" i="149"/>
  <c r="R52" i="149"/>
  <c r="R57" i="149"/>
  <c r="R90" i="149"/>
  <c r="R137" i="149"/>
  <c r="R233" i="149"/>
  <c r="R164" i="149"/>
  <c r="R248" i="149"/>
  <c r="R60" i="149"/>
  <c r="R123" i="149"/>
  <c r="R226" i="149"/>
  <c r="R169" i="149"/>
  <c r="R166" i="149"/>
  <c r="R249" i="149"/>
  <c r="R39" i="149"/>
  <c r="R141" i="149"/>
  <c r="R32" i="149"/>
  <c r="R147" i="149"/>
  <c r="R241" i="149"/>
  <c r="R102" i="149"/>
  <c r="R185" i="149"/>
  <c r="R136" i="149"/>
  <c r="R108" i="149"/>
  <c r="R236" i="149"/>
  <c r="R27" i="149"/>
  <c r="R262" i="149"/>
  <c r="R131" i="149"/>
  <c r="R181" i="149"/>
  <c r="R173" i="149"/>
  <c r="R97" i="149"/>
  <c r="R69" i="149"/>
  <c r="R242" i="149"/>
  <c r="R93" i="149"/>
  <c r="R121" i="149"/>
  <c r="R99" i="149"/>
  <c r="R113" i="149"/>
  <c r="R167" i="149"/>
  <c r="R239" i="149"/>
  <c r="R50" i="149"/>
  <c r="R51" i="149"/>
  <c r="R98" i="149"/>
  <c r="R208" i="149"/>
  <c r="R183" i="149"/>
  <c r="R174" i="149"/>
  <c r="R133" i="149"/>
  <c r="R256" i="149"/>
  <c r="R165" i="149"/>
  <c r="R48" i="149"/>
  <c r="R66" i="149"/>
  <c r="R62" i="149"/>
  <c r="R118" i="149"/>
  <c r="R46" i="149"/>
  <c r="R157" i="149"/>
  <c r="R160" i="149"/>
  <c r="R114" i="149"/>
  <c r="R29" i="149"/>
  <c r="R232" i="149"/>
  <c r="R109" i="149"/>
  <c r="R120" i="149"/>
  <c r="R190" i="149"/>
  <c r="R36" i="149"/>
  <c r="R263" i="149"/>
  <c r="R78" i="149"/>
  <c r="R245" i="149"/>
  <c r="R243" i="149"/>
  <c r="R229" i="149"/>
  <c r="R199" i="149"/>
  <c r="R171" i="149"/>
  <c r="R211" i="149"/>
  <c r="R196" i="149"/>
  <c r="R127" i="149"/>
  <c r="R107" i="149"/>
  <c r="R189" i="149"/>
  <c r="R88" i="149"/>
  <c r="R49" i="149"/>
  <c r="R28" i="149"/>
  <c r="R194" i="149"/>
  <c r="R182" i="149"/>
  <c r="R132" i="149"/>
  <c r="R95" i="149"/>
  <c r="R258" i="149"/>
  <c r="R19" i="149"/>
  <c r="R96" i="149"/>
  <c r="R20" i="149"/>
  <c r="R170" i="149"/>
  <c r="R261" i="149"/>
  <c r="R152" i="149"/>
  <c r="R153" i="149"/>
  <c r="R61" i="149"/>
  <c r="R210" i="149"/>
  <c r="R65" i="149"/>
  <c r="R30" i="149"/>
  <c r="R149" i="149"/>
  <c r="R191" i="149"/>
  <c r="R87" i="149"/>
  <c r="R41" i="149"/>
  <c r="R73" i="149"/>
  <c r="R265" i="149"/>
  <c r="R112" i="149"/>
  <c r="R63" i="149"/>
  <c r="R172" i="149"/>
  <c r="R122" i="149"/>
  <c r="R200" i="149"/>
  <c r="R56" i="149"/>
  <c r="R186" i="149"/>
  <c r="R155" i="149"/>
  <c r="R192" i="149"/>
  <c r="R79" i="149"/>
  <c r="R235" i="149"/>
  <c r="R195" i="149"/>
  <c r="R142" i="149"/>
  <c r="R111" i="149"/>
  <c r="R143" i="149"/>
  <c r="R213" i="149"/>
  <c r="R115" i="149"/>
  <c r="R244" i="149"/>
  <c r="R203" i="149"/>
  <c r="R101" i="149"/>
  <c r="R86" i="149"/>
  <c r="R103" i="149"/>
  <c r="R198" i="149"/>
  <c r="R187" i="149"/>
  <c r="R140" i="149"/>
  <c r="R156" i="149"/>
  <c r="R17" i="149"/>
  <c r="R59" i="149"/>
  <c r="R75" i="149"/>
  <c r="R105" i="149"/>
  <c r="R228" i="149"/>
  <c r="R45" i="149"/>
  <c r="R214" i="149"/>
  <c r="R31" i="149"/>
  <c r="R139" i="149"/>
  <c r="R151" i="149"/>
  <c r="R207" i="149"/>
  <c r="R94" i="149"/>
  <c r="R180" i="149"/>
  <c r="R81" i="149"/>
  <c r="R126" i="149"/>
  <c r="R252" i="149"/>
  <c r="R234" i="149"/>
  <c r="R85" i="149"/>
  <c r="R38" i="149"/>
  <c r="R21" i="149"/>
  <c r="R54" i="149"/>
  <c r="R148" i="149"/>
  <c r="R154" i="149"/>
  <c r="R237" i="149"/>
  <c r="R22" i="149"/>
  <c r="R184" i="149"/>
  <c r="R125" i="149"/>
  <c r="R193" i="149"/>
  <c r="R209" i="149"/>
  <c r="R225" i="149"/>
  <c r="R168" i="149"/>
  <c r="R206" i="149"/>
  <c r="R163" i="149"/>
  <c r="R188" i="149"/>
  <c r="R42" i="149"/>
  <c r="R37" i="149"/>
  <c r="R146" i="149"/>
  <c r="R223" i="149"/>
  <c r="R80" i="149"/>
  <c r="R215" i="149"/>
  <c r="R106" i="149"/>
  <c r="R177" i="149"/>
  <c r="R216" i="149"/>
  <c r="R202" i="149"/>
  <c r="R18" i="149"/>
  <c r="R104" i="149"/>
  <c r="R77" i="149"/>
  <c r="R24" i="149"/>
  <c r="R116" i="149"/>
  <c r="R110" i="149"/>
  <c r="R25" i="149"/>
  <c r="R246" i="149"/>
  <c r="R264" i="149"/>
  <c r="R23" i="149"/>
  <c r="R175" i="149"/>
  <c r="R76" i="149"/>
  <c r="R138" i="149"/>
  <c r="R227" i="149"/>
  <c r="R68" i="149"/>
  <c r="R222" i="149"/>
  <c r="R64" i="149"/>
  <c r="R212" i="149"/>
  <c r="R44" i="149"/>
  <c r="R240" i="149"/>
  <c r="R47" i="149"/>
  <c r="R197" i="149"/>
  <c r="R117" i="149"/>
  <c r="AI266" i="149" l="1"/>
  <c r="AI267" i="149" s="1"/>
  <c r="AH16" i="149"/>
  <c r="AF266" i="149"/>
  <c r="AF267" i="149" s="1"/>
  <c r="O82" i="149"/>
  <c r="P82" i="149" s="1"/>
  <c r="Q82" i="149" s="1"/>
  <c r="R82" i="150" s="1"/>
  <c r="O173" i="149"/>
  <c r="P173" i="149" s="1"/>
  <c r="Q173" i="149" s="1"/>
  <c r="R173" i="150" s="1"/>
  <c r="O75" i="149"/>
  <c r="P75" i="149" s="1"/>
  <c r="Q75" i="149" s="1"/>
  <c r="R75" i="150" s="1"/>
  <c r="O185" i="149"/>
  <c r="P185" i="149" s="1"/>
  <c r="Q185" i="149" s="1"/>
  <c r="R185" i="150" s="1"/>
  <c r="O103" i="149"/>
  <c r="P103" i="149" s="1"/>
  <c r="Q103" i="149" s="1"/>
  <c r="R103" i="150" s="1"/>
  <c r="O234" i="149"/>
  <c r="P234" i="149" s="1"/>
  <c r="Q234" i="149" s="1"/>
  <c r="R234" i="150" s="1"/>
  <c r="O53" i="149"/>
  <c r="P53" i="149" s="1"/>
  <c r="Q53" i="149" s="1"/>
  <c r="R53" i="150" s="1"/>
  <c r="O69" i="149"/>
  <c r="P69" i="149" s="1"/>
  <c r="Q69" i="149" s="1"/>
  <c r="R69" i="150" s="1"/>
  <c r="O87" i="149"/>
  <c r="P87" i="149" s="1"/>
  <c r="Q87" i="149" s="1"/>
  <c r="R87" i="150" s="1"/>
  <c r="O201" i="149"/>
  <c r="P201" i="149" s="1"/>
  <c r="Q201" i="149" s="1"/>
  <c r="R201" i="150" s="1"/>
  <c r="O108" i="149"/>
  <c r="P108" i="149" s="1"/>
  <c r="Q108" i="149" s="1"/>
  <c r="R108" i="150" s="1"/>
  <c r="O107" i="149"/>
  <c r="P107" i="149" s="1"/>
  <c r="Q107" i="149" s="1"/>
  <c r="R107" i="150" s="1"/>
  <c r="O181" i="149"/>
  <c r="P181" i="149" s="1"/>
  <c r="Q181" i="149" s="1"/>
  <c r="R181" i="150" s="1"/>
  <c r="O114" i="149"/>
  <c r="P114" i="149" s="1"/>
  <c r="Q114" i="149" s="1"/>
  <c r="R114" i="150" s="1"/>
  <c r="O131" i="149"/>
  <c r="P131" i="149" s="1"/>
  <c r="Q131" i="149" s="1"/>
  <c r="R131" i="150" s="1"/>
  <c r="O233" i="149"/>
  <c r="P233" i="149" s="1"/>
  <c r="Q233" i="149" s="1"/>
  <c r="R233" i="150" s="1"/>
  <c r="O62" i="149"/>
  <c r="P62" i="149" s="1"/>
  <c r="Q62" i="149" s="1"/>
  <c r="R62" i="150" s="1"/>
  <c r="O115" i="149"/>
  <c r="P115" i="149" s="1"/>
  <c r="Q115" i="149" s="1"/>
  <c r="R115" i="150" s="1"/>
  <c r="O153" i="149"/>
  <c r="P153" i="149" s="1"/>
  <c r="Q153" i="149" s="1"/>
  <c r="R153" i="150" s="1"/>
  <c r="O72" i="149"/>
  <c r="P72" i="149" s="1"/>
  <c r="Q72" i="149" s="1"/>
  <c r="R72" i="150" s="1"/>
  <c r="O118" i="149"/>
  <c r="P118" i="149" s="1"/>
  <c r="Q118" i="149" s="1"/>
  <c r="R118" i="150" s="1"/>
  <c r="O50" i="149"/>
  <c r="P50" i="149" s="1"/>
  <c r="Q50" i="149" s="1"/>
  <c r="R50" i="150" s="1"/>
  <c r="O253" i="149"/>
  <c r="P253" i="149" s="1"/>
  <c r="Q253" i="149" s="1"/>
  <c r="R253" i="150" s="1"/>
  <c r="O95" i="149"/>
  <c r="P95" i="149" s="1"/>
  <c r="Q95" i="149" s="1"/>
  <c r="R95" i="150" s="1"/>
  <c r="O22" i="149"/>
  <c r="P22" i="149" s="1"/>
  <c r="Q22" i="149" s="1"/>
  <c r="R22" i="150" s="1"/>
  <c r="O51" i="149"/>
  <c r="P51" i="149" s="1"/>
  <c r="Q51" i="149" s="1"/>
  <c r="R51" i="150" s="1"/>
  <c r="O113" i="149"/>
  <c r="P113" i="149" s="1"/>
  <c r="Q113" i="149" s="1"/>
  <c r="R113" i="150" s="1"/>
  <c r="O217" i="149"/>
  <c r="P217" i="149" s="1"/>
  <c r="Q217" i="149" s="1"/>
  <c r="R217" i="150" s="1"/>
  <c r="O209" i="149"/>
  <c r="P209" i="149" s="1"/>
  <c r="Q209" i="149" s="1"/>
  <c r="R209" i="150" s="1"/>
  <c r="O32" i="149"/>
  <c r="P32" i="149" s="1"/>
  <c r="Q32" i="149" s="1"/>
  <c r="R32" i="150" s="1"/>
  <c r="O171" i="149"/>
  <c r="P171" i="149" s="1"/>
  <c r="Q171" i="149" s="1"/>
  <c r="R171" i="150" s="1"/>
  <c r="O109" i="149"/>
  <c r="P109" i="149" s="1"/>
  <c r="Q109" i="149" s="1"/>
  <c r="R109" i="150" s="1"/>
  <c r="O259" i="149"/>
  <c r="P259" i="149" s="1"/>
  <c r="Q259" i="149" s="1"/>
  <c r="R259" i="150" s="1"/>
  <c r="O248" i="149"/>
  <c r="P248" i="149" s="1"/>
  <c r="Q248" i="149" s="1"/>
  <c r="R248" i="150" s="1"/>
  <c r="O166" i="149"/>
  <c r="P166" i="149" s="1"/>
  <c r="Q166" i="149" s="1"/>
  <c r="R166" i="150" s="1"/>
  <c r="O149" i="149"/>
  <c r="P149" i="149" s="1"/>
  <c r="Q149" i="149" s="1"/>
  <c r="R149" i="150" s="1"/>
  <c r="O59" i="149"/>
  <c r="P59" i="149" s="1"/>
  <c r="Q59" i="149" s="1"/>
  <c r="R59" i="150" s="1"/>
  <c r="O73" i="149"/>
  <c r="P73" i="149" s="1"/>
  <c r="Q73" i="149" s="1"/>
  <c r="R73" i="150" s="1"/>
  <c r="O262" i="149"/>
  <c r="P262" i="149" s="1"/>
  <c r="Q262" i="149" s="1"/>
  <c r="R262" i="150" s="1"/>
  <c r="O130" i="149"/>
  <c r="P130" i="149" s="1"/>
  <c r="Q130" i="149" s="1"/>
  <c r="R130" i="150" s="1"/>
  <c r="O133" i="149"/>
  <c r="P133" i="149" s="1"/>
  <c r="Q133" i="149" s="1"/>
  <c r="R133" i="150" s="1"/>
  <c r="O71" i="149"/>
  <c r="P71" i="149" s="1"/>
  <c r="Q71" i="149" s="1"/>
  <c r="R71" i="150" s="1"/>
  <c r="O48" i="149"/>
  <c r="P48" i="149" s="1"/>
  <c r="Q48" i="149" s="1"/>
  <c r="R48" i="150" s="1"/>
  <c r="O42" i="149"/>
  <c r="P42" i="149" s="1"/>
  <c r="Q42" i="149" s="1"/>
  <c r="R42" i="150" s="1"/>
  <c r="O121" i="149"/>
  <c r="P121" i="149" s="1"/>
  <c r="Q121" i="149" s="1"/>
  <c r="R121" i="150" s="1"/>
  <c r="O45" i="149"/>
  <c r="P45" i="149" s="1"/>
  <c r="Q45" i="149" s="1"/>
  <c r="R45" i="150" s="1"/>
  <c r="O39" i="149"/>
  <c r="P39" i="149" s="1"/>
  <c r="Q39" i="149" s="1"/>
  <c r="R39" i="150" s="1"/>
  <c r="O205" i="149"/>
  <c r="P205" i="149" s="1"/>
  <c r="Q205" i="149" s="1"/>
  <c r="R205" i="150" s="1"/>
  <c r="O56" i="149"/>
  <c r="P56" i="149" s="1"/>
  <c r="Q56" i="149" s="1"/>
  <c r="R56" i="150" s="1"/>
  <c r="O126" i="149"/>
  <c r="P126" i="149" s="1"/>
  <c r="Q126" i="149" s="1"/>
  <c r="R126" i="150" s="1"/>
  <c r="O46" i="149"/>
  <c r="P46" i="149" s="1"/>
  <c r="Q46" i="149" s="1"/>
  <c r="R46" i="150" s="1"/>
  <c r="O254" i="149"/>
  <c r="P254" i="149" s="1"/>
  <c r="Q254" i="149" s="1"/>
  <c r="R254" i="150" s="1"/>
  <c r="O28" i="149"/>
  <c r="P28" i="149" s="1"/>
  <c r="Q28" i="149" s="1"/>
  <c r="R28" i="150" s="1"/>
  <c r="O190" i="149"/>
  <c r="P190" i="149" s="1"/>
  <c r="Q190" i="149" s="1"/>
  <c r="R190" i="150" s="1"/>
  <c r="O213" i="149"/>
  <c r="P213" i="149" s="1"/>
  <c r="Q213" i="149" s="1"/>
  <c r="R213" i="150" s="1"/>
  <c r="O245" i="149"/>
  <c r="P245" i="149" s="1"/>
  <c r="Q245" i="149" s="1"/>
  <c r="R245" i="150" s="1"/>
  <c r="O145" i="149"/>
  <c r="P145" i="149" s="1"/>
  <c r="Q145" i="149" s="1"/>
  <c r="R145" i="150" s="1"/>
  <c r="O35" i="149"/>
  <c r="P35" i="149" s="1"/>
  <c r="Q35" i="149" s="1"/>
  <c r="R35" i="150" s="1"/>
  <c r="O196" i="149"/>
  <c r="P196" i="149" s="1"/>
  <c r="Q196" i="149" s="1"/>
  <c r="R196" i="150" s="1"/>
  <c r="O203" i="149"/>
  <c r="P203" i="149" s="1"/>
  <c r="Q203" i="149" s="1"/>
  <c r="R203" i="150" s="1"/>
  <c r="O135" i="149"/>
  <c r="P135" i="149" s="1"/>
  <c r="Q135" i="149" s="1"/>
  <c r="R135" i="150" s="1"/>
  <c r="O176" i="149"/>
  <c r="P176" i="149" s="1"/>
  <c r="Q176" i="149" s="1"/>
  <c r="R176" i="150" s="1"/>
  <c r="O249" i="149"/>
  <c r="P249" i="149" s="1"/>
  <c r="Q249" i="149" s="1"/>
  <c r="R249" i="150" s="1"/>
  <c r="O111" i="149"/>
  <c r="P111" i="149" s="1"/>
  <c r="Q111" i="149" s="1"/>
  <c r="R111" i="150" s="1"/>
  <c r="O26" i="149"/>
  <c r="P26" i="149" s="1"/>
  <c r="Q26" i="149" s="1"/>
  <c r="R26" i="150" s="1"/>
  <c r="O228" i="149"/>
  <c r="P228" i="149" s="1"/>
  <c r="Q228" i="149" s="1"/>
  <c r="R228" i="150" s="1"/>
  <c r="O141" i="149"/>
  <c r="P141" i="149" s="1"/>
  <c r="Q141" i="149" s="1"/>
  <c r="R141" i="150" s="1"/>
  <c r="O65" i="149"/>
  <c r="P65" i="149" s="1"/>
  <c r="Q65" i="149" s="1"/>
  <c r="R65" i="150" s="1"/>
  <c r="O178" i="149"/>
  <c r="P178" i="149" s="1"/>
  <c r="Q178" i="149" s="1"/>
  <c r="R178" i="150" s="1"/>
  <c r="O40" i="149"/>
  <c r="P40" i="149" s="1"/>
  <c r="Q40" i="149" s="1"/>
  <c r="R40" i="150" s="1"/>
  <c r="O246" i="149"/>
  <c r="P246" i="149" s="1"/>
  <c r="Q246" i="149" s="1"/>
  <c r="R246" i="150" s="1"/>
  <c r="O132" i="149"/>
  <c r="P132" i="149" s="1"/>
  <c r="Q132" i="149" s="1"/>
  <c r="R132" i="150" s="1"/>
  <c r="O84" i="149"/>
  <c r="P84" i="149" s="1"/>
  <c r="Q84" i="149" s="1"/>
  <c r="R84" i="150" s="1"/>
  <c r="O49" i="149"/>
  <c r="P49" i="149" s="1"/>
  <c r="Q49" i="149" s="1"/>
  <c r="R49" i="150" s="1"/>
  <c r="O110" i="149"/>
  <c r="P110" i="149" s="1"/>
  <c r="Q110" i="149" s="1"/>
  <c r="R110" i="150" s="1"/>
  <c r="O33" i="149"/>
  <c r="P33" i="149" s="1"/>
  <c r="Q33" i="149" s="1"/>
  <c r="R33" i="150" s="1"/>
  <c r="O60" i="149"/>
  <c r="P60" i="149" s="1"/>
  <c r="Q60" i="149" s="1"/>
  <c r="R60" i="150" s="1"/>
  <c r="O77" i="149"/>
  <c r="P77" i="149" s="1"/>
  <c r="Q77" i="149" s="1"/>
  <c r="R77" i="150" s="1"/>
  <c r="O250" i="149"/>
  <c r="P250" i="149" s="1"/>
  <c r="Q250" i="149" s="1"/>
  <c r="R250" i="150" s="1"/>
  <c r="O98" i="149"/>
  <c r="P98" i="149" s="1"/>
  <c r="Q98" i="149" s="1"/>
  <c r="R98" i="150" s="1"/>
  <c r="O236" i="149"/>
  <c r="P236" i="149" s="1"/>
  <c r="Q236" i="149" s="1"/>
  <c r="R236" i="150" s="1"/>
  <c r="O116" i="149"/>
  <c r="P116" i="149" s="1"/>
  <c r="Q116" i="149" s="1"/>
  <c r="R116" i="150" s="1"/>
  <c r="O221" i="149"/>
  <c r="P221" i="149" s="1"/>
  <c r="Q221" i="149" s="1"/>
  <c r="R221" i="150" s="1"/>
  <c r="O231" i="149"/>
  <c r="P231" i="149" s="1"/>
  <c r="Q231" i="149" s="1"/>
  <c r="R231" i="150" s="1"/>
  <c r="O31" i="149"/>
  <c r="P31" i="149" s="1"/>
  <c r="Q31" i="149" s="1"/>
  <c r="R31" i="150" s="1"/>
  <c r="O43" i="149"/>
  <c r="P43" i="149" s="1"/>
  <c r="Q43" i="149" s="1"/>
  <c r="R43" i="150" s="1"/>
  <c r="O188" i="149"/>
  <c r="P188" i="149" s="1"/>
  <c r="Q188" i="149" s="1"/>
  <c r="R188" i="150" s="1"/>
  <c r="O134" i="149"/>
  <c r="P134" i="149" s="1"/>
  <c r="Q134" i="149" s="1"/>
  <c r="R134" i="150" s="1"/>
  <c r="O89" i="149"/>
  <c r="P89" i="149" s="1"/>
  <c r="Q89" i="149" s="1"/>
  <c r="R89" i="150" s="1"/>
  <c r="O139" i="149"/>
  <c r="P139" i="149" s="1"/>
  <c r="Q139" i="149" s="1"/>
  <c r="R139" i="150" s="1"/>
  <c r="O252" i="149"/>
  <c r="P252" i="149" s="1"/>
  <c r="Q252" i="149" s="1"/>
  <c r="R252" i="150" s="1"/>
  <c r="O23" i="149"/>
  <c r="P23" i="149" s="1"/>
  <c r="Q23" i="149" s="1"/>
  <c r="R23" i="150" s="1"/>
  <c r="O227" i="149"/>
  <c r="P227" i="149" s="1"/>
  <c r="Q227" i="149" s="1"/>
  <c r="R227" i="150" s="1"/>
  <c r="O16" i="149"/>
  <c r="P16" i="149" s="1"/>
  <c r="Q16" i="149" s="1"/>
  <c r="O224" i="149"/>
  <c r="P224" i="149" s="1"/>
  <c r="Q224" i="149" s="1"/>
  <c r="R224" i="150" s="1"/>
  <c r="O182" i="149"/>
  <c r="P182" i="149" s="1"/>
  <c r="Q182" i="149" s="1"/>
  <c r="R182" i="150" s="1"/>
  <c r="O152" i="149"/>
  <c r="P152" i="149" s="1"/>
  <c r="Q152" i="149" s="1"/>
  <c r="R152" i="150" s="1"/>
  <c r="O232" i="149"/>
  <c r="P232" i="149" s="1"/>
  <c r="Q232" i="149" s="1"/>
  <c r="R232" i="150" s="1"/>
  <c r="O158" i="149"/>
  <c r="P158" i="149" s="1"/>
  <c r="Q158" i="149" s="1"/>
  <c r="R158" i="150" s="1"/>
  <c r="O247" i="149"/>
  <c r="P247" i="149" s="1"/>
  <c r="Q247" i="149" s="1"/>
  <c r="R247" i="150" s="1"/>
  <c r="O220" i="149"/>
  <c r="P220" i="149" s="1"/>
  <c r="Q220" i="149" s="1"/>
  <c r="R220" i="150" s="1"/>
  <c r="O208" i="149"/>
  <c r="P208" i="149" s="1"/>
  <c r="Q208" i="149" s="1"/>
  <c r="R208" i="150" s="1"/>
  <c r="O174" i="149"/>
  <c r="P174" i="149" s="1"/>
  <c r="Q174" i="149" s="1"/>
  <c r="R174" i="150" s="1"/>
  <c r="O24" i="149"/>
  <c r="P24" i="149" s="1"/>
  <c r="Q24" i="149" s="1"/>
  <c r="R24" i="150" s="1"/>
  <c r="O151" i="149"/>
  <c r="P151" i="149" s="1"/>
  <c r="Q151" i="149" s="1"/>
  <c r="R151" i="150" s="1"/>
  <c r="O168" i="149"/>
  <c r="P168" i="149" s="1"/>
  <c r="Q168" i="149" s="1"/>
  <c r="R168" i="150" s="1"/>
  <c r="O58" i="149"/>
  <c r="P58" i="149" s="1"/>
  <c r="Q58" i="149" s="1"/>
  <c r="R58" i="150" s="1"/>
  <c r="O159" i="149"/>
  <c r="P159" i="149" s="1"/>
  <c r="Q159" i="149" s="1"/>
  <c r="R159" i="150" s="1"/>
  <c r="O172" i="149"/>
  <c r="P172" i="149" s="1"/>
  <c r="Q172" i="149" s="1"/>
  <c r="R172" i="150" s="1"/>
  <c r="O237" i="149"/>
  <c r="P237" i="149" s="1"/>
  <c r="Q237" i="149" s="1"/>
  <c r="R237" i="150" s="1"/>
  <c r="O186" i="149"/>
  <c r="P186" i="149" s="1"/>
  <c r="Q186" i="149" s="1"/>
  <c r="R186" i="150" s="1"/>
  <c r="O91" i="149"/>
  <c r="P91" i="149" s="1"/>
  <c r="Q91" i="149" s="1"/>
  <c r="R91" i="150" s="1"/>
  <c r="O219" i="149"/>
  <c r="P219" i="149" s="1"/>
  <c r="Q219" i="149" s="1"/>
  <c r="R219" i="150" s="1"/>
  <c r="O88" i="149"/>
  <c r="P88" i="149" s="1"/>
  <c r="Q88" i="149" s="1"/>
  <c r="R88" i="150" s="1"/>
  <c r="O243" i="149"/>
  <c r="P243" i="149" s="1"/>
  <c r="Q243" i="149" s="1"/>
  <c r="R243" i="150" s="1"/>
  <c r="O204" i="149"/>
  <c r="P204" i="149" s="1"/>
  <c r="Q204" i="149" s="1"/>
  <c r="R204" i="150" s="1"/>
  <c r="O189" i="149"/>
  <c r="P189" i="149" s="1"/>
  <c r="Q189" i="149" s="1"/>
  <c r="R189" i="150" s="1"/>
  <c r="O192" i="149"/>
  <c r="P192" i="149" s="1"/>
  <c r="Q192" i="149" s="1"/>
  <c r="R192" i="150" s="1"/>
  <c r="O112" i="149"/>
  <c r="P112" i="149" s="1"/>
  <c r="Q112" i="149" s="1"/>
  <c r="R112" i="150" s="1"/>
  <c r="O100" i="149"/>
  <c r="P100" i="149" s="1"/>
  <c r="Q100" i="149" s="1"/>
  <c r="R100" i="150" s="1"/>
  <c r="O154" i="149"/>
  <c r="P154" i="149" s="1"/>
  <c r="Q154" i="149" s="1"/>
  <c r="R154" i="150" s="1"/>
  <c r="O128" i="149"/>
  <c r="P128" i="149" s="1"/>
  <c r="Q128" i="149" s="1"/>
  <c r="R128" i="150" s="1"/>
  <c r="O93" i="149"/>
  <c r="P93" i="149" s="1"/>
  <c r="Q93" i="149" s="1"/>
  <c r="R93" i="150" s="1"/>
  <c r="O25" i="149"/>
  <c r="P25" i="149" s="1"/>
  <c r="Q25" i="149" s="1"/>
  <c r="R25" i="150" s="1"/>
  <c r="O226" i="149"/>
  <c r="P226" i="149" s="1"/>
  <c r="Q226" i="149" s="1"/>
  <c r="R226" i="150" s="1"/>
  <c r="O102" i="149"/>
  <c r="P102" i="149" s="1"/>
  <c r="Q102" i="149" s="1"/>
  <c r="R102" i="150" s="1"/>
  <c r="O170" i="149"/>
  <c r="P170" i="149" s="1"/>
  <c r="Q170" i="149" s="1"/>
  <c r="R170" i="150" s="1"/>
  <c r="O162" i="149"/>
  <c r="P162" i="149" s="1"/>
  <c r="Q162" i="149" s="1"/>
  <c r="R162" i="150" s="1"/>
  <c r="O106" i="149"/>
  <c r="P106" i="149" s="1"/>
  <c r="Q106" i="149" s="1"/>
  <c r="R106" i="150" s="1"/>
  <c r="O155" i="149"/>
  <c r="P155" i="149" s="1"/>
  <c r="Q155" i="149" s="1"/>
  <c r="R155" i="150" s="1"/>
  <c r="O57" i="149"/>
  <c r="P57" i="149" s="1"/>
  <c r="Q57" i="149" s="1"/>
  <c r="R57" i="150" s="1"/>
  <c r="O129" i="149"/>
  <c r="P129" i="149" s="1"/>
  <c r="Q129" i="149" s="1"/>
  <c r="R129" i="150" s="1"/>
  <c r="O184" i="149"/>
  <c r="P184" i="149" s="1"/>
  <c r="Q184" i="149" s="1"/>
  <c r="R184" i="150" s="1"/>
  <c r="O260" i="149"/>
  <c r="P260" i="149" s="1"/>
  <c r="Q260" i="149" s="1"/>
  <c r="R260" i="150" s="1"/>
  <c r="O52" i="149"/>
  <c r="P52" i="149" s="1"/>
  <c r="Q52" i="149" s="1"/>
  <c r="R52" i="150" s="1"/>
  <c r="O216" i="149"/>
  <c r="P216" i="149" s="1"/>
  <c r="Q216" i="149" s="1"/>
  <c r="R216" i="150" s="1"/>
  <c r="O76" i="149"/>
  <c r="P76" i="149" s="1"/>
  <c r="Q76" i="149" s="1"/>
  <c r="R76" i="150" s="1"/>
  <c r="O27" i="149"/>
  <c r="P27" i="149" s="1"/>
  <c r="Q27" i="149" s="1"/>
  <c r="R27" i="150" s="1"/>
  <c r="O85" i="149"/>
  <c r="P85" i="149" s="1"/>
  <c r="Q85" i="149" s="1"/>
  <c r="R85" i="150" s="1"/>
  <c r="O147" i="149"/>
  <c r="P147" i="149" s="1"/>
  <c r="Q147" i="149" s="1"/>
  <c r="R147" i="150" s="1"/>
  <c r="O29" i="149"/>
  <c r="P29" i="149" s="1"/>
  <c r="Q29" i="149" s="1"/>
  <c r="R29" i="150" s="1"/>
  <c r="O187" i="149"/>
  <c r="P187" i="149" s="1"/>
  <c r="Q187" i="149" s="1"/>
  <c r="R187" i="150" s="1"/>
  <c r="O191" i="149"/>
  <c r="P191" i="149" s="1"/>
  <c r="Q191" i="149" s="1"/>
  <c r="R191" i="150" s="1"/>
  <c r="O97" i="149"/>
  <c r="P97" i="149" s="1"/>
  <c r="Q97" i="149" s="1"/>
  <c r="R97" i="150" s="1"/>
  <c r="O144" i="149"/>
  <c r="P144" i="149" s="1"/>
  <c r="Q144" i="149" s="1"/>
  <c r="R144" i="150" s="1"/>
  <c r="O68" i="149"/>
  <c r="P68" i="149" s="1"/>
  <c r="Q68" i="149" s="1"/>
  <c r="R68" i="150" s="1"/>
  <c r="O127" i="149"/>
  <c r="P127" i="149" s="1"/>
  <c r="Q127" i="149" s="1"/>
  <c r="R127" i="150" s="1"/>
  <c r="O101" i="149"/>
  <c r="P101" i="149" s="1"/>
  <c r="Q101" i="149" s="1"/>
  <c r="R101" i="150" s="1"/>
  <c r="O38" i="149"/>
  <c r="P38" i="149" s="1"/>
  <c r="Q38" i="149" s="1"/>
  <c r="R38" i="150" s="1"/>
  <c r="O19" i="149"/>
  <c r="P19" i="149" s="1"/>
  <c r="Q19" i="149" s="1"/>
  <c r="K21" i="21" s="1"/>
  <c r="O229" i="149"/>
  <c r="P229" i="149" s="1"/>
  <c r="Q229" i="149" s="1"/>
  <c r="R229" i="150" s="1"/>
  <c r="O211" i="149"/>
  <c r="P211" i="149" s="1"/>
  <c r="Q211" i="149" s="1"/>
  <c r="R211" i="150" s="1"/>
  <c r="O150" i="149"/>
  <c r="P150" i="149" s="1"/>
  <c r="Q150" i="149" s="1"/>
  <c r="R150" i="150" s="1"/>
  <c r="O138" i="149"/>
  <c r="P138" i="149" s="1"/>
  <c r="Q138" i="149" s="1"/>
  <c r="R138" i="150" s="1"/>
  <c r="O41" i="149"/>
  <c r="P41" i="149" s="1"/>
  <c r="Q41" i="149" s="1"/>
  <c r="R41" i="150" s="1"/>
  <c r="O157" i="149"/>
  <c r="P157" i="149" s="1"/>
  <c r="Q157" i="149" s="1"/>
  <c r="R157" i="150" s="1"/>
  <c r="O256" i="149"/>
  <c r="P256" i="149" s="1"/>
  <c r="Q256" i="149" s="1"/>
  <c r="R256" i="150" s="1"/>
  <c r="O200" i="149"/>
  <c r="P200" i="149" s="1"/>
  <c r="Q200" i="149" s="1"/>
  <c r="R200" i="150" s="1"/>
  <c r="O206" i="149"/>
  <c r="P206" i="149" s="1"/>
  <c r="Q206" i="149" s="1"/>
  <c r="R206" i="150" s="1"/>
  <c r="O64" i="149"/>
  <c r="P64" i="149" s="1"/>
  <c r="Q64" i="149" s="1"/>
  <c r="R64" i="150" s="1"/>
  <c r="O92" i="149"/>
  <c r="P92" i="149" s="1"/>
  <c r="Q92" i="149" s="1"/>
  <c r="R92" i="150" s="1"/>
  <c r="O81" i="149"/>
  <c r="P81" i="149" s="1"/>
  <c r="Q81" i="149" s="1"/>
  <c r="R81" i="150" s="1"/>
  <c r="O20" i="149"/>
  <c r="P20" i="149" s="1"/>
  <c r="Q20" i="149" s="1"/>
  <c r="R20" i="150" s="1"/>
  <c r="O199" i="149"/>
  <c r="P199" i="149" s="1"/>
  <c r="Q199" i="149" s="1"/>
  <c r="R199" i="150" s="1"/>
  <c r="O74" i="149"/>
  <c r="P74" i="149" s="1"/>
  <c r="Q74" i="149" s="1"/>
  <c r="R74" i="150" s="1"/>
  <c r="O195" i="149"/>
  <c r="P195" i="149" s="1"/>
  <c r="Q195" i="149" s="1"/>
  <c r="R195" i="150" s="1"/>
  <c r="O137" i="149"/>
  <c r="P137" i="149" s="1"/>
  <c r="Q137" i="149" s="1"/>
  <c r="R137" i="150" s="1"/>
  <c r="O99" i="149"/>
  <c r="P99" i="149" s="1"/>
  <c r="Q99" i="149" s="1"/>
  <c r="R99" i="150" s="1"/>
  <c r="O148" i="149"/>
  <c r="P148" i="149" s="1"/>
  <c r="Q148" i="149" s="1"/>
  <c r="R148" i="150" s="1"/>
  <c r="O239" i="149"/>
  <c r="P239" i="149" s="1"/>
  <c r="Q239" i="149" s="1"/>
  <c r="R239" i="150" s="1"/>
  <c r="O105" i="149"/>
  <c r="P105" i="149" s="1"/>
  <c r="Q105" i="149" s="1"/>
  <c r="R105" i="150" s="1"/>
  <c r="O163" i="149"/>
  <c r="P163" i="149" s="1"/>
  <c r="Q163" i="149" s="1"/>
  <c r="R163" i="150" s="1"/>
  <c r="O63" i="149"/>
  <c r="P63" i="149" s="1"/>
  <c r="Q63" i="149" s="1"/>
  <c r="R63" i="150" s="1"/>
  <c r="O210" i="149"/>
  <c r="P210" i="149" s="1"/>
  <c r="Q210" i="149" s="1"/>
  <c r="R210" i="150" s="1"/>
  <c r="O261" i="149"/>
  <c r="P261" i="149" s="1"/>
  <c r="Q261" i="149" s="1"/>
  <c r="R261" i="150" s="1"/>
  <c r="O47" i="149"/>
  <c r="P47" i="149" s="1"/>
  <c r="Q47" i="149" s="1"/>
  <c r="R47" i="150" s="1"/>
  <c r="O207" i="149"/>
  <c r="P207" i="149" s="1"/>
  <c r="Q207" i="149" s="1"/>
  <c r="R207" i="150" s="1"/>
  <c r="O90" i="149"/>
  <c r="P90" i="149" s="1"/>
  <c r="Q90" i="149" s="1"/>
  <c r="R90" i="150" s="1"/>
  <c r="O180" i="149"/>
  <c r="P180" i="149" s="1"/>
  <c r="Q180" i="149" s="1"/>
  <c r="R180" i="150" s="1"/>
  <c r="O214" i="149"/>
  <c r="P214" i="149" s="1"/>
  <c r="Q214" i="149" s="1"/>
  <c r="R214" i="150" s="1"/>
  <c r="O54" i="149"/>
  <c r="P54" i="149" s="1"/>
  <c r="Q54" i="149" s="1"/>
  <c r="R54" i="150" s="1"/>
  <c r="O30" i="149"/>
  <c r="P30" i="149" s="1"/>
  <c r="Q30" i="149" s="1"/>
  <c r="R30" i="150" s="1"/>
  <c r="O215" i="149"/>
  <c r="P215" i="149" s="1"/>
  <c r="Q215" i="149" s="1"/>
  <c r="R215" i="150" s="1"/>
  <c r="O120" i="149"/>
  <c r="P120" i="149" s="1"/>
  <c r="Q120" i="149" s="1"/>
  <c r="R120" i="150" s="1"/>
  <c r="O143" i="149"/>
  <c r="P143" i="149" s="1"/>
  <c r="Q143" i="149" s="1"/>
  <c r="R143" i="150" s="1"/>
  <c r="O165" i="149"/>
  <c r="P165" i="149" s="1"/>
  <c r="Q165" i="149" s="1"/>
  <c r="R165" i="150" s="1"/>
  <c r="O160" i="149"/>
  <c r="P160" i="149" s="1"/>
  <c r="Q160" i="149" s="1"/>
  <c r="R160" i="150" s="1"/>
  <c r="O244" i="149"/>
  <c r="P244" i="149" s="1"/>
  <c r="Q244" i="149" s="1"/>
  <c r="R244" i="150" s="1"/>
  <c r="O251" i="149"/>
  <c r="P251" i="149" s="1"/>
  <c r="Q251" i="149" s="1"/>
  <c r="R251" i="150" s="1"/>
  <c r="O194" i="149"/>
  <c r="P194" i="149" s="1"/>
  <c r="Q194" i="149" s="1"/>
  <c r="R194" i="150" s="1"/>
  <c r="O136" i="149"/>
  <c r="P136" i="149" s="1"/>
  <c r="Q136" i="149" s="1"/>
  <c r="R136" i="150" s="1"/>
  <c r="O255" i="149"/>
  <c r="P255" i="149" s="1"/>
  <c r="Q255" i="149" s="1"/>
  <c r="R255" i="150" s="1"/>
  <c r="O258" i="149"/>
  <c r="P258" i="149" s="1"/>
  <c r="Q258" i="149" s="1"/>
  <c r="R258" i="150" s="1"/>
  <c r="O202" i="149"/>
  <c r="P202" i="149" s="1"/>
  <c r="Q202" i="149" s="1"/>
  <c r="R202" i="150" s="1"/>
  <c r="O61" i="149"/>
  <c r="P61" i="149" s="1"/>
  <c r="Q61" i="149" s="1"/>
  <c r="R61" i="150" s="1"/>
  <c r="O117" i="149"/>
  <c r="P117" i="149" s="1"/>
  <c r="Q117" i="149" s="1"/>
  <c r="R117" i="150" s="1"/>
  <c r="O140" i="149"/>
  <c r="P140" i="149" s="1"/>
  <c r="Q140" i="149" s="1"/>
  <c r="R140" i="150" s="1"/>
  <c r="O80" i="149"/>
  <c r="P80" i="149" s="1"/>
  <c r="Q80" i="149" s="1"/>
  <c r="R80" i="150" s="1"/>
  <c r="O235" i="149"/>
  <c r="P235" i="149" s="1"/>
  <c r="Q235" i="149" s="1"/>
  <c r="R235" i="150" s="1"/>
  <c r="O96" i="149"/>
  <c r="P96" i="149" s="1"/>
  <c r="Q96" i="149" s="1"/>
  <c r="R96" i="150" s="1"/>
  <c r="O156" i="149"/>
  <c r="P156" i="149" s="1"/>
  <c r="Q156" i="149" s="1"/>
  <c r="R156" i="150" s="1"/>
  <c r="O18" i="149"/>
  <c r="P18" i="149" s="1"/>
  <c r="Q18" i="149" s="1"/>
  <c r="R18" i="150" s="1"/>
  <c r="O179" i="149"/>
  <c r="P179" i="149" s="1"/>
  <c r="Q179" i="149" s="1"/>
  <c r="R179" i="150" s="1"/>
  <c r="O164" i="149"/>
  <c r="P164" i="149" s="1"/>
  <c r="Q164" i="149" s="1"/>
  <c r="R164" i="150" s="1"/>
  <c r="O125" i="149"/>
  <c r="P125" i="149" s="1"/>
  <c r="Q125" i="149" s="1"/>
  <c r="R125" i="150" s="1"/>
  <c r="O44" i="149"/>
  <c r="P44" i="149" s="1"/>
  <c r="Q44" i="149" s="1"/>
  <c r="R44" i="150" s="1"/>
  <c r="O218" i="149"/>
  <c r="P218" i="149" s="1"/>
  <c r="Q218" i="149" s="1"/>
  <c r="R218" i="150" s="1"/>
  <c r="O175" i="149"/>
  <c r="P175" i="149" s="1"/>
  <c r="Q175" i="149" s="1"/>
  <c r="R175" i="150" s="1"/>
  <c r="O183" i="149"/>
  <c r="P183" i="149" s="1"/>
  <c r="Q183" i="149" s="1"/>
  <c r="R183" i="150" s="1"/>
  <c r="O21" i="149"/>
  <c r="P21" i="149" s="1"/>
  <c r="Q21" i="149" s="1"/>
  <c r="R21" i="150" s="1"/>
  <c r="O169" i="149"/>
  <c r="P169" i="149" s="1"/>
  <c r="Q169" i="149" s="1"/>
  <c r="R169" i="150" s="1"/>
  <c r="O94" i="149"/>
  <c r="P94" i="149" s="1"/>
  <c r="Q94" i="149" s="1"/>
  <c r="R94" i="150" s="1"/>
  <c r="O83" i="149"/>
  <c r="P83" i="149" s="1"/>
  <c r="Q83" i="149" s="1"/>
  <c r="R83" i="150" s="1"/>
  <c r="O124" i="149"/>
  <c r="P124" i="149" s="1"/>
  <c r="Q124" i="149" s="1"/>
  <c r="R124" i="150" s="1"/>
  <c r="O222" i="149"/>
  <c r="P222" i="149" s="1"/>
  <c r="Q222" i="149" s="1"/>
  <c r="R222" i="150" s="1"/>
  <c r="O177" i="149"/>
  <c r="P177" i="149" s="1"/>
  <c r="Q177" i="149" s="1"/>
  <c r="R177" i="150" s="1"/>
  <c r="O264" i="149"/>
  <c r="P264" i="149" s="1"/>
  <c r="Q264" i="149" s="1"/>
  <c r="R264" i="150" s="1"/>
  <c r="O36" i="149"/>
  <c r="P36" i="149" s="1"/>
  <c r="Q36" i="149" s="1"/>
  <c r="R36" i="150" s="1"/>
  <c r="O193" i="149"/>
  <c r="P193" i="149" s="1"/>
  <c r="Q193" i="149" s="1"/>
  <c r="R193" i="150" s="1"/>
  <c r="O241" i="149"/>
  <c r="P241" i="149" s="1"/>
  <c r="Q241" i="149" s="1"/>
  <c r="R241" i="150" s="1"/>
  <c r="O34" i="149"/>
  <c r="P34" i="149" s="1"/>
  <c r="Q34" i="149" s="1"/>
  <c r="R34" i="150" s="1"/>
  <c r="O67" i="149"/>
  <c r="P67" i="149" s="1"/>
  <c r="Q67" i="149" s="1"/>
  <c r="R67" i="150" s="1"/>
  <c r="O86" i="149"/>
  <c r="P86" i="149" s="1"/>
  <c r="Q86" i="149" s="1"/>
  <c r="R86" i="150" s="1"/>
  <c r="O167" i="149"/>
  <c r="P167" i="149" s="1"/>
  <c r="Q167" i="149" s="1"/>
  <c r="R167" i="150" s="1"/>
  <c r="O198" i="149"/>
  <c r="P198" i="149" s="1"/>
  <c r="Q198" i="149" s="1"/>
  <c r="R198" i="150" s="1"/>
  <c r="O142" i="149"/>
  <c r="P142" i="149" s="1"/>
  <c r="Q142" i="149" s="1"/>
  <c r="R142" i="150" s="1"/>
  <c r="O79" i="149"/>
  <c r="P79" i="149" s="1"/>
  <c r="Q79" i="149" s="1"/>
  <c r="R79" i="150" s="1"/>
  <c r="O161" i="149"/>
  <c r="P161" i="149" s="1"/>
  <c r="Q161" i="149" s="1"/>
  <c r="R161" i="150" s="1"/>
  <c r="O146" i="149"/>
  <c r="P146" i="149" s="1"/>
  <c r="Q146" i="149" s="1"/>
  <c r="R146" i="150" s="1"/>
  <c r="O263" i="149"/>
  <c r="P263" i="149" s="1"/>
  <c r="Q263" i="149" s="1"/>
  <c r="R263" i="150" s="1"/>
  <c r="O37" i="149"/>
  <c r="P37" i="149" s="1"/>
  <c r="Q37" i="149" s="1"/>
  <c r="R37" i="150" s="1"/>
  <c r="O242" i="149"/>
  <c r="P242" i="149" s="1"/>
  <c r="Q242" i="149" s="1"/>
  <c r="R242" i="150" s="1"/>
  <c r="O212" i="149"/>
  <c r="P212" i="149" s="1"/>
  <c r="Q212" i="149" s="1"/>
  <c r="R212" i="150" s="1"/>
  <c r="O238" i="149"/>
  <c r="P238" i="149" s="1"/>
  <c r="Q238" i="149" s="1"/>
  <c r="R238" i="150" s="1"/>
  <c r="O225" i="149"/>
  <c r="P225" i="149" s="1"/>
  <c r="Q225" i="149" s="1"/>
  <c r="R225" i="150" s="1"/>
  <c r="O265" i="149"/>
  <c r="P265" i="149" s="1"/>
  <c r="Q265" i="149" s="1"/>
  <c r="R265" i="150" s="1"/>
  <c r="O17" i="149"/>
  <c r="P17" i="149" s="1"/>
  <c r="Q17" i="149" s="1"/>
  <c r="R17" i="150" s="1"/>
  <c r="O66" i="149"/>
  <c r="P66" i="149" s="1"/>
  <c r="Q66" i="149" s="1"/>
  <c r="R66" i="150" s="1"/>
  <c r="O122" i="149"/>
  <c r="P122" i="149" s="1"/>
  <c r="Q122" i="149" s="1"/>
  <c r="R122" i="150" s="1"/>
  <c r="O123" i="149"/>
  <c r="P123" i="149" s="1"/>
  <c r="Q123" i="149" s="1"/>
  <c r="R123" i="150" s="1"/>
  <c r="O78" i="149"/>
  <c r="P78" i="149" s="1"/>
  <c r="Q78" i="149" s="1"/>
  <c r="R78" i="150" s="1"/>
  <c r="O104" i="149"/>
  <c r="P104" i="149" s="1"/>
  <c r="Q104" i="149" s="1"/>
  <c r="R104" i="150" s="1"/>
  <c r="O55" i="149"/>
  <c r="P55" i="149" s="1"/>
  <c r="Q55" i="149" s="1"/>
  <c r="R55" i="150" s="1"/>
  <c r="O230" i="149"/>
  <c r="P230" i="149" s="1"/>
  <c r="Q230" i="149" s="1"/>
  <c r="R230" i="150" s="1"/>
  <c r="O257" i="149"/>
  <c r="P257" i="149" s="1"/>
  <c r="Q257" i="149" s="1"/>
  <c r="R257" i="150" s="1"/>
  <c r="O223" i="149"/>
  <c r="P223" i="149" s="1"/>
  <c r="Q223" i="149" s="1"/>
  <c r="R223" i="150" s="1"/>
  <c r="O119" i="149"/>
  <c r="P119" i="149" s="1"/>
  <c r="Q119" i="149" s="1"/>
  <c r="R119" i="150" s="1"/>
  <c r="O70" i="149"/>
  <c r="P70" i="149" s="1"/>
  <c r="Q70" i="149" s="1"/>
  <c r="R70" i="150" s="1"/>
  <c r="O197" i="149"/>
  <c r="P197" i="149" s="1"/>
  <c r="Q197" i="149" s="1"/>
  <c r="R197" i="150" s="1"/>
  <c r="O240" i="149"/>
  <c r="P240" i="149" s="1"/>
  <c r="Q240" i="149" s="1"/>
  <c r="R240" i="150" s="1"/>
  <c r="R16" i="150"/>
  <c r="AI18" i="150" l="1"/>
  <c r="AI116" i="150"/>
  <c r="AI16" i="150"/>
  <c r="AI26" i="150"/>
  <c r="AI22" i="150"/>
  <c r="R266" i="149"/>
  <c r="R267" i="149" s="1"/>
  <c r="F267" i="150" s="1"/>
  <c r="P267" i="150" s="1"/>
  <c r="AI17" i="150"/>
  <c r="R19" i="150"/>
  <c r="O206" i="150" l="1"/>
  <c r="P206" i="150" s="1"/>
  <c r="O158" i="150"/>
  <c r="P158" i="150" s="1"/>
  <c r="O192" i="150"/>
  <c r="P192" i="150" s="1"/>
  <c r="O33" i="150"/>
  <c r="P33" i="150" s="1"/>
  <c r="O224" i="150"/>
  <c r="P224" i="150" s="1"/>
  <c r="O30" i="150"/>
  <c r="P30" i="150" s="1"/>
  <c r="O106" i="150"/>
  <c r="P106" i="150" s="1"/>
  <c r="O84" i="150"/>
  <c r="P84" i="150" s="1"/>
  <c r="O135" i="150"/>
  <c r="P135" i="150" s="1"/>
  <c r="O102" i="150"/>
  <c r="P102" i="150" s="1"/>
  <c r="O257" i="150"/>
  <c r="P257" i="150" s="1"/>
  <c r="O78" i="150"/>
  <c r="P78" i="150" s="1"/>
  <c r="O73" i="150"/>
  <c r="P73" i="150" s="1"/>
  <c r="O34" i="150"/>
  <c r="P34" i="150" s="1"/>
  <c r="O38" i="150"/>
  <c r="P38" i="150" s="1"/>
  <c r="O81" i="150"/>
  <c r="P81" i="150" s="1"/>
  <c r="O22" i="150"/>
  <c r="P22" i="150" s="1"/>
  <c r="O157" i="150"/>
  <c r="P157" i="150" s="1"/>
  <c r="O44" i="150"/>
  <c r="P44" i="150" s="1"/>
  <c r="O243" i="150"/>
  <c r="P243" i="150" s="1"/>
  <c r="O256" i="150"/>
  <c r="P256" i="150" s="1"/>
  <c r="O223" i="150"/>
  <c r="P223" i="150" s="1"/>
  <c r="O216" i="150"/>
  <c r="P216" i="150" s="1"/>
  <c r="O77" i="150"/>
  <c r="P77" i="150" s="1"/>
  <c r="O39" i="150"/>
  <c r="P39" i="150" s="1"/>
  <c r="O74" i="150"/>
  <c r="P74" i="150" s="1"/>
  <c r="O51" i="150"/>
  <c r="P51" i="150" s="1"/>
  <c r="O129" i="150"/>
  <c r="P129" i="150" s="1"/>
  <c r="O204" i="150"/>
  <c r="P204" i="150" s="1"/>
  <c r="O55" i="150"/>
  <c r="P55" i="150" s="1"/>
  <c r="O174" i="150"/>
  <c r="P174" i="150" s="1"/>
  <c r="O66" i="150"/>
  <c r="P66" i="150" s="1"/>
  <c r="O45" i="150"/>
  <c r="P45" i="150" s="1"/>
  <c r="O248" i="150"/>
  <c r="P248" i="150" s="1"/>
  <c r="O93" i="150"/>
  <c r="P93" i="150" s="1"/>
  <c r="O208" i="150"/>
  <c r="P208" i="150" s="1"/>
  <c r="O230" i="150"/>
  <c r="P230" i="150" s="1"/>
  <c r="O85" i="150"/>
  <c r="P85" i="150" s="1"/>
  <c r="O60" i="150"/>
  <c r="P60" i="150" s="1"/>
  <c r="O122" i="150"/>
  <c r="P122" i="150" s="1"/>
  <c r="O207" i="150"/>
  <c r="P207" i="150" s="1"/>
  <c r="O203" i="150"/>
  <c r="P203" i="150" s="1"/>
  <c r="O221" i="150"/>
  <c r="P221" i="150" s="1"/>
  <c r="O120" i="150"/>
  <c r="P120" i="150" s="1"/>
  <c r="O141" i="150"/>
  <c r="P141" i="150" s="1"/>
  <c r="O232" i="150"/>
  <c r="P232" i="150" s="1"/>
  <c r="O166" i="150"/>
  <c r="P166" i="150" s="1"/>
  <c r="O259" i="150"/>
  <c r="P259" i="150" s="1"/>
  <c r="O186" i="150"/>
  <c r="P186" i="150" s="1"/>
  <c r="O132" i="150"/>
  <c r="P132" i="150" s="1"/>
  <c r="O137" i="150"/>
  <c r="P137" i="150" s="1"/>
  <c r="O235" i="150"/>
  <c r="P235" i="150" s="1"/>
  <c r="O213" i="150"/>
  <c r="P213" i="150" s="1"/>
  <c r="O18" i="150"/>
  <c r="P18" i="150" s="1"/>
  <c r="O143" i="150"/>
  <c r="P143" i="150" s="1"/>
  <c r="O169" i="150"/>
  <c r="P169" i="150" s="1"/>
  <c r="O251" i="150"/>
  <c r="P251" i="150" s="1"/>
  <c r="O42" i="150"/>
  <c r="P42" i="150" s="1"/>
  <c r="O151" i="150"/>
  <c r="P151" i="150" s="1"/>
  <c r="O123" i="150"/>
  <c r="P123" i="150" s="1"/>
  <c r="O125" i="150"/>
  <c r="P125" i="150" s="1"/>
  <c r="O247" i="150"/>
  <c r="P247" i="150" s="1"/>
  <c r="O19" i="150"/>
  <c r="P19" i="150" s="1"/>
  <c r="O103" i="150"/>
  <c r="P103" i="150" s="1"/>
  <c r="O160" i="150"/>
  <c r="P160" i="150" s="1"/>
  <c r="O21" i="150"/>
  <c r="P21" i="150" s="1"/>
  <c r="O246" i="150"/>
  <c r="P246" i="150" s="1"/>
  <c r="O159" i="150"/>
  <c r="P159" i="150" s="1"/>
  <c r="O164" i="150"/>
  <c r="P164" i="150" s="1"/>
  <c r="O209" i="150"/>
  <c r="P209" i="150" s="1"/>
  <c r="O214" i="150"/>
  <c r="P214" i="150" s="1"/>
  <c r="O117" i="150"/>
  <c r="P117" i="150" s="1"/>
  <c r="O210" i="150"/>
  <c r="P210" i="150" s="1"/>
  <c r="O108" i="150"/>
  <c r="P108" i="150" s="1"/>
  <c r="O47" i="150"/>
  <c r="P47" i="150" s="1"/>
  <c r="O242" i="150"/>
  <c r="P242" i="150" s="1"/>
  <c r="O127" i="150"/>
  <c r="P127" i="150" s="1"/>
  <c r="O263" i="150"/>
  <c r="P263" i="150" s="1"/>
  <c r="O170" i="150"/>
  <c r="P170" i="150" s="1"/>
  <c r="O168" i="150"/>
  <c r="P168" i="150" s="1"/>
  <c r="O177" i="150"/>
  <c r="P177" i="150" s="1"/>
  <c r="O245" i="150"/>
  <c r="P245" i="150" s="1"/>
  <c r="O37" i="150"/>
  <c r="P37" i="150" s="1"/>
  <c r="O152" i="150"/>
  <c r="P152" i="150" s="1"/>
  <c r="O99" i="150"/>
  <c r="P99" i="150" s="1"/>
  <c r="O43" i="150"/>
  <c r="P43" i="150" s="1"/>
  <c r="O153" i="150"/>
  <c r="P153" i="150" s="1"/>
  <c r="O189" i="150"/>
  <c r="P189" i="150" s="1"/>
  <c r="O173" i="150"/>
  <c r="P173" i="150" s="1"/>
  <c r="O178" i="150"/>
  <c r="P178" i="150" s="1"/>
  <c r="O218" i="150"/>
  <c r="P218" i="150" s="1"/>
  <c r="O217" i="150"/>
  <c r="P217" i="150" s="1"/>
  <c r="O56" i="150"/>
  <c r="P56" i="150" s="1"/>
  <c r="O147" i="150"/>
  <c r="P147" i="150" s="1"/>
  <c r="O171" i="150"/>
  <c r="P171" i="150" s="1"/>
  <c r="O265" i="150"/>
  <c r="P265" i="150" s="1"/>
  <c r="O105" i="150"/>
  <c r="P105" i="150" s="1"/>
  <c r="O181" i="150"/>
  <c r="P181" i="150" s="1"/>
  <c r="O161" i="150"/>
  <c r="P161" i="150" s="1"/>
  <c r="O163" i="150"/>
  <c r="P163" i="150" s="1"/>
  <c r="O145" i="150"/>
  <c r="P145" i="150" s="1"/>
  <c r="O90" i="150"/>
  <c r="P90" i="150" s="1"/>
  <c r="O179" i="150"/>
  <c r="P179" i="150" s="1"/>
  <c r="O96" i="150"/>
  <c r="P96" i="150" s="1"/>
  <c r="O149" i="150"/>
  <c r="P149" i="150" s="1"/>
  <c r="O111" i="150"/>
  <c r="P111" i="150" s="1"/>
  <c r="O49" i="150"/>
  <c r="P49" i="150" s="1"/>
  <c r="O193" i="150"/>
  <c r="P193" i="150" s="1"/>
  <c r="O254" i="150"/>
  <c r="P254" i="150" s="1"/>
  <c r="O128" i="150"/>
  <c r="P128" i="150" s="1"/>
  <c r="O76" i="150"/>
  <c r="P76" i="150" s="1"/>
  <c r="O20" i="150"/>
  <c r="P20" i="150" s="1"/>
  <c r="O139" i="150"/>
  <c r="P139" i="150" s="1"/>
  <c r="O162" i="150"/>
  <c r="P162" i="150" s="1"/>
  <c r="O231" i="150"/>
  <c r="P231" i="150" s="1"/>
  <c r="O80" i="150"/>
  <c r="P80" i="150" s="1"/>
  <c r="O31" i="150"/>
  <c r="P31" i="150" s="1"/>
  <c r="O100" i="150"/>
  <c r="P100" i="150" s="1"/>
  <c r="O156" i="150"/>
  <c r="P156" i="150" s="1"/>
  <c r="O23" i="150"/>
  <c r="P23" i="150" s="1"/>
  <c r="O239" i="150"/>
  <c r="P239" i="150" s="1"/>
  <c r="O64" i="150"/>
  <c r="P64" i="150" s="1"/>
  <c r="O116" i="150"/>
  <c r="P116" i="150" s="1"/>
  <c r="O113" i="150"/>
  <c r="P113" i="150" s="1"/>
  <c r="O237" i="150"/>
  <c r="P237" i="150" s="1"/>
  <c r="O188" i="150"/>
  <c r="P188" i="150" s="1"/>
  <c r="O88" i="150"/>
  <c r="P88" i="150" s="1"/>
  <c r="O140" i="150"/>
  <c r="P140" i="150" s="1"/>
  <c r="O222" i="150"/>
  <c r="P222" i="150" s="1"/>
  <c r="O72" i="150"/>
  <c r="P72" i="150" s="1"/>
  <c r="O61" i="150"/>
  <c r="P61" i="150" s="1"/>
  <c r="O53" i="150"/>
  <c r="P53" i="150" s="1"/>
  <c r="O205" i="150"/>
  <c r="P205" i="150" s="1"/>
  <c r="O225" i="150"/>
  <c r="P225" i="150" s="1"/>
  <c r="O165" i="150"/>
  <c r="P165" i="150" s="1"/>
  <c r="O200" i="150"/>
  <c r="P200" i="150" s="1"/>
  <c r="O249" i="150"/>
  <c r="P249" i="150" s="1"/>
  <c r="O16" i="150"/>
  <c r="P16" i="150" s="1"/>
  <c r="O27" i="150"/>
  <c r="P27" i="150" s="1"/>
  <c r="O91" i="150"/>
  <c r="P91" i="150" s="1"/>
  <c r="O236" i="150"/>
  <c r="P236" i="150" s="1"/>
  <c r="O219" i="150"/>
  <c r="P219" i="150" s="1"/>
  <c r="O112" i="150"/>
  <c r="P112" i="150" s="1"/>
  <c r="O121" i="150"/>
  <c r="P121" i="150" s="1"/>
  <c r="O52" i="150"/>
  <c r="P52" i="150" s="1"/>
  <c r="O136" i="150"/>
  <c r="P136" i="150" s="1"/>
  <c r="O109" i="150"/>
  <c r="P109" i="150" s="1"/>
  <c r="O138" i="150"/>
  <c r="P138" i="150" s="1"/>
  <c r="O255" i="150"/>
  <c r="P255" i="150" s="1"/>
  <c r="O68" i="150"/>
  <c r="P68" i="150" s="1"/>
  <c r="O104" i="150"/>
  <c r="P104" i="150" s="1"/>
  <c r="O194" i="150"/>
  <c r="P194" i="150" s="1"/>
  <c r="O198" i="150"/>
  <c r="P198" i="150" s="1"/>
  <c r="O144" i="150"/>
  <c r="P144" i="150" s="1"/>
  <c r="O131" i="150"/>
  <c r="P131" i="150" s="1"/>
  <c r="O199" i="150"/>
  <c r="P199" i="150" s="1"/>
  <c r="O67" i="150"/>
  <c r="P67" i="150" s="1"/>
  <c r="O167" i="150"/>
  <c r="P167" i="150" s="1"/>
  <c r="O227" i="150"/>
  <c r="P227" i="150" s="1"/>
  <c r="O229" i="150"/>
  <c r="P229" i="150" s="1"/>
  <c r="O250" i="150"/>
  <c r="P250" i="150" s="1"/>
  <c r="O71" i="150"/>
  <c r="P71" i="150" s="1"/>
  <c r="O94" i="150"/>
  <c r="P94" i="150" s="1"/>
  <c r="O107" i="150"/>
  <c r="P107" i="150" s="1"/>
  <c r="O110" i="150"/>
  <c r="P110" i="150" s="1"/>
  <c r="O98" i="150"/>
  <c r="P98" i="150" s="1"/>
  <c r="O240" i="150"/>
  <c r="P240" i="150" s="1"/>
  <c r="O202" i="150"/>
  <c r="P202" i="150" s="1"/>
  <c r="O50" i="150"/>
  <c r="P50" i="150" s="1"/>
  <c r="O69" i="150"/>
  <c r="P69" i="150" s="1"/>
  <c r="O184" i="150"/>
  <c r="P184" i="150" s="1"/>
  <c r="O35" i="150"/>
  <c r="P35" i="150" s="1"/>
  <c r="O119" i="150"/>
  <c r="P119" i="150" s="1"/>
  <c r="O155" i="150"/>
  <c r="P155" i="150" s="1"/>
  <c r="O244" i="150"/>
  <c r="P244" i="150" s="1"/>
  <c r="O82" i="150"/>
  <c r="P82" i="150" s="1"/>
  <c r="O97" i="150"/>
  <c r="P97" i="150" s="1"/>
  <c r="O95" i="150"/>
  <c r="P95" i="150" s="1"/>
  <c r="O114" i="150"/>
  <c r="P114" i="150" s="1"/>
  <c r="O175" i="150"/>
  <c r="P175" i="150" s="1"/>
  <c r="O75" i="150"/>
  <c r="P75" i="150" s="1"/>
  <c r="O36" i="150"/>
  <c r="P36" i="150" s="1"/>
  <c r="O25" i="150"/>
  <c r="P25" i="150" s="1"/>
  <c r="O215" i="150"/>
  <c r="P215" i="150" s="1"/>
  <c r="O48" i="150"/>
  <c r="P48" i="150" s="1"/>
  <c r="O226" i="150"/>
  <c r="P226" i="150" s="1"/>
  <c r="O148" i="150"/>
  <c r="P148" i="150" s="1"/>
  <c r="O87" i="150"/>
  <c r="P87" i="150" s="1"/>
  <c r="O134" i="150"/>
  <c r="P134" i="150" s="1"/>
  <c r="O24" i="150"/>
  <c r="P24" i="150" s="1"/>
  <c r="O154" i="150"/>
  <c r="P154" i="150" s="1"/>
  <c r="O233" i="150"/>
  <c r="P233" i="150" s="1"/>
  <c r="O197" i="150"/>
  <c r="P197" i="150" s="1"/>
  <c r="O211" i="150"/>
  <c r="P211" i="150" s="1"/>
  <c r="O26" i="150"/>
  <c r="P26" i="150" s="1"/>
  <c r="O115" i="150"/>
  <c r="P115" i="150" s="1"/>
  <c r="O17" i="150"/>
  <c r="P17" i="150" s="1"/>
  <c r="O182" i="150"/>
  <c r="P182" i="150" s="1"/>
  <c r="O65" i="150"/>
  <c r="P65" i="150" s="1"/>
  <c r="O126" i="150"/>
  <c r="P126" i="150" s="1"/>
  <c r="O253" i="150"/>
  <c r="P253" i="150" s="1"/>
  <c r="O190" i="150"/>
  <c r="P190" i="150" s="1"/>
  <c r="O83" i="150"/>
  <c r="P83" i="150" s="1"/>
  <c r="O40" i="150"/>
  <c r="P40" i="150" s="1"/>
  <c r="O70" i="150"/>
  <c r="P70" i="150" s="1"/>
  <c r="O130" i="150"/>
  <c r="P130" i="150" s="1"/>
  <c r="O29" i="150"/>
  <c r="P29" i="150" s="1"/>
  <c r="O63" i="150"/>
  <c r="P63" i="150" s="1"/>
  <c r="O46" i="150"/>
  <c r="P46" i="150" s="1"/>
  <c r="O187" i="150"/>
  <c r="P187" i="150" s="1"/>
  <c r="O196" i="150"/>
  <c r="P196" i="150" s="1"/>
  <c r="O176" i="150"/>
  <c r="P176" i="150" s="1"/>
  <c r="O234" i="150"/>
  <c r="P234" i="150" s="1"/>
  <c r="O59" i="150"/>
  <c r="P59" i="150" s="1"/>
  <c r="O124" i="150"/>
  <c r="P124" i="150" s="1"/>
  <c r="O28" i="150"/>
  <c r="P28" i="150" s="1"/>
  <c r="O101" i="150"/>
  <c r="P101" i="150" s="1"/>
  <c r="O258" i="150"/>
  <c r="P258" i="150" s="1"/>
  <c r="O212" i="150"/>
  <c r="P212" i="150" s="1"/>
  <c r="O228" i="150"/>
  <c r="P228" i="150" s="1"/>
  <c r="O262" i="150"/>
  <c r="P262" i="150" s="1"/>
  <c r="O185" i="150"/>
  <c r="P185" i="150" s="1"/>
  <c r="O41" i="150"/>
  <c r="P41" i="150" s="1"/>
  <c r="O118" i="150"/>
  <c r="P118" i="150" s="1"/>
  <c r="O241" i="150"/>
  <c r="P241" i="150" s="1"/>
  <c r="O201" i="150"/>
  <c r="P201" i="150" s="1"/>
  <c r="O183" i="150"/>
  <c r="P183" i="150" s="1"/>
  <c r="O260" i="150"/>
  <c r="P260" i="150" s="1"/>
  <c r="O58" i="150"/>
  <c r="P58" i="150" s="1"/>
  <c r="O261" i="150"/>
  <c r="P261" i="150" s="1"/>
  <c r="O86" i="150"/>
  <c r="P86" i="150" s="1"/>
  <c r="O79" i="150"/>
  <c r="P79" i="150" s="1"/>
  <c r="O89" i="150"/>
  <c r="P89" i="150" s="1"/>
  <c r="O264" i="150"/>
  <c r="P264" i="150" s="1"/>
  <c r="O195" i="150"/>
  <c r="P195" i="150" s="1"/>
  <c r="O146" i="150"/>
  <c r="P146" i="150" s="1"/>
  <c r="O238" i="150"/>
  <c r="P238" i="150" s="1"/>
  <c r="O54" i="150"/>
  <c r="P54" i="150" s="1"/>
  <c r="O150" i="150"/>
  <c r="P150" i="150" s="1"/>
  <c r="O32" i="150"/>
  <c r="P32" i="150" s="1"/>
  <c r="O180" i="150"/>
  <c r="P180" i="150" s="1"/>
  <c r="O172" i="150"/>
  <c r="P172" i="150" s="1"/>
  <c r="O92" i="150"/>
  <c r="P92" i="150" s="1"/>
  <c r="O142" i="150"/>
  <c r="P142" i="150" s="1"/>
  <c r="O252" i="150"/>
  <c r="P252" i="150" s="1"/>
  <c r="O133" i="150"/>
  <c r="P133" i="150" s="1"/>
  <c r="O57" i="150"/>
  <c r="P57" i="150" s="1"/>
  <c r="O220" i="150"/>
  <c r="P220" i="150" s="1"/>
  <c r="O191" i="150"/>
  <c r="P191" i="150" s="1"/>
  <c r="O62" i="150"/>
  <c r="P62" i="150" s="1"/>
  <c r="AI266" i="150"/>
  <c r="AI267" i="150" s="1"/>
  <c r="AC45" i="134"/>
  <c r="AC173" i="134"/>
  <c r="AC139" i="134"/>
  <c r="AC249" i="134"/>
  <c r="AC198" i="134"/>
  <c r="AC50" i="134"/>
  <c r="AC197" i="134"/>
  <c r="AC46" i="134"/>
  <c r="AC241" i="134"/>
  <c r="AC191" i="134"/>
  <c r="AC64" i="134"/>
  <c r="AC226" i="134"/>
  <c r="AC264" i="134"/>
  <c r="AC158" i="134"/>
  <c r="AC102" i="134"/>
  <c r="AC157" i="134"/>
  <c r="AC74" i="134"/>
  <c r="AC248" i="134"/>
  <c r="AC203" i="134"/>
  <c r="AC132" i="134"/>
  <c r="AC42" i="134"/>
  <c r="AC21" i="134"/>
  <c r="AC108" i="134"/>
  <c r="AC245" i="134"/>
  <c r="AC178" i="134"/>
  <c r="AC181" i="134"/>
  <c r="AC111" i="134"/>
  <c r="AC72" i="134"/>
  <c r="AC69" i="134"/>
  <c r="AC201" i="134"/>
  <c r="AC192" i="134"/>
  <c r="AC257" i="134"/>
  <c r="AC44" i="134"/>
  <c r="AC51" i="134"/>
  <c r="AC93" i="134"/>
  <c r="AC221" i="134"/>
  <c r="AC137" i="134"/>
  <c r="AC151" i="134"/>
  <c r="AC246" i="134"/>
  <c r="AC47" i="134"/>
  <c r="AC37" i="134"/>
  <c r="AC218" i="134"/>
  <c r="AC161" i="134"/>
  <c r="AC49" i="134"/>
  <c r="AC231" i="134"/>
  <c r="AC116" i="134"/>
  <c r="AC61" i="134"/>
  <c r="AC27" i="134"/>
  <c r="AC109" i="134"/>
  <c r="AC131" i="134"/>
  <c r="AC94" i="134"/>
  <c r="AC184" i="134"/>
  <c r="AC114" i="134"/>
  <c r="AC148" i="134"/>
  <c r="AC26" i="134"/>
  <c r="AC83" i="134"/>
  <c r="AC196" i="134"/>
  <c r="AC212" i="134"/>
  <c r="AC183" i="134"/>
  <c r="AC195" i="134"/>
  <c r="AC92" i="134"/>
  <c r="AC68" i="134"/>
  <c r="AC24" i="134"/>
  <c r="AC185" i="134"/>
  <c r="AC38" i="134"/>
  <c r="AC166" i="134"/>
  <c r="AC214" i="134"/>
  <c r="AC171" i="134"/>
  <c r="AC88" i="134"/>
  <c r="AC104" i="134"/>
  <c r="AC244" i="134"/>
  <c r="AC29" i="134"/>
  <c r="AC86" i="134"/>
  <c r="AC16" i="134"/>
  <c r="AC258" i="134"/>
  <c r="AC33" i="134"/>
  <c r="AC78" i="134"/>
  <c r="AC243" i="134"/>
  <c r="AC129" i="134"/>
  <c r="AC208" i="134"/>
  <c r="AC120" i="134"/>
  <c r="AC235" i="134"/>
  <c r="AC123" i="134"/>
  <c r="AC159" i="134"/>
  <c r="AC242" i="134"/>
  <c r="AC152" i="134"/>
  <c r="AC217" i="134"/>
  <c r="AC163" i="134"/>
  <c r="AC193" i="134"/>
  <c r="AC80" i="134"/>
  <c r="AC113" i="134"/>
  <c r="AC53" i="134"/>
  <c r="AC91" i="134"/>
  <c r="AC138" i="134"/>
  <c r="AC199" i="134"/>
  <c r="AC107" i="134"/>
  <c r="AC35" i="134"/>
  <c r="AC175" i="134"/>
  <c r="AC87" i="134"/>
  <c r="AC115" i="134"/>
  <c r="AC40" i="134"/>
  <c r="AC176" i="134"/>
  <c r="AC228" i="134"/>
  <c r="AC260" i="134"/>
  <c r="AC146" i="134"/>
  <c r="AC142" i="134"/>
  <c r="AC55" i="134"/>
  <c r="AC18" i="134"/>
  <c r="AC209" i="134"/>
  <c r="AC43" i="134"/>
  <c r="AC90" i="134"/>
  <c r="AC100" i="134"/>
  <c r="AC225" i="134"/>
  <c r="AC98" i="134"/>
  <c r="AC36" i="134"/>
  <c r="AC130" i="134"/>
  <c r="AC261" i="134"/>
  <c r="AC54" i="134"/>
  <c r="AC174" i="134"/>
  <c r="AC143" i="134"/>
  <c r="AC170" i="134"/>
  <c r="AC76" i="134"/>
  <c r="AC165" i="134"/>
  <c r="AC227" i="134"/>
  <c r="AC154" i="134"/>
  <c r="AC124" i="134"/>
  <c r="AC57" i="134"/>
  <c r="AC71" i="134"/>
  <c r="AC187" i="134"/>
  <c r="AC224" i="134"/>
  <c r="AC73" i="134"/>
  <c r="AC256" i="134"/>
  <c r="AC204" i="134"/>
  <c r="AC230" i="134"/>
  <c r="AC141" i="134"/>
  <c r="AC213" i="134"/>
  <c r="AC125" i="134"/>
  <c r="AC164" i="134"/>
  <c r="AC127" i="134"/>
  <c r="AC99" i="134"/>
  <c r="AC56" i="134"/>
  <c r="AC145" i="134"/>
  <c r="AC254" i="134"/>
  <c r="AC31" i="134"/>
  <c r="AC237" i="134"/>
  <c r="AC205" i="134"/>
  <c r="AC236" i="134"/>
  <c r="AC255" i="134"/>
  <c r="AC67" i="134"/>
  <c r="AC110" i="134"/>
  <c r="AC119" i="134"/>
  <c r="AC75" i="134"/>
  <c r="AC134" i="134"/>
  <c r="AC17" i="134"/>
  <c r="AC70" i="134"/>
  <c r="AC234" i="134"/>
  <c r="AC262" i="134"/>
  <c r="AC58" i="134"/>
  <c r="AC238" i="134"/>
  <c r="AC252" i="134"/>
  <c r="AC30" i="134"/>
  <c r="AC34" i="134"/>
  <c r="AC223" i="134"/>
  <c r="AC85" i="134"/>
  <c r="AC232" i="134"/>
  <c r="AC247" i="134"/>
  <c r="AC263" i="134"/>
  <c r="AC147" i="134"/>
  <c r="AC128" i="134"/>
  <c r="AC188" i="134"/>
  <c r="AC219" i="134"/>
  <c r="AC167" i="134"/>
  <c r="AC155" i="134"/>
  <c r="AC182" i="134"/>
  <c r="AC59" i="134"/>
  <c r="AC133" i="134"/>
  <c r="AC216" i="134"/>
  <c r="AC60" i="134"/>
  <c r="AC19" i="134"/>
  <c r="AC153" i="134"/>
  <c r="AC156" i="134"/>
  <c r="AC112" i="134"/>
  <c r="AC240" i="134"/>
  <c r="AC65" i="134"/>
  <c r="AC41" i="134"/>
  <c r="AC136" i="134"/>
  <c r="AC190" i="134"/>
  <c r="AC106" i="134"/>
  <c r="AC179" i="134"/>
  <c r="AC25" i="134"/>
  <c r="AC150" i="134"/>
  <c r="AC95" i="134"/>
  <c r="AC172" i="134"/>
  <c r="AC84" i="134"/>
  <c r="AC81" i="134"/>
  <c r="AC77" i="134"/>
  <c r="AC66" i="134"/>
  <c r="AC122" i="134"/>
  <c r="AC259" i="134"/>
  <c r="AC169" i="134"/>
  <c r="AC103" i="134"/>
  <c r="AC117" i="134"/>
  <c r="AC168" i="134"/>
  <c r="AC189" i="134"/>
  <c r="AC265" i="134"/>
  <c r="AC96" i="134"/>
  <c r="AC20" i="134"/>
  <c r="AC23" i="134"/>
  <c r="AC140" i="134"/>
  <c r="AC200" i="134"/>
  <c r="AC121" i="134"/>
  <c r="AC194" i="134"/>
  <c r="AC229" i="134"/>
  <c r="AC202" i="134"/>
  <c r="AC82" i="134"/>
  <c r="AC215" i="134"/>
  <c r="AC233" i="134"/>
  <c r="AC126" i="134"/>
  <c r="AC63" i="134"/>
  <c r="AC28" i="134"/>
  <c r="AC118" i="134"/>
  <c r="AC79" i="134"/>
  <c r="AC32" i="134"/>
  <c r="AC220" i="134"/>
  <c r="AC206" i="134"/>
  <c r="AC135" i="134"/>
  <c r="AC22" i="134"/>
  <c r="AC39" i="134"/>
  <c r="AC207" i="134"/>
  <c r="AC186" i="134"/>
  <c r="AC251" i="134"/>
  <c r="AC160" i="134"/>
  <c r="AC210" i="134"/>
  <c r="AC177" i="134"/>
  <c r="AC105" i="134"/>
  <c r="AC149" i="134"/>
  <c r="AC239" i="134"/>
  <c r="AC222" i="134"/>
  <c r="AC52" i="134"/>
  <c r="AC250" i="134"/>
  <c r="AC97" i="134"/>
  <c r="AC48" i="134"/>
  <c r="AC253" i="134"/>
  <c r="AC101" i="134"/>
  <c r="AC89" i="134"/>
  <c r="AC180" i="134"/>
  <c r="AC162" i="134"/>
  <c r="AC144" i="134"/>
  <c r="AC211" i="134"/>
  <c r="AC62" i="134"/>
  <c r="AC266" i="134" l="1"/>
  <c r="Q62" i="150"/>
  <c r="Q211" i="150"/>
  <c r="Q144" i="150"/>
  <c r="Q162" i="150"/>
  <c r="Q180" i="150"/>
  <c r="Q89" i="150"/>
  <c r="Q101" i="150"/>
  <c r="Q253" i="150"/>
  <c r="Q48" i="150"/>
  <c r="Q97" i="150"/>
  <c r="Q250" i="150"/>
  <c r="Q52" i="150"/>
  <c r="Q222" i="150"/>
  <c r="Q239" i="150"/>
  <c r="Q149" i="150"/>
  <c r="Q105" i="150"/>
  <c r="Q177" i="150"/>
  <c r="Q210" i="150"/>
  <c r="Q160" i="150"/>
  <c r="Q251" i="150"/>
  <c r="Q186" i="150"/>
  <c r="Q207" i="150"/>
  <c r="Q39" i="150"/>
  <c r="Q22" i="150"/>
  <c r="Q135" i="150"/>
  <c r="Q206" i="150"/>
  <c r="Q220" i="150"/>
  <c r="Q32" i="150"/>
  <c r="Q79" i="150"/>
  <c r="Q118" i="150"/>
  <c r="Q28" i="150"/>
  <c r="Q63" i="150"/>
  <c r="Q126" i="150"/>
  <c r="Q233" i="150"/>
  <c r="Q215" i="150"/>
  <c r="Q82" i="150"/>
  <c r="Q202" i="150"/>
  <c r="Q229" i="150"/>
  <c r="Q194" i="150"/>
  <c r="Q121" i="150"/>
  <c r="Q200" i="150"/>
  <c r="Q140" i="150"/>
  <c r="Q23" i="150"/>
  <c r="Q20" i="150"/>
  <c r="Q96" i="150"/>
  <c r="Q265" i="150"/>
  <c r="Q189" i="150"/>
  <c r="Q168" i="150"/>
  <c r="Q117" i="150"/>
  <c r="Q103" i="150"/>
  <c r="Q169" i="150"/>
  <c r="Q259" i="150"/>
  <c r="Q122" i="150"/>
  <c r="Q66" i="150"/>
  <c r="Q77" i="150"/>
  <c r="Q81" i="150"/>
  <c r="Q84" i="150"/>
  <c r="Q172" i="150"/>
  <c r="Q95" i="150"/>
  <c r="Q150" i="150"/>
  <c r="Q25" i="150"/>
  <c r="Q179" i="150"/>
  <c r="Q106" i="150"/>
  <c r="Q190" i="150"/>
  <c r="Q136" i="150"/>
  <c r="Q41" i="150"/>
  <c r="Q65" i="150"/>
  <c r="Q240" i="150"/>
  <c r="Q112" i="150"/>
  <c r="Q156" i="150"/>
  <c r="Q153" i="150"/>
  <c r="Q19" i="150"/>
  <c r="Q60" i="150"/>
  <c r="Q216" i="150"/>
  <c r="Q133" i="150"/>
  <c r="Q59" i="150"/>
  <c r="Q182" i="150"/>
  <c r="Q155" i="150"/>
  <c r="Q167" i="150"/>
  <c r="Q219" i="150"/>
  <c r="Q188" i="150"/>
  <c r="Q128" i="150"/>
  <c r="Q147" i="150"/>
  <c r="Q263" i="150"/>
  <c r="Q247" i="150"/>
  <c r="Q232" i="150"/>
  <c r="Q85" i="150"/>
  <c r="Q223" i="150"/>
  <c r="Q34" i="150"/>
  <c r="Q30" i="150"/>
  <c r="Q252" i="150"/>
  <c r="Q238" i="150"/>
  <c r="Q58" i="150"/>
  <c r="Q262" i="150"/>
  <c r="Q234" i="150"/>
  <c r="Q70" i="150"/>
  <c r="Q17" i="150"/>
  <c r="Q134" i="150"/>
  <c r="Q75" i="150"/>
  <c r="Q119" i="150"/>
  <c r="Q110" i="150"/>
  <c r="Q67" i="150"/>
  <c r="Q255" i="150"/>
  <c r="Q236" i="150"/>
  <c r="Q205" i="150"/>
  <c r="Q237" i="150"/>
  <c r="Q31" i="150"/>
  <c r="Q254" i="150"/>
  <c r="Q145" i="150"/>
  <c r="Q56" i="150"/>
  <c r="Q99" i="150"/>
  <c r="Q127" i="150"/>
  <c r="Q164" i="150"/>
  <c r="Q125" i="150"/>
  <c r="Q213" i="150"/>
  <c r="Q141" i="150"/>
  <c r="Q230" i="150"/>
  <c r="Q204" i="150"/>
  <c r="Q256" i="150"/>
  <c r="Q73" i="150"/>
  <c r="Q224" i="150"/>
  <c r="Q187" i="150"/>
  <c r="Q71" i="150"/>
  <c r="Q57" i="150"/>
  <c r="Q124" i="150"/>
  <c r="Q154" i="150"/>
  <c r="Q227" i="150"/>
  <c r="Q165" i="150"/>
  <c r="Q76" i="150"/>
  <c r="Q170" i="150"/>
  <c r="Q143" i="150"/>
  <c r="Q174" i="150"/>
  <c r="Q54" i="150"/>
  <c r="Q261" i="150"/>
  <c r="Q130" i="150"/>
  <c r="Q36" i="150"/>
  <c r="Q98" i="150"/>
  <c r="Q225" i="150"/>
  <c r="Q100" i="150"/>
  <c r="Q90" i="150"/>
  <c r="Q43" i="150"/>
  <c r="Q209" i="150"/>
  <c r="Q18" i="150"/>
  <c r="Q55" i="150"/>
  <c r="Q142" i="150"/>
  <c r="Q146" i="150"/>
  <c r="Q260" i="150"/>
  <c r="Q228" i="150"/>
  <c r="Q176" i="150"/>
  <c r="Q40" i="150"/>
  <c r="Q115" i="150"/>
  <c r="Q87" i="150"/>
  <c r="Q175" i="150"/>
  <c r="Q35" i="150"/>
  <c r="Q107" i="150"/>
  <c r="Q199" i="150"/>
  <c r="Q138" i="150"/>
  <c r="Q91" i="150"/>
  <c r="Q53" i="150"/>
  <c r="Q113" i="150"/>
  <c r="Q80" i="150"/>
  <c r="Q193" i="150"/>
  <c r="Q163" i="150"/>
  <c r="Q217" i="150"/>
  <c r="Q152" i="150"/>
  <c r="Q242" i="150"/>
  <c r="Q159" i="150"/>
  <c r="Q123" i="150"/>
  <c r="Q235" i="150"/>
  <c r="Q120" i="150"/>
  <c r="Q208" i="150"/>
  <c r="Q129" i="150"/>
  <c r="Q243" i="150"/>
  <c r="Q78" i="150"/>
  <c r="Q33" i="150"/>
  <c r="Q258" i="150"/>
  <c r="Q16" i="150"/>
  <c r="Q86" i="150"/>
  <c r="Q29" i="150"/>
  <c r="Q244" i="150"/>
  <c r="Q104" i="150"/>
  <c r="Q88" i="150"/>
  <c r="Q171" i="150"/>
  <c r="Q214" i="150"/>
  <c r="Q166" i="150"/>
  <c r="Q38" i="150"/>
  <c r="Q185" i="150"/>
  <c r="Q24" i="150"/>
  <c r="Q68" i="150"/>
  <c r="Q92" i="150"/>
  <c r="Q195" i="150"/>
  <c r="Q183" i="150"/>
  <c r="Q212" i="150"/>
  <c r="Q196" i="150"/>
  <c r="Q83" i="150"/>
  <c r="Q26" i="150"/>
  <c r="Q148" i="150"/>
  <c r="Q114" i="150"/>
  <c r="Q184" i="150"/>
  <c r="Q94" i="150"/>
  <c r="Q131" i="150"/>
  <c r="Q109" i="150"/>
  <c r="Q27" i="150"/>
  <c r="Q61" i="150"/>
  <c r="Q116" i="150"/>
  <c r="Q231" i="150"/>
  <c r="Q49" i="150"/>
  <c r="Q161" i="150"/>
  <c r="Q218" i="150"/>
  <c r="Q37" i="150"/>
  <c r="Q47" i="150"/>
  <c r="Q246" i="150"/>
  <c r="Q151" i="150"/>
  <c r="Q137" i="150"/>
  <c r="Q221" i="150"/>
  <c r="Q93" i="150"/>
  <c r="Q51" i="150"/>
  <c r="Q44" i="150"/>
  <c r="Q257" i="150"/>
  <c r="Q192" i="150"/>
  <c r="Q201" i="150"/>
  <c r="Q69" i="150"/>
  <c r="Q72" i="150"/>
  <c r="Q111" i="150"/>
  <c r="Q181" i="150"/>
  <c r="Q178" i="150"/>
  <c r="Q245" i="150"/>
  <c r="Q108" i="150"/>
  <c r="Q21" i="150"/>
  <c r="Q42" i="150"/>
  <c r="Q132" i="150"/>
  <c r="Q203" i="150"/>
  <c r="Q248" i="150"/>
  <c r="Q74" i="150"/>
  <c r="Q157" i="150"/>
  <c r="Q102" i="150"/>
  <c r="Q158" i="150"/>
  <c r="Q264" i="150"/>
  <c r="Q226" i="150"/>
  <c r="Q64" i="150"/>
  <c r="Q191" i="150"/>
  <c r="Q241" i="150"/>
  <c r="Q46" i="150"/>
  <c r="Q197" i="150"/>
  <c r="Q50" i="150"/>
  <c r="Q198" i="150"/>
  <c r="Q249" i="150"/>
  <c r="Q139" i="150"/>
  <c r="Q173" i="150"/>
  <c r="Q45" i="150"/>
  <c r="AD162" i="134"/>
  <c r="AD52" i="134"/>
  <c r="AD251" i="134"/>
  <c r="AD32" i="134"/>
  <c r="AD82" i="134"/>
  <c r="AD20" i="134"/>
  <c r="AD259" i="134"/>
  <c r="AD150" i="134"/>
  <c r="AD240" i="134"/>
  <c r="AD59" i="134"/>
  <c r="AD263" i="134"/>
  <c r="AD238" i="134"/>
  <c r="AD119" i="134"/>
  <c r="AD254" i="134"/>
  <c r="AD141" i="134"/>
  <c r="AD57" i="134"/>
  <c r="AD174" i="134"/>
  <c r="AD90" i="134"/>
  <c r="AD228" i="134"/>
  <c r="AD199" i="134"/>
  <c r="AD217" i="134"/>
  <c r="AD129" i="134"/>
  <c r="AD244" i="134"/>
  <c r="AD24" i="134"/>
  <c r="AD26" i="134"/>
  <c r="AD61" i="134"/>
  <c r="AD246" i="134"/>
  <c r="AD192" i="134"/>
  <c r="AD108" i="134"/>
  <c r="AD102" i="134"/>
  <c r="AD197" i="134"/>
  <c r="AD97" i="134"/>
  <c r="AD120" i="134"/>
  <c r="AD241" i="134"/>
  <c r="AD160" i="134"/>
  <c r="AD208" i="134"/>
  <c r="AD245" i="134"/>
  <c r="AD180" i="134"/>
  <c r="AD222" i="134"/>
  <c r="AD186" i="134"/>
  <c r="AD79" i="134"/>
  <c r="AD202" i="134"/>
  <c r="AD96" i="134"/>
  <c r="AD122" i="134"/>
  <c r="AD25" i="134"/>
  <c r="AD112" i="134"/>
  <c r="AD182" i="134"/>
  <c r="AD247" i="134"/>
  <c r="AD58" i="134"/>
  <c r="AD110" i="134"/>
  <c r="AD145" i="134"/>
  <c r="AD230" i="134"/>
  <c r="AD124" i="134"/>
  <c r="AD54" i="134"/>
  <c r="AD43" i="134"/>
  <c r="AD176" i="134"/>
  <c r="AD138" i="134"/>
  <c r="AD152" i="134"/>
  <c r="AD243" i="134"/>
  <c r="AD104" i="134"/>
  <c r="AD68" i="134"/>
  <c r="AD148" i="134"/>
  <c r="AD116" i="134"/>
  <c r="AD151" i="134"/>
  <c r="AD201" i="134"/>
  <c r="AD21" i="134"/>
  <c r="AD158" i="134"/>
  <c r="AD50" i="134"/>
  <c r="AD210" i="134"/>
  <c r="AD109" i="134"/>
  <c r="AD23" i="134"/>
  <c r="AD169" i="134"/>
  <c r="AD65" i="134"/>
  <c r="AD147" i="134"/>
  <c r="AD31" i="134"/>
  <c r="AD100" i="134"/>
  <c r="AD163" i="134"/>
  <c r="AD27" i="134"/>
  <c r="AD257" i="134"/>
  <c r="AD89" i="134"/>
  <c r="AD239" i="134"/>
  <c r="AD207" i="134"/>
  <c r="AD118" i="134"/>
  <c r="AD229" i="134"/>
  <c r="AD265" i="134"/>
  <c r="AD66" i="134"/>
  <c r="AD179" i="134"/>
  <c r="AD156" i="134"/>
  <c r="AD155" i="134"/>
  <c r="AD232" i="134"/>
  <c r="AD262" i="134"/>
  <c r="AD67" i="134"/>
  <c r="AD56" i="134"/>
  <c r="AD204" i="134"/>
  <c r="AD154" i="134"/>
  <c r="AD261" i="134"/>
  <c r="AD209" i="134"/>
  <c r="AD40" i="134"/>
  <c r="AD91" i="134"/>
  <c r="AD242" i="134"/>
  <c r="AD78" i="134"/>
  <c r="AD88" i="134"/>
  <c r="AD92" i="134"/>
  <c r="AD114" i="134"/>
  <c r="AD231" i="134"/>
  <c r="AD137" i="134"/>
  <c r="AD69" i="134"/>
  <c r="AD42" i="134"/>
  <c r="AD264" i="134"/>
  <c r="AD198" i="134"/>
  <c r="AD140" i="134"/>
  <c r="AD172" i="134"/>
  <c r="AD41" i="134"/>
  <c r="AD128" i="134"/>
  <c r="AD237" i="134"/>
  <c r="AD187" i="134"/>
  <c r="AD35" i="134"/>
  <c r="AD38" i="134"/>
  <c r="AD44" i="134"/>
  <c r="AD45" i="134"/>
  <c r="AD215" i="134"/>
  <c r="AD95" i="134"/>
  <c r="AD252" i="134"/>
  <c r="AD101" i="134"/>
  <c r="AD149" i="134"/>
  <c r="AD39" i="134"/>
  <c r="AD28" i="134"/>
  <c r="AD194" i="134"/>
  <c r="AD189" i="134"/>
  <c r="AD77" i="134"/>
  <c r="AD106" i="134"/>
  <c r="AD153" i="134"/>
  <c r="AD167" i="134"/>
  <c r="AD85" i="134"/>
  <c r="AD234" i="134"/>
  <c r="AD255" i="134"/>
  <c r="AD99" i="134"/>
  <c r="AD256" i="134"/>
  <c r="AD227" i="134"/>
  <c r="AD130" i="134"/>
  <c r="AD18" i="134"/>
  <c r="AD115" i="134"/>
  <c r="AD53" i="134"/>
  <c r="AD159" i="134"/>
  <c r="AD33" i="134"/>
  <c r="AD171" i="134"/>
  <c r="AD195" i="134"/>
  <c r="AD184" i="134"/>
  <c r="AD49" i="134"/>
  <c r="AD221" i="134"/>
  <c r="AD72" i="134"/>
  <c r="AD132" i="134"/>
  <c r="AD226" i="134"/>
  <c r="AD249" i="134"/>
  <c r="AD233" i="134"/>
  <c r="AD30" i="134"/>
  <c r="AD170" i="134"/>
  <c r="AD193" i="134"/>
  <c r="AD37" i="134"/>
  <c r="AD250" i="134"/>
  <c r="AD71" i="134"/>
  <c r="AD185" i="134"/>
  <c r="AD46" i="134"/>
  <c r="AD253" i="134"/>
  <c r="AD105" i="134"/>
  <c r="AD22" i="134"/>
  <c r="AD63" i="134"/>
  <c r="AD121" i="134"/>
  <c r="AD168" i="134"/>
  <c r="AD81" i="134"/>
  <c r="AD190" i="134"/>
  <c r="AD19" i="134"/>
  <c r="AD219" i="134"/>
  <c r="AD223" i="134"/>
  <c r="AD70" i="134"/>
  <c r="AD236" i="134"/>
  <c r="AD127" i="134"/>
  <c r="AD73" i="134"/>
  <c r="AD165" i="134"/>
  <c r="AD36" i="134"/>
  <c r="AD55" i="134"/>
  <c r="AD87" i="134"/>
  <c r="AD113" i="134"/>
  <c r="AD123" i="134"/>
  <c r="AD258" i="134"/>
  <c r="AD214" i="134"/>
  <c r="AD183" i="134"/>
  <c r="AD94" i="134"/>
  <c r="AD161" i="134"/>
  <c r="AD93" i="134"/>
  <c r="AD111" i="134"/>
  <c r="AD203" i="134"/>
  <c r="AD64" i="134"/>
  <c r="AD139" i="134"/>
  <c r="AD211" i="134"/>
  <c r="AD103" i="134"/>
  <c r="AD216" i="134"/>
  <c r="AD125" i="134"/>
  <c r="AD225" i="134"/>
  <c r="AD86" i="134"/>
  <c r="AD178" i="134"/>
  <c r="AD220" i="134"/>
  <c r="AD133" i="134"/>
  <c r="AD213" i="134"/>
  <c r="AD260" i="134"/>
  <c r="AD29" i="134"/>
  <c r="AD157" i="134"/>
  <c r="AD62" i="134"/>
  <c r="AD48" i="134"/>
  <c r="AD177" i="134"/>
  <c r="AD135" i="134"/>
  <c r="AD126" i="134"/>
  <c r="AD200" i="134"/>
  <c r="AD117" i="134"/>
  <c r="AD84" i="134"/>
  <c r="AD136" i="134"/>
  <c r="AD60" i="134"/>
  <c r="AD188" i="134"/>
  <c r="AD34" i="134"/>
  <c r="AD17" i="134"/>
  <c r="AD205" i="134"/>
  <c r="AD164" i="134"/>
  <c r="AD224" i="134"/>
  <c r="AD76" i="134"/>
  <c r="AD98" i="134"/>
  <c r="AD142" i="134"/>
  <c r="AD175" i="134"/>
  <c r="AD80" i="134"/>
  <c r="AD235" i="134"/>
  <c r="AD16" i="134"/>
  <c r="AD166" i="134"/>
  <c r="AD212" i="134"/>
  <c r="AD131" i="134"/>
  <c r="AD218" i="134"/>
  <c r="AD51" i="134"/>
  <c r="AD181" i="134"/>
  <c r="AD248" i="134"/>
  <c r="AD191" i="134"/>
  <c r="AD173" i="134"/>
  <c r="AD206" i="134"/>
  <c r="AD134" i="134"/>
  <c r="AD146" i="134"/>
  <c r="AD196" i="134"/>
  <c r="AD74" i="134"/>
  <c r="AD144" i="134"/>
  <c r="AD75" i="134"/>
  <c r="AD143" i="134"/>
  <c r="AD107" i="134"/>
  <c r="AD83" i="134"/>
  <c r="AD47" i="134"/>
  <c r="AJ47" i="134" l="1"/>
  <c r="AF47" i="134"/>
  <c r="AH47" i="134" s="1"/>
  <c r="AE47" i="134"/>
  <c r="AG47" i="134" s="1"/>
  <c r="AI47" i="134" s="1"/>
  <c r="AJ83" i="134"/>
  <c r="AF83" i="134"/>
  <c r="AH83" i="134" s="1"/>
  <c r="AE83" i="134"/>
  <c r="AG83" i="134" s="1"/>
  <c r="AI83" i="134" s="1"/>
  <c r="AJ107" i="134"/>
  <c r="AF107" i="134"/>
  <c r="AH107" i="134" s="1"/>
  <c r="AE107" i="134"/>
  <c r="AG107" i="134" s="1"/>
  <c r="AI107" i="134" s="1"/>
  <c r="AJ143" i="134"/>
  <c r="AE143" i="134"/>
  <c r="AG143" i="134" s="1"/>
  <c r="AI143" i="134" s="1"/>
  <c r="AF143" i="134"/>
  <c r="AH143" i="134" s="1"/>
  <c r="AJ75" i="134"/>
  <c r="AF75" i="134"/>
  <c r="AH75" i="134" s="1"/>
  <c r="AE75" i="134"/>
  <c r="AG75" i="134" s="1"/>
  <c r="AI75" i="134" s="1"/>
  <c r="AJ144" i="134"/>
  <c r="AE144" i="134"/>
  <c r="AG144" i="134" s="1"/>
  <c r="AI144" i="134" s="1"/>
  <c r="AF144" i="134"/>
  <c r="AH144" i="134" s="1"/>
  <c r="AJ74" i="134"/>
  <c r="AE74" i="134"/>
  <c r="AG74" i="134" s="1"/>
  <c r="AI74" i="134" s="1"/>
  <c r="AF74" i="134"/>
  <c r="AH74" i="134" s="1"/>
  <c r="AJ196" i="134"/>
  <c r="AE196" i="134"/>
  <c r="AG196" i="134" s="1"/>
  <c r="AI196" i="134" s="1"/>
  <c r="AF196" i="134"/>
  <c r="AH196" i="134" s="1"/>
  <c r="AJ146" i="134"/>
  <c r="AE146" i="134"/>
  <c r="AG146" i="134" s="1"/>
  <c r="AI146" i="134" s="1"/>
  <c r="AF146" i="134"/>
  <c r="AH146" i="134" s="1"/>
  <c r="AJ134" i="134"/>
  <c r="AE134" i="134"/>
  <c r="AG134" i="134" s="1"/>
  <c r="AI134" i="134" s="1"/>
  <c r="AF134" i="134"/>
  <c r="AH134" i="134" s="1"/>
  <c r="AJ206" i="134"/>
  <c r="AE206" i="134"/>
  <c r="AG206" i="134" s="1"/>
  <c r="AI206" i="134" s="1"/>
  <c r="AF206" i="134"/>
  <c r="AH206" i="134" s="1"/>
  <c r="AJ173" i="134"/>
  <c r="AF173" i="134"/>
  <c r="AH173" i="134" s="1"/>
  <c r="AE173" i="134"/>
  <c r="AG173" i="134" s="1"/>
  <c r="AI173" i="134" s="1"/>
  <c r="AJ191" i="134"/>
  <c r="AF191" i="134"/>
  <c r="AH191" i="134" s="1"/>
  <c r="AE191" i="134"/>
  <c r="AG191" i="134" s="1"/>
  <c r="AI191" i="134" s="1"/>
  <c r="AJ248" i="134"/>
  <c r="AE248" i="134"/>
  <c r="AG248" i="134" s="1"/>
  <c r="AI248" i="134" s="1"/>
  <c r="AF248" i="134"/>
  <c r="AH248" i="134" s="1"/>
  <c r="AJ181" i="134"/>
  <c r="AF181" i="134"/>
  <c r="AH181" i="134" s="1"/>
  <c r="AE181" i="134"/>
  <c r="AG181" i="134" s="1"/>
  <c r="AI181" i="134" s="1"/>
  <c r="AJ51" i="134"/>
  <c r="AE51" i="134"/>
  <c r="AG51" i="134" s="1"/>
  <c r="AI51" i="134" s="1"/>
  <c r="AF51" i="134"/>
  <c r="AH51" i="134" s="1"/>
  <c r="AJ218" i="134"/>
  <c r="AF218" i="134"/>
  <c r="AH218" i="134" s="1"/>
  <c r="AE218" i="134"/>
  <c r="AG218" i="134" s="1"/>
  <c r="AI218" i="134" s="1"/>
  <c r="AJ131" i="134"/>
  <c r="AE131" i="134"/>
  <c r="AG131" i="134" s="1"/>
  <c r="AI131" i="134" s="1"/>
  <c r="AF131" i="134"/>
  <c r="AH131" i="134" s="1"/>
  <c r="AJ212" i="134"/>
  <c r="AE212" i="134"/>
  <c r="AG212" i="134" s="1"/>
  <c r="AI212" i="134" s="1"/>
  <c r="AF212" i="134"/>
  <c r="AH212" i="134" s="1"/>
  <c r="AJ166" i="134"/>
  <c r="AE166" i="134"/>
  <c r="AG166" i="134" s="1"/>
  <c r="AI166" i="134" s="1"/>
  <c r="AF166" i="134"/>
  <c r="AH166" i="134" s="1"/>
  <c r="AJ16" i="134"/>
  <c r="AD266" i="134"/>
  <c r="AE16" i="134"/>
  <c r="AG16" i="134" s="1"/>
  <c r="AI16" i="134" s="1"/>
  <c r="AF16" i="134"/>
  <c r="AJ235" i="134"/>
  <c r="AE235" i="134"/>
  <c r="AG235" i="134" s="1"/>
  <c r="AI235" i="134" s="1"/>
  <c r="AF235" i="134"/>
  <c r="AH235" i="134" s="1"/>
  <c r="AJ80" i="134"/>
  <c r="AE80" i="134"/>
  <c r="AG80" i="134" s="1"/>
  <c r="AI80" i="134" s="1"/>
  <c r="AF80" i="134"/>
  <c r="AH80" i="134" s="1"/>
  <c r="AJ175" i="134"/>
  <c r="AE175" i="134"/>
  <c r="AG175" i="134" s="1"/>
  <c r="AI175" i="134" s="1"/>
  <c r="AF175" i="134"/>
  <c r="AH175" i="134" s="1"/>
  <c r="AJ142" i="134"/>
  <c r="AF142" i="134"/>
  <c r="AH142" i="134" s="1"/>
  <c r="AE142" i="134"/>
  <c r="AG142" i="134" s="1"/>
  <c r="AI142" i="134" s="1"/>
  <c r="AJ98" i="134"/>
  <c r="AF98" i="134"/>
  <c r="AH98" i="134" s="1"/>
  <c r="AE98" i="134"/>
  <c r="AG98" i="134" s="1"/>
  <c r="AI98" i="134" s="1"/>
  <c r="AJ76" i="134"/>
  <c r="AE76" i="134"/>
  <c r="AG76" i="134" s="1"/>
  <c r="AI76" i="134" s="1"/>
  <c r="AF76" i="134"/>
  <c r="AH76" i="134" s="1"/>
  <c r="AJ224" i="134"/>
  <c r="AE224" i="134"/>
  <c r="AG224" i="134" s="1"/>
  <c r="AI224" i="134" s="1"/>
  <c r="AF224" i="134"/>
  <c r="AH224" i="134" s="1"/>
  <c r="AJ164" i="134"/>
  <c r="AF164" i="134"/>
  <c r="AH164" i="134" s="1"/>
  <c r="AE164" i="134"/>
  <c r="AG164" i="134" s="1"/>
  <c r="AI164" i="134" s="1"/>
  <c r="AJ205" i="134"/>
  <c r="AF205" i="134"/>
  <c r="AH205" i="134" s="1"/>
  <c r="AE205" i="134"/>
  <c r="AG205" i="134" s="1"/>
  <c r="AI205" i="134" s="1"/>
  <c r="AJ17" i="134"/>
  <c r="AF17" i="134"/>
  <c r="AH17" i="134" s="1"/>
  <c r="AE17" i="134"/>
  <c r="AG17" i="134" s="1"/>
  <c r="AI17" i="134" s="1"/>
  <c r="AJ34" i="134"/>
  <c r="AE34" i="134"/>
  <c r="AG34" i="134" s="1"/>
  <c r="AI34" i="134" s="1"/>
  <c r="AF34" i="134"/>
  <c r="AH34" i="134" s="1"/>
  <c r="AJ188" i="134"/>
  <c r="AF188" i="134"/>
  <c r="AH188" i="134" s="1"/>
  <c r="AE188" i="134"/>
  <c r="AG188" i="134" s="1"/>
  <c r="AI188" i="134" s="1"/>
  <c r="AJ60" i="134"/>
  <c r="AE60" i="134"/>
  <c r="AG60" i="134" s="1"/>
  <c r="AI60" i="134" s="1"/>
  <c r="AF60" i="134"/>
  <c r="AH60" i="134" s="1"/>
  <c r="AJ136" i="134"/>
  <c r="AE136" i="134"/>
  <c r="AG136" i="134" s="1"/>
  <c r="AI136" i="134" s="1"/>
  <c r="AF136" i="134"/>
  <c r="AH136" i="134" s="1"/>
  <c r="AJ84" i="134"/>
  <c r="AE84" i="134"/>
  <c r="AG84" i="134" s="1"/>
  <c r="AI84" i="134" s="1"/>
  <c r="AF84" i="134"/>
  <c r="AH84" i="134" s="1"/>
  <c r="AJ117" i="134"/>
  <c r="AF117" i="134"/>
  <c r="AH117" i="134" s="1"/>
  <c r="AE117" i="134"/>
  <c r="AG117" i="134" s="1"/>
  <c r="AI117" i="134" s="1"/>
  <c r="AJ200" i="134"/>
  <c r="AF200" i="134"/>
  <c r="AH200" i="134" s="1"/>
  <c r="AE200" i="134"/>
  <c r="AG200" i="134" s="1"/>
  <c r="AI200" i="134" s="1"/>
  <c r="AJ126" i="134"/>
  <c r="AF126" i="134"/>
  <c r="AH126" i="134" s="1"/>
  <c r="AE126" i="134"/>
  <c r="AG126" i="134" s="1"/>
  <c r="AI126" i="134" s="1"/>
  <c r="AJ135" i="134"/>
  <c r="AF135" i="134"/>
  <c r="AH135" i="134" s="1"/>
  <c r="AE135" i="134"/>
  <c r="AG135" i="134" s="1"/>
  <c r="AI135" i="134" s="1"/>
  <c r="AJ177" i="134"/>
  <c r="AF177" i="134"/>
  <c r="AH177" i="134" s="1"/>
  <c r="AE177" i="134"/>
  <c r="AG177" i="134" s="1"/>
  <c r="AI177" i="134" s="1"/>
  <c r="AJ48" i="134"/>
  <c r="AF48" i="134"/>
  <c r="AH48" i="134" s="1"/>
  <c r="AE48" i="134"/>
  <c r="AG48" i="134" s="1"/>
  <c r="AI48" i="134" s="1"/>
  <c r="AJ62" i="134"/>
  <c r="AF62" i="134"/>
  <c r="AH62" i="134" s="1"/>
  <c r="AE62" i="134"/>
  <c r="AG62" i="134" s="1"/>
  <c r="AI62" i="134" s="1"/>
  <c r="AJ157" i="134"/>
  <c r="AF157" i="134"/>
  <c r="AH157" i="134" s="1"/>
  <c r="AE157" i="134"/>
  <c r="AG157" i="134" s="1"/>
  <c r="AI157" i="134" s="1"/>
  <c r="AJ29" i="134"/>
  <c r="AF29" i="134"/>
  <c r="AH29" i="134" s="1"/>
  <c r="AE29" i="134"/>
  <c r="AG29" i="134" s="1"/>
  <c r="AI29" i="134" s="1"/>
  <c r="AJ260" i="134"/>
  <c r="AF260" i="134"/>
  <c r="AH260" i="134" s="1"/>
  <c r="AE260" i="134"/>
  <c r="AG260" i="134" s="1"/>
  <c r="AI260" i="134" s="1"/>
  <c r="AJ213" i="134"/>
  <c r="AF213" i="134"/>
  <c r="AH213" i="134" s="1"/>
  <c r="AE213" i="134"/>
  <c r="AG213" i="134" s="1"/>
  <c r="AI213" i="134" s="1"/>
  <c r="AJ133" i="134"/>
  <c r="AF133" i="134"/>
  <c r="AH133" i="134" s="1"/>
  <c r="AE133" i="134"/>
  <c r="AG133" i="134" s="1"/>
  <c r="AI133" i="134" s="1"/>
  <c r="AJ220" i="134"/>
  <c r="AE220" i="134"/>
  <c r="AG220" i="134" s="1"/>
  <c r="AI220" i="134" s="1"/>
  <c r="AF220" i="134"/>
  <c r="AH220" i="134" s="1"/>
  <c r="AJ178" i="134"/>
  <c r="AE178" i="134"/>
  <c r="AG178" i="134" s="1"/>
  <c r="AI178" i="134" s="1"/>
  <c r="AF178" i="134"/>
  <c r="AH178" i="134" s="1"/>
  <c r="AJ86" i="134"/>
  <c r="AE86" i="134"/>
  <c r="AG86" i="134" s="1"/>
  <c r="AI86" i="134" s="1"/>
  <c r="AF86" i="134"/>
  <c r="AH86" i="134" s="1"/>
  <c r="AJ225" i="134"/>
  <c r="AE225" i="134"/>
  <c r="AG225" i="134" s="1"/>
  <c r="AI225" i="134" s="1"/>
  <c r="AF225" i="134"/>
  <c r="AH225" i="134" s="1"/>
  <c r="AJ125" i="134"/>
  <c r="AF125" i="134"/>
  <c r="AH125" i="134" s="1"/>
  <c r="AE125" i="134"/>
  <c r="AG125" i="134" s="1"/>
  <c r="AI125" i="134" s="1"/>
  <c r="AJ216" i="134"/>
  <c r="AF216" i="134"/>
  <c r="AH216" i="134" s="1"/>
  <c r="AE216" i="134"/>
  <c r="AG216" i="134" s="1"/>
  <c r="AI216" i="134" s="1"/>
  <c r="AJ103" i="134"/>
  <c r="AF103" i="134"/>
  <c r="AH103" i="134" s="1"/>
  <c r="AE103" i="134"/>
  <c r="AG103" i="134" s="1"/>
  <c r="AI103" i="134" s="1"/>
  <c r="AJ211" i="134"/>
  <c r="AE211" i="134"/>
  <c r="AG211" i="134" s="1"/>
  <c r="AI211" i="134" s="1"/>
  <c r="AF211" i="134"/>
  <c r="AH211" i="134" s="1"/>
  <c r="AJ139" i="134"/>
  <c r="AE139" i="134"/>
  <c r="AG139" i="134" s="1"/>
  <c r="AI139" i="134" s="1"/>
  <c r="AF139" i="134"/>
  <c r="AH139" i="134" s="1"/>
  <c r="AJ64" i="134"/>
  <c r="AE64" i="134"/>
  <c r="AG64" i="134" s="1"/>
  <c r="AI64" i="134" s="1"/>
  <c r="AF64" i="134"/>
  <c r="AH64" i="134" s="1"/>
  <c r="AJ203" i="134"/>
  <c r="AF203" i="134"/>
  <c r="AH203" i="134" s="1"/>
  <c r="AE203" i="134"/>
  <c r="AG203" i="134" s="1"/>
  <c r="AI203" i="134" s="1"/>
  <c r="AJ111" i="134"/>
  <c r="AF111" i="134"/>
  <c r="AH111" i="134" s="1"/>
  <c r="AE111" i="134"/>
  <c r="AG111" i="134" s="1"/>
  <c r="AI111" i="134" s="1"/>
  <c r="AJ93" i="134"/>
  <c r="AF93" i="134"/>
  <c r="AH93" i="134" s="1"/>
  <c r="AE93" i="134"/>
  <c r="AG93" i="134" s="1"/>
  <c r="AI93" i="134" s="1"/>
  <c r="AJ161" i="134"/>
  <c r="AF161" i="134"/>
  <c r="AH161" i="134" s="1"/>
  <c r="AE161" i="134"/>
  <c r="AG161" i="134" s="1"/>
  <c r="AI161" i="134" s="1"/>
  <c r="AJ94" i="134"/>
  <c r="AF94" i="134"/>
  <c r="AH94" i="134" s="1"/>
  <c r="AE94" i="134"/>
  <c r="AG94" i="134" s="1"/>
  <c r="AI94" i="134" s="1"/>
  <c r="AJ183" i="134"/>
  <c r="AE183" i="134"/>
  <c r="AG183" i="134" s="1"/>
  <c r="AI183" i="134" s="1"/>
  <c r="AF183" i="134"/>
  <c r="AH183" i="134" s="1"/>
  <c r="AJ214" i="134"/>
  <c r="AE214" i="134"/>
  <c r="AG214" i="134" s="1"/>
  <c r="AI214" i="134" s="1"/>
  <c r="AF214" i="134"/>
  <c r="AH214" i="134" s="1"/>
  <c r="AJ258" i="134"/>
  <c r="AF258" i="134"/>
  <c r="AH258" i="134" s="1"/>
  <c r="AE258" i="134"/>
  <c r="AG258" i="134" s="1"/>
  <c r="AI258" i="134" s="1"/>
  <c r="AJ123" i="134"/>
  <c r="AF123" i="134"/>
  <c r="AH123" i="134" s="1"/>
  <c r="AE123" i="134"/>
  <c r="AG123" i="134" s="1"/>
  <c r="AI123" i="134" s="1"/>
  <c r="AJ113" i="134"/>
  <c r="AF113" i="134"/>
  <c r="AH113" i="134" s="1"/>
  <c r="AE113" i="134"/>
  <c r="AG113" i="134" s="1"/>
  <c r="AI113" i="134" s="1"/>
  <c r="AJ87" i="134"/>
  <c r="AF87" i="134"/>
  <c r="AH87" i="134" s="1"/>
  <c r="AE87" i="134"/>
  <c r="AG87" i="134" s="1"/>
  <c r="AI87" i="134" s="1"/>
  <c r="AJ55" i="134"/>
  <c r="AF55" i="134"/>
  <c r="AH55" i="134" s="1"/>
  <c r="AE55" i="134"/>
  <c r="AG55" i="134" s="1"/>
  <c r="AI55" i="134" s="1"/>
  <c r="AJ36" i="134"/>
  <c r="AE36" i="134"/>
  <c r="AG36" i="134" s="1"/>
  <c r="AI36" i="134" s="1"/>
  <c r="AF36" i="134"/>
  <c r="AH36" i="134" s="1"/>
  <c r="AJ165" i="134"/>
  <c r="AE165" i="134"/>
  <c r="AG165" i="134" s="1"/>
  <c r="AI165" i="134" s="1"/>
  <c r="AF165" i="134"/>
  <c r="AH165" i="134" s="1"/>
  <c r="AJ73" i="134"/>
  <c r="AF73" i="134"/>
  <c r="AH73" i="134" s="1"/>
  <c r="AE73" i="134"/>
  <c r="AG73" i="134" s="1"/>
  <c r="AI73" i="134" s="1"/>
  <c r="AJ127" i="134"/>
  <c r="AE127" i="134"/>
  <c r="AG127" i="134" s="1"/>
  <c r="AI127" i="134" s="1"/>
  <c r="AF127" i="134"/>
  <c r="AH127" i="134" s="1"/>
  <c r="AJ236" i="134"/>
  <c r="AF236" i="134"/>
  <c r="AH236" i="134" s="1"/>
  <c r="AE236" i="134"/>
  <c r="AG236" i="134" s="1"/>
  <c r="AI236" i="134" s="1"/>
  <c r="AJ70" i="134"/>
  <c r="AF70" i="134"/>
  <c r="AH70" i="134" s="1"/>
  <c r="AE70" i="134"/>
  <c r="AG70" i="134" s="1"/>
  <c r="AI70" i="134" s="1"/>
  <c r="AJ223" i="134"/>
  <c r="AE223" i="134"/>
  <c r="AG223" i="134" s="1"/>
  <c r="AI223" i="134" s="1"/>
  <c r="AF223" i="134"/>
  <c r="AH223" i="134" s="1"/>
  <c r="AJ219" i="134"/>
  <c r="AF219" i="134"/>
  <c r="AH219" i="134" s="1"/>
  <c r="AE219" i="134"/>
  <c r="AG219" i="134" s="1"/>
  <c r="AI219" i="134" s="1"/>
  <c r="AJ19" i="134"/>
  <c r="AF19" i="134"/>
  <c r="AH19" i="134" s="1"/>
  <c r="AE19" i="134"/>
  <c r="AG19" i="134" s="1"/>
  <c r="AI19" i="134" s="1"/>
  <c r="AJ190" i="134"/>
  <c r="AE190" i="134"/>
  <c r="AG190" i="134" s="1"/>
  <c r="AI190" i="134" s="1"/>
  <c r="AF190" i="134"/>
  <c r="AH190" i="134" s="1"/>
  <c r="AJ81" i="134"/>
  <c r="AF81" i="134"/>
  <c r="AH81" i="134" s="1"/>
  <c r="AE81" i="134"/>
  <c r="AG81" i="134" s="1"/>
  <c r="AI81" i="134" s="1"/>
  <c r="AJ168" i="134"/>
  <c r="AF168" i="134"/>
  <c r="AH168" i="134" s="1"/>
  <c r="AE168" i="134"/>
  <c r="AG168" i="134" s="1"/>
  <c r="AI168" i="134" s="1"/>
  <c r="AJ121" i="134"/>
  <c r="AE121" i="134"/>
  <c r="AG121" i="134" s="1"/>
  <c r="AI121" i="134" s="1"/>
  <c r="AF121" i="134"/>
  <c r="AH121" i="134" s="1"/>
  <c r="AJ63" i="134"/>
  <c r="AE63" i="134"/>
  <c r="AG63" i="134" s="1"/>
  <c r="AI63" i="134" s="1"/>
  <c r="AF63" i="134"/>
  <c r="AH63" i="134" s="1"/>
  <c r="AJ22" i="134"/>
  <c r="AE22" i="134"/>
  <c r="AG22" i="134" s="1"/>
  <c r="AI22" i="134" s="1"/>
  <c r="AF22" i="134"/>
  <c r="AH22" i="134" s="1"/>
  <c r="AJ105" i="134"/>
  <c r="AF105" i="134"/>
  <c r="AH105" i="134" s="1"/>
  <c r="AE105" i="134"/>
  <c r="AG105" i="134" s="1"/>
  <c r="AI105" i="134" s="1"/>
  <c r="AJ253" i="134"/>
  <c r="AE253" i="134"/>
  <c r="AG253" i="134" s="1"/>
  <c r="AI253" i="134" s="1"/>
  <c r="AF253" i="134"/>
  <c r="AH253" i="134" s="1"/>
  <c r="AJ46" i="134"/>
  <c r="AE46" i="134"/>
  <c r="AG46" i="134" s="1"/>
  <c r="AI46" i="134" s="1"/>
  <c r="AF46" i="134"/>
  <c r="AH46" i="134" s="1"/>
  <c r="AJ185" i="134"/>
  <c r="AF185" i="134"/>
  <c r="AH185" i="134" s="1"/>
  <c r="AE185" i="134"/>
  <c r="AG185" i="134" s="1"/>
  <c r="AI185" i="134" s="1"/>
  <c r="AJ71" i="134"/>
  <c r="AF71" i="134"/>
  <c r="AH71" i="134" s="1"/>
  <c r="AE71" i="134"/>
  <c r="AG71" i="134" s="1"/>
  <c r="AI71" i="134" s="1"/>
  <c r="AJ250" i="134"/>
  <c r="AF250" i="134"/>
  <c r="AH250" i="134" s="1"/>
  <c r="AE250" i="134"/>
  <c r="AG250" i="134" s="1"/>
  <c r="AI250" i="134" s="1"/>
  <c r="AJ37" i="134"/>
  <c r="AF37" i="134"/>
  <c r="AH37" i="134" s="1"/>
  <c r="AE37" i="134"/>
  <c r="AG37" i="134" s="1"/>
  <c r="AI37" i="134" s="1"/>
  <c r="AJ193" i="134"/>
  <c r="AE193" i="134"/>
  <c r="AG193" i="134" s="1"/>
  <c r="AI193" i="134" s="1"/>
  <c r="AF193" i="134"/>
  <c r="AH193" i="134" s="1"/>
  <c r="AJ170" i="134"/>
  <c r="AE170" i="134"/>
  <c r="AG170" i="134" s="1"/>
  <c r="AI170" i="134" s="1"/>
  <c r="AF170" i="134"/>
  <c r="AH170" i="134" s="1"/>
  <c r="AJ30" i="134"/>
  <c r="AF30" i="134"/>
  <c r="AH30" i="134" s="1"/>
  <c r="AE30" i="134"/>
  <c r="AG30" i="134" s="1"/>
  <c r="AI30" i="134" s="1"/>
  <c r="AJ233" i="134"/>
  <c r="AF233" i="134"/>
  <c r="AH233" i="134" s="1"/>
  <c r="AE233" i="134"/>
  <c r="AG233" i="134" s="1"/>
  <c r="AI233" i="134" s="1"/>
  <c r="AJ249" i="134"/>
  <c r="AF249" i="134"/>
  <c r="AH249" i="134" s="1"/>
  <c r="AE249" i="134"/>
  <c r="AG249" i="134" s="1"/>
  <c r="AI249" i="134" s="1"/>
  <c r="AJ226" i="134"/>
  <c r="AE226" i="134"/>
  <c r="AG226" i="134" s="1"/>
  <c r="AI226" i="134" s="1"/>
  <c r="AF226" i="134"/>
  <c r="AH226" i="134" s="1"/>
  <c r="AJ132" i="134"/>
  <c r="AF132" i="134"/>
  <c r="AH132" i="134" s="1"/>
  <c r="AE132" i="134"/>
  <c r="AG132" i="134" s="1"/>
  <c r="AI132" i="134" s="1"/>
  <c r="AJ72" i="134"/>
  <c r="AF72" i="134"/>
  <c r="AH72" i="134" s="1"/>
  <c r="AE72" i="134"/>
  <c r="AG72" i="134" s="1"/>
  <c r="AI72" i="134" s="1"/>
  <c r="AJ221" i="134"/>
  <c r="AE221" i="134"/>
  <c r="AG221" i="134" s="1"/>
  <c r="AI221" i="134" s="1"/>
  <c r="AF221" i="134"/>
  <c r="AH221" i="134" s="1"/>
  <c r="AJ49" i="134"/>
  <c r="AF49" i="134"/>
  <c r="AH49" i="134" s="1"/>
  <c r="AE49" i="134"/>
  <c r="AG49" i="134" s="1"/>
  <c r="AI49" i="134" s="1"/>
  <c r="AJ184" i="134"/>
  <c r="AF184" i="134"/>
  <c r="AH184" i="134" s="1"/>
  <c r="AE184" i="134"/>
  <c r="AG184" i="134" s="1"/>
  <c r="AI184" i="134" s="1"/>
  <c r="AJ195" i="134"/>
  <c r="AE195" i="134"/>
  <c r="AG195" i="134" s="1"/>
  <c r="AI195" i="134" s="1"/>
  <c r="AF195" i="134"/>
  <c r="AH195" i="134" s="1"/>
  <c r="AJ171" i="134"/>
  <c r="AF171" i="134"/>
  <c r="AH171" i="134" s="1"/>
  <c r="AE171" i="134"/>
  <c r="AG171" i="134" s="1"/>
  <c r="AI171" i="134" s="1"/>
  <c r="AJ33" i="134"/>
  <c r="AE33" i="134"/>
  <c r="AG33" i="134" s="1"/>
  <c r="AI33" i="134" s="1"/>
  <c r="AF33" i="134"/>
  <c r="AH33" i="134" s="1"/>
  <c r="AJ159" i="134"/>
  <c r="AF159" i="134"/>
  <c r="AH159" i="134" s="1"/>
  <c r="AE159" i="134"/>
  <c r="AG159" i="134" s="1"/>
  <c r="AI159" i="134" s="1"/>
  <c r="AJ53" i="134"/>
  <c r="AE53" i="134"/>
  <c r="AG53" i="134" s="1"/>
  <c r="AI53" i="134" s="1"/>
  <c r="AF53" i="134"/>
  <c r="AH53" i="134" s="1"/>
  <c r="AJ115" i="134"/>
  <c r="AE115" i="134"/>
  <c r="AG115" i="134" s="1"/>
  <c r="AI115" i="134" s="1"/>
  <c r="AF115" i="134"/>
  <c r="AH115" i="134" s="1"/>
  <c r="AJ18" i="134"/>
  <c r="AE18" i="134"/>
  <c r="AG18" i="134" s="1"/>
  <c r="AI18" i="134" s="1"/>
  <c r="AF18" i="134"/>
  <c r="AH18" i="134" s="1"/>
  <c r="AJ130" i="134"/>
  <c r="AF130" i="134"/>
  <c r="AH130" i="134" s="1"/>
  <c r="AE130" i="134"/>
  <c r="AG130" i="134" s="1"/>
  <c r="AI130" i="134" s="1"/>
  <c r="AJ227" i="134"/>
  <c r="AF227" i="134"/>
  <c r="AH227" i="134" s="1"/>
  <c r="AE227" i="134"/>
  <c r="AG227" i="134" s="1"/>
  <c r="AI227" i="134" s="1"/>
  <c r="AJ256" i="134"/>
  <c r="AE256" i="134"/>
  <c r="AG256" i="134" s="1"/>
  <c r="AI256" i="134" s="1"/>
  <c r="AF256" i="134"/>
  <c r="AH256" i="134" s="1"/>
  <c r="AJ99" i="134"/>
  <c r="AE99" i="134"/>
  <c r="AG99" i="134" s="1"/>
  <c r="AI99" i="134" s="1"/>
  <c r="AF99" i="134"/>
  <c r="AH99" i="134" s="1"/>
  <c r="AJ255" i="134"/>
  <c r="AF255" i="134"/>
  <c r="AH255" i="134" s="1"/>
  <c r="AE255" i="134"/>
  <c r="AG255" i="134" s="1"/>
  <c r="AI255" i="134" s="1"/>
  <c r="AJ234" i="134"/>
  <c r="AF234" i="134"/>
  <c r="AH234" i="134" s="1"/>
  <c r="AE234" i="134"/>
  <c r="AG234" i="134" s="1"/>
  <c r="AI234" i="134" s="1"/>
  <c r="AJ85" i="134"/>
  <c r="AE85" i="134"/>
  <c r="AG85" i="134" s="1"/>
  <c r="AI85" i="134" s="1"/>
  <c r="AF85" i="134"/>
  <c r="AH85" i="134" s="1"/>
  <c r="AJ167" i="134"/>
  <c r="AF167" i="134"/>
  <c r="AH167" i="134" s="1"/>
  <c r="AE167" i="134"/>
  <c r="AG167" i="134" s="1"/>
  <c r="AI167" i="134" s="1"/>
  <c r="AJ153" i="134"/>
  <c r="AF153" i="134"/>
  <c r="AH153" i="134" s="1"/>
  <c r="AE153" i="134"/>
  <c r="AG153" i="134" s="1"/>
  <c r="AI153" i="134" s="1"/>
  <c r="AJ106" i="134"/>
  <c r="AE106" i="134"/>
  <c r="AG106" i="134" s="1"/>
  <c r="AI106" i="134" s="1"/>
  <c r="AF106" i="134"/>
  <c r="AH106" i="134" s="1"/>
  <c r="AJ77" i="134"/>
  <c r="AE77" i="134"/>
  <c r="AG77" i="134" s="1"/>
  <c r="AI77" i="134" s="1"/>
  <c r="AF77" i="134"/>
  <c r="AH77" i="134" s="1"/>
  <c r="AJ189" i="134"/>
  <c r="AF189" i="134"/>
  <c r="AH189" i="134" s="1"/>
  <c r="AE189" i="134"/>
  <c r="AG189" i="134" s="1"/>
  <c r="AI189" i="134" s="1"/>
  <c r="AJ194" i="134"/>
  <c r="AF194" i="134"/>
  <c r="AH194" i="134" s="1"/>
  <c r="AE194" i="134"/>
  <c r="AG194" i="134" s="1"/>
  <c r="AI194" i="134" s="1"/>
  <c r="AJ28" i="134"/>
  <c r="AF28" i="134"/>
  <c r="AH28" i="134" s="1"/>
  <c r="AE28" i="134"/>
  <c r="AG28" i="134" s="1"/>
  <c r="AI28" i="134" s="1"/>
  <c r="AJ39" i="134"/>
  <c r="AF39" i="134"/>
  <c r="AH39" i="134" s="1"/>
  <c r="AE39" i="134"/>
  <c r="AG39" i="134" s="1"/>
  <c r="AI39" i="134" s="1"/>
  <c r="AJ149" i="134"/>
  <c r="AF149" i="134"/>
  <c r="AH149" i="134" s="1"/>
  <c r="AE149" i="134"/>
  <c r="AG149" i="134" s="1"/>
  <c r="AI149" i="134" s="1"/>
  <c r="AJ101" i="134"/>
  <c r="AF101" i="134"/>
  <c r="AH101" i="134" s="1"/>
  <c r="AE101" i="134"/>
  <c r="AG101" i="134" s="1"/>
  <c r="AI101" i="134" s="1"/>
  <c r="AJ252" i="134"/>
  <c r="AE252" i="134"/>
  <c r="AG252" i="134" s="1"/>
  <c r="AI252" i="134" s="1"/>
  <c r="AF252" i="134"/>
  <c r="AH252" i="134" s="1"/>
  <c r="AJ95" i="134"/>
  <c r="AE95" i="134"/>
  <c r="AG95" i="134" s="1"/>
  <c r="AI95" i="134" s="1"/>
  <c r="AF95" i="134"/>
  <c r="AH95" i="134" s="1"/>
  <c r="AJ215" i="134"/>
  <c r="AE215" i="134"/>
  <c r="AG215" i="134" s="1"/>
  <c r="AI215" i="134" s="1"/>
  <c r="AF215" i="134"/>
  <c r="AH215" i="134" s="1"/>
  <c r="AJ45" i="134"/>
  <c r="AE45" i="134"/>
  <c r="AG45" i="134" s="1"/>
  <c r="AI45" i="134" s="1"/>
  <c r="AF45" i="134"/>
  <c r="AH45" i="134" s="1"/>
  <c r="AJ44" i="134"/>
  <c r="AF44" i="134"/>
  <c r="AH44" i="134" s="1"/>
  <c r="AE44" i="134"/>
  <c r="AG44" i="134" s="1"/>
  <c r="AI44" i="134" s="1"/>
  <c r="AJ38" i="134"/>
  <c r="AE38" i="134"/>
  <c r="AG38" i="134" s="1"/>
  <c r="AI38" i="134" s="1"/>
  <c r="AF38" i="134"/>
  <c r="AH38" i="134" s="1"/>
  <c r="AJ35" i="134"/>
  <c r="AE35" i="134"/>
  <c r="AG35" i="134" s="1"/>
  <c r="AI35" i="134" s="1"/>
  <c r="AF35" i="134"/>
  <c r="AH35" i="134" s="1"/>
  <c r="AJ187" i="134"/>
  <c r="AF187" i="134"/>
  <c r="AH187" i="134" s="1"/>
  <c r="AE187" i="134"/>
  <c r="AG187" i="134" s="1"/>
  <c r="AI187" i="134" s="1"/>
  <c r="AJ237" i="134"/>
  <c r="AE237" i="134"/>
  <c r="AG237" i="134" s="1"/>
  <c r="AI237" i="134" s="1"/>
  <c r="AF237" i="134"/>
  <c r="AH237" i="134" s="1"/>
  <c r="AJ128" i="134"/>
  <c r="AF128" i="134"/>
  <c r="AH128" i="134" s="1"/>
  <c r="AE128" i="134"/>
  <c r="AG128" i="134" s="1"/>
  <c r="AI128" i="134" s="1"/>
  <c r="AJ41" i="134"/>
  <c r="AF41" i="134"/>
  <c r="AH41" i="134" s="1"/>
  <c r="AE41" i="134"/>
  <c r="AG41" i="134" s="1"/>
  <c r="AI41" i="134" s="1"/>
  <c r="AJ172" i="134"/>
  <c r="AF172" i="134"/>
  <c r="AH172" i="134" s="1"/>
  <c r="AE172" i="134"/>
  <c r="AG172" i="134" s="1"/>
  <c r="AI172" i="134" s="1"/>
  <c r="AJ140" i="134"/>
  <c r="AF140" i="134"/>
  <c r="AH140" i="134" s="1"/>
  <c r="AE140" i="134"/>
  <c r="AG140" i="134" s="1"/>
  <c r="AI140" i="134" s="1"/>
  <c r="AJ198" i="134"/>
  <c r="AF198" i="134"/>
  <c r="AH198" i="134" s="1"/>
  <c r="AE198" i="134"/>
  <c r="AG198" i="134" s="1"/>
  <c r="AI198" i="134" s="1"/>
  <c r="AJ264" i="134"/>
  <c r="AF264" i="134"/>
  <c r="AH264" i="134" s="1"/>
  <c r="AE264" i="134"/>
  <c r="AG264" i="134" s="1"/>
  <c r="AI264" i="134" s="1"/>
  <c r="AJ42" i="134"/>
  <c r="AF42" i="134"/>
  <c r="AH42" i="134" s="1"/>
  <c r="AE42" i="134"/>
  <c r="AG42" i="134" s="1"/>
  <c r="AI42" i="134" s="1"/>
  <c r="AJ69" i="134"/>
  <c r="AE69" i="134"/>
  <c r="AG69" i="134" s="1"/>
  <c r="AI69" i="134" s="1"/>
  <c r="AF69" i="134"/>
  <c r="AH69" i="134" s="1"/>
  <c r="AJ137" i="134"/>
  <c r="AF137" i="134"/>
  <c r="AH137" i="134" s="1"/>
  <c r="AE137" i="134"/>
  <c r="AG137" i="134" s="1"/>
  <c r="AI137" i="134" s="1"/>
  <c r="AJ231" i="134"/>
  <c r="AF231" i="134"/>
  <c r="AH231" i="134" s="1"/>
  <c r="AE231" i="134"/>
  <c r="AG231" i="134" s="1"/>
  <c r="AI231" i="134" s="1"/>
  <c r="AJ114" i="134"/>
  <c r="AE114" i="134"/>
  <c r="AG114" i="134" s="1"/>
  <c r="AI114" i="134" s="1"/>
  <c r="AF114" i="134"/>
  <c r="AH114" i="134" s="1"/>
  <c r="AJ92" i="134"/>
  <c r="AF92" i="134"/>
  <c r="AH92" i="134" s="1"/>
  <c r="AE92" i="134"/>
  <c r="AG92" i="134" s="1"/>
  <c r="AI92" i="134" s="1"/>
  <c r="AJ88" i="134"/>
  <c r="AF88" i="134"/>
  <c r="AH88" i="134" s="1"/>
  <c r="AE88" i="134"/>
  <c r="AG88" i="134" s="1"/>
  <c r="AI88" i="134" s="1"/>
  <c r="AJ78" i="134"/>
  <c r="AF78" i="134"/>
  <c r="AH78" i="134" s="1"/>
  <c r="AE78" i="134"/>
  <c r="AG78" i="134" s="1"/>
  <c r="AI78" i="134" s="1"/>
  <c r="AJ242" i="134"/>
  <c r="AE242" i="134"/>
  <c r="AG242" i="134" s="1"/>
  <c r="AI242" i="134" s="1"/>
  <c r="AF242" i="134"/>
  <c r="AH242" i="134" s="1"/>
  <c r="AJ91" i="134"/>
  <c r="AE91" i="134"/>
  <c r="AG91" i="134" s="1"/>
  <c r="AI91" i="134" s="1"/>
  <c r="AF91" i="134"/>
  <c r="AH91" i="134" s="1"/>
  <c r="AJ40" i="134"/>
  <c r="AF40" i="134"/>
  <c r="AH40" i="134" s="1"/>
  <c r="AE40" i="134"/>
  <c r="AG40" i="134" s="1"/>
  <c r="AI40" i="134" s="1"/>
  <c r="AJ209" i="134"/>
  <c r="AE209" i="134"/>
  <c r="AG209" i="134" s="1"/>
  <c r="AI209" i="134" s="1"/>
  <c r="AF209" i="134"/>
  <c r="AH209" i="134" s="1"/>
  <c r="AJ261" i="134"/>
  <c r="AF261" i="134"/>
  <c r="AH261" i="134" s="1"/>
  <c r="AE261" i="134"/>
  <c r="AG261" i="134" s="1"/>
  <c r="AI261" i="134" s="1"/>
  <c r="AJ154" i="134"/>
  <c r="AF154" i="134"/>
  <c r="AH154" i="134" s="1"/>
  <c r="AE154" i="134"/>
  <c r="AG154" i="134" s="1"/>
  <c r="AI154" i="134" s="1"/>
  <c r="AJ204" i="134"/>
  <c r="AF204" i="134"/>
  <c r="AH204" i="134" s="1"/>
  <c r="AE204" i="134"/>
  <c r="AG204" i="134" s="1"/>
  <c r="AI204" i="134" s="1"/>
  <c r="AJ56" i="134"/>
  <c r="AE56" i="134"/>
  <c r="AG56" i="134" s="1"/>
  <c r="AI56" i="134" s="1"/>
  <c r="AF56" i="134"/>
  <c r="AH56" i="134" s="1"/>
  <c r="AJ67" i="134"/>
  <c r="AE67" i="134"/>
  <c r="AG67" i="134" s="1"/>
  <c r="AI67" i="134" s="1"/>
  <c r="AF67" i="134"/>
  <c r="AH67" i="134" s="1"/>
  <c r="AJ262" i="134"/>
  <c r="AF262" i="134"/>
  <c r="AH262" i="134" s="1"/>
  <c r="AE262" i="134"/>
  <c r="AG262" i="134" s="1"/>
  <c r="AI262" i="134" s="1"/>
  <c r="AJ232" i="134"/>
  <c r="AE232" i="134"/>
  <c r="AG232" i="134" s="1"/>
  <c r="AI232" i="134" s="1"/>
  <c r="AF232" i="134"/>
  <c r="AH232" i="134" s="1"/>
  <c r="AJ155" i="134"/>
  <c r="AE155" i="134"/>
  <c r="AG155" i="134" s="1"/>
  <c r="AI155" i="134" s="1"/>
  <c r="AF155" i="134"/>
  <c r="AH155" i="134" s="1"/>
  <c r="AJ156" i="134"/>
  <c r="AF156" i="134"/>
  <c r="AH156" i="134" s="1"/>
  <c r="AE156" i="134"/>
  <c r="AG156" i="134" s="1"/>
  <c r="AI156" i="134" s="1"/>
  <c r="AJ179" i="134"/>
  <c r="AF179" i="134"/>
  <c r="AH179" i="134" s="1"/>
  <c r="AE179" i="134"/>
  <c r="AG179" i="134" s="1"/>
  <c r="AI179" i="134" s="1"/>
  <c r="AJ66" i="134"/>
  <c r="AE66" i="134"/>
  <c r="AG66" i="134" s="1"/>
  <c r="AI66" i="134" s="1"/>
  <c r="AF66" i="134"/>
  <c r="AH66" i="134" s="1"/>
  <c r="AJ265" i="134"/>
  <c r="AE265" i="134"/>
  <c r="AG265" i="134" s="1"/>
  <c r="AI265" i="134" s="1"/>
  <c r="AF265" i="134"/>
  <c r="AH265" i="134" s="1"/>
  <c r="AJ229" i="134"/>
  <c r="AE229" i="134"/>
  <c r="AG229" i="134" s="1"/>
  <c r="AI229" i="134" s="1"/>
  <c r="AF229" i="134"/>
  <c r="AH229" i="134" s="1"/>
  <c r="AJ118" i="134"/>
  <c r="AE118" i="134"/>
  <c r="AG118" i="134" s="1"/>
  <c r="AI118" i="134" s="1"/>
  <c r="AF118" i="134"/>
  <c r="AH118" i="134" s="1"/>
  <c r="AJ207" i="134"/>
  <c r="AF207" i="134"/>
  <c r="AH207" i="134" s="1"/>
  <c r="AE207" i="134"/>
  <c r="AG207" i="134" s="1"/>
  <c r="AI207" i="134" s="1"/>
  <c r="AJ239" i="134"/>
  <c r="AE239" i="134"/>
  <c r="AG239" i="134" s="1"/>
  <c r="AI239" i="134" s="1"/>
  <c r="AF239" i="134"/>
  <c r="AH239" i="134" s="1"/>
  <c r="AJ89" i="134"/>
  <c r="AE89" i="134"/>
  <c r="AG89" i="134" s="1"/>
  <c r="AI89" i="134" s="1"/>
  <c r="AF89" i="134"/>
  <c r="AH89" i="134" s="1"/>
  <c r="AJ257" i="134"/>
  <c r="AE257" i="134"/>
  <c r="AG257" i="134" s="1"/>
  <c r="AI257" i="134" s="1"/>
  <c r="AF257" i="134"/>
  <c r="AH257" i="134" s="1"/>
  <c r="AJ27" i="134"/>
  <c r="AF27" i="134"/>
  <c r="AH27" i="134" s="1"/>
  <c r="AE27" i="134"/>
  <c r="AG27" i="134" s="1"/>
  <c r="AI27" i="134" s="1"/>
  <c r="AJ163" i="134"/>
  <c r="AE163" i="134"/>
  <c r="AG163" i="134" s="1"/>
  <c r="AI163" i="134" s="1"/>
  <c r="AF163" i="134"/>
  <c r="AH163" i="134" s="1"/>
  <c r="AJ100" i="134"/>
  <c r="AE100" i="134"/>
  <c r="AG100" i="134" s="1"/>
  <c r="AI100" i="134" s="1"/>
  <c r="AF100" i="134"/>
  <c r="AH100" i="134" s="1"/>
  <c r="AJ31" i="134"/>
  <c r="AE31" i="134"/>
  <c r="AG31" i="134" s="1"/>
  <c r="AI31" i="134" s="1"/>
  <c r="AF31" i="134"/>
  <c r="AH31" i="134" s="1"/>
  <c r="AJ147" i="134"/>
  <c r="AF147" i="134"/>
  <c r="AH147" i="134" s="1"/>
  <c r="AE147" i="134"/>
  <c r="AG147" i="134" s="1"/>
  <c r="AI147" i="134" s="1"/>
  <c r="AJ65" i="134"/>
  <c r="AE65" i="134"/>
  <c r="AG65" i="134" s="1"/>
  <c r="AI65" i="134" s="1"/>
  <c r="AF65" i="134"/>
  <c r="AH65" i="134" s="1"/>
  <c r="AJ169" i="134"/>
  <c r="AF169" i="134"/>
  <c r="AH169" i="134" s="1"/>
  <c r="AE169" i="134"/>
  <c r="AG169" i="134" s="1"/>
  <c r="AI169" i="134" s="1"/>
  <c r="AJ23" i="134"/>
  <c r="AE23" i="134"/>
  <c r="AG23" i="134" s="1"/>
  <c r="AI23" i="134" s="1"/>
  <c r="AF23" i="134"/>
  <c r="AH23" i="134" s="1"/>
  <c r="AJ109" i="134"/>
  <c r="AF109" i="134"/>
  <c r="AH109" i="134" s="1"/>
  <c r="AE109" i="134"/>
  <c r="AG109" i="134" s="1"/>
  <c r="AI109" i="134" s="1"/>
  <c r="AJ210" i="134"/>
  <c r="AF210" i="134"/>
  <c r="AH210" i="134" s="1"/>
  <c r="AE210" i="134"/>
  <c r="AG210" i="134" s="1"/>
  <c r="AI210" i="134" s="1"/>
  <c r="AJ50" i="134"/>
  <c r="AE50" i="134"/>
  <c r="AG50" i="134" s="1"/>
  <c r="AI50" i="134" s="1"/>
  <c r="AF50" i="134"/>
  <c r="AH50" i="134" s="1"/>
  <c r="AJ158" i="134"/>
  <c r="AE158" i="134"/>
  <c r="AG158" i="134" s="1"/>
  <c r="AI158" i="134" s="1"/>
  <c r="AF158" i="134"/>
  <c r="AH158" i="134" s="1"/>
  <c r="AJ21" i="134"/>
  <c r="AF21" i="134"/>
  <c r="AH21" i="134" s="1"/>
  <c r="AE21" i="134"/>
  <c r="AG21" i="134" s="1"/>
  <c r="AI21" i="134" s="1"/>
  <c r="AJ201" i="134"/>
  <c r="AE201" i="134"/>
  <c r="AG201" i="134" s="1"/>
  <c r="AI201" i="134" s="1"/>
  <c r="AF201" i="134"/>
  <c r="AH201" i="134" s="1"/>
  <c r="AJ151" i="134"/>
  <c r="AF151" i="134"/>
  <c r="AH151" i="134" s="1"/>
  <c r="AE151" i="134"/>
  <c r="AG151" i="134" s="1"/>
  <c r="AI151" i="134" s="1"/>
  <c r="AJ116" i="134"/>
  <c r="AF116" i="134"/>
  <c r="AH116" i="134" s="1"/>
  <c r="AE116" i="134"/>
  <c r="AG116" i="134" s="1"/>
  <c r="AI116" i="134" s="1"/>
  <c r="AJ148" i="134"/>
  <c r="AF148" i="134"/>
  <c r="AH148" i="134" s="1"/>
  <c r="AE148" i="134"/>
  <c r="AG148" i="134" s="1"/>
  <c r="AI148" i="134" s="1"/>
  <c r="AJ68" i="134"/>
  <c r="AF68" i="134"/>
  <c r="AH68" i="134" s="1"/>
  <c r="AE68" i="134"/>
  <c r="AG68" i="134" s="1"/>
  <c r="AI68" i="134" s="1"/>
  <c r="AJ104" i="134"/>
  <c r="AF104" i="134"/>
  <c r="AH104" i="134" s="1"/>
  <c r="AE104" i="134"/>
  <c r="AG104" i="134" s="1"/>
  <c r="AI104" i="134" s="1"/>
  <c r="AJ243" i="134"/>
  <c r="AF243" i="134"/>
  <c r="AH243" i="134" s="1"/>
  <c r="AE243" i="134"/>
  <c r="AG243" i="134" s="1"/>
  <c r="AI243" i="134" s="1"/>
  <c r="AJ152" i="134"/>
  <c r="AE152" i="134"/>
  <c r="AG152" i="134" s="1"/>
  <c r="AI152" i="134" s="1"/>
  <c r="AF152" i="134"/>
  <c r="AH152" i="134" s="1"/>
  <c r="AJ138" i="134"/>
  <c r="AE138" i="134"/>
  <c r="AG138" i="134" s="1"/>
  <c r="AI138" i="134" s="1"/>
  <c r="AF138" i="134"/>
  <c r="AH138" i="134" s="1"/>
  <c r="AJ176" i="134"/>
  <c r="AE176" i="134"/>
  <c r="AG176" i="134" s="1"/>
  <c r="AI176" i="134" s="1"/>
  <c r="AF176" i="134"/>
  <c r="AH176" i="134" s="1"/>
  <c r="AJ43" i="134"/>
  <c r="AF43" i="134"/>
  <c r="AH43" i="134" s="1"/>
  <c r="AE43" i="134"/>
  <c r="AG43" i="134" s="1"/>
  <c r="AI43" i="134" s="1"/>
  <c r="AJ54" i="134"/>
  <c r="AE54" i="134"/>
  <c r="AG54" i="134" s="1"/>
  <c r="AI54" i="134" s="1"/>
  <c r="AF54" i="134"/>
  <c r="AH54" i="134" s="1"/>
  <c r="AJ124" i="134"/>
  <c r="AE124" i="134"/>
  <c r="AG124" i="134" s="1"/>
  <c r="AI124" i="134" s="1"/>
  <c r="AF124" i="134"/>
  <c r="AH124" i="134" s="1"/>
  <c r="AJ230" i="134"/>
  <c r="AE230" i="134"/>
  <c r="AG230" i="134" s="1"/>
  <c r="AI230" i="134" s="1"/>
  <c r="AF230" i="134"/>
  <c r="AH230" i="134" s="1"/>
  <c r="AJ145" i="134"/>
  <c r="AE145" i="134"/>
  <c r="AG145" i="134" s="1"/>
  <c r="AI145" i="134" s="1"/>
  <c r="AF145" i="134"/>
  <c r="AH145" i="134" s="1"/>
  <c r="AJ110" i="134"/>
  <c r="AF110" i="134"/>
  <c r="AH110" i="134" s="1"/>
  <c r="AE110" i="134"/>
  <c r="AG110" i="134" s="1"/>
  <c r="AI110" i="134" s="1"/>
  <c r="AJ58" i="134"/>
  <c r="AF58" i="134"/>
  <c r="AH58" i="134" s="1"/>
  <c r="AE58" i="134"/>
  <c r="AG58" i="134" s="1"/>
  <c r="AI58" i="134" s="1"/>
  <c r="AJ247" i="134"/>
  <c r="AE247" i="134"/>
  <c r="AG247" i="134" s="1"/>
  <c r="AI247" i="134" s="1"/>
  <c r="AF247" i="134"/>
  <c r="AH247" i="134" s="1"/>
  <c r="AJ182" i="134"/>
  <c r="AE182" i="134"/>
  <c r="AG182" i="134" s="1"/>
  <c r="AI182" i="134" s="1"/>
  <c r="AF182" i="134"/>
  <c r="AH182" i="134" s="1"/>
  <c r="AJ112" i="134"/>
  <c r="AE112" i="134"/>
  <c r="AG112" i="134" s="1"/>
  <c r="AI112" i="134" s="1"/>
  <c r="AF112" i="134"/>
  <c r="AH112" i="134" s="1"/>
  <c r="AJ25" i="134"/>
  <c r="AE25" i="134"/>
  <c r="AG25" i="134" s="1"/>
  <c r="AI25" i="134" s="1"/>
  <c r="AF25" i="134"/>
  <c r="AH25" i="134" s="1"/>
  <c r="AJ122" i="134"/>
  <c r="AE122" i="134"/>
  <c r="AG122" i="134" s="1"/>
  <c r="AI122" i="134" s="1"/>
  <c r="AF122" i="134"/>
  <c r="AH122" i="134" s="1"/>
  <c r="AJ96" i="134"/>
  <c r="AE96" i="134"/>
  <c r="AG96" i="134" s="1"/>
  <c r="AI96" i="134" s="1"/>
  <c r="AF96" i="134"/>
  <c r="AH96" i="134" s="1"/>
  <c r="AJ202" i="134"/>
  <c r="AE202" i="134"/>
  <c r="AG202" i="134" s="1"/>
  <c r="AI202" i="134" s="1"/>
  <c r="AF202" i="134"/>
  <c r="AH202" i="134" s="1"/>
  <c r="AJ79" i="134"/>
  <c r="AE79" i="134"/>
  <c r="AG79" i="134" s="1"/>
  <c r="AI79" i="134" s="1"/>
  <c r="AF79" i="134"/>
  <c r="AH79" i="134" s="1"/>
  <c r="AJ186" i="134"/>
  <c r="AF186" i="134"/>
  <c r="AH186" i="134" s="1"/>
  <c r="AE186" i="134"/>
  <c r="AG186" i="134" s="1"/>
  <c r="AI186" i="134" s="1"/>
  <c r="AJ222" i="134"/>
  <c r="AE222" i="134"/>
  <c r="AG222" i="134" s="1"/>
  <c r="AI222" i="134" s="1"/>
  <c r="AF222" i="134"/>
  <c r="AH222" i="134" s="1"/>
  <c r="AJ180" i="134"/>
  <c r="AE180" i="134"/>
  <c r="AG180" i="134" s="1"/>
  <c r="AI180" i="134" s="1"/>
  <c r="AF180" i="134"/>
  <c r="AH180" i="134" s="1"/>
  <c r="AJ245" i="134"/>
  <c r="AF245" i="134"/>
  <c r="AH245" i="134" s="1"/>
  <c r="AE245" i="134"/>
  <c r="AG245" i="134" s="1"/>
  <c r="AI245" i="134" s="1"/>
  <c r="AJ208" i="134"/>
  <c r="AE208" i="134"/>
  <c r="AG208" i="134" s="1"/>
  <c r="AI208" i="134" s="1"/>
  <c r="AF208" i="134"/>
  <c r="AH208" i="134" s="1"/>
  <c r="AJ160" i="134"/>
  <c r="AF160" i="134"/>
  <c r="AH160" i="134" s="1"/>
  <c r="AE160" i="134"/>
  <c r="AG160" i="134" s="1"/>
  <c r="AI160" i="134" s="1"/>
  <c r="AJ241" i="134"/>
  <c r="AE241" i="134"/>
  <c r="AG241" i="134" s="1"/>
  <c r="AI241" i="134" s="1"/>
  <c r="AF241" i="134"/>
  <c r="AH241" i="134" s="1"/>
  <c r="AJ120" i="134"/>
  <c r="AE120" i="134"/>
  <c r="AG120" i="134" s="1"/>
  <c r="AI120" i="134" s="1"/>
  <c r="AF120" i="134"/>
  <c r="AH120" i="134" s="1"/>
  <c r="AJ97" i="134"/>
  <c r="AF97" i="134"/>
  <c r="AH97" i="134" s="1"/>
  <c r="AE97" i="134"/>
  <c r="AG97" i="134" s="1"/>
  <c r="AI97" i="134" s="1"/>
  <c r="AJ197" i="134"/>
  <c r="AF197" i="134"/>
  <c r="AH197" i="134" s="1"/>
  <c r="AE197" i="134"/>
  <c r="AG197" i="134" s="1"/>
  <c r="AI197" i="134" s="1"/>
  <c r="AJ102" i="134"/>
  <c r="AE102" i="134"/>
  <c r="AG102" i="134" s="1"/>
  <c r="AI102" i="134" s="1"/>
  <c r="AF102" i="134"/>
  <c r="AH102" i="134" s="1"/>
  <c r="AJ108" i="134"/>
  <c r="AE108" i="134"/>
  <c r="AG108" i="134" s="1"/>
  <c r="AI108" i="134" s="1"/>
  <c r="AF108" i="134"/>
  <c r="AH108" i="134" s="1"/>
  <c r="AJ192" i="134"/>
  <c r="AF192" i="134"/>
  <c r="AH192" i="134" s="1"/>
  <c r="AE192" i="134"/>
  <c r="AG192" i="134" s="1"/>
  <c r="AI192" i="134" s="1"/>
  <c r="AJ246" i="134"/>
  <c r="AE246" i="134"/>
  <c r="AG246" i="134" s="1"/>
  <c r="AI246" i="134" s="1"/>
  <c r="AF246" i="134"/>
  <c r="AH246" i="134" s="1"/>
  <c r="AJ61" i="134"/>
  <c r="AF61" i="134"/>
  <c r="AH61" i="134" s="1"/>
  <c r="AE61" i="134"/>
  <c r="AG61" i="134" s="1"/>
  <c r="AI61" i="134" s="1"/>
  <c r="AJ26" i="134"/>
  <c r="AF26" i="134"/>
  <c r="AH26" i="134" s="1"/>
  <c r="AE26" i="134"/>
  <c r="AG26" i="134" s="1"/>
  <c r="AI26" i="134" s="1"/>
  <c r="AJ24" i="134"/>
  <c r="AE24" i="134"/>
  <c r="AG24" i="134" s="1"/>
  <c r="AI24" i="134" s="1"/>
  <c r="AF24" i="134"/>
  <c r="AH24" i="134" s="1"/>
  <c r="AJ244" i="134"/>
  <c r="AF244" i="134"/>
  <c r="AH244" i="134" s="1"/>
  <c r="AE244" i="134"/>
  <c r="AG244" i="134" s="1"/>
  <c r="AI244" i="134" s="1"/>
  <c r="AJ129" i="134"/>
  <c r="AF129" i="134"/>
  <c r="AH129" i="134" s="1"/>
  <c r="AE129" i="134"/>
  <c r="AG129" i="134" s="1"/>
  <c r="AI129" i="134" s="1"/>
  <c r="AJ217" i="134"/>
  <c r="AE217" i="134"/>
  <c r="AG217" i="134" s="1"/>
  <c r="AI217" i="134" s="1"/>
  <c r="AF217" i="134"/>
  <c r="AH217" i="134" s="1"/>
  <c r="AJ199" i="134"/>
  <c r="AF199" i="134"/>
  <c r="AH199" i="134" s="1"/>
  <c r="AE199" i="134"/>
  <c r="AG199" i="134" s="1"/>
  <c r="AI199" i="134" s="1"/>
  <c r="AJ228" i="134"/>
  <c r="AF228" i="134"/>
  <c r="AH228" i="134" s="1"/>
  <c r="AE228" i="134"/>
  <c r="AG228" i="134" s="1"/>
  <c r="AI228" i="134" s="1"/>
  <c r="AJ90" i="134"/>
  <c r="AF90" i="134"/>
  <c r="AH90" i="134" s="1"/>
  <c r="AE90" i="134"/>
  <c r="AG90" i="134" s="1"/>
  <c r="AI90" i="134" s="1"/>
  <c r="AJ174" i="134"/>
  <c r="AF174" i="134"/>
  <c r="AH174" i="134" s="1"/>
  <c r="AE174" i="134"/>
  <c r="AG174" i="134" s="1"/>
  <c r="AI174" i="134" s="1"/>
  <c r="AJ57" i="134"/>
  <c r="AE57" i="134"/>
  <c r="AG57" i="134" s="1"/>
  <c r="AI57" i="134" s="1"/>
  <c r="AF57" i="134"/>
  <c r="AH57" i="134" s="1"/>
  <c r="AJ141" i="134"/>
  <c r="AE141" i="134"/>
  <c r="AG141" i="134" s="1"/>
  <c r="AI141" i="134" s="1"/>
  <c r="AF141" i="134"/>
  <c r="AH141" i="134" s="1"/>
  <c r="AJ254" i="134"/>
  <c r="AE254" i="134"/>
  <c r="AG254" i="134" s="1"/>
  <c r="AI254" i="134" s="1"/>
  <c r="AF254" i="134"/>
  <c r="AH254" i="134" s="1"/>
  <c r="AJ119" i="134"/>
  <c r="AF119" i="134"/>
  <c r="AH119" i="134" s="1"/>
  <c r="AE119" i="134"/>
  <c r="AG119" i="134" s="1"/>
  <c r="AI119" i="134" s="1"/>
  <c r="AJ238" i="134"/>
  <c r="AE238" i="134"/>
  <c r="AG238" i="134" s="1"/>
  <c r="AI238" i="134" s="1"/>
  <c r="AF238" i="134"/>
  <c r="AH238" i="134" s="1"/>
  <c r="AJ263" i="134"/>
  <c r="AF263" i="134"/>
  <c r="AH263" i="134" s="1"/>
  <c r="AE263" i="134"/>
  <c r="AG263" i="134" s="1"/>
  <c r="AI263" i="134" s="1"/>
  <c r="AJ59" i="134"/>
  <c r="AF59" i="134"/>
  <c r="AH59" i="134" s="1"/>
  <c r="AE59" i="134"/>
  <c r="AG59" i="134" s="1"/>
  <c r="AI59" i="134" s="1"/>
  <c r="AJ240" i="134"/>
  <c r="AE240" i="134"/>
  <c r="AG240" i="134" s="1"/>
  <c r="AI240" i="134" s="1"/>
  <c r="AF240" i="134"/>
  <c r="AH240" i="134" s="1"/>
  <c r="AJ150" i="134"/>
  <c r="AE150" i="134"/>
  <c r="AG150" i="134" s="1"/>
  <c r="AI150" i="134" s="1"/>
  <c r="AF150" i="134"/>
  <c r="AH150" i="134" s="1"/>
  <c r="AJ259" i="134"/>
  <c r="AE259" i="134"/>
  <c r="AG259" i="134" s="1"/>
  <c r="AI259" i="134" s="1"/>
  <c r="AF259" i="134"/>
  <c r="AH259" i="134" s="1"/>
  <c r="AJ20" i="134"/>
  <c r="AE20" i="134"/>
  <c r="AG20" i="134" s="1"/>
  <c r="AI20" i="134" s="1"/>
  <c r="AF20" i="134"/>
  <c r="AH20" i="134" s="1"/>
  <c r="AJ82" i="134"/>
  <c r="AE82" i="134"/>
  <c r="AG82" i="134" s="1"/>
  <c r="AI82" i="134" s="1"/>
  <c r="AF82" i="134"/>
  <c r="AH82" i="134" s="1"/>
  <c r="AJ32" i="134"/>
  <c r="AE32" i="134"/>
  <c r="AG32" i="134" s="1"/>
  <c r="AI32" i="134" s="1"/>
  <c r="AF32" i="134"/>
  <c r="AH32" i="134" s="1"/>
  <c r="AJ251" i="134"/>
  <c r="AF251" i="134"/>
  <c r="AH251" i="134" s="1"/>
  <c r="AE251" i="134"/>
  <c r="AG251" i="134" s="1"/>
  <c r="AI251" i="134" s="1"/>
  <c r="AJ52" i="134"/>
  <c r="AF52" i="134"/>
  <c r="AH52" i="134" s="1"/>
  <c r="AE52" i="134"/>
  <c r="AG52" i="134" s="1"/>
  <c r="AI52" i="134" s="1"/>
  <c r="AJ162" i="134"/>
  <c r="AF162" i="134"/>
  <c r="AH162" i="134" s="1"/>
  <c r="AE162" i="134"/>
  <c r="AG162" i="134" s="1"/>
  <c r="AI162" i="134" s="1"/>
  <c r="R47" i="134"/>
  <c r="R83" i="134"/>
  <c r="R107" i="134"/>
  <c r="R143" i="134"/>
  <c r="R75" i="134"/>
  <c r="R144" i="134"/>
  <c r="R74" i="134"/>
  <c r="R196" i="134"/>
  <c r="R146" i="134"/>
  <c r="R134" i="134"/>
  <c r="R206" i="134"/>
  <c r="R173" i="134"/>
  <c r="R191" i="134"/>
  <c r="R248" i="134"/>
  <c r="R181" i="134"/>
  <c r="R51" i="134"/>
  <c r="R218" i="134"/>
  <c r="R131" i="134"/>
  <c r="R212" i="134"/>
  <c r="R166" i="134"/>
  <c r="R266" i="150"/>
  <c r="R267" i="150" s="1"/>
  <c r="F267" i="134" s="1"/>
  <c r="P267" i="134" s="1"/>
  <c r="R16" i="134"/>
  <c r="R235" i="134"/>
  <c r="R80" i="134"/>
  <c r="R175" i="134"/>
  <c r="R142" i="134"/>
  <c r="R98" i="134"/>
  <c r="R76" i="134"/>
  <c r="R224" i="134"/>
  <c r="R164" i="134"/>
  <c r="R205" i="134"/>
  <c r="R17" i="134"/>
  <c r="R34" i="134"/>
  <c r="R188" i="134"/>
  <c r="R60" i="134"/>
  <c r="R136" i="134"/>
  <c r="R84" i="134"/>
  <c r="R117" i="134"/>
  <c r="R200" i="134"/>
  <c r="R126" i="134"/>
  <c r="R135" i="134"/>
  <c r="R177" i="134"/>
  <c r="R48" i="134"/>
  <c r="R62" i="134"/>
  <c r="R157" i="134"/>
  <c r="R29" i="134"/>
  <c r="R260" i="134"/>
  <c r="R213" i="134"/>
  <c r="R133" i="134"/>
  <c r="R220" i="134"/>
  <c r="R178" i="134"/>
  <c r="R86" i="134"/>
  <c r="R225" i="134"/>
  <c r="R125" i="134"/>
  <c r="R216" i="134"/>
  <c r="R103" i="134"/>
  <c r="R211" i="134"/>
  <c r="R139" i="134"/>
  <c r="R64" i="134"/>
  <c r="R203" i="134"/>
  <c r="R111" i="134"/>
  <c r="R93" i="134"/>
  <c r="R161" i="134"/>
  <c r="R94" i="134"/>
  <c r="R183" i="134"/>
  <c r="R214" i="134"/>
  <c r="R258" i="134"/>
  <c r="R123" i="134"/>
  <c r="R113" i="134"/>
  <c r="R87" i="134"/>
  <c r="R55" i="134"/>
  <c r="R36" i="134"/>
  <c r="R165" i="134"/>
  <c r="R73" i="134"/>
  <c r="R127" i="134"/>
  <c r="R236" i="134"/>
  <c r="R70" i="134"/>
  <c r="R223" i="134"/>
  <c r="R219" i="134"/>
  <c r="K22" i="21"/>
  <c r="R19" i="134"/>
  <c r="R190" i="134"/>
  <c r="R81" i="134"/>
  <c r="R168" i="134"/>
  <c r="R121" i="134"/>
  <c r="R63" i="134"/>
  <c r="R22" i="134"/>
  <c r="R105" i="134"/>
  <c r="R253" i="134"/>
  <c r="R46" i="134"/>
  <c r="R185" i="134"/>
  <c r="R71" i="134"/>
  <c r="R250" i="134"/>
  <c r="R37" i="134"/>
  <c r="R193" i="134"/>
  <c r="R170" i="134"/>
  <c r="R30" i="134"/>
  <c r="R233" i="134"/>
  <c r="R249" i="134"/>
  <c r="R226" i="134"/>
  <c r="R132" i="134"/>
  <c r="R72" i="134"/>
  <c r="R221" i="134"/>
  <c r="R49" i="134"/>
  <c r="R184" i="134"/>
  <c r="R195" i="134"/>
  <c r="R171" i="134"/>
  <c r="R33" i="134"/>
  <c r="R159" i="134"/>
  <c r="R53" i="134"/>
  <c r="R115" i="134"/>
  <c r="R18" i="134"/>
  <c r="R130" i="134"/>
  <c r="R227" i="134"/>
  <c r="R256" i="134"/>
  <c r="R99" i="134"/>
  <c r="R255" i="134"/>
  <c r="R234" i="134"/>
  <c r="R85" i="134"/>
  <c r="R167" i="134"/>
  <c r="R153" i="134"/>
  <c r="R106" i="134"/>
  <c r="R77" i="134"/>
  <c r="R189" i="134"/>
  <c r="R194" i="134"/>
  <c r="R28" i="134"/>
  <c r="R39" i="134"/>
  <c r="R149" i="134"/>
  <c r="R101" i="134"/>
  <c r="R252" i="134"/>
  <c r="R95" i="134"/>
  <c r="R215" i="134"/>
  <c r="R45" i="134"/>
  <c r="R44" i="134"/>
  <c r="R38" i="134"/>
  <c r="R35" i="134"/>
  <c r="R187" i="134"/>
  <c r="R237" i="134"/>
  <c r="R128" i="134"/>
  <c r="R41" i="134"/>
  <c r="R172" i="134"/>
  <c r="R140" i="134"/>
  <c r="R198" i="134"/>
  <c r="R264" i="134"/>
  <c r="R42" i="134"/>
  <c r="R69" i="134"/>
  <c r="R137" i="134"/>
  <c r="R231" i="134"/>
  <c r="R114" i="134"/>
  <c r="R92" i="134"/>
  <c r="R88" i="134"/>
  <c r="R78" i="134"/>
  <c r="R242" i="134"/>
  <c r="R91" i="134"/>
  <c r="R40" i="134"/>
  <c r="R209" i="134"/>
  <c r="R261" i="134"/>
  <c r="R154" i="134"/>
  <c r="R204" i="134"/>
  <c r="R56" i="134"/>
  <c r="R67" i="134"/>
  <c r="R262" i="134"/>
  <c r="R232" i="134"/>
  <c r="R155" i="134"/>
  <c r="R156" i="134"/>
  <c r="R179" i="134"/>
  <c r="R66" i="134"/>
  <c r="R265" i="134"/>
  <c r="R229" i="134"/>
  <c r="R118" i="134"/>
  <c r="R207" i="134"/>
  <c r="R239" i="134"/>
  <c r="R89" i="134"/>
  <c r="R257" i="134"/>
  <c r="R27" i="134"/>
  <c r="R163" i="134"/>
  <c r="R100" i="134"/>
  <c r="R31" i="134"/>
  <c r="R147" i="134"/>
  <c r="R65" i="134"/>
  <c r="R169" i="134"/>
  <c r="R23" i="134"/>
  <c r="R109" i="134"/>
  <c r="R210" i="134"/>
  <c r="R50" i="134"/>
  <c r="R158" i="134"/>
  <c r="R21" i="134"/>
  <c r="R201" i="134"/>
  <c r="R151" i="134"/>
  <c r="R116" i="134"/>
  <c r="R148" i="134"/>
  <c r="R68" i="134"/>
  <c r="R104" i="134"/>
  <c r="R243" i="134"/>
  <c r="R152" i="134"/>
  <c r="R138" i="134"/>
  <c r="R176" i="134"/>
  <c r="R43" i="134"/>
  <c r="R54" i="134"/>
  <c r="R124" i="134"/>
  <c r="R230" i="134"/>
  <c r="R145" i="134"/>
  <c r="R110" i="134"/>
  <c r="R58" i="134"/>
  <c r="R247" i="134"/>
  <c r="R182" i="134"/>
  <c r="R112" i="134"/>
  <c r="R25" i="134"/>
  <c r="R122" i="134"/>
  <c r="R96" i="134"/>
  <c r="R202" i="134"/>
  <c r="R79" i="134"/>
  <c r="R186" i="134"/>
  <c r="R222" i="134"/>
  <c r="R180" i="134"/>
  <c r="R245" i="134"/>
  <c r="R208" i="134"/>
  <c r="R160" i="134"/>
  <c r="R241" i="134"/>
  <c r="R120" i="134"/>
  <c r="R97" i="134"/>
  <c r="R197" i="134"/>
  <c r="R102" i="134"/>
  <c r="R108" i="134"/>
  <c r="R192" i="134"/>
  <c r="R246" i="134"/>
  <c r="R61" i="134"/>
  <c r="R26" i="134"/>
  <c r="R24" i="134"/>
  <c r="R244" i="134"/>
  <c r="R129" i="134"/>
  <c r="R217" i="134"/>
  <c r="R199" i="134"/>
  <c r="R228" i="134"/>
  <c r="R90" i="134"/>
  <c r="R174" i="134"/>
  <c r="R57" i="134"/>
  <c r="R141" i="134"/>
  <c r="R254" i="134"/>
  <c r="R119" i="134"/>
  <c r="R238" i="134"/>
  <c r="R263" i="134"/>
  <c r="R59" i="134"/>
  <c r="R240" i="134"/>
  <c r="R150" i="134"/>
  <c r="R259" i="134"/>
  <c r="R20" i="134"/>
  <c r="R82" i="134"/>
  <c r="R32" i="134"/>
  <c r="R251" i="134"/>
  <c r="R52" i="134"/>
  <c r="R162" i="134"/>
  <c r="AH16" i="134" l="1"/>
  <c r="AF266" i="134"/>
  <c r="AF267" i="134" s="1"/>
  <c r="AI266" i="134"/>
  <c r="AI267" i="134" s="1"/>
  <c r="O25" i="134"/>
  <c r="P25" i="134" s="1"/>
  <c r="O51" i="134"/>
  <c r="P51" i="134" s="1"/>
  <c r="O246" i="134"/>
  <c r="P246" i="134" s="1"/>
  <c r="O180" i="134"/>
  <c r="P180" i="134" s="1"/>
  <c r="O252" i="134"/>
  <c r="P252" i="134" s="1"/>
  <c r="O263" i="134"/>
  <c r="P263" i="134" s="1"/>
  <c r="O94" i="134"/>
  <c r="P94" i="134" s="1"/>
  <c r="O119" i="134"/>
  <c r="P119" i="134" s="1"/>
  <c r="O199" i="134"/>
  <c r="P199" i="134" s="1"/>
  <c r="O61" i="134"/>
  <c r="P61" i="134" s="1"/>
  <c r="O148" i="134"/>
  <c r="P148" i="134" s="1"/>
  <c r="O172" i="134"/>
  <c r="P172" i="134" s="1"/>
  <c r="O100" i="134"/>
  <c r="P100" i="134" s="1"/>
  <c r="O50" i="134"/>
  <c r="P50" i="134" s="1"/>
  <c r="O80" i="134"/>
  <c r="P80" i="134" s="1"/>
  <c r="O136" i="134"/>
  <c r="P136" i="134" s="1"/>
  <c r="O47" i="134"/>
  <c r="P47" i="134" s="1"/>
  <c r="O31" i="134"/>
  <c r="P31" i="134" s="1"/>
  <c r="O140" i="134"/>
  <c r="P140" i="134" s="1"/>
  <c r="O239" i="134"/>
  <c r="P239" i="134" s="1"/>
  <c r="O21" i="134"/>
  <c r="P21" i="134" s="1"/>
  <c r="O249" i="134"/>
  <c r="P249" i="134" s="1"/>
  <c r="O244" i="134"/>
  <c r="P244" i="134" s="1"/>
  <c r="O114" i="134"/>
  <c r="P114" i="134" s="1"/>
  <c r="O204" i="134"/>
  <c r="P204" i="134" s="1"/>
  <c r="O164" i="134"/>
  <c r="P164" i="134" s="1"/>
  <c r="O102" i="134"/>
  <c r="P102" i="134" s="1"/>
  <c r="O90" i="134"/>
  <c r="P90" i="134" s="1"/>
  <c r="O97" i="134"/>
  <c r="P97" i="134" s="1"/>
  <c r="O170" i="134"/>
  <c r="P170" i="134" s="1"/>
  <c r="O236" i="134"/>
  <c r="P236" i="134" s="1"/>
  <c r="O245" i="134"/>
  <c r="P245" i="134" s="1"/>
  <c r="O168" i="134"/>
  <c r="P168" i="134" s="1"/>
  <c r="O78" i="134"/>
  <c r="P78" i="134" s="1"/>
  <c r="O183" i="134"/>
  <c r="P183" i="134" s="1"/>
  <c r="O194" i="134"/>
  <c r="P194" i="134" s="1"/>
  <c r="O139" i="134"/>
  <c r="P139" i="134" s="1"/>
  <c r="O69" i="134"/>
  <c r="P69" i="134" s="1"/>
  <c r="O175" i="134"/>
  <c r="P175" i="134" s="1"/>
  <c r="O222" i="134"/>
  <c r="P222" i="134" s="1"/>
  <c r="O43" i="134"/>
  <c r="P43" i="134" s="1"/>
  <c r="O67" i="134"/>
  <c r="P67" i="134" s="1"/>
  <c r="O121" i="134"/>
  <c r="P121" i="134" s="1"/>
  <c r="O89" i="134"/>
  <c r="P89" i="134" s="1"/>
  <c r="O92" i="134"/>
  <c r="P92" i="134" s="1"/>
  <c r="O135" i="134"/>
  <c r="P135" i="134" s="1"/>
  <c r="O208" i="134"/>
  <c r="P208" i="134" s="1"/>
  <c r="O105" i="134"/>
  <c r="P105" i="134" s="1"/>
  <c r="O160" i="134"/>
  <c r="P160" i="134" s="1"/>
  <c r="O200" i="134"/>
  <c r="P200" i="134" s="1"/>
  <c r="O29" i="134"/>
  <c r="P29" i="134" s="1"/>
  <c r="O71" i="134"/>
  <c r="P71" i="134" s="1"/>
  <c r="O53" i="134"/>
  <c r="P53" i="134" s="1"/>
  <c r="O234" i="134"/>
  <c r="P234" i="134" s="1"/>
  <c r="O218" i="134"/>
  <c r="P218" i="134" s="1"/>
  <c r="O35" i="134"/>
  <c r="P35" i="134" s="1"/>
  <c r="O107" i="134"/>
  <c r="P107" i="134" s="1"/>
  <c r="O44" i="134"/>
  <c r="P44" i="134" s="1"/>
  <c r="O118" i="134"/>
  <c r="P118" i="134" s="1"/>
  <c r="O259" i="134"/>
  <c r="P259" i="134" s="1"/>
  <c r="O46" i="134"/>
  <c r="P46" i="134" s="1"/>
  <c r="O232" i="134"/>
  <c r="P232" i="134" s="1"/>
  <c r="O233" i="134"/>
  <c r="P233" i="134" s="1"/>
  <c r="O128" i="134"/>
  <c r="P128" i="134" s="1"/>
  <c r="O255" i="134"/>
  <c r="P255" i="134" s="1"/>
  <c r="O163" i="134"/>
  <c r="P163" i="134" s="1"/>
  <c r="O203" i="134"/>
  <c r="P203" i="134" s="1"/>
  <c r="O223" i="134"/>
  <c r="P223" i="134" s="1"/>
  <c r="O192" i="134"/>
  <c r="P192" i="134" s="1"/>
  <c r="O19" i="134"/>
  <c r="P19" i="134" s="1"/>
  <c r="O184" i="134"/>
  <c r="P184" i="134" s="1"/>
  <c r="O75" i="134"/>
  <c r="P75" i="134" s="1"/>
  <c r="O18" i="134"/>
  <c r="P18" i="134" s="1"/>
  <c r="O157" i="134"/>
  <c r="P157" i="134" s="1"/>
  <c r="O153" i="134"/>
  <c r="P153" i="134" s="1"/>
  <c r="O122" i="134"/>
  <c r="P122" i="134" s="1"/>
  <c r="O33" i="134"/>
  <c r="P33" i="134" s="1"/>
  <c r="O241" i="134"/>
  <c r="P241" i="134" s="1"/>
  <c r="O77" i="134"/>
  <c r="P77" i="134" s="1"/>
  <c r="O242" i="134"/>
  <c r="P242" i="134" s="1"/>
  <c r="O237" i="134"/>
  <c r="P237" i="134" s="1"/>
  <c r="O182" i="134"/>
  <c r="P182" i="134" s="1"/>
  <c r="O253" i="134"/>
  <c r="P253" i="134" s="1"/>
  <c r="O36" i="134"/>
  <c r="P36" i="134" s="1"/>
  <c r="O251" i="134"/>
  <c r="P251" i="134" s="1"/>
  <c r="O195" i="134"/>
  <c r="P195" i="134" s="1"/>
  <c r="O207" i="134"/>
  <c r="P207" i="134" s="1"/>
  <c r="O248" i="134"/>
  <c r="P248" i="134" s="1"/>
  <c r="O173" i="134"/>
  <c r="P173" i="134" s="1"/>
  <c r="O190" i="134"/>
  <c r="P190" i="134" s="1"/>
  <c r="O58" i="134"/>
  <c r="P58" i="134" s="1"/>
  <c r="O110" i="134"/>
  <c r="P110" i="134" s="1"/>
  <c r="O260" i="134"/>
  <c r="P260" i="134" s="1"/>
  <c r="O156" i="134"/>
  <c r="P156" i="134" s="1"/>
  <c r="O112" i="134"/>
  <c r="P112" i="134" s="1"/>
  <c r="O74" i="134"/>
  <c r="P74" i="134" s="1"/>
  <c r="O63" i="134"/>
  <c r="P63" i="134" s="1"/>
  <c r="O124" i="134"/>
  <c r="P124" i="134" s="1"/>
  <c r="O83" i="134"/>
  <c r="P83" i="134" s="1"/>
  <c r="O214" i="134"/>
  <c r="P214" i="134" s="1"/>
  <c r="O166" i="134"/>
  <c r="P166" i="134" s="1"/>
  <c r="O32" i="134"/>
  <c r="P32" i="134" s="1"/>
  <c r="O123" i="134"/>
  <c r="P123" i="134" s="1"/>
  <c r="O174" i="134"/>
  <c r="P174" i="134" s="1"/>
  <c r="O95" i="134"/>
  <c r="P95" i="134" s="1"/>
  <c r="O16" i="134"/>
  <c r="P16" i="134" s="1"/>
  <c r="O262" i="134"/>
  <c r="P262" i="134" s="1"/>
  <c r="O150" i="134"/>
  <c r="P150" i="134" s="1"/>
  <c r="O250" i="134"/>
  <c r="P250" i="134" s="1"/>
  <c r="O101" i="134"/>
  <c r="P101" i="134" s="1"/>
  <c r="O66" i="134"/>
  <c r="P66" i="134" s="1"/>
  <c r="O127" i="134"/>
  <c r="P127" i="134" s="1"/>
  <c r="O149" i="134"/>
  <c r="P149" i="134" s="1"/>
  <c r="O64" i="134"/>
  <c r="P64" i="134" s="1"/>
  <c r="O24" i="134"/>
  <c r="P24" i="134" s="1"/>
  <c r="O256" i="134"/>
  <c r="P256" i="134" s="1"/>
  <c r="O162" i="134"/>
  <c r="P162" i="134" s="1"/>
  <c r="O196" i="134"/>
  <c r="P196" i="134" s="1"/>
  <c r="O247" i="134"/>
  <c r="P247" i="134" s="1"/>
  <c r="O143" i="134"/>
  <c r="P143" i="134" s="1"/>
  <c r="O167" i="134"/>
  <c r="P167" i="134" s="1"/>
  <c r="O215" i="134"/>
  <c r="P215" i="134" s="1"/>
  <c r="O111" i="134"/>
  <c r="P111" i="134" s="1"/>
  <c r="O179" i="134"/>
  <c r="P179" i="134" s="1"/>
  <c r="O86" i="134"/>
  <c r="P86" i="134" s="1"/>
  <c r="O265" i="134"/>
  <c r="P265" i="134" s="1"/>
  <c r="O186" i="134"/>
  <c r="P186" i="134" s="1"/>
  <c r="O202" i="134"/>
  <c r="P202" i="134" s="1"/>
  <c r="O87" i="134"/>
  <c r="P87" i="134" s="1"/>
  <c r="O144" i="134"/>
  <c r="P144" i="134" s="1"/>
  <c r="O211" i="134"/>
  <c r="P211" i="134" s="1"/>
  <c r="O85" i="134"/>
  <c r="P85" i="134" s="1"/>
  <c r="O48" i="134"/>
  <c r="P48" i="134" s="1"/>
  <c r="O109" i="134"/>
  <c r="P109" i="134" s="1"/>
  <c r="O151" i="134"/>
  <c r="P151" i="134" s="1"/>
  <c r="O56" i="134"/>
  <c r="P56" i="134" s="1"/>
  <c r="O120" i="134"/>
  <c r="P120" i="134" s="1"/>
  <c r="O45" i="134"/>
  <c r="P45" i="134" s="1"/>
  <c r="O137" i="134"/>
  <c r="P137" i="134" s="1"/>
  <c r="O254" i="134"/>
  <c r="P254" i="134" s="1"/>
  <c r="O54" i="134"/>
  <c r="P54" i="134" s="1"/>
  <c r="O188" i="134"/>
  <c r="P188" i="134" s="1"/>
  <c r="O37" i="134"/>
  <c r="P37" i="134" s="1"/>
  <c r="O227" i="134"/>
  <c r="P227" i="134" s="1"/>
  <c r="O189" i="134"/>
  <c r="P189" i="134" s="1"/>
  <c r="O129" i="134"/>
  <c r="P129" i="134" s="1"/>
  <c r="O161" i="134"/>
  <c r="P161" i="134" s="1"/>
  <c r="O147" i="134"/>
  <c r="P147" i="134" s="1"/>
  <c r="O76" i="134"/>
  <c r="P76" i="134" s="1"/>
  <c r="O41" i="134"/>
  <c r="P41" i="134" s="1"/>
  <c r="O177" i="134"/>
  <c r="P177" i="134" s="1"/>
  <c r="O104" i="134"/>
  <c r="P104" i="134" s="1"/>
  <c r="O159" i="134"/>
  <c r="P159" i="134" s="1"/>
  <c r="O261" i="134"/>
  <c r="P261" i="134" s="1"/>
  <c r="O42" i="134"/>
  <c r="P42" i="134" s="1"/>
  <c r="O70" i="134"/>
  <c r="P70" i="134" s="1"/>
  <c r="O226" i="134"/>
  <c r="P226" i="134" s="1"/>
  <c r="O224" i="134"/>
  <c r="P224" i="134" s="1"/>
  <c r="O231" i="134"/>
  <c r="P231" i="134" s="1"/>
  <c r="O191" i="134"/>
  <c r="P191" i="134" s="1"/>
  <c r="O176" i="134"/>
  <c r="P176" i="134" s="1"/>
  <c r="O243" i="134"/>
  <c r="P243" i="134" s="1"/>
  <c r="O229" i="134"/>
  <c r="P229" i="134" s="1"/>
  <c r="O235" i="134"/>
  <c r="P235" i="134" s="1"/>
  <c r="O81" i="134"/>
  <c r="P81" i="134" s="1"/>
  <c r="O133" i="134"/>
  <c r="P133" i="134" s="1"/>
  <c r="O79" i="134"/>
  <c r="P79" i="134" s="1"/>
  <c r="O132" i="134"/>
  <c r="P132" i="134" s="1"/>
  <c r="O28" i="134"/>
  <c r="P28" i="134" s="1"/>
  <c r="O125" i="134"/>
  <c r="P125" i="134" s="1"/>
  <c r="O187" i="134"/>
  <c r="P187" i="134" s="1"/>
  <c r="O116" i="134"/>
  <c r="P116" i="134" s="1"/>
  <c r="O181" i="134"/>
  <c r="P181" i="134" s="1"/>
  <c r="O62" i="134"/>
  <c r="P62" i="134" s="1"/>
  <c r="O213" i="134"/>
  <c r="P213" i="134" s="1"/>
  <c r="O93" i="134"/>
  <c r="P93" i="134" s="1"/>
  <c r="O154" i="134"/>
  <c r="P154" i="134" s="1"/>
  <c r="O38" i="134"/>
  <c r="P38" i="134" s="1"/>
  <c r="O178" i="134"/>
  <c r="P178" i="134" s="1"/>
  <c r="O52" i="134"/>
  <c r="P52" i="134" s="1"/>
  <c r="O209" i="134"/>
  <c r="P209" i="134" s="1"/>
  <c r="O141" i="134"/>
  <c r="P141" i="134" s="1"/>
  <c r="O88" i="134"/>
  <c r="P88" i="134" s="1"/>
  <c r="O198" i="134"/>
  <c r="P198" i="134" s="1"/>
  <c r="O131" i="134"/>
  <c r="P131" i="134" s="1"/>
  <c r="O138" i="134"/>
  <c r="P138" i="134" s="1"/>
  <c r="O205" i="134"/>
  <c r="P205" i="134" s="1"/>
  <c r="O82" i="134"/>
  <c r="P82" i="134" s="1"/>
  <c r="O117" i="134"/>
  <c r="P117" i="134" s="1"/>
  <c r="O146" i="134"/>
  <c r="P146" i="134" s="1"/>
  <c r="O17" i="134"/>
  <c r="P17" i="134" s="1"/>
  <c r="O26" i="134"/>
  <c r="P26" i="134" s="1"/>
  <c r="O72" i="134"/>
  <c r="P72" i="134" s="1"/>
  <c r="O96" i="134"/>
  <c r="P96" i="134" s="1"/>
  <c r="O113" i="134"/>
  <c r="P113" i="134" s="1"/>
  <c r="O210" i="134"/>
  <c r="P210" i="134" s="1"/>
  <c r="O106" i="134"/>
  <c r="P106" i="134" s="1"/>
  <c r="O155" i="134"/>
  <c r="P155" i="134" s="1"/>
  <c r="O103" i="134"/>
  <c r="P103" i="134" s="1"/>
  <c r="O216" i="134"/>
  <c r="P216" i="134" s="1"/>
  <c r="O98" i="134"/>
  <c r="P98" i="134" s="1"/>
  <c r="O84" i="134"/>
  <c r="P84" i="134" s="1"/>
  <c r="O220" i="134"/>
  <c r="P220" i="134" s="1"/>
  <c r="O258" i="134"/>
  <c r="P258" i="134" s="1"/>
  <c r="O126" i="134"/>
  <c r="P126" i="134" s="1"/>
  <c r="O217" i="134"/>
  <c r="P217" i="134" s="1"/>
  <c r="O206" i="134"/>
  <c r="P206" i="134" s="1"/>
  <c r="O201" i="134"/>
  <c r="P201" i="134" s="1"/>
  <c r="O225" i="134"/>
  <c r="P225" i="134" s="1"/>
  <c r="O130" i="134"/>
  <c r="P130" i="134" s="1"/>
  <c r="O212" i="134"/>
  <c r="P212" i="134" s="1"/>
  <c r="O264" i="134"/>
  <c r="P264" i="134" s="1"/>
  <c r="O219" i="134"/>
  <c r="P219" i="134" s="1"/>
  <c r="O27" i="134"/>
  <c r="P27" i="134" s="1"/>
  <c r="O134" i="134"/>
  <c r="P134" i="134" s="1"/>
  <c r="O39" i="134"/>
  <c r="P39" i="134" s="1"/>
  <c r="O40" i="134"/>
  <c r="P40" i="134" s="1"/>
  <c r="O197" i="134"/>
  <c r="P197" i="134" s="1"/>
  <c r="O59" i="134"/>
  <c r="P59" i="134" s="1"/>
  <c r="O60" i="134"/>
  <c r="P60" i="134" s="1"/>
  <c r="O142" i="134"/>
  <c r="P142" i="134" s="1"/>
  <c r="O57" i="134"/>
  <c r="P57" i="134" s="1"/>
  <c r="O108" i="134"/>
  <c r="P108" i="134" s="1"/>
  <c r="O23" i="134"/>
  <c r="P23" i="134" s="1"/>
  <c r="O91" i="134"/>
  <c r="P91" i="134" s="1"/>
  <c r="O99" i="134"/>
  <c r="P99" i="134" s="1"/>
  <c r="O55" i="134"/>
  <c r="P55" i="134" s="1"/>
  <c r="O240" i="134"/>
  <c r="P240" i="134" s="1"/>
  <c r="O221" i="134"/>
  <c r="P221" i="134" s="1"/>
  <c r="O73" i="134"/>
  <c r="P73" i="134" s="1"/>
  <c r="O115" i="134"/>
  <c r="P115" i="134" s="1"/>
  <c r="O193" i="134"/>
  <c r="P193" i="134" s="1"/>
  <c r="O158" i="134"/>
  <c r="P158" i="134" s="1"/>
  <c r="O22" i="134"/>
  <c r="P22" i="134" s="1"/>
  <c r="O185" i="134"/>
  <c r="P185" i="134" s="1"/>
  <c r="O171" i="134"/>
  <c r="P171" i="134" s="1"/>
  <c r="O68" i="134"/>
  <c r="P68" i="134" s="1"/>
  <c r="O152" i="134"/>
  <c r="P152" i="134" s="1"/>
  <c r="O165" i="134"/>
  <c r="P165" i="134" s="1"/>
  <c r="O34" i="134"/>
  <c r="P34" i="134" s="1"/>
  <c r="O30" i="134"/>
  <c r="P30" i="134" s="1"/>
  <c r="O49" i="134"/>
  <c r="P49" i="134" s="1"/>
  <c r="O169" i="134"/>
  <c r="P169" i="134" s="1"/>
  <c r="O228" i="134"/>
  <c r="P228" i="134" s="1"/>
  <c r="O230" i="134"/>
  <c r="P230" i="134" s="1"/>
  <c r="O65" i="134"/>
  <c r="P65" i="134" s="1"/>
  <c r="O145" i="134"/>
  <c r="P145" i="134" s="1"/>
  <c r="O257" i="134"/>
  <c r="P257" i="134" s="1"/>
  <c r="O20" i="134"/>
  <c r="P20" i="134" s="1"/>
  <c r="O238" i="134"/>
  <c r="P238" i="134" s="1"/>
  <c r="AC263" i="141"/>
  <c r="AC50" i="141"/>
  <c r="AC249" i="141"/>
  <c r="AC170" i="141"/>
  <c r="AC69" i="141"/>
  <c r="AC135" i="141"/>
  <c r="AC234" i="141"/>
  <c r="AC232" i="141"/>
  <c r="AC19" i="141"/>
  <c r="AC241" i="141"/>
  <c r="AC195" i="141"/>
  <c r="AC156" i="141"/>
  <c r="AC32" i="141"/>
  <c r="AC101" i="141"/>
  <c r="AC196" i="141"/>
  <c r="AC265" i="141"/>
  <c r="AC109" i="141"/>
  <c r="AC188" i="141"/>
  <c r="AC41" i="141"/>
  <c r="AC224" i="141"/>
  <c r="AC133" i="141"/>
  <c r="AC62" i="141"/>
  <c r="AC141" i="141"/>
  <c r="AC146" i="141"/>
  <c r="AC155" i="141"/>
  <c r="AC217" i="141"/>
  <c r="AC27" i="141"/>
  <c r="AC57" i="141"/>
  <c r="AC73" i="141"/>
  <c r="AC152" i="141"/>
  <c r="AC65" i="141"/>
  <c r="AC213" i="141"/>
  <c r="AC134" i="141"/>
  <c r="AC145" i="141"/>
  <c r="AC94" i="141"/>
  <c r="AC80" i="141"/>
  <c r="AC244" i="141"/>
  <c r="AC236" i="141"/>
  <c r="AC175" i="141"/>
  <c r="AC208" i="141"/>
  <c r="AC218" i="141"/>
  <c r="AC233" i="141"/>
  <c r="AC184" i="141"/>
  <c r="AC77" i="141"/>
  <c r="AC207" i="141"/>
  <c r="AC112" i="141"/>
  <c r="AC123" i="141"/>
  <c r="AC66" i="141"/>
  <c r="AC247" i="141"/>
  <c r="AC186" i="141"/>
  <c r="AC151" i="141"/>
  <c r="AC37" i="141"/>
  <c r="AC177" i="141"/>
  <c r="AC231" i="141"/>
  <c r="AC79" i="141"/>
  <c r="AC88" i="141"/>
  <c r="AC206" i="141"/>
  <c r="AC119" i="141"/>
  <c r="AC136" i="141"/>
  <c r="AC114" i="141"/>
  <c r="AC245" i="141"/>
  <c r="AC222" i="141"/>
  <c r="AC105" i="141"/>
  <c r="AC35" i="141"/>
  <c r="AC128" i="141"/>
  <c r="AC75" i="141"/>
  <c r="AC242" i="141"/>
  <c r="AC248" i="141"/>
  <c r="AC74" i="141"/>
  <c r="AC174" i="141"/>
  <c r="AC127" i="141"/>
  <c r="AC143" i="141"/>
  <c r="AC202" i="141"/>
  <c r="AC56" i="141"/>
  <c r="AC227" i="141"/>
  <c r="AC104" i="141"/>
  <c r="AC191" i="141"/>
  <c r="AC132" i="141"/>
  <c r="AC93" i="141"/>
  <c r="AC198" i="141"/>
  <c r="AC26" i="141"/>
  <c r="AC216" i="141"/>
  <c r="AC201" i="141"/>
  <c r="AC39" i="141"/>
  <c r="AC257" i="141"/>
  <c r="AC25" i="141"/>
  <c r="AC199" i="141"/>
  <c r="AC47" i="141"/>
  <c r="AC204" i="141"/>
  <c r="AC168" i="141"/>
  <c r="AC43" i="141"/>
  <c r="AC160" i="141"/>
  <c r="AC107" i="141"/>
  <c r="AC255" i="141"/>
  <c r="AC18" i="141"/>
  <c r="AC237" i="141"/>
  <c r="AC173" i="141"/>
  <c r="AC63" i="141"/>
  <c r="AC95" i="141"/>
  <c r="AC149" i="141"/>
  <c r="AC167" i="141"/>
  <c r="AC87" i="141"/>
  <c r="AC120" i="141"/>
  <c r="AC189" i="141"/>
  <c r="AC159" i="141"/>
  <c r="AC176" i="141"/>
  <c r="AC28" i="141"/>
  <c r="AC154" i="141"/>
  <c r="AC131" i="141"/>
  <c r="AC72" i="141"/>
  <c r="AC98" i="141"/>
  <c r="AC225" i="141"/>
  <c r="AC40" i="141"/>
  <c r="AC91" i="141"/>
  <c r="AC158" i="141"/>
  <c r="AC30" i="141"/>
  <c r="AC20" i="141"/>
  <c r="AC23" i="141"/>
  <c r="AC51" i="141"/>
  <c r="AC61" i="141"/>
  <c r="AC31" i="141"/>
  <c r="AC164" i="141"/>
  <c r="AC78" i="141"/>
  <c r="AC67" i="141"/>
  <c r="AC200" i="141"/>
  <c r="AC44" i="141"/>
  <c r="AC163" i="141"/>
  <c r="AC157" i="141"/>
  <c r="AC182" i="141"/>
  <c r="AC190" i="141"/>
  <c r="AC124" i="141"/>
  <c r="AC16" i="141"/>
  <c r="AC64" i="141"/>
  <c r="AC215" i="141"/>
  <c r="AC144" i="141"/>
  <c r="AC45" i="141"/>
  <c r="AC129" i="141"/>
  <c r="AC261" i="141"/>
  <c r="AC243" i="141"/>
  <c r="AC125" i="141"/>
  <c r="AC38" i="141"/>
  <c r="AC138" i="141"/>
  <c r="AC96" i="141"/>
  <c r="AC84" i="141"/>
  <c r="AC130" i="141"/>
  <c r="AC197" i="141"/>
  <c r="AC99" i="141"/>
  <c r="AC22" i="141"/>
  <c r="AC49" i="141"/>
  <c r="AC238" i="141"/>
  <c r="AC185" i="141"/>
  <c r="AC228" i="141"/>
  <c r="AC108" i="141"/>
  <c r="AC193" i="141"/>
  <c r="AC246" i="141"/>
  <c r="AC148" i="141"/>
  <c r="AC140" i="141"/>
  <c r="AC102" i="141"/>
  <c r="AC183" i="141"/>
  <c r="AC121" i="141"/>
  <c r="AC29" i="141"/>
  <c r="AC118" i="141"/>
  <c r="AC203" i="141"/>
  <c r="AC153" i="141"/>
  <c r="AC253" i="141"/>
  <c r="AC58" i="141"/>
  <c r="AC83" i="141"/>
  <c r="AC262" i="141"/>
  <c r="AC24" i="141"/>
  <c r="AC111" i="141"/>
  <c r="AC211" i="141"/>
  <c r="AC137" i="141"/>
  <c r="AC161" i="141"/>
  <c r="AC42" i="141"/>
  <c r="AC229" i="141"/>
  <c r="AC187" i="141"/>
  <c r="AC178" i="141"/>
  <c r="AC205" i="141"/>
  <c r="AC113" i="141"/>
  <c r="AC220" i="141"/>
  <c r="AC212" i="141"/>
  <c r="AC59" i="141"/>
  <c r="AC55" i="141"/>
  <c r="AC169" i="141"/>
  <c r="AC103" i="141"/>
  <c r="AC165" i="141"/>
  <c r="AC180" i="141"/>
  <c r="AC172" i="141"/>
  <c r="AC239" i="141"/>
  <c r="AC90" i="141"/>
  <c r="AC194" i="141"/>
  <c r="AC89" i="141"/>
  <c r="AC71" i="141"/>
  <c r="AC259" i="141"/>
  <c r="AC223" i="141"/>
  <c r="AC122" i="141"/>
  <c r="AC36" i="141"/>
  <c r="AC110" i="141"/>
  <c r="AC214" i="141"/>
  <c r="AC150" i="141"/>
  <c r="AC256" i="141"/>
  <c r="AC179" i="141"/>
  <c r="AC85" i="141"/>
  <c r="AC254" i="141"/>
  <c r="AC147" i="141"/>
  <c r="AC70" i="141"/>
  <c r="AC235" i="141"/>
  <c r="AC116" i="141"/>
  <c r="AC52" i="141"/>
  <c r="AC82" i="141"/>
  <c r="AC210" i="141"/>
  <c r="AC258" i="141"/>
  <c r="AC264" i="141"/>
  <c r="AC60" i="141"/>
  <c r="AC240" i="141"/>
  <c r="AC171" i="141"/>
  <c r="AC17" i="141"/>
  <c r="AC34" i="141"/>
  <c r="AC252" i="141"/>
  <c r="AC100" i="141"/>
  <c r="AC21" i="141"/>
  <c r="AC97" i="141"/>
  <c r="AC139" i="141"/>
  <c r="AC92" i="141"/>
  <c r="AC53" i="141"/>
  <c r="AC46" i="141"/>
  <c r="AC192" i="141"/>
  <c r="AC33" i="141"/>
  <c r="AC251" i="141"/>
  <c r="AC260" i="141"/>
  <c r="AC166" i="141"/>
  <c r="AC250" i="141"/>
  <c r="AC162" i="141"/>
  <c r="AC86" i="141"/>
  <c r="AC48" i="141"/>
  <c r="AC54" i="141"/>
  <c r="AC76" i="141"/>
  <c r="AC226" i="141"/>
  <c r="AC81" i="141"/>
  <c r="AC181" i="141"/>
  <c r="AC209" i="141"/>
  <c r="AC117" i="141"/>
  <c r="AC106" i="141"/>
  <c r="AC126" i="141"/>
  <c r="AC219" i="141"/>
  <c r="AC142" i="141"/>
  <c r="AC221" i="141"/>
  <c r="AC68" i="141"/>
  <c r="AC230" i="141"/>
  <c r="AC115" i="141"/>
  <c r="AC266" i="141" l="1"/>
  <c r="Q115" i="134"/>
  <c r="Q230" i="134"/>
  <c r="Q68" i="134"/>
  <c r="Q221" i="134"/>
  <c r="Q142" i="134"/>
  <c r="Q219" i="134"/>
  <c r="Q126" i="134"/>
  <c r="Q106" i="134"/>
  <c r="Q117" i="134"/>
  <c r="Q209" i="134"/>
  <c r="Q181" i="134"/>
  <c r="Q81" i="134"/>
  <c r="Q226" i="134"/>
  <c r="Q76" i="134"/>
  <c r="Q54" i="134"/>
  <c r="Q48" i="134"/>
  <c r="Q86" i="134"/>
  <c r="Q162" i="134"/>
  <c r="Q250" i="134"/>
  <c r="Q166" i="134"/>
  <c r="Q260" i="134"/>
  <c r="Q251" i="134"/>
  <c r="Q33" i="134"/>
  <c r="Q192" i="134"/>
  <c r="Q46" i="134"/>
  <c r="Q53" i="134"/>
  <c r="Q92" i="134"/>
  <c r="Q139" i="134"/>
  <c r="Q97" i="134"/>
  <c r="Q21" i="134"/>
  <c r="Q100" i="134"/>
  <c r="Q252" i="134"/>
  <c r="Q34" i="134"/>
  <c r="Q17" i="134"/>
  <c r="Q171" i="134"/>
  <c r="Q240" i="134"/>
  <c r="Q60" i="134"/>
  <c r="Q264" i="134"/>
  <c r="Q258" i="134"/>
  <c r="Q210" i="134"/>
  <c r="Q82" i="134"/>
  <c r="Q52" i="134"/>
  <c r="Q116" i="134"/>
  <c r="Q235" i="134"/>
  <c r="Q70" i="134"/>
  <c r="Q147" i="134"/>
  <c r="Q254" i="134"/>
  <c r="Q85" i="134"/>
  <c r="Q179" i="134"/>
  <c r="Q256" i="134"/>
  <c r="Q150" i="134"/>
  <c r="Q214" i="134"/>
  <c r="Q110" i="134"/>
  <c r="Q36" i="134"/>
  <c r="Q122" i="134"/>
  <c r="Q223" i="134"/>
  <c r="Q259" i="134"/>
  <c r="Q71" i="134"/>
  <c r="Q89" i="134"/>
  <c r="Q194" i="134"/>
  <c r="Q90" i="134"/>
  <c r="Q239" i="134"/>
  <c r="Q172" i="134"/>
  <c r="Q180" i="134"/>
  <c r="Q165" i="134"/>
  <c r="Q103" i="134"/>
  <c r="Q169" i="134"/>
  <c r="Q55" i="134"/>
  <c r="Q59" i="134"/>
  <c r="Q212" i="134"/>
  <c r="Q220" i="134"/>
  <c r="Q113" i="134"/>
  <c r="Q205" i="134"/>
  <c r="Q178" i="134"/>
  <c r="Q187" i="134"/>
  <c r="Q229" i="134"/>
  <c r="Q42" i="134"/>
  <c r="Q161" i="134"/>
  <c r="Q137" i="134"/>
  <c r="Q211" i="134"/>
  <c r="Q111" i="134"/>
  <c r="Q24" i="134"/>
  <c r="Q262" i="134"/>
  <c r="Q83" i="134"/>
  <c r="Q58" i="134"/>
  <c r="Q253" i="134"/>
  <c r="Q153" i="134"/>
  <c r="Q203" i="134"/>
  <c r="Q118" i="134"/>
  <c r="Q29" i="134"/>
  <c r="Q121" i="134"/>
  <c r="Q183" i="134"/>
  <c r="Q102" i="134"/>
  <c r="Q140" i="134"/>
  <c r="Q148" i="134"/>
  <c r="Q246" i="134"/>
  <c r="Q193" i="134"/>
  <c r="Q108" i="134"/>
  <c r="Q228" i="134"/>
  <c r="Q185" i="134"/>
  <c r="Q238" i="134"/>
  <c r="Q49" i="134"/>
  <c r="Q22" i="134"/>
  <c r="Q99" i="134"/>
  <c r="Q197" i="134"/>
  <c r="Q130" i="134"/>
  <c r="Q84" i="134"/>
  <c r="Q96" i="134"/>
  <c r="Q138" i="134"/>
  <c r="Q38" i="134"/>
  <c r="Q125" i="134"/>
  <c r="Q243" i="134"/>
  <c r="Q261" i="134"/>
  <c r="Q129" i="134"/>
  <c r="Q45" i="134"/>
  <c r="Q144" i="134"/>
  <c r="Q215" i="134"/>
  <c r="Q64" i="134"/>
  <c r="Q16" i="134"/>
  <c r="Q124" i="134"/>
  <c r="Q190" i="134"/>
  <c r="Q182" i="134"/>
  <c r="Q157" i="134"/>
  <c r="Q163" i="134"/>
  <c r="Q44" i="134"/>
  <c r="Q200" i="134"/>
  <c r="Q67" i="134"/>
  <c r="Q78" i="134"/>
  <c r="Q164" i="134"/>
  <c r="Q31" i="134"/>
  <c r="Q61" i="134"/>
  <c r="Q51" i="134"/>
  <c r="Q23" i="134"/>
  <c r="Q20" i="134"/>
  <c r="Q30" i="134"/>
  <c r="Q158" i="134"/>
  <c r="Q91" i="134"/>
  <c r="Q40" i="134"/>
  <c r="Q225" i="134"/>
  <c r="Q98" i="134"/>
  <c r="Q72" i="134"/>
  <c r="Q131" i="134"/>
  <c r="Q154" i="134"/>
  <c r="Q28" i="134"/>
  <c r="Q176" i="134"/>
  <c r="Q159" i="134"/>
  <c r="Q189" i="134"/>
  <c r="Q120" i="134"/>
  <c r="Q87" i="134"/>
  <c r="Q167" i="134"/>
  <c r="Q149" i="134"/>
  <c r="Q95" i="134"/>
  <c r="Q63" i="134"/>
  <c r="Q173" i="134"/>
  <c r="Q237" i="134"/>
  <c r="Q18" i="134"/>
  <c r="Q255" i="134"/>
  <c r="Q107" i="134"/>
  <c r="Q160" i="134"/>
  <c r="Q43" i="134"/>
  <c r="Q168" i="134"/>
  <c r="Q204" i="134"/>
  <c r="Q47" i="134"/>
  <c r="Q199" i="134"/>
  <c r="Q25" i="134"/>
  <c r="Q257" i="134"/>
  <c r="Q39" i="134"/>
  <c r="Q201" i="134"/>
  <c r="Q216" i="134"/>
  <c r="Q26" i="134"/>
  <c r="Q198" i="134"/>
  <c r="Q93" i="134"/>
  <c r="Q132" i="134"/>
  <c r="Q191" i="134"/>
  <c r="Q104" i="134"/>
  <c r="Q227" i="134"/>
  <c r="Q56" i="134"/>
  <c r="Q202" i="134"/>
  <c r="Q143" i="134"/>
  <c r="Q127" i="134"/>
  <c r="Q174" i="134"/>
  <c r="Q74" i="134"/>
  <c r="Q248" i="134"/>
  <c r="Q242" i="134"/>
  <c r="Q75" i="134"/>
  <c r="Q128" i="134"/>
  <c r="Q35" i="134"/>
  <c r="Q105" i="134"/>
  <c r="Q222" i="134"/>
  <c r="Q245" i="134"/>
  <c r="Q114" i="134"/>
  <c r="Q136" i="134"/>
  <c r="Q119" i="134"/>
  <c r="Q206" i="134"/>
  <c r="Q88" i="134"/>
  <c r="Q79" i="134"/>
  <c r="Q231" i="134"/>
  <c r="Q177" i="134"/>
  <c r="Q37" i="134"/>
  <c r="Q151" i="134"/>
  <c r="Q186" i="134"/>
  <c r="Q247" i="134"/>
  <c r="Q66" i="134"/>
  <c r="Q123" i="134"/>
  <c r="Q112" i="134"/>
  <c r="Q207" i="134"/>
  <c r="Q77" i="134"/>
  <c r="Q184" i="134"/>
  <c r="Q233" i="134"/>
  <c r="Q218" i="134"/>
  <c r="Q208" i="134"/>
  <c r="Q175" i="134"/>
  <c r="Q236" i="134"/>
  <c r="Q244" i="134"/>
  <c r="Q80" i="134"/>
  <c r="Q94" i="134"/>
  <c r="Q145" i="134"/>
  <c r="Q134" i="134"/>
  <c r="Q213" i="134"/>
  <c r="Q65" i="134"/>
  <c r="Q152" i="134"/>
  <c r="Q73" i="134"/>
  <c r="Q57" i="134"/>
  <c r="Q27" i="134"/>
  <c r="Q217" i="134"/>
  <c r="Q155" i="134"/>
  <c r="Q146" i="134"/>
  <c r="Q141" i="134"/>
  <c r="Q62" i="134"/>
  <c r="Q133" i="134"/>
  <c r="Q224" i="134"/>
  <c r="Q41" i="134"/>
  <c r="Q188" i="134"/>
  <c r="Q109" i="134"/>
  <c r="Q265" i="134"/>
  <c r="Q196" i="134"/>
  <c r="Q101" i="134"/>
  <c r="Q32" i="134"/>
  <c r="Q156" i="134"/>
  <c r="Q195" i="134"/>
  <c r="Q241" i="134"/>
  <c r="Q19" i="134"/>
  <c r="Q232" i="134"/>
  <c r="Q234" i="134"/>
  <c r="Q135" i="134"/>
  <c r="Q69" i="134"/>
  <c r="Q170" i="134"/>
  <c r="Q249" i="134"/>
  <c r="Q50" i="134"/>
  <c r="Q263" i="134"/>
  <c r="AD221" i="141"/>
  <c r="AD81" i="141"/>
  <c r="AD166" i="141"/>
  <c r="AD139" i="141"/>
  <c r="AD240" i="141"/>
  <c r="AD235" i="141"/>
  <c r="AD214" i="141"/>
  <c r="AD194" i="141"/>
  <c r="AD55" i="141"/>
  <c r="AD229" i="141"/>
  <c r="AD83" i="141"/>
  <c r="AD183" i="141"/>
  <c r="AD185" i="141"/>
  <c r="AD96" i="141"/>
  <c r="AD144" i="141"/>
  <c r="AD163" i="141"/>
  <c r="AD51" i="141"/>
  <c r="AD98" i="141"/>
  <c r="AD120" i="141"/>
  <c r="AD18" i="141"/>
  <c r="AD199" i="141"/>
  <c r="AD93" i="141"/>
  <c r="AD127" i="141"/>
  <c r="AD105" i="141"/>
  <c r="AD79" i="141"/>
  <c r="AD123" i="141"/>
  <c r="AD175" i="141"/>
  <c r="AD65" i="141"/>
  <c r="AD141" i="141"/>
  <c r="AD196" i="141"/>
  <c r="AD234" i="141"/>
  <c r="AD46" i="141"/>
  <c r="AD56" i="141"/>
  <c r="AD142" i="141"/>
  <c r="AD226" i="141"/>
  <c r="AD260" i="141"/>
  <c r="AD97" i="141"/>
  <c r="AD60" i="141"/>
  <c r="AD70" i="141"/>
  <c r="AD110" i="141"/>
  <c r="AD90" i="141"/>
  <c r="AD59" i="141"/>
  <c r="AD42" i="141"/>
  <c r="AD58" i="141"/>
  <c r="AD102" i="141"/>
  <c r="AD238" i="141"/>
  <c r="AD138" i="141"/>
  <c r="AD215" i="141"/>
  <c r="AD44" i="141"/>
  <c r="AD23" i="141"/>
  <c r="AD72" i="141"/>
  <c r="AD87" i="141"/>
  <c r="AD255" i="141"/>
  <c r="AD25" i="141"/>
  <c r="AD132" i="141"/>
  <c r="AD174" i="141"/>
  <c r="AD222" i="141"/>
  <c r="AD231" i="141"/>
  <c r="AD112" i="141"/>
  <c r="AD236" i="141"/>
  <c r="AD152" i="141"/>
  <c r="AD62" i="141"/>
  <c r="AD101" i="141"/>
  <c r="AD135" i="141"/>
  <c r="AD86" i="141"/>
  <c r="AD165" i="141"/>
  <c r="AD261" i="141"/>
  <c r="AD63" i="141"/>
  <c r="AD186" i="141"/>
  <c r="AD241" i="141"/>
  <c r="AD219" i="141"/>
  <c r="AD76" i="141"/>
  <c r="AD251" i="141"/>
  <c r="AD21" i="141"/>
  <c r="AD264" i="141"/>
  <c r="AD147" i="141"/>
  <c r="AD36" i="141"/>
  <c r="AD239" i="141"/>
  <c r="AD212" i="141"/>
  <c r="AD161" i="141"/>
  <c r="AD253" i="141"/>
  <c r="AD140" i="141"/>
  <c r="AD49" i="141"/>
  <c r="AD38" i="141"/>
  <c r="AD64" i="141"/>
  <c r="AD200" i="141"/>
  <c r="AD20" i="141"/>
  <c r="AD131" i="141"/>
  <c r="AD167" i="141"/>
  <c r="AD107" i="141"/>
  <c r="AD257" i="141"/>
  <c r="AD191" i="141"/>
  <c r="AD74" i="141"/>
  <c r="AD245" i="141"/>
  <c r="AD177" i="141"/>
  <c r="AD207" i="141"/>
  <c r="AD244" i="141"/>
  <c r="AD73" i="141"/>
  <c r="AD133" i="141"/>
  <c r="AD32" i="141"/>
  <c r="AD69" i="141"/>
  <c r="AD179" i="141"/>
  <c r="AD164" i="141"/>
  <c r="AD217" i="141"/>
  <c r="AD126" i="141"/>
  <c r="AD54" i="141"/>
  <c r="AD33" i="141"/>
  <c r="AD100" i="141"/>
  <c r="AD258" i="141"/>
  <c r="AD254" i="141"/>
  <c r="AD122" i="141"/>
  <c r="AD172" i="141"/>
  <c r="AD220" i="141"/>
  <c r="AD137" i="141"/>
  <c r="AD153" i="141"/>
  <c r="AD148" i="141"/>
  <c r="AD22" i="141"/>
  <c r="AD125" i="141"/>
  <c r="AD16" i="141"/>
  <c r="AD67" i="141"/>
  <c r="AD30" i="141"/>
  <c r="AD154" i="141"/>
  <c r="AD149" i="141"/>
  <c r="AD160" i="141"/>
  <c r="AD39" i="141"/>
  <c r="AD104" i="141"/>
  <c r="AD248" i="141"/>
  <c r="AD114" i="141"/>
  <c r="AD37" i="141"/>
  <c r="AD77" i="141"/>
  <c r="AD80" i="141"/>
  <c r="AD57" i="141"/>
  <c r="AD224" i="141"/>
  <c r="AD156" i="141"/>
  <c r="AD170" i="141"/>
  <c r="AD115" i="141"/>
  <c r="AD118" i="141"/>
  <c r="AD176" i="141"/>
  <c r="AD75" i="141"/>
  <c r="AD188" i="141"/>
  <c r="AD106" i="141"/>
  <c r="AD48" i="141"/>
  <c r="AD192" i="141"/>
  <c r="AD252" i="141"/>
  <c r="AD210" i="141"/>
  <c r="AD85" i="141"/>
  <c r="AD223" i="141"/>
  <c r="AD180" i="141"/>
  <c r="AD113" i="141"/>
  <c r="AD211" i="141"/>
  <c r="AD203" i="141"/>
  <c r="AD246" i="141"/>
  <c r="AD99" i="141"/>
  <c r="AD243" i="141"/>
  <c r="AD124" i="141"/>
  <c r="AD78" i="141"/>
  <c r="AD158" i="141"/>
  <c r="AD28" i="141"/>
  <c r="AD95" i="141"/>
  <c r="AD43" i="141"/>
  <c r="AD201" i="141"/>
  <c r="AD227" i="141"/>
  <c r="AD242" i="141"/>
  <c r="AD136" i="141"/>
  <c r="AD151" i="141"/>
  <c r="AD184" i="141"/>
  <c r="AD94" i="141"/>
  <c r="AD27" i="141"/>
  <c r="AD41" i="141"/>
  <c r="AD195" i="141"/>
  <c r="AD249" i="141"/>
  <c r="AD117" i="141"/>
  <c r="AD111" i="141"/>
  <c r="AD190" i="141"/>
  <c r="AD168" i="141"/>
  <c r="AD233" i="141"/>
  <c r="AD50" i="141"/>
  <c r="AD230" i="141"/>
  <c r="AD209" i="141"/>
  <c r="AD162" i="141"/>
  <c r="AD53" i="141"/>
  <c r="AD17" i="141"/>
  <c r="AD52" i="141"/>
  <c r="AD256" i="141"/>
  <c r="AD71" i="141"/>
  <c r="AD103" i="141"/>
  <c r="AD178" i="141"/>
  <c r="AD24" i="141"/>
  <c r="AD29" i="141"/>
  <c r="AD108" i="141"/>
  <c r="AD130" i="141"/>
  <c r="AD129" i="141"/>
  <c r="AD182" i="141"/>
  <c r="AD31" i="141"/>
  <c r="AD40" i="141"/>
  <c r="AD159" i="141"/>
  <c r="AD173" i="141"/>
  <c r="AD204" i="141"/>
  <c r="AD26" i="141"/>
  <c r="AD202" i="141"/>
  <c r="AD128" i="141"/>
  <c r="AD206" i="141"/>
  <c r="AD247" i="141"/>
  <c r="AD218" i="141"/>
  <c r="AD134" i="141"/>
  <c r="AD155" i="141"/>
  <c r="AD109" i="141"/>
  <c r="AD19" i="141"/>
  <c r="AD263" i="141"/>
  <c r="AD82" i="141"/>
  <c r="AD119" i="141"/>
  <c r="AD68" i="141"/>
  <c r="AD181" i="141"/>
  <c r="AD250" i="141"/>
  <c r="AD92" i="141"/>
  <c r="AD171" i="141"/>
  <c r="AD116" i="141"/>
  <c r="AD150" i="141"/>
  <c r="AD89" i="141"/>
  <c r="AD169" i="141"/>
  <c r="AD187" i="141"/>
  <c r="AD262" i="141"/>
  <c r="AD121" i="141"/>
  <c r="AD228" i="141"/>
  <c r="AD84" i="141"/>
  <c r="AD45" i="141"/>
  <c r="AD157" i="141"/>
  <c r="AD61" i="141"/>
  <c r="AD225" i="141"/>
  <c r="AD189" i="141"/>
  <c r="AD237" i="141"/>
  <c r="AD47" i="141"/>
  <c r="AD198" i="141"/>
  <c r="AD143" i="141"/>
  <c r="AD35" i="141"/>
  <c r="AD88" i="141"/>
  <c r="AD66" i="141"/>
  <c r="AD208" i="141"/>
  <c r="AD213" i="141"/>
  <c r="AD146" i="141"/>
  <c r="AD265" i="141"/>
  <c r="AD232" i="141"/>
  <c r="AD34" i="141"/>
  <c r="AD259" i="141"/>
  <c r="AD205" i="141"/>
  <c r="AD193" i="141"/>
  <c r="AD197" i="141"/>
  <c r="AD91" i="141"/>
  <c r="AD216" i="141"/>
  <c r="AD145" i="141"/>
  <c r="AJ145" i="141" l="1"/>
  <c r="AF145" i="141"/>
  <c r="AH145" i="141" s="1"/>
  <c r="AE145" i="141"/>
  <c r="AG145" i="141" s="1"/>
  <c r="AI145" i="141" s="1"/>
  <c r="AJ216" i="141"/>
  <c r="AE216" i="141"/>
  <c r="AG216" i="141" s="1"/>
  <c r="AI216" i="141" s="1"/>
  <c r="AF216" i="141"/>
  <c r="AH216" i="141" s="1"/>
  <c r="AJ91" i="141"/>
  <c r="AF91" i="141"/>
  <c r="AH91" i="141" s="1"/>
  <c r="AE91" i="141"/>
  <c r="AG91" i="141" s="1"/>
  <c r="AI91" i="141" s="1"/>
  <c r="AJ197" i="141"/>
  <c r="AE197" i="141"/>
  <c r="AG197" i="141" s="1"/>
  <c r="AI197" i="141" s="1"/>
  <c r="AF197" i="141"/>
  <c r="AH197" i="141" s="1"/>
  <c r="AJ193" i="141"/>
  <c r="AF193" i="141"/>
  <c r="AH193" i="141" s="1"/>
  <c r="AE193" i="141"/>
  <c r="AG193" i="141" s="1"/>
  <c r="AI193" i="141" s="1"/>
  <c r="AJ205" i="141"/>
  <c r="AF205" i="141"/>
  <c r="AH205" i="141" s="1"/>
  <c r="AE205" i="141"/>
  <c r="AG205" i="141" s="1"/>
  <c r="AI205" i="141" s="1"/>
  <c r="AJ259" i="141"/>
  <c r="AF259" i="141"/>
  <c r="AH259" i="141" s="1"/>
  <c r="AE259" i="141"/>
  <c r="AG259" i="141" s="1"/>
  <c r="AI259" i="141" s="1"/>
  <c r="AJ34" i="141"/>
  <c r="AE34" i="141"/>
  <c r="AG34" i="141" s="1"/>
  <c r="AI34" i="141" s="1"/>
  <c r="AF34" i="141"/>
  <c r="AH34" i="141" s="1"/>
  <c r="AJ232" i="141"/>
  <c r="AF232" i="141"/>
  <c r="AH232" i="141" s="1"/>
  <c r="AE232" i="141"/>
  <c r="AG232" i="141" s="1"/>
  <c r="AI232" i="141" s="1"/>
  <c r="AJ265" i="141"/>
  <c r="AE265" i="141"/>
  <c r="AG265" i="141" s="1"/>
  <c r="AI265" i="141" s="1"/>
  <c r="AF265" i="141"/>
  <c r="AH265" i="141" s="1"/>
  <c r="AJ146" i="141"/>
  <c r="AF146" i="141"/>
  <c r="AH146" i="141" s="1"/>
  <c r="AE146" i="141"/>
  <c r="AG146" i="141" s="1"/>
  <c r="AI146" i="141" s="1"/>
  <c r="AJ213" i="141"/>
  <c r="AE213" i="141"/>
  <c r="AG213" i="141" s="1"/>
  <c r="AI213" i="141" s="1"/>
  <c r="AF213" i="141"/>
  <c r="AH213" i="141" s="1"/>
  <c r="AJ208" i="141"/>
  <c r="AE208" i="141"/>
  <c r="AG208" i="141" s="1"/>
  <c r="AI208" i="141" s="1"/>
  <c r="AF208" i="141"/>
  <c r="AH208" i="141" s="1"/>
  <c r="AJ66" i="141"/>
  <c r="AE66" i="141"/>
  <c r="AG66" i="141" s="1"/>
  <c r="AI66" i="141" s="1"/>
  <c r="AF66" i="141"/>
  <c r="AH66" i="141" s="1"/>
  <c r="AJ88" i="141"/>
  <c r="AE88" i="141"/>
  <c r="AG88" i="141" s="1"/>
  <c r="AI88" i="141" s="1"/>
  <c r="AF88" i="141"/>
  <c r="AH88" i="141" s="1"/>
  <c r="AJ35" i="141"/>
  <c r="AF35" i="141"/>
  <c r="AH35" i="141" s="1"/>
  <c r="AE35" i="141"/>
  <c r="AG35" i="141" s="1"/>
  <c r="AI35" i="141" s="1"/>
  <c r="AJ143" i="141"/>
  <c r="AE143" i="141"/>
  <c r="AG143" i="141" s="1"/>
  <c r="AI143" i="141" s="1"/>
  <c r="AF143" i="141"/>
  <c r="AH143" i="141" s="1"/>
  <c r="AJ198" i="141"/>
  <c r="AE198" i="141"/>
  <c r="AG198" i="141" s="1"/>
  <c r="AI198" i="141" s="1"/>
  <c r="AF198" i="141"/>
  <c r="AH198" i="141" s="1"/>
  <c r="AJ47" i="141"/>
  <c r="AF47" i="141"/>
  <c r="AH47" i="141" s="1"/>
  <c r="AE47" i="141"/>
  <c r="AG47" i="141" s="1"/>
  <c r="AI47" i="141" s="1"/>
  <c r="AJ237" i="141"/>
  <c r="AE237" i="141"/>
  <c r="AG237" i="141" s="1"/>
  <c r="AI237" i="141" s="1"/>
  <c r="AF237" i="141"/>
  <c r="AH237" i="141" s="1"/>
  <c r="AJ189" i="141"/>
  <c r="AF189" i="141"/>
  <c r="AH189" i="141" s="1"/>
  <c r="AE189" i="141"/>
  <c r="AG189" i="141" s="1"/>
  <c r="AI189" i="141" s="1"/>
  <c r="AJ225" i="141"/>
  <c r="AE225" i="141"/>
  <c r="AG225" i="141" s="1"/>
  <c r="AI225" i="141" s="1"/>
  <c r="AF225" i="141"/>
  <c r="AH225" i="141" s="1"/>
  <c r="AJ61" i="141"/>
  <c r="AE61" i="141"/>
  <c r="AG61" i="141" s="1"/>
  <c r="AI61" i="141" s="1"/>
  <c r="AF61" i="141"/>
  <c r="AH61" i="141" s="1"/>
  <c r="AJ157" i="141"/>
  <c r="AF157" i="141"/>
  <c r="AH157" i="141" s="1"/>
  <c r="AE157" i="141"/>
  <c r="AG157" i="141" s="1"/>
  <c r="AI157" i="141" s="1"/>
  <c r="AJ45" i="141"/>
  <c r="AF45" i="141"/>
  <c r="AH45" i="141" s="1"/>
  <c r="AE45" i="141"/>
  <c r="AG45" i="141" s="1"/>
  <c r="AI45" i="141" s="1"/>
  <c r="AJ84" i="141"/>
  <c r="AE84" i="141"/>
  <c r="AG84" i="141" s="1"/>
  <c r="AI84" i="141" s="1"/>
  <c r="AF84" i="141"/>
  <c r="AH84" i="141" s="1"/>
  <c r="AJ228" i="141"/>
  <c r="AF228" i="141"/>
  <c r="AH228" i="141" s="1"/>
  <c r="AE228" i="141"/>
  <c r="AG228" i="141" s="1"/>
  <c r="AI228" i="141" s="1"/>
  <c r="AJ121" i="141"/>
  <c r="AE121" i="141"/>
  <c r="AG121" i="141" s="1"/>
  <c r="AI121" i="141" s="1"/>
  <c r="AF121" i="141"/>
  <c r="AH121" i="141" s="1"/>
  <c r="AJ262" i="141"/>
  <c r="AE262" i="141"/>
  <c r="AG262" i="141" s="1"/>
  <c r="AI262" i="141" s="1"/>
  <c r="AF262" i="141"/>
  <c r="AH262" i="141" s="1"/>
  <c r="AJ187" i="141"/>
  <c r="AE187" i="141"/>
  <c r="AG187" i="141" s="1"/>
  <c r="AI187" i="141" s="1"/>
  <c r="AF187" i="141"/>
  <c r="AH187" i="141" s="1"/>
  <c r="AJ169" i="141"/>
  <c r="AE169" i="141"/>
  <c r="AG169" i="141" s="1"/>
  <c r="AI169" i="141" s="1"/>
  <c r="AF169" i="141"/>
  <c r="AH169" i="141" s="1"/>
  <c r="AJ89" i="141"/>
  <c r="AE89" i="141"/>
  <c r="AG89" i="141" s="1"/>
  <c r="AI89" i="141" s="1"/>
  <c r="AF89" i="141"/>
  <c r="AH89" i="141" s="1"/>
  <c r="AJ150" i="141"/>
  <c r="AE150" i="141"/>
  <c r="AG150" i="141" s="1"/>
  <c r="AI150" i="141" s="1"/>
  <c r="AF150" i="141"/>
  <c r="AH150" i="141" s="1"/>
  <c r="AJ116" i="141"/>
  <c r="AF116" i="141"/>
  <c r="AH116" i="141" s="1"/>
  <c r="AE116" i="141"/>
  <c r="AG116" i="141" s="1"/>
  <c r="AI116" i="141" s="1"/>
  <c r="AJ171" i="141"/>
  <c r="AF171" i="141"/>
  <c r="AH171" i="141" s="1"/>
  <c r="AE171" i="141"/>
  <c r="AG171" i="141" s="1"/>
  <c r="AI171" i="141" s="1"/>
  <c r="AJ92" i="141"/>
  <c r="AF92" i="141"/>
  <c r="AH92" i="141" s="1"/>
  <c r="AE92" i="141"/>
  <c r="AG92" i="141" s="1"/>
  <c r="AI92" i="141" s="1"/>
  <c r="AJ250" i="141"/>
  <c r="AF250" i="141"/>
  <c r="AH250" i="141" s="1"/>
  <c r="AE250" i="141"/>
  <c r="AG250" i="141" s="1"/>
  <c r="AI250" i="141" s="1"/>
  <c r="AJ181" i="141"/>
  <c r="AE181" i="141"/>
  <c r="AG181" i="141" s="1"/>
  <c r="AI181" i="141" s="1"/>
  <c r="AF181" i="141"/>
  <c r="AH181" i="141" s="1"/>
  <c r="AJ68" i="141"/>
  <c r="AF68" i="141"/>
  <c r="AH68" i="141" s="1"/>
  <c r="AE68" i="141"/>
  <c r="AG68" i="141" s="1"/>
  <c r="AI68" i="141" s="1"/>
  <c r="AJ119" i="141"/>
  <c r="AE119" i="141"/>
  <c r="AG119" i="141" s="1"/>
  <c r="AI119" i="141" s="1"/>
  <c r="AF119" i="141"/>
  <c r="AH119" i="141" s="1"/>
  <c r="AJ82" i="141"/>
  <c r="AE82" i="141"/>
  <c r="AG82" i="141" s="1"/>
  <c r="AI82" i="141" s="1"/>
  <c r="AF82" i="141"/>
  <c r="AH82" i="141" s="1"/>
  <c r="AJ263" i="141"/>
  <c r="AE263" i="141"/>
  <c r="AG263" i="141" s="1"/>
  <c r="AI263" i="141" s="1"/>
  <c r="AF263" i="141"/>
  <c r="AH263" i="141" s="1"/>
  <c r="AJ19" i="141"/>
  <c r="AE19" i="141"/>
  <c r="AG19" i="141" s="1"/>
  <c r="AI19" i="141" s="1"/>
  <c r="AF19" i="141"/>
  <c r="AH19" i="141" s="1"/>
  <c r="AJ109" i="141"/>
  <c r="AF109" i="141"/>
  <c r="AH109" i="141" s="1"/>
  <c r="AE109" i="141"/>
  <c r="AG109" i="141" s="1"/>
  <c r="AI109" i="141" s="1"/>
  <c r="AJ155" i="141"/>
  <c r="AF155" i="141"/>
  <c r="AH155" i="141" s="1"/>
  <c r="AE155" i="141"/>
  <c r="AG155" i="141" s="1"/>
  <c r="AI155" i="141" s="1"/>
  <c r="AJ134" i="141"/>
  <c r="AF134" i="141"/>
  <c r="AH134" i="141" s="1"/>
  <c r="AE134" i="141"/>
  <c r="AG134" i="141" s="1"/>
  <c r="AI134" i="141" s="1"/>
  <c r="AJ218" i="141"/>
  <c r="AF218" i="141"/>
  <c r="AH218" i="141" s="1"/>
  <c r="AE218" i="141"/>
  <c r="AG218" i="141" s="1"/>
  <c r="AI218" i="141" s="1"/>
  <c r="AJ247" i="141"/>
  <c r="AE247" i="141"/>
  <c r="AG247" i="141" s="1"/>
  <c r="AI247" i="141" s="1"/>
  <c r="AF247" i="141"/>
  <c r="AH247" i="141" s="1"/>
  <c r="AJ206" i="141"/>
  <c r="AE206" i="141"/>
  <c r="AG206" i="141" s="1"/>
  <c r="AI206" i="141" s="1"/>
  <c r="AF206" i="141"/>
  <c r="AH206" i="141" s="1"/>
  <c r="AJ128" i="141"/>
  <c r="AE128" i="141"/>
  <c r="AG128" i="141" s="1"/>
  <c r="AI128" i="141" s="1"/>
  <c r="AF128" i="141"/>
  <c r="AH128" i="141" s="1"/>
  <c r="AJ202" i="141"/>
  <c r="AF202" i="141"/>
  <c r="AH202" i="141" s="1"/>
  <c r="AE202" i="141"/>
  <c r="AG202" i="141" s="1"/>
  <c r="AI202" i="141" s="1"/>
  <c r="AJ26" i="141"/>
  <c r="AE26" i="141"/>
  <c r="AG26" i="141" s="1"/>
  <c r="AI26" i="141" s="1"/>
  <c r="AF26" i="141"/>
  <c r="AH26" i="141" s="1"/>
  <c r="AJ204" i="141"/>
  <c r="AE204" i="141"/>
  <c r="AG204" i="141" s="1"/>
  <c r="AI204" i="141" s="1"/>
  <c r="AF204" i="141"/>
  <c r="AH204" i="141" s="1"/>
  <c r="AJ173" i="141"/>
  <c r="AE173" i="141"/>
  <c r="AG173" i="141" s="1"/>
  <c r="AI173" i="141" s="1"/>
  <c r="AF173" i="141"/>
  <c r="AH173" i="141" s="1"/>
  <c r="AJ159" i="141"/>
  <c r="AE159" i="141"/>
  <c r="AG159" i="141" s="1"/>
  <c r="AI159" i="141" s="1"/>
  <c r="AF159" i="141"/>
  <c r="AH159" i="141" s="1"/>
  <c r="AJ40" i="141"/>
  <c r="AF40" i="141"/>
  <c r="AH40" i="141" s="1"/>
  <c r="AE40" i="141"/>
  <c r="AG40" i="141" s="1"/>
  <c r="AI40" i="141" s="1"/>
  <c r="AJ31" i="141"/>
  <c r="AF31" i="141"/>
  <c r="AH31" i="141" s="1"/>
  <c r="AE31" i="141"/>
  <c r="AG31" i="141" s="1"/>
  <c r="AI31" i="141" s="1"/>
  <c r="AJ182" i="141"/>
  <c r="AE182" i="141"/>
  <c r="AG182" i="141" s="1"/>
  <c r="AI182" i="141" s="1"/>
  <c r="AF182" i="141"/>
  <c r="AH182" i="141" s="1"/>
  <c r="AJ129" i="141"/>
  <c r="AF129" i="141"/>
  <c r="AH129" i="141" s="1"/>
  <c r="AE129" i="141"/>
  <c r="AG129" i="141" s="1"/>
  <c r="AI129" i="141" s="1"/>
  <c r="AJ130" i="141"/>
  <c r="AF130" i="141"/>
  <c r="AH130" i="141" s="1"/>
  <c r="AE130" i="141"/>
  <c r="AG130" i="141" s="1"/>
  <c r="AI130" i="141" s="1"/>
  <c r="AJ108" i="141"/>
  <c r="AF108" i="141"/>
  <c r="AH108" i="141" s="1"/>
  <c r="AE108" i="141"/>
  <c r="AG108" i="141" s="1"/>
  <c r="AI108" i="141" s="1"/>
  <c r="AJ29" i="141"/>
  <c r="AE29" i="141"/>
  <c r="AG29" i="141" s="1"/>
  <c r="AI29" i="141" s="1"/>
  <c r="AF29" i="141"/>
  <c r="AH29" i="141" s="1"/>
  <c r="AJ24" i="141"/>
  <c r="AE24" i="141"/>
  <c r="AG24" i="141" s="1"/>
  <c r="AI24" i="141" s="1"/>
  <c r="AF24" i="141"/>
  <c r="AH24" i="141" s="1"/>
  <c r="AJ178" i="141"/>
  <c r="AE178" i="141"/>
  <c r="AG178" i="141" s="1"/>
  <c r="AI178" i="141" s="1"/>
  <c r="AF178" i="141"/>
  <c r="AH178" i="141" s="1"/>
  <c r="AJ103" i="141"/>
  <c r="AE103" i="141"/>
  <c r="AG103" i="141" s="1"/>
  <c r="AI103" i="141" s="1"/>
  <c r="AF103" i="141"/>
  <c r="AH103" i="141" s="1"/>
  <c r="AJ71" i="141"/>
  <c r="AF71" i="141"/>
  <c r="AH71" i="141" s="1"/>
  <c r="AE71" i="141"/>
  <c r="AG71" i="141" s="1"/>
  <c r="AI71" i="141" s="1"/>
  <c r="AJ256" i="141"/>
  <c r="AF256" i="141"/>
  <c r="AH256" i="141" s="1"/>
  <c r="AE256" i="141"/>
  <c r="AG256" i="141" s="1"/>
  <c r="AI256" i="141" s="1"/>
  <c r="AJ52" i="141"/>
  <c r="AF52" i="141"/>
  <c r="AH52" i="141" s="1"/>
  <c r="AE52" i="141"/>
  <c r="AG52" i="141" s="1"/>
  <c r="AI52" i="141" s="1"/>
  <c r="AJ17" i="141"/>
  <c r="AE17" i="141"/>
  <c r="AG17" i="141" s="1"/>
  <c r="AI17" i="141" s="1"/>
  <c r="AF17" i="141"/>
  <c r="AH17" i="141" s="1"/>
  <c r="AJ53" i="141"/>
  <c r="AF53" i="141"/>
  <c r="AH53" i="141" s="1"/>
  <c r="AE53" i="141"/>
  <c r="AG53" i="141" s="1"/>
  <c r="AI53" i="141" s="1"/>
  <c r="AJ162" i="141"/>
  <c r="AF162" i="141"/>
  <c r="AH162" i="141" s="1"/>
  <c r="AE162" i="141"/>
  <c r="AG162" i="141" s="1"/>
  <c r="AI162" i="141" s="1"/>
  <c r="AJ209" i="141"/>
  <c r="AE209" i="141"/>
  <c r="AG209" i="141" s="1"/>
  <c r="AI209" i="141" s="1"/>
  <c r="AF209" i="141"/>
  <c r="AH209" i="141" s="1"/>
  <c r="AJ230" i="141"/>
  <c r="AF230" i="141"/>
  <c r="AH230" i="141" s="1"/>
  <c r="AE230" i="141"/>
  <c r="AG230" i="141" s="1"/>
  <c r="AI230" i="141" s="1"/>
  <c r="AJ50" i="141"/>
  <c r="AF50" i="141"/>
  <c r="AH50" i="141" s="1"/>
  <c r="AE50" i="141"/>
  <c r="AG50" i="141" s="1"/>
  <c r="AI50" i="141" s="1"/>
  <c r="AJ233" i="141"/>
  <c r="AF233" i="141"/>
  <c r="AH233" i="141" s="1"/>
  <c r="AE233" i="141"/>
  <c r="AG233" i="141" s="1"/>
  <c r="AI233" i="141" s="1"/>
  <c r="AJ168" i="141"/>
  <c r="AE168" i="141"/>
  <c r="AG168" i="141" s="1"/>
  <c r="AI168" i="141" s="1"/>
  <c r="AF168" i="141"/>
  <c r="AH168" i="141" s="1"/>
  <c r="AJ190" i="141"/>
  <c r="AE190" i="141"/>
  <c r="AG190" i="141" s="1"/>
  <c r="AI190" i="141" s="1"/>
  <c r="AF190" i="141"/>
  <c r="AH190" i="141" s="1"/>
  <c r="AJ111" i="141"/>
  <c r="AE111" i="141"/>
  <c r="AG111" i="141" s="1"/>
  <c r="AI111" i="141" s="1"/>
  <c r="AF111" i="141"/>
  <c r="AH111" i="141" s="1"/>
  <c r="AJ117" i="141"/>
  <c r="AE117" i="141"/>
  <c r="AG117" i="141" s="1"/>
  <c r="AI117" i="141" s="1"/>
  <c r="AF117" i="141"/>
  <c r="AH117" i="141" s="1"/>
  <c r="AJ249" i="141"/>
  <c r="AF249" i="141"/>
  <c r="AH249" i="141" s="1"/>
  <c r="AE249" i="141"/>
  <c r="AG249" i="141" s="1"/>
  <c r="AI249" i="141" s="1"/>
  <c r="AJ195" i="141"/>
  <c r="AF195" i="141"/>
  <c r="AH195" i="141" s="1"/>
  <c r="AE195" i="141"/>
  <c r="AG195" i="141" s="1"/>
  <c r="AI195" i="141" s="1"/>
  <c r="AJ41" i="141"/>
  <c r="AE41" i="141"/>
  <c r="AG41" i="141" s="1"/>
  <c r="AI41" i="141" s="1"/>
  <c r="AF41" i="141"/>
  <c r="AH41" i="141" s="1"/>
  <c r="AJ27" i="141"/>
  <c r="AF27" i="141"/>
  <c r="AH27" i="141" s="1"/>
  <c r="AE27" i="141"/>
  <c r="AG27" i="141" s="1"/>
  <c r="AI27" i="141" s="1"/>
  <c r="AJ94" i="141"/>
  <c r="AF94" i="141"/>
  <c r="AH94" i="141" s="1"/>
  <c r="AE94" i="141"/>
  <c r="AG94" i="141" s="1"/>
  <c r="AI94" i="141" s="1"/>
  <c r="AJ184" i="141"/>
  <c r="AE184" i="141"/>
  <c r="AG184" i="141" s="1"/>
  <c r="AI184" i="141" s="1"/>
  <c r="AF184" i="141"/>
  <c r="AH184" i="141" s="1"/>
  <c r="AJ151" i="141"/>
  <c r="AF151" i="141"/>
  <c r="AH151" i="141" s="1"/>
  <c r="AE151" i="141"/>
  <c r="AG151" i="141" s="1"/>
  <c r="AI151" i="141" s="1"/>
  <c r="AJ136" i="141"/>
  <c r="AF136" i="141"/>
  <c r="AH136" i="141" s="1"/>
  <c r="AE136" i="141"/>
  <c r="AG136" i="141" s="1"/>
  <c r="AI136" i="141" s="1"/>
  <c r="AJ242" i="141"/>
  <c r="AF242" i="141"/>
  <c r="AH242" i="141" s="1"/>
  <c r="AE242" i="141"/>
  <c r="AG242" i="141" s="1"/>
  <c r="AI242" i="141" s="1"/>
  <c r="AJ227" i="141"/>
  <c r="AF227" i="141"/>
  <c r="AH227" i="141" s="1"/>
  <c r="AE227" i="141"/>
  <c r="AG227" i="141" s="1"/>
  <c r="AI227" i="141" s="1"/>
  <c r="AJ201" i="141"/>
  <c r="AF201" i="141"/>
  <c r="AH201" i="141" s="1"/>
  <c r="AE201" i="141"/>
  <c r="AG201" i="141" s="1"/>
  <c r="AI201" i="141" s="1"/>
  <c r="AJ43" i="141"/>
  <c r="AE43" i="141"/>
  <c r="AG43" i="141" s="1"/>
  <c r="AI43" i="141" s="1"/>
  <c r="AF43" i="141"/>
  <c r="AH43" i="141" s="1"/>
  <c r="AJ95" i="141"/>
  <c r="AF95" i="141"/>
  <c r="AH95" i="141" s="1"/>
  <c r="AE95" i="141"/>
  <c r="AG95" i="141" s="1"/>
  <c r="AI95" i="141" s="1"/>
  <c r="AJ28" i="141"/>
  <c r="AF28" i="141"/>
  <c r="AH28" i="141" s="1"/>
  <c r="AE28" i="141"/>
  <c r="AG28" i="141" s="1"/>
  <c r="AI28" i="141" s="1"/>
  <c r="AJ158" i="141"/>
  <c r="AE158" i="141"/>
  <c r="AG158" i="141" s="1"/>
  <c r="AI158" i="141" s="1"/>
  <c r="AF158" i="141"/>
  <c r="AH158" i="141" s="1"/>
  <c r="AJ78" i="141"/>
  <c r="AF78" i="141"/>
  <c r="AH78" i="141" s="1"/>
  <c r="AE78" i="141"/>
  <c r="AG78" i="141" s="1"/>
  <c r="AI78" i="141" s="1"/>
  <c r="AJ124" i="141"/>
  <c r="AE124" i="141"/>
  <c r="AG124" i="141" s="1"/>
  <c r="AI124" i="141" s="1"/>
  <c r="AF124" i="141"/>
  <c r="AH124" i="141" s="1"/>
  <c r="AJ243" i="141"/>
  <c r="AF243" i="141"/>
  <c r="AH243" i="141" s="1"/>
  <c r="AE243" i="141"/>
  <c r="AG243" i="141" s="1"/>
  <c r="AI243" i="141" s="1"/>
  <c r="AJ99" i="141"/>
  <c r="AE99" i="141"/>
  <c r="AG99" i="141" s="1"/>
  <c r="AI99" i="141" s="1"/>
  <c r="AF99" i="141"/>
  <c r="AH99" i="141" s="1"/>
  <c r="AJ246" i="141"/>
  <c r="AF246" i="141"/>
  <c r="AH246" i="141" s="1"/>
  <c r="AE246" i="141"/>
  <c r="AG246" i="141" s="1"/>
  <c r="AI246" i="141" s="1"/>
  <c r="AJ203" i="141"/>
  <c r="AE203" i="141"/>
  <c r="AG203" i="141" s="1"/>
  <c r="AI203" i="141" s="1"/>
  <c r="AF203" i="141"/>
  <c r="AH203" i="141" s="1"/>
  <c r="AJ211" i="141"/>
  <c r="AE211" i="141"/>
  <c r="AG211" i="141" s="1"/>
  <c r="AI211" i="141" s="1"/>
  <c r="AF211" i="141"/>
  <c r="AH211" i="141" s="1"/>
  <c r="AJ113" i="141"/>
  <c r="AE113" i="141"/>
  <c r="AG113" i="141" s="1"/>
  <c r="AI113" i="141" s="1"/>
  <c r="AF113" i="141"/>
  <c r="AH113" i="141" s="1"/>
  <c r="AJ180" i="141"/>
  <c r="AF180" i="141"/>
  <c r="AH180" i="141" s="1"/>
  <c r="AE180" i="141"/>
  <c r="AG180" i="141" s="1"/>
  <c r="AI180" i="141" s="1"/>
  <c r="AJ223" i="141"/>
  <c r="AE223" i="141"/>
  <c r="AG223" i="141" s="1"/>
  <c r="AI223" i="141" s="1"/>
  <c r="AF223" i="141"/>
  <c r="AH223" i="141" s="1"/>
  <c r="AJ85" i="141"/>
  <c r="AF85" i="141"/>
  <c r="AH85" i="141" s="1"/>
  <c r="AE85" i="141"/>
  <c r="AG85" i="141" s="1"/>
  <c r="AI85" i="141" s="1"/>
  <c r="AJ210" i="141"/>
  <c r="AF210" i="141"/>
  <c r="AH210" i="141" s="1"/>
  <c r="AE210" i="141"/>
  <c r="AG210" i="141" s="1"/>
  <c r="AI210" i="141" s="1"/>
  <c r="AJ252" i="141"/>
  <c r="AF252" i="141"/>
  <c r="AH252" i="141" s="1"/>
  <c r="AE252" i="141"/>
  <c r="AG252" i="141" s="1"/>
  <c r="AI252" i="141" s="1"/>
  <c r="AJ192" i="141"/>
  <c r="AE192" i="141"/>
  <c r="AG192" i="141" s="1"/>
  <c r="AI192" i="141" s="1"/>
  <c r="AF192" i="141"/>
  <c r="AH192" i="141" s="1"/>
  <c r="AJ48" i="141"/>
  <c r="AE48" i="141"/>
  <c r="AG48" i="141" s="1"/>
  <c r="AI48" i="141" s="1"/>
  <c r="AF48" i="141"/>
  <c r="AH48" i="141" s="1"/>
  <c r="AJ106" i="141"/>
  <c r="AE106" i="141"/>
  <c r="AG106" i="141" s="1"/>
  <c r="AI106" i="141" s="1"/>
  <c r="AF106" i="141"/>
  <c r="AH106" i="141" s="1"/>
  <c r="AJ188" i="141"/>
  <c r="AE188" i="141"/>
  <c r="AG188" i="141" s="1"/>
  <c r="AI188" i="141" s="1"/>
  <c r="AF188" i="141"/>
  <c r="AH188" i="141" s="1"/>
  <c r="AJ75" i="141"/>
  <c r="AE75" i="141"/>
  <c r="AG75" i="141" s="1"/>
  <c r="AI75" i="141" s="1"/>
  <c r="AF75" i="141"/>
  <c r="AH75" i="141" s="1"/>
  <c r="AJ176" i="141"/>
  <c r="AE176" i="141"/>
  <c r="AG176" i="141" s="1"/>
  <c r="AI176" i="141" s="1"/>
  <c r="AF176" i="141"/>
  <c r="AH176" i="141" s="1"/>
  <c r="AJ118" i="141"/>
  <c r="AF118" i="141"/>
  <c r="AH118" i="141" s="1"/>
  <c r="AE118" i="141"/>
  <c r="AG118" i="141" s="1"/>
  <c r="AI118" i="141" s="1"/>
  <c r="AJ115" i="141"/>
  <c r="AE115" i="141"/>
  <c r="AG115" i="141" s="1"/>
  <c r="AI115" i="141" s="1"/>
  <c r="AF115" i="141"/>
  <c r="AH115" i="141" s="1"/>
  <c r="AJ170" i="141"/>
  <c r="AF170" i="141"/>
  <c r="AH170" i="141" s="1"/>
  <c r="AE170" i="141"/>
  <c r="AG170" i="141" s="1"/>
  <c r="AI170" i="141" s="1"/>
  <c r="AJ156" i="141"/>
  <c r="AE156" i="141"/>
  <c r="AG156" i="141" s="1"/>
  <c r="AI156" i="141" s="1"/>
  <c r="AF156" i="141"/>
  <c r="AH156" i="141" s="1"/>
  <c r="AJ224" i="141"/>
  <c r="AE224" i="141"/>
  <c r="AG224" i="141" s="1"/>
  <c r="AI224" i="141" s="1"/>
  <c r="AF224" i="141"/>
  <c r="AH224" i="141" s="1"/>
  <c r="AJ57" i="141"/>
  <c r="AF57" i="141"/>
  <c r="AH57" i="141" s="1"/>
  <c r="AE57" i="141"/>
  <c r="AG57" i="141" s="1"/>
  <c r="AI57" i="141" s="1"/>
  <c r="AJ80" i="141"/>
  <c r="AF80" i="141"/>
  <c r="AH80" i="141" s="1"/>
  <c r="AE80" i="141"/>
  <c r="AG80" i="141" s="1"/>
  <c r="AI80" i="141" s="1"/>
  <c r="AJ77" i="141"/>
  <c r="AF77" i="141"/>
  <c r="AH77" i="141" s="1"/>
  <c r="AE77" i="141"/>
  <c r="AG77" i="141" s="1"/>
  <c r="AI77" i="141" s="1"/>
  <c r="AJ37" i="141"/>
  <c r="AF37" i="141"/>
  <c r="AH37" i="141" s="1"/>
  <c r="AE37" i="141"/>
  <c r="AG37" i="141" s="1"/>
  <c r="AI37" i="141" s="1"/>
  <c r="AJ114" i="141"/>
  <c r="AF114" i="141"/>
  <c r="AH114" i="141" s="1"/>
  <c r="AE114" i="141"/>
  <c r="AG114" i="141" s="1"/>
  <c r="AI114" i="141" s="1"/>
  <c r="AJ248" i="141"/>
  <c r="AF248" i="141"/>
  <c r="AH248" i="141" s="1"/>
  <c r="AE248" i="141"/>
  <c r="AG248" i="141" s="1"/>
  <c r="AI248" i="141" s="1"/>
  <c r="AJ104" i="141"/>
  <c r="AE104" i="141"/>
  <c r="AG104" i="141" s="1"/>
  <c r="AI104" i="141" s="1"/>
  <c r="AF104" i="141"/>
  <c r="AH104" i="141" s="1"/>
  <c r="AJ39" i="141"/>
  <c r="AE39" i="141"/>
  <c r="AG39" i="141" s="1"/>
  <c r="AI39" i="141" s="1"/>
  <c r="AF39" i="141"/>
  <c r="AH39" i="141" s="1"/>
  <c r="AJ160" i="141"/>
  <c r="AF160" i="141"/>
  <c r="AH160" i="141" s="1"/>
  <c r="AE160" i="141"/>
  <c r="AG160" i="141" s="1"/>
  <c r="AI160" i="141" s="1"/>
  <c r="AJ149" i="141"/>
  <c r="AF149" i="141"/>
  <c r="AH149" i="141" s="1"/>
  <c r="AE149" i="141"/>
  <c r="AG149" i="141" s="1"/>
  <c r="AI149" i="141" s="1"/>
  <c r="AJ154" i="141"/>
  <c r="AE154" i="141"/>
  <c r="AG154" i="141" s="1"/>
  <c r="AI154" i="141" s="1"/>
  <c r="AF154" i="141"/>
  <c r="AH154" i="141" s="1"/>
  <c r="AJ30" i="141"/>
  <c r="AF30" i="141"/>
  <c r="AH30" i="141" s="1"/>
  <c r="AE30" i="141"/>
  <c r="AG30" i="141" s="1"/>
  <c r="AI30" i="141" s="1"/>
  <c r="AJ67" i="141"/>
  <c r="AF67" i="141"/>
  <c r="AH67" i="141" s="1"/>
  <c r="AE67" i="141"/>
  <c r="AG67" i="141" s="1"/>
  <c r="AI67" i="141" s="1"/>
  <c r="AD266" i="141"/>
  <c r="AJ16" i="141"/>
  <c r="AF16" i="141"/>
  <c r="AE16" i="141"/>
  <c r="AG16" i="141" s="1"/>
  <c r="AI16" i="141" s="1"/>
  <c r="AJ125" i="141"/>
  <c r="AF125" i="141"/>
  <c r="AH125" i="141" s="1"/>
  <c r="AE125" i="141"/>
  <c r="AG125" i="141" s="1"/>
  <c r="AI125" i="141" s="1"/>
  <c r="AJ22" i="141"/>
  <c r="AF22" i="141"/>
  <c r="AH22" i="141" s="1"/>
  <c r="AE22" i="141"/>
  <c r="AG22" i="141" s="1"/>
  <c r="AI22" i="141" s="1"/>
  <c r="AJ148" i="141"/>
  <c r="AF148" i="141"/>
  <c r="AH148" i="141" s="1"/>
  <c r="AE148" i="141"/>
  <c r="AG148" i="141" s="1"/>
  <c r="AI148" i="141" s="1"/>
  <c r="AJ153" i="141"/>
  <c r="AE153" i="141"/>
  <c r="AG153" i="141" s="1"/>
  <c r="AI153" i="141" s="1"/>
  <c r="AF153" i="141"/>
  <c r="AH153" i="141" s="1"/>
  <c r="AJ137" i="141"/>
  <c r="AE137" i="141"/>
  <c r="AG137" i="141" s="1"/>
  <c r="AI137" i="141" s="1"/>
  <c r="AF137" i="141"/>
  <c r="AH137" i="141" s="1"/>
  <c r="AJ220" i="141"/>
  <c r="AE220" i="141"/>
  <c r="AG220" i="141" s="1"/>
  <c r="AI220" i="141" s="1"/>
  <c r="AF220" i="141"/>
  <c r="AH220" i="141" s="1"/>
  <c r="AJ172" i="141"/>
  <c r="AE172" i="141"/>
  <c r="AG172" i="141" s="1"/>
  <c r="AI172" i="141" s="1"/>
  <c r="AF172" i="141"/>
  <c r="AH172" i="141" s="1"/>
  <c r="AJ122" i="141"/>
  <c r="AF122" i="141"/>
  <c r="AH122" i="141" s="1"/>
  <c r="AE122" i="141"/>
  <c r="AG122" i="141" s="1"/>
  <c r="AI122" i="141" s="1"/>
  <c r="AJ254" i="141"/>
  <c r="AF254" i="141"/>
  <c r="AH254" i="141" s="1"/>
  <c r="AE254" i="141"/>
  <c r="AG254" i="141" s="1"/>
  <c r="AI254" i="141" s="1"/>
  <c r="AJ258" i="141"/>
  <c r="AE258" i="141"/>
  <c r="AG258" i="141" s="1"/>
  <c r="AI258" i="141" s="1"/>
  <c r="AF258" i="141"/>
  <c r="AH258" i="141" s="1"/>
  <c r="AJ100" i="141"/>
  <c r="AF100" i="141"/>
  <c r="AH100" i="141" s="1"/>
  <c r="AE100" i="141"/>
  <c r="AG100" i="141" s="1"/>
  <c r="AI100" i="141" s="1"/>
  <c r="AJ33" i="141"/>
  <c r="AE33" i="141"/>
  <c r="AG33" i="141" s="1"/>
  <c r="AI33" i="141" s="1"/>
  <c r="AF33" i="141"/>
  <c r="AH33" i="141" s="1"/>
  <c r="AJ54" i="141"/>
  <c r="AE54" i="141"/>
  <c r="AG54" i="141" s="1"/>
  <c r="AI54" i="141" s="1"/>
  <c r="AF54" i="141"/>
  <c r="AH54" i="141" s="1"/>
  <c r="AJ126" i="141"/>
  <c r="AE126" i="141"/>
  <c r="AG126" i="141" s="1"/>
  <c r="AI126" i="141" s="1"/>
  <c r="AF126" i="141"/>
  <c r="AH126" i="141" s="1"/>
  <c r="AJ217" i="141"/>
  <c r="AE217" i="141"/>
  <c r="AG217" i="141" s="1"/>
  <c r="AI217" i="141" s="1"/>
  <c r="AF217" i="141"/>
  <c r="AH217" i="141" s="1"/>
  <c r="AJ164" i="141"/>
  <c r="AE164" i="141"/>
  <c r="AG164" i="141" s="1"/>
  <c r="AI164" i="141" s="1"/>
  <c r="AF164" i="141"/>
  <c r="AH164" i="141" s="1"/>
  <c r="AJ179" i="141"/>
  <c r="AF179" i="141"/>
  <c r="AH179" i="141" s="1"/>
  <c r="AE179" i="141"/>
  <c r="AG179" i="141" s="1"/>
  <c r="AI179" i="141" s="1"/>
  <c r="AJ69" i="141"/>
  <c r="AF69" i="141"/>
  <c r="AH69" i="141" s="1"/>
  <c r="AE69" i="141"/>
  <c r="AG69" i="141" s="1"/>
  <c r="AI69" i="141" s="1"/>
  <c r="AJ32" i="141"/>
  <c r="AF32" i="141"/>
  <c r="AH32" i="141" s="1"/>
  <c r="AE32" i="141"/>
  <c r="AG32" i="141" s="1"/>
  <c r="AI32" i="141" s="1"/>
  <c r="AJ133" i="141"/>
  <c r="AF133" i="141"/>
  <c r="AH133" i="141" s="1"/>
  <c r="AE133" i="141"/>
  <c r="AG133" i="141" s="1"/>
  <c r="AI133" i="141" s="1"/>
  <c r="AJ73" i="141"/>
  <c r="AE73" i="141"/>
  <c r="AG73" i="141" s="1"/>
  <c r="AI73" i="141" s="1"/>
  <c r="AF73" i="141"/>
  <c r="AH73" i="141" s="1"/>
  <c r="AJ244" i="141"/>
  <c r="AE244" i="141"/>
  <c r="AG244" i="141" s="1"/>
  <c r="AI244" i="141" s="1"/>
  <c r="AF244" i="141"/>
  <c r="AH244" i="141" s="1"/>
  <c r="AJ207" i="141"/>
  <c r="AE207" i="141"/>
  <c r="AG207" i="141" s="1"/>
  <c r="AI207" i="141" s="1"/>
  <c r="AF207" i="141"/>
  <c r="AH207" i="141" s="1"/>
  <c r="AJ177" i="141"/>
  <c r="AF177" i="141"/>
  <c r="AH177" i="141" s="1"/>
  <c r="AE177" i="141"/>
  <c r="AG177" i="141" s="1"/>
  <c r="AI177" i="141" s="1"/>
  <c r="AJ245" i="141"/>
  <c r="AF245" i="141"/>
  <c r="AH245" i="141" s="1"/>
  <c r="AE245" i="141"/>
  <c r="AG245" i="141" s="1"/>
  <c r="AI245" i="141" s="1"/>
  <c r="AJ74" i="141"/>
  <c r="AF74" i="141"/>
  <c r="AH74" i="141" s="1"/>
  <c r="AE74" i="141"/>
  <c r="AG74" i="141" s="1"/>
  <c r="AI74" i="141" s="1"/>
  <c r="AJ191" i="141"/>
  <c r="AE191" i="141"/>
  <c r="AG191" i="141" s="1"/>
  <c r="AI191" i="141" s="1"/>
  <c r="AF191" i="141"/>
  <c r="AH191" i="141" s="1"/>
  <c r="AJ257" i="141"/>
  <c r="AE257" i="141"/>
  <c r="AG257" i="141" s="1"/>
  <c r="AI257" i="141" s="1"/>
  <c r="AF257" i="141"/>
  <c r="AH257" i="141" s="1"/>
  <c r="AJ107" i="141"/>
  <c r="AE107" i="141"/>
  <c r="AG107" i="141" s="1"/>
  <c r="AI107" i="141" s="1"/>
  <c r="AF107" i="141"/>
  <c r="AH107" i="141" s="1"/>
  <c r="AJ167" i="141"/>
  <c r="AF167" i="141"/>
  <c r="AH167" i="141" s="1"/>
  <c r="AE167" i="141"/>
  <c r="AG167" i="141" s="1"/>
  <c r="AI167" i="141" s="1"/>
  <c r="AJ131" i="141"/>
  <c r="AE131" i="141"/>
  <c r="AG131" i="141" s="1"/>
  <c r="AI131" i="141" s="1"/>
  <c r="AF131" i="141"/>
  <c r="AH131" i="141" s="1"/>
  <c r="AJ20" i="141"/>
  <c r="AE20" i="141"/>
  <c r="AG20" i="141" s="1"/>
  <c r="AI20" i="141" s="1"/>
  <c r="AF20" i="141"/>
  <c r="AH20" i="141" s="1"/>
  <c r="AJ200" i="141"/>
  <c r="AE200" i="141"/>
  <c r="AG200" i="141" s="1"/>
  <c r="AI200" i="141" s="1"/>
  <c r="AF200" i="141"/>
  <c r="AH200" i="141" s="1"/>
  <c r="AJ64" i="141"/>
  <c r="AF64" i="141"/>
  <c r="AH64" i="141" s="1"/>
  <c r="AE64" i="141"/>
  <c r="AG64" i="141" s="1"/>
  <c r="AI64" i="141" s="1"/>
  <c r="AJ38" i="141"/>
  <c r="AE38" i="141"/>
  <c r="AG38" i="141" s="1"/>
  <c r="AI38" i="141" s="1"/>
  <c r="AF38" i="141"/>
  <c r="AH38" i="141" s="1"/>
  <c r="AJ49" i="141"/>
  <c r="AE49" i="141"/>
  <c r="AG49" i="141" s="1"/>
  <c r="AI49" i="141" s="1"/>
  <c r="AF49" i="141"/>
  <c r="AH49" i="141" s="1"/>
  <c r="AJ140" i="141"/>
  <c r="AF140" i="141"/>
  <c r="AH140" i="141" s="1"/>
  <c r="AE140" i="141"/>
  <c r="AG140" i="141" s="1"/>
  <c r="AI140" i="141" s="1"/>
  <c r="AJ253" i="141"/>
  <c r="AF253" i="141"/>
  <c r="AH253" i="141" s="1"/>
  <c r="AE253" i="141"/>
  <c r="AG253" i="141" s="1"/>
  <c r="AI253" i="141" s="1"/>
  <c r="AJ161" i="141"/>
  <c r="AF161" i="141"/>
  <c r="AH161" i="141" s="1"/>
  <c r="AE161" i="141"/>
  <c r="AG161" i="141" s="1"/>
  <c r="AI161" i="141" s="1"/>
  <c r="AJ212" i="141"/>
  <c r="AE212" i="141"/>
  <c r="AG212" i="141" s="1"/>
  <c r="AI212" i="141" s="1"/>
  <c r="AF212" i="141"/>
  <c r="AH212" i="141" s="1"/>
  <c r="AJ239" i="141"/>
  <c r="AE239" i="141"/>
  <c r="AG239" i="141" s="1"/>
  <c r="AI239" i="141" s="1"/>
  <c r="AF239" i="141"/>
  <c r="AH239" i="141" s="1"/>
  <c r="AJ36" i="141"/>
  <c r="AF36" i="141"/>
  <c r="AH36" i="141" s="1"/>
  <c r="AE36" i="141"/>
  <c r="AG36" i="141" s="1"/>
  <c r="AI36" i="141" s="1"/>
  <c r="AJ147" i="141"/>
  <c r="AF147" i="141"/>
  <c r="AH147" i="141" s="1"/>
  <c r="AE147" i="141"/>
  <c r="AG147" i="141" s="1"/>
  <c r="AI147" i="141" s="1"/>
  <c r="AJ264" i="141"/>
  <c r="AE264" i="141"/>
  <c r="AG264" i="141" s="1"/>
  <c r="AI264" i="141" s="1"/>
  <c r="AF264" i="141"/>
  <c r="AH264" i="141" s="1"/>
  <c r="AJ21" i="141"/>
  <c r="AF21" i="141"/>
  <c r="AH21" i="141" s="1"/>
  <c r="AE21" i="141"/>
  <c r="AG21" i="141" s="1"/>
  <c r="AI21" i="141" s="1"/>
  <c r="AJ251" i="141"/>
  <c r="AE251" i="141"/>
  <c r="AG251" i="141" s="1"/>
  <c r="AI251" i="141" s="1"/>
  <c r="AF251" i="141"/>
  <c r="AH251" i="141" s="1"/>
  <c r="AJ76" i="141"/>
  <c r="AF76" i="141"/>
  <c r="AH76" i="141" s="1"/>
  <c r="AE76" i="141"/>
  <c r="AG76" i="141" s="1"/>
  <c r="AI76" i="141" s="1"/>
  <c r="AJ219" i="141"/>
  <c r="AF219" i="141"/>
  <c r="AH219" i="141" s="1"/>
  <c r="AE219" i="141"/>
  <c r="AG219" i="141" s="1"/>
  <c r="AI219" i="141" s="1"/>
  <c r="AJ241" i="141"/>
  <c r="AF241" i="141"/>
  <c r="AH241" i="141" s="1"/>
  <c r="AE241" i="141"/>
  <c r="AG241" i="141" s="1"/>
  <c r="AI241" i="141" s="1"/>
  <c r="AJ186" i="141"/>
  <c r="AF186" i="141"/>
  <c r="AH186" i="141" s="1"/>
  <c r="AE186" i="141"/>
  <c r="AG186" i="141" s="1"/>
  <c r="AI186" i="141" s="1"/>
  <c r="AJ63" i="141"/>
  <c r="AE63" i="141"/>
  <c r="AG63" i="141" s="1"/>
  <c r="AI63" i="141" s="1"/>
  <c r="AF63" i="141"/>
  <c r="AH63" i="141" s="1"/>
  <c r="AJ261" i="141"/>
  <c r="AE261" i="141"/>
  <c r="AG261" i="141" s="1"/>
  <c r="AI261" i="141" s="1"/>
  <c r="AF261" i="141"/>
  <c r="AH261" i="141" s="1"/>
  <c r="AJ165" i="141"/>
  <c r="AE165" i="141"/>
  <c r="AG165" i="141" s="1"/>
  <c r="AI165" i="141" s="1"/>
  <c r="AF165" i="141"/>
  <c r="AH165" i="141" s="1"/>
  <c r="AJ86" i="141"/>
  <c r="AF86" i="141"/>
  <c r="AH86" i="141" s="1"/>
  <c r="AE86" i="141"/>
  <c r="AG86" i="141" s="1"/>
  <c r="AI86" i="141" s="1"/>
  <c r="AJ135" i="141"/>
  <c r="AF135" i="141"/>
  <c r="AH135" i="141" s="1"/>
  <c r="AE135" i="141"/>
  <c r="AG135" i="141" s="1"/>
  <c r="AI135" i="141" s="1"/>
  <c r="AJ101" i="141"/>
  <c r="AE101" i="141"/>
  <c r="AG101" i="141" s="1"/>
  <c r="AI101" i="141" s="1"/>
  <c r="AF101" i="141"/>
  <c r="AH101" i="141" s="1"/>
  <c r="AJ62" i="141"/>
  <c r="AF62" i="141"/>
  <c r="AH62" i="141" s="1"/>
  <c r="AE62" i="141"/>
  <c r="AG62" i="141" s="1"/>
  <c r="AI62" i="141" s="1"/>
  <c r="AJ152" i="141"/>
  <c r="AF152" i="141"/>
  <c r="AH152" i="141" s="1"/>
  <c r="AE152" i="141"/>
  <c r="AG152" i="141" s="1"/>
  <c r="AI152" i="141" s="1"/>
  <c r="AJ236" i="141"/>
  <c r="AF236" i="141"/>
  <c r="AH236" i="141" s="1"/>
  <c r="AE236" i="141"/>
  <c r="AG236" i="141" s="1"/>
  <c r="AI236" i="141" s="1"/>
  <c r="AJ112" i="141"/>
  <c r="AE112" i="141"/>
  <c r="AG112" i="141" s="1"/>
  <c r="AI112" i="141" s="1"/>
  <c r="AF112" i="141"/>
  <c r="AH112" i="141" s="1"/>
  <c r="AJ231" i="141"/>
  <c r="AF231" i="141"/>
  <c r="AH231" i="141" s="1"/>
  <c r="AE231" i="141"/>
  <c r="AG231" i="141" s="1"/>
  <c r="AI231" i="141" s="1"/>
  <c r="AJ222" i="141"/>
  <c r="AE222" i="141"/>
  <c r="AG222" i="141" s="1"/>
  <c r="AI222" i="141" s="1"/>
  <c r="AF222" i="141"/>
  <c r="AH222" i="141" s="1"/>
  <c r="AJ174" i="141"/>
  <c r="AF174" i="141"/>
  <c r="AH174" i="141" s="1"/>
  <c r="AE174" i="141"/>
  <c r="AG174" i="141" s="1"/>
  <c r="AI174" i="141" s="1"/>
  <c r="AJ132" i="141"/>
  <c r="AF132" i="141"/>
  <c r="AH132" i="141" s="1"/>
  <c r="AE132" i="141"/>
  <c r="AG132" i="141" s="1"/>
  <c r="AI132" i="141" s="1"/>
  <c r="AJ25" i="141"/>
  <c r="AF25" i="141"/>
  <c r="AH25" i="141" s="1"/>
  <c r="AE25" i="141"/>
  <c r="AG25" i="141" s="1"/>
  <c r="AI25" i="141" s="1"/>
  <c r="AJ255" i="141"/>
  <c r="AE255" i="141"/>
  <c r="AG255" i="141" s="1"/>
  <c r="AI255" i="141" s="1"/>
  <c r="AF255" i="141"/>
  <c r="AH255" i="141" s="1"/>
  <c r="AJ87" i="141"/>
  <c r="AE87" i="141"/>
  <c r="AG87" i="141" s="1"/>
  <c r="AI87" i="141" s="1"/>
  <c r="AF87" i="141"/>
  <c r="AH87" i="141" s="1"/>
  <c r="AJ72" i="141"/>
  <c r="AE72" i="141"/>
  <c r="AG72" i="141" s="1"/>
  <c r="AI72" i="141" s="1"/>
  <c r="AF72" i="141"/>
  <c r="AH72" i="141" s="1"/>
  <c r="AJ23" i="141"/>
  <c r="AF23" i="141"/>
  <c r="AH23" i="141" s="1"/>
  <c r="AE23" i="141"/>
  <c r="AG23" i="141" s="1"/>
  <c r="AI23" i="141" s="1"/>
  <c r="AJ44" i="141"/>
  <c r="AF44" i="141"/>
  <c r="AH44" i="141" s="1"/>
  <c r="AE44" i="141"/>
  <c r="AG44" i="141" s="1"/>
  <c r="AI44" i="141" s="1"/>
  <c r="AJ215" i="141"/>
  <c r="AE215" i="141"/>
  <c r="AG215" i="141" s="1"/>
  <c r="AI215" i="141" s="1"/>
  <c r="AF215" i="141"/>
  <c r="AH215" i="141" s="1"/>
  <c r="AJ138" i="141"/>
  <c r="AF138" i="141"/>
  <c r="AH138" i="141" s="1"/>
  <c r="AE138" i="141"/>
  <c r="AG138" i="141" s="1"/>
  <c r="AI138" i="141" s="1"/>
  <c r="AJ238" i="141"/>
  <c r="AF238" i="141"/>
  <c r="AH238" i="141" s="1"/>
  <c r="AE238" i="141"/>
  <c r="AG238" i="141" s="1"/>
  <c r="AI238" i="141" s="1"/>
  <c r="AJ102" i="141"/>
  <c r="AE102" i="141"/>
  <c r="AG102" i="141" s="1"/>
  <c r="AI102" i="141" s="1"/>
  <c r="AF102" i="141"/>
  <c r="AH102" i="141" s="1"/>
  <c r="AJ58" i="141"/>
  <c r="AE58" i="141"/>
  <c r="AG58" i="141" s="1"/>
  <c r="AI58" i="141" s="1"/>
  <c r="AF58" i="141"/>
  <c r="AH58" i="141" s="1"/>
  <c r="AJ42" i="141"/>
  <c r="AF42" i="141"/>
  <c r="AH42" i="141" s="1"/>
  <c r="AE42" i="141"/>
  <c r="AG42" i="141" s="1"/>
  <c r="AI42" i="141" s="1"/>
  <c r="AJ59" i="141"/>
  <c r="AE59" i="141"/>
  <c r="AG59" i="141" s="1"/>
  <c r="AI59" i="141" s="1"/>
  <c r="AF59" i="141"/>
  <c r="AH59" i="141" s="1"/>
  <c r="AJ90" i="141"/>
  <c r="AF90" i="141"/>
  <c r="AH90" i="141" s="1"/>
  <c r="AE90" i="141"/>
  <c r="AG90" i="141" s="1"/>
  <c r="AI90" i="141" s="1"/>
  <c r="AJ110" i="141"/>
  <c r="AF110" i="141"/>
  <c r="AH110" i="141" s="1"/>
  <c r="AE110" i="141"/>
  <c r="AG110" i="141" s="1"/>
  <c r="AI110" i="141" s="1"/>
  <c r="AJ70" i="141"/>
  <c r="AE70" i="141"/>
  <c r="AG70" i="141" s="1"/>
  <c r="AI70" i="141" s="1"/>
  <c r="AF70" i="141"/>
  <c r="AH70" i="141" s="1"/>
  <c r="AJ60" i="141"/>
  <c r="AF60" i="141"/>
  <c r="AH60" i="141" s="1"/>
  <c r="AE60" i="141"/>
  <c r="AG60" i="141" s="1"/>
  <c r="AI60" i="141" s="1"/>
  <c r="AJ97" i="141"/>
  <c r="AF97" i="141"/>
  <c r="AH97" i="141" s="1"/>
  <c r="AE97" i="141"/>
  <c r="AG97" i="141" s="1"/>
  <c r="AI97" i="141" s="1"/>
  <c r="AJ260" i="141"/>
  <c r="AE260" i="141"/>
  <c r="AG260" i="141" s="1"/>
  <c r="AI260" i="141" s="1"/>
  <c r="AF260" i="141"/>
  <c r="AH260" i="141" s="1"/>
  <c r="AJ226" i="141"/>
  <c r="AF226" i="141"/>
  <c r="AH226" i="141" s="1"/>
  <c r="AE226" i="141"/>
  <c r="AG226" i="141" s="1"/>
  <c r="AI226" i="141" s="1"/>
  <c r="AJ142" i="141"/>
  <c r="AE142" i="141"/>
  <c r="AG142" i="141" s="1"/>
  <c r="AI142" i="141" s="1"/>
  <c r="AF142" i="141"/>
  <c r="AH142" i="141" s="1"/>
  <c r="AJ56" i="141"/>
  <c r="AF56" i="141"/>
  <c r="AH56" i="141" s="1"/>
  <c r="AE56" i="141"/>
  <c r="AG56" i="141" s="1"/>
  <c r="AI56" i="141" s="1"/>
  <c r="AJ46" i="141"/>
  <c r="AF46" i="141"/>
  <c r="AH46" i="141" s="1"/>
  <c r="AE46" i="141"/>
  <c r="AG46" i="141" s="1"/>
  <c r="AI46" i="141" s="1"/>
  <c r="AJ234" i="141"/>
  <c r="AF234" i="141"/>
  <c r="AH234" i="141" s="1"/>
  <c r="AE234" i="141"/>
  <c r="AG234" i="141" s="1"/>
  <c r="AI234" i="141" s="1"/>
  <c r="AJ196" i="141"/>
  <c r="AE196" i="141"/>
  <c r="AG196" i="141" s="1"/>
  <c r="AI196" i="141" s="1"/>
  <c r="AF196" i="141"/>
  <c r="AH196" i="141" s="1"/>
  <c r="AJ141" i="141"/>
  <c r="AE141" i="141"/>
  <c r="AG141" i="141" s="1"/>
  <c r="AI141" i="141" s="1"/>
  <c r="AF141" i="141"/>
  <c r="AH141" i="141" s="1"/>
  <c r="AJ65" i="141"/>
  <c r="AE65" i="141"/>
  <c r="AG65" i="141" s="1"/>
  <c r="AI65" i="141" s="1"/>
  <c r="AF65" i="141"/>
  <c r="AH65" i="141" s="1"/>
  <c r="AJ175" i="141"/>
  <c r="AE175" i="141"/>
  <c r="AG175" i="141" s="1"/>
  <c r="AI175" i="141" s="1"/>
  <c r="AF175" i="141"/>
  <c r="AH175" i="141" s="1"/>
  <c r="AJ123" i="141"/>
  <c r="AF123" i="141"/>
  <c r="AH123" i="141" s="1"/>
  <c r="AE123" i="141"/>
  <c r="AG123" i="141" s="1"/>
  <c r="AI123" i="141" s="1"/>
  <c r="AJ79" i="141"/>
  <c r="AF79" i="141"/>
  <c r="AH79" i="141" s="1"/>
  <c r="AE79" i="141"/>
  <c r="AG79" i="141" s="1"/>
  <c r="AI79" i="141" s="1"/>
  <c r="AJ105" i="141"/>
  <c r="AF105" i="141"/>
  <c r="AH105" i="141" s="1"/>
  <c r="AE105" i="141"/>
  <c r="AG105" i="141" s="1"/>
  <c r="AI105" i="141" s="1"/>
  <c r="AJ127" i="141"/>
  <c r="AF127" i="141"/>
  <c r="AH127" i="141" s="1"/>
  <c r="AE127" i="141"/>
  <c r="AG127" i="141" s="1"/>
  <c r="AI127" i="141" s="1"/>
  <c r="AJ93" i="141"/>
  <c r="AF93" i="141"/>
  <c r="AH93" i="141" s="1"/>
  <c r="AE93" i="141"/>
  <c r="AG93" i="141" s="1"/>
  <c r="AI93" i="141" s="1"/>
  <c r="AJ199" i="141"/>
  <c r="AE199" i="141"/>
  <c r="AG199" i="141" s="1"/>
  <c r="AI199" i="141" s="1"/>
  <c r="AF199" i="141"/>
  <c r="AH199" i="141" s="1"/>
  <c r="AJ18" i="141"/>
  <c r="AF18" i="141"/>
  <c r="AH18" i="141" s="1"/>
  <c r="AE18" i="141"/>
  <c r="AG18" i="141" s="1"/>
  <c r="AI18" i="141" s="1"/>
  <c r="AJ120" i="141"/>
  <c r="AF120" i="141"/>
  <c r="AH120" i="141" s="1"/>
  <c r="AE120" i="141"/>
  <c r="AG120" i="141" s="1"/>
  <c r="AI120" i="141" s="1"/>
  <c r="AJ98" i="141"/>
  <c r="AE98" i="141"/>
  <c r="AG98" i="141" s="1"/>
  <c r="AI98" i="141" s="1"/>
  <c r="AF98" i="141"/>
  <c r="AH98" i="141" s="1"/>
  <c r="AJ51" i="141"/>
  <c r="AE51" i="141"/>
  <c r="AG51" i="141" s="1"/>
  <c r="AI51" i="141" s="1"/>
  <c r="AF51" i="141"/>
  <c r="AH51" i="141" s="1"/>
  <c r="AJ163" i="141"/>
  <c r="AF163" i="141"/>
  <c r="AH163" i="141" s="1"/>
  <c r="AE163" i="141"/>
  <c r="AG163" i="141" s="1"/>
  <c r="AI163" i="141" s="1"/>
  <c r="AJ144" i="141"/>
  <c r="AE144" i="141"/>
  <c r="AG144" i="141" s="1"/>
  <c r="AI144" i="141" s="1"/>
  <c r="AF144" i="141"/>
  <c r="AH144" i="141" s="1"/>
  <c r="AJ96" i="141"/>
  <c r="AF96" i="141"/>
  <c r="AH96" i="141" s="1"/>
  <c r="AE96" i="141"/>
  <c r="AG96" i="141" s="1"/>
  <c r="AI96" i="141" s="1"/>
  <c r="AJ185" i="141"/>
  <c r="AE185" i="141"/>
  <c r="AG185" i="141" s="1"/>
  <c r="AI185" i="141" s="1"/>
  <c r="AF185" i="141"/>
  <c r="AH185" i="141" s="1"/>
  <c r="AJ183" i="141"/>
  <c r="AF183" i="141"/>
  <c r="AH183" i="141" s="1"/>
  <c r="AE183" i="141"/>
  <c r="AG183" i="141" s="1"/>
  <c r="AI183" i="141" s="1"/>
  <c r="AJ83" i="141"/>
  <c r="AE83" i="141"/>
  <c r="AG83" i="141" s="1"/>
  <c r="AI83" i="141" s="1"/>
  <c r="AF83" i="141"/>
  <c r="AH83" i="141" s="1"/>
  <c r="AJ229" i="141"/>
  <c r="AE229" i="141"/>
  <c r="AG229" i="141" s="1"/>
  <c r="AI229" i="141" s="1"/>
  <c r="AF229" i="141"/>
  <c r="AH229" i="141" s="1"/>
  <c r="AJ55" i="141"/>
  <c r="AF55" i="141"/>
  <c r="AH55" i="141" s="1"/>
  <c r="AE55" i="141"/>
  <c r="AG55" i="141" s="1"/>
  <c r="AI55" i="141" s="1"/>
  <c r="AJ194" i="141"/>
  <c r="AE194" i="141"/>
  <c r="AG194" i="141" s="1"/>
  <c r="AI194" i="141" s="1"/>
  <c r="AF194" i="141"/>
  <c r="AH194" i="141" s="1"/>
  <c r="AJ214" i="141"/>
  <c r="AE214" i="141"/>
  <c r="AG214" i="141" s="1"/>
  <c r="AI214" i="141" s="1"/>
  <c r="AF214" i="141"/>
  <c r="AH214" i="141" s="1"/>
  <c r="AJ235" i="141"/>
  <c r="AE235" i="141"/>
  <c r="AG235" i="141" s="1"/>
  <c r="AI235" i="141" s="1"/>
  <c r="AF235" i="141"/>
  <c r="AH235" i="141" s="1"/>
  <c r="AJ240" i="141"/>
  <c r="AE240" i="141"/>
  <c r="AG240" i="141" s="1"/>
  <c r="AI240" i="141" s="1"/>
  <c r="AF240" i="141"/>
  <c r="AH240" i="141" s="1"/>
  <c r="AJ139" i="141"/>
  <c r="AE139" i="141"/>
  <c r="AG139" i="141" s="1"/>
  <c r="AI139" i="141" s="1"/>
  <c r="AF139" i="141"/>
  <c r="AH139" i="141" s="1"/>
  <c r="AJ166" i="141"/>
  <c r="AF166" i="141"/>
  <c r="AH166" i="141" s="1"/>
  <c r="AE166" i="141"/>
  <c r="AG166" i="141" s="1"/>
  <c r="AI166" i="141" s="1"/>
  <c r="AJ81" i="141"/>
  <c r="AE81" i="141"/>
  <c r="AG81" i="141" s="1"/>
  <c r="AI81" i="141" s="1"/>
  <c r="AF81" i="141"/>
  <c r="AH81" i="141" s="1"/>
  <c r="AJ221" i="141"/>
  <c r="AE221" i="141"/>
  <c r="AG221" i="141" s="1"/>
  <c r="AI221" i="141" s="1"/>
  <c r="AF221" i="141"/>
  <c r="AH221" i="141" s="1"/>
  <c r="K23" i="21"/>
  <c r="K6" i="21" s="1"/>
  <c r="R266" i="134"/>
  <c r="R267" i="134" s="1"/>
  <c r="AI266" i="141" l="1"/>
  <c r="AI267" i="141" s="1"/>
  <c r="AF266" i="141"/>
  <c r="AF267" i="141" s="1"/>
  <c r="AH16" i="14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<sst xmlns="http://schemas.openxmlformats.org/spreadsheetml/2006/main" count="1906" uniqueCount="417">
  <si>
    <t>VREDNOTENJE KRITERIJEV</t>
  </si>
  <si>
    <t>IZRAČUN SREDSTEV</t>
  </si>
  <si>
    <t>Priimek in ime</t>
  </si>
  <si>
    <t>VSOTA</t>
  </si>
  <si>
    <t>A</t>
  </si>
  <si>
    <t>B</t>
  </si>
  <si>
    <t>C</t>
  </si>
  <si>
    <t>Šifra proračunskega uporabnika:</t>
  </si>
  <si>
    <t>Organizacijska enota:</t>
  </si>
  <si>
    <t>Datum ocenjevanja:</t>
  </si>
  <si>
    <t>Ocenjevalec:</t>
  </si>
  <si>
    <t>Tarifni razred</t>
  </si>
  <si>
    <t>Plačni razred</t>
  </si>
  <si>
    <t>OSNOVNI PODATKI O JAVNIH USLUŽBENCIH</t>
  </si>
  <si>
    <t>KRITERIJ</t>
  </si>
  <si>
    <t>DELOVNA USPEŠNOST</t>
  </si>
  <si>
    <t>KORIGIRANA DELOVNA USPEŠNOST</t>
  </si>
  <si>
    <t>IZPLAČILO DELOVNE USPEŠNOSTI</t>
  </si>
  <si>
    <t>NAJVIŠJE MOŽNO IZPLAČILO DELOVNE USPEŠNOSTI</t>
  </si>
  <si>
    <t>v koeficientu</t>
  </si>
  <si>
    <t>v €</t>
  </si>
  <si>
    <t>OCENE</t>
  </si>
  <si>
    <t>D</t>
  </si>
  <si>
    <t>E</t>
  </si>
  <si>
    <t>B - kakovost in natančnost</t>
  </si>
  <si>
    <t>A - znanje in strokovnost</t>
  </si>
  <si>
    <t>C - odnos do dela in delovnih sredstev</t>
  </si>
  <si>
    <t>D - obseg in učinkovitost</t>
  </si>
  <si>
    <t>E - inovativnost</t>
  </si>
  <si>
    <t>* LEGENDA:</t>
  </si>
  <si>
    <t>NAJVIŠJI DELEŽ
OSNOVNE PLAČE</t>
  </si>
  <si>
    <t>letno izplačilo</t>
  </si>
  <si>
    <t>10=SUM(5..9)</t>
  </si>
  <si>
    <t>LIST</t>
  </si>
  <si>
    <t>VRSTICA</t>
  </si>
  <si>
    <t>PREJŠNJI LIST</t>
  </si>
  <si>
    <t>12</t>
  </si>
  <si>
    <t>I</t>
  </si>
  <si>
    <t>IZPLAČILO REDNE DELOVNE USPEŠNOSTI</t>
  </si>
  <si>
    <t>Nadpovprečni delovni rezultati *</t>
  </si>
  <si>
    <t>Julij</t>
  </si>
  <si>
    <t>Avgust</t>
  </si>
  <si>
    <t>September</t>
  </si>
  <si>
    <t>Oktober</t>
  </si>
  <si>
    <t>November</t>
  </si>
  <si>
    <t>December</t>
  </si>
  <si>
    <t>SREDSTVA ZA
OSNOVNE PLAČE</t>
  </si>
  <si>
    <t>II=I x %</t>
  </si>
  <si>
    <t>SKUPEN OBSEG SREDSTEV
DELOVNE USPEŠNOSTI</t>
  </si>
  <si>
    <t>OSNOVNA PLAČA</t>
  </si>
  <si>
    <t>III</t>
  </si>
  <si>
    <t>Ocenjevalno obdobje</t>
  </si>
  <si>
    <t>Kriteriji za določitev dela plače za redno delovno upešnost</t>
  </si>
  <si>
    <t>Vsota točk po posameznem ocenjevalnem obdobju</t>
  </si>
  <si>
    <t>Višina izplačila redne delovne uspešnosti po ocenjevalnem obdobju</t>
  </si>
  <si>
    <t>znanje in strokovnost</t>
  </si>
  <si>
    <t>kakovost in natančnost</t>
  </si>
  <si>
    <t>odnos do dela in delovnih sredstev</t>
  </si>
  <si>
    <t>obseg in učinkovitost</t>
  </si>
  <si>
    <t>inovativnost</t>
  </si>
  <si>
    <t>Podpis odgovorne osebe:</t>
  </si>
  <si>
    <t>LETO</t>
  </si>
  <si>
    <t>Leto:</t>
  </si>
  <si>
    <t>januar</t>
  </si>
  <si>
    <t>februar</t>
  </si>
  <si>
    <t>marec</t>
  </si>
  <si>
    <t>april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</si>
  <si>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</si>
  <si>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</si>
  <si>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</si>
  <si>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</si>
  <si>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</si>
  <si>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</si>
  <si>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</si>
  <si>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</si>
  <si>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Priloga 2: mesečno izplačilo redne delovne uspešnosti</t>
  </si>
  <si>
    <t>11=10 / IV</t>
  </si>
  <si>
    <t>ŠTEVILO OBDOBIJ</t>
  </si>
  <si>
    <t>OBRAČUNANA OSNOVNA PLAČA</t>
  </si>
  <si>
    <t>delež maks. ocene</t>
  </si>
  <si>
    <t>IZRAČUN REDNE
DELOVNE USPEŠNOSTI</t>
  </si>
  <si>
    <t>koeficient</t>
  </si>
  <si>
    <t>€</t>
  </si>
  <si>
    <t>Kor. faktor (KF)</t>
  </si>
  <si>
    <t>NAJVIŠJE MOŽNO IZPLAČILO REDNE LETNE DELOVNE USPEŠNOSTI</t>
  </si>
  <si>
    <t>IV</t>
  </si>
  <si>
    <t>Izplačana masa</t>
  </si>
  <si>
    <t>Ostanek</t>
  </si>
  <si>
    <t>MAKSIMALNA OCENA</t>
  </si>
  <si>
    <t>SKUPAJ</t>
  </si>
  <si>
    <t>12=11 x KF</t>
  </si>
  <si>
    <t>13=4 x 12</t>
  </si>
  <si>
    <t>14=MIN(13,15)</t>
  </si>
  <si>
    <t>5 x OCENE</t>
  </si>
  <si>
    <t>Obr. osnovna plača (obdobje)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</si>
  <si>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</si>
  <si>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</si>
  <si>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</si>
  <si>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</si>
  <si>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</si>
  <si>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</si>
  <si>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</si>
  <si>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</si>
  <si>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</si>
  <si>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</si>
  <si>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</si>
  <si>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OBDOBJE</t>
  </si>
  <si>
    <t>ZAČETEK SKLICEVANJA</t>
  </si>
  <si>
    <t>PREDHODNI LIST</t>
  </si>
  <si>
    <t>ZAMIK VRSTIC</t>
  </si>
  <si>
    <t>ZAČETNI STOLPEC</t>
  </si>
  <si>
    <t>ZAMIK STOPLCEV</t>
  </si>
  <si>
    <t>NASTAVITVE ZA IZRAČUN VSOTE RAZPOLOŽLJIVIH SREDSTEV GLEDE NA OBDOBJE</t>
  </si>
  <si>
    <t>ROČEN VNOS: VELJA ZA VSE LISTE</t>
  </si>
  <si>
    <t>OSNOVNA PLAČA (1. odst. 28. člena KPJS)</t>
  </si>
  <si>
    <t>OSNOVNA PLAČA ZA ČAS REDNEGA DELA V OCENJEVALNEM OBDOBJU (3. odst. 28. člena KPJS)</t>
  </si>
  <si>
    <t>$H$10</t>
  </si>
  <si>
    <t>11-1</t>
  </si>
  <si>
    <t>2-4</t>
  </si>
  <si>
    <t>5-7</t>
  </si>
  <si>
    <t>8-10</t>
  </si>
  <si>
    <t>11-4</t>
  </si>
  <si>
    <t>5-10</t>
  </si>
  <si>
    <t>november-januar</t>
  </si>
  <si>
    <t>februar-april</t>
  </si>
  <si>
    <t>maj-julij</t>
  </si>
  <si>
    <t>avgust-oktober</t>
  </si>
  <si>
    <t>november-april</t>
  </si>
  <si>
    <t>maj-oktober</t>
  </si>
  <si>
    <t>OBDOBJE IZPLAČILA</t>
  </si>
  <si>
    <t>Zap_št</t>
  </si>
  <si>
    <r>
      <t xml:space="preserve">                 </t>
    </r>
    <r>
      <rPr>
        <b/>
        <sz val="12"/>
        <rFont val="Arial CE"/>
        <charset val="238"/>
      </rPr>
      <t>OSNOVNI PODATKI O JAVNIH USLUŽBENCIH</t>
    </r>
  </si>
  <si>
    <t>Zap_št.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</si>
  <si>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</si>
  <si>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</si>
  <si>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</si>
  <si>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</si>
  <si>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</si>
  <si>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</si>
  <si>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</si>
  <si>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</si>
  <si>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</si>
  <si>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</si>
  <si>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</si>
  <si>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</si>
  <si>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</si>
  <si>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</si>
  <si>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</si>
  <si>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</si>
  <si>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</si>
  <si>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</si>
  <si>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</si>
  <si>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</si>
  <si>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</si>
  <si>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</si>
  <si>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</si>
  <si>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</si>
  <si>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</si>
  <si>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</si>
  <si>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</si>
  <si>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</si>
  <si>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</si>
  <si>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</si>
  <si>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</si>
  <si>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</si>
  <si>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</si>
  <si>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</si>
  <si>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</si>
  <si>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</si>
  <si>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</si>
  <si>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</si>
  <si>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</si>
  <si>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</si>
  <si>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</si>
  <si>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</si>
  <si>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</si>
  <si>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</si>
  <si>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</si>
  <si>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</si>
  <si>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</si>
  <si>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</si>
  <si>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</si>
  <si>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</si>
  <si>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</si>
  <si>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</si>
  <si>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</si>
  <si>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</si>
  <si>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</si>
  <si>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</si>
  <si>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</si>
  <si>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</si>
  <si>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</si>
  <si>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</si>
  <si>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</si>
  <si>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</si>
  <si>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A63</t>
  </si>
  <si>
    <t>A64</t>
  </si>
  <si>
    <t>A65</t>
  </si>
  <si>
    <t>A66</t>
  </si>
  <si>
    <t>A67</t>
  </si>
  <si>
    <t>A68</t>
  </si>
  <si>
    <t>A69</t>
  </si>
  <si>
    <t>A70</t>
  </si>
  <si>
    <t>A71</t>
  </si>
  <si>
    <t>A72</t>
  </si>
  <si>
    <t>A73</t>
  </si>
  <si>
    <t>A74</t>
  </si>
  <si>
    <t>A75</t>
  </si>
  <si>
    <t>A76</t>
  </si>
  <si>
    <t>A77</t>
  </si>
  <si>
    <t>A78</t>
  </si>
  <si>
    <t>A79</t>
  </si>
  <si>
    <t>A80</t>
  </si>
  <si>
    <t>A81</t>
  </si>
  <si>
    <t>A82</t>
  </si>
  <si>
    <t>A83</t>
  </si>
  <si>
    <t>A84</t>
  </si>
  <si>
    <t>A85</t>
  </si>
  <si>
    <t>A86</t>
  </si>
  <si>
    <t>A87</t>
  </si>
  <si>
    <t>A88</t>
  </si>
  <si>
    <t>A89</t>
  </si>
  <si>
    <t>A90</t>
  </si>
  <si>
    <t>A91</t>
  </si>
  <si>
    <t>A92</t>
  </si>
  <si>
    <t>A93</t>
  </si>
  <si>
    <t>A94</t>
  </si>
  <si>
    <t>A95</t>
  </si>
  <si>
    <t>A96</t>
  </si>
  <si>
    <t>A97</t>
  </si>
  <si>
    <t>A98</t>
  </si>
  <si>
    <t>A99</t>
  </si>
  <si>
    <t>A100</t>
  </si>
  <si>
    <t>A101</t>
  </si>
  <si>
    <t>A102</t>
  </si>
  <si>
    <t>A103</t>
  </si>
  <si>
    <t>A104</t>
  </si>
  <si>
    <t>A105</t>
  </si>
  <si>
    <t>A106</t>
  </si>
  <si>
    <t>A107</t>
  </si>
  <si>
    <t>A108</t>
  </si>
  <si>
    <t>A109</t>
  </si>
  <si>
    <t>A110</t>
  </si>
  <si>
    <t>A111</t>
  </si>
  <si>
    <t>A112</t>
  </si>
  <si>
    <t>A113</t>
  </si>
  <si>
    <t>A114</t>
  </si>
  <si>
    <t>A115</t>
  </si>
  <si>
    <t>A116</t>
  </si>
  <si>
    <t>A117</t>
  </si>
  <si>
    <t>A118</t>
  </si>
  <si>
    <t>A119</t>
  </si>
  <si>
    <t>A120</t>
  </si>
  <si>
    <t>A121</t>
  </si>
  <si>
    <t>A122</t>
  </si>
  <si>
    <t>A123</t>
  </si>
  <si>
    <t>A124</t>
  </si>
  <si>
    <t>A125</t>
  </si>
  <si>
    <t>A126</t>
  </si>
  <si>
    <t>A127</t>
  </si>
  <si>
    <t>A128</t>
  </si>
  <si>
    <t>A129</t>
  </si>
  <si>
    <t>A130</t>
  </si>
  <si>
    <t>A131</t>
  </si>
  <si>
    <t>A132</t>
  </si>
  <si>
    <t>A133</t>
  </si>
  <si>
    <t>A134</t>
  </si>
  <si>
    <t>A135</t>
  </si>
  <si>
    <t>A136</t>
  </si>
  <si>
    <t>A137</t>
  </si>
  <si>
    <t>A138</t>
  </si>
  <si>
    <t>A139</t>
  </si>
  <si>
    <t>A140</t>
  </si>
  <si>
    <t>A141</t>
  </si>
  <si>
    <t>A142</t>
  </si>
  <si>
    <t>A143</t>
  </si>
  <si>
    <t>A144</t>
  </si>
  <si>
    <t>A145</t>
  </si>
  <si>
    <t>A146</t>
  </si>
  <si>
    <t>A147</t>
  </si>
  <si>
    <t>A148</t>
  </si>
  <si>
    <t>A149</t>
  </si>
  <si>
    <t>A150</t>
  </si>
  <si>
    <t>A151</t>
  </si>
  <si>
    <t>A152</t>
  </si>
  <si>
    <t>A153</t>
  </si>
  <si>
    <t>A154</t>
  </si>
  <si>
    <t>A155</t>
  </si>
  <si>
    <t>A156</t>
  </si>
  <si>
    <t>A157</t>
  </si>
  <si>
    <t>A158</t>
  </si>
  <si>
    <t>A159</t>
  </si>
  <si>
    <t>A160</t>
  </si>
  <si>
    <t>A161</t>
  </si>
  <si>
    <t>A162</t>
  </si>
  <si>
    <t>A163</t>
  </si>
  <si>
    <t>A164</t>
  </si>
  <si>
    <t>A165</t>
  </si>
  <si>
    <t>A166</t>
  </si>
  <si>
    <t>A167</t>
  </si>
  <si>
    <t>A168</t>
  </si>
  <si>
    <t>A169</t>
  </si>
  <si>
    <t>A170</t>
  </si>
  <si>
    <t>A171</t>
  </si>
  <si>
    <t>A172</t>
  </si>
  <si>
    <t>A173</t>
  </si>
  <si>
    <t>A174</t>
  </si>
  <si>
    <t>A175</t>
  </si>
  <si>
    <t>A176</t>
  </si>
  <si>
    <t>A177</t>
  </si>
  <si>
    <t>A178</t>
  </si>
  <si>
    <t>A179</t>
  </si>
  <si>
    <t>A180</t>
  </si>
  <si>
    <t>A181</t>
  </si>
  <si>
    <t>A182</t>
  </si>
  <si>
    <t>A183</t>
  </si>
  <si>
    <t>A184</t>
  </si>
  <si>
    <t>A185</t>
  </si>
  <si>
    <t>A186</t>
  </si>
  <si>
    <t>A187</t>
  </si>
  <si>
    <t>A188</t>
  </si>
  <si>
    <t>A189</t>
  </si>
  <si>
    <t>A190</t>
  </si>
  <si>
    <t>A191</t>
  </si>
  <si>
    <t>A192</t>
  </si>
  <si>
    <t>A193</t>
  </si>
  <si>
    <t>A194</t>
  </si>
  <si>
    <t>A195</t>
  </si>
  <si>
    <t>A196</t>
  </si>
  <si>
    <t>A197</t>
  </si>
  <si>
    <t>A198</t>
  </si>
  <si>
    <t>A199</t>
  </si>
  <si>
    <t>A200</t>
  </si>
  <si>
    <t>A201</t>
  </si>
  <si>
    <t>A202</t>
  </si>
  <si>
    <t>A203</t>
  </si>
  <si>
    <t>A204</t>
  </si>
  <si>
    <t>A205</t>
  </si>
  <si>
    <t>A206</t>
  </si>
  <si>
    <t>A207</t>
  </si>
  <si>
    <t>A208</t>
  </si>
  <si>
    <t>A209</t>
  </si>
  <si>
    <t>A210</t>
  </si>
  <si>
    <t>A211</t>
  </si>
  <si>
    <t>A212</t>
  </si>
  <si>
    <t>A213</t>
  </si>
  <si>
    <t>A214</t>
  </si>
  <si>
    <t>A215</t>
  </si>
  <si>
    <t>A216</t>
  </si>
  <si>
    <t>A217</t>
  </si>
  <si>
    <t>A218</t>
  </si>
  <si>
    <t>A219</t>
  </si>
  <si>
    <t>A220</t>
  </si>
  <si>
    <t>A221</t>
  </si>
  <si>
    <t>A222</t>
  </si>
  <si>
    <t>A223</t>
  </si>
  <si>
    <t>A224</t>
  </si>
  <si>
    <t>A225</t>
  </si>
  <si>
    <t>A226</t>
  </si>
  <si>
    <t>A227</t>
  </si>
  <si>
    <t>A228</t>
  </si>
  <si>
    <t>A229</t>
  </si>
  <si>
    <t>A230</t>
  </si>
  <si>
    <t>A231</t>
  </si>
  <si>
    <t>A232</t>
  </si>
  <si>
    <t>A233</t>
  </si>
  <si>
    <t>A234</t>
  </si>
  <si>
    <t>A235</t>
  </si>
  <si>
    <t>A236</t>
  </si>
  <si>
    <t>A237</t>
  </si>
  <si>
    <t>A238</t>
  </si>
  <si>
    <t>A239</t>
  </si>
  <si>
    <t>A240</t>
  </si>
  <si>
    <t>A241</t>
  </si>
  <si>
    <t>A242</t>
  </si>
  <si>
    <t>A243</t>
  </si>
  <si>
    <t>A244</t>
  </si>
  <si>
    <t>A245</t>
  </si>
  <si>
    <t>A246</t>
  </si>
  <si>
    <t>A247</t>
  </si>
  <si>
    <t>A248</t>
  </si>
  <si>
    <t>A249</t>
  </si>
  <si>
    <t>A250</t>
  </si>
  <si>
    <t>V</t>
  </si>
  <si>
    <t>Zap. št.</t>
  </si>
  <si>
    <t>VII</t>
  </si>
  <si>
    <t xml:space="preserve">šifra </t>
  </si>
  <si>
    <t xml:space="preserve">enota </t>
  </si>
  <si>
    <t>Januar</t>
  </si>
  <si>
    <t xml:space="preserve">Februar </t>
  </si>
  <si>
    <t>Marec</t>
  </si>
  <si>
    <t xml:space="preserve">April </t>
  </si>
  <si>
    <t xml:space="preserve">Maj </t>
  </si>
  <si>
    <t xml:space="preserve">Junij </t>
  </si>
  <si>
    <t xml:space="preserve">januar </t>
  </si>
  <si>
    <t xml:space="preserve">februar </t>
  </si>
  <si>
    <t>točki</t>
  </si>
  <si>
    <t>točke</t>
  </si>
  <si>
    <t>točk</t>
  </si>
  <si>
    <t xml:space="preserve">SEZNAM JAVNIH USLUŽBENCEV S ŠTEVILOM NADPOOVPREČNIH OCEN KRITERJEV ZA REDNO DELOVNO USPEŠNOST </t>
  </si>
  <si>
    <t xml:space="preserve">Število nadpovprečnih ocen </t>
  </si>
  <si>
    <t>Priloga 2: izplačilo redne delovne uspešnosti za februar</t>
  </si>
  <si>
    <t>Priloga 2: izplačilo redne delovne uspešnosti za december</t>
  </si>
  <si>
    <t>Priloga 2: izplačilo redne delovne uspešnosti za november</t>
  </si>
  <si>
    <t>Priloga 2: izplačilo redne delovne uspešnosti za oktober</t>
  </si>
  <si>
    <t>Priloga 2: izplačilo redne delovne uspešnosti za september</t>
  </si>
  <si>
    <t>Priloga 2: izplačilo redne delovne uspešnosti za avgust</t>
  </si>
  <si>
    <t>Priloga 2: izplačilo redne delovne uspešnosti za julij</t>
  </si>
  <si>
    <t>Priloga 2: izplačilo redne delovne uspešnosti za junij</t>
  </si>
  <si>
    <t>Priloga 2: izplačilo redne delovne uspešnosti za maj</t>
  </si>
  <si>
    <t>Priloga 2: izplačilo redne delovne uspešnosti za april</t>
  </si>
  <si>
    <t>Priloga 2: izplačilo redne delovne uspešnosti za marec</t>
  </si>
  <si>
    <t>Priloga 2: izplačilo redne delovne uspešnosti za januar</t>
  </si>
  <si>
    <t>Izračunana masa (KF)</t>
  </si>
  <si>
    <t>VIII</t>
  </si>
  <si>
    <t>točko</t>
  </si>
  <si>
    <t>4    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</si>
</sst>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00"/>
    <numFmt numFmtId="166" formatCode="dd/mm/yyyy;@"/>
  </numFmts>
  <fonts count="25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i/>
      <sz val="10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b/>
      <sz val="10"/>
      <color indexed="10"/>
      <name val="Arial CE"/>
      <charset val="238"/>
    </font>
    <font>
      <sz val="10"/>
      <color indexed="10"/>
      <name val="Arial CE"/>
      <charset val="238"/>
    </font>
    <font>
      <b/>
      <sz val="9"/>
      <color indexed="10"/>
      <name val="Arial CE"/>
      <charset val="238"/>
    </font>
    <font>
      <i/>
      <sz val="10"/>
      <name val="Arial CE"/>
      <charset val="238"/>
    </font>
    <font>
      <b/>
      <sz val="12"/>
      <name val="Arial CE"/>
      <charset val="238"/>
    </font>
    <font>
      <sz val="9"/>
      <name val="Arial CE"/>
      <family val="2"/>
      <charset val="238"/>
    </font>
    <font>
      <b/>
      <sz val="8"/>
      <name val="Arial CE"/>
      <charset val="238"/>
    </font>
    <font>
      <b/>
      <i/>
      <sz val="8"/>
      <name val="Arial CE"/>
      <charset val="238"/>
    </font>
    <font>
      <b/>
      <sz val="8"/>
      <color indexed="10"/>
      <name val="Arial CE"/>
      <charset val="238"/>
    </font>
    <font>
      <sz val="10"/>
      <color indexed="8"/>
      <name val="Arial CE"/>
      <charset val="238"/>
    </font>
    <font>
      <sz val="10"/>
      <name val="Arial CE"/>
      <charset val="238"/>
    </font>
    <font>
      <b/>
      <sz val="9"/>
      <name val="Calibri"/>
      <family val="2"/>
      <charset val="238"/>
    </font>
    <font>
      <sz val="10"/>
      <name val="Consolas"/>
      <family val="3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</fills>
  <borders count="10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2" fillId="0" borderId="0"/>
  </cellStyleXfs>
  <cellXfs count="434">
    <xf numFmtId="0" fontId="0" fillId="0" borderId="0" xfId="0"/>
    <xf numFmtId="0" fontId="0" fillId="0" borderId="2" xfId="0" applyBorder="1" applyAlignment="1" applyProtection="1">
      <alignment horizontal="center" vertical="center"/>
      <protection locked="0"/>
    </xf>
    <xf numFmtId="3" fontId="9" fillId="0" borderId="2" xfId="0" applyNumberFormat="1" applyFont="1" applyFill="1" applyBorder="1" applyAlignment="1" applyProtection="1">
      <alignment horizontal="center" vertical="center"/>
      <protection locked="0"/>
    </xf>
    <xf numFmtId="4" fontId="9" fillId="0" borderId="2" xfId="0" applyNumberFormat="1" applyFont="1" applyFill="1" applyBorder="1" applyAlignment="1" applyProtection="1">
      <alignment horizontal="right" vertical="center"/>
      <protection locked="0"/>
    </xf>
    <xf numFmtId="3" fontId="9" fillId="0" borderId="2" xfId="0" applyNumberFormat="1" applyFont="1" applyBorder="1" applyAlignment="1" applyProtection="1">
      <alignment horizontal="center" vertical="center"/>
      <protection locked="0"/>
    </xf>
    <xf numFmtId="4" fontId="9" fillId="0" borderId="2" xfId="0" applyNumberFormat="1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3" fontId="0" fillId="0" borderId="0" xfId="0" applyNumberForma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3" fontId="0" fillId="0" borderId="0" xfId="0" applyNumberFormat="1" applyBorder="1" applyAlignment="1" applyProtection="1">
      <alignment horizontal="left" vertical="center"/>
      <protection locked="0"/>
    </xf>
    <xf numFmtId="0" fontId="4" fillId="0" borderId="0" xfId="0" applyFont="1" applyProtection="1">
      <protection locked="0"/>
    </xf>
    <xf numFmtId="3" fontId="0" fillId="0" borderId="0" xfId="0" applyNumberFormat="1" applyBorder="1" applyAlignment="1" applyProtection="1">
      <alignment horizontal="center" vertical="center"/>
      <protection locked="0"/>
    </xf>
    <xf numFmtId="0" fontId="5" fillId="0" borderId="47" xfId="0" applyFont="1" applyBorder="1" applyAlignment="1" applyProtection="1">
      <alignment vertical="center"/>
      <protection locked="0"/>
    </xf>
    <xf numFmtId="3" fontId="0" fillId="0" borderId="47" xfId="0" applyNumberFormat="1" applyBorder="1" applyAlignment="1" applyProtection="1">
      <alignment vertical="center"/>
      <protection locked="0"/>
    </xf>
    <xf numFmtId="0" fontId="4" fillId="4" borderId="2" xfId="2" applyFont="1" applyFill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22" fillId="4" borderId="61" xfId="2" applyFill="1" applyBorder="1" applyAlignment="1" applyProtection="1">
      <alignment horizontal="center" vertical="center" wrapText="1"/>
      <protection locked="0"/>
    </xf>
    <xf numFmtId="0" fontId="0" fillId="4" borderId="51" xfId="0" applyFill="1" applyBorder="1" applyAlignment="1" applyProtection="1">
      <alignment horizontal="center" vertical="center" wrapText="1"/>
      <protection locked="0"/>
    </xf>
    <xf numFmtId="0" fontId="0" fillId="4" borderId="52" xfId="0" applyFill="1" applyBorder="1" applyAlignment="1" applyProtection="1">
      <alignment horizontal="center" vertical="center" wrapText="1"/>
      <protection locked="0"/>
    </xf>
    <xf numFmtId="3" fontId="0" fillId="7" borderId="50" xfId="0" applyNumberFormat="1" applyFill="1" applyBorder="1" applyAlignment="1" applyProtection="1">
      <alignment horizontal="center" vertical="center" wrapText="1"/>
      <protection locked="0"/>
    </xf>
    <xf numFmtId="3" fontId="0" fillId="7" borderId="26" xfId="0" applyNumberFormat="1" applyFill="1" applyBorder="1" applyAlignment="1" applyProtection="1">
      <alignment horizontal="center" vertical="center" wrapText="1"/>
      <protection locked="0"/>
    </xf>
    <xf numFmtId="0" fontId="18" fillId="4" borderId="90" xfId="2" applyFont="1" applyFill="1" applyBorder="1" applyAlignment="1" applyProtection="1">
      <alignment horizontal="left" vertical="center" indent="2"/>
      <protection locked="0"/>
    </xf>
    <xf numFmtId="0" fontId="18" fillId="4" borderId="92" xfId="0" applyFont="1" applyFill="1" applyBorder="1" applyAlignment="1" applyProtection="1">
      <alignment horizontal="center" vertical="center"/>
      <protection locked="0"/>
    </xf>
    <xf numFmtId="0" fontId="18" fillId="4" borderId="93" xfId="0" applyFont="1" applyFill="1" applyBorder="1" applyAlignment="1" applyProtection="1">
      <alignment horizontal="center" vertical="center"/>
      <protection locked="0"/>
    </xf>
    <xf numFmtId="3" fontId="18" fillId="5" borderId="94" xfId="0" applyNumberFormat="1" applyFont="1" applyFill="1" applyBorder="1" applyAlignment="1" applyProtection="1">
      <alignment horizontal="center" vertical="center"/>
      <protection locked="0"/>
    </xf>
    <xf numFmtId="3" fontId="18" fillId="7" borderId="95" xfId="0" applyNumberFormat="1" applyFont="1" applyFill="1" applyBorder="1" applyAlignment="1" applyProtection="1">
      <alignment horizontal="center" vertical="center"/>
      <protection locked="0"/>
    </xf>
    <xf numFmtId="3" fontId="18" fillId="7" borderId="96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horizontal="left" vertical="center"/>
      <protection locked="0"/>
    </xf>
    <xf numFmtId="0" fontId="0" fillId="0" borderId="0" xfId="0" applyProtection="1">
      <protection hidden="1"/>
    </xf>
    <xf numFmtId="0" fontId="0" fillId="0" borderId="0" xfId="0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0" fillId="0" borderId="2" xfId="0" applyBorder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4" fontId="9" fillId="5" borderId="97" xfId="0" applyNumberFormat="1" applyFont="1" applyFill="1" applyBorder="1" applyAlignment="1" applyProtection="1">
      <alignment horizontal="right" vertical="center"/>
      <protection hidden="1"/>
    </xf>
    <xf numFmtId="4" fontId="9" fillId="7" borderId="7" xfId="0" applyNumberFormat="1" applyFont="1" applyFill="1" applyBorder="1" applyAlignment="1" applyProtection="1">
      <alignment horizontal="right" vertical="center"/>
      <protection hidden="1"/>
    </xf>
    <xf numFmtId="4" fontId="9" fillId="7" borderId="5" xfId="0" applyNumberFormat="1" applyFont="1" applyFill="1" applyBorder="1" applyAlignment="1" applyProtection="1">
      <alignment horizontal="right" vertical="center"/>
      <protection hidden="1"/>
    </xf>
    <xf numFmtId="3" fontId="0" fillId="0" borderId="0" xfId="0" applyNumberFormat="1" applyAlignment="1" applyProtection="1">
      <alignment vertical="center"/>
      <protection hidden="1"/>
    </xf>
    <xf numFmtId="0" fontId="0" fillId="4" borderId="48" xfId="0" applyFill="1" applyBorder="1" applyAlignment="1" applyProtection="1">
      <alignment horizontal="center" vertical="center" wrapText="1"/>
      <protection locked="0"/>
    </xf>
    <xf numFmtId="0" fontId="0" fillId="4" borderId="49" xfId="0" applyFill="1" applyBorder="1" applyAlignment="1" applyProtection="1">
      <alignment horizontal="center" vertical="center" wrapText="1"/>
      <protection locked="0"/>
    </xf>
    <xf numFmtId="2" fontId="1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hidden="1"/>
    </xf>
    <xf numFmtId="3" fontId="0" fillId="0" borderId="0" xfId="0" applyNumberFormat="1" applyBorder="1" applyAlignment="1" applyProtection="1">
      <alignment horizontal="left" vertical="center"/>
      <protection hidden="1"/>
    </xf>
    <xf numFmtId="3" fontId="0" fillId="0" borderId="0" xfId="0" applyNumberFormat="1" applyBorder="1" applyAlignment="1" applyProtection="1">
      <alignment horizontal="center" vertical="center"/>
      <protection hidden="1"/>
    </xf>
    <xf numFmtId="0" fontId="5" fillId="0" borderId="47" xfId="0" applyFont="1" applyBorder="1" applyAlignment="1" applyProtection="1">
      <alignment vertical="center"/>
      <protection hidden="1"/>
    </xf>
    <xf numFmtId="3" fontId="0" fillId="0" borderId="47" xfId="0" applyNumberFormat="1" applyBorder="1" applyAlignment="1" applyProtection="1">
      <alignment vertical="center"/>
      <protection hidden="1"/>
    </xf>
    <xf numFmtId="0" fontId="22" fillId="4" borderId="9" xfId="2" applyFill="1" applyBorder="1" applyAlignment="1" applyProtection="1">
      <alignment horizontal="center" vertical="center" wrapText="1"/>
      <protection locked="0"/>
    </xf>
    <xf numFmtId="0" fontId="22" fillId="4" borderId="2" xfId="2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3" fontId="9" fillId="0" borderId="2" xfId="0" applyNumberFormat="1" applyFont="1" applyFill="1" applyBorder="1" applyAlignment="1" applyProtection="1">
      <alignment horizontal="center" vertical="center"/>
      <protection hidden="1"/>
    </xf>
    <xf numFmtId="3" fontId="9" fillId="0" borderId="2" xfId="0" applyNumberFormat="1" applyFont="1" applyBorder="1" applyAlignment="1" applyProtection="1">
      <alignment horizontal="center" vertical="center"/>
      <protection hidden="1"/>
    </xf>
    <xf numFmtId="1" fontId="15" fillId="0" borderId="2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vertical="center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left" vertical="center"/>
      <protection hidden="1"/>
    </xf>
    <xf numFmtId="49" fontId="0" fillId="0" borderId="2" xfId="0" applyNumberFormat="1" applyBorder="1" applyAlignment="1" applyProtection="1">
      <alignment horizontal="center" vertical="center"/>
      <protection hidden="1"/>
    </xf>
    <xf numFmtId="0" fontId="23" fillId="2" borderId="9" xfId="0" applyFont="1" applyFill="1" applyBorder="1" applyAlignment="1" applyProtection="1">
      <alignment horizontal="center" vertical="center"/>
      <protection hidden="1"/>
    </xf>
    <xf numFmtId="0" fontId="23" fillId="2" borderId="10" xfId="0" applyFont="1" applyFill="1" applyBorder="1" applyAlignment="1" applyProtection="1">
      <alignment horizontal="center" vertical="center"/>
      <protection hidden="1"/>
    </xf>
    <xf numFmtId="0" fontId="6" fillId="0" borderId="0" xfId="0" applyFont="1" applyProtection="1">
      <protection hidden="1"/>
    </xf>
    <xf numFmtId="0" fontId="4" fillId="0" borderId="0" xfId="0" applyFont="1" applyFill="1" applyBorder="1" applyAlignment="1" applyProtection="1">
      <alignment horizontal="left" vertical="center"/>
      <protection hidden="1"/>
    </xf>
    <xf numFmtId="0" fontId="0" fillId="0" borderId="16" xfId="0" applyBorder="1" applyAlignment="1" applyProtection="1">
      <alignment vertical="center"/>
      <protection hidden="1"/>
    </xf>
    <xf numFmtId="0" fontId="0" fillId="0" borderId="19" xfId="0" applyBorder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4" fontId="0" fillId="0" borderId="6" xfId="0" applyNumberFormat="1" applyBorder="1" applyAlignment="1" applyProtection="1">
      <alignment vertical="center"/>
      <protection hidden="1"/>
    </xf>
    <xf numFmtId="0" fontId="0" fillId="0" borderId="12" xfId="0" applyBorder="1" applyProtection="1">
      <protection hidden="1"/>
    </xf>
    <xf numFmtId="0" fontId="0" fillId="0" borderId="0" xfId="0" applyBorder="1" applyAlignment="1" applyProtection="1">
      <alignment vertical="center"/>
      <protection hidden="1"/>
    </xf>
    <xf numFmtId="3" fontId="0" fillId="0" borderId="0" xfId="0" applyNumberFormat="1" applyFill="1" applyBorder="1" applyAlignment="1" applyProtection="1">
      <alignment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49" fontId="0" fillId="0" borderId="2" xfId="0" applyNumberFormat="1" applyBorder="1" applyAlignment="1" applyProtection="1">
      <alignment horizontal="center" vertical="center"/>
      <protection locked="0"/>
    </xf>
    <xf numFmtId="1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NumberFormat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 applyProtection="1">
      <alignment vertical="center"/>
      <protection locked="0"/>
    </xf>
    <xf numFmtId="0" fontId="1" fillId="2" borderId="36" xfId="0" applyFont="1" applyFill="1" applyBorder="1" applyAlignment="1" applyProtection="1">
      <alignment vertical="center"/>
      <protection locked="0"/>
    </xf>
    <xf numFmtId="49" fontId="0" fillId="0" borderId="0" xfId="0" applyNumberFormat="1" applyAlignment="1" applyProtection="1">
      <alignment vertical="center"/>
      <protection locked="0"/>
    </xf>
    <xf numFmtId="0" fontId="0" fillId="2" borderId="20" xfId="0" applyFill="1" applyBorder="1" applyAlignment="1" applyProtection="1">
      <alignment vertical="center"/>
      <protection locked="0"/>
    </xf>
    <xf numFmtId="0" fontId="0" fillId="0" borderId="20" xfId="0" applyBorder="1" applyAlignment="1" applyProtection="1">
      <alignment horizontal="right"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3" fontId="0" fillId="0" borderId="0" xfId="0" applyNumberFormat="1" applyBorder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3" fontId="16" fillId="0" borderId="12" xfId="0" applyNumberFormat="1" applyFont="1" applyFill="1" applyBorder="1" applyAlignment="1" applyProtection="1">
      <alignment horizontal="center" vertical="center"/>
      <protection locked="0"/>
    </xf>
    <xf numFmtId="3" fontId="16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vertical="center"/>
      <protection locked="0"/>
    </xf>
    <xf numFmtId="3" fontId="0" fillId="0" borderId="22" xfId="0" applyNumberForma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3" fontId="0" fillId="0" borderId="1" xfId="0" applyNumberFormat="1" applyBorder="1" applyAlignment="1" applyProtection="1">
      <alignment vertical="center"/>
      <protection locked="0"/>
    </xf>
    <xf numFmtId="3" fontId="12" fillId="2" borderId="23" xfId="0" applyNumberFormat="1" applyFont="1" applyFill="1" applyBorder="1" applyAlignment="1" applyProtection="1">
      <alignment horizontal="center" vertical="center" wrapText="1"/>
      <protection locked="0"/>
    </xf>
    <xf numFmtId="3" fontId="12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1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3" borderId="24" xfId="0" applyFont="1" applyFill="1" applyBorder="1" applyAlignment="1" applyProtection="1">
      <alignment horizontal="center" vertical="center"/>
      <protection locked="0"/>
    </xf>
    <xf numFmtId="0" fontId="6" fillId="3" borderId="25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/>
      <protection locked="0"/>
    </xf>
    <xf numFmtId="0" fontId="19" fillId="3" borderId="98" xfId="0" applyFont="1" applyFill="1" applyBorder="1" applyAlignment="1" applyProtection="1">
      <alignment horizontal="center" vertical="center"/>
      <protection locked="0"/>
    </xf>
    <xf numFmtId="0" fontId="19" fillId="3" borderId="92" xfId="0" applyFont="1" applyFill="1" applyBorder="1" applyAlignment="1" applyProtection="1">
      <alignment horizontal="center" vertical="center"/>
      <protection locked="0"/>
    </xf>
    <xf numFmtId="0" fontId="18" fillId="3" borderId="92" xfId="0" applyFont="1" applyFill="1" applyBorder="1" applyAlignment="1" applyProtection="1">
      <alignment horizontal="center" vertical="center"/>
      <protection locked="0"/>
    </xf>
    <xf numFmtId="0" fontId="18" fillId="3" borderId="95" xfId="0" applyFont="1" applyFill="1" applyBorder="1" applyAlignment="1" applyProtection="1">
      <alignment horizontal="center" vertical="center"/>
      <protection locked="0"/>
    </xf>
    <xf numFmtId="0" fontId="18" fillId="2" borderId="21" xfId="0" applyFont="1" applyFill="1" applyBorder="1" applyAlignment="1" applyProtection="1">
      <alignment horizontal="center" vertical="center"/>
      <protection locked="0"/>
    </xf>
    <xf numFmtId="3" fontId="20" fillId="2" borderId="2" xfId="0" applyNumberFormat="1" applyFont="1" applyFill="1" applyBorder="1" applyAlignment="1" applyProtection="1">
      <alignment horizontal="center" vertical="center"/>
      <protection locked="0"/>
    </xf>
    <xf numFmtId="3" fontId="18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18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18" fillId="6" borderId="2" xfId="0" applyFont="1" applyFill="1" applyBorder="1" applyAlignment="1" applyProtection="1">
      <alignment horizontal="center" vertical="center" wrapText="1"/>
      <protection locked="0"/>
    </xf>
    <xf numFmtId="3" fontId="20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20" fillId="2" borderId="2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4" fontId="0" fillId="0" borderId="2" xfId="0" applyNumberFormat="1" applyBorder="1" applyAlignment="1" applyProtection="1">
      <alignment vertical="center"/>
      <protection locked="0"/>
    </xf>
    <xf numFmtId="164" fontId="0" fillId="0" borderId="2" xfId="0" applyNumberFormat="1" applyBorder="1" applyAlignment="1" applyProtection="1">
      <alignment vertical="center"/>
      <protection locked="0"/>
    </xf>
    <xf numFmtId="4" fontId="0" fillId="0" borderId="27" xfId="0" applyNumberFormat="1" applyBorder="1" applyAlignment="1" applyProtection="1">
      <alignment vertical="center"/>
      <protection locked="0"/>
    </xf>
    <xf numFmtId="2" fontId="11" fillId="0" borderId="0" xfId="0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4" fontId="0" fillId="2" borderId="2" xfId="0" applyNumberFormat="1" applyFill="1" applyBorder="1" applyAlignment="1" applyProtection="1">
      <alignment vertical="center"/>
      <protection locked="0"/>
    </xf>
    <xf numFmtId="4" fontId="0" fillId="5" borderId="2" xfId="0" applyNumberForma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3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vertical="center"/>
      <protection locked="0"/>
    </xf>
    <xf numFmtId="3" fontId="12" fillId="2" borderId="2" xfId="0" applyNumberFormat="1" applyFont="1" applyFill="1" applyBorder="1" applyAlignment="1" applyProtection="1">
      <alignment vertical="center"/>
      <protection locked="0"/>
    </xf>
    <xf numFmtId="4" fontId="12" fillId="2" borderId="2" xfId="0" applyNumberFormat="1" applyFont="1" applyFill="1" applyBorder="1" applyAlignment="1" applyProtection="1">
      <alignment vertical="center"/>
      <protection locked="0"/>
    </xf>
    <xf numFmtId="165" fontId="0" fillId="5" borderId="2" xfId="0" applyNumberFormat="1" applyFill="1" applyBorder="1" applyAlignment="1" applyProtection="1">
      <alignment horizontal="right" vertical="center"/>
      <protection locked="0"/>
    </xf>
    <xf numFmtId="3" fontId="12" fillId="2" borderId="2" xfId="0" applyNumberFormat="1" applyFont="1" applyFill="1" applyBorder="1" applyAlignment="1" applyProtection="1">
      <alignment horizontal="center" vertical="center"/>
      <protection locked="0"/>
    </xf>
    <xf numFmtId="9" fontId="4" fillId="2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righ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4" fillId="2" borderId="33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>
      <alignment horizontal="center" vertical="center"/>
      <protection locked="0"/>
    </xf>
    <xf numFmtId="3" fontId="1" fillId="0" borderId="0" xfId="0" applyNumberFormat="1" applyFont="1" applyAlignment="1" applyProtection="1">
      <alignment vertical="center"/>
      <protection locked="0"/>
    </xf>
    <xf numFmtId="3" fontId="1" fillId="0" borderId="35" xfId="0" applyNumberFormat="1" applyFont="1" applyBorder="1" applyAlignment="1" applyProtection="1">
      <alignment vertical="center"/>
      <protection locked="0"/>
    </xf>
    <xf numFmtId="0" fontId="1" fillId="0" borderId="36" xfId="0" applyFont="1" applyBorder="1" applyAlignment="1" applyProtection="1">
      <protection locked="0"/>
    </xf>
    <xf numFmtId="0" fontId="1" fillId="0" borderId="37" xfId="0" applyFont="1" applyBorder="1" applyAlignment="1" applyProtection="1"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" fillId="0" borderId="39" xfId="0" applyFont="1" applyBorder="1" applyAlignment="1" applyProtection="1">
      <alignment horizontal="left" vertical="center"/>
      <protection locked="0"/>
    </xf>
    <xf numFmtId="2" fontId="1" fillId="0" borderId="40" xfId="0" applyNumberFormat="1" applyFont="1" applyBorder="1" applyAlignment="1" applyProtection="1">
      <alignment horizontal="center" vertical="center"/>
      <protection locked="0"/>
    </xf>
    <xf numFmtId="0" fontId="1" fillId="0" borderId="41" xfId="0" applyFont="1" applyBorder="1" applyAlignment="1" applyProtection="1">
      <alignment horizontal="center" vertical="center"/>
      <protection locked="0"/>
    </xf>
    <xf numFmtId="0" fontId="4" fillId="0" borderId="31" xfId="0" applyFont="1" applyFill="1" applyBorder="1" applyAlignment="1" applyProtection="1">
      <alignment horizontal="center" vertical="center"/>
      <protection locked="0"/>
    </xf>
    <xf numFmtId="0" fontId="1" fillId="0" borderId="42" xfId="0" applyFont="1" applyFill="1" applyBorder="1" applyAlignment="1" applyProtection="1">
      <alignment horizontal="left" vertical="center"/>
      <protection locked="0"/>
    </xf>
    <xf numFmtId="2" fontId="1" fillId="0" borderId="43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3" fontId="1" fillId="0" borderId="44" xfId="0" applyNumberFormat="1" applyFont="1" applyBorder="1" applyAlignment="1" applyProtection="1">
      <alignment vertical="center"/>
      <protection locked="0"/>
    </xf>
    <xf numFmtId="0" fontId="1" fillId="0" borderId="45" xfId="0" applyFont="1" applyBorder="1" applyAlignment="1" applyProtection="1">
      <protection locked="0"/>
    </xf>
    <xf numFmtId="0" fontId="1" fillId="0" borderId="46" xfId="0" applyFont="1" applyBorder="1" applyAlignment="1" applyProtection="1">
      <protection locked="0"/>
    </xf>
    <xf numFmtId="165" fontId="1" fillId="0" borderId="0" xfId="0" applyNumberFormat="1" applyFont="1" applyAlignment="1" applyProtection="1">
      <alignment vertical="center"/>
      <protection locked="0"/>
    </xf>
    <xf numFmtId="3" fontId="0" fillId="0" borderId="0" xfId="0" applyNumberFormat="1" applyFill="1" applyBorder="1" applyAlignment="1" applyProtection="1">
      <alignment vertical="center"/>
      <protection hidden="1"/>
    </xf>
    <xf numFmtId="3" fontId="4" fillId="0" borderId="0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vertical="center"/>
      <protection hidden="1"/>
    </xf>
    <xf numFmtId="4" fontId="4" fillId="0" borderId="0" xfId="0" applyNumberFormat="1" applyFont="1" applyFill="1" applyBorder="1" applyAlignment="1" applyProtection="1">
      <alignment vertical="center"/>
      <protection hidden="1"/>
    </xf>
    <xf numFmtId="3" fontId="0" fillId="0" borderId="0" xfId="0" applyNumberFormat="1" applyBorder="1" applyAlignment="1" applyProtection="1">
      <alignment vertical="center"/>
      <protection hidden="1"/>
    </xf>
    <xf numFmtId="0" fontId="4" fillId="4" borderId="2" xfId="0" applyFont="1" applyFill="1" applyBorder="1" applyAlignment="1" applyProtection="1">
      <alignment horizontal="center" vertical="center"/>
      <protection hidden="1"/>
    </xf>
    <xf numFmtId="0" fontId="18" fillId="4" borderId="92" xfId="0" applyFont="1" applyFill="1" applyBorder="1" applyAlignment="1" applyProtection="1">
      <alignment horizontal="center" vertical="center"/>
      <protection hidden="1"/>
    </xf>
    <xf numFmtId="3" fontId="18" fillId="4" borderId="93" xfId="0" applyNumberFormat="1" applyFont="1" applyFill="1" applyBorder="1" applyAlignment="1" applyProtection="1">
      <alignment horizontal="center" vertical="center"/>
      <protection hidden="1"/>
    </xf>
    <xf numFmtId="4" fontId="9" fillId="0" borderId="2" xfId="0" applyNumberFormat="1" applyFont="1" applyFill="1" applyBorder="1" applyAlignment="1" applyProtection="1">
      <alignment horizontal="right" vertical="center"/>
      <protection hidden="1"/>
    </xf>
    <xf numFmtId="0" fontId="7" fillId="6" borderId="101" xfId="0" applyFont="1" applyFill="1" applyBorder="1" applyAlignment="1" applyProtection="1">
      <alignment horizontal="center" vertical="center"/>
      <protection hidden="1"/>
    </xf>
    <xf numFmtId="4" fontId="9" fillId="6" borderId="18" xfId="0" applyNumberFormat="1" applyFont="1" applyFill="1" applyBorder="1" applyAlignment="1" applyProtection="1">
      <alignment vertical="center"/>
      <protection hidden="1"/>
    </xf>
    <xf numFmtId="0" fontId="7" fillId="6" borderId="31" xfId="0" applyFont="1" applyFill="1" applyBorder="1" applyAlignment="1" applyProtection="1">
      <alignment horizontal="center" vertical="center"/>
      <protection hidden="1"/>
    </xf>
    <xf numFmtId="9" fontId="9" fillId="6" borderId="53" xfId="0" applyNumberFormat="1" applyFont="1" applyFill="1" applyBorder="1" applyAlignment="1" applyProtection="1">
      <alignment horizontal="center" vertical="center"/>
      <protection hidden="1"/>
    </xf>
    <xf numFmtId="4" fontId="9" fillId="6" borderId="43" xfId="0" applyNumberFormat="1" applyFont="1" applyFill="1" applyBorder="1" applyAlignment="1" applyProtection="1">
      <alignment vertical="center"/>
      <protection hidden="1"/>
    </xf>
    <xf numFmtId="3" fontId="12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18" fillId="3" borderId="94" xfId="0" applyFont="1" applyFill="1" applyBorder="1" applyAlignment="1" applyProtection="1">
      <alignment horizontal="center" vertical="center"/>
      <protection hidden="1"/>
    </xf>
    <xf numFmtId="3" fontId="18" fillId="5" borderId="95" xfId="0" applyNumberFormat="1" applyFont="1" applyFill="1" applyBorder="1" applyAlignment="1" applyProtection="1">
      <alignment horizontal="center" vertical="center"/>
      <protection hidden="1"/>
    </xf>
    <xf numFmtId="0" fontId="18" fillId="5" borderId="95" xfId="0" applyFont="1" applyFill="1" applyBorder="1" applyAlignment="1" applyProtection="1">
      <alignment horizontal="center" vertical="center" wrapText="1"/>
      <protection hidden="1"/>
    </xf>
    <xf numFmtId="0" fontId="18" fillId="5" borderId="99" xfId="0" applyFont="1" applyFill="1" applyBorder="1" applyAlignment="1" applyProtection="1">
      <alignment horizontal="center" vertical="center" wrapText="1"/>
      <protection hidden="1"/>
    </xf>
    <xf numFmtId="3" fontId="20" fillId="2" borderId="100" xfId="0" applyNumberFormat="1" applyFont="1" applyFill="1" applyBorder="1" applyAlignment="1" applyProtection="1">
      <alignment horizontal="center" vertical="center"/>
      <protection hidden="1"/>
    </xf>
    <xf numFmtId="3" fontId="20" fillId="2" borderId="99" xfId="0" applyNumberFormat="1" applyFont="1" applyFill="1" applyBorder="1" applyAlignment="1" applyProtection="1">
      <alignment horizontal="center" vertical="center"/>
      <protection hidden="1"/>
    </xf>
    <xf numFmtId="3" fontId="14" fillId="0" borderId="0" xfId="0" applyNumberFormat="1" applyFont="1" applyFill="1" applyBorder="1" applyAlignment="1" applyProtection="1">
      <alignment horizontal="center" vertical="center"/>
      <protection hidden="1"/>
    </xf>
    <xf numFmtId="1" fontId="1" fillId="0" borderId="2" xfId="0" applyNumberFormat="1" applyFont="1" applyFill="1" applyBorder="1" applyAlignment="1" applyProtection="1">
      <alignment horizontal="center" vertical="center"/>
      <protection hidden="1"/>
    </xf>
    <xf numFmtId="165" fontId="1" fillId="0" borderId="2" xfId="1" applyNumberFormat="1" applyBorder="1" applyAlignment="1" applyProtection="1">
      <alignment horizontal="center" vertical="center"/>
      <protection hidden="1"/>
    </xf>
    <xf numFmtId="164" fontId="1" fillId="0" borderId="2" xfId="0" applyNumberFormat="1" applyFont="1" applyFill="1" applyBorder="1" applyAlignment="1" applyProtection="1">
      <alignment horizontal="center" vertical="center"/>
      <protection hidden="1"/>
    </xf>
    <xf numFmtId="4" fontId="1" fillId="0" borderId="2" xfId="1" applyNumberFormat="1" applyFill="1" applyBorder="1" applyAlignment="1" applyProtection="1">
      <alignment horizontal="right" vertical="center"/>
      <protection hidden="1"/>
    </xf>
    <xf numFmtId="4" fontId="13" fillId="0" borderId="2" xfId="0" applyNumberFormat="1" applyFont="1" applyFill="1" applyBorder="1" applyAlignment="1" applyProtection="1">
      <alignment horizontal="right" vertical="center"/>
      <protection hidden="1"/>
    </xf>
    <xf numFmtId="165" fontId="13" fillId="0" borderId="0" xfId="0" applyNumberFormat="1" applyFont="1" applyFill="1" applyBorder="1" applyAlignment="1" applyProtection="1">
      <alignment horizontal="center" vertical="center"/>
      <protection hidden="1"/>
    </xf>
    <xf numFmtId="3" fontId="4" fillId="5" borderId="13" xfId="0" applyNumberFormat="1" applyFont="1" applyFill="1" applyBorder="1" applyAlignment="1" applyProtection="1">
      <alignment horizontal="center" vertical="center" wrapText="1"/>
      <protection hidden="1"/>
    </xf>
    <xf numFmtId="4" fontId="4" fillId="5" borderId="6" xfId="0" applyNumberFormat="1" applyFont="1" applyFill="1" applyBorder="1" applyAlignment="1" applyProtection="1">
      <alignment horizontal="center" vertical="center" wrapText="1"/>
      <protection hidden="1"/>
    </xf>
    <xf numFmtId="3" fontId="12" fillId="2" borderId="102" xfId="0" applyNumberFormat="1" applyFont="1" applyFill="1" applyBorder="1" applyAlignment="1" applyProtection="1">
      <alignment horizontal="center" vertical="center" wrapText="1"/>
      <protection hidden="1"/>
    </xf>
    <xf numFmtId="4" fontId="12" fillId="2" borderId="72" xfId="0" applyNumberFormat="1" applyFont="1" applyFill="1" applyBorder="1" applyAlignment="1" applyProtection="1">
      <alignment horizontal="right" vertical="center" wrapText="1"/>
      <protection hidden="1"/>
    </xf>
    <xf numFmtId="2" fontId="13" fillId="0" borderId="0" xfId="0" applyNumberFormat="1" applyFont="1" applyFill="1" applyBorder="1" applyAlignment="1" applyProtection="1">
      <alignment horizontal="center" vertical="center"/>
      <protection hidden="1"/>
    </xf>
    <xf numFmtId="3" fontId="4" fillId="5" borderId="28" xfId="0" applyNumberFormat="1" applyFont="1" applyFill="1" applyBorder="1" applyAlignment="1" applyProtection="1">
      <alignment horizontal="center" vertical="center" wrapText="1"/>
      <protection hidden="1"/>
    </xf>
    <xf numFmtId="165" fontId="4" fillId="5" borderId="29" xfId="0" applyNumberFormat="1" applyFont="1" applyFill="1" applyBorder="1" applyAlignment="1" applyProtection="1">
      <alignment horizontal="center" vertical="center" wrapText="1"/>
      <protection hidden="1"/>
    </xf>
    <xf numFmtId="3" fontId="12" fillId="2" borderId="31" xfId="0" applyNumberFormat="1" applyFont="1" applyFill="1" applyBorder="1" applyAlignment="1" applyProtection="1">
      <alignment horizontal="center" vertical="center" wrapText="1"/>
      <protection hidden="1"/>
    </xf>
    <xf numFmtId="4" fontId="12" fillId="2" borderId="32" xfId="0" applyNumberFormat="1" applyFont="1" applyFill="1" applyBorder="1" applyAlignment="1" applyProtection="1">
      <alignment vertical="center" wrapText="1"/>
      <protection hidden="1"/>
    </xf>
    <xf numFmtId="0" fontId="0" fillId="0" borderId="0" xfId="0" applyBorder="1" applyAlignment="1" applyProtection="1">
      <alignment horizontal="right"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4" fillId="2" borderId="33" xfId="0" applyFont="1" applyFill="1" applyBorder="1" applyAlignment="1" applyProtection="1">
      <alignment horizontal="center" vertical="center"/>
      <protection hidden="1"/>
    </xf>
    <xf numFmtId="3" fontId="1" fillId="0" borderId="0" xfId="0" applyNumberFormat="1" applyFont="1" applyAlignment="1" applyProtection="1">
      <alignment vertical="center"/>
      <protection hidden="1"/>
    </xf>
    <xf numFmtId="0" fontId="1" fillId="0" borderId="38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0" fontId="4" fillId="0" borderId="31" xfId="0" applyFont="1" applyFill="1" applyBorder="1" applyAlignment="1" applyProtection="1">
      <alignment horizontal="center" vertical="center"/>
      <protection hidden="1"/>
    </xf>
    <xf numFmtId="0" fontId="1" fillId="0" borderId="42" xfId="0" applyFont="1" applyFill="1" applyBorder="1" applyAlignment="1" applyProtection="1">
      <alignment horizontal="left" vertical="center"/>
      <protection hidden="1"/>
    </xf>
    <xf numFmtId="2" fontId="1" fillId="0" borderId="43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165" fontId="1" fillId="0" borderId="0" xfId="0" applyNumberFormat="1" applyFont="1" applyAlignment="1" applyProtection="1">
      <alignment vertical="center"/>
      <protection hidden="1"/>
    </xf>
    <xf numFmtId="0" fontId="0" fillId="2" borderId="2" xfId="0" applyNumberFormat="1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left" vertical="center"/>
      <protection hidden="1"/>
    </xf>
    <xf numFmtId="1" fontId="0" fillId="0" borderId="2" xfId="0" applyNumberFormat="1" applyBorder="1" applyAlignment="1" applyProtection="1">
      <alignment horizontal="center" vertical="center"/>
      <protection hidden="1"/>
    </xf>
    <xf numFmtId="0" fontId="0" fillId="0" borderId="2" xfId="0" applyNumberFormat="1" applyBorder="1" applyAlignment="1" applyProtection="1">
      <alignment horizontal="center" vertical="center"/>
      <protection hidden="1"/>
    </xf>
    <xf numFmtId="0" fontId="1" fillId="2" borderId="21" xfId="0" applyFont="1" applyFill="1" applyBorder="1" applyAlignment="1" applyProtection="1">
      <alignment vertical="center"/>
      <protection hidden="1"/>
    </xf>
    <xf numFmtId="0" fontId="1" fillId="2" borderId="36" xfId="0" applyFont="1" applyFill="1" applyBorder="1" applyAlignment="1" applyProtection="1">
      <alignment vertical="center"/>
      <protection hidden="1"/>
    </xf>
    <xf numFmtId="49" fontId="0" fillId="0" borderId="0" xfId="0" applyNumberFormat="1" applyAlignment="1" applyProtection="1">
      <alignment vertical="center"/>
      <protection hidden="1"/>
    </xf>
    <xf numFmtId="0" fontId="0" fillId="2" borderId="20" xfId="0" applyFill="1" applyBorder="1" applyAlignment="1" applyProtection="1">
      <alignment vertical="center"/>
      <protection hidden="1"/>
    </xf>
    <xf numFmtId="0" fontId="0" fillId="0" borderId="20" xfId="0" applyBorder="1" applyAlignment="1" applyProtection="1">
      <alignment horizontal="right" vertical="center"/>
      <protection hidden="1"/>
    </xf>
    <xf numFmtId="0" fontId="0" fillId="0" borderId="15" xfId="0" applyBorder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 wrapText="1"/>
      <protection hidden="1"/>
    </xf>
    <xf numFmtId="0" fontId="0" fillId="0" borderId="1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0" borderId="15" xfId="0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0" fillId="4" borderId="55" xfId="0" applyFill="1" applyBorder="1" applyAlignment="1" applyProtection="1">
      <alignment horizontal="center" vertical="center" wrapText="1"/>
      <protection locked="0"/>
    </xf>
    <xf numFmtId="0" fontId="18" fillId="4" borderId="90" xfId="0" applyFont="1" applyFill="1" applyBorder="1" applyAlignment="1" applyProtection="1">
      <alignment horizontal="center" vertical="center"/>
      <protection locked="0"/>
    </xf>
    <xf numFmtId="0" fontId="18" fillId="4" borderId="60" xfId="0" applyFont="1" applyFill="1" applyBorder="1" applyAlignment="1" applyProtection="1">
      <alignment horizontal="center" vertical="center"/>
      <protection locked="0"/>
    </xf>
    <xf numFmtId="0" fontId="0" fillId="4" borderId="61" xfId="0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4" fontId="0" fillId="0" borderId="18" xfId="0" applyNumberFormat="1" applyBorder="1" applyAlignment="1" applyProtection="1">
      <alignment horizontal="center" vertical="center"/>
      <protection hidden="1"/>
    </xf>
    <xf numFmtId="0" fontId="24" fillId="0" borderId="0" xfId="0" applyFont="1" applyAlignment="1">
      <alignment horizontal="left" vertical="center" indent="1"/>
    </xf>
    <xf numFmtId="0" fontId="4" fillId="0" borderId="0" xfId="0" applyFont="1"/>
    <xf numFmtId="0" fontId="0" fillId="0" borderId="0" xfId="0" applyFont="1" applyAlignment="1" applyProtection="1">
      <alignment horizontal="left" vertical="top" wrapText="1"/>
      <protection hidden="1"/>
    </xf>
    <xf numFmtId="0" fontId="0" fillId="0" borderId="0" xfId="0" applyFont="1" applyProtection="1">
      <protection hidden="1"/>
    </xf>
    <xf numFmtId="2" fontId="0" fillId="0" borderId="2" xfId="0" applyNumberFormat="1" applyBorder="1" applyAlignment="1" applyProtection="1">
      <alignment horizontal="center" vertical="center"/>
      <protection hidden="1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left" vertical="center"/>
      <protection hidden="1"/>
    </xf>
    <xf numFmtId="0" fontId="18" fillId="4" borderId="91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0" borderId="0" xfId="0" applyFont="1" applyAlignment="1" applyProtection="1">
      <alignment horizontal="left" vertical="center" indent="1"/>
    </xf>
    <xf numFmtId="0" fontId="0" fillId="0" borderId="12" xfId="0" applyBorder="1" applyAlignment="1" applyProtection="1">
      <alignment horizontal="left" vertical="center" wrapText="1"/>
      <protection hidden="1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21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36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27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3" xfId="0" applyNumberFormat="1" applyFont="1" applyFill="1" applyBorder="1" applyAlignment="1" applyProtection="1">
      <alignment horizontal="center" vertical="center"/>
      <protection hidden="1"/>
    </xf>
    <xf numFmtId="2" fontId="4" fillId="0" borderId="8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4" fillId="0" borderId="15" xfId="0" applyFont="1" applyFill="1" applyBorder="1" applyAlignment="1" applyProtection="1">
      <alignment horizontal="left" vertical="center"/>
      <protection locked="0"/>
    </xf>
    <xf numFmtId="0" fontId="0" fillId="0" borderId="21" xfId="0" applyNumberFormat="1" applyBorder="1" applyAlignment="1" applyProtection="1">
      <alignment horizontal="center" vertical="center"/>
      <protection locked="0"/>
    </xf>
    <xf numFmtId="0" fontId="0" fillId="0" borderId="27" xfId="0" applyNumberFormat="1" applyBorder="1" applyAlignment="1" applyProtection="1">
      <alignment horizontal="center" vertical="center"/>
      <protection locked="0"/>
    </xf>
    <xf numFmtId="3" fontId="0" fillId="0" borderId="21" xfId="0" applyNumberFormat="1" applyBorder="1" applyAlignment="1" applyProtection="1">
      <alignment horizontal="center" vertical="center"/>
      <protection locked="0"/>
    </xf>
    <xf numFmtId="3" fontId="0" fillId="0" borderId="36" xfId="0" applyNumberFormat="1" applyBorder="1" applyAlignment="1" applyProtection="1">
      <alignment horizontal="center" vertical="center"/>
      <protection locked="0"/>
    </xf>
    <xf numFmtId="3" fontId="0" fillId="0" borderId="27" xfId="0" applyNumberFormat="1" applyBorder="1" applyAlignment="1" applyProtection="1">
      <alignment horizontal="center" vertical="center"/>
      <protection locked="0"/>
    </xf>
    <xf numFmtId="0" fontId="4" fillId="4" borderId="21" xfId="0" applyFont="1" applyFill="1" applyBorder="1" applyAlignment="1" applyProtection="1">
      <alignment horizontal="center" vertical="center"/>
      <protection locked="0"/>
    </xf>
    <xf numFmtId="0" fontId="4" fillId="4" borderId="36" xfId="0" applyFont="1" applyFill="1" applyBorder="1" applyAlignment="1" applyProtection="1">
      <alignment horizontal="center" vertical="center"/>
      <protection locked="0"/>
    </xf>
    <xf numFmtId="3" fontId="0" fillId="5" borderId="82" xfId="0" applyNumberFormat="1" applyFill="1" applyBorder="1" applyAlignment="1" applyProtection="1">
      <alignment horizontal="center" vertical="center" wrapText="1"/>
      <protection locked="0"/>
    </xf>
    <xf numFmtId="0" fontId="0" fillId="0" borderId="57" xfId="0" applyBorder="1" applyProtection="1"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/>
      <protection hidden="1"/>
    </xf>
    <xf numFmtId="3" fontId="0" fillId="0" borderId="2" xfId="0" applyNumberFormat="1" applyBorder="1" applyAlignment="1" applyProtection="1">
      <alignment horizontal="left" vertical="center"/>
      <protection hidden="1"/>
    </xf>
    <xf numFmtId="0" fontId="0" fillId="0" borderId="63" xfId="0" applyBorder="1" applyAlignment="1" applyProtection="1">
      <alignment horizontal="center"/>
      <protection hidden="1"/>
    </xf>
    <xf numFmtId="0" fontId="0" fillId="0" borderId="64" xfId="0" applyBorder="1" applyAlignment="1" applyProtection="1">
      <alignment horizontal="center"/>
      <protection hidden="1"/>
    </xf>
    <xf numFmtId="0" fontId="22" fillId="4" borderId="9" xfId="0" applyFont="1" applyFill="1" applyBorder="1" applyAlignment="1" applyProtection="1">
      <alignment horizontal="center" vertical="center"/>
      <protection hidden="1"/>
    </xf>
    <xf numFmtId="0" fontId="22" fillId="4" borderId="50" xfId="0" applyFont="1" applyFill="1" applyBorder="1" applyAlignment="1" applyProtection="1">
      <alignment horizontal="center" vertical="center"/>
      <protection hidden="1"/>
    </xf>
    <xf numFmtId="0" fontId="0" fillId="5" borderId="10" xfId="0" applyFill="1" applyBorder="1" applyAlignment="1" applyProtection="1">
      <alignment horizontal="center" vertical="center" wrapText="1"/>
      <protection hidden="1"/>
    </xf>
    <xf numFmtId="0" fontId="0" fillId="5" borderId="75" xfId="0" applyFill="1" applyBorder="1" applyProtection="1">
      <protection hidden="1"/>
    </xf>
    <xf numFmtId="0" fontId="0" fillId="9" borderId="82" xfId="0" applyFill="1" applyBorder="1" applyAlignment="1" applyProtection="1">
      <alignment horizontal="center" vertical="center" wrapText="1"/>
      <protection locked="0"/>
    </xf>
    <xf numFmtId="0" fontId="0" fillId="9" borderId="84" xfId="0" applyFill="1" applyBorder="1" applyAlignment="1" applyProtection="1">
      <alignment horizontal="center" vertical="center" wrapText="1"/>
      <protection locked="0"/>
    </xf>
    <xf numFmtId="0" fontId="0" fillId="9" borderId="85" xfId="0" applyFill="1" applyBorder="1" applyAlignment="1" applyProtection="1">
      <alignment horizontal="center" vertical="center" wrapText="1"/>
      <protection locked="0"/>
    </xf>
    <xf numFmtId="0" fontId="0" fillId="9" borderId="63" xfId="0" applyFill="1" applyBorder="1" applyAlignment="1" applyProtection="1">
      <alignment horizontal="center" vertical="center" wrapText="1"/>
      <protection locked="0"/>
    </xf>
    <xf numFmtId="0" fontId="0" fillId="9" borderId="47" xfId="0" applyFill="1" applyBorder="1" applyAlignment="1" applyProtection="1">
      <alignment horizontal="center" vertical="center" wrapText="1"/>
      <protection locked="0"/>
    </xf>
    <xf numFmtId="0" fontId="0" fillId="9" borderId="64" xfId="0" applyFill="1" applyBorder="1" applyAlignment="1" applyProtection="1">
      <alignment horizontal="center" vertical="center" wrapText="1"/>
      <protection locked="0"/>
    </xf>
    <xf numFmtId="0" fontId="0" fillId="9" borderId="21" xfId="0" applyFill="1" applyBorder="1" applyAlignment="1" applyProtection="1">
      <alignment horizontal="center" vertical="center"/>
      <protection locked="0"/>
    </xf>
    <xf numFmtId="0" fontId="0" fillId="9" borderId="36" xfId="0" applyFill="1" applyBorder="1" applyAlignment="1" applyProtection="1">
      <alignment horizontal="center" vertical="center"/>
      <protection locked="0"/>
    </xf>
    <xf numFmtId="0" fontId="0" fillId="9" borderId="27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2" borderId="36" xfId="0" applyFill="1" applyBorder="1" applyAlignment="1" applyProtection="1">
      <alignment horizontal="left" vertical="center"/>
      <protection locked="0"/>
    </xf>
    <xf numFmtId="0" fontId="0" fillId="2" borderId="27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 applyProtection="1">
      <alignment horizontal="left" vertical="center"/>
      <protection locked="0"/>
    </xf>
    <xf numFmtId="0" fontId="1" fillId="2" borderId="27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horizontal="left" vertical="center"/>
      <protection hidden="1"/>
    </xf>
    <xf numFmtId="0" fontId="4" fillId="0" borderId="15" xfId="0" applyFont="1" applyFill="1" applyBorder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15" xfId="0" applyFont="1" applyBorder="1" applyAlignment="1" applyProtection="1">
      <alignment horizontal="left" vertical="center"/>
      <protection locked="0"/>
    </xf>
    <xf numFmtId="166" fontId="0" fillId="0" borderId="21" xfId="0" applyNumberForma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3" fontId="0" fillId="0" borderId="21" xfId="0" applyNumberFormat="1" applyBorder="1" applyAlignment="1" applyProtection="1">
      <alignment horizontal="left" vertical="center"/>
      <protection locked="0"/>
    </xf>
    <xf numFmtId="0" fontId="0" fillId="0" borderId="36" xfId="0" applyBorder="1" applyProtection="1"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0" fillId="4" borderId="51" xfId="0" applyFill="1" applyBorder="1" applyAlignment="1" applyProtection="1">
      <alignment horizontal="center" vertical="center" wrapText="1"/>
      <protection hidden="1"/>
    </xf>
    <xf numFmtId="0" fontId="0" fillId="4" borderId="78" xfId="0" applyFill="1" applyBorder="1" applyAlignment="1" applyProtection="1">
      <alignment horizontal="center" vertical="center" wrapText="1"/>
      <protection hidden="1"/>
    </xf>
    <xf numFmtId="3" fontId="0" fillId="4" borderId="52" xfId="0" applyNumberFormat="1" applyFill="1" applyBorder="1" applyAlignment="1" applyProtection="1">
      <alignment horizontal="center" vertical="center" wrapText="1"/>
      <protection hidden="1"/>
    </xf>
    <xf numFmtId="3" fontId="0" fillId="4" borderId="79" xfId="0" applyNumberFormat="1" applyFill="1" applyBorder="1" applyAlignment="1" applyProtection="1">
      <alignment horizontal="center" vertical="center" wrapText="1"/>
      <protection hidden="1"/>
    </xf>
    <xf numFmtId="0" fontId="16" fillId="8" borderId="28" xfId="0" applyFont="1" applyFill="1" applyBorder="1" applyAlignment="1" applyProtection="1">
      <alignment horizontal="center" vertical="center"/>
      <protection locked="0"/>
    </xf>
    <xf numFmtId="0" fontId="16" fillId="8" borderId="54" xfId="0" applyFont="1" applyFill="1" applyBorder="1" applyAlignment="1" applyProtection="1">
      <alignment horizontal="center" vertical="center"/>
      <protection locked="0"/>
    </xf>
    <xf numFmtId="0" fontId="16" fillId="8" borderId="32" xfId="0" applyFont="1" applyFill="1" applyBorder="1" applyAlignment="1" applyProtection="1">
      <alignment horizontal="center" vertical="center"/>
      <protection locked="0"/>
    </xf>
    <xf numFmtId="0" fontId="4" fillId="4" borderId="63" xfId="0" applyFont="1" applyFill="1" applyBorder="1" applyAlignment="1" applyProtection="1">
      <alignment horizontal="center" vertical="center"/>
      <protection hidden="1"/>
    </xf>
    <xf numFmtId="0" fontId="4" fillId="4" borderId="47" xfId="0" applyFont="1" applyFill="1" applyBorder="1" applyAlignment="1" applyProtection="1">
      <alignment horizontal="center" vertical="center"/>
      <protection hidden="1"/>
    </xf>
    <xf numFmtId="0" fontId="4" fillId="4" borderId="80" xfId="0" applyFont="1" applyFill="1" applyBorder="1" applyAlignment="1" applyProtection="1">
      <alignment horizontal="center" vertical="center"/>
      <protection hidden="1"/>
    </xf>
    <xf numFmtId="0" fontId="4" fillId="3" borderId="81" xfId="0" applyFont="1" applyFill="1" applyBorder="1" applyAlignment="1" applyProtection="1">
      <alignment horizontal="center" vertical="center"/>
      <protection locked="0"/>
    </xf>
    <xf numFmtId="0" fontId="4" fillId="3" borderId="47" xfId="0" applyFont="1" applyFill="1" applyBorder="1" applyAlignment="1" applyProtection="1">
      <alignment horizontal="center" vertical="center"/>
      <protection locked="0"/>
    </xf>
    <xf numFmtId="0" fontId="4" fillId="3" borderId="80" xfId="0" applyFont="1" applyFill="1" applyBorder="1" applyAlignment="1" applyProtection="1">
      <alignment horizontal="center" vertical="center"/>
      <protection locked="0"/>
    </xf>
    <xf numFmtId="0" fontId="1" fillId="3" borderId="73" xfId="0" applyFont="1" applyFill="1" applyBorder="1" applyAlignment="1" applyProtection="1">
      <alignment horizontal="center" vertical="center" wrapText="1"/>
      <protection locked="0"/>
    </xf>
    <xf numFmtId="0" fontId="1" fillId="3" borderId="36" xfId="0" applyFont="1" applyFill="1" applyBorder="1" applyAlignment="1" applyProtection="1">
      <alignment horizontal="center" vertical="center" wrapText="1"/>
      <protection locked="0"/>
    </xf>
    <xf numFmtId="0" fontId="1" fillId="3" borderId="27" xfId="0" applyFont="1" applyFill="1" applyBorder="1" applyAlignment="1" applyProtection="1">
      <alignment horizontal="center" vertical="center" wrapText="1"/>
      <protection locked="0"/>
    </xf>
    <xf numFmtId="0" fontId="0" fillId="4" borderId="82" xfId="0" applyFill="1" applyBorder="1" applyAlignment="1" applyProtection="1">
      <alignment horizontal="center" vertical="center" wrapText="1"/>
      <protection hidden="1"/>
    </xf>
    <xf numFmtId="0" fontId="0" fillId="4" borderId="83" xfId="0" applyFill="1" applyBorder="1" applyAlignment="1" applyProtection="1">
      <alignment horizontal="center" vertical="center" wrapText="1"/>
      <protection hidden="1"/>
    </xf>
    <xf numFmtId="0" fontId="0" fillId="4" borderId="61" xfId="0" applyFill="1" applyBorder="1" applyAlignment="1" applyProtection="1">
      <alignment horizontal="center" vertical="center" wrapText="1"/>
      <protection hidden="1"/>
    </xf>
    <xf numFmtId="0" fontId="0" fillId="4" borderId="62" xfId="0" applyFill="1" applyBorder="1" applyAlignment="1" applyProtection="1">
      <alignment horizontal="center" vertical="center" wrapText="1"/>
      <protection hidden="1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70" xfId="0" applyFont="1" applyFill="1" applyBorder="1" applyAlignment="1" applyProtection="1">
      <alignment horizontal="center" vertical="center" wrapText="1"/>
      <protection locked="0"/>
    </xf>
    <xf numFmtId="0" fontId="4" fillId="2" borderId="71" xfId="0" applyFont="1" applyFill="1" applyBorder="1" applyAlignment="1" applyProtection="1">
      <alignment horizontal="center" vertical="center" wrapText="1"/>
      <protection locked="0"/>
    </xf>
    <xf numFmtId="0" fontId="4" fillId="2" borderId="47" xfId="0" applyFont="1" applyFill="1" applyBorder="1" applyAlignment="1" applyProtection="1">
      <alignment horizontal="center" vertical="center" wrapText="1"/>
      <protection locked="0"/>
    </xf>
    <xf numFmtId="0" fontId="4" fillId="2" borderId="72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left" vertical="center"/>
      <protection hidden="1"/>
    </xf>
    <xf numFmtId="0" fontId="17" fillId="6" borderId="76" xfId="0" applyFont="1" applyFill="1" applyBorder="1" applyAlignment="1" applyProtection="1">
      <alignment horizontal="center" vertical="center" wrapText="1"/>
      <protection hidden="1"/>
    </xf>
    <xf numFmtId="0" fontId="17" fillId="6" borderId="77" xfId="0" applyFont="1" applyFill="1" applyBorder="1" applyAlignment="1" applyProtection="1">
      <alignment horizontal="center" vertical="center" wrapText="1"/>
      <protection hidden="1"/>
    </xf>
    <xf numFmtId="0" fontId="17" fillId="6" borderId="60" xfId="0" applyFont="1" applyFill="1" applyBorder="1" applyAlignment="1" applyProtection="1">
      <alignment horizontal="center" vertical="center" wrapText="1"/>
      <protection hidden="1"/>
    </xf>
    <xf numFmtId="0" fontId="17" fillId="6" borderId="0" xfId="0" applyFont="1" applyFill="1" applyBorder="1" applyAlignment="1" applyProtection="1">
      <alignment horizontal="center" vertical="center" wrapText="1"/>
      <protection hidden="1"/>
    </xf>
    <xf numFmtId="0" fontId="17" fillId="6" borderId="15" xfId="0" applyFont="1" applyFill="1" applyBorder="1" applyAlignment="1" applyProtection="1">
      <alignment horizontal="center" vertical="center" wrapText="1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0" fillId="5" borderId="9" xfId="0" applyNumberFormat="1" applyFill="1" applyBorder="1" applyAlignment="1" applyProtection="1">
      <alignment horizontal="center" vertical="center" wrapText="1"/>
      <protection hidden="1"/>
    </xf>
    <xf numFmtId="0" fontId="0" fillId="5" borderId="50" xfId="0" applyFill="1" applyBorder="1" applyProtection="1">
      <protection hidden="1"/>
    </xf>
    <xf numFmtId="0" fontId="1" fillId="3" borderId="56" xfId="0" applyFont="1" applyFill="1" applyBorder="1" applyAlignment="1" applyProtection="1">
      <alignment horizontal="center" vertical="center"/>
      <protection hidden="1"/>
    </xf>
    <xf numFmtId="0" fontId="1" fillId="3" borderId="57" xfId="0" applyFont="1" applyFill="1" applyBorder="1" applyAlignment="1" applyProtection="1">
      <alignment horizontal="center" vertical="center"/>
      <protection hidden="1"/>
    </xf>
    <xf numFmtId="0" fontId="18" fillId="4" borderId="90" xfId="0" applyFont="1" applyFill="1" applyBorder="1" applyAlignment="1" applyProtection="1">
      <alignment horizontal="center" vertical="center"/>
      <protection hidden="1"/>
    </xf>
    <xf numFmtId="0" fontId="18" fillId="4" borderId="91" xfId="0" applyFont="1" applyFill="1" applyBorder="1" applyAlignment="1" applyProtection="1">
      <alignment horizontal="center" vertical="center"/>
      <protection hidden="1"/>
    </xf>
    <xf numFmtId="3" fontId="0" fillId="5" borderId="58" xfId="0" applyNumberFormat="1" applyFill="1" applyBorder="1" applyAlignment="1" applyProtection="1">
      <alignment horizontal="center" vertical="center" wrapText="1"/>
      <protection hidden="1"/>
    </xf>
    <xf numFmtId="0" fontId="0" fillId="5" borderId="59" xfId="0" applyFill="1" applyBorder="1" applyProtection="1">
      <protection hidden="1"/>
    </xf>
    <xf numFmtId="3" fontId="4" fillId="5" borderId="73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36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1" xfId="0" applyFont="1" applyFill="1" applyBorder="1" applyAlignment="1" applyProtection="1">
      <alignment horizontal="center" vertical="center"/>
      <protection locked="0"/>
    </xf>
    <xf numFmtId="0" fontId="4" fillId="2" borderId="36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/>
      <protection locked="0"/>
    </xf>
    <xf numFmtId="3" fontId="4" fillId="2" borderId="69" xfId="0" applyNumberFormat="1" applyFont="1" applyFill="1" applyBorder="1" applyAlignment="1" applyProtection="1">
      <alignment horizontal="center" vertical="center"/>
      <protection locked="0"/>
    </xf>
    <xf numFmtId="3" fontId="4" fillId="2" borderId="22" xfId="0" applyNumberFormat="1" applyFont="1" applyFill="1" applyBorder="1" applyAlignment="1" applyProtection="1">
      <alignment horizontal="center" vertical="center"/>
      <protection locked="0"/>
    </xf>
    <xf numFmtId="3" fontId="4" fillId="2" borderId="30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70" xfId="0" applyFont="1" applyFill="1" applyBorder="1" applyAlignment="1" applyProtection="1">
      <alignment horizontal="center" vertical="center" wrapText="1"/>
      <protection hidden="1"/>
    </xf>
    <xf numFmtId="0" fontId="4" fillId="2" borderId="71" xfId="0" applyFont="1" applyFill="1" applyBorder="1" applyAlignment="1" applyProtection="1">
      <alignment horizontal="center" vertical="center" wrapText="1"/>
      <protection hidden="1"/>
    </xf>
    <xf numFmtId="0" fontId="4" fillId="2" borderId="47" xfId="0" applyFont="1" applyFill="1" applyBorder="1" applyAlignment="1" applyProtection="1">
      <alignment horizontal="center" vertical="center" wrapText="1"/>
      <protection hidden="1"/>
    </xf>
    <xf numFmtId="0" fontId="4" fillId="2" borderId="72" xfId="0" applyFont="1" applyFill="1" applyBorder="1" applyAlignment="1" applyProtection="1">
      <alignment horizontal="center" vertical="center" wrapText="1"/>
      <protection hidden="1"/>
    </xf>
    <xf numFmtId="3" fontId="4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4" fillId="6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0" fontId="0" fillId="2" borderId="65" xfId="0" applyFill="1" applyBorder="1" applyAlignment="1" applyProtection="1">
      <alignment horizontal="center" vertical="center" wrapText="1"/>
      <protection hidden="1"/>
    </xf>
    <xf numFmtId="0" fontId="0" fillId="2" borderId="66" xfId="0" applyFill="1" applyBorder="1" applyProtection="1">
      <protection hidden="1"/>
    </xf>
    <xf numFmtId="0" fontId="0" fillId="2" borderId="67" xfId="0" applyFill="1" applyBorder="1" applyAlignment="1" applyProtection="1">
      <alignment horizontal="center" vertical="center" wrapText="1"/>
      <protection hidden="1"/>
    </xf>
    <xf numFmtId="0" fontId="0" fillId="2" borderId="68" xfId="0" applyFill="1" applyBorder="1" applyProtection="1">
      <protection hidden="1"/>
    </xf>
    <xf numFmtId="3" fontId="16" fillId="5" borderId="28" xfId="0" applyNumberFormat="1" applyFont="1" applyFill="1" applyBorder="1" applyAlignment="1" applyProtection="1">
      <alignment horizontal="center" vertical="center"/>
      <protection locked="0"/>
    </xf>
    <xf numFmtId="3" fontId="16" fillId="5" borderId="54" xfId="0" applyNumberFormat="1" applyFont="1" applyFill="1" applyBorder="1" applyAlignment="1" applyProtection="1">
      <alignment horizontal="center" vertical="center"/>
      <protection locked="0"/>
    </xf>
    <xf numFmtId="0" fontId="4" fillId="4" borderId="63" xfId="0" applyFont="1" applyFill="1" applyBorder="1" applyAlignment="1" applyProtection="1">
      <alignment horizontal="center" vertical="center"/>
      <protection locked="0"/>
    </xf>
    <xf numFmtId="0" fontId="4" fillId="4" borderId="47" xfId="0" applyFont="1" applyFill="1" applyBorder="1" applyAlignment="1" applyProtection="1">
      <alignment horizontal="center" vertical="center"/>
      <protection locked="0"/>
    </xf>
    <xf numFmtId="0" fontId="4" fillId="4" borderId="80" xfId="0" applyFont="1" applyFill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left" vertical="center"/>
      <protection hidden="1"/>
    </xf>
    <xf numFmtId="0" fontId="8" fillId="0" borderId="27" xfId="0" applyFont="1" applyBorder="1" applyAlignment="1" applyProtection="1">
      <alignment horizontal="left" vertical="center"/>
      <protection hidden="1"/>
    </xf>
    <xf numFmtId="3" fontId="0" fillId="0" borderId="21" xfId="0" applyNumberFormat="1" applyBorder="1" applyAlignment="1" applyProtection="1">
      <alignment horizontal="left" vertical="center"/>
      <protection hidden="1"/>
    </xf>
    <xf numFmtId="0" fontId="0" fillId="0" borderId="36" xfId="0" applyBorder="1" applyProtection="1">
      <protection hidden="1"/>
    </xf>
    <xf numFmtId="0" fontId="0" fillId="0" borderId="27" xfId="0" applyBorder="1" applyProtection="1">
      <protection hidden="1"/>
    </xf>
    <xf numFmtId="1" fontId="0" fillId="0" borderId="21" xfId="0" applyNumberFormat="1" applyBorder="1" applyAlignment="1" applyProtection="1">
      <alignment horizontal="center" vertical="center"/>
      <protection hidden="1"/>
    </xf>
    <xf numFmtId="0" fontId="0" fillId="0" borderId="21" xfId="0" applyNumberFormat="1" applyBorder="1" applyAlignment="1" applyProtection="1">
      <alignment horizontal="center" vertical="center"/>
      <protection hidden="1"/>
    </xf>
    <xf numFmtId="0" fontId="0" fillId="0" borderId="27" xfId="0" applyNumberFormat="1" applyBorder="1" applyAlignment="1" applyProtection="1">
      <alignment horizontal="center" vertical="center"/>
      <protection hidden="1"/>
    </xf>
    <xf numFmtId="0" fontId="0" fillId="9" borderId="82" xfId="0" applyFill="1" applyBorder="1" applyAlignment="1" applyProtection="1">
      <alignment horizontal="center" vertical="center" wrapText="1"/>
      <protection hidden="1"/>
    </xf>
    <xf numFmtId="0" fontId="0" fillId="9" borderId="84" xfId="0" applyFill="1" applyBorder="1" applyAlignment="1" applyProtection="1">
      <alignment horizontal="center" vertical="center" wrapText="1"/>
      <protection hidden="1"/>
    </xf>
    <xf numFmtId="0" fontId="0" fillId="9" borderId="85" xfId="0" applyFill="1" applyBorder="1" applyAlignment="1" applyProtection="1">
      <alignment horizontal="center" vertical="center" wrapText="1"/>
      <protection hidden="1"/>
    </xf>
    <xf numFmtId="0" fontId="0" fillId="9" borderId="63" xfId="0" applyFill="1" applyBorder="1" applyAlignment="1" applyProtection="1">
      <alignment horizontal="center" vertical="center" wrapText="1"/>
      <protection hidden="1"/>
    </xf>
    <xf numFmtId="0" fontId="0" fillId="9" borderId="47" xfId="0" applyFill="1" applyBorder="1" applyAlignment="1" applyProtection="1">
      <alignment horizontal="center" vertical="center" wrapText="1"/>
      <protection hidden="1"/>
    </xf>
    <xf numFmtId="0" fontId="0" fillId="9" borderId="64" xfId="0" applyFill="1" applyBorder="1" applyAlignment="1" applyProtection="1">
      <alignment horizontal="center" vertical="center" wrapText="1"/>
      <protection hidden="1"/>
    </xf>
    <xf numFmtId="0" fontId="0" fillId="9" borderId="21" xfId="0" applyFill="1" applyBorder="1" applyAlignment="1" applyProtection="1">
      <alignment horizontal="center" vertical="center"/>
      <protection hidden="1"/>
    </xf>
    <xf numFmtId="0" fontId="0" fillId="9" borderId="36" xfId="0" applyFill="1" applyBorder="1" applyAlignment="1" applyProtection="1">
      <alignment horizontal="center" vertical="center"/>
      <protection hidden="1"/>
    </xf>
    <xf numFmtId="0" fontId="0" fillId="9" borderId="27" xfId="0" applyFill="1" applyBorder="1" applyAlignment="1" applyProtection="1">
      <alignment horizontal="center" vertical="center"/>
      <protection hidden="1"/>
    </xf>
    <xf numFmtId="0" fontId="0" fillId="2" borderId="21" xfId="0" applyFill="1" applyBorder="1" applyAlignment="1" applyProtection="1">
      <alignment horizontal="left" vertical="center"/>
      <protection hidden="1"/>
    </xf>
    <xf numFmtId="0" fontId="0" fillId="2" borderId="36" xfId="0" applyFill="1" applyBorder="1" applyAlignment="1" applyProtection="1">
      <alignment horizontal="left" vertical="center"/>
      <protection hidden="1"/>
    </xf>
    <xf numFmtId="0" fontId="0" fillId="2" borderId="27" xfId="0" applyFill="1" applyBorder="1" applyAlignment="1" applyProtection="1">
      <alignment horizontal="left" vertical="center"/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36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1" fillId="2" borderId="21" xfId="0" applyFont="1" applyFill="1" applyBorder="1" applyAlignment="1" applyProtection="1">
      <alignment horizontal="left" vertical="center"/>
      <protection hidden="1"/>
    </xf>
    <xf numFmtId="0" fontId="1" fillId="2" borderId="27" xfId="0" applyFont="1" applyFill="1" applyBorder="1" applyAlignment="1" applyProtection="1">
      <alignment horizontal="left" vertical="center"/>
      <protection hidden="1"/>
    </xf>
    <xf numFmtId="0" fontId="16" fillId="0" borderId="0" xfId="0" applyFont="1" applyAlignment="1" applyProtection="1">
      <alignment horizontal="center" wrapText="1"/>
      <protection hidden="1"/>
    </xf>
    <xf numFmtId="0" fontId="4" fillId="2" borderId="87" xfId="0" applyFont="1" applyFill="1" applyBorder="1" applyAlignment="1" applyProtection="1">
      <alignment horizontal="center" vertical="center" wrapText="1"/>
      <protection hidden="1"/>
    </xf>
    <xf numFmtId="0" fontId="4" fillId="2" borderId="88" xfId="0" applyFont="1" applyFill="1" applyBorder="1" applyAlignment="1" applyProtection="1">
      <alignment horizontal="center" vertical="center" wrapText="1"/>
      <protection hidden="1"/>
    </xf>
    <xf numFmtId="0" fontId="4" fillId="2" borderId="16" xfId="0" applyFont="1" applyFill="1" applyBorder="1" applyAlignment="1" applyProtection="1">
      <alignment horizontal="center" vertical="center" wrapText="1"/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4" fillId="2" borderId="17" xfId="0" applyFont="1" applyFill="1" applyBorder="1" applyAlignment="1" applyProtection="1">
      <alignment horizontal="center" vertical="center" wrapText="1"/>
      <protection hidden="1"/>
    </xf>
    <xf numFmtId="0" fontId="4" fillId="2" borderId="74" xfId="0" applyFont="1" applyFill="1" applyBorder="1" applyAlignment="1" applyProtection="1">
      <alignment horizontal="center" vertical="center" wrapText="1"/>
      <protection hidden="1"/>
    </xf>
    <xf numFmtId="0" fontId="4" fillId="2" borderId="63" xfId="0" applyFont="1" applyFill="1" applyBorder="1" applyAlignment="1" applyProtection="1">
      <alignment horizontal="center" vertical="center" wrapText="1"/>
      <protection hidden="1"/>
    </xf>
    <xf numFmtId="0" fontId="21" fillId="0" borderId="89" xfId="0" applyFont="1" applyBorder="1" applyAlignment="1" applyProtection="1">
      <alignment horizontal="left" vertical="center" wrapText="1"/>
      <protection locked="0"/>
    </xf>
    <xf numFmtId="4" fontId="0" fillId="0" borderId="16" xfId="0" applyNumberFormat="1" applyBorder="1" applyAlignment="1" applyProtection="1">
      <alignment horizontal="center" vertical="center" wrapText="1"/>
      <protection hidden="1"/>
    </xf>
    <xf numFmtId="4" fontId="0" fillId="0" borderId="17" xfId="0" applyNumberFormat="1" applyBorder="1" applyAlignment="1" applyProtection="1">
      <alignment horizontal="center" vertical="center" wrapText="1"/>
      <protection hidden="1"/>
    </xf>
    <xf numFmtId="4" fontId="0" fillId="0" borderId="5" xfId="0" applyNumberFormat="1" applyBorder="1" applyAlignment="1" applyProtection="1">
      <alignment horizontal="center" vertical="center" wrapText="1"/>
      <protection hidden="1"/>
    </xf>
    <xf numFmtId="0" fontId="4" fillId="2" borderId="86" xfId="0" applyFont="1" applyFill="1" applyBorder="1" applyAlignment="1" applyProtection="1">
      <alignment horizontal="center" vertical="center"/>
      <protection hidden="1"/>
    </xf>
    <xf numFmtId="0" fontId="7" fillId="2" borderId="2" xfId="0" applyFont="1" applyFill="1" applyBorder="1" applyAlignment="1" applyProtection="1">
      <alignment horizontal="center" vertical="center" wrapText="1"/>
      <protection hidden="1"/>
    </xf>
    <xf numFmtId="0" fontId="0" fillId="0" borderId="1" xfId="0" applyBorder="1" applyProtection="1">
      <protection hidden="1"/>
    </xf>
    <xf numFmtId="0" fontId="0" fillId="0" borderId="14" xfId="0" applyBorder="1" applyProtection="1">
      <protection hidden="1"/>
    </xf>
    <xf numFmtId="0" fontId="0" fillId="0" borderId="13" xfId="0" applyBorder="1" applyProtection="1">
      <protection hidden="1"/>
    </xf>
    <xf numFmtId="0" fontId="0" fillId="0" borderId="8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47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0" borderId="10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4" xfId="0" applyBorder="1" applyAlignment="1">
      <alignment horizontal="center"/>
    </xf>
    <xf numFmtId="0" fontId="0" fillId="4" borderId="107" xfId="0" applyFill="1" applyBorder="1" applyAlignment="1" applyProtection="1">
      <alignment horizontal="center" vertical="center" wrapText="1"/>
      <protection locked="0"/>
    </xf>
    <xf numFmtId="0" fontId="0" fillId="4" borderId="108" xfId="0" applyFill="1" applyBorder="1" applyAlignment="1" applyProtection="1">
      <alignment horizontal="center" vertical="center" wrapText="1"/>
      <protection locked="0"/>
    </xf>
    <xf numFmtId="0" fontId="0" fillId="4" borderId="29" xfId="0" applyFill="1" applyBorder="1" applyAlignment="1" applyProtection="1">
      <alignment horizontal="center" vertical="center" wrapText="1"/>
      <protection locked="0"/>
    </xf>
    <xf numFmtId="0" fontId="0" fillId="0" borderId="10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06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</cellXfs>
  <cellStyles count="3">
    <cellStyle name="Navadno" xfId="0" builtinId="0"/>
    <cellStyle name="Navadno 2" xfId="2" xr:uid="{00000000-0005-0000-0000-000001000000}"/>
    <cellStyle name="Odstote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AY290"/>
  <sheetViews>
    <sheetView showGridLines="0" showRowColHeaders="0" showZeros="0" tabSelected="1" zoomScale="95" workbookViewId="0">
      <selection activeCell="D5" sqref="D5:E5"/>
    </sheetView>
  </sheetViews>
  <sheetFormatPr defaultColWidth="9.109375" defaultRowHeight="13.2" x14ac:dyDescent="0.25"/>
  <cols>
    <col min="1" max="1" width="7.88671875" style="6" customWidth="1"/>
    <col min="2" max="2" width="58.88671875" style="6" customWidth="1"/>
    <col min="3" max="4" width="9" style="6" customWidth="1"/>
    <col min="5" max="17" width="23.5546875" style="8" customWidth="1"/>
    <col min="18" max="19" width="9.109375" style="33"/>
    <col min="20" max="20" width="9.109375" style="33" hidden="1" customWidth="1"/>
    <col min="21" max="23" width="0" style="33" hidden="1" customWidth="1"/>
    <col min="24" max="24" width="0" style="32" hidden="1" customWidth="1"/>
    <col min="25" max="45" width="0" style="33" hidden="1" customWidth="1"/>
    <col min="46" max="51" width="9.109375" style="33"/>
    <col min="52" max="16384" width="9.109375" style="6"/>
  </cols>
  <sheetData>
    <row r="1" spans="1:51" ht="15.6" x14ac:dyDescent="0.25">
      <c r="B1" s="7" t="s">
        <v>75</v>
      </c>
      <c r="T1" s="34" t="s">
        <v>61</v>
      </c>
    </row>
    <row r="2" spans="1:51" ht="15.6" x14ac:dyDescent="0.25">
      <c r="B2" s="7"/>
      <c r="T2" s="35">
        <v>2009</v>
      </c>
    </row>
    <row r="3" spans="1:51" ht="15" customHeight="1" x14ac:dyDescent="0.25">
      <c r="B3" s="257" t="s">
        <v>7</v>
      </c>
      <c r="C3" s="258"/>
      <c r="D3" s="259" t="s">
        <v>386</v>
      </c>
      <c r="E3" s="260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T3" s="35">
        <v>2010</v>
      </c>
    </row>
    <row r="4" spans="1:51" ht="15" customHeight="1" x14ac:dyDescent="0.25">
      <c r="B4" s="257" t="s">
        <v>8</v>
      </c>
      <c r="C4" s="257"/>
      <c r="D4" s="261" t="s">
        <v>387</v>
      </c>
      <c r="E4" s="262"/>
      <c r="F4" s="262"/>
      <c r="G4" s="262"/>
      <c r="H4" s="262"/>
      <c r="I4" s="262"/>
      <c r="J4" s="262"/>
      <c r="K4" s="263"/>
      <c r="L4" s="32"/>
      <c r="M4" s="33"/>
      <c r="N4" s="33"/>
      <c r="O4" s="33"/>
      <c r="P4" s="33"/>
      <c r="Q4" s="33"/>
      <c r="T4" s="35">
        <v>2011</v>
      </c>
    </row>
    <row r="5" spans="1:51" ht="15" customHeight="1" x14ac:dyDescent="0.25">
      <c r="B5" s="12" t="s">
        <v>62</v>
      </c>
      <c r="C5" s="9"/>
      <c r="D5" s="268">
        <v>2024</v>
      </c>
      <c r="E5" s="269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T5" s="35">
        <v>2012</v>
      </c>
    </row>
    <row r="6" spans="1:51" x14ac:dyDescent="0.25">
      <c r="B6" s="14"/>
      <c r="C6" s="14"/>
      <c r="D6" s="14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T6" s="35">
        <v>2013</v>
      </c>
    </row>
    <row r="7" spans="1:51" s="17" customFormat="1" ht="35.1" customHeight="1" x14ac:dyDescent="0.25">
      <c r="A7" s="16" t="s">
        <v>131</v>
      </c>
      <c r="B7" s="264" t="s">
        <v>13</v>
      </c>
      <c r="C7" s="265"/>
      <c r="D7" s="265"/>
      <c r="E7" s="266" t="str">
        <f>"OSNOVNA PLAČA 
" &amp; "december " &amp; D5-1 &amp; "
(2. odst. 28. člena KPJS)"</f>
        <v>OSNOVNA PLAČA 
december 2023
(2. odst. 28. člena KPJS)</v>
      </c>
      <c r="F7" s="252" t="s">
        <v>114</v>
      </c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4"/>
      <c r="R7" s="36"/>
      <c r="S7" s="36"/>
      <c r="T7" s="35">
        <v>2014</v>
      </c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</row>
    <row r="8" spans="1:51" ht="35.1" customHeight="1" thickBot="1" x14ac:dyDescent="0.3">
      <c r="A8" s="18" t="s">
        <v>132</v>
      </c>
      <c r="B8" s="228" t="s">
        <v>2</v>
      </c>
      <c r="C8" s="19" t="s">
        <v>11</v>
      </c>
      <c r="D8" s="20" t="s">
        <v>12</v>
      </c>
      <c r="E8" s="267"/>
      <c r="F8" s="21" t="s">
        <v>388</v>
      </c>
      <c r="G8" s="21" t="s">
        <v>389</v>
      </c>
      <c r="H8" s="21" t="s">
        <v>390</v>
      </c>
      <c r="I8" s="21" t="s">
        <v>391</v>
      </c>
      <c r="J8" s="22" t="s">
        <v>392</v>
      </c>
      <c r="K8" s="21" t="s">
        <v>393</v>
      </c>
      <c r="L8" s="21" t="s">
        <v>40</v>
      </c>
      <c r="M8" s="21" t="s">
        <v>41</v>
      </c>
      <c r="N8" s="21" t="s">
        <v>42</v>
      </c>
      <c r="O8" s="21" t="s">
        <v>43</v>
      </c>
      <c r="P8" s="22" t="s">
        <v>44</v>
      </c>
      <c r="Q8" s="21" t="s">
        <v>45</v>
      </c>
      <c r="T8" s="35">
        <v>2015</v>
      </c>
    </row>
    <row r="9" spans="1:51" s="29" customFormat="1" ht="13.8" thickTop="1" x14ac:dyDescent="0.25">
      <c r="A9" s="23">
        <v>0</v>
      </c>
      <c r="B9" s="229">
        <v>1</v>
      </c>
      <c r="C9" s="24">
        <v>2</v>
      </c>
      <c r="D9" s="25">
        <v>3</v>
      </c>
      <c r="E9" s="26">
        <v>5</v>
      </c>
      <c r="F9" s="27">
        <v>6</v>
      </c>
      <c r="G9" s="28">
        <v>7</v>
      </c>
      <c r="H9" s="28">
        <v>8</v>
      </c>
      <c r="I9" s="28">
        <v>9</v>
      </c>
      <c r="J9" s="28">
        <v>10</v>
      </c>
      <c r="K9" s="28">
        <v>11</v>
      </c>
      <c r="L9" s="27">
        <v>6</v>
      </c>
      <c r="M9" s="28">
        <v>7</v>
      </c>
      <c r="N9" s="28">
        <v>8</v>
      </c>
      <c r="O9" s="28">
        <v>9</v>
      </c>
      <c r="P9" s="28">
        <v>10</v>
      </c>
      <c r="Q9" s="28">
        <v>11</v>
      </c>
      <c r="R9" s="37"/>
      <c r="S9" s="37"/>
      <c r="T9" s="35">
        <v>2016</v>
      </c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</row>
    <row r="10" spans="1:51" ht="24.75" customHeight="1" x14ac:dyDescent="0.25">
      <c r="A10" s="53">
        <v>1</v>
      </c>
      <c r="B10" s="227" t="s">
        <v>133</v>
      </c>
      <c r="C10" s="1" t="s">
        <v>383</v>
      </c>
      <c r="D10" s="2">
        <v>20</v>
      </c>
      <c r="E10" s="3">
        <v>1000</v>
      </c>
      <c r="F10" s="3">
        <v>1000</v>
      </c>
      <c r="G10" s="3">
        <v>1000</v>
      </c>
      <c r="H10" s="3">
        <v>1200</v>
      </c>
      <c r="I10" s="3">
        <v>1200</v>
      </c>
      <c r="J10" s="3">
        <v>1200</v>
      </c>
      <c r="K10" s="3">
        <v>1200</v>
      </c>
      <c r="L10" s="3">
        <v>1200</v>
      </c>
      <c r="M10" s="3">
        <v>1200</v>
      </c>
      <c r="N10" s="3">
        <v>1200</v>
      </c>
      <c r="O10" s="3">
        <v>1200</v>
      </c>
      <c r="P10" s="3">
        <v>1200</v>
      </c>
      <c r="Q10" s="3">
        <v>1200</v>
      </c>
      <c r="T10" s="35">
        <v>2017</v>
      </c>
    </row>
    <row r="11" spans="1:51" ht="24.75" customHeight="1" x14ac:dyDescent="0.25">
      <c r="A11" s="53">
        <v>2</v>
      </c>
      <c r="B11" s="227" t="s">
        <v>134</v>
      </c>
      <c r="C11" s="1" t="s">
        <v>385</v>
      </c>
      <c r="D11" s="4">
        <v>40</v>
      </c>
      <c r="E11" s="5">
        <v>2000</v>
      </c>
      <c r="F11" s="5">
        <v>2000</v>
      </c>
      <c r="G11" s="5">
        <v>2000</v>
      </c>
      <c r="H11" s="5">
        <v>2000</v>
      </c>
      <c r="I11" s="5">
        <v>2000</v>
      </c>
      <c r="J11" s="5">
        <v>2000</v>
      </c>
      <c r="K11" s="5">
        <v>2000</v>
      </c>
      <c r="L11" s="5">
        <v>2000</v>
      </c>
      <c r="M11" s="5">
        <v>2000</v>
      </c>
      <c r="N11" s="5">
        <v>2000</v>
      </c>
      <c r="O11" s="5">
        <v>2000</v>
      </c>
      <c r="P11" s="5">
        <v>2400</v>
      </c>
      <c r="Q11" s="5">
        <v>2400</v>
      </c>
      <c r="T11" s="35">
        <v>2018</v>
      </c>
    </row>
    <row r="12" spans="1:51" ht="24.75" customHeight="1" x14ac:dyDescent="0.25">
      <c r="A12" s="53">
        <v>3</v>
      </c>
      <c r="B12" s="227" t="s">
        <v>135</v>
      </c>
      <c r="C12" s="1" t="s">
        <v>414</v>
      </c>
      <c r="D12" s="4">
        <v>48</v>
      </c>
      <c r="E12" s="5">
        <v>2500</v>
      </c>
      <c r="F12" s="5">
        <v>2500</v>
      </c>
      <c r="G12" s="5"/>
      <c r="H12" s="5"/>
      <c r="I12" s="5"/>
      <c r="J12" s="5"/>
      <c r="K12" s="5"/>
      <c r="L12" s="5"/>
      <c r="M12" s="5"/>
      <c r="N12" s="5">
        <v>1400</v>
      </c>
      <c r="O12" s="5"/>
      <c r="P12" s="5"/>
      <c r="Q12" s="5"/>
      <c r="T12" s="35">
        <v>2019</v>
      </c>
    </row>
    <row r="13" spans="1:51" ht="24.75" customHeight="1" x14ac:dyDescent="0.25">
      <c r="A13" s="53">
        <v>4</v>
      </c>
      <c r="B13" s="227" t="s">
        <v>136</v>
      </c>
      <c r="C13" s="1"/>
      <c r="D13" s="4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T13" s="35">
        <v>2020</v>
      </c>
    </row>
    <row r="14" spans="1:51" ht="24.75" customHeight="1" x14ac:dyDescent="0.25">
      <c r="A14" s="53">
        <v>5</v>
      </c>
      <c r="B14" s="227" t="s">
        <v>137</v>
      </c>
      <c r="C14" s="1"/>
      <c r="D14" s="4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T14" s="35">
        <v>2021</v>
      </c>
    </row>
    <row r="15" spans="1:51" ht="24.75" customHeight="1" x14ac:dyDescent="0.25">
      <c r="A15" s="53">
        <v>6</v>
      </c>
      <c r="B15" s="227" t="s">
        <v>138</v>
      </c>
      <c r="C15" s="1"/>
      <c r="D15" s="4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T15" s="35">
        <v>2022</v>
      </c>
    </row>
    <row r="16" spans="1:51" ht="24.75" customHeight="1" x14ac:dyDescent="0.25">
      <c r="A16" s="53">
        <v>7</v>
      </c>
      <c r="B16" s="227" t="s">
        <v>139</v>
      </c>
      <c r="C16" s="1" t="s">
        <v>85</v>
      </c>
      <c r="D16" s="4">
        <v>34</v>
      </c>
      <c r="E16" s="5">
        <v>1500</v>
      </c>
      <c r="G16" s="5">
        <v>1500</v>
      </c>
      <c r="H16" s="5">
        <v>1500</v>
      </c>
      <c r="I16" s="5">
        <v>1500</v>
      </c>
      <c r="J16" s="5">
        <v>1500</v>
      </c>
      <c r="K16" s="5">
        <v>1500</v>
      </c>
      <c r="L16" s="5">
        <v>1500</v>
      </c>
      <c r="M16" s="5">
        <v>1500</v>
      </c>
      <c r="N16" s="5">
        <v>1500</v>
      </c>
      <c r="O16" s="5">
        <v>1500</v>
      </c>
      <c r="P16" s="5">
        <v>1500</v>
      </c>
      <c r="Q16" s="5">
        <v>1500</v>
      </c>
      <c r="T16" s="35">
        <v>2023</v>
      </c>
    </row>
    <row r="17" spans="1:20" ht="24.75" customHeight="1" x14ac:dyDescent="0.25">
      <c r="A17" s="53">
        <v>8</v>
      </c>
      <c r="B17" s="227" t="s">
        <v>140</v>
      </c>
      <c r="C17" s="1"/>
      <c r="D17" s="4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T17" s="35">
        <v>2024</v>
      </c>
    </row>
    <row r="18" spans="1:20" ht="24.75" customHeight="1" x14ac:dyDescent="0.25">
      <c r="A18" s="53">
        <v>9</v>
      </c>
      <c r="B18" s="227" t="s">
        <v>141</v>
      </c>
      <c r="C18" s="1"/>
      <c r="D18" s="4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T18" s="35">
        <v>2025</v>
      </c>
    </row>
    <row r="19" spans="1:20" ht="24.75" customHeight="1" x14ac:dyDescent="0.25">
      <c r="A19" s="53">
        <v>10</v>
      </c>
      <c r="B19" s="227" t="s">
        <v>142</v>
      </c>
      <c r="C19" s="1"/>
      <c r="D19" s="4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T19" s="35">
        <v>2026</v>
      </c>
    </row>
    <row r="20" spans="1:20" ht="24.75" customHeight="1" x14ac:dyDescent="0.25">
      <c r="A20" s="53">
        <v>11</v>
      </c>
      <c r="B20" s="227" t="s">
        <v>143</v>
      </c>
      <c r="C20" s="1" t="s">
        <v>85</v>
      </c>
      <c r="D20" s="4">
        <v>34</v>
      </c>
      <c r="E20" s="5">
        <v>1500</v>
      </c>
      <c r="F20" s="8">
        <v>1300</v>
      </c>
      <c r="G20" s="5">
        <v>1500</v>
      </c>
      <c r="H20" s="5">
        <v>1500</v>
      </c>
      <c r="I20" s="5">
        <v>1500</v>
      </c>
      <c r="J20" s="5">
        <v>1500</v>
      </c>
      <c r="K20" s="5">
        <v>1500</v>
      </c>
      <c r="L20" s="5">
        <v>1500</v>
      </c>
      <c r="M20" s="5">
        <v>1500</v>
      </c>
      <c r="N20" s="5">
        <v>1500</v>
      </c>
      <c r="O20" s="5">
        <v>1500</v>
      </c>
      <c r="P20" s="5">
        <v>1500</v>
      </c>
      <c r="Q20" s="5">
        <v>1500</v>
      </c>
      <c r="T20" s="35">
        <v>2027</v>
      </c>
    </row>
    <row r="21" spans="1:20" ht="24.75" customHeight="1" x14ac:dyDescent="0.25">
      <c r="A21" s="53">
        <v>12</v>
      </c>
      <c r="B21" s="227" t="s">
        <v>144</v>
      </c>
      <c r="C21" s="1"/>
      <c r="D21" s="4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T21" s="35">
        <v>2028</v>
      </c>
    </row>
    <row r="22" spans="1:20" ht="24.75" customHeight="1" x14ac:dyDescent="0.25">
      <c r="A22" s="53">
        <v>13</v>
      </c>
      <c r="B22" s="227" t="s">
        <v>145</v>
      </c>
      <c r="C22" s="1"/>
      <c r="D22" s="4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T22" s="35">
        <v>2024</v>
      </c>
    </row>
    <row r="23" spans="1:20" ht="24.75" customHeight="1" x14ac:dyDescent="0.25">
      <c r="A23" s="53">
        <v>14</v>
      </c>
      <c r="B23" s="227" t="s">
        <v>146</v>
      </c>
      <c r="C23" s="1"/>
      <c r="D23" s="4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T23" s="35">
        <v>2025</v>
      </c>
    </row>
    <row r="24" spans="1:20" ht="24.75" customHeight="1" x14ac:dyDescent="0.25">
      <c r="A24" s="53">
        <v>15</v>
      </c>
      <c r="B24" s="227" t="s">
        <v>147</v>
      </c>
      <c r="C24" s="1"/>
      <c r="D24" s="4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T24" s="35">
        <v>2026</v>
      </c>
    </row>
    <row r="25" spans="1:20" ht="24.75" customHeight="1" x14ac:dyDescent="0.25">
      <c r="A25" s="53">
        <v>16</v>
      </c>
      <c r="B25" s="227" t="s">
        <v>148</v>
      </c>
      <c r="C25" s="1"/>
      <c r="D25" s="4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T25" s="35">
        <v>2027</v>
      </c>
    </row>
    <row r="26" spans="1:20" ht="24.75" customHeight="1" x14ac:dyDescent="0.25">
      <c r="A26" s="53">
        <v>17</v>
      </c>
      <c r="B26" s="227" t="s">
        <v>149</v>
      </c>
      <c r="C26" s="1"/>
      <c r="D26" s="4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T26" s="35">
        <v>2028</v>
      </c>
    </row>
    <row r="27" spans="1:20" ht="24.75" customHeight="1" x14ac:dyDescent="0.25">
      <c r="A27" s="53">
        <v>18</v>
      </c>
      <c r="B27" s="227" t="s">
        <v>150</v>
      </c>
      <c r="C27" s="1"/>
      <c r="D27" s="4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T27" s="35">
        <v>2024</v>
      </c>
    </row>
    <row r="28" spans="1:20" ht="24.75" customHeight="1" x14ac:dyDescent="0.25">
      <c r="A28" s="53">
        <v>19</v>
      </c>
      <c r="B28" s="227" t="s">
        <v>151</v>
      </c>
      <c r="C28" s="1"/>
      <c r="D28" s="4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T28" s="35">
        <v>2025</v>
      </c>
    </row>
    <row r="29" spans="1:20" ht="24.75" customHeight="1" x14ac:dyDescent="0.25">
      <c r="A29" s="53">
        <v>20</v>
      </c>
      <c r="B29" s="227" t="s">
        <v>152</v>
      </c>
      <c r="C29" s="1"/>
      <c r="D29" s="4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T29" s="35">
        <v>2026</v>
      </c>
    </row>
    <row r="30" spans="1:20" ht="24.75" customHeight="1" x14ac:dyDescent="0.25">
      <c r="A30" s="53">
        <v>21</v>
      </c>
      <c r="B30" s="227" t="s">
        <v>153</v>
      </c>
      <c r="C30" s="1"/>
      <c r="D30" s="4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T30" s="35">
        <v>2027</v>
      </c>
    </row>
    <row r="31" spans="1:20" ht="24.75" customHeight="1" x14ac:dyDescent="0.25">
      <c r="A31" s="53">
        <v>22</v>
      </c>
      <c r="B31" s="227" t="s">
        <v>154</v>
      </c>
      <c r="C31" s="1"/>
      <c r="D31" s="4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T31" s="35">
        <v>2028</v>
      </c>
    </row>
    <row r="32" spans="1:20" ht="24.75" customHeight="1" x14ac:dyDescent="0.25">
      <c r="A32" s="53">
        <v>23</v>
      </c>
      <c r="B32" s="227" t="s">
        <v>155</v>
      </c>
      <c r="C32" s="1"/>
      <c r="D32" s="4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T32" s="35">
        <v>2024</v>
      </c>
    </row>
    <row r="33" spans="1:20" ht="24.75" customHeight="1" x14ac:dyDescent="0.25">
      <c r="A33" s="53">
        <v>24</v>
      </c>
      <c r="B33" s="227" t="s">
        <v>156</v>
      </c>
      <c r="C33" s="1"/>
      <c r="D33" s="4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T33" s="35">
        <v>2025</v>
      </c>
    </row>
    <row r="34" spans="1:20" ht="24.75" customHeight="1" x14ac:dyDescent="0.25">
      <c r="A34" s="53">
        <v>25</v>
      </c>
      <c r="B34" s="227" t="s">
        <v>157</v>
      </c>
      <c r="C34" s="1"/>
      <c r="D34" s="4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T34" s="35">
        <v>2026</v>
      </c>
    </row>
    <row r="35" spans="1:20" ht="24.75" customHeight="1" x14ac:dyDescent="0.25">
      <c r="A35" s="53">
        <v>26</v>
      </c>
      <c r="B35" s="227" t="s">
        <v>158</v>
      </c>
      <c r="C35" s="1"/>
      <c r="D35" s="4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T35" s="35">
        <v>2022</v>
      </c>
    </row>
    <row r="36" spans="1:20" ht="24.75" customHeight="1" x14ac:dyDescent="0.25">
      <c r="A36" s="53">
        <v>27</v>
      </c>
      <c r="B36" s="227" t="s">
        <v>159</v>
      </c>
      <c r="C36" s="1"/>
      <c r="D36" s="4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T36" s="35">
        <v>2023</v>
      </c>
    </row>
    <row r="37" spans="1:20" ht="24.75" customHeight="1" x14ac:dyDescent="0.25">
      <c r="A37" s="53">
        <v>28</v>
      </c>
      <c r="B37" s="227" t="s">
        <v>160</v>
      </c>
      <c r="C37" s="1"/>
      <c r="D37" s="4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T37" s="35">
        <v>2024</v>
      </c>
    </row>
    <row r="38" spans="1:20" ht="24.75" customHeight="1" x14ac:dyDescent="0.25">
      <c r="A38" s="53">
        <v>29</v>
      </c>
      <c r="B38" s="227" t="s">
        <v>161</v>
      </c>
      <c r="C38" s="1"/>
      <c r="D38" s="4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T38" s="35">
        <v>2025</v>
      </c>
    </row>
    <row r="39" spans="1:20" ht="24.75" customHeight="1" x14ac:dyDescent="0.25">
      <c r="A39" s="53">
        <v>30</v>
      </c>
      <c r="B39" s="227" t="s">
        <v>162</v>
      </c>
      <c r="C39" s="1"/>
      <c r="D39" s="4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T39" s="35">
        <v>2026</v>
      </c>
    </row>
    <row r="40" spans="1:20" ht="24.75" customHeight="1" x14ac:dyDescent="0.25">
      <c r="A40" s="53">
        <v>31</v>
      </c>
      <c r="B40" s="227" t="s">
        <v>163</v>
      </c>
      <c r="C40" s="1"/>
      <c r="D40" s="4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T40" s="35">
        <v>2027</v>
      </c>
    </row>
    <row r="41" spans="1:20" ht="24.75" customHeight="1" x14ac:dyDescent="0.25">
      <c r="A41" s="53">
        <v>32</v>
      </c>
      <c r="B41" s="227" t="s">
        <v>164</v>
      </c>
      <c r="C41" s="1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T41" s="35">
        <v>2028</v>
      </c>
    </row>
    <row r="42" spans="1:20" ht="24.75" customHeight="1" x14ac:dyDescent="0.25">
      <c r="A42" s="53">
        <v>33</v>
      </c>
      <c r="B42" s="227" t="s">
        <v>165</v>
      </c>
      <c r="C42" s="1"/>
      <c r="D42" s="4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T42" s="35">
        <v>2024</v>
      </c>
    </row>
    <row r="43" spans="1:20" ht="24.75" customHeight="1" x14ac:dyDescent="0.25">
      <c r="A43" s="53">
        <v>34</v>
      </c>
      <c r="B43" s="227" t="s">
        <v>166</v>
      </c>
      <c r="C43" s="1"/>
      <c r="D43" s="4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T43" s="35">
        <v>2025</v>
      </c>
    </row>
    <row r="44" spans="1:20" ht="24.75" customHeight="1" x14ac:dyDescent="0.25">
      <c r="A44" s="53">
        <v>35</v>
      </c>
      <c r="B44" s="227" t="s">
        <v>167</v>
      </c>
      <c r="C44" s="1"/>
      <c r="D44" s="4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T44" s="35">
        <v>2026</v>
      </c>
    </row>
    <row r="45" spans="1:20" ht="24.75" customHeight="1" x14ac:dyDescent="0.25">
      <c r="A45" s="53">
        <v>36</v>
      </c>
      <c r="B45" s="227" t="s">
        <v>168</v>
      </c>
      <c r="C45" s="1"/>
      <c r="D45" s="4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T45" s="35">
        <v>2027</v>
      </c>
    </row>
    <row r="46" spans="1:20" ht="24.75" customHeight="1" x14ac:dyDescent="0.25">
      <c r="A46" s="53">
        <v>37</v>
      </c>
      <c r="B46" s="227" t="s">
        <v>169</v>
      </c>
      <c r="C46" s="1"/>
      <c r="D46" s="4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T46" s="35">
        <v>2028</v>
      </c>
    </row>
    <row r="47" spans="1:20" ht="24.75" customHeight="1" x14ac:dyDescent="0.25">
      <c r="A47" s="53">
        <v>38</v>
      </c>
      <c r="B47" s="227" t="s">
        <v>170</v>
      </c>
      <c r="C47" s="1"/>
      <c r="D47" s="4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T47" s="35">
        <v>2028</v>
      </c>
    </row>
    <row r="48" spans="1:20" ht="24.75" customHeight="1" x14ac:dyDescent="0.25">
      <c r="A48" s="53">
        <v>39</v>
      </c>
      <c r="B48" s="227" t="s">
        <v>171</v>
      </c>
      <c r="C48" s="1"/>
      <c r="D48" s="4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T48" s="35">
        <v>2028</v>
      </c>
    </row>
    <row r="49" spans="1:20" ht="24.75" customHeight="1" x14ac:dyDescent="0.25">
      <c r="A49" s="53">
        <v>40</v>
      </c>
      <c r="B49" s="227" t="s">
        <v>172</v>
      </c>
      <c r="C49" s="1"/>
      <c r="D49" s="4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T49" s="35">
        <v>2028</v>
      </c>
    </row>
    <row r="50" spans="1:20" ht="24.75" customHeight="1" x14ac:dyDescent="0.25">
      <c r="A50" s="53">
        <v>41</v>
      </c>
      <c r="B50" s="227" t="s">
        <v>173</v>
      </c>
      <c r="C50" s="1"/>
      <c r="D50" s="4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T50" s="35">
        <v>2028</v>
      </c>
    </row>
    <row r="51" spans="1:20" ht="24.75" customHeight="1" x14ac:dyDescent="0.25">
      <c r="A51" s="53">
        <v>42</v>
      </c>
      <c r="B51" s="227" t="s">
        <v>174</v>
      </c>
      <c r="C51" s="1"/>
      <c r="D51" s="4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T51" s="35">
        <v>2028</v>
      </c>
    </row>
    <row r="52" spans="1:20" ht="24.75" customHeight="1" x14ac:dyDescent="0.25">
      <c r="A52" s="53">
        <v>43</v>
      </c>
      <c r="B52" s="227" t="s">
        <v>175</v>
      </c>
      <c r="C52" s="1"/>
      <c r="D52" s="4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T52" s="35">
        <v>2028</v>
      </c>
    </row>
    <row r="53" spans="1:20" ht="24.75" customHeight="1" x14ac:dyDescent="0.25">
      <c r="A53" s="53">
        <v>44</v>
      </c>
      <c r="B53" s="227" t="s">
        <v>176</v>
      </c>
      <c r="C53" s="1"/>
      <c r="D53" s="4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T53" s="35">
        <v>2028</v>
      </c>
    </row>
    <row r="54" spans="1:20" ht="24.75" customHeight="1" x14ac:dyDescent="0.25">
      <c r="A54" s="53">
        <v>45</v>
      </c>
      <c r="B54" s="227" t="s">
        <v>177</v>
      </c>
      <c r="C54" s="1"/>
      <c r="D54" s="4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T54" s="35">
        <v>2028</v>
      </c>
    </row>
    <row r="55" spans="1:20" ht="24.75" customHeight="1" x14ac:dyDescent="0.25">
      <c r="A55" s="53">
        <v>46</v>
      </c>
      <c r="B55" s="227" t="s">
        <v>178</v>
      </c>
      <c r="C55" s="1"/>
      <c r="D55" s="4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T55" s="35">
        <v>2028</v>
      </c>
    </row>
    <row r="56" spans="1:20" ht="24.75" customHeight="1" x14ac:dyDescent="0.25">
      <c r="A56" s="53">
        <v>47</v>
      </c>
      <c r="B56" s="227" t="s">
        <v>179</v>
      </c>
      <c r="C56" s="1"/>
      <c r="D56" s="4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T56" s="35">
        <v>2028</v>
      </c>
    </row>
    <row r="57" spans="1:20" ht="24.75" customHeight="1" x14ac:dyDescent="0.25">
      <c r="A57" s="53">
        <v>48</v>
      </c>
      <c r="B57" s="227" t="s">
        <v>180</v>
      </c>
      <c r="C57" s="1"/>
      <c r="D57" s="4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T57" s="35">
        <v>2028</v>
      </c>
    </row>
    <row r="58" spans="1:20" ht="24.75" customHeight="1" x14ac:dyDescent="0.25">
      <c r="A58" s="53">
        <v>49</v>
      </c>
      <c r="B58" s="227" t="s">
        <v>181</v>
      </c>
      <c r="C58" s="1"/>
      <c r="D58" s="4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T58" s="35">
        <v>2028</v>
      </c>
    </row>
    <row r="59" spans="1:20" ht="24.75" customHeight="1" x14ac:dyDescent="0.25">
      <c r="A59" s="53">
        <v>50</v>
      </c>
      <c r="B59" s="227" t="s">
        <v>182</v>
      </c>
      <c r="C59" s="1"/>
      <c r="D59" s="4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T59" s="35">
        <v>2028</v>
      </c>
    </row>
    <row r="60" spans="1:20" ht="24.75" customHeight="1" x14ac:dyDescent="0.25">
      <c r="A60" s="53">
        <v>51</v>
      </c>
      <c r="B60" s="227" t="s">
        <v>183</v>
      </c>
      <c r="C60" s="1"/>
      <c r="D60" s="4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T60" s="35">
        <v>2028</v>
      </c>
    </row>
    <row r="61" spans="1:20" ht="24.75" customHeight="1" x14ac:dyDescent="0.25">
      <c r="A61" s="53">
        <v>52</v>
      </c>
      <c r="B61" s="227" t="s">
        <v>184</v>
      </c>
      <c r="C61" s="1"/>
      <c r="D61" s="4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T61" s="35">
        <v>2028</v>
      </c>
    </row>
    <row r="62" spans="1:20" ht="24.75" customHeight="1" x14ac:dyDescent="0.25">
      <c r="A62" s="53">
        <v>53</v>
      </c>
      <c r="B62" s="227" t="s">
        <v>185</v>
      </c>
      <c r="C62" s="1"/>
      <c r="D62" s="4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T62" s="35">
        <v>2028</v>
      </c>
    </row>
    <row r="63" spans="1:20" ht="24.75" customHeight="1" x14ac:dyDescent="0.25">
      <c r="A63" s="53">
        <v>54</v>
      </c>
      <c r="B63" s="227" t="s">
        <v>186</v>
      </c>
      <c r="C63" s="1"/>
      <c r="D63" s="4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T63" s="35">
        <v>2028</v>
      </c>
    </row>
    <row r="64" spans="1:20" ht="24.75" customHeight="1" x14ac:dyDescent="0.25">
      <c r="A64" s="53">
        <v>55</v>
      </c>
      <c r="B64" s="227" t="s">
        <v>187</v>
      </c>
      <c r="C64" s="1"/>
      <c r="D64" s="4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T64" s="35">
        <v>2028</v>
      </c>
    </row>
    <row r="65" spans="1:20" ht="24.75" customHeight="1" x14ac:dyDescent="0.25">
      <c r="A65" s="53">
        <v>56</v>
      </c>
      <c r="B65" s="227" t="s">
        <v>188</v>
      </c>
      <c r="C65" s="1"/>
      <c r="D65" s="4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T65" s="35">
        <v>2028</v>
      </c>
    </row>
    <row r="66" spans="1:20" ht="24.75" customHeight="1" x14ac:dyDescent="0.25">
      <c r="A66" s="53">
        <v>57</v>
      </c>
      <c r="B66" s="227" t="s">
        <v>189</v>
      </c>
      <c r="C66" s="1"/>
      <c r="D66" s="4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T66" s="35">
        <v>2028</v>
      </c>
    </row>
    <row r="67" spans="1:20" ht="24.75" customHeight="1" x14ac:dyDescent="0.25">
      <c r="A67" s="53">
        <v>58</v>
      </c>
      <c r="B67" s="227" t="s">
        <v>190</v>
      </c>
      <c r="C67" s="1"/>
      <c r="D67" s="4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T67" s="35">
        <v>2028</v>
      </c>
    </row>
    <row r="68" spans="1:20" ht="24.75" customHeight="1" x14ac:dyDescent="0.25">
      <c r="A68" s="53">
        <v>59</v>
      </c>
      <c r="B68" s="227" t="s">
        <v>191</v>
      </c>
      <c r="C68" s="1"/>
      <c r="D68" s="4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T68" s="35">
        <v>2028</v>
      </c>
    </row>
    <row r="69" spans="1:20" ht="24.75" customHeight="1" x14ac:dyDescent="0.25">
      <c r="A69" s="53">
        <v>60</v>
      </c>
      <c r="B69" s="227" t="s">
        <v>192</v>
      </c>
      <c r="C69" s="1"/>
      <c r="D69" s="4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T69" s="35">
        <v>2028</v>
      </c>
    </row>
    <row r="70" spans="1:20" ht="24.75" customHeight="1" x14ac:dyDescent="0.25">
      <c r="A70" s="53">
        <v>61</v>
      </c>
      <c r="B70" s="227" t="s">
        <v>193</v>
      </c>
      <c r="C70" s="1"/>
      <c r="D70" s="4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T70" s="35">
        <v>2028</v>
      </c>
    </row>
    <row r="71" spans="1:20" ht="24.75" customHeight="1" x14ac:dyDescent="0.25">
      <c r="A71" s="53">
        <v>62</v>
      </c>
      <c r="B71" s="227" t="s">
        <v>194</v>
      </c>
      <c r="C71" s="1"/>
      <c r="D71" s="4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T71" s="35">
        <v>2028</v>
      </c>
    </row>
    <row r="72" spans="1:20" ht="24.75" customHeight="1" x14ac:dyDescent="0.25">
      <c r="A72" s="53">
        <v>63</v>
      </c>
      <c r="B72" s="227" t="s">
        <v>195</v>
      </c>
      <c r="C72" s="1"/>
      <c r="D72" s="4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T72" s="35">
        <v>2028</v>
      </c>
    </row>
    <row r="73" spans="1:20" ht="24.75" customHeight="1" x14ac:dyDescent="0.25">
      <c r="A73" s="53">
        <v>64</v>
      </c>
      <c r="B73" s="227" t="s">
        <v>196</v>
      </c>
      <c r="C73" s="1"/>
      <c r="D73" s="4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T73" s="35">
        <v>2028</v>
      </c>
    </row>
    <row r="74" spans="1:20" ht="24.75" customHeight="1" x14ac:dyDescent="0.25">
      <c r="A74" s="53">
        <v>65</v>
      </c>
      <c r="B74" s="227" t="s">
        <v>197</v>
      </c>
      <c r="C74" s="1"/>
      <c r="D74" s="4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T74" s="35">
        <v>2028</v>
      </c>
    </row>
    <row r="75" spans="1:20" ht="24.75" customHeight="1" x14ac:dyDescent="0.25">
      <c r="A75" s="53">
        <v>66</v>
      </c>
      <c r="B75" s="227" t="s">
        <v>198</v>
      </c>
      <c r="C75" s="1"/>
      <c r="D75" s="4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T75" s="35">
        <v>2028</v>
      </c>
    </row>
    <row r="76" spans="1:20" ht="24.75" customHeight="1" x14ac:dyDescent="0.25">
      <c r="A76" s="53">
        <v>67</v>
      </c>
      <c r="B76" s="227" t="s">
        <v>199</v>
      </c>
      <c r="C76" s="1"/>
      <c r="D76" s="4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T76" s="35">
        <v>2028</v>
      </c>
    </row>
    <row r="77" spans="1:20" ht="24.75" customHeight="1" x14ac:dyDescent="0.25">
      <c r="A77" s="53">
        <v>68</v>
      </c>
      <c r="B77" s="227" t="s">
        <v>200</v>
      </c>
      <c r="C77" s="1"/>
      <c r="D77" s="4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T77" s="35">
        <v>2028</v>
      </c>
    </row>
    <row r="78" spans="1:20" ht="24.75" customHeight="1" x14ac:dyDescent="0.25">
      <c r="A78" s="53">
        <v>69</v>
      </c>
      <c r="B78" s="227" t="s">
        <v>201</v>
      </c>
      <c r="C78" s="1"/>
      <c r="D78" s="4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T78" s="35">
        <v>2028</v>
      </c>
    </row>
    <row r="79" spans="1:20" ht="24.75" customHeight="1" x14ac:dyDescent="0.25">
      <c r="A79" s="53">
        <v>70</v>
      </c>
      <c r="B79" s="227" t="s">
        <v>202</v>
      </c>
      <c r="C79" s="1"/>
      <c r="D79" s="4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T79" s="35">
        <v>2028</v>
      </c>
    </row>
    <row r="80" spans="1:20" ht="24.75" customHeight="1" x14ac:dyDescent="0.25">
      <c r="A80" s="53">
        <v>71</v>
      </c>
      <c r="B80" s="227" t="s">
        <v>203</v>
      </c>
      <c r="C80" s="1"/>
      <c r="D80" s="4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T80" s="35">
        <v>2028</v>
      </c>
    </row>
    <row r="81" spans="1:20" ht="24.75" customHeight="1" x14ac:dyDescent="0.25">
      <c r="A81" s="53">
        <v>72</v>
      </c>
      <c r="B81" s="227" t="s">
        <v>204</v>
      </c>
      <c r="C81" s="1"/>
      <c r="D81" s="4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T81" s="35">
        <v>2028</v>
      </c>
    </row>
    <row r="82" spans="1:20" ht="24.75" customHeight="1" x14ac:dyDescent="0.25">
      <c r="A82" s="53">
        <v>73</v>
      </c>
      <c r="B82" s="227" t="s">
        <v>205</v>
      </c>
      <c r="C82" s="1"/>
      <c r="D82" s="4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T82" s="35">
        <v>2028</v>
      </c>
    </row>
    <row r="83" spans="1:20" ht="24.75" customHeight="1" x14ac:dyDescent="0.25">
      <c r="A83" s="53">
        <v>74</v>
      </c>
      <c r="B83" s="227" t="s">
        <v>206</v>
      </c>
      <c r="C83" s="1"/>
      <c r="D83" s="4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T83" s="35">
        <v>2028</v>
      </c>
    </row>
    <row r="84" spans="1:20" ht="24.75" customHeight="1" x14ac:dyDescent="0.25">
      <c r="A84" s="53">
        <v>75</v>
      </c>
      <c r="B84" s="227" t="s">
        <v>207</v>
      </c>
      <c r="C84" s="1"/>
      <c r="D84" s="4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T84" s="35">
        <v>2028</v>
      </c>
    </row>
    <row r="85" spans="1:20" ht="24.75" customHeight="1" x14ac:dyDescent="0.25">
      <c r="A85" s="53">
        <v>76</v>
      </c>
      <c r="B85" s="227" t="s">
        <v>208</v>
      </c>
      <c r="C85" s="1"/>
      <c r="D85" s="4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T85" s="35">
        <v>2028</v>
      </c>
    </row>
    <row r="86" spans="1:20" ht="24.75" customHeight="1" x14ac:dyDescent="0.25">
      <c r="A86" s="53">
        <v>77</v>
      </c>
      <c r="B86" s="227" t="s">
        <v>209</v>
      </c>
      <c r="C86" s="1"/>
      <c r="D86" s="4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T86" s="35">
        <v>2028</v>
      </c>
    </row>
    <row r="87" spans="1:20" ht="24.75" customHeight="1" x14ac:dyDescent="0.25">
      <c r="A87" s="53">
        <v>78</v>
      </c>
      <c r="B87" s="227" t="s">
        <v>210</v>
      </c>
      <c r="C87" s="1"/>
      <c r="D87" s="4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T87" s="35">
        <v>2028</v>
      </c>
    </row>
    <row r="88" spans="1:20" ht="24.75" customHeight="1" x14ac:dyDescent="0.25">
      <c r="A88" s="53">
        <v>79</v>
      </c>
      <c r="B88" s="227" t="s">
        <v>211</v>
      </c>
      <c r="C88" s="1"/>
      <c r="D88" s="4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T88" s="35">
        <v>2028</v>
      </c>
    </row>
    <row r="89" spans="1:20" ht="24.75" customHeight="1" x14ac:dyDescent="0.25">
      <c r="A89" s="53">
        <v>80</v>
      </c>
      <c r="B89" s="227" t="s">
        <v>212</v>
      </c>
      <c r="C89" s="1"/>
      <c r="D89" s="4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T89" s="35">
        <v>2028</v>
      </c>
    </row>
    <row r="90" spans="1:20" ht="24.75" customHeight="1" x14ac:dyDescent="0.25">
      <c r="A90" s="53">
        <v>81</v>
      </c>
      <c r="B90" s="227" t="s">
        <v>213</v>
      </c>
      <c r="C90" s="1"/>
      <c r="D90" s="4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T90" s="35">
        <v>2028</v>
      </c>
    </row>
    <row r="91" spans="1:20" ht="24.75" customHeight="1" x14ac:dyDescent="0.25">
      <c r="A91" s="53">
        <v>82</v>
      </c>
      <c r="B91" s="227" t="s">
        <v>214</v>
      </c>
      <c r="C91" s="1"/>
      <c r="D91" s="4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T91" s="35">
        <v>2028</v>
      </c>
    </row>
    <row r="92" spans="1:20" ht="24.75" customHeight="1" x14ac:dyDescent="0.25">
      <c r="A92" s="53">
        <v>83</v>
      </c>
      <c r="B92" s="227" t="s">
        <v>215</v>
      </c>
      <c r="C92" s="1"/>
      <c r="D92" s="4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T92" s="35">
        <v>2028</v>
      </c>
    </row>
    <row r="93" spans="1:20" ht="24.75" customHeight="1" x14ac:dyDescent="0.25">
      <c r="A93" s="53">
        <v>84</v>
      </c>
      <c r="B93" s="227" t="s">
        <v>216</v>
      </c>
      <c r="C93" s="1"/>
      <c r="D93" s="4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T93" s="35">
        <v>2028</v>
      </c>
    </row>
    <row r="94" spans="1:20" ht="24.75" customHeight="1" x14ac:dyDescent="0.25">
      <c r="A94" s="53">
        <v>85</v>
      </c>
      <c r="B94" s="227" t="s">
        <v>217</v>
      </c>
      <c r="C94" s="1"/>
      <c r="D94" s="4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T94" s="35">
        <v>2028</v>
      </c>
    </row>
    <row r="95" spans="1:20" ht="24.75" customHeight="1" x14ac:dyDescent="0.25">
      <c r="A95" s="53">
        <v>86</v>
      </c>
      <c r="B95" s="227" t="s">
        <v>218</v>
      </c>
      <c r="C95" s="1"/>
      <c r="D95" s="4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T95" s="35">
        <v>2028</v>
      </c>
    </row>
    <row r="96" spans="1:20" ht="24.75" customHeight="1" x14ac:dyDescent="0.25">
      <c r="A96" s="53">
        <v>87</v>
      </c>
      <c r="B96" s="227" t="s">
        <v>219</v>
      </c>
      <c r="C96" s="1"/>
      <c r="D96" s="4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T96" s="35">
        <v>2028</v>
      </c>
    </row>
    <row r="97" spans="1:20" ht="24.75" customHeight="1" x14ac:dyDescent="0.25">
      <c r="A97" s="53">
        <v>88</v>
      </c>
      <c r="B97" s="227" t="s">
        <v>220</v>
      </c>
      <c r="C97" s="1"/>
      <c r="D97" s="4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T97" s="35">
        <v>2028</v>
      </c>
    </row>
    <row r="98" spans="1:20" ht="24.75" customHeight="1" x14ac:dyDescent="0.25">
      <c r="A98" s="53">
        <v>89</v>
      </c>
      <c r="B98" s="227" t="s">
        <v>221</v>
      </c>
      <c r="C98" s="1"/>
      <c r="D98" s="4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T98" s="35">
        <v>2028</v>
      </c>
    </row>
    <row r="99" spans="1:20" ht="24.75" customHeight="1" x14ac:dyDescent="0.25">
      <c r="A99" s="53">
        <v>90</v>
      </c>
      <c r="B99" s="227" t="s">
        <v>222</v>
      </c>
      <c r="C99" s="1"/>
      <c r="D99" s="4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T99" s="35">
        <v>2028</v>
      </c>
    </row>
    <row r="100" spans="1:20" ht="24.75" customHeight="1" x14ac:dyDescent="0.25">
      <c r="A100" s="53">
        <v>91</v>
      </c>
      <c r="B100" s="227" t="s">
        <v>223</v>
      </c>
      <c r="C100" s="1"/>
      <c r="D100" s="4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T100" s="35">
        <v>2028</v>
      </c>
    </row>
    <row r="101" spans="1:20" ht="24.75" customHeight="1" x14ac:dyDescent="0.25">
      <c r="A101" s="53">
        <v>92</v>
      </c>
      <c r="B101" s="227" t="s">
        <v>224</v>
      </c>
      <c r="C101" s="1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T101" s="35">
        <v>2028</v>
      </c>
    </row>
    <row r="102" spans="1:20" ht="24.75" customHeight="1" x14ac:dyDescent="0.25">
      <c r="A102" s="53">
        <v>93</v>
      </c>
      <c r="B102" s="227" t="s">
        <v>225</v>
      </c>
      <c r="C102" s="1"/>
      <c r="D102" s="4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T102" s="35">
        <v>2028</v>
      </c>
    </row>
    <row r="103" spans="1:20" ht="24.75" customHeight="1" x14ac:dyDescent="0.25">
      <c r="A103" s="53">
        <v>94</v>
      </c>
      <c r="B103" s="227" t="s">
        <v>226</v>
      </c>
      <c r="C103" s="1"/>
      <c r="D103" s="4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T103" s="35">
        <v>2028</v>
      </c>
    </row>
    <row r="104" spans="1:20" ht="24.75" customHeight="1" x14ac:dyDescent="0.25">
      <c r="A104" s="53">
        <v>95</v>
      </c>
      <c r="B104" s="227" t="s">
        <v>227</v>
      </c>
      <c r="C104" s="1"/>
      <c r="D104" s="4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T104" s="35">
        <v>2028</v>
      </c>
    </row>
    <row r="105" spans="1:20" ht="24.75" customHeight="1" x14ac:dyDescent="0.25">
      <c r="A105" s="53">
        <v>96</v>
      </c>
      <c r="B105" s="227" t="s">
        <v>228</v>
      </c>
      <c r="C105" s="1"/>
      <c r="D105" s="4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T105" s="35">
        <v>2028</v>
      </c>
    </row>
    <row r="106" spans="1:20" ht="24.75" customHeight="1" x14ac:dyDescent="0.25">
      <c r="A106" s="53">
        <v>97</v>
      </c>
      <c r="B106" s="227" t="s">
        <v>229</v>
      </c>
      <c r="C106" s="1"/>
      <c r="D106" s="4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T106" s="35">
        <v>2028</v>
      </c>
    </row>
    <row r="107" spans="1:20" ht="24.75" customHeight="1" x14ac:dyDescent="0.25">
      <c r="A107" s="53">
        <v>98</v>
      </c>
      <c r="B107" s="227" t="s">
        <v>230</v>
      </c>
      <c r="C107" s="1"/>
      <c r="D107" s="4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T107" s="35">
        <v>2028</v>
      </c>
    </row>
    <row r="108" spans="1:20" ht="24.75" customHeight="1" x14ac:dyDescent="0.25">
      <c r="A108" s="53">
        <v>99</v>
      </c>
      <c r="B108" s="227" t="s">
        <v>231</v>
      </c>
      <c r="C108" s="1"/>
      <c r="D108" s="4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T108" s="35">
        <v>2028</v>
      </c>
    </row>
    <row r="109" spans="1:20" ht="24.75" customHeight="1" x14ac:dyDescent="0.25">
      <c r="A109" s="53">
        <v>100</v>
      </c>
      <c r="B109" s="227" t="s">
        <v>232</v>
      </c>
      <c r="C109" s="1"/>
      <c r="D109" s="4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T109" s="35">
        <v>2028</v>
      </c>
    </row>
    <row r="110" spans="1:20" ht="24.75" customHeight="1" x14ac:dyDescent="0.25">
      <c r="A110" s="53">
        <v>101</v>
      </c>
      <c r="B110" s="227" t="s">
        <v>233</v>
      </c>
      <c r="C110" s="1" t="s">
        <v>385</v>
      </c>
      <c r="D110" s="4">
        <v>54</v>
      </c>
      <c r="E110" s="5">
        <v>3500</v>
      </c>
      <c r="F110" s="5">
        <v>3500</v>
      </c>
      <c r="G110" s="5">
        <v>3500</v>
      </c>
      <c r="H110" s="5">
        <v>3500</v>
      </c>
      <c r="I110" s="5">
        <v>3500</v>
      </c>
      <c r="J110" s="5">
        <v>3500</v>
      </c>
      <c r="K110" s="5">
        <v>3500</v>
      </c>
      <c r="L110" s="5">
        <v>3500</v>
      </c>
      <c r="M110" s="5">
        <v>3500</v>
      </c>
      <c r="N110" s="5">
        <v>3500</v>
      </c>
      <c r="O110" s="5">
        <v>3500</v>
      </c>
      <c r="P110" s="5">
        <v>3500</v>
      </c>
      <c r="Q110" s="5">
        <v>3500</v>
      </c>
      <c r="T110" s="35">
        <v>2028</v>
      </c>
    </row>
    <row r="111" spans="1:20" ht="24.75" customHeight="1" x14ac:dyDescent="0.25">
      <c r="A111" s="53">
        <v>102</v>
      </c>
      <c r="B111" s="227" t="s">
        <v>234</v>
      </c>
      <c r="C111" s="1"/>
      <c r="D111" s="4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T111" s="35">
        <v>2028</v>
      </c>
    </row>
    <row r="112" spans="1:20" ht="24.75" customHeight="1" x14ac:dyDescent="0.25">
      <c r="A112" s="53">
        <v>103</v>
      </c>
      <c r="B112" s="227" t="s">
        <v>235</v>
      </c>
      <c r="C112" s="1"/>
      <c r="D112" s="4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T112" s="35">
        <v>2028</v>
      </c>
    </row>
    <row r="113" spans="1:20" ht="24.75" customHeight="1" x14ac:dyDescent="0.25">
      <c r="A113" s="53">
        <v>104</v>
      </c>
      <c r="B113" s="227" t="s">
        <v>236</v>
      </c>
      <c r="C113" s="1"/>
      <c r="D113" s="4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T113" s="35">
        <v>2028</v>
      </c>
    </row>
    <row r="114" spans="1:20" ht="24.75" customHeight="1" x14ac:dyDescent="0.25">
      <c r="A114" s="53">
        <v>105</v>
      </c>
      <c r="B114" s="227" t="s">
        <v>237</v>
      </c>
      <c r="C114" s="1"/>
      <c r="D114" s="4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T114" s="35">
        <v>2028</v>
      </c>
    </row>
    <row r="115" spans="1:20" ht="24.75" customHeight="1" x14ac:dyDescent="0.25">
      <c r="A115" s="53">
        <v>106</v>
      </c>
      <c r="B115" s="227" t="s">
        <v>238</v>
      </c>
      <c r="C115" s="1"/>
      <c r="D115" s="4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T115" s="35">
        <v>2028</v>
      </c>
    </row>
    <row r="116" spans="1:20" ht="24.75" customHeight="1" x14ac:dyDescent="0.25">
      <c r="A116" s="53">
        <v>107</v>
      </c>
      <c r="B116" s="227" t="s">
        <v>239</v>
      </c>
      <c r="C116" s="1"/>
      <c r="D116" s="4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T116" s="35">
        <v>2028</v>
      </c>
    </row>
    <row r="117" spans="1:20" ht="24.75" customHeight="1" x14ac:dyDescent="0.25">
      <c r="A117" s="53">
        <v>108</v>
      </c>
      <c r="B117" s="227" t="s">
        <v>240</v>
      </c>
      <c r="C117" s="1"/>
      <c r="D117" s="4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T117" s="35">
        <v>2028</v>
      </c>
    </row>
    <row r="118" spans="1:20" ht="24.75" customHeight="1" x14ac:dyDescent="0.25">
      <c r="A118" s="53">
        <v>109</v>
      </c>
      <c r="B118" s="227" t="s">
        <v>241</v>
      </c>
      <c r="C118" s="1"/>
      <c r="D118" s="4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T118" s="35">
        <v>2028</v>
      </c>
    </row>
    <row r="119" spans="1:20" ht="24.75" customHeight="1" x14ac:dyDescent="0.25">
      <c r="A119" s="53">
        <v>110</v>
      </c>
      <c r="B119" s="227" t="s">
        <v>242</v>
      </c>
      <c r="C119" s="1"/>
      <c r="D119" s="4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T119" s="35">
        <v>2028</v>
      </c>
    </row>
    <row r="120" spans="1:20" ht="24.75" customHeight="1" x14ac:dyDescent="0.25">
      <c r="A120" s="53">
        <v>111</v>
      </c>
      <c r="B120" s="227" t="s">
        <v>243</v>
      </c>
      <c r="C120" s="1"/>
      <c r="D120" s="4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T120" s="35">
        <v>2028</v>
      </c>
    </row>
    <row r="121" spans="1:20" ht="24.75" customHeight="1" x14ac:dyDescent="0.25">
      <c r="A121" s="53">
        <v>112</v>
      </c>
      <c r="B121" s="227" t="s">
        <v>244</v>
      </c>
      <c r="C121" s="1"/>
      <c r="D121" s="4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T121" s="35">
        <v>2028</v>
      </c>
    </row>
    <row r="122" spans="1:20" ht="24.75" customHeight="1" x14ac:dyDescent="0.25">
      <c r="A122" s="53">
        <v>113</v>
      </c>
      <c r="B122" s="227" t="s">
        <v>245</v>
      </c>
      <c r="C122" s="1"/>
      <c r="D122" s="4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T122" s="35">
        <v>2028</v>
      </c>
    </row>
    <row r="123" spans="1:20" ht="24.75" customHeight="1" x14ac:dyDescent="0.25">
      <c r="A123" s="53">
        <v>114</v>
      </c>
      <c r="B123" s="227" t="s">
        <v>246</v>
      </c>
      <c r="C123" s="1"/>
      <c r="D123" s="4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T123" s="35">
        <v>2028</v>
      </c>
    </row>
    <row r="124" spans="1:20" ht="24.75" customHeight="1" x14ac:dyDescent="0.25">
      <c r="A124" s="53">
        <v>115</v>
      </c>
      <c r="B124" s="227" t="s">
        <v>247</v>
      </c>
      <c r="C124" s="1"/>
      <c r="D124" s="4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T124" s="35">
        <v>2028</v>
      </c>
    </row>
    <row r="125" spans="1:20" ht="24.75" customHeight="1" x14ac:dyDescent="0.25">
      <c r="A125" s="53">
        <v>116</v>
      </c>
      <c r="B125" s="227" t="s">
        <v>248</v>
      </c>
      <c r="C125" s="1"/>
      <c r="D125" s="4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T125" s="35">
        <v>2028</v>
      </c>
    </row>
    <row r="126" spans="1:20" ht="24.75" customHeight="1" x14ac:dyDescent="0.25">
      <c r="A126" s="53">
        <v>117</v>
      </c>
      <c r="B126" s="227" t="s">
        <v>249</v>
      </c>
      <c r="C126" s="1"/>
      <c r="D126" s="4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T126" s="35">
        <v>2028</v>
      </c>
    </row>
    <row r="127" spans="1:20" ht="24.75" customHeight="1" x14ac:dyDescent="0.25">
      <c r="A127" s="53">
        <v>118</v>
      </c>
      <c r="B127" s="227" t="s">
        <v>250</v>
      </c>
      <c r="C127" s="1"/>
      <c r="D127" s="4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T127" s="35">
        <v>2028</v>
      </c>
    </row>
    <row r="128" spans="1:20" ht="24.75" customHeight="1" x14ac:dyDescent="0.25">
      <c r="A128" s="53">
        <v>119</v>
      </c>
      <c r="B128" s="227" t="s">
        <v>251</v>
      </c>
      <c r="C128" s="1"/>
      <c r="D128" s="4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T128" s="35">
        <v>2028</v>
      </c>
    </row>
    <row r="129" spans="1:20" ht="24.75" customHeight="1" x14ac:dyDescent="0.25">
      <c r="A129" s="53">
        <v>120</v>
      </c>
      <c r="B129" s="227" t="s">
        <v>252</v>
      </c>
      <c r="C129" s="1"/>
      <c r="D129" s="4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T129" s="35">
        <v>2028</v>
      </c>
    </row>
    <row r="130" spans="1:20" ht="24.75" customHeight="1" x14ac:dyDescent="0.25">
      <c r="A130" s="53">
        <v>121</v>
      </c>
      <c r="B130" s="227" t="s">
        <v>253</v>
      </c>
      <c r="C130" s="1"/>
      <c r="D130" s="4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T130" s="35">
        <v>2028</v>
      </c>
    </row>
    <row r="131" spans="1:20" ht="24.75" customHeight="1" x14ac:dyDescent="0.25">
      <c r="A131" s="53">
        <v>122</v>
      </c>
      <c r="B131" s="227" t="s">
        <v>254</v>
      </c>
      <c r="C131" s="1"/>
      <c r="D131" s="4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T131" s="35">
        <v>2028</v>
      </c>
    </row>
    <row r="132" spans="1:20" ht="24.75" customHeight="1" x14ac:dyDescent="0.25">
      <c r="A132" s="53">
        <v>123</v>
      </c>
      <c r="B132" s="227" t="s">
        <v>255</v>
      </c>
      <c r="C132" s="1"/>
      <c r="D132" s="4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T132" s="35">
        <v>2028</v>
      </c>
    </row>
    <row r="133" spans="1:20" ht="24.75" customHeight="1" x14ac:dyDescent="0.25">
      <c r="A133" s="53">
        <v>124</v>
      </c>
      <c r="B133" s="227" t="s">
        <v>256</v>
      </c>
      <c r="C133" s="1"/>
      <c r="D133" s="4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T133" s="35">
        <v>2028</v>
      </c>
    </row>
    <row r="134" spans="1:20" ht="24.75" customHeight="1" x14ac:dyDescent="0.25">
      <c r="A134" s="53">
        <v>125</v>
      </c>
      <c r="B134" s="227" t="s">
        <v>257</v>
      </c>
      <c r="C134" s="1"/>
      <c r="D134" s="4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T134" s="35">
        <v>2028</v>
      </c>
    </row>
    <row r="135" spans="1:20" ht="24.75" customHeight="1" x14ac:dyDescent="0.25">
      <c r="A135" s="53">
        <v>126</v>
      </c>
      <c r="B135" s="227" t="s">
        <v>258</v>
      </c>
      <c r="C135" s="1"/>
      <c r="D135" s="4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T135" s="35">
        <v>2028</v>
      </c>
    </row>
    <row r="136" spans="1:20" ht="24.75" customHeight="1" x14ac:dyDescent="0.25">
      <c r="A136" s="53">
        <v>127</v>
      </c>
      <c r="B136" s="227" t="s">
        <v>259</v>
      </c>
      <c r="C136" s="1"/>
      <c r="D136" s="4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T136" s="35">
        <v>2028</v>
      </c>
    </row>
    <row r="137" spans="1:20" ht="24.75" customHeight="1" x14ac:dyDescent="0.25">
      <c r="A137" s="53">
        <v>128</v>
      </c>
      <c r="B137" s="227" t="s">
        <v>260</v>
      </c>
      <c r="C137" s="1"/>
      <c r="D137" s="4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T137" s="35">
        <v>2028</v>
      </c>
    </row>
    <row r="138" spans="1:20" ht="24.75" customHeight="1" x14ac:dyDescent="0.25">
      <c r="A138" s="53">
        <v>129</v>
      </c>
      <c r="B138" s="227" t="s">
        <v>261</v>
      </c>
      <c r="C138" s="1"/>
      <c r="D138" s="4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T138" s="35">
        <v>2028</v>
      </c>
    </row>
    <row r="139" spans="1:20" ht="24.75" customHeight="1" x14ac:dyDescent="0.25">
      <c r="A139" s="53">
        <v>130</v>
      </c>
      <c r="B139" s="227" t="s">
        <v>262</v>
      </c>
      <c r="C139" s="1"/>
      <c r="D139" s="4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T139" s="35">
        <v>2028</v>
      </c>
    </row>
    <row r="140" spans="1:20" ht="24.75" customHeight="1" x14ac:dyDescent="0.25">
      <c r="A140" s="53">
        <v>131</v>
      </c>
      <c r="B140" s="227" t="s">
        <v>263</v>
      </c>
      <c r="C140" s="1"/>
      <c r="D140" s="4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T140" s="35">
        <v>2028</v>
      </c>
    </row>
    <row r="141" spans="1:20" ht="24.75" customHeight="1" x14ac:dyDescent="0.25">
      <c r="A141" s="53">
        <v>132</v>
      </c>
      <c r="B141" s="227" t="s">
        <v>264</v>
      </c>
      <c r="C141" s="1"/>
      <c r="D141" s="4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T141" s="35">
        <v>2028</v>
      </c>
    </row>
    <row r="142" spans="1:20" ht="24.75" customHeight="1" x14ac:dyDescent="0.25">
      <c r="A142" s="53">
        <v>133</v>
      </c>
      <c r="B142" s="227" t="s">
        <v>265</v>
      </c>
      <c r="C142" s="1"/>
      <c r="D142" s="4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T142" s="35">
        <v>2028</v>
      </c>
    </row>
    <row r="143" spans="1:20" ht="24.75" customHeight="1" x14ac:dyDescent="0.25">
      <c r="A143" s="53">
        <v>134</v>
      </c>
      <c r="B143" s="227" t="s">
        <v>266</v>
      </c>
      <c r="C143" s="1"/>
      <c r="D143" s="4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T143" s="35">
        <v>2028</v>
      </c>
    </row>
    <row r="144" spans="1:20" ht="24.75" customHeight="1" x14ac:dyDescent="0.25">
      <c r="A144" s="53">
        <v>135</v>
      </c>
      <c r="B144" s="227" t="s">
        <v>267</v>
      </c>
      <c r="C144" s="1"/>
      <c r="D144" s="4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T144" s="35">
        <v>2028</v>
      </c>
    </row>
    <row r="145" spans="1:20" ht="24.75" customHeight="1" x14ac:dyDescent="0.25">
      <c r="A145" s="53">
        <v>136</v>
      </c>
      <c r="B145" s="227" t="s">
        <v>268</v>
      </c>
      <c r="C145" s="1"/>
      <c r="D145" s="4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T145" s="35">
        <v>2028</v>
      </c>
    </row>
    <row r="146" spans="1:20" ht="24.75" customHeight="1" x14ac:dyDescent="0.25">
      <c r="A146" s="53">
        <v>137</v>
      </c>
      <c r="B146" s="227" t="s">
        <v>269</v>
      </c>
      <c r="C146" s="1"/>
      <c r="D146" s="4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T146" s="35">
        <v>2028</v>
      </c>
    </row>
    <row r="147" spans="1:20" ht="24.75" customHeight="1" x14ac:dyDescent="0.25">
      <c r="A147" s="53">
        <v>138</v>
      </c>
      <c r="B147" s="227" t="s">
        <v>270</v>
      </c>
      <c r="C147" s="1"/>
      <c r="D147" s="4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T147" s="35">
        <v>2028</v>
      </c>
    </row>
    <row r="148" spans="1:20" ht="24.75" customHeight="1" x14ac:dyDescent="0.25">
      <c r="A148" s="53">
        <v>139</v>
      </c>
      <c r="B148" s="227" t="s">
        <v>271</v>
      </c>
      <c r="C148" s="1"/>
      <c r="D148" s="4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T148" s="35">
        <v>2028</v>
      </c>
    </row>
    <row r="149" spans="1:20" ht="24.75" customHeight="1" x14ac:dyDescent="0.25">
      <c r="A149" s="53">
        <v>140</v>
      </c>
      <c r="B149" s="227" t="s">
        <v>272</v>
      </c>
      <c r="C149" s="1"/>
      <c r="D149" s="4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T149" s="35">
        <v>2028</v>
      </c>
    </row>
    <row r="150" spans="1:20" ht="24.75" customHeight="1" x14ac:dyDescent="0.25">
      <c r="A150" s="53">
        <v>141</v>
      </c>
      <c r="B150" s="227" t="s">
        <v>273</v>
      </c>
      <c r="C150" s="1"/>
      <c r="D150" s="4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T150" s="35">
        <v>2028</v>
      </c>
    </row>
    <row r="151" spans="1:20" ht="24.75" customHeight="1" x14ac:dyDescent="0.25">
      <c r="A151" s="53">
        <v>142</v>
      </c>
      <c r="B151" s="227" t="s">
        <v>274</v>
      </c>
      <c r="C151" s="1"/>
      <c r="D151" s="4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T151" s="35">
        <v>2028</v>
      </c>
    </row>
    <row r="152" spans="1:20" ht="24.75" customHeight="1" x14ac:dyDescent="0.25">
      <c r="A152" s="53">
        <v>143</v>
      </c>
      <c r="B152" s="227" t="s">
        <v>275</v>
      </c>
      <c r="C152" s="1"/>
      <c r="D152" s="4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T152" s="35">
        <v>2028</v>
      </c>
    </row>
    <row r="153" spans="1:20" ht="24.75" customHeight="1" x14ac:dyDescent="0.25">
      <c r="A153" s="53">
        <v>144</v>
      </c>
      <c r="B153" s="227" t="s">
        <v>276</v>
      </c>
      <c r="C153" s="1"/>
      <c r="D153" s="4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T153" s="35">
        <v>2028</v>
      </c>
    </row>
    <row r="154" spans="1:20" ht="24.75" customHeight="1" x14ac:dyDescent="0.25">
      <c r="A154" s="53">
        <v>145</v>
      </c>
      <c r="B154" s="227" t="s">
        <v>277</v>
      </c>
      <c r="C154" s="1"/>
      <c r="D154" s="4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T154" s="35">
        <v>2028</v>
      </c>
    </row>
    <row r="155" spans="1:20" ht="24.75" customHeight="1" x14ac:dyDescent="0.25">
      <c r="A155" s="53">
        <v>146</v>
      </c>
      <c r="B155" s="227" t="s">
        <v>278</v>
      </c>
      <c r="C155" s="1"/>
      <c r="D155" s="4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T155" s="35">
        <v>2028</v>
      </c>
    </row>
    <row r="156" spans="1:20" ht="24.75" customHeight="1" x14ac:dyDescent="0.25">
      <c r="A156" s="53">
        <v>147</v>
      </c>
      <c r="B156" s="227" t="s">
        <v>279</v>
      </c>
      <c r="C156" s="1"/>
      <c r="D156" s="4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T156" s="35">
        <v>2028</v>
      </c>
    </row>
    <row r="157" spans="1:20" ht="24.75" customHeight="1" x14ac:dyDescent="0.25">
      <c r="A157" s="53">
        <v>148</v>
      </c>
      <c r="B157" s="227" t="s">
        <v>280</v>
      </c>
      <c r="C157" s="1"/>
      <c r="D157" s="4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T157" s="35">
        <v>2028</v>
      </c>
    </row>
    <row r="158" spans="1:20" ht="24.75" customHeight="1" x14ac:dyDescent="0.25">
      <c r="A158" s="53">
        <v>149</v>
      </c>
      <c r="B158" s="227" t="s">
        <v>281</v>
      </c>
      <c r="C158" s="1"/>
      <c r="D158" s="4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T158" s="35">
        <v>2028</v>
      </c>
    </row>
    <row r="159" spans="1:20" ht="24.75" customHeight="1" x14ac:dyDescent="0.25">
      <c r="A159" s="53">
        <v>150</v>
      </c>
      <c r="B159" s="227" t="s">
        <v>282</v>
      </c>
      <c r="C159" s="1"/>
      <c r="D159" s="4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T159" s="35">
        <v>2028</v>
      </c>
    </row>
    <row r="160" spans="1:20" ht="24.75" customHeight="1" x14ac:dyDescent="0.25">
      <c r="A160" s="53">
        <v>151</v>
      </c>
      <c r="B160" s="227" t="s">
        <v>283</v>
      </c>
      <c r="C160" s="1"/>
      <c r="D160" s="4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T160" s="35">
        <v>2028</v>
      </c>
    </row>
    <row r="161" spans="1:20" ht="24.75" customHeight="1" x14ac:dyDescent="0.25">
      <c r="A161" s="53">
        <v>152</v>
      </c>
      <c r="B161" s="227" t="s">
        <v>284</v>
      </c>
      <c r="C161" s="1"/>
      <c r="D161" s="4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T161" s="35">
        <v>2028</v>
      </c>
    </row>
    <row r="162" spans="1:20" ht="24.75" customHeight="1" x14ac:dyDescent="0.25">
      <c r="A162" s="53">
        <v>153</v>
      </c>
      <c r="B162" s="227" t="s">
        <v>285</v>
      </c>
      <c r="C162" s="1"/>
      <c r="D162" s="4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T162" s="35">
        <v>2028</v>
      </c>
    </row>
    <row r="163" spans="1:20" ht="24.75" customHeight="1" x14ac:dyDescent="0.25">
      <c r="A163" s="53">
        <v>154</v>
      </c>
      <c r="B163" s="227" t="s">
        <v>286</v>
      </c>
      <c r="C163" s="1"/>
      <c r="D163" s="4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T163" s="35">
        <v>2028</v>
      </c>
    </row>
    <row r="164" spans="1:20" ht="24.75" customHeight="1" x14ac:dyDescent="0.25">
      <c r="A164" s="53">
        <v>155</v>
      </c>
      <c r="B164" s="227" t="s">
        <v>287</v>
      </c>
      <c r="C164" s="1"/>
      <c r="D164" s="4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T164" s="35">
        <v>2028</v>
      </c>
    </row>
    <row r="165" spans="1:20" ht="24.75" customHeight="1" x14ac:dyDescent="0.25">
      <c r="A165" s="53">
        <v>156</v>
      </c>
      <c r="B165" s="227" t="s">
        <v>288</v>
      </c>
      <c r="C165" s="1"/>
      <c r="D165" s="4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T165" s="35">
        <v>2028</v>
      </c>
    </row>
    <row r="166" spans="1:20" ht="24.75" customHeight="1" x14ac:dyDescent="0.25">
      <c r="A166" s="53">
        <v>157</v>
      </c>
      <c r="B166" s="227" t="s">
        <v>289</v>
      </c>
      <c r="C166" s="1"/>
      <c r="D166" s="4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T166" s="35">
        <v>2028</v>
      </c>
    </row>
    <row r="167" spans="1:20" ht="24.75" customHeight="1" x14ac:dyDescent="0.25">
      <c r="A167" s="53">
        <v>158</v>
      </c>
      <c r="B167" s="227" t="s">
        <v>290</v>
      </c>
      <c r="C167" s="1"/>
      <c r="D167" s="4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T167" s="35">
        <v>2028</v>
      </c>
    </row>
    <row r="168" spans="1:20" ht="24.75" customHeight="1" x14ac:dyDescent="0.25">
      <c r="A168" s="53">
        <v>159</v>
      </c>
      <c r="B168" s="227" t="s">
        <v>291</v>
      </c>
      <c r="C168" s="1"/>
      <c r="D168" s="4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T168" s="35">
        <v>2028</v>
      </c>
    </row>
    <row r="169" spans="1:20" ht="24.75" customHeight="1" x14ac:dyDescent="0.25">
      <c r="A169" s="53">
        <v>160</v>
      </c>
      <c r="B169" s="227" t="s">
        <v>292</v>
      </c>
      <c r="C169" s="1"/>
      <c r="D169" s="4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T169" s="35">
        <v>2028</v>
      </c>
    </row>
    <row r="170" spans="1:20" ht="24.75" customHeight="1" x14ac:dyDescent="0.25">
      <c r="A170" s="53">
        <v>161</v>
      </c>
      <c r="B170" s="227" t="s">
        <v>293</v>
      </c>
      <c r="C170" s="1"/>
      <c r="D170" s="4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T170" s="35">
        <v>2028</v>
      </c>
    </row>
    <row r="171" spans="1:20" ht="24.75" customHeight="1" x14ac:dyDescent="0.25">
      <c r="A171" s="53">
        <v>162</v>
      </c>
      <c r="B171" s="227" t="s">
        <v>294</v>
      </c>
      <c r="C171" s="1"/>
      <c r="D171" s="4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T171" s="35">
        <v>2028</v>
      </c>
    </row>
    <row r="172" spans="1:20" ht="24.75" customHeight="1" x14ac:dyDescent="0.25">
      <c r="A172" s="53">
        <v>163</v>
      </c>
      <c r="B172" s="227" t="s">
        <v>295</v>
      </c>
      <c r="C172" s="1"/>
      <c r="D172" s="4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T172" s="35">
        <v>2028</v>
      </c>
    </row>
    <row r="173" spans="1:20" ht="24.75" customHeight="1" x14ac:dyDescent="0.25">
      <c r="A173" s="53">
        <v>164</v>
      </c>
      <c r="B173" s="227" t="s">
        <v>296</v>
      </c>
      <c r="C173" s="1"/>
      <c r="D173" s="4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T173" s="35">
        <v>2028</v>
      </c>
    </row>
    <row r="174" spans="1:20" ht="24.75" customHeight="1" x14ac:dyDescent="0.25">
      <c r="A174" s="53">
        <v>165</v>
      </c>
      <c r="B174" s="227" t="s">
        <v>297</v>
      </c>
      <c r="C174" s="1"/>
      <c r="D174" s="4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T174" s="35">
        <v>2028</v>
      </c>
    </row>
    <row r="175" spans="1:20" ht="24.75" customHeight="1" x14ac:dyDescent="0.25">
      <c r="A175" s="53">
        <v>166</v>
      </c>
      <c r="B175" s="227" t="s">
        <v>298</v>
      </c>
      <c r="C175" s="1"/>
      <c r="D175" s="4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T175" s="35">
        <v>2028</v>
      </c>
    </row>
    <row r="176" spans="1:20" ht="24.75" customHeight="1" x14ac:dyDescent="0.25">
      <c r="A176" s="53">
        <v>167</v>
      </c>
      <c r="B176" s="227" t="s">
        <v>299</v>
      </c>
      <c r="C176" s="1"/>
      <c r="D176" s="4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T176" s="35">
        <v>2028</v>
      </c>
    </row>
    <row r="177" spans="1:20" ht="24.75" customHeight="1" x14ac:dyDescent="0.25">
      <c r="A177" s="53">
        <v>168</v>
      </c>
      <c r="B177" s="227" t="s">
        <v>300</v>
      </c>
      <c r="C177" s="1"/>
      <c r="D177" s="4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T177" s="35">
        <v>2028</v>
      </c>
    </row>
    <row r="178" spans="1:20" ht="24.75" customHeight="1" x14ac:dyDescent="0.25">
      <c r="A178" s="53">
        <v>169</v>
      </c>
      <c r="B178" s="227" t="s">
        <v>301</v>
      </c>
      <c r="C178" s="1"/>
      <c r="D178" s="4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T178" s="35">
        <v>2028</v>
      </c>
    </row>
    <row r="179" spans="1:20" ht="24.75" customHeight="1" x14ac:dyDescent="0.25">
      <c r="A179" s="53">
        <v>170</v>
      </c>
      <c r="B179" s="227" t="s">
        <v>302</v>
      </c>
      <c r="C179" s="1"/>
      <c r="D179" s="4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T179" s="35">
        <v>2028</v>
      </c>
    </row>
    <row r="180" spans="1:20" ht="24.75" customHeight="1" x14ac:dyDescent="0.25">
      <c r="A180" s="53">
        <v>171</v>
      </c>
      <c r="B180" s="227" t="s">
        <v>303</v>
      </c>
      <c r="C180" s="1"/>
      <c r="D180" s="4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T180" s="35">
        <v>2028</v>
      </c>
    </row>
    <row r="181" spans="1:20" ht="24.75" customHeight="1" x14ac:dyDescent="0.25">
      <c r="A181" s="53">
        <v>172</v>
      </c>
      <c r="B181" s="227" t="s">
        <v>304</v>
      </c>
      <c r="C181" s="1"/>
      <c r="D181" s="4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T181" s="35">
        <v>2028</v>
      </c>
    </row>
    <row r="182" spans="1:20" ht="24.75" customHeight="1" x14ac:dyDescent="0.25">
      <c r="A182" s="53">
        <v>173</v>
      </c>
      <c r="B182" s="227" t="s">
        <v>305</v>
      </c>
      <c r="C182" s="1"/>
      <c r="D182" s="4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T182" s="35">
        <v>2028</v>
      </c>
    </row>
    <row r="183" spans="1:20" ht="24.75" customHeight="1" x14ac:dyDescent="0.25">
      <c r="A183" s="53">
        <v>174</v>
      </c>
      <c r="B183" s="227" t="s">
        <v>306</v>
      </c>
      <c r="C183" s="1"/>
      <c r="D183" s="4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T183" s="35">
        <v>2028</v>
      </c>
    </row>
    <row r="184" spans="1:20" ht="24.75" customHeight="1" x14ac:dyDescent="0.25">
      <c r="A184" s="53">
        <v>175</v>
      </c>
      <c r="B184" s="227" t="s">
        <v>307</v>
      </c>
      <c r="C184" s="1"/>
      <c r="D184" s="4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T184" s="35">
        <v>2028</v>
      </c>
    </row>
    <row r="185" spans="1:20" ht="24.75" customHeight="1" x14ac:dyDescent="0.25">
      <c r="A185" s="53">
        <v>176</v>
      </c>
      <c r="B185" s="227" t="s">
        <v>308</v>
      </c>
      <c r="C185" s="1"/>
      <c r="D185" s="4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T185" s="35">
        <v>2028</v>
      </c>
    </row>
    <row r="186" spans="1:20" ht="24.75" customHeight="1" x14ac:dyDescent="0.25">
      <c r="A186" s="53">
        <v>177</v>
      </c>
      <c r="B186" s="227" t="s">
        <v>309</v>
      </c>
      <c r="C186" s="1"/>
      <c r="D186" s="4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T186" s="35">
        <v>2028</v>
      </c>
    </row>
    <row r="187" spans="1:20" ht="24.75" customHeight="1" x14ac:dyDescent="0.25">
      <c r="A187" s="53">
        <v>178</v>
      </c>
      <c r="B187" s="227" t="s">
        <v>310</v>
      </c>
      <c r="C187" s="1"/>
      <c r="D187" s="4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T187" s="35">
        <v>2028</v>
      </c>
    </row>
    <row r="188" spans="1:20" ht="24.75" customHeight="1" x14ac:dyDescent="0.25">
      <c r="A188" s="53">
        <v>179</v>
      </c>
      <c r="B188" s="227" t="s">
        <v>311</v>
      </c>
      <c r="C188" s="1"/>
      <c r="D188" s="4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T188" s="35">
        <v>2028</v>
      </c>
    </row>
    <row r="189" spans="1:20" ht="24.75" customHeight="1" x14ac:dyDescent="0.25">
      <c r="A189" s="53">
        <v>180</v>
      </c>
      <c r="B189" s="227" t="s">
        <v>312</v>
      </c>
      <c r="C189" s="1"/>
      <c r="D189" s="4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T189" s="35">
        <v>2028</v>
      </c>
    </row>
    <row r="190" spans="1:20" ht="24.75" customHeight="1" x14ac:dyDescent="0.25">
      <c r="A190" s="53">
        <v>181</v>
      </c>
      <c r="B190" s="227" t="s">
        <v>313</v>
      </c>
      <c r="C190" s="1"/>
      <c r="D190" s="4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T190" s="35">
        <v>2028</v>
      </c>
    </row>
    <row r="191" spans="1:20" ht="24.75" customHeight="1" x14ac:dyDescent="0.25">
      <c r="A191" s="53">
        <v>182</v>
      </c>
      <c r="B191" s="227" t="s">
        <v>314</v>
      </c>
      <c r="C191" s="1"/>
      <c r="D191" s="4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T191" s="35">
        <v>2028</v>
      </c>
    </row>
    <row r="192" spans="1:20" ht="24.75" customHeight="1" x14ac:dyDescent="0.25">
      <c r="A192" s="53">
        <v>183</v>
      </c>
      <c r="B192" s="227" t="s">
        <v>315</v>
      </c>
      <c r="C192" s="1"/>
      <c r="D192" s="4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T192" s="35">
        <v>2028</v>
      </c>
    </row>
    <row r="193" spans="1:20" ht="24.75" customHeight="1" x14ac:dyDescent="0.25">
      <c r="A193" s="53">
        <v>184</v>
      </c>
      <c r="B193" s="227" t="s">
        <v>316</v>
      </c>
      <c r="C193" s="1"/>
      <c r="D193" s="4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T193" s="35">
        <v>2028</v>
      </c>
    </row>
    <row r="194" spans="1:20" ht="24.75" customHeight="1" x14ac:dyDescent="0.25">
      <c r="A194" s="53">
        <v>185</v>
      </c>
      <c r="B194" s="227" t="s">
        <v>317</v>
      </c>
      <c r="C194" s="1"/>
      <c r="D194" s="4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T194" s="35">
        <v>2028</v>
      </c>
    </row>
    <row r="195" spans="1:20" ht="24.75" customHeight="1" x14ac:dyDescent="0.25">
      <c r="A195" s="53">
        <v>186</v>
      </c>
      <c r="B195" s="227" t="s">
        <v>318</v>
      </c>
      <c r="C195" s="1"/>
      <c r="D195" s="4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T195" s="35">
        <v>2028</v>
      </c>
    </row>
    <row r="196" spans="1:20" ht="24.75" customHeight="1" x14ac:dyDescent="0.25">
      <c r="A196" s="53">
        <v>187</v>
      </c>
      <c r="B196" s="227" t="s">
        <v>319</v>
      </c>
      <c r="C196" s="1"/>
      <c r="D196" s="4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T196" s="35">
        <v>2028</v>
      </c>
    </row>
    <row r="197" spans="1:20" ht="24.75" customHeight="1" x14ac:dyDescent="0.25">
      <c r="A197" s="53">
        <v>188</v>
      </c>
      <c r="B197" s="227" t="s">
        <v>320</v>
      </c>
      <c r="C197" s="1"/>
      <c r="D197" s="4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T197" s="35">
        <v>2028</v>
      </c>
    </row>
    <row r="198" spans="1:20" ht="24.75" customHeight="1" x14ac:dyDescent="0.25">
      <c r="A198" s="53">
        <v>189</v>
      </c>
      <c r="B198" s="227" t="s">
        <v>321</v>
      </c>
      <c r="C198" s="1"/>
      <c r="D198" s="4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T198" s="35">
        <v>2028</v>
      </c>
    </row>
    <row r="199" spans="1:20" ht="24.75" customHeight="1" x14ac:dyDescent="0.25">
      <c r="A199" s="53">
        <v>190</v>
      </c>
      <c r="B199" s="227" t="s">
        <v>322</v>
      </c>
      <c r="C199" s="1"/>
      <c r="D199" s="4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T199" s="35">
        <v>2028</v>
      </c>
    </row>
    <row r="200" spans="1:20" ht="24.75" customHeight="1" x14ac:dyDescent="0.25">
      <c r="A200" s="53">
        <v>191</v>
      </c>
      <c r="B200" s="227" t="s">
        <v>323</v>
      </c>
      <c r="C200" s="1"/>
      <c r="D200" s="4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T200" s="35">
        <v>2028</v>
      </c>
    </row>
    <row r="201" spans="1:20" ht="24.75" customHeight="1" x14ac:dyDescent="0.25">
      <c r="A201" s="53">
        <v>192</v>
      </c>
      <c r="B201" s="227" t="s">
        <v>324</v>
      </c>
      <c r="C201" s="1"/>
      <c r="D201" s="4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T201" s="35">
        <v>2028</v>
      </c>
    </row>
    <row r="202" spans="1:20" ht="24.75" customHeight="1" x14ac:dyDescent="0.25">
      <c r="A202" s="53">
        <v>193</v>
      </c>
      <c r="B202" s="227" t="s">
        <v>325</v>
      </c>
      <c r="C202" s="1"/>
      <c r="D202" s="4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T202" s="35">
        <v>2028</v>
      </c>
    </row>
    <row r="203" spans="1:20" ht="24.75" customHeight="1" x14ac:dyDescent="0.25">
      <c r="A203" s="53">
        <v>194</v>
      </c>
      <c r="B203" s="227" t="s">
        <v>326</v>
      </c>
      <c r="C203" s="1"/>
      <c r="D203" s="4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T203" s="35">
        <v>2028</v>
      </c>
    </row>
    <row r="204" spans="1:20" ht="24.75" customHeight="1" x14ac:dyDescent="0.25">
      <c r="A204" s="53">
        <v>195</v>
      </c>
      <c r="B204" s="227" t="s">
        <v>327</v>
      </c>
      <c r="C204" s="1"/>
      <c r="D204" s="4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T204" s="35">
        <v>2028</v>
      </c>
    </row>
    <row r="205" spans="1:20" ht="24.75" customHeight="1" x14ac:dyDescent="0.25">
      <c r="A205" s="53">
        <v>196</v>
      </c>
      <c r="B205" s="227" t="s">
        <v>328</v>
      </c>
      <c r="C205" s="1"/>
      <c r="D205" s="4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T205" s="35">
        <v>2028</v>
      </c>
    </row>
    <row r="206" spans="1:20" ht="24.75" customHeight="1" x14ac:dyDescent="0.25">
      <c r="A206" s="53">
        <v>197</v>
      </c>
      <c r="B206" s="227" t="s">
        <v>329</v>
      </c>
      <c r="C206" s="1"/>
      <c r="D206" s="4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T206" s="35">
        <v>2028</v>
      </c>
    </row>
    <row r="207" spans="1:20" ht="24.75" customHeight="1" x14ac:dyDescent="0.25">
      <c r="A207" s="53">
        <v>198</v>
      </c>
      <c r="B207" s="227" t="s">
        <v>330</v>
      </c>
      <c r="C207" s="1"/>
      <c r="D207" s="4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T207" s="35">
        <v>2028</v>
      </c>
    </row>
    <row r="208" spans="1:20" ht="24.75" customHeight="1" x14ac:dyDescent="0.25">
      <c r="A208" s="53">
        <v>199</v>
      </c>
      <c r="B208" s="227" t="s">
        <v>331</v>
      </c>
      <c r="C208" s="1"/>
      <c r="D208" s="4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T208" s="35">
        <v>2028</v>
      </c>
    </row>
    <row r="209" spans="1:20" ht="24.75" customHeight="1" x14ac:dyDescent="0.25">
      <c r="A209" s="53">
        <v>200</v>
      </c>
      <c r="B209" s="227" t="s">
        <v>332</v>
      </c>
      <c r="C209" s="1"/>
      <c r="D209" s="4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T209" s="35">
        <v>2028</v>
      </c>
    </row>
    <row r="210" spans="1:20" ht="24.75" customHeight="1" x14ac:dyDescent="0.25">
      <c r="A210" s="53">
        <v>201</v>
      </c>
      <c r="B210" s="227" t="s">
        <v>333</v>
      </c>
      <c r="C210" s="1"/>
      <c r="D210" s="4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T210" s="35">
        <v>2028</v>
      </c>
    </row>
    <row r="211" spans="1:20" ht="24.75" customHeight="1" x14ac:dyDescent="0.25">
      <c r="A211" s="53">
        <v>202</v>
      </c>
      <c r="B211" s="227" t="s">
        <v>334</v>
      </c>
      <c r="C211" s="1"/>
      <c r="D211" s="4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T211" s="35">
        <v>2028</v>
      </c>
    </row>
    <row r="212" spans="1:20" ht="24.75" customHeight="1" x14ac:dyDescent="0.25">
      <c r="A212" s="53">
        <v>203</v>
      </c>
      <c r="B212" s="227" t="s">
        <v>335</v>
      </c>
      <c r="C212" s="1"/>
      <c r="D212" s="4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T212" s="35">
        <v>2028</v>
      </c>
    </row>
    <row r="213" spans="1:20" ht="24.75" customHeight="1" x14ac:dyDescent="0.25">
      <c r="A213" s="53">
        <v>204</v>
      </c>
      <c r="B213" s="227" t="s">
        <v>336</v>
      </c>
      <c r="C213" s="1"/>
      <c r="D213" s="4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T213" s="35">
        <v>2028</v>
      </c>
    </row>
    <row r="214" spans="1:20" ht="24.75" customHeight="1" x14ac:dyDescent="0.25">
      <c r="A214" s="53">
        <v>205</v>
      </c>
      <c r="B214" s="227" t="s">
        <v>337</v>
      </c>
      <c r="C214" s="1"/>
      <c r="D214" s="4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T214" s="35">
        <v>2028</v>
      </c>
    </row>
    <row r="215" spans="1:20" ht="24.75" customHeight="1" x14ac:dyDescent="0.25">
      <c r="A215" s="53">
        <v>206</v>
      </c>
      <c r="B215" s="227" t="s">
        <v>338</v>
      </c>
      <c r="C215" s="1"/>
      <c r="D215" s="4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T215" s="35">
        <v>2028</v>
      </c>
    </row>
    <row r="216" spans="1:20" ht="24.75" customHeight="1" x14ac:dyDescent="0.25">
      <c r="A216" s="53">
        <v>207</v>
      </c>
      <c r="B216" s="227" t="s">
        <v>339</v>
      </c>
      <c r="C216" s="1"/>
      <c r="D216" s="4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T216" s="35">
        <v>2028</v>
      </c>
    </row>
    <row r="217" spans="1:20" ht="24.75" customHeight="1" x14ac:dyDescent="0.25">
      <c r="A217" s="53">
        <v>208</v>
      </c>
      <c r="B217" s="227" t="s">
        <v>340</v>
      </c>
      <c r="C217" s="1"/>
      <c r="D217" s="4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T217" s="35">
        <v>2028</v>
      </c>
    </row>
    <row r="218" spans="1:20" ht="24.75" customHeight="1" x14ac:dyDescent="0.25">
      <c r="A218" s="53">
        <v>209</v>
      </c>
      <c r="B218" s="227" t="s">
        <v>341</v>
      </c>
      <c r="C218" s="1"/>
      <c r="D218" s="4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T218" s="35">
        <v>2028</v>
      </c>
    </row>
    <row r="219" spans="1:20" ht="24.75" customHeight="1" x14ac:dyDescent="0.25">
      <c r="A219" s="53">
        <v>210</v>
      </c>
      <c r="B219" s="227" t="s">
        <v>342</v>
      </c>
      <c r="C219" s="1"/>
      <c r="D219" s="4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T219" s="35">
        <v>2028</v>
      </c>
    </row>
    <row r="220" spans="1:20" ht="24.75" customHeight="1" x14ac:dyDescent="0.25">
      <c r="A220" s="53">
        <v>211</v>
      </c>
      <c r="B220" s="227" t="s">
        <v>343</v>
      </c>
      <c r="C220" s="1"/>
      <c r="D220" s="4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T220" s="35">
        <v>2028</v>
      </c>
    </row>
    <row r="221" spans="1:20" ht="24.75" customHeight="1" x14ac:dyDescent="0.25">
      <c r="A221" s="53">
        <v>212</v>
      </c>
      <c r="B221" s="227" t="s">
        <v>344</v>
      </c>
      <c r="C221" s="1"/>
      <c r="D221" s="4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T221" s="35">
        <v>2028</v>
      </c>
    </row>
    <row r="222" spans="1:20" ht="24.75" customHeight="1" x14ac:dyDescent="0.25">
      <c r="A222" s="53">
        <v>213</v>
      </c>
      <c r="B222" s="227" t="s">
        <v>345</v>
      </c>
      <c r="C222" s="1"/>
      <c r="D222" s="4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T222" s="35">
        <v>2028</v>
      </c>
    </row>
    <row r="223" spans="1:20" ht="24.75" customHeight="1" x14ac:dyDescent="0.25">
      <c r="A223" s="53">
        <v>214</v>
      </c>
      <c r="B223" s="227" t="s">
        <v>346</v>
      </c>
      <c r="C223" s="1"/>
      <c r="D223" s="4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T223" s="35">
        <v>2028</v>
      </c>
    </row>
    <row r="224" spans="1:20" ht="24.75" customHeight="1" x14ac:dyDescent="0.25">
      <c r="A224" s="53">
        <v>215</v>
      </c>
      <c r="B224" s="227" t="s">
        <v>347</v>
      </c>
      <c r="C224" s="1"/>
      <c r="D224" s="4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T224" s="35">
        <v>2028</v>
      </c>
    </row>
    <row r="225" spans="1:20" ht="24.75" customHeight="1" x14ac:dyDescent="0.25">
      <c r="A225" s="53">
        <v>216</v>
      </c>
      <c r="B225" s="227" t="s">
        <v>348</v>
      </c>
      <c r="C225" s="1"/>
      <c r="D225" s="4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T225" s="35">
        <v>2028</v>
      </c>
    </row>
    <row r="226" spans="1:20" ht="24.75" customHeight="1" x14ac:dyDescent="0.25">
      <c r="A226" s="53">
        <v>217</v>
      </c>
      <c r="B226" s="227" t="s">
        <v>349</v>
      </c>
      <c r="C226" s="1"/>
      <c r="D226" s="4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T226" s="35">
        <v>2028</v>
      </c>
    </row>
    <row r="227" spans="1:20" ht="24.75" customHeight="1" x14ac:dyDescent="0.25">
      <c r="A227" s="53">
        <v>218</v>
      </c>
      <c r="B227" s="227" t="s">
        <v>350</v>
      </c>
      <c r="C227" s="1"/>
      <c r="D227" s="4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T227" s="35">
        <v>2028</v>
      </c>
    </row>
    <row r="228" spans="1:20" ht="24.75" customHeight="1" x14ac:dyDescent="0.25">
      <c r="A228" s="53">
        <v>219</v>
      </c>
      <c r="B228" s="227" t="s">
        <v>351</v>
      </c>
      <c r="C228" s="1"/>
      <c r="D228" s="4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T228" s="35">
        <v>2028</v>
      </c>
    </row>
    <row r="229" spans="1:20" ht="24.75" customHeight="1" x14ac:dyDescent="0.25">
      <c r="A229" s="53">
        <v>220</v>
      </c>
      <c r="B229" s="227" t="s">
        <v>352</v>
      </c>
      <c r="C229" s="1"/>
      <c r="D229" s="4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T229" s="35">
        <v>2028</v>
      </c>
    </row>
    <row r="230" spans="1:20" ht="24.75" customHeight="1" x14ac:dyDescent="0.25">
      <c r="A230" s="53">
        <v>221</v>
      </c>
      <c r="B230" s="227" t="s">
        <v>353</v>
      </c>
      <c r="C230" s="1"/>
      <c r="D230" s="4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T230" s="35">
        <v>2028</v>
      </c>
    </row>
    <row r="231" spans="1:20" ht="24.75" customHeight="1" x14ac:dyDescent="0.25">
      <c r="A231" s="53">
        <v>222</v>
      </c>
      <c r="B231" s="227" t="s">
        <v>354</v>
      </c>
      <c r="C231" s="1"/>
      <c r="D231" s="4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T231" s="35">
        <v>2028</v>
      </c>
    </row>
    <row r="232" spans="1:20" ht="24.75" customHeight="1" x14ac:dyDescent="0.25">
      <c r="A232" s="53">
        <v>223</v>
      </c>
      <c r="B232" s="227" t="s">
        <v>355</v>
      </c>
      <c r="C232" s="1"/>
      <c r="D232" s="4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T232" s="35">
        <v>2028</v>
      </c>
    </row>
    <row r="233" spans="1:20" ht="24.75" customHeight="1" x14ac:dyDescent="0.25">
      <c r="A233" s="53">
        <v>224</v>
      </c>
      <c r="B233" s="227" t="s">
        <v>356</v>
      </c>
      <c r="C233" s="1"/>
      <c r="D233" s="4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T233" s="35">
        <v>2028</v>
      </c>
    </row>
    <row r="234" spans="1:20" ht="24.75" customHeight="1" x14ac:dyDescent="0.25">
      <c r="A234" s="53">
        <v>225</v>
      </c>
      <c r="B234" s="227" t="s">
        <v>357</v>
      </c>
      <c r="C234" s="1"/>
      <c r="D234" s="4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T234" s="35">
        <v>2028</v>
      </c>
    </row>
    <row r="235" spans="1:20" ht="24.75" customHeight="1" x14ac:dyDescent="0.25">
      <c r="A235" s="53">
        <v>226</v>
      </c>
      <c r="B235" s="227" t="s">
        <v>358</v>
      </c>
      <c r="C235" s="1"/>
      <c r="D235" s="4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T235" s="35">
        <v>2028</v>
      </c>
    </row>
    <row r="236" spans="1:20" ht="24.75" customHeight="1" x14ac:dyDescent="0.25">
      <c r="A236" s="53">
        <v>227</v>
      </c>
      <c r="B236" s="227" t="s">
        <v>359</v>
      </c>
      <c r="C236" s="1"/>
      <c r="D236" s="4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T236" s="35">
        <v>2028</v>
      </c>
    </row>
    <row r="237" spans="1:20" ht="24.75" customHeight="1" x14ac:dyDescent="0.25">
      <c r="A237" s="53">
        <v>228</v>
      </c>
      <c r="B237" s="227" t="s">
        <v>360</v>
      </c>
      <c r="C237" s="1"/>
      <c r="D237" s="4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T237" s="35">
        <v>2028</v>
      </c>
    </row>
    <row r="238" spans="1:20" ht="24.75" customHeight="1" x14ac:dyDescent="0.25">
      <c r="A238" s="53">
        <v>229</v>
      </c>
      <c r="B238" s="227" t="s">
        <v>361</v>
      </c>
      <c r="C238" s="1"/>
      <c r="D238" s="4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T238" s="35">
        <v>2028</v>
      </c>
    </row>
    <row r="239" spans="1:20" ht="24.75" customHeight="1" x14ac:dyDescent="0.25">
      <c r="A239" s="53">
        <v>230</v>
      </c>
      <c r="B239" s="227" t="s">
        <v>362</v>
      </c>
      <c r="C239" s="1"/>
      <c r="D239" s="4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T239" s="35">
        <v>2028</v>
      </c>
    </row>
    <row r="240" spans="1:20" ht="24.75" customHeight="1" x14ac:dyDescent="0.25">
      <c r="A240" s="53">
        <v>231</v>
      </c>
      <c r="B240" s="227" t="s">
        <v>363</v>
      </c>
      <c r="C240" s="1"/>
      <c r="D240" s="4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T240" s="35">
        <v>2028</v>
      </c>
    </row>
    <row r="241" spans="1:20" ht="24.75" customHeight="1" x14ac:dyDescent="0.25">
      <c r="A241" s="53">
        <v>232</v>
      </c>
      <c r="B241" s="227" t="s">
        <v>364</v>
      </c>
      <c r="C241" s="1"/>
      <c r="D241" s="4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T241" s="35">
        <v>2028</v>
      </c>
    </row>
    <row r="242" spans="1:20" ht="24.75" customHeight="1" x14ac:dyDescent="0.25">
      <c r="A242" s="53">
        <v>233</v>
      </c>
      <c r="B242" s="227" t="s">
        <v>365</v>
      </c>
      <c r="C242" s="1"/>
      <c r="D242" s="4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T242" s="35">
        <v>2028</v>
      </c>
    </row>
    <row r="243" spans="1:20" ht="24.75" customHeight="1" x14ac:dyDescent="0.25">
      <c r="A243" s="53">
        <v>234</v>
      </c>
      <c r="B243" s="227" t="s">
        <v>366</v>
      </c>
      <c r="C243" s="1"/>
      <c r="D243" s="4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T243" s="35">
        <v>2028</v>
      </c>
    </row>
    <row r="244" spans="1:20" ht="24.75" customHeight="1" x14ac:dyDescent="0.25">
      <c r="A244" s="53">
        <v>235</v>
      </c>
      <c r="B244" s="227" t="s">
        <v>367</v>
      </c>
      <c r="C244" s="1"/>
      <c r="D244" s="4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T244" s="35">
        <v>2028</v>
      </c>
    </row>
    <row r="245" spans="1:20" ht="24.75" customHeight="1" x14ac:dyDescent="0.25">
      <c r="A245" s="53">
        <v>236</v>
      </c>
      <c r="B245" s="227" t="s">
        <v>368</v>
      </c>
      <c r="C245" s="1"/>
      <c r="D245" s="4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T245" s="35">
        <v>2028</v>
      </c>
    </row>
    <row r="246" spans="1:20" ht="24.75" customHeight="1" x14ac:dyDescent="0.25">
      <c r="A246" s="53">
        <v>237</v>
      </c>
      <c r="B246" s="227" t="s">
        <v>369</v>
      </c>
      <c r="C246" s="1"/>
      <c r="D246" s="4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T246" s="35">
        <v>2028</v>
      </c>
    </row>
    <row r="247" spans="1:20" ht="24.75" customHeight="1" x14ac:dyDescent="0.25">
      <c r="A247" s="53">
        <v>238</v>
      </c>
      <c r="B247" s="227" t="s">
        <v>370</v>
      </c>
      <c r="C247" s="1"/>
      <c r="D247" s="4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T247" s="35">
        <v>2028</v>
      </c>
    </row>
    <row r="248" spans="1:20" ht="24.75" customHeight="1" x14ac:dyDescent="0.25">
      <c r="A248" s="53">
        <v>239</v>
      </c>
      <c r="B248" s="227" t="s">
        <v>371</v>
      </c>
      <c r="C248" s="1"/>
      <c r="D248" s="4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T248" s="35">
        <v>2028</v>
      </c>
    </row>
    <row r="249" spans="1:20" ht="24.75" customHeight="1" x14ac:dyDescent="0.25">
      <c r="A249" s="53">
        <v>240</v>
      </c>
      <c r="B249" s="227" t="s">
        <v>372</v>
      </c>
      <c r="C249" s="1"/>
      <c r="D249" s="4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T249" s="35">
        <v>2028</v>
      </c>
    </row>
    <row r="250" spans="1:20" ht="24.75" customHeight="1" x14ac:dyDescent="0.25">
      <c r="A250" s="53">
        <v>241</v>
      </c>
      <c r="B250" s="227" t="s">
        <v>373</v>
      </c>
      <c r="C250" s="1"/>
      <c r="D250" s="4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T250" s="35">
        <v>2028</v>
      </c>
    </row>
    <row r="251" spans="1:20" ht="24.75" customHeight="1" x14ac:dyDescent="0.25">
      <c r="A251" s="53">
        <v>242</v>
      </c>
      <c r="B251" s="227" t="s">
        <v>374</v>
      </c>
      <c r="C251" s="1"/>
      <c r="D251" s="4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T251" s="35">
        <v>2028</v>
      </c>
    </row>
    <row r="252" spans="1:20" ht="24.75" customHeight="1" x14ac:dyDescent="0.25">
      <c r="A252" s="53">
        <v>243</v>
      </c>
      <c r="B252" s="227" t="s">
        <v>375</v>
      </c>
      <c r="C252" s="1"/>
      <c r="D252" s="4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T252" s="35">
        <v>2028</v>
      </c>
    </row>
    <row r="253" spans="1:20" ht="24.75" customHeight="1" x14ac:dyDescent="0.25">
      <c r="A253" s="53">
        <v>244</v>
      </c>
      <c r="B253" s="227" t="s">
        <v>376</v>
      </c>
      <c r="C253" s="1"/>
      <c r="D253" s="4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T253" s="35">
        <v>2028</v>
      </c>
    </row>
    <row r="254" spans="1:20" ht="24.75" customHeight="1" x14ac:dyDescent="0.25">
      <c r="A254" s="53">
        <v>245</v>
      </c>
      <c r="B254" s="227" t="s">
        <v>377</v>
      </c>
      <c r="C254" s="1"/>
      <c r="D254" s="4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T254" s="35">
        <v>2028</v>
      </c>
    </row>
    <row r="255" spans="1:20" ht="24.75" customHeight="1" x14ac:dyDescent="0.25">
      <c r="A255" s="53">
        <v>246</v>
      </c>
      <c r="B255" s="227" t="s">
        <v>378</v>
      </c>
      <c r="C255" s="1"/>
      <c r="D255" s="4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T255" s="35">
        <v>2028</v>
      </c>
    </row>
    <row r="256" spans="1:20" ht="24.75" customHeight="1" x14ac:dyDescent="0.25">
      <c r="A256" s="53">
        <v>247</v>
      </c>
      <c r="B256" s="227" t="s">
        <v>379</v>
      </c>
      <c r="C256" s="1"/>
      <c r="D256" s="4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T256" s="35">
        <v>2028</v>
      </c>
    </row>
    <row r="257" spans="1:20" ht="24.75" customHeight="1" x14ac:dyDescent="0.25">
      <c r="A257" s="53">
        <v>248</v>
      </c>
      <c r="B257" s="227" t="s">
        <v>380</v>
      </c>
      <c r="C257" s="1"/>
      <c r="D257" s="4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T257" s="35">
        <v>2028</v>
      </c>
    </row>
    <row r="258" spans="1:20" ht="24.75" customHeight="1" x14ac:dyDescent="0.25">
      <c r="A258" s="53">
        <v>249</v>
      </c>
      <c r="B258" s="227" t="s">
        <v>381</v>
      </c>
      <c r="C258" s="1"/>
      <c r="D258" s="4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T258" s="35">
        <v>2028</v>
      </c>
    </row>
    <row r="259" spans="1:20" ht="24.75" customHeight="1" x14ac:dyDescent="0.25">
      <c r="A259" s="53">
        <v>250</v>
      </c>
      <c r="B259" s="227" t="s">
        <v>382</v>
      </c>
      <c r="C259" s="1"/>
      <c r="D259" s="4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T259" s="35">
        <v>2028</v>
      </c>
    </row>
    <row r="260" spans="1:20" ht="13.8" thickBot="1" x14ac:dyDescent="0.3">
      <c r="A260" s="33"/>
      <c r="B260" s="38"/>
      <c r="C260" s="255" t="s">
        <v>89</v>
      </c>
      <c r="D260" s="256"/>
      <c r="E260" s="39">
        <f t="shared" ref="E260:Q260" si="0">SUM(E10:E259)</f>
        <v>12000</v>
      </c>
      <c r="F260" s="40">
        <f t="shared" si="0"/>
        <v>10300</v>
      </c>
      <c r="G260" s="41">
        <f t="shared" si="0"/>
        <v>9500</v>
      </c>
      <c r="H260" s="41">
        <f t="shared" si="0"/>
        <v>9700</v>
      </c>
      <c r="I260" s="41">
        <f t="shared" si="0"/>
        <v>9700</v>
      </c>
      <c r="J260" s="41">
        <f t="shared" si="0"/>
        <v>9700</v>
      </c>
      <c r="K260" s="41">
        <f t="shared" si="0"/>
        <v>9700</v>
      </c>
      <c r="L260" s="40">
        <f t="shared" si="0"/>
        <v>9700</v>
      </c>
      <c r="M260" s="41">
        <f t="shared" si="0"/>
        <v>9700</v>
      </c>
      <c r="N260" s="41">
        <f t="shared" si="0"/>
        <v>11100</v>
      </c>
      <c r="O260" s="41">
        <f t="shared" si="0"/>
        <v>9700</v>
      </c>
      <c r="P260" s="41">
        <f t="shared" si="0"/>
        <v>10100</v>
      </c>
      <c r="Q260" s="41">
        <f t="shared" si="0"/>
        <v>10100</v>
      </c>
      <c r="T260" s="35">
        <v>2032</v>
      </c>
    </row>
    <row r="261" spans="1:20" x14ac:dyDescent="0.25">
      <c r="A261" s="33"/>
      <c r="B261" s="33"/>
      <c r="C261" s="33"/>
      <c r="D261" s="33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T261" s="35">
        <v>2033</v>
      </c>
    </row>
    <row r="262" spans="1:20" x14ac:dyDescent="0.25">
      <c r="A262" s="33"/>
      <c r="B262" s="33"/>
      <c r="C262" s="33"/>
      <c r="D262" s="33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T262" s="35">
        <v>2034</v>
      </c>
    </row>
    <row r="263" spans="1:20" x14ac:dyDescent="0.25">
      <c r="A263" s="33"/>
      <c r="B263" s="33"/>
      <c r="C263" s="33"/>
      <c r="D263" s="33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T263" s="35">
        <v>2035</v>
      </c>
    </row>
    <row r="264" spans="1:20" x14ac:dyDescent="0.25">
      <c r="A264" s="33"/>
      <c r="B264" s="33"/>
      <c r="C264" s="33"/>
      <c r="D264" s="33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T264" s="35">
        <v>2036</v>
      </c>
    </row>
    <row r="265" spans="1:20" x14ac:dyDescent="0.25">
      <c r="A265" s="33"/>
      <c r="B265" s="33"/>
      <c r="C265" s="33"/>
      <c r="D265" s="33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T265" s="35">
        <v>2037</v>
      </c>
    </row>
    <row r="266" spans="1:20" x14ac:dyDescent="0.25">
      <c r="A266" s="33"/>
      <c r="B266" s="33"/>
      <c r="C266" s="33"/>
      <c r="D266" s="33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T266" s="35">
        <v>2038</v>
      </c>
    </row>
    <row r="267" spans="1:20" x14ac:dyDescent="0.25">
      <c r="A267" s="33"/>
      <c r="B267" s="33"/>
      <c r="C267" s="33"/>
      <c r="D267" s="33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T267" s="35">
        <v>2039</v>
      </c>
    </row>
    <row r="268" spans="1:20" x14ac:dyDescent="0.25">
      <c r="A268" s="33"/>
      <c r="B268" s="33"/>
      <c r="C268" s="33"/>
      <c r="D268" s="33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T268" s="35">
        <v>2040</v>
      </c>
    </row>
    <row r="269" spans="1:20" x14ac:dyDescent="0.25">
      <c r="A269" s="33"/>
      <c r="B269" s="33"/>
      <c r="C269" s="33"/>
      <c r="D269" s="33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T269" s="35">
        <v>2041</v>
      </c>
    </row>
    <row r="270" spans="1:20" x14ac:dyDescent="0.25">
      <c r="A270" s="33"/>
      <c r="B270" s="33"/>
      <c r="C270" s="33"/>
      <c r="D270" s="33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T270" s="35">
        <v>2042</v>
      </c>
    </row>
    <row r="271" spans="1:20" x14ac:dyDescent="0.25">
      <c r="A271" s="33"/>
      <c r="B271" s="33"/>
      <c r="C271" s="33"/>
      <c r="D271" s="33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T271" s="35">
        <v>2043</v>
      </c>
    </row>
    <row r="272" spans="1:20" x14ac:dyDescent="0.25">
      <c r="A272" s="33"/>
      <c r="B272" s="33"/>
      <c r="C272" s="33"/>
      <c r="D272" s="33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T272" s="35">
        <v>2044</v>
      </c>
    </row>
    <row r="273" spans="1:20" x14ac:dyDescent="0.25">
      <c r="A273" s="33"/>
      <c r="B273" s="33"/>
      <c r="C273" s="33"/>
      <c r="D273" s="33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T273" s="35">
        <v>2045</v>
      </c>
    </row>
    <row r="274" spans="1:20" x14ac:dyDescent="0.25">
      <c r="A274" s="33"/>
      <c r="B274" s="33"/>
      <c r="C274" s="33"/>
      <c r="D274" s="33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T274" s="35">
        <v>2046</v>
      </c>
    </row>
    <row r="275" spans="1:20" x14ac:dyDescent="0.25">
      <c r="A275" s="33"/>
      <c r="B275" s="33"/>
      <c r="C275" s="33"/>
      <c r="D275" s="33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T275" s="35">
        <v>2047</v>
      </c>
    </row>
    <row r="276" spans="1:20" x14ac:dyDescent="0.25">
      <c r="A276" s="33"/>
      <c r="B276" s="33"/>
      <c r="C276" s="33"/>
      <c r="D276" s="33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T276" s="35">
        <v>2048</v>
      </c>
    </row>
    <row r="277" spans="1:20" x14ac:dyDescent="0.25">
      <c r="A277" s="33"/>
      <c r="B277" s="33"/>
      <c r="C277" s="33"/>
      <c r="D277" s="33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T277" s="35">
        <v>2049</v>
      </c>
    </row>
    <row r="278" spans="1:20" x14ac:dyDescent="0.25">
      <c r="A278" s="33"/>
      <c r="B278" s="33"/>
      <c r="C278" s="33"/>
      <c r="D278" s="33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T278" s="35">
        <v>2050</v>
      </c>
    </row>
    <row r="279" spans="1:20" x14ac:dyDescent="0.25">
      <c r="A279" s="33"/>
      <c r="B279" s="33"/>
      <c r="C279" s="33"/>
      <c r="D279" s="33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T279" s="35">
        <v>2051</v>
      </c>
    </row>
    <row r="280" spans="1:20" x14ac:dyDescent="0.25">
      <c r="A280" s="33"/>
      <c r="B280" s="33"/>
      <c r="C280" s="33"/>
      <c r="D280" s="33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T280" s="35">
        <v>2052</v>
      </c>
    </row>
    <row r="281" spans="1:20" x14ac:dyDescent="0.25">
      <c r="A281" s="33"/>
      <c r="B281" s="33"/>
      <c r="C281" s="33"/>
      <c r="D281" s="33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</row>
    <row r="282" spans="1:20" x14ac:dyDescent="0.25">
      <c r="A282" s="33"/>
      <c r="B282" s="33"/>
      <c r="C282" s="33"/>
      <c r="D282" s="33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</row>
    <row r="283" spans="1:20" x14ac:dyDescent="0.25">
      <c r="A283" s="33"/>
      <c r="B283" s="33"/>
      <c r="C283" s="33"/>
      <c r="D283" s="33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</row>
    <row r="284" spans="1:20" x14ac:dyDescent="0.25">
      <c r="A284" s="33"/>
      <c r="B284" s="33"/>
      <c r="C284" s="33"/>
      <c r="D284" s="33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</row>
    <row r="285" spans="1:20" x14ac:dyDescent="0.25">
      <c r="A285" s="33"/>
      <c r="B285" s="33"/>
      <c r="C285" s="33"/>
      <c r="D285" s="33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</row>
    <row r="286" spans="1:20" x14ac:dyDescent="0.25">
      <c r="A286" s="33"/>
      <c r="B286" s="33"/>
      <c r="C286" s="33"/>
      <c r="D286" s="33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</row>
    <row r="287" spans="1:20" x14ac:dyDescent="0.25">
      <c r="A287" s="33"/>
      <c r="B287" s="33"/>
      <c r="C287" s="33"/>
      <c r="D287" s="33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</row>
    <row r="288" spans="1:20" x14ac:dyDescent="0.25">
      <c r="A288" s="33"/>
      <c r="B288" s="33"/>
      <c r="C288" s="33"/>
      <c r="D288" s="33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</row>
    <row r="289" spans="1:17" x14ac:dyDescent="0.25">
      <c r="A289" s="33"/>
      <c r="B289" s="33"/>
      <c r="C289" s="33"/>
      <c r="D289" s="33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</row>
    <row r="290" spans="1:17" x14ac:dyDescent="0.25">
      <c r="A290" s="33"/>
      <c r="B290" s="33"/>
      <c r="C290" s="33"/>
      <c r="D290" s="33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</row>
  </sheetData>
  <sheetProtection algorithmName="SHA-512" hashValue="s3n47fhlQuCyhwHtvWpLOlqydPlh9AKw5Zm0sBwqw2ZumJbYxUEyS1VsVLkKVjsFoaIMeKG7SpejGE6yUEszwg==" saltValue="wq7QUb0Irq2ztetpJ4kkVQ==" spinCount="100000" sheet="1" objects="1" scenarios="1"/>
  <mergeCells count="9">
    <mergeCell ref="F7:Q7"/>
    <mergeCell ref="C260:D260"/>
    <mergeCell ref="B3:C3"/>
    <mergeCell ref="B4:C4"/>
    <mergeCell ref="D3:E3"/>
    <mergeCell ref="D4:K4"/>
    <mergeCell ref="B7:D7"/>
    <mergeCell ref="E7:E8"/>
    <mergeCell ref="D5:E5"/>
  </mergeCells>
  <phoneticPr fontId="2" type="noConversion"/>
  <dataValidations count="1">
    <dataValidation type="list" allowBlank="1" showInputMessage="1" showErrorMessage="1" sqref="D5:E5" xr:uid="{00000000-0002-0000-0000-000000000000}">
      <formula1>$T$2:$T$280</formula1>
    </dataValidation>
  </dataValidations>
  <printOptions horizontalCentered="1"/>
  <pageMargins left="0.75" right="0.75" top="0.39370078740157483" bottom="0.35433070866141736" header="0" footer="0"/>
  <pageSetup paperSize="9" scale="66" orientation="landscape" r:id="rId1"/>
  <headerFooter alignWithMargins="0">
    <oddFooter>&amp;C&amp;D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2A27D-E0FE-4793-BFAD-1C6393B83CF9}">
  <dimension ref="A1:BA276"/>
  <sheetViews>
    <sheetView showGridLines="0" showRowColHeaders="0" workbookViewId="0"/>
  </sheetViews>
  <sheetFormatPr defaultColWidth="9.109375" defaultRowHeight="13.2" x14ac:dyDescent="0.25"/>
  <cols>
    <col min="1" max="1" width="10.44140625" style="6" customWidth="1"/>
    <col min="2" max="2" width="6.5546875" style="6" customWidth="1"/>
    <col min="3" max="3" width="40.6640625" style="6" customWidth="1"/>
    <col min="4" max="5" width="7" style="6" customWidth="1"/>
    <col min="6" max="6" width="13.33203125" style="8" customWidth="1"/>
    <col min="7" max="11" width="5.44140625" style="6" customWidth="1"/>
    <col min="12" max="12" width="13.44140625" style="6" customWidth="1"/>
    <col min="13" max="17" width="13.44140625" style="8" customWidth="1"/>
    <col min="18" max="18" width="13.33203125" style="8" customWidth="1"/>
    <col min="19" max="19" width="1.6640625" style="8" hidden="1" customWidth="1"/>
    <col min="20" max="22" width="9.44140625" style="6" customWidth="1"/>
    <col min="23" max="23" width="10.88671875" style="6" customWidth="1"/>
    <col min="24" max="27" width="9.109375" style="6"/>
    <col min="28" max="28" width="9.33203125" style="90" hidden="1" customWidth="1"/>
    <col min="29" max="29" width="21.5546875" style="6" hidden="1" customWidth="1"/>
    <col min="30" max="30" width="12.88671875" style="6" hidden="1" customWidth="1"/>
    <col min="31" max="32" width="12.6640625" style="6" hidden="1" customWidth="1"/>
    <col min="33" max="33" width="13.44140625" style="84" hidden="1" customWidth="1"/>
    <col min="34" max="34" width="13.44140625" style="6" hidden="1" customWidth="1"/>
    <col min="35" max="38" width="13.6640625" style="6" hidden="1" customWidth="1"/>
    <col min="39" max="39" width="9.109375" style="6" hidden="1" customWidth="1"/>
    <col min="40" max="40" width="19.6640625" style="6" hidden="1" customWidth="1"/>
    <col min="41" max="41" width="25.33203125" style="6" hidden="1" customWidth="1"/>
    <col min="42" max="42" width="9.109375" style="6" hidden="1" customWidth="1"/>
    <col min="43" max="43" width="18.88671875" style="6" hidden="1" customWidth="1"/>
    <col min="44" max="44" width="9.88671875" style="6" hidden="1" customWidth="1"/>
    <col min="45" max="45" width="17.5546875" style="6" hidden="1" customWidth="1"/>
    <col min="46" max="46" width="11.6640625" style="6" hidden="1" customWidth="1"/>
    <col min="47" max="47" width="16" style="6" hidden="1" customWidth="1"/>
    <col min="48" max="53" width="9.109375" style="6" hidden="1" customWidth="1"/>
    <col min="54" max="16384" width="9.109375" style="6"/>
  </cols>
  <sheetData>
    <row r="1" spans="1:53" ht="15.6" x14ac:dyDescent="0.25">
      <c r="A1" s="33"/>
      <c r="B1" s="7" t="s">
        <v>406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6"/>
      <c r="S1" s="157"/>
      <c r="T1" s="157"/>
      <c r="U1" s="158"/>
      <c r="V1" s="33"/>
      <c r="W1" s="33"/>
      <c r="X1" s="33"/>
      <c r="Y1" s="33"/>
      <c r="Z1" s="33"/>
      <c r="AB1" s="285" t="s">
        <v>113</v>
      </c>
      <c r="AC1" s="286"/>
      <c r="AD1" s="286"/>
      <c r="AE1" s="286"/>
      <c r="AF1" s="287"/>
      <c r="AG1" s="74"/>
      <c r="AH1" s="279" t="s">
        <v>112</v>
      </c>
      <c r="AI1" s="280"/>
      <c r="AJ1" s="280"/>
      <c r="AK1" s="280"/>
      <c r="AL1" s="281"/>
      <c r="AN1" s="75" t="s">
        <v>33</v>
      </c>
      <c r="AO1" s="76" t="str">
        <f ca="1">RIGHT(CELL("filename",A1),LEN(CELL("filename",A1))-FIND("]",CELL("filename",A1)))</f>
        <v>8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6" x14ac:dyDescent="0.25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6"/>
      <c r="S2" s="157"/>
      <c r="T2" s="159"/>
      <c r="U2" s="158"/>
      <c r="V2" s="33"/>
      <c r="W2" s="33"/>
      <c r="X2" s="33"/>
      <c r="Y2" s="33"/>
      <c r="Z2" s="33"/>
      <c r="AB2" s="295" t="s">
        <v>49</v>
      </c>
      <c r="AC2" s="296"/>
      <c r="AD2" s="292" t="s">
        <v>49</v>
      </c>
      <c r="AE2" s="293"/>
      <c r="AF2" s="294"/>
      <c r="AG2" s="74"/>
      <c r="AH2" s="282"/>
      <c r="AI2" s="283"/>
      <c r="AJ2" s="283"/>
      <c r="AK2" s="283"/>
      <c r="AL2" s="284"/>
      <c r="AN2" s="242" t="s">
        <v>108</v>
      </c>
      <c r="AO2" s="77" t="str">
        <f ca="1">VLOOKUP(AO1,AP2:AQ19,2,FALSE)</f>
        <v>7</v>
      </c>
      <c r="AP2" s="79" t="s">
        <v>105</v>
      </c>
      <c r="AQ2" s="79"/>
      <c r="AR2" s="80">
        <f t="shared" ref="AR2:AR13" ca="1" si="0">MAX($AS$2:$AS$13)</f>
        <v>12</v>
      </c>
      <c r="AS2" s="81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5">
      <c r="A3" s="33"/>
      <c r="B3" s="297" t="str">
        <f ca="1">INDIRECT( "'" &amp; $AD$2 &amp; "'!B3")</f>
        <v>Šifra proračunskega uporabnika:</v>
      </c>
      <c r="C3" s="297"/>
      <c r="D3" s="298"/>
      <c r="E3" s="380"/>
      <c r="F3" s="381"/>
      <c r="G3" s="33"/>
      <c r="H3" s="33"/>
      <c r="I3" s="33"/>
      <c r="J3" s="33"/>
      <c r="K3" s="33"/>
      <c r="L3" s="33"/>
      <c r="M3" s="42"/>
      <c r="N3" s="42"/>
      <c r="O3" s="42"/>
      <c r="P3" s="42"/>
      <c r="Q3" s="42"/>
      <c r="R3" s="156"/>
      <c r="S3" s="159"/>
      <c r="T3" s="158"/>
      <c r="U3" s="158"/>
      <c r="V3" s="33"/>
      <c r="W3" s="33"/>
      <c r="X3" s="33"/>
      <c r="Y3" s="33"/>
      <c r="Z3" s="33"/>
      <c r="AB3" s="82" t="s">
        <v>78</v>
      </c>
      <c r="AC3" s="83"/>
      <c r="AD3" s="292" t="s">
        <v>78</v>
      </c>
      <c r="AE3" s="293"/>
      <c r="AF3" s="294"/>
      <c r="AH3" s="85" t="s">
        <v>110</v>
      </c>
      <c r="AI3" s="86" t="s">
        <v>116</v>
      </c>
      <c r="AJ3" s="87"/>
      <c r="AK3" s="87"/>
      <c r="AL3" s="88"/>
      <c r="AN3" s="75" t="s">
        <v>106</v>
      </c>
      <c r="AO3" s="77">
        <f ca="1">VLOOKUP(AO1,AP2:AS19,4,FALSE)</f>
        <v>10</v>
      </c>
      <c r="AP3" s="79" t="s">
        <v>36</v>
      </c>
      <c r="AQ3" s="79" t="str">
        <f t="shared" ref="AQ3:AQ19" si="3">+AP2</f>
        <v>11</v>
      </c>
      <c r="AR3" s="80">
        <f t="shared" ca="1" si="0"/>
        <v>12</v>
      </c>
      <c r="AS3" s="81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5">
      <c r="A4" s="33"/>
      <c r="B4" s="297" t="str">
        <f ca="1">INDIRECT( "'" &amp; $AD$2 &amp; "'!B4")</f>
        <v>Organizacijska enota:</v>
      </c>
      <c r="C4" s="297"/>
      <c r="D4" s="297"/>
      <c r="E4" s="376"/>
      <c r="F4" s="377"/>
      <c r="G4" s="377"/>
      <c r="H4" s="377"/>
      <c r="I4" s="377"/>
      <c r="J4" s="377"/>
      <c r="K4" s="377"/>
      <c r="L4" s="377"/>
      <c r="M4" s="377"/>
      <c r="N4" s="377"/>
      <c r="O4" s="377"/>
      <c r="P4" s="377"/>
      <c r="Q4" s="377"/>
      <c r="R4" s="378"/>
      <c r="S4" s="160"/>
      <c r="T4" s="160"/>
      <c r="U4" s="33"/>
      <c r="V4" s="33"/>
      <c r="W4" s="33"/>
      <c r="X4" s="33"/>
      <c r="Y4" s="33"/>
      <c r="Z4" s="33"/>
      <c r="AH4" s="75" t="s">
        <v>109</v>
      </c>
      <c r="AI4" s="30">
        <v>6</v>
      </c>
      <c r="AJ4" s="87"/>
      <c r="AK4" s="87"/>
      <c r="AL4" s="88"/>
      <c r="AN4" s="75" t="s">
        <v>77</v>
      </c>
      <c r="AO4" s="77">
        <f ca="1">VLOOKUP(AO1,AP2:AR19,3,FALSE)</f>
        <v>12</v>
      </c>
      <c r="AP4" s="79" t="s">
        <v>95</v>
      </c>
      <c r="AQ4" s="79" t="str">
        <f t="shared" si="3"/>
        <v>12</v>
      </c>
      <c r="AR4" s="80">
        <f t="shared" ca="1" si="0"/>
        <v>12</v>
      </c>
      <c r="AS4" s="81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5">
      <c r="A5" s="33"/>
      <c r="B5" s="232" t="str">
        <f ca="1">INDIRECT( "'" &amp; $AD$2 &amp; "'!B5")</f>
        <v>Leto:</v>
      </c>
      <c r="C5" s="232"/>
      <c r="D5" s="232"/>
      <c r="E5" s="379"/>
      <c r="F5" s="378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33"/>
      <c r="V5" s="33"/>
      <c r="W5" s="33"/>
      <c r="X5" s="33"/>
      <c r="Y5" s="33"/>
      <c r="Z5" s="33"/>
      <c r="AB5" s="91"/>
      <c r="AC5" s="73"/>
      <c r="AD5" s="73"/>
      <c r="AE5" s="73"/>
      <c r="AH5" s="75" t="s">
        <v>111</v>
      </c>
      <c r="AI5" s="30">
        <v>29</v>
      </c>
      <c r="AJ5" s="289" t="str">
        <f>+$AD$2</f>
        <v>OSNOVNA PLAČA</v>
      </c>
      <c r="AK5" s="290"/>
      <c r="AL5" s="291"/>
      <c r="AN5" s="75" t="s">
        <v>106</v>
      </c>
      <c r="AO5" s="77" t="str">
        <f ca="1">VLOOKUP(AO1,AP2:AU19,6,FALSE)</f>
        <v>avgust</v>
      </c>
      <c r="AP5" s="79" t="s">
        <v>96</v>
      </c>
      <c r="AQ5" s="79" t="str">
        <f t="shared" si="3"/>
        <v>1</v>
      </c>
      <c r="AR5" s="80">
        <f t="shared" ca="1" si="0"/>
        <v>12</v>
      </c>
      <c r="AS5" s="81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5">
      <c r="B6" s="17"/>
      <c r="C6" s="17"/>
      <c r="D6" s="17"/>
      <c r="E6" s="8"/>
      <c r="F6" s="6"/>
      <c r="R6" s="72"/>
      <c r="S6" s="72"/>
      <c r="T6" s="73"/>
      <c r="AB6" s="91"/>
      <c r="AE6" s="73"/>
      <c r="AH6" s="75" t="s">
        <v>111</v>
      </c>
      <c r="AI6" s="30">
        <v>29</v>
      </c>
      <c r="AJ6" s="288" t="str">
        <f>+$AD$3</f>
        <v>OBRAČUNANA OSNOVNA PLAČA</v>
      </c>
      <c r="AK6" s="288"/>
      <c r="AL6" s="288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avgust </v>
      </c>
      <c r="AP6" s="79" t="s">
        <v>97</v>
      </c>
      <c r="AQ6" s="79" t="str">
        <f t="shared" si="3"/>
        <v>2</v>
      </c>
      <c r="AR6" s="80">
        <f t="shared" ca="1" si="0"/>
        <v>12</v>
      </c>
      <c r="AS6" s="81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5">
      <c r="B7" s="299" t="s">
        <v>9</v>
      </c>
      <c r="C7" s="299"/>
      <c r="D7" s="300"/>
      <c r="E7" s="301"/>
      <c r="F7" s="302"/>
      <c r="R7" s="72"/>
      <c r="S7" s="72"/>
      <c r="T7" s="73"/>
      <c r="AB7" s="91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9" t="s">
        <v>98</v>
      </c>
      <c r="AQ7" s="79" t="str">
        <f t="shared" si="3"/>
        <v>3</v>
      </c>
      <c r="AR7" s="80">
        <f t="shared" ca="1" si="0"/>
        <v>12</v>
      </c>
      <c r="AS7" s="81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5">
      <c r="B8" s="299" t="s">
        <v>10</v>
      </c>
      <c r="C8" s="299"/>
      <c r="D8" s="306"/>
      <c r="E8" s="304"/>
      <c r="F8" s="305"/>
      <c r="G8" s="305"/>
      <c r="H8" s="305"/>
      <c r="I8" s="305"/>
      <c r="J8" s="305"/>
      <c r="K8" s="305"/>
      <c r="L8" s="305"/>
      <c r="M8" s="305"/>
      <c r="N8" s="305"/>
      <c r="O8" s="305"/>
      <c r="P8" s="305"/>
      <c r="Q8" s="305"/>
      <c r="R8" s="302"/>
      <c r="S8" s="89"/>
      <c r="T8" s="89"/>
      <c r="AP8" s="79" t="s">
        <v>99</v>
      </c>
      <c r="AQ8" s="79" t="str">
        <f t="shared" si="3"/>
        <v>4</v>
      </c>
      <c r="AR8" s="80">
        <f t="shared" ca="1" si="0"/>
        <v>12</v>
      </c>
      <c r="AS8" s="81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2" thickBot="1" x14ac:dyDescent="0.3">
      <c r="B9" s="7"/>
      <c r="C9" s="7"/>
      <c r="AP9" s="79" t="s">
        <v>100</v>
      </c>
      <c r="AQ9" s="79" t="str">
        <f t="shared" si="3"/>
        <v>5</v>
      </c>
      <c r="AR9" s="80">
        <f t="shared" ca="1" si="0"/>
        <v>12</v>
      </c>
      <c r="AS9" s="81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3">
      <c r="B10" s="311" t="s">
        <v>0</v>
      </c>
      <c r="C10" s="312"/>
      <c r="D10" s="312"/>
      <c r="E10" s="312"/>
      <c r="F10" s="312"/>
      <c r="G10" s="312"/>
      <c r="H10" s="312"/>
      <c r="I10" s="312"/>
      <c r="J10" s="312"/>
      <c r="K10" s="312"/>
      <c r="L10" s="313"/>
      <c r="M10" s="369" t="s">
        <v>1</v>
      </c>
      <c r="N10" s="370"/>
      <c r="O10" s="370"/>
      <c r="P10" s="370"/>
      <c r="Q10" s="370"/>
      <c r="R10" s="370"/>
      <c r="S10" s="92"/>
      <c r="T10" s="93"/>
      <c r="AP10" s="79" t="s">
        <v>101</v>
      </c>
      <c r="AQ10" s="79" t="str">
        <f t="shared" si="3"/>
        <v>6</v>
      </c>
      <c r="AR10" s="80">
        <f t="shared" ca="1" si="0"/>
        <v>12</v>
      </c>
      <c r="AS10" s="81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8" thickBot="1" x14ac:dyDescent="0.3">
      <c r="B11" s="94"/>
      <c r="C11" s="94"/>
      <c r="D11" s="94"/>
      <c r="E11" s="94"/>
      <c r="F11" s="95"/>
      <c r="G11" s="96"/>
      <c r="H11" s="96"/>
      <c r="I11" s="96"/>
      <c r="J11" s="96"/>
      <c r="K11" s="96"/>
      <c r="L11" s="96"/>
      <c r="M11" s="95"/>
      <c r="N11" s="95"/>
      <c r="O11" s="95"/>
      <c r="P11" s="95"/>
      <c r="Q11" s="95"/>
      <c r="R11" s="97"/>
      <c r="S11" s="89"/>
      <c r="T11" s="87"/>
      <c r="AC11" s="364" t="s">
        <v>35</v>
      </c>
      <c r="AD11" s="364"/>
      <c r="AG11" s="6"/>
      <c r="AP11" s="79" t="s">
        <v>102</v>
      </c>
      <c r="AQ11" s="79" t="str">
        <f t="shared" si="3"/>
        <v>7</v>
      </c>
      <c r="AR11" s="80">
        <f t="shared" ca="1" si="0"/>
        <v>12</v>
      </c>
      <c r="AS11" s="81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5">
      <c r="A12" s="241"/>
      <c r="B12" s="371" t="s">
        <v>13</v>
      </c>
      <c r="C12" s="372"/>
      <c r="D12" s="372"/>
      <c r="E12" s="372"/>
      <c r="F12" s="373"/>
      <c r="G12" s="317" t="s">
        <v>14</v>
      </c>
      <c r="H12" s="318"/>
      <c r="I12" s="318"/>
      <c r="J12" s="318"/>
      <c r="K12" s="318"/>
      <c r="L12" s="319"/>
      <c r="M12" s="348" t="s">
        <v>80</v>
      </c>
      <c r="N12" s="349"/>
      <c r="O12" s="349"/>
      <c r="P12" s="349"/>
      <c r="Q12" s="98" t="s">
        <v>38</v>
      </c>
      <c r="R12" s="99" t="s">
        <v>84</v>
      </c>
      <c r="S12" s="100"/>
      <c r="AB12" s="101"/>
      <c r="AC12" s="339" t="str">
        <f>+Q12</f>
        <v>IZPLAČILO REDNE DELOVNE USPEŠNOSTI</v>
      </c>
      <c r="AD12" s="339" t="str">
        <f>+R12</f>
        <v>NAJVIŠJE MOŽNO IZPLAČILO REDNE LETNE DELOVNE USPEŠNOSTI</v>
      </c>
      <c r="AE12" s="362" t="s">
        <v>15</v>
      </c>
      <c r="AF12" s="362"/>
      <c r="AG12" s="363" t="s">
        <v>16</v>
      </c>
      <c r="AH12" s="363"/>
      <c r="AI12" s="339" t="s">
        <v>17</v>
      </c>
      <c r="AJ12" s="339" t="s">
        <v>18</v>
      </c>
      <c r="AK12" s="339" t="str">
        <f>+AD3</f>
        <v>OBRAČUNANA OSNOVNA PLAČA</v>
      </c>
      <c r="AL12" s="339" t="str">
        <f>+AD2</f>
        <v>OSNOVNA PLAČA</v>
      </c>
      <c r="AN12" s="6"/>
      <c r="AO12" s="6"/>
      <c r="AP12" s="79" t="s">
        <v>103</v>
      </c>
      <c r="AQ12" s="79" t="str">
        <f t="shared" si="3"/>
        <v>8</v>
      </c>
      <c r="AR12" s="80">
        <f t="shared" ca="1" si="0"/>
        <v>12</v>
      </c>
      <c r="AS12" s="81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5">
      <c r="A13" s="275" t="s">
        <v>130</v>
      </c>
      <c r="B13" s="323" t="s">
        <v>2</v>
      </c>
      <c r="C13" s="324"/>
      <c r="D13" s="307" t="s">
        <v>11</v>
      </c>
      <c r="E13" s="307" t="s">
        <v>12</v>
      </c>
      <c r="F13" s="309" t="s">
        <v>94</v>
      </c>
      <c r="G13" s="320" t="s">
        <v>39</v>
      </c>
      <c r="H13" s="321"/>
      <c r="I13" s="321"/>
      <c r="J13" s="321"/>
      <c r="K13" s="322"/>
      <c r="L13" s="342" t="s">
        <v>3</v>
      </c>
      <c r="M13" s="346" t="s">
        <v>79</v>
      </c>
      <c r="N13" s="277" t="s">
        <v>82</v>
      </c>
      <c r="O13" s="340" t="s">
        <v>81</v>
      </c>
      <c r="P13" s="277" t="s">
        <v>82</v>
      </c>
      <c r="Q13" s="365" t="s">
        <v>82</v>
      </c>
      <c r="R13" s="367" t="s">
        <v>82</v>
      </c>
      <c r="S13" s="170"/>
      <c r="T13" s="33"/>
      <c r="U13" s="33"/>
      <c r="V13" s="33"/>
      <c r="W13" s="33"/>
      <c r="X13" s="33"/>
      <c r="Y13" s="33"/>
      <c r="AC13" s="339"/>
      <c r="AD13" s="339"/>
      <c r="AE13" s="362"/>
      <c r="AF13" s="362"/>
      <c r="AG13" s="363"/>
      <c r="AH13" s="363"/>
      <c r="AI13" s="339"/>
      <c r="AJ13" s="339"/>
      <c r="AK13" s="339"/>
      <c r="AL13" s="339"/>
      <c r="AP13" s="79" t="s">
        <v>104</v>
      </c>
      <c r="AQ13" s="79" t="str">
        <f t="shared" si="3"/>
        <v>9</v>
      </c>
      <c r="AR13" s="80">
        <f t="shared" ca="1" si="0"/>
        <v>12</v>
      </c>
      <c r="AS13" s="81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8" thickBot="1" x14ac:dyDescent="0.3">
      <c r="A14" s="276"/>
      <c r="B14" s="325"/>
      <c r="C14" s="326"/>
      <c r="D14" s="308"/>
      <c r="E14" s="308"/>
      <c r="F14" s="310"/>
      <c r="G14" s="102" t="s">
        <v>4</v>
      </c>
      <c r="H14" s="103" t="s">
        <v>5</v>
      </c>
      <c r="I14" s="104" t="s">
        <v>6</v>
      </c>
      <c r="J14" s="103" t="s">
        <v>22</v>
      </c>
      <c r="K14" s="105" t="s">
        <v>23</v>
      </c>
      <c r="L14" s="343"/>
      <c r="M14" s="347"/>
      <c r="N14" s="278"/>
      <c r="O14" s="341"/>
      <c r="P14" s="278"/>
      <c r="Q14" s="366"/>
      <c r="R14" s="368"/>
      <c r="S14" s="170"/>
      <c r="T14" s="33"/>
      <c r="U14" s="33"/>
      <c r="V14" s="33"/>
      <c r="W14" s="33"/>
      <c r="X14" s="33"/>
      <c r="Y14" s="33"/>
      <c r="AC14" s="339"/>
      <c r="AD14" s="339"/>
      <c r="AE14" s="362"/>
      <c r="AF14" s="362"/>
      <c r="AG14" s="363"/>
      <c r="AH14" s="363"/>
      <c r="AI14" s="339"/>
      <c r="AJ14" s="339"/>
      <c r="AK14" s="339"/>
      <c r="AL14" s="339"/>
      <c r="AP14" s="79" t="s">
        <v>117</v>
      </c>
      <c r="AQ14" s="79" t="str">
        <f t="shared" si="3"/>
        <v>10</v>
      </c>
      <c r="AR14" s="80">
        <f ca="1">MAX($AS$14:$AS$17)</f>
        <v>4</v>
      </c>
      <c r="AS14" s="81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5">
      <c r="A15" s="162"/>
      <c r="B15" s="344">
        <v>1</v>
      </c>
      <c r="C15" s="345"/>
      <c r="D15" s="162">
        <v>2</v>
      </c>
      <c r="E15" s="247">
        <v>3</v>
      </c>
      <c r="F15" s="163">
        <v>4</v>
      </c>
      <c r="G15" s="106">
        <v>5</v>
      </c>
      <c r="H15" s="107">
        <v>6</v>
      </c>
      <c r="I15" s="108">
        <v>7</v>
      </c>
      <c r="J15" s="107">
        <v>8</v>
      </c>
      <c r="K15" s="109">
        <v>9</v>
      </c>
      <c r="L15" s="171" t="s">
        <v>32</v>
      </c>
      <c r="M15" s="172" t="s">
        <v>76</v>
      </c>
      <c r="N15" s="172"/>
      <c r="O15" s="173" t="s">
        <v>90</v>
      </c>
      <c r="P15" s="174" t="s">
        <v>91</v>
      </c>
      <c r="Q15" s="175" t="s">
        <v>92</v>
      </c>
      <c r="R15" s="176">
        <v>15</v>
      </c>
      <c r="S15" s="177"/>
      <c r="T15" s="37"/>
      <c r="U15" s="37"/>
      <c r="V15" s="37"/>
      <c r="W15" s="37"/>
      <c r="X15" s="37"/>
      <c r="Y15" s="37"/>
      <c r="AB15" s="110" t="s">
        <v>34</v>
      </c>
      <c r="AC15" s="111" t="str">
        <f>+Q13</f>
        <v>€</v>
      </c>
      <c r="AD15" s="111" t="str">
        <f>+R13</f>
        <v>€</v>
      </c>
      <c r="AE15" s="112" t="s">
        <v>19</v>
      </c>
      <c r="AF15" s="112" t="s">
        <v>20</v>
      </c>
      <c r="AG15" s="113" t="s">
        <v>19</v>
      </c>
      <c r="AH15" s="114" t="s">
        <v>20</v>
      </c>
      <c r="AI15" s="115" t="s">
        <v>20</v>
      </c>
      <c r="AJ15" s="116" t="s">
        <v>20</v>
      </c>
      <c r="AK15" s="111" t="s">
        <v>20</v>
      </c>
      <c r="AL15" s="111" t="s">
        <v>20</v>
      </c>
      <c r="AN15" s="6"/>
      <c r="AO15" s="6"/>
      <c r="AP15" s="79" t="s">
        <v>118</v>
      </c>
      <c r="AQ15" s="79" t="str">
        <f t="shared" si="3"/>
        <v>11-1</v>
      </c>
      <c r="AR15" s="80">
        <f ca="1">MAX($AS$14:$AS$17)</f>
        <v>4</v>
      </c>
      <c r="AS15" s="81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7" customHeight="1" x14ac:dyDescent="0.25">
      <c r="A16" s="53">
        <f>'OSNOVNA PLAČA'!A10</f>
        <v>1</v>
      </c>
      <c r="B16" s="333" t="str">
        <f ca="1">IF(LEN(INDIRECT( "'" &amp; $AD$2 &amp; "'!B" &amp; TEXT($AB16-6,0)))&gt;0,INDIRECT( "'" &amp; $AD$2 &amp; "'!B" &amp; TEXT($AB16-6,0)),"")</f>
        <v>A1</v>
      </c>
      <c r="C16" s="333"/>
      <c r="D16" s="54" t="str">
        <f>IF(LEN('OSNOVNA PLAČA'!C10)&gt;0,'OSNOVNA PLAČA'!C10,"")</f>
        <v>V</v>
      </c>
      <c r="E16" s="55">
        <f>IF(LEN('OSNOVNA PLAČA'!D10)&gt;0,'OSNOVNA PLAČA'!D10,"")</f>
        <v>20</v>
      </c>
      <c r="F16" s="164">
        <f ca="1">IF(LEN(B16)&gt;0,'OBRAČUNANA OSNOVNA PLAČA'!L10,"")</f>
        <v>1000</v>
      </c>
      <c r="G16" s="57">
        <v>1</v>
      </c>
      <c r="H16" s="57"/>
      <c r="I16" s="57"/>
      <c r="J16" s="57">
        <v>1</v>
      </c>
      <c r="K16" s="57"/>
      <c r="L16" s="178">
        <f t="shared" ref="L16:L79" si="4">+G16+H16+I16+J16+K16</f>
        <v>2</v>
      </c>
      <c r="M16" s="179">
        <f ca="1">IF(LEN(B16)&gt;0,L16/5,"")</f>
        <v>0.4</v>
      </c>
      <c r="N16" s="179">
        <f ca="1">IF(LEN(B16)&gt;0,F16*M16,"")</f>
        <v>400</v>
      </c>
      <c r="O16" s="180">
        <f t="shared" ref="O16:O79" ca="1" si="5">IF(LEN(B16)&gt;0,M16*$P$267,"")</f>
        <v>4.8500000000000001E-2</v>
      </c>
      <c r="P16" s="181">
        <f ca="1">IF(LEN(B16)&gt;0,F16*O16,"")</f>
        <v>48.5</v>
      </c>
      <c r="Q16" s="182">
        <f t="shared" ref="Q16:Q79" ca="1" si="6">MIN(P16,R16)</f>
        <v>48.5</v>
      </c>
      <c r="R16" s="182">
        <f ca="1">IF(LEN(B16)&gt;0,'7'!R16-'7'!Q16,"")</f>
        <v>1695.5342534825852</v>
      </c>
      <c r="S16" s="183"/>
      <c r="T16" s="33"/>
      <c r="U16" s="33"/>
      <c r="V16" s="33"/>
      <c r="W16" s="33"/>
      <c r="X16" s="33"/>
      <c r="Y16" s="33"/>
      <c r="AB16" s="243">
        <f>ROW()</f>
        <v>16</v>
      </c>
      <c r="AC16" s="118">
        <f t="shared" ref="AC16:AC79" ca="1" si="7">IF($AO$3=1,0,INDIRECT( "'" &amp; $AO$2 &amp; "'!P" &amp; TEXT($AB16,0)))</f>
        <v>77.600000000000009</v>
      </c>
      <c r="AD16" s="118">
        <f t="shared" ref="AD16:AD79" ca="1" si="8">IF($AO$3=1,(INDIRECT( "'" &amp; $AD$2 &amp; "'!F" &amp; TEXT($AB16-6,0))*2/12+INDIRECT( "'" &amp; $AD$2 &amp; "'!G" &amp; TEXT($AB16-6,0))*10/12)*2,INDIRECT( "'" &amp; $AO$2 &amp; "'!Q" &amp; TEXT($AB16,0)))</f>
        <v>77.600000000000009</v>
      </c>
      <c r="AE16" s="119" t="str">
        <f t="shared" ref="AE16:AE79" ca="1" si="9">IF(AC16&gt;=AD16,"-",$L16/(5*MAX($M$271:$M$272)))</f>
        <v>-</v>
      </c>
      <c r="AF16" s="118" t="str">
        <f t="shared" ref="AF16:AF79" ca="1" si="10">IF(AC16&gt;=AD16,"-",$L16/(5*MAX($M$271:$M$272))*AK16)</f>
        <v>-</v>
      </c>
      <c r="AG16" s="119" t="str">
        <f t="shared" ref="AG16:AG79" ca="1" si="11">IF(AE16="-","-",AE16*$AF$267)</f>
        <v>-</v>
      </c>
      <c r="AH16" s="118" t="str">
        <f t="shared" ref="AH16:AH79" ca="1" si="12">IF(AF16="-","-",AF16*$AF$267)</f>
        <v>-</v>
      </c>
      <c r="AI16" s="118">
        <f t="shared" ref="AI16:AI79" ca="1" si="13">IF(AG16="-",0,MIN(AH16,R16))</f>
        <v>0</v>
      </c>
      <c r="AJ16" s="120">
        <f t="shared" ref="AJ16:AJ79" ca="1" si="14">+AD16-AC16</f>
        <v>0</v>
      </c>
      <c r="AK16" s="118">
        <f t="shared" ref="AK16:AK79" ca="1" si="15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16" s="118">
        <f t="shared" ref="AL16:AL79" ca="1" si="16">SUM(OFFSET(INDIRECT( "'" &amp; $AD$2 &amp; "'!" &amp; $AI$3),ROW()-ROW(INDIRECT( "'" &amp; $AD$2 &amp; "'!" &amp; $AI$3))-$AI$4,COLUMN()-COLUMN(INDIRECT( "'" &amp; $AD$2 &amp; "'!" &amp; $AI$3))-$AI$5+(12/$AO$4)*($AO$3-1),1,12/$AO$4))</f>
        <v>0</v>
      </c>
      <c r="AP16" s="79" t="s">
        <v>119</v>
      </c>
      <c r="AQ16" s="79" t="str">
        <f t="shared" si="3"/>
        <v>2-4</v>
      </c>
      <c r="AR16" s="80">
        <f ca="1">MAX($AS$14:$AS$17)</f>
        <v>4</v>
      </c>
      <c r="AS16" s="81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5">
      <c r="A17" s="53">
        <f>'OSNOVNA PLAČA'!A11</f>
        <v>2</v>
      </c>
      <c r="B17" s="333" t="str">
        <f t="shared" ref="B17:B79" ca="1" si="17">IF(LEN(INDIRECT( "'" &amp; $AD$2 &amp; "'!B" &amp; TEXT($AB17-6,0)))&gt;0,INDIRECT( "'" &amp; $AD$2 &amp; "'!B" &amp; TEXT($AB17-6,0)),"")</f>
        <v>A2</v>
      </c>
      <c r="C17" s="333"/>
      <c r="D17" s="54" t="str">
        <f>IF(LEN('OSNOVNA PLAČA'!C11)&gt;0,'OSNOVNA PLAČA'!C11,"")</f>
        <v>VII</v>
      </c>
      <c r="E17" s="55">
        <f>IF(LEN('OSNOVNA PLAČA'!D11)&gt;0,'OSNOVNA PLAČA'!D11,"")</f>
        <v>40</v>
      </c>
      <c r="F17" s="164">
        <f ca="1">IF(LEN(B17)&gt;0,'OBRAČUNANA OSNOVNA PLAČA'!L11,"")</f>
        <v>2000</v>
      </c>
      <c r="G17" s="57"/>
      <c r="H17" s="57"/>
      <c r="I17" s="57"/>
      <c r="J17" s="57"/>
      <c r="K17" s="57"/>
      <c r="L17" s="178">
        <f t="shared" si="4"/>
        <v>0</v>
      </c>
      <c r="M17" s="179">
        <f t="shared" ref="M17:M80" ca="1" si="18">IF(LEN(B17)&gt;0,L17/5,"")</f>
        <v>0</v>
      </c>
      <c r="N17" s="179">
        <f ca="1">IF(LEN(B17)&gt;0,F17*M17,"")</f>
        <v>0</v>
      </c>
      <c r="O17" s="180">
        <f t="shared" ca="1" si="5"/>
        <v>0</v>
      </c>
      <c r="P17" s="181">
        <f t="shared" ref="P17:P80" ca="1" si="19">IF(LEN(B17)&gt;0,F17*O17,"")</f>
        <v>0</v>
      </c>
      <c r="Q17" s="182">
        <f t="shared" ca="1" si="6"/>
        <v>0</v>
      </c>
      <c r="R17" s="182">
        <f ca="1">IF(LEN(B17)&gt;0,'7'!R17-'7'!Q17,"")</f>
        <v>3962.8828828828828</v>
      </c>
      <c r="S17" s="183"/>
      <c r="T17" s="33"/>
      <c r="U17" s="33"/>
      <c r="V17" s="33"/>
      <c r="W17" s="33"/>
      <c r="X17" s="33"/>
      <c r="Y17" s="33"/>
      <c r="AB17" s="243">
        <f>ROW()</f>
        <v>17</v>
      </c>
      <c r="AC17" s="118">
        <f t="shared" ca="1" si="7"/>
        <v>0</v>
      </c>
      <c r="AD17" s="118">
        <f t="shared" ca="1" si="8"/>
        <v>0</v>
      </c>
      <c r="AE17" s="119" t="str">
        <f t="shared" ca="1" si="9"/>
        <v>-</v>
      </c>
      <c r="AF17" s="118" t="str">
        <f t="shared" ca="1" si="10"/>
        <v>-</v>
      </c>
      <c r="AG17" s="119" t="str">
        <f t="shared" ca="1" si="11"/>
        <v>-</v>
      </c>
      <c r="AH17" s="118" t="str">
        <f t="shared" ca="1" si="12"/>
        <v>-</v>
      </c>
      <c r="AI17" s="118">
        <f t="shared" ca="1" si="13"/>
        <v>0</v>
      </c>
      <c r="AJ17" s="120">
        <f t="shared" ca="1" si="14"/>
        <v>0</v>
      </c>
      <c r="AK17" s="118">
        <f t="shared" ca="1" si="15"/>
        <v>0</v>
      </c>
      <c r="AL17" s="118">
        <f t="shared" ca="1" si="16"/>
        <v>0</v>
      </c>
      <c r="AP17" s="79" t="s">
        <v>120</v>
      </c>
      <c r="AQ17" s="79" t="str">
        <f t="shared" si="3"/>
        <v>5-7</v>
      </c>
      <c r="AR17" s="80">
        <f ca="1">MAX($AS$14:$AS$17)</f>
        <v>4</v>
      </c>
      <c r="AS17" s="81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5">
      <c r="A18" s="53">
        <f>'OSNOVNA PLAČA'!A12</f>
        <v>3</v>
      </c>
      <c r="B18" s="333" t="str">
        <f t="shared" ca="1" si="17"/>
        <v>A3</v>
      </c>
      <c r="C18" s="333"/>
      <c r="D18" s="54" t="str">
        <f>IF(LEN('OSNOVNA PLAČA'!C12)&gt;0,'OSNOVNA PLAČA'!C12,"")</f>
        <v>VIII</v>
      </c>
      <c r="E18" s="55">
        <f>IF(LEN('OSNOVNA PLAČA'!D12)&gt;0,'OSNOVNA PLAČA'!D12,"")</f>
        <v>48</v>
      </c>
      <c r="F18" s="164">
        <f ca="1">IF(LEN(B18)&gt;0,'OBRAČUNANA OSNOVNA PLAČA'!L12,"")</f>
        <v>3000</v>
      </c>
      <c r="G18" s="57">
        <v>1</v>
      </c>
      <c r="H18" s="57"/>
      <c r="I18" s="57">
        <v>1</v>
      </c>
      <c r="J18" s="57"/>
      <c r="K18" s="57"/>
      <c r="L18" s="178">
        <f t="shared" si="4"/>
        <v>2</v>
      </c>
      <c r="M18" s="179">
        <f t="shared" ca="1" si="18"/>
        <v>0.4</v>
      </c>
      <c r="N18" s="179">
        <f t="shared" ref="N18:N81" ca="1" si="20">IF(LEN(B18)&gt;0,F18*M18,"")</f>
        <v>1200</v>
      </c>
      <c r="O18" s="180">
        <f t="shared" ca="1" si="5"/>
        <v>4.8500000000000001E-2</v>
      </c>
      <c r="P18" s="181">
        <f t="shared" ca="1" si="19"/>
        <v>145.5</v>
      </c>
      <c r="Q18" s="182">
        <f t="shared" ca="1" si="6"/>
        <v>145.5</v>
      </c>
      <c r="R18" s="182">
        <f ca="1">IF(LEN(B18)&gt;0,'7'!R18-'7'!Q18,"")</f>
        <v>4437.7916004462095</v>
      </c>
      <c r="S18" s="183"/>
      <c r="T18" s="33"/>
      <c r="U18" s="33"/>
      <c r="V18" s="33"/>
      <c r="W18" s="33"/>
      <c r="X18" s="33"/>
      <c r="Y18" s="33"/>
      <c r="AB18" s="243">
        <f>ROW()</f>
        <v>18</v>
      </c>
      <c r="AC18" s="118">
        <f t="shared" ca="1" si="7"/>
        <v>116.4</v>
      </c>
      <c r="AD18" s="118">
        <f t="shared" ca="1" si="8"/>
        <v>116.4</v>
      </c>
      <c r="AE18" s="119" t="str">
        <f t="shared" ca="1" si="9"/>
        <v>-</v>
      </c>
      <c r="AF18" s="118" t="str">
        <f t="shared" ca="1" si="10"/>
        <v>-</v>
      </c>
      <c r="AG18" s="119" t="str">
        <f t="shared" ca="1" si="11"/>
        <v>-</v>
      </c>
      <c r="AH18" s="118" t="str">
        <f t="shared" ca="1" si="12"/>
        <v>-</v>
      </c>
      <c r="AI18" s="118">
        <f t="shared" ca="1" si="13"/>
        <v>0</v>
      </c>
      <c r="AJ18" s="120">
        <f t="shared" ca="1" si="14"/>
        <v>0</v>
      </c>
      <c r="AK18" s="118">
        <f t="shared" ca="1" si="15"/>
        <v>0</v>
      </c>
      <c r="AL18" s="118">
        <f t="shared" ca="1" si="16"/>
        <v>0</v>
      </c>
      <c r="AP18" s="79" t="s">
        <v>121</v>
      </c>
      <c r="AQ18" s="79" t="str">
        <f t="shared" si="3"/>
        <v>8-10</v>
      </c>
      <c r="AR18" s="80">
        <f ca="1">MAX($AS$18:$AS$19)</f>
        <v>2</v>
      </c>
      <c r="AS18" s="81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5">
      <c r="A19" s="53">
        <f>'OSNOVNA PLAČA'!A13</f>
        <v>4</v>
      </c>
      <c r="B19" s="333" t="str">
        <f t="shared" ca="1" si="17"/>
        <v>A4</v>
      </c>
      <c r="C19" s="333"/>
      <c r="D19" s="54" t="str">
        <f>IF(LEN('OSNOVNA PLAČA'!C13)&gt;0,'OSNOVNA PLAČA'!C13,"")</f>
        <v/>
      </c>
      <c r="E19" s="55" t="str">
        <f>IF(LEN('OSNOVNA PLAČA'!D13)&gt;0,'OSNOVNA PLAČA'!D13,"")</f>
        <v/>
      </c>
      <c r="F19" s="164">
        <f ca="1">IF(LEN(B19)&gt;0,'OBRAČUNANA OSNOVNA PLAČA'!L13,"")</f>
        <v>0</v>
      </c>
      <c r="G19" s="57"/>
      <c r="H19" s="57"/>
      <c r="I19" s="57"/>
      <c r="J19" s="57"/>
      <c r="K19" s="57"/>
      <c r="L19" s="178">
        <f t="shared" si="4"/>
        <v>0</v>
      </c>
      <c r="M19" s="179">
        <f t="shared" ca="1" si="18"/>
        <v>0</v>
      </c>
      <c r="N19" s="179">
        <f t="shared" ca="1" si="20"/>
        <v>0</v>
      </c>
      <c r="O19" s="180">
        <f t="shared" ca="1" si="5"/>
        <v>0</v>
      </c>
      <c r="P19" s="181">
        <f t="shared" ca="1" si="19"/>
        <v>0</v>
      </c>
      <c r="Q19" s="182">
        <f t="shared" ca="1" si="6"/>
        <v>0</v>
      </c>
      <c r="R19" s="182">
        <f ca="1">IF(LEN(B19)&gt;0,'7'!R19-'7'!Q19,"")</f>
        <v>0</v>
      </c>
      <c r="S19" s="183"/>
      <c r="T19" s="33"/>
      <c r="U19" s="33"/>
      <c r="V19" s="33"/>
      <c r="W19" s="33"/>
      <c r="X19" s="33"/>
      <c r="Y19" s="33"/>
      <c r="AB19" s="243">
        <f>ROW()</f>
        <v>19</v>
      </c>
      <c r="AC19" s="118">
        <f t="shared" ca="1" si="7"/>
        <v>0</v>
      </c>
      <c r="AD19" s="118">
        <f t="shared" ca="1" si="8"/>
        <v>0</v>
      </c>
      <c r="AE19" s="119" t="str">
        <f t="shared" ca="1" si="9"/>
        <v>-</v>
      </c>
      <c r="AF19" s="118" t="str">
        <f t="shared" ca="1" si="10"/>
        <v>-</v>
      </c>
      <c r="AG19" s="119" t="str">
        <f t="shared" ca="1" si="11"/>
        <v>-</v>
      </c>
      <c r="AH19" s="118" t="str">
        <f t="shared" ca="1" si="12"/>
        <v>-</v>
      </c>
      <c r="AI19" s="118">
        <f t="shared" ca="1" si="13"/>
        <v>0</v>
      </c>
      <c r="AJ19" s="120">
        <f t="shared" ca="1" si="14"/>
        <v>0</v>
      </c>
      <c r="AK19" s="118">
        <f t="shared" ca="1" si="15"/>
        <v>0</v>
      </c>
      <c r="AL19" s="118">
        <f t="shared" ca="1" si="16"/>
        <v>0</v>
      </c>
      <c r="AP19" s="79" t="s">
        <v>122</v>
      </c>
      <c r="AQ19" s="79" t="str">
        <f t="shared" si="3"/>
        <v>11-4</v>
      </c>
      <c r="AR19" s="80">
        <f ca="1">MAX($AS$18:$AS$19)</f>
        <v>2</v>
      </c>
      <c r="AS19" s="81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5">
      <c r="A20" s="53">
        <f>'OSNOVNA PLAČA'!A14</f>
        <v>5</v>
      </c>
      <c r="B20" s="333" t="str">
        <f t="shared" ca="1" si="17"/>
        <v>A5</v>
      </c>
      <c r="C20" s="333"/>
      <c r="D20" s="54" t="str">
        <f>IF(LEN('OSNOVNA PLAČA'!C14)&gt;0,'OSNOVNA PLAČA'!C14,"")</f>
        <v/>
      </c>
      <c r="E20" s="55" t="str">
        <f>IF(LEN('OSNOVNA PLAČA'!D14)&gt;0,'OSNOVNA PLAČA'!D14,"")</f>
        <v/>
      </c>
      <c r="F20" s="164">
        <f ca="1">IF(LEN(B20)&gt;0,'OBRAČUNANA OSNOVNA PLAČA'!L14,"")</f>
        <v>0</v>
      </c>
      <c r="G20" s="57"/>
      <c r="H20" s="57"/>
      <c r="I20" s="57"/>
      <c r="J20" s="57"/>
      <c r="K20" s="57"/>
      <c r="L20" s="178">
        <f t="shared" si="4"/>
        <v>0</v>
      </c>
      <c r="M20" s="179">
        <f t="shared" ca="1" si="18"/>
        <v>0</v>
      </c>
      <c r="N20" s="179">
        <f t="shared" ca="1" si="20"/>
        <v>0</v>
      </c>
      <c r="O20" s="180">
        <f t="shared" ca="1" si="5"/>
        <v>0</v>
      </c>
      <c r="P20" s="181">
        <f t="shared" ca="1" si="19"/>
        <v>0</v>
      </c>
      <c r="Q20" s="182">
        <f t="shared" ca="1" si="6"/>
        <v>0</v>
      </c>
      <c r="R20" s="182">
        <f ca="1">IF(LEN(B20)&gt;0,'7'!R20-'7'!Q20,"")</f>
        <v>0</v>
      </c>
      <c r="S20" s="183"/>
      <c r="T20" s="33"/>
      <c r="U20" s="33"/>
      <c r="V20" s="33"/>
      <c r="W20" s="33"/>
      <c r="X20" s="33"/>
      <c r="Y20" s="33"/>
      <c r="AB20" s="243">
        <f>ROW()</f>
        <v>20</v>
      </c>
      <c r="AC20" s="118">
        <f t="shared" ca="1" si="7"/>
        <v>0</v>
      </c>
      <c r="AD20" s="118">
        <f t="shared" ca="1" si="8"/>
        <v>0</v>
      </c>
      <c r="AE20" s="119" t="str">
        <f t="shared" ca="1" si="9"/>
        <v>-</v>
      </c>
      <c r="AF20" s="118" t="str">
        <f t="shared" ca="1" si="10"/>
        <v>-</v>
      </c>
      <c r="AG20" s="119" t="str">
        <f t="shared" ca="1" si="11"/>
        <v>-</v>
      </c>
      <c r="AH20" s="118" t="str">
        <f t="shared" ca="1" si="12"/>
        <v>-</v>
      </c>
      <c r="AI20" s="118">
        <f t="shared" ca="1" si="13"/>
        <v>0</v>
      </c>
      <c r="AJ20" s="120">
        <f t="shared" ca="1" si="14"/>
        <v>0</v>
      </c>
      <c r="AK20" s="118">
        <f t="shared" ca="1" si="15"/>
        <v>0</v>
      </c>
      <c r="AL20" s="118">
        <f t="shared" ca="1" si="16"/>
        <v>0</v>
      </c>
    </row>
    <row r="21" spans="1:47" ht="27" customHeight="1" x14ac:dyDescent="0.25">
      <c r="A21" s="53">
        <f>'OSNOVNA PLAČA'!A15</f>
        <v>6</v>
      </c>
      <c r="B21" s="333" t="str">
        <f t="shared" ca="1" si="17"/>
        <v>A6</v>
      </c>
      <c r="C21" s="333"/>
      <c r="D21" s="54" t="str">
        <f>IF(LEN('OSNOVNA PLAČA'!C15)&gt;0,'OSNOVNA PLAČA'!C15,"")</f>
        <v/>
      </c>
      <c r="E21" s="55" t="str">
        <f>IF(LEN('OSNOVNA PLAČA'!D15)&gt;0,'OSNOVNA PLAČA'!D15,"")</f>
        <v/>
      </c>
      <c r="F21" s="164">
        <f ca="1">IF(LEN(B21)&gt;0,'OBRAČUNANA OSNOVNA PLAČA'!L15,"")</f>
        <v>0</v>
      </c>
      <c r="G21" s="57"/>
      <c r="H21" s="57"/>
      <c r="I21" s="57"/>
      <c r="J21" s="57"/>
      <c r="K21" s="57"/>
      <c r="L21" s="178">
        <f t="shared" si="4"/>
        <v>0</v>
      </c>
      <c r="M21" s="179">
        <f t="shared" ca="1" si="18"/>
        <v>0</v>
      </c>
      <c r="N21" s="179">
        <f t="shared" ca="1" si="20"/>
        <v>0</v>
      </c>
      <c r="O21" s="180">
        <f t="shared" ca="1" si="5"/>
        <v>0</v>
      </c>
      <c r="P21" s="181">
        <f t="shared" ca="1" si="19"/>
        <v>0</v>
      </c>
      <c r="Q21" s="182">
        <f t="shared" ca="1" si="6"/>
        <v>0</v>
      </c>
      <c r="R21" s="182">
        <f ca="1">IF(LEN(B21)&gt;0,'7'!R21-'7'!Q21,"")</f>
        <v>0</v>
      </c>
      <c r="S21" s="183"/>
      <c r="T21" s="33"/>
      <c r="U21" s="33"/>
      <c r="V21" s="33"/>
      <c r="W21" s="33"/>
      <c r="X21" s="33"/>
      <c r="Y21" s="33"/>
      <c r="AB21" s="243">
        <f>ROW()</f>
        <v>21</v>
      </c>
      <c r="AC21" s="118">
        <f t="shared" ca="1" si="7"/>
        <v>0</v>
      </c>
      <c r="AD21" s="118">
        <f t="shared" ca="1" si="8"/>
        <v>0</v>
      </c>
      <c r="AE21" s="119" t="str">
        <f t="shared" ca="1" si="9"/>
        <v>-</v>
      </c>
      <c r="AF21" s="118" t="str">
        <f t="shared" ca="1" si="10"/>
        <v>-</v>
      </c>
      <c r="AG21" s="119" t="str">
        <f t="shared" ca="1" si="11"/>
        <v>-</v>
      </c>
      <c r="AH21" s="118" t="str">
        <f t="shared" ca="1" si="12"/>
        <v>-</v>
      </c>
      <c r="AI21" s="118">
        <f t="shared" ca="1" si="13"/>
        <v>0</v>
      </c>
      <c r="AJ21" s="120">
        <f t="shared" ca="1" si="14"/>
        <v>0</v>
      </c>
      <c r="AK21" s="118">
        <f t="shared" ca="1" si="15"/>
        <v>0</v>
      </c>
      <c r="AL21" s="118">
        <f t="shared" ca="1" si="16"/>
        <v>0</v>
      </c>
    </row>
    <row r="22" spans="1:47" ht="27" customHeight="1" x14ac:dyDescent="0.25">
      <c r="A22" s="53">
        <f>'OSNOVNA PLAČA'!A16</f>
        <v>7</v>
      </c>
      <c r="B22" s="333" t="str">
        <f t="shared" ca="1" si="17"/>
        <v>A7</v>
      </c>
      <c r="C22" s="333"/>
      <c r="D22" s="54" t="str">
        <f>IF(LEN('OSNOVNA PLAČA'!C16)&gt;0,'OSNOVNA PLAČA'!C16,"")</f>
        <v>IV</v>
      </c>
      <c r="E22" s="55">
        <f>IF(LEN('OSNOVNA PLAČA'!D16)&gt;0,'OSNOVNA PLAČA'!D16,"")</f>
        <v>34</v>
      </c>
      <c r="F22" s="164">
        <f ca="1">IF(LEN(B22)&gt;0,'OBRAČUNANA OSNOVNA PLAČA'!L16,"")</f>
        <v>0</v>
      </c>
      <c r="G22" s="57"/>
      <c r="H22" s="57"/>
      <c r="I22" s="57"/>
      <c r="J22" s="57"/>
      <c r="K22" s="57"/>
      <c r="L22" s="178">
        <f t="shared" si="4"/>
        <v>0</v>
      </c>
      <c r="M22" s="179">
        <f t="shared" ca="1" si="18"/>
        <v>0</v>
      </c>
      <c r="N22" s="179">
        <f t="shared" ca="1" si="20"/>
        <v>0</v>
      </c>
      <c r="O22" s="180">
        <f t="shared" ca="1" si="5"/>
        <v>0</v>
      </c>
      <c r="P22" s="181">
        <f t="shared" ca="1" si="19"/>
        <v>0</v>
      </c>
      <c r="Q22" s="182">
        <f t="shared" ca="1" si="6"/>
        <v>0</v>
      </c>
      <c r="R22" s="182">
        <f ca="1">IF(LEN(B22)&gt;0,'7'!R22-'7'!Q22,"")</f>
        <v>3000</v>
      </c>
      <c r="S22" s="183"/>
      <c r="T22" s="33"/>
      <c r="U22" s="33"/>
      <c r="V22" s="33"/>
      <c r="W22" s="33"/>
      <c r="X22" s="33"/>
      <c r="Y22" s="33"/>
      <c r="AB22" s="243">
        <f>ROW()</f>
        <v>22</v>
      </c>
      <c r="AC22" s="118">
        <f t="shared" ca="1" si="7"/>
        <v>0</v>
      </c>
      <c r="AD22" s="118">
        <f t="shared" ca="1" si="8"/>
        <v>0</v>
      </c>
      <c r="AE22" s="119" t="str">
        <f t="shared" ca="1" si="9"/>
        <v>-</v>
      </c>
      <c r="AF22" s="118" t="str">
        <f t="shared" ca="1" si="10"/>
        <v>-</v>
      </c>
      <c r="AG22" s="119" t="str">
        <f t="shared" ca="1" si="11"/>
        <v>-</v>
      </c>
      <c r="AH22" s="118" t="str">
        <f t="shared" ca="1" si="12"/>
        <v>-</v>
      </c>
      <c r="AI22" s="118">
        <f t="shared" ca="1" si="13"/>
        <v>0</v>
      </c>
      <c r="AJ22" s="120">
        <f t="shared" ca="1" si="14"/>
        <v>0</v>
      </c>
      <c r="AK22" s="118">
        <f t="shared" ca="1" si="15"/>
        <v>0</v>
      </c>
      <c r="AL22" s="118">
        <f t="shared" ca="1" si="16"/>
        <v>0</v>
      </c>
    </row>
    <row r="23" spans="1:47" ht="27" customHeight="1" x14ac:dyDescent="0.25">
      <c r="A23" s="53">
        <f>'OSNOVNA PLAČA'!A17</f>
        <v>8</v>
      </c>
      <c r="B23" s="333" t="str">
        <f t="shared" ca="1" si="17"/>
        <v>A8</v>
      </c>
      <c r="C23" s="333"/>
      <c r="D23" s="54" t="str">
        <f>IF(LEN('OSNOVNA PLAČA'!C17)&gt;0,'OSNOVNA PLAČA'!C17,"")</f>
        <v/>
      </c>
      <c r="E23" s="55" t="str">
        <f>IF(LEN('OSNOVNA PLAČA'!D17)&gt;0,'OSNOVNA PLAČA'!D17,"")</f>
        <v/>
      </c>
      <c r="F23" s="164">
        <f ca="1">IF(LEN(B23)&gt;0,'OBRAČUNANA OSNOVNA PLAČA'!L17,"")</f>
        <v>0</v>
      </c>
      <c r="G23" s="57"/>
      <c r="H23" s="57"/>
      <c r="I23" s="57"/>
      <c r="J23" s="57"/>
      <c r="K23" s="57"/>
      <c r="L23" s="178">
        <f t="shared" si="4"/>
        <v>0</v>
      </c>
      <c r="M23" s="179">
        <f t="shared" ca="1" si="18"/>
        <v>0</v>
      </c>
      <c r="N23" s="179">
        <f t="shared" ca="1" si="20"/>
        <v>0</v>
      </c>
      <c r="O23" s="180">
        <f t="shared" ca="1" si="5"/>
        <v>0</v>
      </c>
      <c r="P23" s="181">
        <f t="shared" ca="1" si="19"/>
        <v>0</v>
      </c>
      <c r="Q23" s="182">
        <f t="shared" ca="1" si="6"/>
        <v>0</v>
      </c>
      <c r="R23" s="182">
        <f ca="1">IF(LEN(B23)&gt;0,'7'!R23-'7'!Q23,"")</f>
        <v>0</v>
      </c>
      <c r="S23" s="183"/>
      <c r="T23" s="33"/>
      <c r="U23" s="33"/>
      <c r="V23" s="33"/>
      <c r="W23" s="33"/>
      <c r="X23" s="33"/>
      <c r="Y23" s="33"/>
      <c r="AB23" s="243">
        <f>ROW()</f>
        <v>23</v>
      </c>
      <c r="AC23" s="118">
        <f t="shared" ca="1" si="7"/>
        <v>0</v>
      </c>
      <c r="AD23" s="118">
        <f t="shared" ca="1" si="8"/>
        <v>0</v>
      </c>
      <c r="AE23" s="119" t="str">
        <f t="shared" ca="1" si="9"/>
        <v>-</v>
      </c>
      <c r="AF23" s="118" t="str">
        <f t="shared" ca="1" si="10"/>
        <v>-</v>
      </c>
      <c r="AG23" s="119" t="str">
        <f t="shared" ca="1" si="11"/>
        <v>-</v>
      </c>
      <c r="AH23" s="118" t="str">
        <f t="shared" ca="1" si="12"/>
        <v>-</v>
      </c>
      <c r="AI23" s="118">
        <f t="shared" ca="1" si="13"/>
        <v>0</v>
      </c>
      <c r="AJ23" s="120">
        <f t="shared" ca="1" si="14"/>
        <v>0</v>
      </c>
      <c r="AK23" s="118">
        <f t="shared" ca="1" si="15"/>
        <v>0</v>
      </c>
      <c r="AL23" s="118">
        <f t="shared" ca="1" si="16"/>
        <v>0</v>
      </c>
    </row>
    <row r="24" spans="1:47" ht="27" customHeight="1" x14ac:dyDescent="0.25">
      <c r="A24" s="53">
        <f>'OSNOVNA PLAČA'!A18</f>
        <v>9</v>
      </c>
      <c r="B24" s="333" t="str">
        <f t="shared" ca="1" si="17"/>
        <v>A9</v>
      </c>
      <c r="C24" s="333"/>
      <c r="D24" s="54" t="str">
        <f>IF(LEN('OSNOVNA PLAČA'!C18)&gt;0,'OSNOVNA PLAČA'!C18,"")</f>
        <v/>
      </c>
      <c r="E24" s="55" t="str">
        <f>IF(LEN('OSNOVNA PLAČA'!D18)&gt;0,'OSNOVNA PLAČA'!D18,"")</f>
        <v/>
      </c>
      <c r="F24" s="164">
        <f ca="1">IF(LEN(B24)&gt;0,'OBRAČUNANA OSNOVNA PLAČA'!L18,"")</f>
        <v>0</v>
      </c>
      <c r="G24" s="57"/>
      <c r="H24" s="57"/>
      <c r="I24" s="57"/>
      <c r="J24" s="57"/>
      <c r="K24" s="57"/>
      <c r="L24" s="178">
        <f t="shared" si="4"/>
        <v>0</v>
      </c>
      <c r="M24" s="179">
        <f t="shared" ca="1" si="18"/>
        <v>0</v>
      </c>
      <c r="N24" s="179">
        <f t="shared" ca="1" si="20"/>
        <v>0</v>
      </c>
      <c r="O24" s="180">
        <f t="shared" ca="1" si="5"/>
        <v>0</v>
      </c>
      <c r="P24" s="181">
        <f t="shared" ca="1" si="19"/>
        <v>0</v>
      </c>
      <c r="Q24" s="182">
        <f t="shared" ca="1" si="6"/>
        <v>0</v>
      </c>
      <c r="R24" s="182">
        <f ca="1">IF(LEN(B24)&gt;0,'7'!R24-'7'!Q24,"")</f>
        <v>0</v>
      </c>
      <c r="S24" s="183"/>
      <c r="T24" s="33"/>
      <c r="U24" s="33"/>
      <c r="V24" s="33"/>
      <c r="W24" s="33"/>
      <c r="X24" s="33"/>
      <c r="Y24" s="33"/>
      <c r="AB24" s="243">
        <f>ROW()</f>
        <v>24</v>
      </c>
      <c r="AC24" s="118">
        <f t="shared" ca="1" si="7"/>
        <v>0</v>
      </c>
      <c r="AD24" s="118">
        <f t="shared" ca="1" si="8"/>
        <v>0</v>
      </c>
      <c r="AE24" s="119" t="str">
        <f t="shared" ca="1" si="9"/>
        <v>-</v>
      </c>
      <c r="AF24" s="118" t="str">
        <f t="shared" ca="1" si="10"/>
        <v>-</v>
      </c>
      <c r="AG24" s="119" t="str">
        <f t="shared" ca="1" si="11"/>
        <v>-</v>
      </c>
      <c r="AH24" s="118" t="str">
        <f t="shared" ca="1" si="12"/>
        <v>-</v>
      </c>
      <c r="AI24" s="118">
        <f t="shared" ca="1" si="13"/>
        <v>0</v>
      </c>
      <c r="AJ24" s="120">
        <f t="shared" ca="1" si="14"/>
        <v>0</v>
      </c>
      <c r="AK24" s="118">
        <f t="shared" ca="1" si="15"/>
        <v>0</v>
      </c>
      <c r="AL24" s="118">
        <f t="shared" ca="1" si="16"/>
        <v>0</v>
      </c>
    </row>
    <row r="25" spans="1:47" ht="27" customHeight="1" x14ac:dyDescent="0.25">
      <c r="A25" s="53">
        <f>'OSNOVNA PLAČA'!A19</f>
        <v>10</v>
      </c>
      <c r="B25" s="333" t="str">
        <f t="shared" ca="1" si="17"/>
        <v>A10</v>
      </c>
      <c r="C25" s="333"/>
      <c r="D25" s="54" t="str">
        <f>IF(LEN('OSNOVNA PLAČA'!C19)&gt;0,'OSNOVNA PLAČA'!C19,"")</f>
        <v/>
      </c>
      <c r="E25" s="55" t="str">
        <f>IF(LEN('OSNOVNA PLAČA'!D19)&gt;0,'OSNOVNA PLAČA'!D19,"")</f>
        <v/>
      </c>
      <c r="F25" s="164">
        <f ca="1">IF(LEN(B25)&gt;0,'OBRAČUNANA OSNOVNA PLAČA'!L19,"")</f>
        <v>0</v>
      </c>
      <c r="G25" s="57"/>
      <c r="H25" s="57"/>
      <c r="I25" s="57"/>
      <c r="J25" s="57"/>
      <c r="K25" s="57"/>
      <c r="L25" s="178">
        <f t="shared" si="4"/>
        <v>0</v>
      </c>
      <c r="M25" s="179">
        <f t="shared" ca="1" si="18"/>
        <v>0</v>
      </c>
      <c r="N25" s="179">
        <f t="shared" ca="1" si="20"/>
        <v>0</v>
      </c>
      <c r="O25" s="180">
        <f t="shared" ca="1" si="5"/>
        <v>0</v>
      </c>
      <c r="P25" s="181">
        <f t="shared" ca="1" si="19"/>
        <v>0</v>
      </c>
      <c r="Q25" s="182">
        <f t="shared" ca="1" si="6"/>
        <v>0</v>
      </c>
      <c r="R25" s="182">
        <f ca="1">IF(LEN(B25)&gt;0,'7'!R25-'7'!Q25,"")</f>
        <v>0</v>
      </c>
      <c r="S25" s="183"/>
      <c r="T25" s="33"/>
      <c r="U25" s="33"/>
      <c r="V25" s="33"/>
      <c r="W25" s="33"/>
      <c r="X25" s="33"/>
      <c r="Y25" s="33"/>
      <c r="AB25" s="243">
        <f>ROW()</f>
        <v>25</v>
      </c>
      <c r="AC25" s="118">
        <f t="shared" ca="1" si="7"/>
        <v>0</v>
      </c>
      <c r="AD25" s="118">
        <f t="shared" ca="1" si="8"/>
        <v>0</v>
      </c>
      <c r="AE25" s="119" t="str">
        <f t="shared" ca="1" si="9"/>
        <v>-</v>
      </c>
      <c r="AF25" s="118" t="str">
        <f t="shared" ca="1" si="10"/>
        <v>-</v>
      </c>
      <c r="AG25" s="119" t="str">
        <f t="shared" ca="1" si="11"/>
        <v>-</v>
      </c>
      <c r="AH25" s="118" t="str">
        <f t="shared" ca="1" si="12"/>
        <v>-</v>
      </c>
      <c r="AI25" s="118">
        <f t="shared" ca="1" si="13"/>
        <v>0</v>
      </c>
      <c r="AJ25" s="120">
        <f t="shared" ca="1" si="14"/>
        <v>0</v>
      </c>
      <c r="AK25" s="118">
        <f t="shared" ca="1" si="15"/>
        <v>0</v>
      </c>
      <c r="AL25" s="118">
        <f t="shared" ca="1" si="16"/>
        <v>0</v>
      </c>
    </row>
    <row r="26" spans="1:47" ht="27" customHeight="1" x14ac:dyDescent="0.25">
      <c r="A26" s="53">
        <f>'OSNOVNA PLAČA'!A20</f>
        <v>11</v>
      </c>
      <c r="B26" s="333" t="str">
        <f t="shared" ca="1" si="17"/>
        <v>A11</v>
      </c>
      <c r="C26" s="333"/>
      <c r="D26" s="54" t="str">
        <f>IF(LEN('OSNOVNA PLAČA'!C20)&gt;0,'OSNOVNA PLAČA'!C20,"")</f>
        <v>IV</v>
      </c>
      <c r="E26" s="55">
        <f>IF(LEN('OSNOVNA PLAČA'!D20)&gt;0,'OSNOVNA PLAČA'!D20,"")</f>
        <v>34</v>
      </c>
      <c r="F26" s="164">
        <f ca="1">IF(LEN(B26)&gt;0,'OBRAČUNANA OSNOVNA PLAČA'!L20,"")</f>
        <v>2000</v>
      </c>
      <c r="G26" s="57"/>
      <c r="H26" s="57"/>
      <c r="I26" s="57"/>
      <c r="J26" s="57"/>
      <c r="K26" s="57"/>
      <c r="L26" s="178">
        <f t="shared" si="4"/>
        <v>0</v>
      </c>
      <c r="M26" s="179">
        <f t="shared" ca="1" si="18"/>
        <v>0</v>
      </c>
      <c r="N26" s="179">
        <f t="shared" ca="1" si="20"/>
        <v>0</v>
      </c>
      <c r="O26" s="180">
        <f t="shared" ca="1" si="5"/>
        <v>0</v>
      </c>
      <c r="P26" s="181">
        <f t="shared" ca="1" si="19"/>
        <v>0</v>
      </c>
      <c r="Q26" s="182">
        <f t="shared" ca="1" si="6"/>
        <v>0</v>
      </c>
      <c r="R26" s="182">
        <f ca="1">IF(LEN(B26)&gt;0,'7'!R26-'7'!Q26,"")</f>
        <v>2902.7276260217432</v>
      </c>
      <c r="S26" s="183"/>
      <c r="T26" s="33"/>
      <c r="U26" s="33"/>
      <c r="V26" s="33"/>
      <c r="W26" s="33"/>
      <c r="X26" s="33"/>
      <c r="Y26" s="33"/>
      <c r="AB26" s="243">
        <f>ROW()</f>
        <v>26</v>
      </c>
      <c r="AC26" s="118">
        <f t="shared" ca="1" si="7"/>
        <v>0</v>
      </c>
      <c r="AD26" s="118">
        <f t="shared" ca="1" si="8"/>
        <v>0</v>
      </c>
      <c r="AE26" s="119" t="str">
        <f t="shared" ca="1" si="9"/>
        <v>-</v>
      </c>
      <c r="AF26" s="118" t="str">
        <f t="shared" ca="1" si="10"/>
        <v>-</v>
      </c>
      <c r="AG26" s="119" t="str">
        <f t="shared" ca="1" si="11"/>
        <v>-</v>
      </c>
      <c r="AH26" s="118" t="str">
        <f t="shared" ca="1" si="12"/>
        <v>-</v>
      </c>
      <c r="AI26" s="118">
        <f t="shared" ca="1" si="13"/>
        <v>0</v>
      </c>
      <c r="AJ26" s="120">
        <f t="shared" ca="1" si="14"/>
        <v>0</v>
      </c>
      <c r="AK26" s="118">
        <f t="shared" ca="1" si="15"/>
        <v>0</v>
      </c>
      <c r="AL26" s="118">
        <f t="shared" ca="1" si="16"/>
        <v>0</v>
      </c>
    </row>
    <row r="27" spans="1:47" ht="27" customHeight="1" x14ac:dyDescent="0.25">
      <c r="A27" s="53">
        <f>'OSNOVNA PLAČA'!A21</f>
        <v>12</v>
      </c>
      <c r="B27" s="333" t="str">
        <f t="shared" ca="1" si="17"/>
        <v>A12</v>
      </c>
      <c r="C27" s="333"/>
      <c r="D27" s="54" t="str">
        <f>IF(LEN('OSNOVNA PLAČA'!C21)&gt;0,'OSNOVNA PLAČA'!C21,"")</f>
        <v/>
      </c>
      <c r="E27" s="55" t="str">
        <f>IF(LEN('OSNOVNA PLAČA'!D21)&gt;0,'OSNOVNA PLAČA'!D21,"")</f>
        <v/>
      </c>
      <c r="F27" s="164">
        <f ca="1">IF(LEN(B27)&gt;0,'OBRAČUNANA OSNOVNA PLAČA'!L21,"")</f>
        <v>0</v>
      </c>
      <c r="G27" s="57"/>
      <c r="H27" s="57"/>
      <c r="I27" s="57"/>
      <c r="J27" s="57"/>
      <c r="K27" s="57"/>
      <c r="L27" s="178">
        <f t="shared" si="4"/>
        <v>0</v>
      </c>
      <c r="M27" s="179">
        <f t="shared" ca="1" si="18"/>
        <v>0</v>
      </c>
      <c r="N27" s="179">
        <f t="shared" ca="1" si="20"/>
        <v>0</v>
      </c>
      <c r="O27" s="180">
        <f t="shared" ca="1" si="5"/>
        <v>0</v>
      </c>
      <c r="P27" s="181">
        <f t="shared" ca="1" si="19"/>
        <v>0</v>
      </c>
      <c r="Q27" s="182">
        <f t="shared" ca="1" si="6"/>
        <v>0</v>
      </c>
      <c r="R27" s="182">
        <f ca="1">IF(LEN(B27)&gt;0,'7'!R27-'7'!Q27,"")</f>
        <v>0</v>
      </c>
      <c r="S27" s="183"/>
      <c r="T27" s="33"/>
      <c r="U27" s="33"/>
      <c r="V27" s="33"/>
      <c r="W27" s="33"/>
      <c r="X27" s="33"/>
      <c r="Y27" s="33"/>
      <c r="AB27" s="243">
        <f>ROW()</f>
        <v>27</v>
      </c>
      <c r="AC27" s="118">
        <f t="shared" ca="1" si="7"/>
        <v>0</v>
      </c>
      <c r="AD27" s="118">
        <f t="shared" ca="1" si="8"/>
        <v>0</v>
      </c>
      <c r="AE27" s="119" t="str">
        <f t="shared" ca="1" si="9"/>
        <v>-</v>
      </c>
      <c r="AF27" s="118" t="str">
        <f t="shared" ca="1" si="10"/>
        <v>-</v>
      </c>
      <c r="AG27" s="119" t="str">
        <f t="shared" ca="1" si="11"/>
        <v>-</v>
      </c>
      <c r="AH27" s="118" t="str">
        <f t="shared" ca="1" si="12"/>
        <v>-</v>
      </c>
      <c r="AI27" s="118">
        <f t="shared" ca="1" si="13"/>
        <v>0</v>
      </c>
      <c r="AJ27" s="120">
        <f t="shared" ca="1" si="14"/>
        <v>0</v>
      </c>
      <c r="AK27" s="118">
        <f t="shared" ca="1" si="15"/>
        <v>0</v>
      </c>
      <c r="AL27" s="118">
        <f t="shared" ca="1" si="16"/>
        <v>0</v>
      </c>
    </row>
    <row r="28" spans="1:47" ht="27" customHeight="1" x14ac:dyDescent="0.25">
      <c r="A28" s="53">
        <f>'OSNOVNA PLAČA'!A22</f>
        <v>13</v>
      </c>
      <c r="B28" s="333" t="str">
        <f t="shared" ca="1" si="17"/>
        <v>A13</v>
      </c>
      <c r="C28" s="333"/>
      <c r="D28" s="54" t="str">
        <f>IF(LEN('OSNOVNA PLAČA'!C22)&gt;0,'OSNOVNA PLAČA'!C22,"")</f>
        <v/>
      </c>
      <c r="E28" s="55" t="str">
        <f>IF(LEN('OSNOVNA PLAČA'!D22)&gt;0,'OSNOVNA PLAČA'!D22,"")</f>
        <v/>
      </c>
      <c r="F28" s="164">
        <f ca="1">IF(LEN(B28)&gt;0,'OBRAČUNANA OSNOVNA PLAČA'!L22,"")</f>
        <v>0</v>
      </c>
      <c r="G28" s="57"/>
      <c r="H28" s="57"/>
      <c r="I28" s="57"/>
      <c r="J28" s="57"/>
      <c r="K28" s="57"/>
      <c r="L28" s="178">
        <f t="shared" si="4"/>
        <v>0</v>
      </c>
      <c r="M28" s="179">
        <f t="shared" ca="1" si="18"/>
        <v>0</v>
      </c>
      <c r="N28" s="179">
        <f t="shared" ca="1" si="20"/>
        <v>0</v>
      </c>
      <c r="O28" s="180">
        <f t="shared" ca="1" si="5"/>
        <v>0</v>
      </c>
      <c r="P28" s="181">
        <f t="shared" ca="1" si="19"/>
        <v>0</v>
      </c>
      <c r="Q28" s="182">
        <f t="shared" ca="1" si="6"/>
        <v>0</v>
      </c>
      <c r="R28" s="182">
        <f ca="1">IF(LEN(B28)&gt;0,'7'!R28-'7'!Q28,"")</f>
        <v>0</v>
      </c>
      <c r="S28" s="183"/>
      <c r="T28" s="33"/>
      <c r="U28" s="33"/>
      <c r="V28" s="33"/>
      <c r="W28" s="33"/>
      <c r="X28" s="33"/>
      <c r="Y28" s="33"/>
      <c r="AB28" s="243">
        <f>ROW()</f>
        <v>28</v>
      </c>
      <c r="AC28" s="118">
        <f t="shared" ca="1" si="7"/>
        <v>0</v>
      </c>
      <c r="AD28" s="118">
        <f t="shared" ca="1" si="8"/>
        <v>0</v>
      </c>
      <c r="AE28" s="119" t="str">
        <f t="shared" ca="1" si="9"/>
        <v>-</v>
      </c>
      <c r="AF28" s="118" t="str">
        <f t="shared" ca="1" si="10"/>
        <v>-</v>
      </c>
      <c r="AG28" s="119" t="str">
        <f t="shared" ca="1" si="11"/>
        <v>-</v>
      </c>
      <c r="AH28" s="118" t="str">
        <f t="shared" ca="1" si="12"/>
        <v>-</v>
      </c>
      <c r="AI28" s="118">
        <f t="shared" ca="1" si="13"/>
        <v>0</v>
      </c>
      <c r="AJ28" s="120">
        <f t="shared" ca="1" si="14"/>
        <v>0</v>
      </c>
      <c r="AK28" s="118">
        <f t="shared" ca="1" si="15"/>
        <v>0</v>
      </c>
      <c r="AL28" s="118">
        <f t="shared" ca="1" si="16"/>
        <v>0</v>
      </c>
    </row>
    <row r="29" spans="1:47" ht="27" customHeight="1" x14ac:dyDescent="0.25">
      <c r="A29" s="53">
        <f>'OSNOVNA PLAČA'!A23</f>
        <v>14</v>
      </c>
      <c r="B29" s="333" t="str">
        <f t="shared" ca="1" si="17"/>
        <v>A14</v>
      </c>
      <c r="C29" s="333"/>
      <c r="D29" s="54" t="str">
        <f>IF(LEN('OSNOVNA PLAČA'!C23)&gt;0,'OSNOVNA PLAČA'!C23,"")</f>
        <v/>
      </c>
      <c r="E29" s="55" t="str">
        <f>IF(LEN('OSNOVNA PLAČA'!D23)&gt;0,'OSNOVNA PLAČA'!D23,"")</f>
        <v/>
      </c>
      <c r="F29" s="164">
        <f ca="1">IF(LEN(B29)&gt;0,'OBRAČUNANA OSNOVNA PLAČA'!L23,"")</f>
        <v>0</v>
      </c>
      <c r="G29" s="57"/>
      <c r="H29" s="57"/>
      <c r="I29" s="57"/>
      <c r="J29" s="57"/>
      <c r="K29" s="57"/>
      <c r="L29" s="178">
        <f t="shared" si="4"/>
        <v>0</v>
      </c>
      <c r="M29" s="179">
        <f t="shared" ca="1" si="18"/>
        <v>0</v>
      </c>
      <c r="N29" s="179">
        <f t="shared" ca="1" si="20"/>
        <v>0</v>
      </c>
      <c r="O29" s="180">
        <f t="shared" ca="1" si="5"/>
        <v>0</v>
      </c>
      <c r="P29" s="181">
        <f t="shared" ca="1" si="19"/>
        <v>0</v>
      </c>
      <c r="Q29" s="182">
        <f t="shared" ca="1" si="6"/>
        <v>0</v>
      </c>
      <c r="R29" s="182">
        <f ca="1">IF(LEN(B29)&gt;0,'7'!R29-'7'!Q29,"")</f>
        <v>0</v>
      </c>
      <c r="S29" s="183"/>
      <c r="T29" s="33"/>
      <c r="U29" s="33"/>
      <c r="V29" s="33"/>
      <c r="W29" s="33"/>
      <c r="X29" s="33"/>
      <c r="Y29" s="33"/>
      <c r="AB29" s="243">
        <f>ROW()</f>
        <v>29</v>
      </c>
      <c r="AC29" s="118">
        <f t="shared" ca="1" si="7"/>
        <v>0</v>
      </c>
      <c r="AD29" s="118">
        <f t="shared" ca="1" si="8"/>
        <v>0</v>
      </c>
      <c r="AE29" s="119" t="str">
        <f t="shared" ca="1" si="9"/>
        <v>-</v>
      </c>
      <c r="AF29" s="118" t="str">
        <f t="shared" ca="1" si="10"/>
        <v>-</v>
      </c>
      <c r="AG29" s="119" t="str">
        <f t="shared" ca="1" si="11"/>
        <v>-</v>
      </c>
      <c r="AH29" s="118" t="str">
        <f t="shared" ca="1" si="12"/>
        <v>-</v>
      </c>
      <c r="AI29" s="118">
        <f t="shared" ca="1" si="13"/>
        <v>0</v>
      </c>
      <c r="AJ29" s="120">
        <f t="shared" ca="1" si="14"/>
        <v>0</v>
      </c>
      <c r="AK29" s="118">
        <f t="shared" ca="1" si="15"/>
        <v>0</v>
      </c>
      <c r="AL29" s="118">
        <f t="shared" ca="1" si="16"/>
        <v>0</v>
      </c>
    </row>
    <row r="30" spans="1:47" ht="27" customHeight="1" x14ac:dyDescent="0.25">
      <c r="A30" s="53">
        <f>'OSNOVNA PLAČA'!A24</f>
        <v>15</v>
      </c>
      <c r="B30" s="333" t="str">
        <f t="shared" ca="1" si="17"/>
        <v>A15</v>
      </c>
      <c r="C30" s="333"/>
      <c r="D30" s="54" t="str">
        <f>IF(LEN('OSNOVNA PLAČA'!C24)&gt;0,'OSNOVNA PLAČA'!C24,"")</f>
        <v/>
      </c>
      <c r="E30" s="55" t="str">
        <f>IF(LEN('OSNOVNA PLAČA'!D24)&gt;0,'OSNOVNA PLAČA'!D24,"")</f>
        <v/>
      </c>
      <c r="F30" s="164">
        <f ca="1">IF(LEN(B30)&gt;0,'OBRAČUNANA OSNOVNA PLAČA'!L24,"")</f>
        <v>0</v>
      </c>
      <c r="G30" s="57"/>
      <c r="H30" s="57"/>
      <c r="I30" s="57"/>
      <c r="J30" s="57"/>
      <c r="K30" s="57"/>
      <c r="L30" s="178">
        <f t="shared" si="4"/>
        <v>0</v>
      </c>
      <c r="M30" s="179">
        <f t="shared" ca="1" si="18"/>
        <v>0</v>
      </c>
      <c r="N30" s="179">
        <f t="shared" ca="1" si="20"/>
        <v>0</v>
      </c>
      <c r="O30" s="180">
        <f t="shared" ca="1" si="5"/>
        <v>0</v>
      </c>
      <c r="P30" s="181">
        <f t="shared" ca="1" si="19"/>
        <v>0</v>
      </c>
      <c r="Q30" s="182">
        <f t="shared" ca="1" si="6"/>
        <v>0</v>
      </c>
      <c r="R30" s="182">
        <f ca="1">IF(LEN(B30)&gt;0,'7'!R30-'7'!Q30,"")</f>
        <v>0</v>
      </c>
      <c r="S30" s="183"/>
      <c r="T30" s="33"/>
      <c r="U30" s="33"/>
      <c r="V30" s="33"/>
      <c r="W30" s="33"/>
      <c r="X30" s="33"/>
      <c r="Y30" s="33"/>
      <c r="AB30" s="243">
        <f>ROW()</f>
        <v>30</v>
      </c>
      <c r="AC30" s="118">
        <f t="shared" ca="1" si="7"/>
        <v>0</v>
      </c>
      <c r="AD30" s="118">
        <f t="shared" ca="1" si="8"/>
        <v>0</v>
      </c>
      <c r="AE30" s="119" t="str">
        <f t="shared" ca="1" si="9"/>
        <v>-</v>
      </c>
      <c r="AF30" s="118" t="str">
        <f t="shared" ca="1" si="10"/>
        <v>-</v>
      </c>
      <c r="AG30" s="119" t="str">
        <f t="shared" ca="1" si="11"/>
        <v>-</v>
      </c>
      <c r="AH30" s="118" t="str">
        <f t="shared" ca="1" si="12"/>
        <v>-</v>
      </c>
      <c r="AI30" s="118">
        <f t="shared" ca="1" si="13"/>
        <v>0</v>
      </c>
      <c r="AJ30" s="120">
        <f t="shared" ca="1" si="14"/>
        <v>0</v>
      </c>
      <c r="AK30" s="118">
        <f t="shared" ca="1" si="15"/>
        <v>0</v>
      </c>
      <c r="AL30" s="118">
        <f t="shared" ca="1" si="16"/>
        <v>0</v>
      </c>
    </row>
    <row r="31" spans="1:47" ht="27" customHeight="1" x14ac:dyDescent="0.25">
      <c r="A31" s="53">
        <f>'OSNOVNA PLAČA'!A25</f>
        <v>16</v>
      </c>
      <c r="B31" s="333" t="str">
        <f t="shared" ca="1" si="17"/>
        <v>A16</v>
      </c>
      <c r="C31" s="333"/>
      <c r="D31" s="54" t="str">
        <f>IF(LEN('OSNOVNA PLAČA'!C25)&gt;0,'OSNOVNA PLAČA'!C25,"")</f>
        <v/>
      </c>
      <c r="E31" s="55" t="str">
        <f>IF(LEN('OSNOVNA PLAČA'!D25)&gt;0,'OSNOVNA PLAČA'!D25,"")</f>
        <v/>
      </c>
      <c r="F31" s="164">
        <f ca="1">IF(LEN(B31)&gt;0,'OBRAČUNANA OSNOVNA PLAČA'!L25,"")</f>
        <v>0</v>
      </c>
      <c r="G31" s="57"/>
      <c r="H31" s="57"/>
      <c r="I31" s="57"/>
      <c r="J31" s="57"/>
      <c r="K31" s="57"/>
      <c r="L31" s="178">
        <f t="shared" si="4"/>
        <v>0</v>
      </c>
      <c r="M31" s="179">
        <f t="shared" ca="1" si="18"/>
        <v>0</v>
      </c>
      <c r="N31" s="179">
        <f t="shared" ca="1" si="20"/>
        <v>0</v>
      </c>
      <c r="O31" s="180">
        <f t="shared" ca="1" si="5"/>
        <v>0</v>
      </c>
      <c r="P31" s="181">
        <f t="shared" ca="1" si="19"/>
        <v>0</v>
      </c>
      <c r="Q31" s="182">
        <f t="shared" ca="1" si="6"/>
        <v>0</v>
      </c>
      <c r="R31" s="182">
        <f ca="1">IF(LEN(B31)&gt;0,'7'!R31-'7'!Q31,"")</f>
        <v>0</v>
      </c>
      <c r="S31" s="183"/>
      <c r="T31" s="33"/>
      <c r="U31" s="33"/>
      <c r="V31" s="33"/>
      <c r="W31" s="33"/>
      <c r="X31" s="33"/>
      <c r="Y31" s="33"/>
      <c r="AB31" s="243">
        <f>ROW()</f>
        <v>31</v>
      </c>
      <c r="AC31" s="118">
        <f t="shared" ca="1" si="7"/>
        <v>0</v>
      </c>
      <c r="AD31" s="118">
        <f t="shared" ca="1" si="8"/>
        <v>0</v>
      </c>
      <c r="AE31" s="119" t="str">
        <f t="shared" ca="1" si="9"/>
        <v>-</v>
      </c>
      <c r="AF31" s="118" t="str">
        <f t="shared" ca="1" si="10"/>
        <v>-</v>
      </c>
      <c r="AG31" s="119" t="str">
        <f t="shared" ca="1" si="11"/>
        <v>-</v>
      </c>
      <c r="AH31" s="118" t="str">
        <f t="shared" ca="1" si="12"/>
        <v>-</v>
      </c>
      <c r="AI31" s="118">
        <f t="shared" ca="1" si="13"/>
        <v>0</v>
      </c>
      <c r="AJ31" s="120">
        <f t="shared" ca="1" si="14"/>
        <v>0</v>
      </c>
      <c r="AK31" s="118">
        <f t="shared" ca="1" si="15"/>
        <v>0</v>
      </c>
      <c r="AL31" s="118">
        <f t="shared" ca="1" si="16"/>
        <v>0</v>
      </c>
    </row>
    <row r="32" spans="1:47" ht="27" customHeight="1" x14ac:dyDescent="0.25">
      <c r="A32" s="53">
        <f>'OSNOVNA PLAČA'!A26</f>
        <v>17</v>
      </c>
      <c r="B32" s="333" t="str">
        <f t="shared" ca="1" si="17"/>
        <v>A17</v>
      </c>
      <c r="C32" s="333"/>
      <c r="D32" s="54" t="str">
        <f>IF(LEN('OSNOVNA PLAČA'!C26)&gt;0,'OSNOVNA PLAČA'!C26,"")</f>
        <v/>
      </c>
      <c r="E32" s="55" t="str">
        <f>IF(LEN('OSNOVNA PLAČA'!D26)&gt;0,'OSNOVNA PLAČA'!D26,"")</f>
        <v/>
      </c>
      <c r="F32" s="164">
        <f ca="1">IF(LEN(B32)&gt;0,'OBRAČUNANA OSNOVNA PLAČA'!L26,"")</f>
        <v>0</v>
      </c>
      <c r="G32" s="57"/>
      <c r="H32" s="57"/>
      <c r="I32" s="57"/>
      <c r="J32" s="57"/>
      <c r="K32" s="57"/>
      <c r="L32" s="178">
        <f t="shared" si="4"/>
        <v>0</v>
      </c>
      <c r="M32" s="179">
        <f t="shared" ca="1" si="18"/>
        <v>0</v>
      </c>
      <c r="N32" s="179">
        <f t="shared" ca="1" si="20"/>
        <v>0</v>
      </c>
      <c r="O32" s="180">
        <f t="shared" ca="1" si="5"/>
        <v>0</v>
      </c>
      <c r="P32" s="181">
        <f t="shared" ca="1" si="19"/>
        <v>0</v>
      </c>
      <c r="Q32" s="182">
        <f t="shared" ca="1" si="6"/>
        <v>0</v>
      </c>
      <c r="R32" s="182">
        <f ca="1">IF(LEN(B32)&gt;0,'7'!R32-'7'!Q32,"")</f>
        <v>0</v>
      </c>
      <c r="S32" s="183"/>
      <c r="T32" s="33"/>
      <c r="U32" s="33"/>
      <c r="V32" s="33"/>
      <c r="W32" s="33"/>
      <c r="X32" s="33"/>
      <c r="Y32" s="33"/>
      <c r="AB32" s="243">
        <f>ROW()</f>
        <v>32</v>
      </c>
      <c r="AC32" s="118">
        <f t="shared" ca="1" si="7"/>
        <v>0</v>
      </c>
      <c r="AD32" s="118">
        <f t="shared" ca="1" si="8"/>
        <v>0</v>
      </c>
      <c r="AE32" s="119" t="str">
        <f t="shared" ca="1" si="9"/>
        <v>-</v>
      </c>
      <c r="AF32" s="118" t="str">
        <f t="shared" ca="1" si="10"/>
        <v>-</v>
      </c>
      <c r="AG32" s="119" t="str">
        <f t="shared" ca="1" si="11"/>
        <v>-</v>
      </c>
      <c r="AH32" s="118" t="str">
        <f t="shared" ca="1" si="12"/>
        <v>-</v>
      </c>
      <c r="AI32" s="118">
        <f t="shared" ca="1" si="13"/>
        <v>0</v>
      </c>
      <c r="AJ32" s="120">
        <f t="shared" ca="1" si="14"/>
        <v>0</v>
      </c>
      <c r="AK32" s="118">
        <f t="shared" ca="1" si="15"/>
        <v>0</v>
      </c>
      <c r="AL32" s="118">
        <f t="shared" ca="1" si="16"/>
        <v>0</v>
      </c>
    </row>
    <row r="33" spans="1:38" ht="27" customHeight="1" x14ac:dyDescent="0.25">
      <c r="A33" s="53">
        <f>'OSNOVNA PLAČA'!A27</f>
        <v>18</v>
      </c>
      <c r="B33" s="333" t="str">
        <f t="shared" ca="1" si="17"/>
        <v>A18</v>
      </c>
      <c r="C33" s="333"/>
      <c r="D33" s="54" t="str">
        <f>IF(LEN('OSNOVNA PLAČA'!C27)&gt;0,'OSNOVNA PLAČA'!C27,"")</f>
        <v/>
      </c>
      <c r="E33" s="55" t="str">
        <f>IF(LEN('OSNOVNA PLAČA'!D27)&gt;0,'OSNOVNA PLAČA'!D27,"")</f>
        <v/>
      </c>
      <c r="F33" s="164">
        <f ca="1">IF(LEN(B33)&gt;0,'OBRAČUNANA OSNOVNA PLAČA'!L27,"")</f>
        <v>0</v>
      </c>
      <c r="G33" s="57"/>
      <c r="H33" s="57"/>
      <c r="I33" s="57"/>
      <c r="J33" s="57"/>
      <c r="K33" s="57"/>
      <c r="L33" s="178">
        <f t="shared" si="4"/>
        <v>0</v>
      </c>
      <c r="M33" s="179">
        <f t="shared" ca="1" si="18"/>
        <v>0</v>
      </c>
      <c r="N33" s="179">
        <f t="shared" ca="1" si="20"/>
        <v>0</v>
      </c>
      <c r="O33" s="180">
        <f t="shared" ca="1" si="5"/>
        <v>0</v>
      </c>
      <c r="P33" s="181">
        <f t="shared" ca="1" si="19"/>
        <v>0</v>
      </c>
      <c r="Q33" s="182">
        <f t="shared" ca="1" si="6"/>
        <v>0</v>
      </c>
      <c r="R33" s="182">
        <f ca="1">IF(LEN(B33)&gt;0,'7'!R33-'7'!Q33,"")</f>
        <v>0</v>
      </c>
      <c r="S33" s="183"/>
      <c r="T33" s="33"/>
      <c r="U33" s="33"/>
      <c r="V33" s="33"/>
      <c r="W33" s="33"/>
      <c r="X33" s="33"/>
      <c r="Y33" s="33"/>
      <c r="AB33" s="243">
        <f>ROW()</f>
        <v>33</v>
      </c>
      <c r="AC33" s="118">
        <f t="shared" ca="1" si="7"/>
        <v>0</v>
      </c>
      <c r="AD33" s="118">
        <f t="shared" ca="1" si="8"/>
        <v>0</v>
      </c>
      <c r="AE33" s="119" t="str">
        <f t="shared" ca="1" si="9"/>
        <v>-</v>
      </c>
      <c r="AF33" s="118" t="str">
        <f t="shared" ca="1" si="10"/>
        <v>-</v>
      </c>
      <c r="AG33" s="119" t="str">
        <f t="shared" ca="1" si="11"/>
        <v>-</v>
      </c>
      <c r="AH33" s="118" t="str">
        <f t="shared" ca="1" si="12"/>
        <v>-</v>
      </c>
      <c r="AI33" s="118">
        <f t="shared" ca="1" si="13"/>
        <v>0</v>
      </c>
      <c r="AJ33" s="120">
        <f t="shared" ca="1" si="14"/>
        <v>0</v>
      </c>
      <c r="AK33" s="118">
        <f t="shared" ca="1" si="15"/>
        <v>0</v>
      </c>
      <c r="AL33" s="118">
        <f t="shared" ca="1" si="16"/>
        <v>0</v>
      </c>
    </row>
    <row r="34" spans="1:38" ht="27" customHeight="1" x14ac:dyDescent="0.25">
      <c r="A34" s="53">
        <f>'OSNOVNA PLAČA'!A28</f>
        <v>19</v>
      </c>
      <c r="B34" s="333" t="str">
        <f t="shared" ca="1" si="17"/>
        <v>A19</v>
      </c>
      <c r="C34" s="333"/>
      <c r="D34" s="54" t="str">
        <f>IF(LEN('OSNOVNA PLAČA'!C28)&gt;0,'OSNOVNA PLAČA'!C28,"")</f>
        <v/>
      </c>
      <c r="E34" s="55" t="str">
        <f>IF(LEN('OSNOVNA PLAČA'!D28)&gt;0,'OSNOVNA PLAČA'!D28,"")</f>
        <v/>
      </c>
      <c r="F34" s="164">
        <f ca="1">IF(LEN(B34)&gt;0,'OBRAČUNANA OSNOVNA PLAČA'!L28,"")</f>
        <v>0</v>
      </c>
      <c r="G34" s="57"/>
      <c r="H34" s="57"/>
      <c r="I34" s="57"/>
      <c r="J34" s="57"/>
      <c r="K34" s="57"/>
      <c r="L34" s="178">
        <f t="shared" si="4"/>
        <v>0</v>
      </c>
      <c r="M34" s="179">
        <f t="shared" ca="1" si="18"/>
        <v>0</v>
      </c>
      <c r="N34" s="179">
        <f t="shared" ca="1" si="20"/>
        <v>0</v>
      </c>
      <c r="O34" s="180">
        <f t="shared" ca="1" si="5"/>
        <v>0</v>
      </c>
      <c r="P34" s="181">
        <f t="shared" ca="1" si="19"/>
        <v>0</v>
      </c>
      <c r="Q34" s="182">
        <f t="shared" ca="1" si="6"/>
        <v>0</v>
      </c>
      <c r="R34" s="182">
        <f ca="1">IF(LEN(B34)&gt;0,'7'!R34-'7'!Q34,"")</f>
        <v>0</v>
      </c>
      <c r="S34" s="183"/>
      <c r="T34" s="33"/>
      <c r="U34" s="33"/>
      <c r="V34" s="33"/>
      <c r="W34" s="33"/>
      <c r="X34" s="33"/>
      <c r="Y34" s="33"/>
      <c r="AB34" s="243">
        <f>ROW()</f>
        <v>34</v>
      </c>
      <c r="AC34" s="118">
        <f t="shared" ca="1" si="7"/>
        <v>0</v>
      </c>
      <c r="AD34" s="118">
        <f t="shared" ca="1" si="8"/>
        <v>0</v>
      </c>
      <c r="AE34" s="119" t="str">
        <f t="shared" ca="1" si="9"/>
        <v>-</v>
      </c>
      <c r="AF34" s="118" t="str">
        <f t="shared" ca="1" si="10"/>
        <v>-</v>
      </c>
      <c r="AG34" s="119" t="str">
        <f t="shared" ca="1" si="11"/>
        <v>-</v>
      </c>
      <c r="AH34" s="118" t="str">
        <f t="shared" ca="1" si="12"/>
        <v>-</v>
      </c>
      <c r="AI34" s="118">
        <f t="shared" ca="1" si="13"/>
        <v>0</v>
      </c>
      <c r="AJ34" s="120">
        <f t="shared" ca="1" si="14"/>
        <v>0</v>
      </c>
      <c r="AK34" s="118">
        <f t="shared" ca="1" si="15"/>
        <v>0</v>
      </c>
      <c r="AL34" s="118">
        <f t="shared" ca="1" si="16"/>
        <v>0</v>
      </c>
    </row>
    <row r="35" spans="1:38" ht="27" customHeight="1" x14ac:dyDescent="0.25">
      <c r="A35" s="53">
        <f>'OSNOVNA PLAČA'!A29</f>
        <v>20</v>
      </c>
      <c r="B35" s="333" t="str">
        <f t="shared" ca="1" si="17"/>
        <v>A20</v>
      </c>
      <c r="C35" s="333"/>
      <c r="D35" s="54" t="str">
        <f>IF(LEN('OSNOVNA PLAČA'!C29)&gt;0,'OSNOVNA PLAČA'!C29,"")</f>
        <v/>
      </c>
      <c r="E35" s="55" t="str">
        <f>IF(LEN('OSNOVNA PLAČA'!D29)&gt;0,'OSNOVNA PLAČA'!D29,"")</f>
        <v/>
      </c>
      <c r="F35" s="164">
        <f ca="1">IF(LEN(B35)&gt;0,'OBRAČUNANA OSNOVNA PLAČA'!L29,"")</f>
        <v>0</v>
      </c>
      <c r="G35" s="57"/>
      <c r="H35" s="57"/>
      <c r="I35" s="57"/>
      <c r="J35" s="57"/>
      <c r="K35" s="57"/>
      <c r="L35" s="178">
        <f t="shared" si="4"/>
        <v>0</v>
      </c>
      <c r="M35" s="179">
        <f t="shared" ca="1" si="18"/>
        <v>0</v>
      </c>
      <c r="N35" s="179">
        <f t="shared" ca="1" si="20"/>
        <v>0</v>
      </c>
      <c r="O35" s="180">
        <f t="shared" ca="1" si="5"/>
        <v>0</v>
      </c>
      <c r="P35" s="181">
        <f t="shared" ca="1" si="19"/>
        <v>0</v>
      </c>
      <c r="Q35" s="182">
        <f t="shared" ca="1" si="6"/>
        <v>0</v>
      </c>
      <c r="R35" s="182">
        <f ca="1">IF(LEN(B35)&gt;0,'7'!R35-'7'!Q35,"")</f>
        <v>0</v>
      </c>
      <c r="S35" s="183"/>
      <c r="T35" s="33"/>
      <c r="U35" s="33"/>
      <c r="V35" s="33"/>
      <c r="W35" s="33"/>
      <c r="X35" s="33"/>
      <c r="Y35" s="33"/>
      <c r="AB35" s="243">
        <f>ROW()</f>
        <v>35</v>
      </c>
      <c r="AC35" s="118">
        <f t="shared" ca="1" si="7"/>
        <v>0</v>
      </c>
      <c r="AD35" s="118">
        <f t="shared" ca="1" si="8"/>
        <v>0</v>
      </c>
      <c r="AE35" s="119" t="str">
        <f t="shared" ca="1" si="9"/>
        <v>-</v>
      </c>
      <c r="AF35" s="118" t="str">
        <f t="shared" ca="1" si="10"/>
        <v>-</v>
      </c>
      <c r="AG35" s="119" t="str">
        <f t="shared" ca="1" si="11"/>
        <v>-</v>
      </c>
      <c r="AH35" s="118" t="str">
        <f t="shared" ca="1" si="12"/>
        <v>-</v>
      </c>
      <c r="AI35" s="118">
        <f t="shared" ca="1" si="13"/>
        <v>0</v>
      </c>
      <c r="AJ35" s="120">
        <f t="shared" ca="1" si="14"/>
        <v>0</v>
      </c>
      <c r="AK35" s="118">
        <f t="shared" ca="1" si="15"/>
        <v>0</v>
      </c>
      <c r="AL35" s="118">
        <f t="shared" ca="1" si="16"/>
        <v>0</v>
      </c>
    </row>
    <row r="36" spans="1:38" ht="27" customHeight="1" x14ac:dyDescent="0.25">
      <c r="A36" s="53">
        <f>'OSNOVNA PLAČA'!A30</f>
        <v>21</v>
      </c>
      <c r="B36" s="333" t="str">
        <f t="shared" ca="1" si="17"/>
        <v>A21</v>
      </c>
      <c r="C36" s="333"/>
      <c r="D36" s="54" t="str">
        <f>IF(LEN('OSNOVNA PLAČA'!C30)&gt;0,'OSNOVNA PLAČA'!C30,"")</f>
        <v/>
      </c>
      <c r="E36" s="55" t="str">
        <f>IF(LEN('OSNOVNA PLAČA'!D30)&gt;0,'OSNOVNA PLAČA'!D30,"")</f>
        <v/>
      </c>
      <c r="F36" s="164">
        <f ca="1">IF(LEN(B36)&gt;0,'OBRAČUNANA OSNOVNA PLAČA'!L30,"")</f>
        <v>0</v>
      </c>
      <c r="G36" s="57"/>
      <c r="H36" s="57"/>
      <c r="I36" s="57"/>
      <c r="J36" s="57"/>
      <c r="K36" s="57"/>
      <c r="L36" s="178">
        <f t="shared" si="4"/>
        <v>0</v>
      </c>
      <c r="M36" s="179">
        <f t="shared" ca="1" si="18"/>
        <v>0</v>
      </c>
      <c r="N36" s="179">
        <f t="shared" ca="1" si="20"/>
        <v>0</v>
      </c>
      <c r="O36" s="180">
        <f t="shared" ca="1" si="5"/>
        <v>0</v>
      </c>
      <c r="P36" s="181">
        <f t="shared" ca="1" si="19"/>
        <v>0</v>
      </c>
      <c r="Q36" s="182">
        <f t="shared" ca="1" si="6"/>
        <v>0</v>
      </c>
      <c r="R36" s="182">
        <f ca="1">IF(LEN(B36)&gt;0,'7'!R36-'7'!Q36,"")</f>
        <v>0</v>
      </c>
      <c r="S36" s="183"/>
      <c r="T36" s="33"/>
      <c r="U36" s="33"/>
      <c r="V36" s="33"/>
      <c r="W36" s="33"/>
      <c r="X36" s="33"/>
      <c r="Y36" s="33"/>
      <c r="AB36" s="243">
        <f>ROW()</f>
        <v>36</v>
      </c>
      <c r="AC36" s="118">
        <f t="shared" ca="1" si="7"/>
        <v>0</v>
      </c>
      <c r="AD36" s="118">
        <f t="shared" ca="1" si="8"/>
        <v>0</v>
      </c>
      <c r="AE36" s="119" t="str">
        <f t="shared" ca="1" si="9"/>
        <v>-</v>
      </c>
      <c r="AF36" s="118" t="str">
        <f t="shared" ca="1" si="10"/>
        <v>-</v>
      </c>
      <c r="AG36" s="119" t="str">
        <f t="shared" ca="1" si="11"/>
        <v>-</v>
      </c>
      <c r="AH36" s="118" t="str">
        <f t="shared" ca="1" si="12"/>
        <v>-</v>
      </c>
      <c r="AI36" s="118">
        <f t="shared" ca="1" si="13"/>
        <v>0</v>
      </c>
      <c r="AJ36" s="120">
        <f t="shared" ca="1" si="14"/>
        <v>0</v>
      </c>
      <c r="AK36" s="118">
        <f t="shared" ca="1" si="15"/>
        <v>0</v>
      </c>
      <c r="AL36" s="118">
        <f t="shared" ca="1" si="16"/>
        <v>0</v>
      </c>
    </row>
    <row r="37" spans="1:38" ht="27" customHeight="1" x14ac:dyDescent="0.25">
      <c r="A37" s="53">
        <f>'OSNOVNA PLAČA'!A31</f>
        <v>22</v>
      </c>
      <c r="B37" s="333" t="str">
        <f t="shared" ca="1" si="17"/>
        <v>A22</v>
      </c>
      <c r="C37" s="333"/>
      <c r="D37" s="54" t="str">
        <f>IF(LEN('OSNOVNA PLAČA'!C31)&gt;0,'OSNOVNA PLAČA'!C31,"")</f>
        <v/>
      </c>
      <c r="E37" s="55" t="str">
        <f>IF(LEN('OSNOVNA PLAČA'!D31)&gt;0,'OSNOVNA PLAČA'!D31,"")</f>
        <v/>
      </c>
      <c r="F37" s="164">
        <f ca="1">IF(LEN(B37)&gt;0,'OBRAČUNANA OSNOVNA PLAČA'!L31,"")</f>
        <v>0</v>
      </c>
      <c r="G37" s="57"/>
      <c r="H37" s="57"/>
      <c r="I37" s="57"/>
      <c r="J37" s="57"/>
      <c r="K37" s="57"/>
      <c r="L37" s="178">
        <f t="shared" si="4"/>
        <v>0</v>
      </c>
      <c r="M37" s="179">
        <f t="shared" ca="1" si="18"/>
        <v>0</v>
      </c>
      <c r="N37" s="179">
        <f t="shared" ca="1" si="20"/>
        <v>0</v>
      </c>
      <c r="O37" s="180">
        <f t="shared" ca="1" si="5"/>
        <v>0</v>
      </c>
      <c r="P37" s="181">
        <f t="shared" ca="1" si="19"/>
        <v>0</v>
      </c>
      <c r="Q37" s="182">
        <f t="shared" ca="1" si="6"/>
        <v>0</v>
      </c>
      <c r="R37" s="182">
        <f ca="1">IF(LEN(B37)&gt;0,'7'!R37-'7'!Q37,"")</f>
        <v>0</v>
      </c>
      <c r="S37" s="183"/>
      <c r="T37" s="33"/>
      <c r="U37" s="33"/>
      <c r="V37" s="33"/>
      <c r="W37" s="33"/>
      <c r="X37" s="33"/>
      <c r="Y37" s="33"/>
      <c r="AB37" s="243">
        <f>ROW()</f>
        <v>37</v>
      </c>
      <c r="AC37" s="118">
        <f t="shared" ca="1" si="7"/>
        <v>0</v>
      </c>
      <c r="AD37" s="118">
        <f t="shared" ca="1" si="8"/>
        <v>0</v>
      </c>
      <c r="AE37" s="119" t="str">
        <f t="shared" ca="1" si="9"/>
        <v>-</v>
      </c>
      <c r="AF37" s="118" t="str">
        <f t="shared" ca="1" si="10"/>
        <v>-</v>
      </c>
      <c r="AG37" s="119" t="str">
        <f t="shared" ca="1" si="11"/>
        <v>-</v>
      </c>
      <c r="AH37" s="118" t="str">
        <f t="shared" ca="1" si="12"/>
        <v>-</v>
      </c>
      <c r="AI37" s="118">
        <f t="shared" ca="1" si="13"/>
        <v>0</v>
      </c>
      <c r="AJ37" s="120">
        <f t="shared" ca="1" si="14"/>
        <v>0</v>
      </c>
      <c r="AK37" s="118">
        <f t="shared" ca="1" si="15"/>
        <v>0</v>
      </c>
      <c r="AL37" s="118">
        <f t="shared" ca="1" si="16"/>
        <v>0</v>
      </c>
    </row>
    <row r="38" spans="1:38" ht="27" customHeight="1" x14ac:dyDescent="0.25">
      <c r="A38" s="53">
        <f>'OSNOVNA PLAČA'!A32</f>
        <v>23</v>
      </c>
      <c r="B38" s="333" t="str">
        <f t="shared" ca="1" si="17"/>
        <v>A23</v>
      </c>
      <c r="C38" s="333"/>
      <c r="D38" s="54" t="str">
        <f>IF(LEN('OSNOVNA PLAČA'!C32)&gt;0,'OSNOVNA PLAČA'!C32,"")</f>
        <v/>
      </c>
      <c r="E38" s="55" t="str">
        <f>IF(LEN('OSNOVNA PLAČA'!D32)&gt;0,'OSNOVNA PLAČA'!D32,"")</f>
        <v/>
      </c>
      <c r="F38" s="164">
        <f ca="1">IF(LEN(B38)&gt;0,'OBRAČUNANA OSNOVNA PLAČA'!L32,"")</f>
        <v>0</v>
      </c>
      <c r="G38" s="57"/>
      <c r="H38" s="57"/>
      <c r="I38" s="57"/>
      <c r="J38" s="57"/>
      <c r="K38" s="57"/>
      <c r="L38" s="178">
        <f t="shared" si="4"/>
        <v>0</v>
      </c>
      <c r="M38" s="179">
        <f t="shared" ca="1" si="18"/>
        <v>0</v>
      </c>
      <c r="N38" s="179">
        <f t="shared" ca="1" si="20"/>
        <v>0</v>
      </c>
      <c r="O38" s="180">
        <f t="shared" ca="1" si="5"/>
        <v>0</v>
      </c>
      <c r="P38" s="181">
        <f t="shared" ca="1" si="19"/>
        <v>0</v>
      </c>
      <c r="Q38" s="182">
        <f t="shared" ca="1" si="6"/>
        <v>0</v>
      </c>
      <c r="R38" s="182">
        <f ca="1">IF(LEN(B38)&gt;0,'7'!R38-'7'!Q38,"")</f>
        <v>0</v>
      </c>
      <c r="S38" s="183"/>
      <c r="T38" s="33"/>
      <c r="U38" s="33"/>
      <c r="V38" s="33"/>
      <c r="W38" s="33"/>
      <c r="X38" s="33"/>
      <c r="Y38" s="33"/>
      <c r="AB38" s="243">
        <f>ROW()</f>
        <v>38</v>
      </c>
      <c r="AC38" s="118">
        <f t="shared" ca="1" si="7"/>
        <v>0</v>
      </c>
      <c r="AD38" s="118">
        <f t="shared" ca="1" si="8"/>
        <v>0</v>
      </c>
      <c r="AE38" s="119" t="str">
        <f t="shared" ca="1" si="9"/>
        <v>-</v>
      </c>
      <c r="AF38" s="118" t="str">
        <f t="shared" ca="1" si="10"/>
        <v>-</v>
      </c>
      <c r="AG38" s="119" t="str">
        <f t="shared" ca="1" si="11"/>
        <v>-</v>
      </c>
      <c r="AH38" s="118" t="str">
        <f t="shared" ca="1" si="12"/>
        <v>-</v>
      </c>
      <c r="AI38" s="118">
        <f t="shared" ca="1" si="13"/>
        <v>0</v>
      </c>
      <c r="AJ38" s="120">
        <f t="shared" ca="1" si="14"/>
        <v>0</v>
      </c>
      <c r="AK38" s="118">
        <f t="shared" ca="1" si="15"/>
        <v>0</v>
      </c>
      <c r="AL38" s="118">
        <f t="shared" ca="1" si="16"/>
        <v>0</v>
      </c>
    </row>
    <row r="39" spans="1:38" ht="27" customHeight="1" x14ac:dyDescent="0.25">
      <c r="A39" s="53">
        <f>'OSNOVNA PLAČA'!A33</f>
        <v>24</v>
      </c>
      <c r="B39" s="333" t="str">
        <f t="shared" ca="1" si="17"/>
        <v>A24</v>
      </c>
      <c r="C39" s="333"/>
      <c r="D39" s="54" t="str">
        <f>IF(LEN('OSNOVNA PLAČA'!C33)&gt;0,'OSNOVNA PLAČA'!C33,"")</f>
        <v/>
      </c>
      <c r="E39" s="55" t="str">
        <f>IF(LEN('OSNOVNA PLAČA'!D33)&gt;0,'OSNOVNA PLAČA'!D33,"")</f>
        <v/>
      </c>
      <c r="F39" s="164">
        <f ca="1">IF(LEN(B39)&gt;0,'OBRAČUNANA OSNOVNA PLAČA'!L33,"")</f>
        <v>0</v>
      </c>
      <c r="G39" s="57"/>
      <c r="H39" s="57"/>
      <c r="I39" s="57"/>
      <c r="J39" s="57"/>
      <c r="K39" s="57"/>
      <c r="L39" s="178">
        <f t="shared" si="4"/>
        <v>0</v>
      </c>
      <c r="M39" s="179">
        <f t="shared" ca="1" si="18"/>
        <v>0</v>
      </c>
      <c r="N39" s="179">
        <f t="shared" ca="1" si="20"/>
        <v>0</v>
      </c>
      <c r="O39" s="180">
        <f t="shared" ca="1" si="5"/>
        <v>0</v>
      </c>
      <c r="P39" s="181">
        <f t="shared" ca="1" si="19"/>
        <v>0</v>
      </c>
      <c r="Q39" s="182">
        <f t="shared" ca="1" si="6"/>
        <v>0</v>
      </c>
      <c r="R39" s="182">
        <f ca="1">IF(LEN(B39)&gt;0,'7'!R39-'7'!Q39,"")</f>
        <v>0</v>
      </c>
      <c r="S39" s="183"/>
      <c r="T39" s="33"/>
      <c r="U39" s="33"/>
      <c r="V39" s="33"/>
      <c r="W39" s="33"/>
      <c r="X39" s="33"/>
      <c r="Y39" s="33"/>
      <c r="AB39" s="243">
        <f>ROW()</f>
        <v>39</v>
      </c>
      <c r="AC39" s="118">
        <f t="shared" ca="1" si="7"/>
        <v>0</v>
      </c>
      <c r="AD39" s="118">
        <f t="shared" ca="1" si="8"/>
        <v>0</v>
      </c>
      <c r="AE39" s="119" t="str">
        <f t="shared" ca="1" si="9"/>
        <v>-</v>
      </c>
      <c r="AF39" s="118" t="str">
        <f t="shared" ca="1" si="10"/>
        <v>-</v>
      </c>
      <c r="AG39" s="119" t="str">
        <f t="shared" ca="1" si="11"/>
        <v>-</v>
      </c>
      <c r="AH39" s="118" t="str">
        <f t="shared" ca="1" si="12"/>
        <v>-</v>
      </c>
      <c r="AI39" s="118">
        <f t="shared" ca="1" si="13"/>
        <v>0</v>
      </c>
      <c r="AJ39" s="120">
        <f t="shared" ca="1" si="14"/>
        <v>0</v>
      </c>
      <c r="AK39" s="118">
        <f t="shared" ca="1" si="15"/>
        <v>0</v>
      </c>
      <c r="AL39" s="118">
        <f t="shared" ca="1" si="16"/>
        <v>0</v>
      </c>
    </row>
    <row r="40" spans="1:38" ht="27" customHeight="1" x14ac:dyDescent="0.25">
      <c r="A40" s="53">
        <f>'OSNOVNA PLAČA'!A34</f>
        <v>25</v>
      </c>
      <c r="B40" s="333" t="str">
        <f t="shared" ca="1" si="17"/>
        <v>A25</v>
      </c>
      <c r="C40" s="333"/>
      <c r="D40" s="54" t="str">
        <f>IF(LEN('OSNOVNA PLAČA'!C34)&gt;0,'OSNOVNA PLAČA'!C34,"")</f>
        <v/>
      </c>
      <c r="E40" s="55" t="str">
        <f>IF(LEN('OSNOVNA PLAČA'!D34)&gt;0,'OSNOVNA PLAČA'!D34,"")</f>
        <v/>
      </c>
      <c r="F40" s="164">
        <f ca="1">IF(LEN(B40)&gt;0,'OBRAČUNANA OSNOVNA PLAČA'!L34,"")</f>
        <v>0</v>
      </c>
      <c r="G40" s="57"/>
      <c r="H40" s="57"/>
      <c r="I40" s="57"/>
      <c r="J40" s="57"/>
      <c r="K40" s="57"/>
      <c r="L40" s="178">
        <f t="shared" si="4"/>
        <v>0</v>
      </c>
      <c r="M40" s="179">
        <f t="shared" ca="1" si="18"/>
        <v>0</v>
      </c>
      <c r="N40" s="179">
        <f t="shared" ca="1" si="20"/>
        <v>0</v>
      </c>
      <c r="O40" s="180">
        <f t="shared" ca="1" si="5"/>
        <v>0</v>
      </c>
      <c r="P40" s="181">
        <f t="shared" ca="1" si="19"/>
        <v>0</v>
      </c>
      <c r="Q40" s="182">
        <f t="shared" ca="1" si="6"/>
        <v>0</v>
      </c>
      <c r="R40" s="182">
        <f ca="1">IF(LEN(B40)&gt;0,'7'!R40-'7'!Q40,"")</f>
        <v>0</v>
      </c>
      <c r="S40" s="183"/>
      <c r="T40" s="33"/>
      <c r="U40" s="33"/>
      <c r="V40" s="33"/>
      <c r="W40" s="33"/>
      <c r="X40" s="33"/>
      <c r="Y40" s="33"/>
      <c r="AB40" s="243">
        <f>ROW()</f>
        <v>40</v>
      </c>
      <c r="AC40" s="118">
        <f t="shared" ca="1" si="7"/>
        <v>0</v>
      </c>
      <c r="AD40" s="118">
        <f t="shared" ca="1" si="8"/>
        <v>0</v>
      </c>
      <c r="AE40" s="119" t="str">
        <f t="shared" ca="1" si="9"/>
        <v>-</v>
      </c>
      <c r="AF40" s="118" t="str">
        <f t="shared" ca="1" si="10"/>
        <v>-</v>
      </c>
      <c r="AG40" s="119" t="str">
        <f t="shared" ca="1" si="11"/>
        <v>-</v>
      </c>
      <c r="AH40" s="118" t="str">
        <f t="shared" ca="1" si="12"/>
        <v>-</v>
      </c>
      <c r="AI40" s="118">
        <f t="shared" ca="1" si="13"/>
        <v>0</v>
      </c>
      <c r="AJ40" s="120">
        <f t="shared" ca="1" si="14"/>
        <v>0</v>
      </c>
      <c r="AK40" s="118">
        <f t="shared" ca="1" si="15"/>
        <v>0</v>
      </c>
      <c r="AL40" s="118">
        <f t="shared" ca="1" si="16"/>
        <v>0</v>
      </c>
    </row>
    <row r="41" spans="1:38" ht="27" customHeight="1" x14ac:dyDescent="0.25">
      <c r="A41" s="53">
        <f>'OSNOVNA PLAČA'!A35</f>
        <v>26</v>
      </c>
      <c r="B41" s="333" t="str">
        <f t="shared" ca="1" si="17"/>
        <v>A26</v>
      </c>
      <c r="C41" s="333"/>
      <c r="D41" s="54" t="str">
        <f>IF(LEN('OSNOVNA PLAČA'!C35)&gt;0,'OSNOVNA PLAČA'!C35,"")</f>
        <v/>
      </c>
      <c r="E41" s="55" t="str">
        <f>IF(LEN('OSNOVNA PLAČA'!D35)&gt;0,'OSNOVNA PLAČA'!D35,"")</f>
        <v/>
      </c>
      <c r="F41" s="164">
        <f ca="1">IF(LEN(B41)&gt;0,'OBRAČUNANA OSNOVNA PLAČA'!L35,"")</f>
        <v>0</v>
      </c>
      <c r="G41" s="57"/>
      <c r="H41" s="57"/>
      <c r="I41" s="57"/>
      <c r="J41" s="57"/>
      <c r="K41" s="57"/>
      <c r="L41" s="178">
        <f t="shared" si="4"/>
        <v>0</v>
      </c>
      <c r="M41" s="179">
        <f t="shared" ca="1" si="18"/>
        <v>0</v>
      </c>
      <c r="N41" s="179">
        <f t="shared" ca="1" si="20"/>
        <v>0</v>
      </c>
      <c r="O41" s="180">
        <f t="shared" ca="1" si="5"/>
        <v>0</v>
      </c>
      <c r="P41" s="181">
        <f t="shared" ca="1" si="19"/>
        <v>0</v>
      </c>
      <c r="Q41" s="182">
        <f t="shared" ca="1" si="6"/>
        <v>0</v>
      </c>
      <c r="R41" s="182">
        <f ca="1">IF(LEN(B41)&gt;0,'7'!R41-'7'!Q41,"")</f>
        <v>0</v>
      </c>
      <c r="S41" s="183"/>
      <c r="T41" s="33"/>
      <c r="U41" s="33"/>
      <c r="V41" s="33"/>
      <c r="W41" s="33"/>
      <c r="X41" s="33"/>
      <c r="Y41" s="33"/>
      <c r="AB41" s="243">
        <f>ROW()</f>
        <v>41</v>
      </c>
      <c r="AC41" s="118">
        <f t="shared" ca="1" si="7"/>
        <v>0</v>
      </c>
      <c r="AD41" s="118">
        <f t="shared" ca="1" si="8"/>
        <v>0</v>
      </c>
      <c r="AE41" s="119" t="str">
        <f t="shared" ca="1" si="9"/>
        <v>-</v>
      </c>
      <c r="AF41" s="118" t="str">
        <f t="shared" ca="1" si="10"/>
        <v>-</v>
      </c>
      <c r="AG41" s="119" t="str">
        <f t="shared" ca="1" si="11"/>
        <v>-</v>
      </c>
      <c r="AH41" s="118" t="str">
        <f t="shared" ca="1" si="12"/>
        <v>-</v>
      </c>
      <c r="AI41" s="118">
        <f t="shared" ca="1" si="13"/>
        <v>0</v>
      </c>
      <c r="AJ41" s="120">
        <f t="shared" ca="1" si="14"/>
        <v>0</v>
      </c>
      <c r="AK41" s="118">
        <f t="shared" ca="1" si="15"/>
        <v>0</v>
      </c>
      <c r="AL41" s="118">
        <f t="shared" ca="1" si="16"/>
        <v>0</v>
      </c>
    </row>
    <row r="42" spans="1:38" ht="27" customHeight="1" x14ac:dyDescent="0.25">
      <c r="A42" s="53">
        <f>'OSNOVNA PLAČA'!A36</f>
        <v>27</v>
      </c>
      <c r="B42" s="333" t="str">
        <f t="shared" ca="1" si="17"/>
        <v>A27</v>
      </c>
      <c r="C42" s="333"/>
      <c r="D42" s="54" t="str">
        <f>IF(LEN('OSNOVNA PLAČA'!C36)&gt;0,'OSNOVNA PLAČA'!C36,"")</f>
        <v/>
      </c>
      <c r="E42" s="55" t="str">
        <f>IF(LEN('OSNOVNA PLAČA'!D36)&gt;0,'OSNOVNA PLAČA'!D36,"")</f>
        <v/>
      </c>
      <c r="F42" s="164">
        <f ca="1">IF(LEN(B42)&gt;0,'OBRAČUNANA OSNOVNA PLAČA'!L36,"")</f>
        <v>0</v>
      </c>
      <c r="G42" s="57"/>
      <c r="H42" s="57"/>
      <c r="I42" s="57"/>
      <c r="J42" s="57"/>
      <c r="K42" s="57"/>
      <c r="L42" s="178">
        <f t="shared" si="4"/>
        <v>0</v>
      </c>
      <c r="M42" s="179">
        <f t="shared" ca="1" si="18"/>
        <v>0</v>
      </c>
      <c r="N42" s="179">
        <f t="shared" ca="1" si="20"/>
        <v>0</v>
      </c>
      <c r="O42" s="180">
        <f t="shared" ca="1" si="5"/>
        <v>0</v>
      </c>
      <c r="P42" s="181">
        <f t="shared" ca="1" si="19"/>
        <v>0</v>
      </c>
      <c r="Q42" s="182">
        <f t="shared" ca="1" si="6"/>
        <v>0</v>
      </c>
      <c r="R42" s="182">
        <f ca="1">IF(LEN(B42)&gt;0,'7'!R42-'7'!Q42,"")</f>
        <v>0</v>
      </c>
      <c r="S42" s="183"/>
      <c r="T42" s="33"/>
      <c r="U42" s="33"/>
      <c r="V42" s="33"/>
      <c r="W42" s="33"/>
      <c r="X42" s="33"/>
      <c r="Y42" s="33"/>
      <c r="AB42" s="243">
        <f>ROW()</f>
        <v>42</v>
      </c>
      <c r="AC42" s="118">
        <f t="shared" ca="1" si="7"/>
        <v>0</v>
      </c>
      <c r="AD42" s="118">
        <f t="shared" ca="1" si="8"/>
        <v>0</v>
      </c>
      <c r="AE42" s="119" t="str">
        <f t="shared" ca="1" si="9"/>
        <v>-</v>
      </c>
      <c r="AF42" s="118" t="str">
        <f t="shared" ca="1" si="10"/>
        <v>-</v>
      </c>
      <c r="AG42" s="119" t="str">
        <f t="shared" ca="1" si="11"/>
        <v>-</v>
      </c>
      <c r="AH42" s="118" t="str">
        <f t="shared" ca="1" si="12"/>
        <v>-</v>
      </c>
      <c r="AI42" s="118">
        <f t="shared" ca="1" si="13"/>
        <v>0</v>
      </c>
      <c r="AJ42" s="120">
        <f t="shared" ca="1" si="14"/>
        <v>0</v>
      </c>
      <c r="AK42" s="118">
        <f t="shared" ca="1" si="15"/>
        <v>0</v>
      </c>
      <c r="AL42" s="118">
        <f t="shared" ca="1" si="16"/>
        <v>0</v>
      </c>
    </row>
    <row r="43" spans="1:38" ht="27" customHeight="1" x14ac:dyDescent="0.25">
      <c r="A43" s="53">
        <f>'OSNOVNA PLAČA'!A37</f>
        <v>28</v>
      </c>
      <c r="B43" s="333" t="str">
        <f t="shared" ca="1" si="17"/>
        <v>A28</v>
      </c>
      <c r="C43" s="333"/>
      <c r="D43" s="54" t="str">
        <f>IF(LEN('OSNOVNA PLAČA'!C37)&gt;0,'OSNOVNA PLAČA'!C37,"")</f>
        <v/>
      </c>
      <c r="E43" s="55" t="str">
        <f>IF(LEN('OSNOVNA PLAČA'!D37)&gt;0,'OSNOVNA PLAČA'!D37,"")</f>
        <v/>
      </c>
      <c r="F43" s="164">
        <f ca="1">IF(LEN(B43)&gt;0,'OBRAČUNANA OSNOVNA PLAČA'!L37,"")</f>
        <v>0</v>
      </c>
      <c r="G43" s="57"/>
      <c r="H43" s="57"/>
      <c r="I43" s="57"/>
      <c r="J43" s="57"/>
      <c r="K43" s="57"/>
      <c r="L43" s="178">
        <f t="shared" si="4"/>
        <v>0</v>
      </c>
      <c r="M43" s="179">
        <f t="shared" ca="1" si="18"/>
        <v>0</v>
      </c>
      <c r="N43" s="179">
        <f t="shared" ca="1" si="20"/>
        <v>0</v>
      </c>
      <c r="O43" s="180">
        <f t="shared" ca="1" si="5"/>
        <v>0</v>
      </c>
      <c r="P43" s="181">
        <f t="shared" ca="1" si="19"/>
        <v>0</v>
      </c>
      <c r="Q43" s="182">
        <f t="shared" ca="1" si="6"/>
        <v>0</v>
      </c>
      <c r="R43" s="182">
        <f ca="1">IF(LEN(B43)&gt;0,'7'!R43-'7'!Q43,"")</f>
        <v>0</v>
      </c>
      <c r="S43" s="183"/>
      <c r="T43" s="33"/>
      <c r="U43" s="33"/>
      <c r="V43" s="33"/>
      <c r="W43" s="33"/>
      <c r="X43" s="33"/>
      <c r="Y43" s="33"/>
      <c r="AB43" s="243">
        <f>ROW()</f>
        <v>43</v>
      </c>
      <c r="AC43" s="118">
        <f t="shared" ca="1" si="7"/>
        <v>0</v>
      </c>
      <c r="AD43" s="118">
        <f t="shared" ca="1" si="8"/>
        <v>0</v>
      </c>
      <c r="AE43" s="119" t="str">
        <f t="shared" ca="1" si="9"/>
        <v>-</v>
      </c>
      <c r="AF43" s="118" t="str">
        <f t="shared" ca="1" si="10"/>
        <v>-</v>
      </c>
      <c r="AG43" s="119" t="str">
        <f t="shared" ca="1" si="11"/>
        <v>-</v>
      </c>
      <c r="AH43" s="118" t="str">
        <f t="shared" ca="1" si="12"/>
        <v>-</v>
      </c>
      <c r="AI43" s="118">
        <f t="shared" ca="1" si="13"/>
        <v>0</v>
      </c>
      <c r="AJ43" s="120">
        <f t="shared" ca="1" si="14"/>
        <v>0</v>
      </c>
      <c r="AK43" s="118">
        <f t="shared" ca="1" si="15"/>
        <v>0</v>
      </c>
      <c r="AL43" s="118">
        <f t="shared" ca="1" si="16"/>
        <v>0</v>
      </c>
    </row>
    <row r="44" spans="1:38" ht="27" customHeight="1" x14ac:dyDescent="0.25">
      <c r="A44" s="53">
        <f>'OSNOVNA PLAČA'!A38</f>
        <v>29</v>
      </c>
      <c r="B44" s="333" t="str">
        <f t="shared" ca="1" si="17"/>
        <v>A29</v>
      </c>
      <c r="C44" s="333"/>
      <c r="D44" s="54" t="str">
        <f>IF(LEN('OSNOVNA PLAČA'!C38)&gt;0,'OSNOVNA PLAČA'!C38,"")</f>
        <v/>
      </c>
      <c r="E44" s="55" t="str">
        <f>IF(LEN('OSNOVNA PLAČA'!D38)&gt;0,'OSNOVNA PLAČA'!D38,"")</f>
        <v/>
      </c>
      <c r="F44" s="164">
        <f ca="1">IF(LEN(B44)&gt;0,'OBRAČUNANA OSNOVNA PLAČA'!L38,"")</f>
        <v>0</v>
      </c>
      <c r="G44" s="57"/>
      <c r="H44" s="57"/>
      <c r="I44" s="57"/>
      <c r="J44" s="57"/>
      <c r="K44" s="57"/>
      <c r="L44" s="178">
        <f t="shared" si="4"/>
        <v>0</v>
      </c>
      <c r="M44" s="179">
        <f t="shared" ca="1" si="18"/>
        <v>0</v>
      </c>
      <c r="N44" s="179">
        <f t="shared" ca="1" si="20"/>
        <v>0</v>
      </c>
      <c r="O44" s="180">
        <f t="shared" ca="1" si="5"/>
        <v>0</v>
      </c>
      <c r="P44" s="181">
        <f t="shared" ca="1" si="19"/>
        <v>0</v>
      </c>
      <c r="Q44" s="182">
        <f t="shared" ca="1" si="6"/>
        <v>0</v>
      </c>
      <c r="R44" s="182">
        <f ca="1">IF(LEN(B44)&gt;0,'7'!R44-'7'!Q44,"")</f>
        <v>0</v>
      </c>
      <c r="S44" s="183"/>
      <c r="T44" s="33"/>
      <c r="U44" s="33"/>
      <c r="V44" s="33"/>
      <c r="W44" s="33"/>
      <c r="X44" s="33"/>
      <c r="Y44" s="33"/>
      <c r="AB44" s="243">
        <f>ROW()</f>
        <v>44</v>
      </c>
      <c r="AC44" s="118">
        <f t="shared" ca="1" si="7"/>
        <v>0</v>
      </c>
      <c r="AD44" s="118">
        <f t="shared" ca="1" si="8"/>
        <v>0</v>
      </c>
      <c r="AE44" s="119" t="str">
        <f t="shared" ca="1" si="9"/>
        <v>-</v>
      </c>
      <c r="AF44" s="118" t="str">
        <f t="shared" ca="1" si="10"/>
        <v>-</v>
      </c>
      <c r="AG44" s="119" t="str">
        <f t="shared" ca="1" si="11"/>
        <v>-</v>
      </c>
      <c r="AH44" s="118" t="str">
        <f t="shared" ca="1" si="12"/>
        <v>-</v>
      </c>
      <c r="AI44" s="118">
        <f t="shared" ca="1" si="13"/>
        <v>0</v>
      </c>
      <c r="AJ44" s="120">
        <f t="shared" ca="1" si="14"/>
        <v>0</v>
      </c>
      <c r="AK44" s="118">
        <f t="shared" ca="1" si="15"/>
        <v>0</v>
      </c>
      <c r="AL44" s="118">
        <f t="shared" ca="1" si="16"/>
        <v>0</v>
      </c>
    </row>
    <row r="45" spans="1:38" ht="27" customHeight="1" x14ac:dyDescent="0.25">
      <c r="A45" s="53">
        <f>'OSNOVNA PLAČA'!A39</f>
        <v>30</v>
      </c>
      <c r="B45" s="333" t="str">
        <f t="shared" ca="1" si="17"/>
        <v>A30</v>
      </c>
      <c r="C45" s="333"/>
      <c r="D45" s="54" t="str">
        <f>IF(LEN('OSNOVNA PLAČA'!C39)&gt;0,'OSNOVNA PLAČA'!C39,"")</f>
        <v/>
      </c>
      <c r="E45" s="55" t="str">
        <f>IF(LEN('OSNOVNA PLAČA'!D39)&gt;0,'OSNOVNA PLAČA'!D39,"")</f>
        <v/>
      </c>
      <c r="F45" s="164">
        <f ca="1">IF(LEN(B45)&gt;0,'OBRAČUNANA OSNOVNA PLAČA'!L39,"")</f>
        <v>0</v>
      </c>
      <c r="G45" s="57"/>
      <c r="H45" s="57"/>
      <c r="I45" s="57"/>
      <c r="J45" s="57"/>
      <c r="K45" s="57"/>
      <c r="L45" s="178">
        <f t="shared" si="4"/>
        <v>0</v>
      </c>
      <c r="M45" s="179">
        <f t="shared" ca="1" si="18"/>
        <v>0</v>
      </c>
      <c r="N45" s="179">
        <f t="shared" ca="1" si="20"/>
        <v>0</v>
      </c>
      <c r="O45" s="180">
        <f t="shared" ca="1" si="5"/>
        <v>0</v>
      </c>
      <c r="P45" s="181">
        <f t="shared" ca="1" si="19"/>
        <v>0</v>
      </c>
      <c r="Q45" s="182">
        <f t="shared" ca="1" si="6"/>
        <v>0</v>
      </c>
      <c r="R45" s="182">
        <f ca="1">IF(LEN(B45)&gt;0,'7'!R45-'7'!Q45,"")</f>
        <v>0</v>
      </c>
      <c r="S45" s="183"/>
      <c r="T45" s="33"/>
      <c r="U45" s="33"/>
      <c r="V45" s="33"/>
      <c r="W45" s="33"/>
      <c r="X45" s="33"/>
      <c r="Y45" s="33"/>
      <c r="AB45" s="243">
        <f>ROW()</f>
        <v>45</v>
      </c>
      <c r="AC45" s="118">
        <f t="shared" ca="1" si="7"/>
        <v>0</v>
      </c>
      <c r="AD45" s="118">
        <f t="shared" ca="1" si="8"/>
        <v>0</v>
      </c>
      <c r="AE45" s="119" t="str">
        <f t="shared" ca="1" si="9"/>
        <v>-</v>
      </c>
      <c r="AF45" s="118" t="str">
        <f t="shared" ca="1" si="10"/>
        <v>-</v>
      </c>
      <c r="AG45" s="119" t="str">
        <f t="shared" ca="1" si="11"/>
        <v>-</v>
      </c>
      <c r="AH45" s="118" t="str">
        <f t="shared" ca="1" si="12"/>
        <v>-</v>
      </c>
      <c r="AI45" s="118">
        <f t="shared" ca="1" si="13"/>
        <v>0</v>
      </c>
      <c r="AJ45" s="120">
        <f t="shared" ca="1" si="14"/>
        <v>0</v>
      </c>
      <c r="AK45" s="118">
        <f t="shared" ca="1" si="15"/>
        <v>0</v>
      </c>
      <c r="AL45" s="118">
        <f t="shared" ca="1" si="16"/>
        <v>0</v>
      </c>
    </row>
    <row r="46" spans="1:38" ht="27" customHeight="1" x14ac:dyDescent="0.25">
      <c r="A46" s="53">
        <f>'OSNOVNA PLAČA'!A40</f>
        <v>31</v>
      </c>
      <c r="B46" s="333" t="str">
        <f t="shared" ca="1" si="17"/>
        <v>A31</v>
      </c>
      <c r="C46" s="333"/>
      <c r="D46" s="54" t="str">
        <f>IF(LEN('OSNOVNA PLAČA'!C40)&gt;0,'OSNOVNA PLAČA'!C40,"")</f>
        <v/>
      </c>
      <c r="E46" s="55" t="str">
        <f>IF(LEN('OSNOVNA PLAČA'!D40)&gt;0,'OSNOVNA PLAČA'!D40,"")</f>
        <v/>
      </c>
      <c r="F46" s="164">
        <f ca="1">IF(LEN(B46)&gt;0,'OBRAČUNANA OSNOVNA PLAČA'!L40,"")</f>
        <v>0</v>
      </c>
      <c r="G46" s="57"/>
      <c r="H46" s="57"/>
      <c r="I46" s="57"/>
      <c r="J46" s="57"/>
      <c r="K46" s="57"/>
      <c r="L46" s="178">
        <f t="shared" si="4"/>
        <v>0</v>
      </c>
      <c r="M46" s="179">
        <f t="shared" ca="1" si="18"/>
        <v>0</v>
      </c>
      <c r="N46" s="179">
        <f t="shared" ca="1" si="20"/>
        <v>0</v>
      </c>
      <c r="O46" s="180">
        <f t="shared" ca="1" si="5"/>
        <v>0</v>
      </c>
      <c r="P46" s="181">
        <f t="shared" ca="1" si="19"/>
        <v>0</v>
      </c>
      <c r="Q46" s="182">
        <f t="shared" ca="1" si="6"/>
        <v>0</v>
      </c>
      <c r="R46" s="182">
        <f ca="1">IF(LEN(B46)&gt;0,'7'!R46-'7'!Q46,"")</f>
        <v>0</v>
      </c>
      <c r="S46" s="183"/>
      <c r="T46" s="33"/>
      <c r="U46" s="33"/>
      <c r="V46" s="33"/>
      <c r="W46" s="33"/>
      <c r="X46" s="33"/>
      <c r="Y46" s="33"/>
      <c r="AB46" s="243">
        <f>ROW()</f>
        <v>46</v>
      </c>
      <c r="AC46" s="118">
        <f t="shared" ca="1" si="7"/>
        <v>0</v>
      </c>
      <c r="AD46" s="118">
        <f t="shared" ca="1" si="8"/>
        <v>0</v>
      </c>
      <c r="AE46" s="119" t="str">
        <f t="shared" ca="1" si="9"/>
        <v>-</v>
      </c>
      <c r="AF46" s="118" t="str">
        <f t="shared" ca="1" si="10"/>
        <v>-</v>
      </c>
      <c r="AG46" s="119" t="str">
        <f t="shared" ca="1" si="11"/>
        <v>-</v>
      </c>
      <c r="AH46" s="118" t="str">
        <f t="shared" ca="1" si="12"/>
        <v>-</v>
      </c>
      <c r="AI46" s="118">
        <f t="shared" ca="1" si="13"/>
        <v>0</v>
      </c>
      <c r="AJ46" s="120">
        <f t="shared" ca="1" si="14"/>
        <v>0</v>
      </c>
      <c r="AK46" s="118">
        <f t="shared" ca="1" si="15"/>
        <v>0</v>
      </c>
      <c r="AL46" s="118">
        <f t="shared" ca="1" si="16"/>
        <v>0</v>
      </c>
    </row>
    <row r="47" spans="1:38" ht="27" customHeight="1" x14ac:dyDescent="0.25">
      <c r="A47" s="53">
        <f>'OSNOVNA PLAČA'!A41</f>
        <v>32</v>
      </c>
      <c r="B47" s="333" t="str">
        <f t="shared" ca="1" si="17"/>
        <v>A32</v>
      </c>
      <c r="C47" s="333"/>
      <c r="D47" s="54" t="str">
        <f>IF(LEN('OSNOVNA PLAČA'!C41)&gt;0,'OSNOVNA PLAČA'!C41,"")</f>
        <v/>
      </c>
      <c r="E47" s="55" t="str">
        <f>IF(LEN('OSNOVNA PLAČA'!D41)&gt;0,'OSNOVNA PLAČA'!D41,"")</f>
        <v/>
      </c>
      <c r="F47" s="164">
        <f ca="1">IF(LEN(B47)&gt;0,'OBRAČUNANA OSNOVNA PLAČA'!L41,"")</f>
        <v>0</v>
      </c>
      <c r="G47" s="57"/>
      <c r="H47" s="57"/>
      <c r="I47" s="57"/>
      <c r="J47" s="57"/>
      <c r="K47" s="57"/>
      <c r="L47" s="178">
        <f t="shared" si="4"/>
        <v>0</v>
      </c>
      <c r="M47" s="179">
        <f t="shared" ca="1" si="18"/>
        <v>0</v>
      </c>
      <c r="N47" s="179">
        <f t="shared" ca="1" si="20"/>
        <v>0</v>
      </c>
      <c r="O47" s="180">
        <f t="shared" ca="1" si="5"/>
        <v>0</v>
      </c>
      <c r="P47" s="181">
        <f t="shared" ca="1" si="19"/>
        <v>0</v>
      </c>
      <c r="Q47" s="182">
        <f t="shared" ca="1" si="6"/>
        <v>0</v>
      </c>
      <c r="R47" s="182">
        <f ca="1">IF(LEN(B47)&gt;0,'7'!R47-'7'!Q47,"")</f>
        <v>0</v>
      </c>
      <c r="S47" s="183"/>
      <c r="T47" s="33"/>
      <c r="U47" s="33"/>
      <c r="V47" s="33"/>
      <c r="W47" s="33"/>
      <c r="X47" s="33"/>
      <c r="Y47" s="33"/>
      <c r="AB47" s="243">
        <f>ROW()</f>
        <v>47</v>
      </c>
      <c r="AC47" s="118">
        <f t="shared" ca="1" si="7"/>
        <v>0</v>
      </c>
      <c r="AD47" s="118">
        <f t="shared" ca="1" si="8"/>
        <v>0</v>
      </c>
      <c r="AE47" s="119" t="str">
        <f t="shared" ca="1" si="9"/>
        <v>-</v>
      </c>
      <c r="AF47" s="118" t="str">
        <f t="shared" ca="1" si="10"/>
        <v>-</v>
      </c>
      <c r="AG47" s="119" t="str">
        <f t="shared" ca="1" si="11"/>
        <v>-</v>
      </c>
      <c r="AH47" s="118" t="str">
        <f t="shared" ca="1" si="12"/>
        <v>-</v>
      </c>
      <c r="AI47" s="118">
        <f t="shared" ca="1" si="13"/>
        <v>0</v>
      </c>
      <c r="AJ47" s="120">
        <f t="shared" ca="1" si="14"/>
        <v>0</v>
      </c>
      <c r="AK47" s="118">
        <f t="shared" ca="1" si="15"/>
        <v>0</v>
      </c>
      <c r="AL47" s="118">
        <f t="shared" ca="1" si="16"/>
        <v>0</v>
      </c>
    </row>
    <row r="48" spans="1:38" ht="27" customHeight="1" x14ac:dyDescent="0.25">
      <c r="A48" s="53">
        <f>'OSNOVNA PLAČA'!A42</f>
        <v>33</v>
      </c>
      <c r="B48" s="333" t="str">
        <f t="shared" ca="1" si="17"/>
        <v>A33</v>
      </c>
      <c r="C48" s="333"/>
      <c r="D48" s="54" t="str">
        <f>IF(LEN('OSNOVNA PLAČA'!C42)&gt;0,'OSNOVNA PLAČA'!C42,"")</f>
        <v/>
      </c>
      <c r="E48" s="55" t="str">
        <f>IF(LEN('OSNOVNA PLAČA'!D42)&gt;0,'OSNOVNA PLAČA'!D42,"")</f>
        <v/>
      </c>
      <c r="F48" s="164">
        <f ca="1">IF(LEN(B48)&gt;0,'OBRAČUNANA OSNOVNA PLAČA'!L42,"")</f>
        <v>0</v>
      </c>
      <c r="G48" s="57"/>
      <c r="H48" s="57"/>
      <c r="I48" s="57"/>
      <c r="J48" s="57"/>
      <c r="K48" s="57"/>
      <c r="L48" s="178">
        <f t="shared" si="4"/>
        <v>0</v>
      </c>
      <c r="M48" s="179">
        <f t="shared" ca="1" si="18"/>
        <v>0</v>
      </c>
      <c r="N48" s="179">
        <f t="shared" ca="1" si="20"/>
        <v>0</v>
      </c>
      <c r="O48" s="180">
        <f t="shared" ca="1" si="5"/>
        <v>0</v>
      </c>
      <c r="P48" s="181">
        <f t="shared" ca="1" si="19"/>
        <v>0</v>
      </c>
      <c r="Q48" s="182">
        <f t="shared" ca="1" si="6"/>
        <v>0</v>
      </c>
      <c r="R48" s="182">
        <f ca="1">IF(LEN(B48)&gt;0,'7'!R48-'7'!Q48,"")</f>
        <v>0</v>
      </c>
      <c r="S48" s="183"/>
      <c r="T48" s="33"/>
      <c r="U48" s="33"/>
      <c r="V48" s="33"/>
      <c r="W48" s="33"/>
      <c r="X48" s="33"/>
      <c r="Y48" s="33"/>
      <c r="AB48" s="243">
        <f>ROW()</f>
        <v>48</v>
      </c>
      <c r="AC48" s="118">
        <f t="shared" ca="1" si="7"/>
        <v>0</v>
      </c>
      <c r="AD48" s="118">
        <f t="shared" ca="1" si="8"/>
        <v>0</v>
      </c>
      <c r="AE48" s="119" t="str">
        <f t="shared" ca="1" si="9"/>
        <v>-</v>
      </c>
      <c r="AF48" s="118" t="str">
        <f t="shared" ca="1" si="10"/>
        <v>-</v>
      </c>
      <c r="AG48" s="119" t="str">
        <f t="shared" ca="1" si="11"/>
        <v>-</v>
      </c>
      <c r="AH48" s="118" t="str">
        <f t="shared" ca="1" si="12"/>
        <v>-</v>
      </c>
      <c r="AI48" s="118">
        <f t="shared" ca="1" si="13"/>
        <v>0</v>
      </c>
      <c r="AJ48" s="120">
        <f t="shared" ca="1" si="14"/>
        <v>0</v>
      </c>
      <c r="AK48" s="118">
        <f t="shared" ca="1" si="15"/>
        <v>0</v>
      </c>
      <c r="AL48" s="118">
        <f t="shared" ca="1" si="16"/>
        <v>0</v>
      </c>
    </row>
    <row r="49" spans="1:38" ht="27" customHeight="1" x14ac:dyDescent="0.25">
      <c r="A49" s="53">
        <f>'OSNOVNA PLAČA'!A43</f>
        <v>34</v>
      </c>
      <c r="B49" s="333" t="str">
        <f t="shared" ca="1" si="17"/>
        <v>A34</v>
      </c>
      <c r="C49" s="333"/>
      <c r="D49" s="54" t="str">
        <f>IF(LEN('OSNOVNA PLAČA'!C43)&gt;0,'OSNOVNA PLAČA'!C43,"")</f>
        <v/>
      </c>
      <c r="E49" s="55" t="str">
        <f>IF(LEN('OSNOVNA PLAČA'!D43)&gt;0,'OSNOVNA PLAČA'!D43,"")</f>
        <v/>
      </c>
      <c r="F49" s="164">
        <f ca="1">IF(LEN(B49)&gt;0,'OBRAČUNANA OSNOVNA PLAČA'!L43,"")</f>
        <v>0</v>
      </c>
      <c r="G49" s="57"/>
      <c r="H49" s="57"/>
      <c r="I49" s="57"/>
      <c r="J49" s="57"/>
      <c r="K49" s="57"/>
      <c r="L49" s="178">
        <f t="shared" si="4"/>
        <v>0</v>
      </c>
      <c r="M49" s="179">
        <f t="shared" ca="1" si="18"/>
        <v>0</v>
      </c>
      <c r="N49" s="179">
        <f t="shared" ca="1" si="20"/>
        <v>0</v>
      </c>
      <c r="O49" s="180">
        <f t="shared" ca="1" si="5"/>
        <v>0</v>
      </c>
      <c r="P49" s="181">
        <f t="shared" ca="1" si="19"/>
        <v>0</v>
      </c>
      <c r="Q49" s="182">
        <f t="shared" ca="1" si="6"/>
        <v>0</v>
      </c>
      <c r="R49" s="182">
        <f ca="1">IF(LEN(B49)&gt;0,'7'!R49-'7'!Q49,"")</f>
        <v>0</v>
      </c>
      <c r="S49" s="183"/>
      <c r="T49" s="33"/>
      <c r="U49" s="33"/>
      <c r="V49" s="33"/>
      <c r="W49" s="33"/>
      <c r="X49" s="33"/>
      <c r="Y49" s="33"/>
      <c r="AB49" s="243">
        <f>ROW()</f>
        <v>49</v>
      </c>
      <c r="AC49" s="118">
        <f t="shared" ca="1" si="7"/>
        <v>0</v>
      </c>
      <c r="AD49" s="118">
        <f t="shared" ca="1" si="8"/>
        <v>0</v>
      </c>
      <c r="AE49" s="119" t="str">
        <f t="shared" ca="1" si="9"/>
        <v>-</v>
      </c>
      <c r="AF49" s="118" t="str">
        <f t="shared" ca="1" si="10"/>
        <v>-</v>
      </c>
      <c r="AG49" s="119" t="str">
        <f t="shared" ca="1" si="11"/>
        <v>-</v>
      </c>
      <c r="AH49" s="118" t="str">
        <f t="shared" ca="1" si="12"/>
        <v>-</v>
      </c>
      <c r="AI49" s="118">
        <f t="shared" ca="1" si="13"/>
        <v>0</v>
      </c>
      <c r="AJ49" s="120">
        <f t="shared" ca="1" si="14"/>
        <v>0</v>
      </c>
      <c r="AK49" s="118">
        <f t="shared" ca="1" si="15"/>
        <v>0</v>
      </c>
      <c r="AL49" s="118">
        <f t="shared" ca="1" si="16"/>
        <v>0</v>
      </c>
    </row>
    <row r="50" spans="1:38" ht="27" customHeight="1" x14ac:dyDescent="0.25">
      <c r="A50" s="53">
        <f>'OSNOVNA PLAČA'!A44</f>
        <v>35</v>
      </c>
      <c r="B50" s="333" t="str">
        <f t="shared" ca="1" si="17"/>
        <v>A35</v>
      </c>
      <c r="C50" s="333"/>
      <c r="D50" s="54" t="str">
        <f>IF(LEN('OSNOVNA PLAČA'!C44)&gt;0,'OSNOVNA PLAČA'!C44,"")</f>
        <v/>
      </c>
      <c r="E50" s="55" t="str">
        <f>IF(LEN('OSNOVNA PLAČA'!D44)&gt;0,'OSNOVNA PLAČA'!D44,"")</f>
        <v/>
      </c>
      <c r="F50" s="164">
        <f ca="1">IF(LEN(B50)&gt;0,'OBRAČUNANA OSNOVNA PLAČA'!L44,"")</f>
        <v>0</v>
      </c>
      <c r="G50" s="57"/>
      <c r="H50" s="57"/>
      <c r="I50" s="57"/>
      <c r="J50" s="57"/>
      <c r="K50" s="57"/>
      <c r="L50" s="178">
        <f t="shared" si="4"/>
        <v>0</v>
      </c>
      <c r="M50" s="179">
        <f t="shared" ca="1" si="18"/>
        <v>0</v>
      </c>
      <c r="N50" s="179">
        <f t="shared" ca="1" si="20"/>
        <v>0</v>
      </c>
      <c r="O50" s="180">
        <f t="shared" ca="1" si="5"/>
        <v>0</v>
      </c>
      <c r="P50" s="181">
        <f t="shared" ca="1" si="19"/>
        <v>0</v>
      </c>
      <c r="Q50" s="182">
        <f t="shared" ca="1" si="6"/>
        <v>0</v>
      </c>
      <c r="R50" s="182">
        <f ca="1">IF(LEN(B50)&gt;0,'7'!R50-'7'!Q50,"")</f>
        <v>0</v>
      </c>
      <c r="S50" s="183"/>
      <c r="T50" s="33"/>
      <c r="U50" s="33"/>
      <c r="V50" s="33"/>
      <c r="W50" s="33"/>
      <c r="X50" s="33"/>
      <c r="Y50" s="33"/>
      <c r="AB50" s="243">
        <f>ROW()</f>
        <v>50</v>
      </c>
      <c r="AC50" s="118">
        <f t="shared" ca="1" si="7"/>
        <v>0</v>
      </c>
      <c r="AD50" s="118">
        <f t="shared" ca="1" si="8"/>
        <v>0</v>
      </c>
      <c r="AE50" s="119" t="str">
        <f t="shared" ca="1" si="9"/>
        <v>-</v>
      </c>
      <c r="AF50" s="118" t="str">
        <f t="shared" ca="1" si="10"/>
        <v>-</v>
      </c>
      <c r="AG50" s="119" t="str">
        <f t="shared" ca="1" si="11"/>
        <v>-</v>
      </c>
      <c r="AH50" s="118" t="str">
        <f t="shared" ca="1" si="12"/>
        <v>-</v>
      </c>
      <c r="AI50" s="118">
        <f t="shared" ca="1" si="13"/>
        <v>0</v>
      </c>
      <c r="AJ50" s="120">
        <f t="shared" ca="1" si="14"/>
        <v>0</v>
      </c>
      <c r="AK50" s="118">
        <f t="shared" ca="1" si="15"/>
        <v>0</v>
      </c>
      <c r="AL50" s="118">
        <f t="shared" ca="1" si="16"/>
        <v>0</v>
      </c>
    </row>
    <row r="51" spans="1:38" ht="27" customHeight="1" x14ac:dyDescent="0.25">
      <c r="A51" s="53">
        <f>'OSNOVNA PLAČA'!A45</f>
        <v>36</v>
      </c>
      <c r="B51" s="333" t="str">
        <f t="shared" ca="1" si="17"/>
        <v>A36</v>
      </c>
      <c r="C51" s="333"/>
      <c r="D51" s="54" t="str">
        <f>IF(LEN('OSNOVNA PLAČA'!C45)&gt;0,'OSNOVNA PLAČA'!C45,"")</f>
        <v/>
      </c>
      <c r="E51" s="55" t="str">
        <f>IF(LEN('OSNOVNA PLAČA'!D45)&gt;0,'OSNOVNA PLAČA'!D45,"")</f>
        <v/>
      </c>
      <c r="F51" s="164">
        <f ca="1">IF(LEN(B51)&gt;0,'OBRAČUNANA OSNOVNA PLAČA'!L45,"")</f>
        <v>0</v>
      </c>
      <c r="G51" s="57"/>
      <c r="H51" s="57"/>
      <c r="I51" s="57"/>
      <c r="J51" s="57"/>
      <c r="K51" s="57"/>
      <c r="L51" s="178">
        <f t="shared" si="4"/>
        <v>0</v>
      </c>
      <c r="M51" s="179">
        <f t="shared" ca="1" si="18"/>
        <v>0</v>
      </c>
      <c r="N51" s="179">
        <f t="shared" ca="1" si="20"/>
        <v>0</v>
      </c>
      <c r="O51" s="180">
        <f t="shared" ca="1" si="5"/>
        <v>0</v>
      </c>
      <c r="P51" s="181">
        <f t="shared" ca="1" si="19"/>
        <v>0</v>
      </c>
      <c r="Q51" s="182">
        <f t="shared" ca="1" si="6"/>
        <v>0</v>
      </c>
      <c r="R51" s="182">
        <f ca="1">IF(LEN(B51)&gt;0,'7'!R51-'7'!Q51,"")</f>
        <v>0</v>
      </c>
      <c r="S51" s="183"/>
      <c r="T51" s="33"/>
      <c r="U51" s="33"/>
      <c r="V51" s="33"/>
      <c r="W51" s="33"/>
      <c r="X51" s="33"/>
      <c r="Y51" s="33"/>
      <c r="AB51" s="243">
        <f>ROW()</f>
        <v>51</v>
      </c>
      <c r="AC51" s="118">
        <f t="shared" ca="1" si="7"/>
        <v>0</v>
      </c>
      <c r="AD51" s="118">
        <f t="shared" ca="1" si="8"/>
        <v>0</v>
      </c>
      <c r="AE51" s="119" t="str">
        <f t="shared" ca="1" si="9"/>
        <v>-</v>
      </c>
      <c r="AF51" s="118" t="str">
        <f t="shared" ca="1" si="10"/>
        <v>-</v>
      </c>
      <c r="AG51" s="119" t="str">
        <f t="shared" ca="1" si="11"/>
        <v>-</v>
      </c>
      <c r="AH51" s="118" t="str">
        <f t="shared" ca="1" si="12"/>
        <v>-</v>
      </c>
      <c r="AI51" s="118">
        <f t="shared" ca="1" si="13"/>
        <v>0</v>
      </c>
      <c r="AJ51" s="120">
        <f t="shared" ca="1" si="14"/>
        <v>0</v>
      </c>
      <c r="AK51" s="118">
        <f t="shared" ca="1" si="15"/>
        <v>0</v>
      </c>
      <c r="AL51" s="118">
        <f t="shared" ca="1" si="16"/>
        <v>0</v>
      </c>
    </row>
    <row r="52" spans="1:38" ht="27" customHeight="1" x14ac:dyDescent="0.25">
      <c r="A52" s="53">
        <f>'OSNOVNA PLAČA'!A46</f>
        <v>37</v>
      </c>
      <c r="B52" s="333" t="str">
        <f t="shared" ca="1" si="17"/>
        <v>A37</v>
      </c>
      <c r="C52" s="333"/>
      <c r="D52" s="54" t="str">
        <f>IF(LEN('OSNOVNA PLAČA'!C46)&gt;0,'OSNOVNA PLAČA'!C46,"")</f>
        <v/>
      </c>
      <c r="E52" s="55" t="str">
        <f>IF(LEN('OSNOVNA PLAČA'!D46)&gt;0,'OSNOVNA PLAČA'!D46,"")</f>
        <v/>
      </c>
      <c r="F52" s="164">
        <f ca="1">IF(LEN(B52)&gt;0,'OBRAČUNANA OSNOVNA PLAČA'!L46,"")</f>
        <v>0</v>
      </c>
      <c r="G52" s="57"/>
      <c r="H52" s="57"/>
      <c r="I52" s="57"/>
      <c r="J52" s="57"/>
      <c r="K52" s="57"/>
      <c r="L52" s="178">
        <f t="shared" si="4"/>
        <v>0</v>
      </c>
      <c r="M52" s="179">
        <f t="shared" ca="1" si="18"/>
        <v>0</v>
      </c>
      <c r="N52" s="179">
        <f t="shared" ca="1" si="20"/>
        <v>0</v>
      </c>
      <c r="O52" s="180">
        <f t="shared" ca="1" si="5"/>
        <v>0</v>
      </c>
      <c r="P52" s="181">
        <f t="shared" ca="1" si="19"/>
        <v>0</v>
      </c>
      <c r="Q52" s="182">
        <f t="shared" ca="1" si="6"/>
        <v>0</v>
      </c>
      <c r="R52" s="182">
        <f ca="1">IF(LEN(B52)&gt;0,'7'!R52-'7'!Q52,"")</f>
        <v>0</v>
      </c>
      <c r="S52" s="183"/>
      <c r="T52" s="33"/>
      <c r="U52" s="33"/>
      <c r="V52" s="33"/>
      <c r="W52" s="33"/>
      <c r="X52" s="33"/>
      <c r="Y52" s="33"/>
      <c r="AB52" s="243">
        <f>ROW()</f>
        <v>52</v>
      </c>
      <c r="AC52" s="118">
        <f t="shared" ca="1" si="7"/>
        <v>0</v>
      </c>
      <c r="AD52" s="118">
        <f t="shared" ca="1" si="8"/>
        <v>0</v>
      </c>
      <c r="AE52" s="119" t="str">
        <f t="shared" ca="1" si="9"/>
        <v>-</v>
      </c>
      <c r="AF52" s="118" t="str">
        <f t="shared" ca="1" si="10"/>
        <v>-</v>
      </c>
      <c r="AG52" s="119" t="str">
        <f t="shared" ca="1" si="11"/>
        <v>-</v>
      </c>
      <c r="AH52" s="118" t="str">
        <f t="shared" ca="1" si="12"/>
        <v>-</v>
      </c>
      <c r="AI52" s="118">
        <f t="shared" ca="1" si="13"/>
        <v>0</v>
      </c>
      <c r="AJ52" s="120">
        <f t="shared" ca="1" si="14"/>
        <v>0</v>
      </c>
      <c r="AK52" s="118">
        <f t="shared" ca="1" si="15"/>
        <v>0</v>
      </c>
      <c r="AL52" s="118">
        <f t="shared" ca="1" si="16"/>
        <v>0</v>
      </c>
    </row>
    <row r="53" spans="1:38" ht="27" customHeight="1" x14ac:dyDescent="0.25">
      <c r="A53" s="53">
        <f>'OSNOVNA PLAČA'!A47</f>
        <v>38</v>
      </c>
      <c r="B53" s="333" t="str">
        <f t="shared" ca="1" si="17"/>
        <v>A38</v>
      </c>
      <c r="C53" s="333"/>
      <c r="D53" s="54" t="str">
        <f>IF(LEN('OSNOVNA PLAČA'!C47)&gt;0,'OSNOVNA PLAČA'!C47,"")</f>
        <v/>
      </c>
      <c r="E53" s="55" t="str">
        <f>IF(LEN('OSNOVNA PLAČA'!D47)&gt;0,'OSNOVNA PLAČA'!D47,"")</f>
        <v/>
      </c>
      <c r="F53" s="164">
        <f ca="1">IF(LEN(B53)&gt;0,'OBRAČUNANA OSNOVNA PLAČA'!L47,"")</f>
        <v>0</v>
      </c>
      <c r="G53" s="57"/>
      <c r="H53" s="57"/>
      <c r="I53" s="57"/>
      <c r="J53" s="57"/>
      <c r="K53" s="57"/>
      <c r="L53" s="178">
        <f t="shared" si="4"/>
        <v>0</v>
      </c>
      <c r="M53" s="179">
        <f t="shared" ca="1" si="18"/>
        <v>0</v>
      </c>
      <c r="N53" s="179">
        <f t="shared" ca="1" si="20"/>
        <v>0</v>
      </c>
      <c r="O53" s="180">
        <f t="shared" ca="1" si="5"/>
        <v>0</v>
      </c>
      <c r="P53" s="181">
        <f t="shared" ca="1" si="19"/>
        <v>0</v>
      </c>
      <c r="Q53" s="182">
        <f t="shared" ca="1" si="6"/>
        <v>0</v>
      </c>
      <c r="R53" s="182">
        <f ca="1">IF(LEN(B53)&gt;0,'7'!R53-'7'!Q53,"")</f>
        <v>0</v>
      </c>
      <c r="S53" s="183"/>
      <c r="T53" s="33"/>
      <c r="U53" s="33"/>
      <c r="V53" s="33"/>
      <c r="W53" s="33"/>
      <c r="X53" s="33"/>
      <c r="Y53" s="33"/>
      <c r="AB53" s="243">
        <f>ROW()</f>
        <v>53</v>
      </c>
      <c r="AC53" s="118">
        <f t="shared" ca="1" si="7"/>
        <v>0</v>
      </c>
      <c r="AD53" s="118">
        <f t="shared" ca="1" si="8"/>
        <v>0</v>
      </c>
      <c r="AE53" s="119" t="str">
        <f t="shared" ca="1" si="9"/>
        <v>-</v>
      </c>
      <c r="AF53" s="118" t="str">
        <f t="shared" ca="1" si="10"/>
        <v>-</v>
      </c>
      <c r="AG53" s="119" t="str">
        <f t="shared" ca="1" si="11"/>
        <v>-</v>
      </c>
      <c r="AH53" s="118" t="str">
        <f t="shared" ca="1" si="12"/>
        <v>-</v>
      </c>
      <c r="AI53" s="118">
        <f t="shared" ca="1" si="13"/>
        <v>0</v>
      </c>
      <c r="AJ53" s="120">
        <f t="shared" ca="1" si="14"/>
        <v>0</v>
      </c>
      <c r="AK53" s="118">
        <f t="shared" ca="1" si="15"/>
        <v>0</v>
      </c>
      <c r="AL53" s="118">
        <f t="shared" ca="1" si="16"/>
        <v>0</v>
      </c>
    </row>
    <row r="54" spans="1:38" ht="27" customHeight="1" x14ac:dyDescent="0.25">
      <c r="A54" s="53">
        <f>'OSNOVNA PLAČA'!A48</f>
        <v>39</v>
      </c>
      <c r="B54" s="333" t="str">
        <f t="shared" ca="1" si="17"/>
        <v>A39</v>
      </c>
      <c r="C54" s="333"/>
      <c r="D54" s="54" t="str">
        <f>IF(LEN('OSNOVNA PLAČA'!C48)&gt;0,'OSNOVNA PLAČA'!C48,"")</f>
        <v/>
      </c>
      <c r="E54" s="55" t="str">
        <f>IF(LEN('OSNOVNA PLAČA'!D48)&gt;0,'OSNOVNA PLAČA'!D48,"")</f>
        <v/>
      </c>
      <c r="F54" s="164">
        <f ca="1">IF(LEN(B54)&gt;0,'OBRAČUNANA OSNOVNA PLAČA'!L48,"")</f>
        <v>0</v>
      </c>
      <c r="G54" s="57"/>
      <c r="H54" s="57"/>
      <c r="I54" s="57"/>
      <c r="J54" s="57"/>
      <c r="K54" s="57"/>
      <c r="L54" s="178">
        <f t="shared" si="4"/>
        <v>0</v>
      </c>
      <c r="M54" s="179">
        <f t="shared" ca="1" si="18"/>
        <v>0</v>
      </c>
      <c r="N54" s="179">
        <f t="shared" ca="1" si="20"/>
        <v>0</v>
      </c>
      <c r="O54" s="180">
        <f t="shared" ca="1" si="5"/>
        <v>0</v>
      </c>
      <c r="P54" s="181">
        <f t="shared" ca="1" si="19"/>
        <v>0</v>
      </c>
      <c r="Q54" s="182">
        <f t="shared" ca="1" si="6"/>
        <v>0</v>
      </c>
      <c r="R54" s="182">
        <f ca="1">IF(LEN(B54)&gt;0,'7'!R54-'7'!Q54,"")</f>
        <v>0</v>
      </c>
      <c r="S54" s="183"/>
      <c r="T54" s="33"/>
      <c r="U54" s="33"/>
      <c r="V54" s="33"/>
      <c r="W54" s="33"/>
      <c r="X54" s="33"/>
      <c r="Y54" s="33"/>
      <c r="AB54" s="243">
        <f>ROW()</f>
        <v>54</v>
      </c>
      <c r="AC54" s="118">
        <f t="shared" ca="1" si="7"/>
        <v>0</v>
      </c>
      <c r="AD54" s="118">
        <f t="shared" ca="1" si="8"/>
        <v>0</v>
      </c>
      <c r="AE54" s="119" t="str">
        <f t="shared" ca="1" si="9"/>
        <v>-</v>
      </c>
      <c r="AF54" s="118" t="str">
        <f t="shared" ca="1" si="10"/>
        <v>-</v>
      </c>
      <c r="AG54" s="119" t="str">
        <f t="shared" ca="1" si="11"/>
        <v>-</v>
      </c>
      <c r="AH54" s="118" t="str">
        <f t="shared" ca="1" si="12"/>
        <v>-</v>
      </c>
      <c r="AI54" s="118">
        <f t="shared" ca="1" si="13"/>
        <v>0</v>
      </c>
      <c r="AJ54" s="120">
        <f t="shared" ca="1" si="14"/>
        <v>0</v>
      </c>
      <c r="AK54" s="118">
        <f t="shared" ca="1" si="15"/>
        <v>0</v>
      </c>
      <c r="AL54" s="118">
        <f t="shared" ca="1" si="16"/>
        <v>0</v>
      </c>
    </row>
    <row r="55" spans="1:38" ht="27" customHeight="1" x14ac:dyDescent="0.25">
      <c r="A55" s="53">
        <f>'OSNOVNA PLAČA'!A49</f>
        <v>40</v>
      </c>
      <c r="B55" s="333" t="str">
        <f t="shared" ca="1" si="17"/>
        <v>A40</v>
      </c>
      <c r="C55" s="333"/>
      <c r="D55" s="54" t="str">
        <f>IF(LEN('OSNOVNA PLAČA'!C49)&gt;0,'OSNOVNA PLAČA'!C49,"")</f>
        <v/>
      </c>
      <c r="E55" s="55" t="str">
        <f>IF(LEN('OSNOVNA PLAČA'!D49)&gt;0,'OSNOVNA PLAČA'!D49,"")</f>
        <v/>
      </c>
      <c r="F55" s="164">
        <f ca="1">IF(LEN(B55)&gt;0,'OBRAČUNANA OSNOVNA PLAČA'!L49,"")</f>
        <v>0</v>
      </c>
      <c r="G55" s="57"/>
      <c r="H55" s="57"/>
      <c r="I55" s="57"/>
      <c r="J55" s="57"/>
      <c r="K55" s="57"/>
      <c r="L55" s="178">
        <f t="shared" si="4"/>
        <v>0</v>
      </c>
      <c r="M55" s="179">
        <f t="shared" ca="1" si="18"/>
        <v>0</v>
      </c>
      <c r="N55" s="179">
        <f t="shared" ca="1" si="20"/>
        <v>0</v>
      </c>
      <c r="O55" s="180">
        <f t="shared" ca="1" si="5"/>
        <v>0</v>
      </c>
      <c r="P55" s="181">
        <f t="shared" ca="1" si="19"/>
        <v>0</v>
      </c>
      <c r="Q55" s="182">
        <f t="shared" ca="1" si="6"/>
        <v>0</v>
      </c>
      <c r="R55" s="182">
        <f ca="1">IF(LEN(B55)&gt;0,'7'!R55-'7'!Q55,"")</f>
        <v>0</v>
      </c>
      <c r="S55" s="183"/>
      <c r="T55" s="33"/>
      <c r="U55" s="33"/>
      <c r="V55" s="33"/>
      <c r="W55" s="33"/>
      <c r="X55" s="33"/>
      <c r="Y55" s="33"/>
      <c r="AB55" s="243">
        <f>ROW()</f>
        <v>55</v>
      </c>
      <c r="AC55" s="118">
        <f t="shared" ca="1" si="7"/>
        <v>0</v>
      </c>
      <c r="AD55" s="118">
        <f t="shared" ca="1" si="8"/>
        <v>0</v>
      </c>
      <c r="AE55" s="119" t="str">
        <f t="shared" ca="1" si="9"/>
        <v>-</v>
      </c>
      <c r="AF55" s="118" t="str">
        <f t="shared" ca="1" si="10"/>
        <v>-</v>
      </c>
      <c r="AG55" s="119" t="str">
        <f t="shared" ca="1" si="11"/>
        <v>-</v>
      </c>
      <c r="AH55" s="118" t="str">
        <f t="shared" ca="1" si="12"/>
        <v>-</v>
      </c>
      <c r="AI55" s="118">
        <f t="shared" ca="1" si="13"/>
        <v>0</v>
      </c>
      <c r="AJ55" s="120">
        <f t="shared" ca="1" si="14"/>
        <v>0</v>
      </c>
      <c r="AK55" s="118">
        <f t="shared" ca="1" si="15"/>
        <v>0</v>
      </c>
      <c r="AL55" s="118">
        <f t="shared" ca="1" si="16"/>
        <v>0</v>
      </c>
    </row>
    <row r="56" spans="1:38" ht="27" customHeight="1" x14ac:dyDescent="0.25">
      <c r="A56" s="53">
        <f>'OSNOVNA PLAČA'!A50</f>
        <v>41</v>
      </c>
      <c r="B56" s="333" t="str">
        <f t="shared" ca="1" si="17"/>
        <v>A41</v>
      </c>
      <c r="C56" s="333"/>
      <c r="D56" s="54" t="str">
        <f>IF(LEN('OSNOVNA PLAČA'!C50)&gt;0,'OSNOVNA PLAČA'!C50,"")</f>
        <v/>
      </c>
      <c r="E56" s="55" t="str">
        <f>IF(LEN('OSNOVNA PLAČA'!D50)&gt;0,'OSNOVNA PLAČA'!D50,"")</f>
        <v/>
      </c>
      <c r="F56" s="164">
        <f ca="1">IF(LEN(B56)&gt;0,'OBRAČUNANA OSNOVNA PLAČA'!L50,"")</f>
        <v>0</v>
      </c>
      <c r="G56" s="57"/>
      <c r="H56" s="57"/>
      <c r="I56" s="57"/>
      <c r="J56" s="57"/>
      <c r="K56" s="57"/>
      <c r="L56" s="178">
        <f t="shared" si="4"/>
        <v>0</v>
      </c>
      <c r="M56" s="179">
        <f t="shared" ca="1" si="18"/>
        <v>0</v>
      </c>
      <c r="N56" s="179">
        <f t="shared" ca="1" si="20"/>
        <v>0</v>
      </c>
      <c r="O56" s="180">
        <f t="shared" ca="1" si="5"/>
        <v>0</v>
      </c>
      <c r="P56" s="181">
        <f t="shared" ca="1" si="19"/>
        <v>0</v>
      </c>
      <c r="Q56" s="182">
        <f t="shared" ca="1" si="6"/>
        <v>0</v>
      </c>
      <c r="R56" s="182">
        <f ca="1">IF(LEN(B56)&gt;0,'7'!R56-'7'!Q56,"")</f>
        <v>0</v>
      </c>
      <c r="S56" s="183"/>
      <c r="T56" s="33"/>
      <c r="U56" s="33"/>
      <c r="V56" s="33"/>
      <c r="W56" s="33"/>
      <c r="X56" s="33"/>
      <c r="Y56" s="33"/>
      <c r="AB56" s="243">
        <f>ROW()</f>
        <v>56</v>
      </c>
      <c r="AC56" s="118">
        <f t="shared" ca="1" si="7"/>
        <v>0</v>
      </c>
      <c r="AD56" s="118">
        <f t="shared" ca="1" si="8"/>
        <v>0</v>
      </c>
      <c r="AE56" s="119" t="str">
        <f t="shared" ca="1" si="9"/>
        <v>-</v>
      </c>
      <c r="AF56" s="118" t="str">
        <f t="shared" ca="1" si="10"/>
        <v>-</v>
      </c>
      <c r="AG56" s="119" t="str">
        <f t="shared" ca="1" si="11"/>
        <v>-</v>
      </c>
      <c r="AH56" s="118" t="str">
        <f t="shared" ca="1" si="12"/>
        <v>-</v>
      </c>
      <c r="AI56" s="118">
        <f t="shared" ca="1" si="13"/>
        <v>0</v>
      </c>
      <c r="AJ56" s="120">
        <f t="shared" ca="1" si="14"/>
        <v>0</v>
      </c>
      <c r="AK56" s="118">
        <f t="shared" ca="1" si="15"/>
        <v>0</v>
      </c>
      <c r="AL56" s="118">
        <f t="shared" ca="1" si="16"/>
        <v>0</v>
      </c>
    </row>
    <row r="57" spans="1:38" ht="27" customHeight="1" x14ac:dyDescent="0.25">
      <c r="A57" s="53">
        <f>'OSNOVNA PLAČA'!A51</f>
        <v>42</v>
      </c>
      <c r="B57" s="333" t="str">
        <f t="shared" ca="1" si="17"/>
        <v>A42</v>
      </c>
      <c r="C57" s="333"/>
      <c r="D57" s="54" t="str">
        <f>IF(LEN('OSNOVNA PLAČA'!C51)&gt;0,'OSNOVNA PLAČA'!C51,"")</f>
        <v/>
      </c>
      <c r="E57" s="55" t="str">
        <f>IF(LEN('OSNOVNA PLAČA'!D51)&gt;0,'OSNOVNA PLAČA'!D51,"")</f>
        <v/>
      </c>
      <c r="F57" s="164">
        <f ca="1">IF(LEN(B57)&gt;0,'OBRAČUNANA OSNOVNA PLAČA'!L51,"")</f>
        <v>0</v>
      </c>
      <c r="G57" s="57"/>
      <c r="H57" s="57"/>
      <c r="I57" s="57"/>
      <c r="J57" s="57"/>
      <c r="K57" s="57"/>
      <c r="L57" s="178">
        <f t="shared" si="4"/>
        <v>0</v>
      </c>
      <c r="M57" s="179">
        <f t="shared" ca="1" si="18"/>
        <v>0</v>
      </c>
      <c r="N57" s="179">
        <f t="shared" ca="1" si="20"/>
        <v>0</v>
      </c>
      <c r="O57" s="180">
        <f t="shared" ca="1" si="5"/>
        <v>0</v>
      </c>
      <c r="P57" s="181">
        <f t="shared" ca="1" si="19"/>
        <v>0</v>
      </c>
      <c r="Q57" s="182">
        <f t="shared" ca="1" si="6"/>
        <v>0</v>
      </c>
      <c r="R57" s="182">
        <f ca="1">IF(LEN(B57)&gt;0,'7'!R57-'7'!Q57,"")</f>
        <v>0</v>
      </c>
      <c r="S57" s="183"/>
      <c r="T57" s="33"/>
      <c r="U57" s="33"/>
      <c r="V57" s="33"/>
      <c r="W57" s="33"/>
      <c r="X57" s="33"/>
      <c r="Y57" s="33"/>
      <c r="AB57" s="243">
        <f>ROW()</f>
        <v>57</v>
      </c>
      <c r="AC57" s="118">
        <f t="shared" ca="1" si="7"/>
        <v>0</v>
      </c>
      <c r="AD57" s="118">
        <f t="shared" ca="1" si="8"/>
        <v>0</v>
      </c>
      <c r="AE57" s="119" t="str">
        <f t="shared" ca="1" si="9"/>
        <v>-</v>
      </c>
      <c r="AF57" s="118" t="str">
        <f t="shared" ca="1" si="10"/>
        <v>-</v>
      </c>
      <c r="AG57" s="119" t="str">
        <f t="shared" ca="1" si="11"/>
        <v>-</v>
      </c>
      <c r="AH57" s="118" t="str">
        <f t="shared" ca="1" si="12"/>
        <v>-</v>
      </c>
      <c r="AI57" s="118">
        <f t="shared" ca="1" si="13"/>
        <v>0</v>
      </c>
      <c r="AJ57" s="120">
        <f t="shared" ca="1" si="14"/>
        <v>0</v>
      </c>
      <c r="AK57" s="118">
        <f t="shared" ca="1" si="15"/>
        <v>0</v>
      </c>
      <c r="AL57" s="118">
        <f t="shared" ca="1" si="16"/>
        <v>0</v>
      </c>
    </row>
    <row r="58" spans="1:38" ht="27" customHeight="1" x14ac:dyDescent="0.25">
      <c r="A58" s="53">
        <f>'OSNOVNA PLAČA'!A52</f>
        <v>43</v>
      </c>
      <c r="B58" s="333" t="str">
        <f t="shared" ca="1" si="17"/>
        <v>A43</v>
      </c>
      <c r="C58" s="333"/>
      <c r="D58" s="54" t="str">
        <f>IF(LEN('OSNOVNA PLAČA'!C52)&gt;0,'OSNOVNA PLAČA'!C52,"")</f>
        <v/>
      </c>
      <c r="E58" s="55" t="str">
        <f>IF(LEN('OSNOVNA PLAČA'!D52)&gt;0,'OSNOVNA PLAČA'!D52,"")</f>
        <v/>
      </c>
      <c r="F58" s="164">
        <f ca="1">IF(LEN(B58)&gt;0,'OBRAČUNANA OSNOVNA PLAČA'!L52,"")</f>
        <v>0</v>
      </c>
      <c r="G58" s="57"/>
      <c r="H58" s="57"/>
      <c r="I58" s="57"/>
      <c r="J58" s="57"/>
      <c r="K58" s="57"/>
      <c r="L58" s="178">
        <f t="shared" si="4"/>
        <v>0</v>
      </c>
      <c r="M58" s="179">
        <f t="shared" ca="1" si="18"/>
        <v>0</v>
      </c>
      <c r="N58" s="179">
        <f t="shared" ca="1" si="20"/>
        <v>0</v>
      </c>
      <c r="O58" s="180">
        <f t="shared" ca="1" si="5"/>
        <v>0</v>
      </c>
      <c r="P58" s="181">
        <f t="shared" ca="1" si="19"/>
        <v>0</v>
      </c>
      <c r="Q58" s="182">
        <f t="shared" ca="1" si="6"/>
        <v>0</v>
      </c>
      <c r="R58" s="182">
        <f ca="1">IF(LEN(B58)&gt;0,'7'!R58-'7'!Q58,"")</f>
        <v>0</v>
      </c>
      <c r="S58" s="183"/>
      <c r="T58" s="33"/>
      <c r="U58" s="33"/>
      <c r="V58" s="33"/>
      <c r="W58" s="33"/>
      <c r="X58" s="33"/>
      <c r="Y58" s="33"/>
      <c r="AB58" s="243">
        <f>ROW()</f>
        <v>58</v>
      </c>
      <c r="AC58" s="118">
        <f t="shared" ca="1" si="7"/>
        <v>0</v>
      </c>
      <c r="AD58" s="118">
        <f t="shared" ca="1" si="8"/>
        <v>0</v>
      </c>
      <c r="AE58" s="119" t="str">
        <f t="shared" ca="1" si="9"/>
        <v>-</v>
      </c>
      <c r="AF58" s="118" t="str">
        <f t="shared" ca="1" si="10"/>
        <v>-</v>
      </c>
      <c r="AG58" s="119" t="str">
        <f t="shared" ca="1" si="11"/>
        <v>-</v>
      </c>
      <c r="AH58" s="118" t="str">
        <f t="shared" ca="1" si="12"/>
        <v>-</v>
      </c>
      <c r="AI58" s="118">
        <f t="shared" ca="1" si="13"/>
        <v>0</v>
      </c>
      <c r="AJ58" s="120">
        <f t="shared" ca="1" si="14"/>
        <v>0</v>
      </c>
      <c r="AK58" s="118">
        <f t="shared" ca="1" si="15"/>
        <v>0</v>
      </c>
      <c r="AL58" s="118">
        <f t="shared" ca="1" si="16"/>
        <v>0</v>
      </c>
    </row>
    <row r="59" spans="1:38" ht="27" customHeight="1" x14ac:dyDescent="0.25">
      <c r="A59" s="53">
        <f>'OSNOVNA PLAČA'!A53</f>
        <v>44</v>
      </c>
      <c r="B59" s="333" t="str">
        <f t="shared" ca="1" si="17"/>
        <v>A44</v>
      </c>
      <c r="C59" s="333"/>
      <c r="D59" s="54" t="str">
        <f>IF(LEN('OSNOVNA PLAČA'!C53)&gt;0,'OSNOVNA PLAČA'!C53,"")</f>
        <v/>
      </c>
      <c r="E59" s="55" t="str">
        <f>IF(LEN('OSNOVNA PLAČA'!D53)&gt;0,'OSNOVNA PLAČA'!D53,"")</f>
        <v/>
      </c>
      <c r="F59" s="164">
        <f ca="1">IF(LEN(B59)&gt;0,'OBRAČUNANA OSNOVNA PLAČA'!L53,"")</f>
        <v>0</v>
      </c>
      <c r="G59" s="57"/>
      <c r="H59" s="57"/>
      <c r="I59" s="57"/>
      <c r="J59" s="57"/>
      <c r="K59" s="57"/>
      <c r="L59" s="178">
        <f t="shared" si="4"/>
        <v>0</v>
      </c>
      <c r="M59" s="179">
        <f t="shared" ca="1" si="18"/>
        <v>0</v>
      </c>
      <c r="N59" s="179">
        <f t="shared" ca="1" si="20"/>
        <v>0</v>
      </c>
      <c r="O59" s="180">
        <f t="shared" ca="1" si="5"/>
        <v>0</v>
      </c>
      <c r="P59" s="181">
        <f t="shared" ca="1" si="19"/>
        <v>0</v>
      </c>
      <c r="Q59" s="182">
        <f t="shared" ca="1" si="6"/>
        <v>0</v>
      </c>
      <c r="R59" s="182">
        <f ca="1">IF(LEN(B59)&gt;0,'7'!R59-'7'!Q59,"")</f>
        <v>0</v>
      </c>
      <c r="S59" s="183"/>
      <c r="T59" s="33"/>
      <c r="U59" s="33"/>
      <c r="V59" s="33"/>
      <c r="W59" s="33"/>
      <c r="X59" s="33"/>
      <c r="Y59" s="33"/>
      <c r="AB59" s="243">
        <f>ROW()</f>
        <v>59</v>
      </c>
      <c r="AC59" s="118">
        <f t="shared" ca="1" si="7"/>
        <v>0</v>
      </c>
      <c r="AD59" s="118">
        <f t="shared" ca="1" si="8"/>
        <v>0</v>
      </c>
      <c r="AE59" s="119" t="str">
        <f t="shared" ca="1" si="9"/>
        <v>-</v>
      </c>
      <c r="AF59" s="118" t="str">
        <f t="shared" ca="1" si="10"/>
        <v>-</v>
      </c>
      <c r="AG59" s="119" t="str">
        <f t="shared" ca="1" si="11"/>
        <v>-</v>
      </c>
      <c r="AH59" s="118" t="str">
        <f t="shared" ca="1" si="12"/>
        <v>-</v>
      </c>
      <c r="AI59" s="118">
        <f t="shared" ca="1" si="13"/>
        <v>0</v>
      </c>
      <c r="AJ59" s="120">
        <f t="shared" ca="1" si="14"/>
        <v>0</v>
      </c>
      <c r="AK59" s="118">
        <f t="shared" ca="1" si="15"/>
        <v>0</v>
      </c>
      <c r="AL59" s="118">
        <f t="shared" ca="1" si="16"/>
        <v>0</v>
      </c>
    </row>
    <row r="60" spans="1:38" ht="27" customHeight="1" x14ac:dyDescent="0.25">
      <c r="A60" s="53">
        <f>'OSNOVNA PLAČA'!A54</f>
        <v>45</v>
      </c>
      <c r="B60" s="333" t="str">
        <f t="shared" ca="1" si="17"/>
        <v>A45</v>
      </c>
      <c r="C60" s="333"/>
      <c r="D60" s="54" t="str">
        <f>IF(LEN('OSNOVNA PLAČA'!C54)&gt;0,'OSNOVNA PLAČA'!C54,"")</f>
        <v/>
      </c>
      <c r="E60" s="55" t="str">
        <f>IF(LEN('OSNOVNA PLAČA'!D54)&gt;0,'OSNOVNA PLAČA'!D54,"")</f>
        <v/>
      </c>
      <c r="F60" s="164">
        <f ca="1">IF(LEN(B60)&gt;0,'OBRAČUNANA OSNOVNA PLAČA'!L54,"")</f>
        <v>0</v>
      </c>
      <c r="G60" s="57"/>
      <c r="H60" s="57"/>
      <c r="I60" s="57"/>
      <c r="J60" s="57"/>
      <c r="K60" s="57"/>
      <c r="L60" s="178">
        <f t="shared" si="4"/>
        <v>0</v>
      </c>
      <c r="M60" s="179">
        <f t="shared" ca="1" si="18"/>
        <v>0</v>
      </c>
      <c r="N60" s="179">
        <f t="shared" ca="1" si="20"/>
        <v>0</v>
      </c>
      <c r="O60" s="180">
        <f t="shared" ca="1" si="5"/>
        <v>0</v>
      </c>
      <c r="P60" s="181">
        <f t="shared" ca="1" si="19"/>
        <v>0</v>
      </c>
      <c r="Q60" s="182">
        <f t="shared" ca="1" si="6"/>
        <v>0</v>
      </c>
      <c r="R60" s="182">
        <f ca="1">IF(LEN(B60)&gt;0,'7'!R60-'7'!Q60,"")</f>
        <v>0</v>
      </c>
      <c r="S60" s="183"/>
      <c r="T60" s="33"/>
      <c r="U60" s="33"/>
      <c r="V60" s="33"/>
      <c r="W60" s="33"/>
      <c r="X60" s="33"/>
      <c r="Y60" s="33"/>
      <c r="AB60" s="243">
        <f>ROW()</f>
        <v>60</v>
      </c>
      <c r="AC60" s="118">
        <f t="shared" ca="1" si="7"/>
        <v>0</v>
      </c>
      <c r="AD60" s="118">
        <f t="shared" ca="1" si="8"/>
        <v>0</v>
      </c>
      <c r="AE60" s="119" t="str">
        <f t="shared" ca="1" si="9"/>
        <v>-</v>
      </c>
      <c r="AF60" s="118" t="str">
        <f t="shared" ca="1" si="10"/>
        <v>-</v>
      </c>
      <c r="AG60" s="119" t="str">
        <f t="shared" ca="1" si="11"/>
        <v>-</v>
      </c>
      <c r="AH60" s="118" t="str">
        <f t="shared" ca="1" si="12"/>
        <v>-</v>
      </c>
      <c r="AI60" s="118">
        <f t="shared" ca="1" si="13"/>
        <v>0</v>
      </c>
      <c r="AJ60" s="120">
        <f t="shared" ca="1" si="14"/>
        <v>0</v>
      </c>
      <c r="AK60" s="118">
        <f t="shared" ca="1" si="15"/>
        <v>0</v>
      </c>
      <c r="AL60" s="118">
        <f t="shared" ca="1" si="16"/>
        <v>0</v>
      </c>
    </row>
    <row r="61" spans="1:38" ht="27" customHeight="1" x14ac:dyDescent="0.25">
      <c r="A61" s="53">
        <f>'OSNOVNA PLAČA'!A55</f>
        <v>46</v>
      </c>
      <c r="B61" s="333" t="str">
        <f t="shared" ca="1" si="17"/>
        <v>A46</v>
      </c>
      <c r="C61" s="333"/>
      <c r="D61" s="54" t="str">
        <f>IF(LEN('OSNOVNA PLAČA'!C55)&gt;0,'OSNOVNA PLAČA'!C55,"")</f>
        <v/>
      </c>
      <c r="E61" s="55" t="str">
        <f>IF(LEN('OSNOVNA PLAČA'!D55)&gt;0,'OSNOVNA PLAČA'!D55,"")</f>
        <v/>
      </c>
      <c r="F61" s="164">
        <f ca="1">IF(LEN(B61)&gt;0,'OBRAČUNANA OSNOVNA PLAČA'!L55,"")</f>
        <v>0</v>
      </c>
      <c r="G61" s="57"/>
      <c r="H61" s="57"/>
      <c r="I61" s="57"/>
      <c r="J61" s="57"/>
      <c r="K61" s="57"/>
      <c r="L61" s="178">
        <f t="shared" si="4"/>
        <v>0</v>
      </c>
      <c r="M61" s="179">
        <f t="shared" ca="1" si="18"/>
        <v>0</v>
      </c>
      <c r="N61" s="179">
        <f t="shared" ca="1" si="20"/>
        <v>0</v>
      </c>
      <c r="O61" s="180">
        <f t="shared" ca="1" si="5"/>
        <v>0</v>
      </c>
      <c r="P61" s="181">
        <f t="shared" ca="1" si="19"/>
        <v>0</v>
      </c>
      <c r="Q61" s="182">
        <f t="shared" ca="1" si="6"/>
        <v>0</v>
      </c>
      <c r="R61" s="182">
        <f ca="1">IF(LEN(B61)&gt;0,'7'!R61-'7'!Q61,"")</f>
        <v>0</v>
      </c>
      <c r="S61" s="183"/>
      <c r="T61" s="33"/>
      <c r="U61" s="33"/>
      <c r="V61" s="33"/>
      <c r="W61" s="33"/>
      <c r="X61" s="33"/>
      <c r="Y61" s="33"/>
      <c r="AB61" s="243">
        <f>ROW()</f>
        <v>61</v>
      </c>
      <c r="AC61" s="118">
        <f t="shared" ca="1" si="7"/>
        <v>0</v>
      </c>
      <c r="AD61" s="118">
        <f t="shared" ca="1" si="8"/>
        <v>0</v>
      </c>
      <c r="AE61" s="119" t="str">
        <f t="shared" ca="1" si="9"/>
        <v>-</v>
      </c>
      <c r="AF61" s="118" t="str">
        <f t="shared" ca="1" si="10"/>
        <v>-</v>
      </c>
      <c r="AG61" s="119" t="str">
        <f t="shared" ca="1" si="11"/>
        <v>-</v>
      </c>
      <c r="AH61" s="118" t="str">
        <f t="shared" ca="1" si="12"/>
        <v>-</v>
      </c>
      <c r="AI61" s="118">
        <f t="shared" ca="1" si="13"/>
        <v>0</v>
      </c>
      <c r="AJ61" s="120">
        <f t="shared" ca="1" si="14"/>
        <v>0</v>
      </c>
      <c r="AK61" s="118">
        <f t="shared" ca="1" si="15"/>
        <v>0</v>
      </c>
      <c r="AL61" s="118">
        <f t="shared" ca="1" si="16"/>
        <v>0</v>
      </c>
    </row>
    <row r="62" spans="1:38" ht="27" customHeight="1" x14ac:dyDescent="0.25">
      <c r="A62" s="53">
        <f>'OSNOVNA PLAČA'!A56</f>
        <v>47</v>
      </c>
      <c r="B62" s="333" t="str">
        <f t="shared" ca="1" si="17"/>
        <v>A47</v>
      </c>
      <c r="C62" s="333"/>
      <c r="D62" s="54" t="str">
        <f>IF(LEN('OSNOVNA PLAČA'!C56)&gt;0,'OSNOVNA PLAČA'!C56,"")</f>
        <v/>
      </c>
      <c r="E62" s="55" t="str">
        <f>IF(LEN('OSNOVNA PLAČA'!D56)&gt;0,'OSNOVNA PLAČA'!D56,"")</f>
        <v/>
      </c>
      <c r="F62" s="164">
        <f ca="1">IF(LEN(B62)&gt;0,'OBRAČUNANA OSNOVNA PLAČA'!L56,"")</f>
        <v>0</v>
      </c>
      <c r="G62" s="57"/>
      <c r="H62" s="57"/>
      <c r="I62" s="57"/>
      <c r="J62" s="57"/>
      <c r="K62" s="57"/>
      <c r="L62" s="178">
        <f t="shared" si="4"/>
        <v>0</v>
      </c>
      <c r="M62" s="179">
        <f t="shared" ca="1" si="18"/>
        <v>0</v>
      </c>
      <c r="N62" s="179">
        <f t="shared" ca="1" si="20"/>
        <v>0</v>
      </c>
      <c r="O62" s="180">
        <f t="shared" ca="1" si="5"/>
        <v>0</v>
      </c>
      <c r="P62" s="181">
        <f t="shared" ca="1" si="19"/>
        <v>0</v>
      </c>
      <c r="Q62" s="182">
        <f t="shared" ca="1" si="6"/>
        <v>0</v>
      </c>
      <c r="R62" s="182">
        <f ca="1">IF(LEN(B62)&gt;0,'7'!R62-'7'!Q62,"")</f>
        <v>0</v>
      </c>
      <c r="S62" s="183"/>
      <c r="T62" s="33"/>
      <c r="U62" s="33"/>
      <c r="V62" s="33"/>
      <c r="W62" s="33"/>
      <c r="X62" s="33"/>
      <c r="Y62" s="33"/>
      <c r="AB62" s="243">
        <f>ROW()</f>
        <v>62</v>
      </c>
      <c r="AC62" s="118">
        <f t="shared" ca="1" si="7"/>
        <v>0</v>
      </c>
      <c r="AD62" s="118">
        <f t="shared" ca="1" si="8"/>
        <v>0</v>
      </c>
      <c r="AE62" s="119" t="str">
        <f t="shared" ca="1" si="9"/>
        <v>-</v>
      </c>
      <c r="AF62" s="118" t="str">
        <f t="shared" ca="1" si="10"/>
        <v>-</v>
      </c>
      <c r="AG62" s="119" t="str">
        <f t="shared" ca="1" si="11"/>
        <v>-</v>
      </c>
      <c r="AH62" s="118" t="str">
        <f t="shared" ca="1" si="12"/>
        <v>-</v>
      </c>
      <c r="AI62" s="118">
        <f t="shared" ca="1" si="13"/>
        <v>0</v>
      </c>
      <c r="AJ62" s="120">
        <f t="shared" ca="1" si="14"/>
        <v>0</v>
      </c>
      <c r="AK62" s="118">
        <f t="shared" ca="1" si="15"/>
        <v>0</v>
      </c>
      <c r="AL62" s="118">
        <f t="shared" ca="1" si="16"/>
        <v>0</v>
      </c>
    </row>
    <row r="63" spans="1:38" ht="27" customHeight="1" x14ac:dyDescent="0.25">
      <c r="A63" s="53">
        <f>'OSNOVNA PLAČA'!A57</f>
        <v>48</v>
      </c>
      <c r="B63" s="333" t="str">
        <f t="shared" ca="1" si="17"/>
        <v>A48</v>
      </c>
      <c r="C63" s="333"/>
      <c r="D63" s="54" t="str">
        <f>IF(LEN('OSNOVNA PLAČA'!C57)&gt;0,'OSNOVNA PLAČA'!C57,"")</f>
        <v/>
      </c>
      <c r="E63" s="55" t="str">
        <f>IF(LEN('OSNOVNA PLAČA'!D57)&gt;0,'OSNOVNA PLAČA'!D57,"")</f>
        <v/>
      </c>
      <c r="F63" s="164">
        <f ca="1">IF(LEN(B63)&gt;0,'OBRAČUNANA OSNOVNA PLAČA'!L57,"")</f>
        <v>0</v>
      </c>
      <c r="G63" s="57"/>
      <c r="H63" s="57"/>
      <c r="I63" s="57"/>
      <c r="J63" s="57"/>
      <c r="K63" s="57"/>
      <c r="L63" s="178">
        <f t="shared" si="4"/>
        <v>0</v>
      </c>
      <c r="M63" s="179">
        <f t="shared" ca="1" si="18"/>
        <v>0</v>
      </c>
      <c r="N63" s="179">
        <f t="shared" ca="1" si="20"/>
        <v>0</v>
      </c>
      <c r="O63" s="180">
        <f t="shared" ca="1" si="5"/>
        <v>0</v>
      </c>
      <c r="P63" s="181">
        <f t="shared" ca="1" si="19"/>
        <v>0</v>
      </c>
      <c r="Q63" s="182">
        <f t="shared" ca="1" si="6"/>
        <v>0</v>
      </c>
      <c r="R63" s="182">
        <f ca="1">IF(LEN(B63)&gt;0,'7'!R63-'7'!Q63,"")</f>
        <v>0</v>
      </c>
      <c r="S63" s="183"/>
      <c r="T63" s="33"/>
      <c r="U63" s="33"/>
      <c r="V63" s="33"/>
      <c r="W63" s="33"/>
      <c r="X63" s="33"/>
      <c r="Y63" s="33"/>
      <c r="AB63" s="243">
        <f>ROW()</f>
        <v>63</v>
      </c>
      <c r="AC63" s="118">
        <f t="shared" ca="1" si="7"/>
        <v>0</v>
      </c>
      <c r="AD63" s="118">
        <f t="shared" ca="1" si="8"/>
        <v>0</v>
      </c>
      <c r="AE63" s="119" t="str">
        <f t="shared" ca="1" si="9"/>
        <v>-</v>
      </c>
      <c r="AF63" s="118" t="str">
        <f t="shared" ca="1" si="10"/>
        <v>-</v>
      </c>
      <c r="AG63" s="119" t="str">
        <f t="shared" ca="1" si="11"/>
        <v>-</v>
      </c>
      <c r="AH63" s="118" t="str">
        <f t="shared" ca="1" si="12"/>
        <v>-</v>
      </c>
      <c r="AI63" s="118">
        <f t="shared" ca="1" si="13"/>
        <v>0</v>
      </c>
      <c r="AJ63" s="120">
        <f t="shared" ca="1" si="14"/>
        <v>0</v>
      </c>
      <c r="AK63" s="118">
        <f t="shared" ca="1" si="15"/>
        <v>0</v>
      </c>
      <c r="AL63" s="118">
        <f t="shared" ca="1" si="16"/>
        <v>0</v>
      </c>
    </row>
    <row r="64" spans="1:38" ht="27" customHeight="1" x14ac:dyDescent="0.25">
      <c r="A64" s="53">
        <f>'OSNOVNA PLAČA'!A58</f>
        <v>49</v>
      </c>
      <c r="B64" s="333" t="str">
        <f t="shared" ca="1" si="17"/>
        <v>A49</v>
      </c>
      <c r="C64" s="333"/>
      <c r="D64" s="54" t="str">
        <f>IF(LEN('OSNOVNA PLAČA'!C58)&gt;0,'OSNOVNA PLAČA'!C58,"")</f>
        <v/>
      </c>
      <c r="E64" s="55" t="str">
        <f>IF(LEN('OSNOVNA PLAČA'!D58)&gt;0,'OSNOVNA PLAČA'!D58,"")</f>
        <v/>
      </c>
      <c r="F64" s="164">
        <f ca="1">IF(LEN(B64)&gt;0,'OBRAČUNANA OSNOVNA PLAČA'!L58,"")</f>
        <v>0</v>
      </c>
      <c r="G64" s="57"/>
      <c r="H64" s="57"/>
      <c r="I64" s="57"/>
      <c r="J64" s="57"/>
      <c r="K64" s="57"/>
      <c r="L64" s="178">
        <f t="shared" si="4"/>
        <v>0</v>
      </c>
      <c r="M64" s="179">
        <f t="shared" ca="1" si="18"/>
        <v>0</v>
      </c>
      <c r="N64" s="179">
        <f t="shared" ca="1" si="20"/>
        <v>0</v>
      </c>
      <c r="O64" s="180">
        <f t="shared" ca="1" si="5"/>
        <v>0</v>
      </c>
      <c r="P64" s="181">
        <f t="shared" ca="1" si="19"/>
        <v>0</v>
      </c>
      <c r="Q64" s="182">
        <f t="shared" ca="1" si="6"/>
        <v>0</v>
      </c>
      <c r="R64" s="182">
        <f ca="1">IF(LEN(B64)&gt;0,'7'!R64-'7'!Q64,"")</f>
        <v>0</v>
      </c>
      <c r="S64" s="183"/>
      <c r="T64" s="33"/>
      <c r="U64" s="33"/>
      <c r="V64" s="33"/>
      <c r="W64" s="33"/>
      <c r="X64" s="33"/>
      <c r="Y64" s="33"/>
      <c r="AB64" s="243">
        <f>ROW()</f>
        <v>64</v>
      </c>
      <c r="AC64" s="118">
        <f t="shared" ca="1" si="7"/>
        <v>0</v>
      </c>
      <c r="AD64" s="118">
        <f t="shared" ca="1" si="8"/>
        <v>0</v>
      </c>
      <c r="AE64" s="119" t="str">
        <f t="shared" ca="1" si="9"/>
        <v>-</v>
      </c>
      <c r="AF64" s="118" t="str">
        <f t="shared" ca="1" si="10"/>
        <v>-</v>
      </c>
      <c r="AG64" s="119" t="str">
        <f t="shared" ca="1" si="11"/>
        <v>-</v>
      </c>
      <c r="AH64" s="118" t="str">
        <f t="shared" ca="1" si="12"/>
        <v>-</v>
      </c>
      <c r="AI64" s="118">
        <f t="shared" ca="1" si="13"/>
        <v>0</v>
      </c>
      <c r="AJ64" s="120">
        <f t="shared" ca="1" si="14"/>
        <v>0</v>
      </c>
      <c r="AK64" s="118">
        <f t="shared" ca="1" si="15"/>
        <v>0</v>
      </c>
      <c r="AL64" s="118">
        <f t="shared" ca="1" si="16"/>
        <v>0</v>
      </c>
    </row>
    <row r="65" spans="1:38" ht="27" customHeight="1" x14ac:dyDescent="0.25">
      <c r="A65" s="53">
        <f>'OSNOVNA PLAČA'!A59</f>
        <v>50</v>
      </c>
      <c r="B65" s="333" t="str">
        <f t="shared" ca="1" si="17"/>
        <v>A50</v>
      </c>
      <c r="C65" s="333"/>
      <c r="D65" s="54" t="str">
        <f>IF(LEN('OSNOVNA PLAČA'!C59)&gt;0,'OSNOVNA PLAČA'!C59,"")</f>
        <v/>
      </c>
      <c r="E65" s="55" t="str">
        <f>IF(LEN('OSNOVNA PLAČA'!D59)&gt;0,'OSNOVNA PLAČA'!D59,"")</f>
        <v/>
      </c>
      <c r="F65" s="164">
        <f ca="1">IF(LEN(B65)&gt;0,'OBRAČUNANA OSNOVNA PLAČA'!L59,"")</f>
        <v>0</v>
      </c>
      <c r="G65" s="57"/>
      <c r="H65" s="57"/>
      <c r="I65" s="57"/>
      <c r="J65" s="57"/>
      <c r="K65" s="57"/>
      <c r="L65" s="178">
        <f t="shared" si="4"/>
        <v>0</v>
      </c>
      <c r="M65" s="179">
        <f t="shared" ca="1" si="18"/>
        <v>0</v>
      </c>
      <c r="N65" s="179">
        <f t="shared" ca="1" si="20"/>
        <v>0</v>
      </c>
      <c r="O65" s="180">
        <f t="shared" ca="1" si="5"/>
        <v>0</v>
      </c>
      <c r="P65" s="181">
        <f t="shared" ca="1" si="19"/>
        <v>0</v>
      </c>
      <c r="Q65" s="182">
        <f t="shared" ca="1" si="6"/>
        <v>0</v>
      </c>
      <c r="R65" s="182">
        <f ca="1">IF(LEN(B65)&gt;0,'7'!R65-'7'!Q65,"")</f>
        <v>0</v>
      </c>
      <c r="S65" s="183"/>
      <c r="T65" s="33"/>
      <c r="U65" s="33"/>
      <c r="V65" s="33"/>
      <c r="W65" s="33"/>
      <c r="X65" s="33"/>
      <c r="Y65" s="33"/>
      <c r="AB65" s="243">
        <f>ROW()</f>
        <v>65</v>
      </c>
      <c r="AC65" s="118">
        <f t="shared" ca="1" si="7"/>
        <v>0</v>
      </c>
      <c r="AD65" s="118">
        <f t="shared" ca="1" si="8"/>
        <v>0</v>
      </c>
      <c r="AE65" s="119" t="str">
        <f t="shared" ca="1" si="9"/>
        <v>-</v>
      </c>
      <c r="AF65" s="118" t="str">
        <f t="shared" ca="1" si="10"/>
        <v>-</v>
      </c>
      <c r="AG65" s="119" t="str">
        <f t="shared" ca="1" si="11"/>
        <v>-</v>
      </c>
      <c r="AH65" s="118" t="str">
        <f t="shared" ca="1" si="12"/>
        <v>-</v>
      </c>
      <c r="AI65" s="118">
        <f t="shared" ca="1" si="13"/>
        <v>0</v>
      </c>
      <c r="AJ65" s="120">
        <f t="shared" ca="1" si="14"/>
        <v>0</v>
      </c>
      <c r="AK65" s="118">
        <f t="shared" ca="1" si="15"/>
        <v>0</v>
      </c>
      <c r="AL65" s="118">
        <f t="shared" ca="1" si="16"/>
        <v>0</v>
      </c>
    </row>
    <row r="66" spans="1:38" ht="27" customHeight="1" x14ac:dyDescent="0.25">
      <c r="A66" s="53">
        <f>'OSNOVNA PLAČA'!A60</f>
        <v>51</v>
      </c>
      <c r="B66" s="333" t="str">
        <f t="shared" ca="1" si="17"/>
        <v>A51</v>
      </c>
      <c r="C66" s="333"/>
      <c r="D66" s="54" t="str">
        <f>IF(LEN('OSNOVNA PLAČA'!C60)&gt;0,'OSNOVNA PLAČA'!C60,"")</f>
        <v/>
      </c>
      <c r="E66" s="55" t="str">
        <f>IF(LEN('OSNOVNA PLAČA'!D60)&gt;0,'OSNOVNA PLAČA'!D60,"")</f>
        <v/>
      </c>
      <c r="F66" s="164">
        <f ca="1">IF(LEN(B66)&gt;0,'OBRAČUNANA OSNOVNA PLAČA'!L60,"")</f>
        <v>0</v>
      </c>
      <c r="G66" s="57"/>
      <c r="H66" s="57"/>
      <c r="I66" s="57"/>
      <c r="J66" s="57"/>
      <c r="K66" s="57"/>
      <c r="L66" s="178">
        <f t="shared" si="4"/>
        <v>0</v>
      </c>
      <c r="M66" s="179">
        <f t="shared" ca="1" si="18"/>
        <v>0</v>
      </c>
      <c r="N66" s="179">
        <f t="shared" ca="1" si="20"/>
        <v>0</v>
      </c>
      <c r="O66" s="180">
        <f t="shared" ca="1" si="5"/>
        <v>0</v>
      </c>
      <c r="P66" s="181">
        <f t="shared" ca="1" si="19"/>
        <v>0</v>
      </c>
      <c r="Q66" s="182">
        <f t="shared" ca="1" si="6"/>
        <v>0</v>
      </c>
      <c r="R66" s="182">
        <f ca="1">IF(LEN(B66)&gt;0,'7'!R66-'7'!Q66,"")</f>
        <v>0</v>
      </c>
      <c r="S66" s="183"/>
      <c r="T66" s="33"/>
      <c r="U66" s="33"/>
      <c r="V66" s="33"/>
      <c r="W66" s="33"/>
      <c r="X66" s="33"/>
      <c r="Y66" s="33"/>
      <c r="AB66" s="243">
        <f>ROW()</f>
        <v>66</v>
      </c>
      <c r="AC66" s="118">
        <f t="shared" ca="1" si="7"/>
        <v>0</v>
      </c>
      <c r="AD66" s="118">
        <f t="shared" ca="1" si="8"/>
        <v>0</v>
      </c>
      <c r="AE66" s="119" t="str">
        <f t="shared" ca="1" si="9"/>
        <v>-</v>
      </c>
      <c r="AF66" s="118" t="str">
        <f t="shared" ca="1" si="10"/>
        <v>-</v>
      </c>
      <c r="AG66" s="119" t="str">
        <f t="shared" ca="1" si="11"/>
        <v>-</v>
      </c>
      <c r="AH66" s="118" t="str">
        <f t="shared" ca="1" si="12"/>
        <v>-</v>
      </c>
      <c r="AI66" s="118">
        <f t="shared" ca="1" si="13"/>
        <v>0</v>
      </c>
      <c r="AJ66" s="120">
        <f t="shared" ca="1" si="14"/>
        <v>0</v>
      </c>
      <c r="AK66" s="118">
        <f t="shared" ca="1" si="15"/>
        <v>0</v>
      </c>
      <c r="AL66" s="118">
        <f t="shared" ca="1" si="16"/>
        <v>0</v>
      </c>
    </row>
    <row r="67" spans="1:38" ht="27" customHeight="1" x14ac:dyDescent="0.25">
      <c r="A67" s="53">
        <f>'OSNOVNA PLAČA'!A61</f>
        <v>52</v>
      </c>
      <c r="B67" s="333" t="str">
        <f t="shared" ca="1" si="17"/>
        <v>A52</v>
      </c>
      <c r="C67" s="333"/>
      <c r="D67" s="54" t="str">
        <f>IF(LEN('OSNOVNA PLAČA'!C61)&gt;0,'OSNOVNA PLAČA'!C61,"")</f>
        <v/>
      </c>
      <c r="E67" s="55" t="str">
        <f>IF(LEN('OSNOVNA PLAČA'!D61)&gt;0,'OSNOVNA PLAČA'!D61,"")</f>
        <v/>
      </c>
      <c r="F67" s="164">
        <f ca="1">IF(LEN(B67)&gt;0,'OBRAČUNANA OSNOVNA PLAČA'!L61,"")</f>
        <v>0</v>
      </c>
      <c r="G67" s="57"/>
      <c r="H67" s="57"/>
      <c r="I67" s="57"/>
      <c r="J67" s="57"/>
      <c r="K67" s="57"/>
      <c r="L67" s="178">
        <f t="shared" si="4"/>
        <v>0</v>
      </c>
      <c r="M67" s="179">
        <f t="shared" ca="1" si="18"/>
        <v>0</v>
      </c>
      <c r="N67" s="179">
        <f t="shared" ca="1" si="20"/>
        <v>0</v>
      </c>
      <c r="O67" s="180">
        <f t="shared" ca="1" si="5"/>
        <v>0</v>
      </c>
      <c r="P67" s="181">
        <f t="shared" ca="1" si="19"/>
        <v>0</v>
      </c>
      <c r="Q67" s="182">
        <f t="shared" ca="1" si="6"/>
        <v>0</v>
      </c>
      <c r="R67" s="182">
        <f ca="1">IF(LEN(B67)&gt;0,'7'!R67-'7'!Q67,"")</f>
        <v>0</v>
      </c>
      <c r="S67" s="183"/>
      <c r="T67" s="33"/>
      <c r="U67" s="33"/>
      <c r="V67" s="33"/>
      <c r="W67" s="33"/>
      <c r="X67" s="33"/>
      <c r="Y67" s="33"/>
      <c r="AB67" s="243">
        <f>ROW()</f>
        <v>67</v>
      </c>
      <c r="AC67" s="118">
        <f t="shared" ca="1" si="7"/>
        <v>0</v>
      </c>
      <c r="AD67" s="118">
        <f t="shared" ca="1" si="8"/>
        <v>0</v>
      </c>
      <c r="AE67" s="119" t="str">
        <f t="shared" ca="1" si="9"/>
        <v>-</v>
      </c>
      <c r="AF67" s="118" t="str">
        <f t="shared" ca="1" si="10"/>
        <v>-</v>
      </c>
      <c r="AG67" s="119" t="str">
        <f t="shared" ca="1" si="11"/>
        <v>-</v>
      </c>
      <c r="AH67" s="118" t="str">
        <f t="shared" ca="1" si="12"/>
        <v>-</v>
      </c>
      <c r="AI67" s="118">
        <f t="shared" ca="1" si="13"/>
        <v>0</v>
      </c>
      <c r="AJ67" s="120">
        <f t="shared" ca="1" si="14"/>
        <v>0</v>
      </c>
      <c r="AK67" s="118">
        <f t="shared" ca="1" si="15"/>
        <v>0</v>
      </c>
      <c r="AL67" s="118">
        <f t="shared" ca="1" si="16"/>
        <v>0</v>
      </c>
    </row>
    <row r="68" spans="1:38" ht="27" customHeight="1" x14ac:dyDescent="0.25">
      <c r="A68" s="53">
        <f>'OSNOVNA PLAČA'!A62</f>
        <v>53</v>
      </c>
      <c r="B68" s="333" t="str">
        <f t="shared" ca="1" si="17"/>
        <v>A53</v>
      </c>
      <c r="C68" s="333"/>
      <c r="D68" s="54" t="str">
        <f>IF(LEN('OSNOVNA PLAČA'!C62)&gt;0,'OSNOVNA PLAČA'!C62,"")</f>
        <v/>
      </c>
      <c r="E68" s="55" t="str">
        <f>IF(LEN('OSNOVNA PLAČA'!D62)&gt;0,'OSNOVNA PLAČA'!D62,"")</f>
        <v/>
      </c>
      <c r="F68" s="164">
        <f ca="1">IF(LEN(B68)&gt;0,'OBRAČUNANA OSNOVNA PLAČA'!L62,"")</f>
        <v>0</v>
      </c>
      <c r="G68" s="57"/>
      <c r="H68" s="57"/>
      <c r="I68" s="57"/>
      <c r="J68" s="57"/>
      <c r="K68" s="57"/>
      <c r="L68" s="178">
        <f t="shared" si="4"/>
        <v>0</v>
      </c>
      <c r="M68" s="179">
        <f t="shared" ca="1" si="18"/>
        <v>0</v>
      </c>
      <c r="N68" s="179">
        <f t="shared" ca="1" si="20"/>
        <v>0</v>
      </c>
      <c r="O68" s="180">
        <f t="shared" ca="1" si="5"/>
        <v>0</v>
      </c>
      <c r="P68" s="181">
        <f t="shared" ca="1" si="19"/>
        <v>0</v>
      </c>
      <c r="Q68" s="182">
        <f t="shared" ca="1" si="6"/>
        <v>0</v>
      </c>
      <c r="R68" s="182">
        <f ca="1">IF(LEN(B68)&gt;0,'7'!R68-'7'!Q68,"")</f>
        <v>0</v>
      </c>
      <c r="S68" s="183"/>
      <c r="T68" s="33"/>
      <c r="U68" s="33"/>
      <c r="V68" s="33"/>
      <c r="W68" s="33"/>
      <c r="X68" s="33"/>
      <c r="Y68" s="33"/>
      <c r="AB68" s="243">
        <f>ROW()</f>
        <v>68</v>
      </c>
      <c r="AC68" s="118">
        <f t="shared" ca="1" si="7"/>
        <v>0</v>
      </c>
      <c r="AD68" s="118">
        <f t="shared" ca="1" si="8"/>
        <v>0</v>
      </c>
      <c r="AE68" s="119" t="str">
        <f t="shared" ca="1" si="9"/>
        <v>-</v>
      </c>
      <c r="AF68" s="118" t="str">
        <f t="shared" ca="1" si="10"/>
        <v>-</v>
      </c>
      <c r="AG68" s="119" t="str">
        <f t="shared" ca="1" si="11"/>
        <v>-</v>
      </c>
      <c r="AH68" s="118" t="str">
        <f t="shared" ca="1" si="12"/>
        <v>-</v>
      </c>
      <c r="AI68" s="118">
        <f t="shared" ca="1" si="13"/>
        <v>0</v>
      </c>
      <c r="AJ68" s="120">
        <f t="shared" ca="1" si="14"/>
        <v>0</v>
      </c>
      <c r="AK68" s="118">
        <f t="shared" ca="1" si="15"/>
        <v>0</v>
      </c>
      <c r="AL68" s="118">
        <f t="shared" ca="1" si="16"/>
        <v>0</v>
      </c>
    </row>
    <row r="69" spans="1:38" ht="27" customHeight="1" x14ac:dyDescent="0.25">
      <c r="A69" s="53">
        <f>'OSNOVNA PLAČA'!A63</f>
        <v>54</v>
      </c>
      <c r="B69" s="333" t="str">
        <f t="shared" ca="1" si="17"/>
        <v>A54</v>
      </c>
      <c r="C69" s="333"/>
      <c r="D69" s="54" t="str">
        <f>IF(LEN('OSNOVNA PLAČA'!C63)&gt;0,'OSNOVNA PLAČA'!C63,"")</f>
        <v/>
      </c>
      <c r="E69" s="55" t="str">
        <f>IF(LEN('OSNOVNA PLAČA'!D63)&gt;0,'OSNOVNA PLAČA'!D63,"")</f>
        <v/>
      </c>
      <c r="F69" s="164">
        <f ca="1">IF(LEN(B69)&gt;0,'OBRAČUNANA OSNOVNA PLAČA'!L63,"")</f>
        <v>0</v>
      </c>
      <c r="G69" s="57"/>
      <c r="H69" s="57"/>
      <c r="I69" s="57"/>
      <c r="J69" s="57"/>
      <c r="K69" s="57"/>
      <c r="L69" s="178">
        <f t="shared" si="4"/>
        <v>0</v>
      </c>
      <c r="M69" s="179">
        <f t="shared" ca="1" si="18"/>
        <v>0</v>
      </c>
      <c r="N69" s="179">
        <f t="shared" ca="1" si="20"/>
        <v>0</v>
      </c>
      <c r="O69" s="180">
        <f t="shared" ca="1" si="5"/>
        <v>0</v>
      </c>
      <c r="P69" s="181">
        <f t="shared" ca="1" si="19"/>
        <v>0</v>
      </c>
      <c r="Q69" s="182">
        <f t="shared" ca="1" si="6"/>
        <v>0</v>
      </c>
      <c r="R69" s="182">
        <f ca="1">IF(LEN(B69)&gt;0,'7'!R69-'7'!Q69,"")</f>
        <v>0</v>
      </c>
      <c r="S69" s="183"/>
      <c r="T69" s="33"/>
      <c r="U69" s="33"/>
      <c r="V69" s="33"/>
      <c r="W69" s="33"/>
      <c r="X69" s="33"/>
      <c r="Y69" s="33"/>
      <c r="AB69" s="243">
        <f>ROW()</f>
        <v>69</v>
      </c>
      <c r="AC69" s="118">
        <f t="shared" ca="1" si="7"/>
        <v>0</v>
      </c>
      <c r="AD69" s="118">
        <f t="shared" ca="1" si="8"/>
        <v>0</v>
      </c>
      <c r="AE69" s="119" t="str">
        <f t="shared" ca="1" si="9"/>
        <v>-</v>
      </c>
      <c r="AF69" s="118" t="str">
        <f t="shared" ca="1" si="10"/>
        <v>-</v>
      </c>
      <c r="AG69" s="119" t="str">
        <f t="shared" ca="1" si="11"/>
        <v>-</v>
      </c>
      <c r="AH69" s="118" t="str">
        <f t="shared" ca="1" si="12"/>
        <v>-</v>
      </c>
      <c r="AI69" s="118">
        <f t="shared" ca="1" si="13"/>
        <v>0</v>
      </c>
      <c r="AJ69" s="120">
        <f t="shared" ca="1" si="14"/>
        <v>0</v>
      </c>
      <c r="AK69" s="118">
        <f t="shared" ca="1" si="15"/>
        <v>0</v>
      </c>
      <c r="AL69" s="118">
        <f t="shared" ca="1" si="16"/>
        <v>0</v>
      </c>
    </row>
    <row r="70" spans="1:38" ht="27" customHeight="1" x14ac:dyDescent="0.25">
      <c r="A70" s="53">
        <f>'OSNOVNA PLAČA'!A64</f>
        <v>55</v>
      </c>
      <c r="B70" s="333" t="str">
        <f t="shared" ca="1" si="17"/>
        <v>A55</v>
      </c>
      <c r="C70" s="333"/>
      <c r="D70" s="54" t="str">
        <f>IF(LEN('OSNOVNA PLAČA'!C64)&gt;0,'OSNOVNA PLAČA'!C64,"")</f>
        <v/>
      </c>
      <c r="E70" s="55" t="str">
        <f>IF(LEN('OSNOVNA PLAČA'!D64)&gt;0,'OSNOVNA PLAČA'!D64,"")</f>
        <v/>
      </c>
      <c r="F70" s="164">
        <f ca="1">IF(LEN(B70)&gt;0,'OBRAČUNANA OSNOVNA PLAČA'!L64,"")</f>
        <v>0</v>
      </c>
      <c r="G70" s="57"/>
      <c r="H70" s="57"/>
      <c r="I70" s="57"/>
      <c r="J70" s="57"/>
      <c r="K70" s="57"/>
      <c r="L70" s="178">
        <f t="shared" si="4"/>
        <v>0</v>
      </c>
      <c r="M70" s="179">
        <f t="shared" ca="1" si="18"/>
        <v>0</v>
      </c>
      <c r="N70" s="179">
        <f t="shared" ca="1" si="20"/>
        <v>0</v>
      </c>
      <c r="O70" s="180">
        <f t="shared" ca="1" si="5"/>
        <v>0</v>
      </c>
      <c r="P70" s="181">
        <f t="shared" ca="1" si="19"/>
        <v>0</v>
      </c>
      <c r="Q70" s="182">
        <f t="shared" ca="1" si="6"/>
        <v>0</v>
      </c>
      <c r="R70" s="182">
        <f ca="1">IF(LEN(B70)&gt;0,'7'!R70-'7'!Q70,"")</f>
        <v>0</v>
      </c>
      <c r="S70" s="183"/>
      <c r="T70" s="33"/>
      <c r="U70" s="33"/>
      <c r="V70" s="33"/>
      <c r="W70" s="33"/>
      <c r="X70" s="33"/>
      <c r="Y70" s="33"/>
      <c r="AB70" s="243">
        <f>ROW()</f>
        <v>70</v>
      </c>
      <c r="AC70" s="118">
        <f t="shared" ca="1" si="7"/>
        <v>0</v>
      </c>
      <c r="AD70" s="118">
        <f t="shared" ca="1" si="8"/>
        <v>0</v>
      </c>
      <c r="AE70" s="119" t="str">
        <f t="shared" ca="1" si="9"/>
        <v>-</v>
      </c>
      <c r="AF70" s="118" t="str">
        <f t="shared" ca="1" si="10"/>
        <v>-</v>
      </c>
      <c r="AG70" s="119" t="str">
        <f t="shared" ca="1" si="11"/>
        <v>-</v>
      </c>
      <c r="AH70" s="118" t="str">
        <f t="shared" ca="1" si="12"/>
        <v>-</v>
      </c>
      <c r="AI70" s="118">
        <f t="shared" ca="1" si="13"/>
        <v>0</v>
      </c>
      <c r="AJ70" s="120">
        <f t="shared" ca="1" si="14"/>
        <v>0</v>
      </c>
      <c r="AK70" s="118">
        <f t="shared" ca="1" si="15"/>
        <v>0</v>
      </c>
      <c r="AL70" s="118">
        <f t="shared" ca="1" si="16"/>
        <v>0</v>
      </c>
    </row>
    <row r="71" spans="1:38" ht="27" customHeight="1" x14ac:dyDescent="0.25">
      <c r="A71" s="53">
        <f>'OSNOVNA PLAČA'!A65</f>
        <v>56</v>
      </c>
      <c r="B71" s="333" t="str">
        <f t="shared" ca="1" si="17"/>
        <v>A56</v>
      </c>
      <c r="C71" s="333"/>
      <c r="D71" s="54" t="str">
        <f>IF(LEN('OSNOVNA PLAČA'!C65)&gt;0,'OSNOVNA PLAČA'!C65,"")</f>
        <v/>
      </c>
      <c r="E71" s="55" t="str">
        <f>IF(LEN('OSNOVNA PLAČA'!D65)&gt;0,'OSNOVNA PLAČA'!D65,"")</f>
        <v/>
      </c>
      <c r="F71" s="164">
        <f ca="1">IF(LEN(B71)&gt;0,'OBRAČUNANA OSNOVNA PLAČA'!L65,"")</f>
        <v>0</v>
      </c>
      <c r="G71" s="57"/>
      <c r="H71" s="57"/>
      <c r="I71" s="57"/>
      <c r="J71" s="57"/>
      <c r="K71" s="57"/>
      <c r="L71" s="178">
        <f t="shared" si="4"/>
        <v>0</v>
      </c>
      <c r="M71" s="179">
        <f t="shared" ca="1" si="18"/>
        <v>0</v>
      </c>
      <c r="N71" s="179">
        <f t="shared" ca="1" si="20"/>
        <v>0</v>
      </c>
      <c r="O71" s="180">
        <f t="shared" ca="1" si="5"/>
        <v>0</v>
      </c>
      <c r="P71" s="181">
        <f t="shared" ca="1" si="19"/>
        <v>0</v>
      </c>
      <c r="Q71" s="182">
        <f t="shared" ca="1" si="6"/>
        <v>0</v>
      </c>
      <c r="R71" s="182">
        <f ca="1">IF(LEN(B71)&gt;0,'7'!R71-'7'!Q71,"")</f>
        <v>0</v>
      </c>
      <c r="S71" s="183"/>
      <c r="T71" s="33"/>
      <c r="U71" s="33"/>
      <c r="V71" s="33"/>
      <c r="W71" s="33"/>
      <c r="X71" s="33"/>
      <c r="Y71" s="33"/>
      <c r="AB71" s="243">
        <f>ROW()</f>
        <v>71</v>
      </c>
      <c r="AC71" s="118">
        <f t="shared" ca="1" si="7"/>
        <v>0</v>
      </c>
      <c r="AD71" s="118">
        <f t="shared" ca="1" si="8"/>
        <v>0</v>
      </c>
      <c r="AE71" s="119" t="str">
        <f t="shared" ca="1" si="9"/>
        <v>-</v>
      </c>
      <c r="AF71" s="118" t="str">
        <f t="shared" ca="1" si="10"/>
        <v>-</v>
      </c>
      <c r="AG71" s="119" t="str">
        <f t="shared" ca="1" si="11"/>
        <v>-</v>
      </c>
      <c r="AH71" s="118" t="str">
        <f t="shared" ca="1" si="12"/>
        <v>-</v>
      </c>
      <c r="AI71" s="118">
        <f t="shared" ca="1" si="13"/>
        <v>0</v>
      </c>
      <c r="AJ71" s="120">
        <f t="shared" ca="1" si="14"/>
        <v>0</v>
      </c>
      <c r="AK71" s="118">
        <f t="shared" ca="1" si="15"/>
        <v>0</v>
      </c>
      <c r="AL71" s="118">
        <f t="shared" ca="1" si="16"/>
        <v>0</v>
      </c>
    </row>
    <row r="72" spans="1:38" ht="27" customHeight="1" x14ac:dyDescent="0.25">
      <c r="A72" s="53">
        <f>'OSNOVNA PLAČA'!A66</f>
        <v>57</v>
      </c>
      <c r="B72" s="333" t="str">
        <f t="shared" ca="1" si="17"/>
        <v>A57</v>
      </c>
      <c r="C72" s="333"/>
      <c r="D72" s="54" t="str">
        <f>IF(LEN('OSNOVNA PLAČA'!C66)&gt;0,'OSNOVNA PLAČA'!C66,"")</f>
        <v/>
      </c>
      <c r="E72" s="55" t="str">
        <f>IF(LEN('OSNOVNA PLAČA'!D66)&gt;0,'OSNOVNA PLAČA'!D66,"")</f>
        <v/>
      </c>
      <c r="F72" s="164">
        <f ca="1">IF(LEN(B72)&gt;0,'OBRAČUNANA OSNOVNA PLAČA'!L66,"")</f>
        <v>0</v>
      </c>
      <c r="G72" s="57"/>
      <c r="H72" s="57"/>
      <c r="I72" s="57"/>
      <c r="J72" s="57"/>
      <c r="K72" s="57"/>
      <c r="L72" s="178">
        <f t="shared" si="4"/>
        <v>0</v>
      </c>
      <c r="M72" s="179">
        <f t="shared" ca="1" si="18"/>
        <v>0</v>
      </c>
      <c r="N72" s="179">
        <f t="shared" ca="1" si="20"/>
        <v>0</v>
      </c>
      <c r="O72" s="180">
        <f t="shared" ca="1" si="5"/>
        <v>0</v>
      </c>
      <c r="P72" s="181">
        <f t="shared" ca="1" si="19"/>
        <v>0</v>
      </c>
      <c r="Q72" s="182">
        <f t="shared" ca="1" si="6"/>
        <v>0</v>
      </c>
      <c r="R72" s="182">
        <f ca="1">IF(LEN(B72)&gt;0,'7'!R72-'7'!Q72,"")</f>
        <v>0</v>
      </c>
      <c r="S72" s="183"/>
      <c r="T72" s="33"/>
      <c r="U72" s="33"/>
      <c r="V72" s="33"/>
      <c r="W72" s="33"/>
      <c r="X72" s="33"/>
      <c r="Y72" s="33"/>
      <c r="AB72" s="243">
        <f>ROW()</f>
        <v>72</v>
      </c>
      <c r="AC72" s="118">
        <f t="shared" ca="1" si="7"/>
        <v>0</v>
      </c>
      <c r="AD72" s="118">
        <f t="shared" ca="1" si="8"/>
        <v>0</v>
      </c>
      <c r="AE72" s="119" t="str">
        <f t="shared" ca="1" si="9"/>
        <v>-</v>
      </c>
      <c r="AF72" s="118" t="str">
        <f t="shared" ca="1" si="10"/>
        <v>-</v>
      </c>
      <c r="AG72" s="119" t="str">
        <f t="shared" ca="1" si="11"/>
        <v>-</v>
      </c>
      <c r="AH72" s="118" t="str">
        <f t="shared" ca="1" si="12"/>
        <v>-</v>
      </c>
      <c r="AI72" s="118">
        <f t="shared" ca="1" si="13"/>
        <v>0</v>
      </c>
      <c r="AJ72" s="120">
        <f t="shared" ca="1" si="14"/>
        <v>0</v>
      </c>
      <c r="AK72" s="118">
        <f t="shared" ca="1" si="15"/>
        <v>0</v>
      </c>
      <c r="AL72" s="118">
        <f t="shared" ca="1" si="16"/>
        <v>0</v>
      </c>
    </row>
    <row r="73" spans="1:38" ht="27" customHeight="1" x14ac:dyDescent="0.25">
      <c r="A73" s="53">
        <f>'OSNOVNA PLAČA'!A67</f>
        <v>58</v>
      </c>
      <c r="B73" s="333" t="str">
        <f t="shared" ca="1" si="17"/>
        <v>A58</v>
      </c>
      <c r="C73" s="333"/>
      <c r="D73" s="54" t="str">
        <f>IF(LEN('OSNOVNA PLAČA'!C67)&gt;0,'OSNOVNA PLAČA'!C67,"")</f>
        <v/>
      </c>
      <c r="E73" s="55" t="str">
        <f>IF(LEN('OSNOVNA PLAČA'!D67)&gt;0,'OSNOVNA PLAČA'!D67,"")</f>
        <v/>
      </c>
      <c r="F73" s="164">
        <f ca="1">IF(LEN(B73)&gt;0,'OBRAČUNANA OSNOVNA PLAČA'!L67,"")</f>
        <v>0</v>
      </c>
      <c r="G73" s="57"/>
      <c r="H73" s="57"/>
      <c r="I73" s="57"/>
      <c r="J73" s="57"/>
      <c r="K73" s="57"/>
      <c r="L73" s="178">
        <f t="shared" si="4"/>
        <v>0</v>
      </c>
      <c r="M73" s="179">
        <f t="shared" ca="1" si="18"/>
        <v>0</v>
      </c>
      <c r="N73" s="179">
        <f t="shared" ca="1" si="20"/>
        <v>0</v>
      </c>
      <c r="O73" s="180">
        <f t="shared" ca="1" si="5"/>
        <v>0</v>
      </c>
      <c r="P73" s="181">
        <f t="shared" ca="1" si="19"/>
        <v>0</v>
      </c>
      <c r="Q73" s="182">
        <f t="shared" ca="1" si="6"/>
        <v>0</v>
      </c>
      <c r="R73" s="182">
        <f ca="1">IF(LEN(B73)&gt;0,'7'!R73-'7'!Q73,"")</f>
        <v>0</v>
      </c>
      <c r="S73" s="183"/>
      <c r="T73" s="33"/>
      <c r="U73" s="33"/>
      <c r="V73" s="33"/>
      <c r="W73" s="33"/>
      <c r="X73" s="33"/>
      <c r="Y73" s="33"/>
      <c r="AB73" s="243">
        <f>ROW()</f>
        <v>73</v>
      </c>
      <c r="AC73" s="118">
        <f t="shared" ca="1" si="7"/>
        <v>0</v>
      </c>
      <c r="AD73" s="118">
        <f t="shared" ca="1" si="8"/>
        <v>0</v>
      </c>
      <c r="AE73" s="119" t="str">
        <f t="shared" ca="1" si="9"/>
        <v>-</v>
      </c>
      <c r="AF73" s="118" t="str">
        <f t="shared" ca="1" si="10"/>
        <v>-</v>
      </c>
      <c r="AG73" s="119" t="str">
        <f t="shared" ca="1" si="11"/>
        <v>-</v>
      </c>
      <c r="AH73" s="118" t="str">
        <f t="shared" ca="1" si="12"/>
        <v>-</v>
      </c>
      <c r="AI73" s="118">
        <f t="shared" ca="1" si="13"/>
        <v>0</v>
      </c>
      <c r="AJ73" s="120">
        <f t="shared" ca="1" si="14"/>
        <v>0</v>
      </c>
      <c r="AK73" s="118">
        <f t="shared" ca="1" si="15"/>
        <v>0</v>
      </c>
      <c r="AL73" s="118">
        <f t="shared" ca="1" si="16"/>
        <v>0</v>
      </c>
    </row>
    <row r="74" spans="1:38" ht="27" customHeight="1" x14ac:dyDescent="0.25">
      <c r="A74" s="53">
        <f>'OSNOVNA PLAČA'!A68</f>
        <v>59</v>
      </c>
      <c r="B74" s="333" t="str">
        <f t="shared" ca="1" si="17"/>
        <v>A59</v>
      </c>
      <c r="C74" s="333"/>
      <c r="D74" s="54" t="str">
        <f>IF(LEN('OSNOVNA PLAČA'!C68)&gt;0,'OSNOVNA PLAČA'!C68,"")</f>
        <v/>
      </c>
      <c r="E74" s="55" t="str">
        <f>IF(LEN('OSNOVNA PLAČA'!D68)&gt;0,'OSNOVNA PLAČA'!D68,"")</f>
        <v/>
      </c>
      <c r="F74" s="164">
        <f ca="1">IF(LEN(B74)&gt;0,'OBRAČUNANA OSNOVNA PLAČA'!L68,"")</f>
        <v>0</v>
      </c>
      <c r="G74" s="57"/>
      <c r="H74" s="57"/>
      <c r="I74" s="57"/>
      <c r="J74" s="57"/>
      <c r="K74" s="57"/>
      <c r="L74" s="178">
        <f t="shared" si="4"/>
        <v>0</v>
      </c>
      <c r="M74" s="179">
        <f t="shared" ca="1" si="18"/>
        <v>0</v>
      </c>
      <c r="N74" s="179">
        <f t="shared" ca="1" si="20"/>
        <v>0</v>
      </c>
      <c r="O74" s="180">
        <f t="shared" ca="1" si="5"/>
        <v>0</v>
      </c>
      <c r="P74" s="181">
        <f t="shared" ca="1" si="19"/>
        <v>0</v>
      </c>
      <c r="Q74" s="182">
        <f t="shared" ca="1" si="6"/>
        <v>0</v>
      </c>
      <c r="R74" s="182">
        <f ca="1">IF(LEN(B74)&gt;0,'7'!R74-'7'!Q74,"")</f>
        <v>0</v>
      </c>
      <c r="S74" s="183"/>
      <c r="T74" s="33"/>
      <c r="U74" s="33"/>
      <c r="V74" s="33"/>
      <c r="W74" s="33"/>
      <c r="X74" s="33"/>
      <c r="Y74" s="33"/>
      <c r="AB74" s="243">
        <f>ROW()</f>
        <v>74</v>
      </c>
      <c r="AC74" s="118">
        <f t="shared" ca="1" si="7"/>
        <v>0</v>
      </c>
      <c r="AD74" s="118">
        <f t="shared" ca="1" si="8"/>
        <v>0</v>
      </c>
      <c r="AE74" s="119" t="str">
        <f t="shared" ca="1" si="9"/>
        <v>-</v>
      </c>
      <c r="AF74" s="118" t="str">
        <f t="shared" ca="1" si="10"/>
        <v>-</v>
      </c>
      <c r="AG74" s="119" t="str">
        <f t="shared" ca="1" si="11"/>
        <v>-</v>
      </c>
      <c r="AH74" s="118" t="str">
        <f t="shared" ca="1" si="12"/>
        <v>-</v>
      </c>
      <c r="AI74" s="118">
        <f t="shared" ca="1" si="13"/>
        <v>0</v>
      </c>
      <c r="AJ74" s="120">
        <f t="shared" ca="1" si="14"/>
        <v>0</v>
      </c>
      <c r="AK74" s="118">
        <f t="shared" ca="1" si="15"/>
        <v>0</v>
      </c>
      <c r="AL74" s="118">
        <f t="shared" ca="1" si="16"/>
        <v>0</v>
      </c>
    </row>
    <row r="75" spans="1:38" ht="27" customHeight="1" x14ac:dyDescent="0.25">
      <c r="A75" s="53">
        <f>'OSNOVNA PLAČA'!A69</f>
        <v>60</v>
      </c>
      <c r="B75" s="333" t="str">
        <f t="shared" ca="1" si="17"/>
        <v>A60</v>
      </c>
      <c r="C75" s="333"/>
      <c r="D75" s="54" t="str">
        <f>IF(LEN('OSNOVNA PLAČA'!C69)&gt;0,'OSNOVNA PLAČA'!C69,"")</f>
        <v/>
      </c>
      <c r="E75" s="55" t="str">
        <f>IF(LEN('OSNOVNA PLAČA'!D69)&gt;0,'OSNOVNA PLAČA'!D69,"")</f>
        <v/>
      </c>
      <c r="F75" s="164">
        <f ca="1">IF(LEN(B75)&gt;0,'OBRAČUNANA OSNOVNA PLAČA'!L69,"")</f>
        <v>0</v>
      </c>
      <c r="G75" s="57"/>
      <c r="H75" s="57"/>
      <c r="I75" s="57"/>
      <c r="J75" s="57"/>
      <c r="K75" s="57"/>
      <c r="L75" s="178">
        <f t="shared" si="4"/>
        <v>0</v>
      </c>
      <c r="M75" s="179">
        <f t="shared" ca="1" si="18"/>
        <v>0</v>
      </c>
      <c r="N75" s="179">
        <f t="shared" ca="1" si="20"/>
        <v>0</v>
      </c>
      <c r="O75" s="180">
        <f t="shared" ca="1" si="5"/>
        <v>0</v>
      </c>
      <c r="P75" s="181">
        <f t="shared" ca="1" si="19"/>
        <v>0</v>
      </c>
      <c r="Q75" s="182">
        <f t="shared" ca="1" si="6"/>
        <v>0</v>
      </c>
      <c r="R75" s="182">
        <f ca="1">IF(LEN(B75)&gt;0,'7'!R75-'7'!Q75,"")</f>
        <v>0</v>
      </c>
      <c r="S75" s="183"/>
      <c r="T75" s="33"/>
      <c r="U75" s="33"/>
      <c r="V75" s="33"/>
      <c r="W75" s="33"/>
      <c r="X75" s="33"/>
      <c r="Y75" s="33"/>
      <c r="AB75" s="243">
        <f>ROW()</f>
        <v>75</v>
      </c>
      <c r="AC75" s="118">
        <f t="shared" ca="1" si="7"/>
        <v>0</v>
      </c>
      <c r="AD75" s="118">
        <f t="shared" ca="1" si="8"/>
        <v>0</v>
      </c>
      <c r="AE75" s="119" t="str">
        <f t="shared" ca="1" si="9"/>
        <v>-</v>
      </c>
      <c r="AF75" s="118" t="str">
        <f t="shared" ca="1" si="10"/>
        <v>-</v>
      </c>
      <c r="AG75" s="119" t="str">
        <f t="shared" ca="1" si="11"/>
        <v>-</v>
      </c>
      <c r="AH75" s="118" t="str">
        <f t="shared" ca="1" si="12"/>
        <v>-</v>
      </c>
      <c r="AI75" s="118">
        <f t="shared" ca="1" si="13"/>
        <v>0</v>
      </c>
      <c r="AJ75" s="120">
        <f t="shared" ca="1" si="14"/>
        <v>0</v>
      </c>
      <c r="AK75" s="118">
        <f t="shared" ca="1" si="15"/>
        <v>0</v>
      </c>
      <c r="AL75" s="118">
        <f t="shared" ca="1" si="16"/>
        <v>0</v>
      </c>
    </row>
    <row r="76" spans="1:38" ht="27" customHeight="1" x14ac:dyDescent="0.25">
      <c r="A76" s="53">
        <f>'OSNOVNA PLAČA'!A70</f>
        <v>61</v>
      </c>
      <c r="B76" s="333" t="str">
        <f t="shared" ca="1" si="17"/>
        <v>A61</v>
      </c>
      <c r="C76" s="333"/>
      <c r="D76" s="54" t="str">
        <f>IF(LEN('OSNOVNA PLAČA'!C70)&gt;0,'OSNOVNA PLAČA'!C70,"")</f>
        <v/>
      </c>
      <c r="E76" s="55" t="str">
        <f>IF(LEN('OSNOVNA PLAČA'!D70)&gt;0,'OSNOVNA PLAČA'!D70,"")</f>
        <v/>
      </c>
      <c r="F76" s="164">
        <f ca="1">IF(LEN(B76)&gt;0,'OBRAČUNANA OSNOVNA PLAČA'!L70,"")</f>
        <v>0</v>
      </c>
      <c r="G76" s="57"/>
      <c r="H76" s="57"/>
      <c r="I76" s="57"/>
      <c r="J76" s="57"/>
      <c r="K76" s="57"/>
      <c r="L76" s="178">
        <f t="shared" si="4"/>
        <v>0</v>
      </c>
      <c r="M76" s="179">
        <f t="shared" ca="1" si="18"/>
        <v>0</v>
      </c>
      <c r="N76" s="179">
        <f t="shared" ca="1" si="20"/>
        <v>0</v>
      </c>
      <c r="O76" s="180">
        <f t="shared" ca="1" si="5"/>
        <v>0</v>
      </c>
      <c r="P76" s="181">
        <f t="shared" ca="1" si="19"/>
        <v>0</v>
      </c>
      <c r="Q76" s="182">
        <f t="shared" ca="1" si="6"/>
        <v>0</v>
      </c>
      <c r="R76" s="182">
        <f ca="1">IF(LEN(B76)&gt;0,'7'!R76-'7'!Q76,"")</f>
        <v>0</v>
      </c>
      <c r="S76" s="183"/>
      <c r="T76" s="33"/>
      <c r="U76" s="33"/>
      <c r="V76" s="33"/>
      <c r="W76" s="33"/>
      <c r="X76" s="33"/>
      <c r="Y76" s="33"/>
      <c r="AB76" s="243">
        <f>ROW()</f>
        <v>76</v>
      </c>
      <c r="AC76" s="118">
        <f t="shared" ca="1" si="7"/>
        <v>0</v>
      </c>
      <c r="AD76" s="118">
        <f t="shared" ca="1" si="8"/>
        <v>0</v>
      </c>
      <c r="AE76" s="119" t="str">
        <f t="shared" ca="1" si="9"/>
        <v>-</v>
      </c>
      <c r="AF76" s="118" t="str">
        <f t="shared" ca="1" si="10"/>
        <v>-</v>
      </c>
      <c r="AG76" s="119" t="str">
        <f t="shared" ca="1" si="11"/>
        <v>-</v>
      </c>
      <c r="AH76" s="118" t="str">
        <f t="shared" ca="1" si="12"/>
        <v>-</v>
      </c>
      <c r="AI76" s="118">
        <f t="shared" ca="1" si="13"/>
        <v>0</v>
      </c>
      <c r="AJ76" s="120">
        <f t="shared" ca="1" si="14"/>
        <v>0</v>
      </c>
      <c r="AK76" s="118">
        <f t="shared" ca="1" si="15"/>
        <v>0</v>
      </c>
      <c r="AL76" s="118">
        <f t="shared" ca="1" si="16"/>
        <v>0</v>
      </c>
    </row>
    <row r="77" spans="1:38" ht="27" customHeight="1" x14ac:dyDescent="0.25">
      <c r="A77" s="53">
        <f>'OSNOVNA PLAČA'!A71</f>
        <v>62</v>
      </c>
      <c r="B77" s="333" t="str">
        <f t="shared" ca="1" si="17"/>
        <v>A62</v>
      </c>
      <c r="C77" s="333"/>
      <c r="D77" s="54" t="str">
        <f>IF(LEN('OSNOVNA PLAČA'!C71)&gt;0,'OSNOVNA PLAČA'!C71,"")</f>
        <v/>
      </c>
      <c r="E77" s="55" t="str">
        <f>IF(LEN('OSNOVNA PLAČA'!D71)&gt;0,'OSNOVNA PLAČA'!D71,"")</f>
        <v/>
      </c>
      <c r="F77" s="164">
        <f ca="1">IF(LEN(B77)&gt;0,'OBRAČUNANA OSNOVNA PLAČA'!L71,"")</f>
        <v>0</v>
      </c>
      <c r="G77" s="57"/>
      <c r="H77" s="57"/>
      <c r="I77" s="57"/>
      <c r="J77" s="57"/>
      <c r="K77" s="57"/>
      <c r="L77" s="178">
        <f t="shared" si="4"/>
        <v>0</v>
      </c>
      <c r="M77" s="179">
        <f t="shared" ca="1" si="18"/>
        <v>0</v>
      </c>
      <c r="N77" s="179">
        <f t="shared" ca="1" si="20"/>
        <v>0</v>
      </c>
      <c r="O77" s="180">
        <f t="shared" ca="1" si="5"/>
        <v>0</v>
      </c>
      <c r="P77" s="181">
        <f t="shared" ca="1" si="19"/>
        <v>0</v>
      </c>
      <c r="Q77" s="182">
        <f t="shared" ca="1" si="6"/>
        <v>0</v>
      </c>
      <c r="R77" s="182">
        <f ca="1">IF(LEN(B77)&gt;0,'7'!R77-'7'!Q77,"")</f>
        <v>0</v>
      </c>
      <c r="S77" s="183"/>
      <c r="T77" s="33"/>
      <c r="U77" s="33"/>
      <c r="V77" s="33"/>
      <c r="W77" s="33"/>
      <c r="X77" s="33"/>
      <c r="Y77" s="33"/>
      <c r="AB77" s="243">
        <f>ROW()</f>
        <v>77</v>
      </c>
      <c r="AC77" s="118">
        <f t="shared" ca="1" si="7"/>
        <v>0</v>
      </c>
      <c r="AD77" s="118">
        <f t="shared" ca="1" si="8"/>
        <v>0</v>
      </c>
      <c r="AE77" s="119" t="str">
        <f t="shared" ca="1" si="9"/>
        <v>-</v>
      </c>
      <c r="AF77" s="118" t="str">
        <f t="shared" ca="1" si="10"/>
        <v>-</v>
      </c>
      <c r="AG77" s="119" t="str">
        <f t="shared" ca="1" si="11"/>
        <v>-</v>
      </c>
      <c r="AH77" s="118" t="str">
        <f t="shared" ca="1" si="12"/>
        <v>-</v>
      </c>
      <c r="AI77" s="118">
        <f t="shared" ca="1" si="13"/>
        <v>0</v>
      </c>
      <c r="AJ77" s="120">
        <f t="shared" ca="1" si="14"/>
        <v>0</v>
      </c>
      <c r="AK77" s="118">
        <f t="shared" ca="1" si="15"/>
        <v>0</v>
      </c>
      <c r="AL77" s="118">
        <f t="shared" ca="1" si="16"/>
        <v>0</v>
      </c>
    </row>
    <row r="78" spans="1:38" ht="27" customHeight="1" x14ac:dyDescent="0.25">
      <c r="A78" s="53">
        <f>'OSNOVNA PLAČA'!A72</f>
        <v>63</v>
      </c>
      <c r="B78" s="333" t="str">
        <f t="shared" ca="1" si="17"/>
        <v>A63</v>
      </c>
      <c r="C78" s="333"/>
      <c r="D78" s="54" t="str">
        <f>IF(LEN('OSNOVNA PLAČA'!C72)&gt;0,'OSNOVNA PLAČA'!C72,"")</f>
        <v/>
      </c>
      <c r="E78" s="55" t="str">
        <f>IF(LEN('OSNOVNA PLAČA'!D72)&gt;0,'OSNOVNA PLAČA'!D72,"")</f>
        <v/>
      </c>
      <c r="F78" s="164">
        <f ca="1">IF(LEN(B78)&gt;0,'OBRAČUNANA OSNOVNA PLAČA'!L72,"")</f>
        <v>0</v>
      </c>
      <c r="G78" s="57"/>
      <c r="H78" s="57"/>
      <c r="I78" s="57"/>
      <c r="J78" s="57"/>
      <c r="K78" s="57"/>
      <c r="L78" s="178">
        <f t="shared" si="4"/>
        <v>0</v>
      </c>
      <c r="M78" s="179">
        <f t="shared" ca="1" si="18"/>
        <v>0</v>
      </c>
      <c r="N78" s="179">
        <f t="shared" ca="1" si="20"/>
        <v>0</v>
      </c>
      <c r="O78" s="180">
        <f t="shared" ca="1" si="5"/>
        <v>0</v>
      </c>
      <c r="P78" s="181">
        <f t="shared" ca="1" si="19"/>
        <v>0</v>
      </c>
      <c r="Q78" s="182">
        <f t="shared" ca="1" si="6"/>
        <v>0</v>
      </c>
      <c r="R78" s="182">
        <f ca="1">IF(LEN(B78)&gt;0,'7'!R78-'7'!Q78,"")</f>
        <v>0</v>
      </c>
      <c r="S78" s="183"/>
      <c r="T78" s="33"/>
      <c r="U78" s="33"/>
      <c r="V78" s="33"/>
      <c r="W78" s="33"/>
      <c r="X78" s="33"/>
      <c r="Y78" s="33"/>
      <c r="AB78" s="243">
        <f>ROW()</f>
        <v>78</v>
      </c>
      <c r="AC78" s="118">
        <f t="shared" ca="1" si="7"/>
        <v>0</v>
      </c>
      <c r="AD78" s="118">
        <f t="shared" ca="1" si="8"/>
        <v>0</v>
      </c>
      <c r="AE78" s="119" t="str">
        <f t="shared" ca="1" si="9"/>
        <v>-</v>
      </c>
      <c r="AF78" s="118" t="str">
        <f t="shared" ca="1" si="10"/>
        <v>-</v>
      </c>
      <c r="AG78" s="119" t="str">
        <f t="shared" ca="1" si="11"/>
        <v>-</v>
      </c>
      <c r="AH78" s="118" t="str">
        <f t="shared" ca="1" si="12"/>
        <v>-</v>
      </c>
      <c r="AI78" s="118">
        <f t="shared" ca="1" si="13"/>
        <v>0</v>
      </c>
      <c r="AJ78" s="120">
        <f t="shared" ca="1" si="14"/>
        <v>0</v>
      </c>
      <c r="AK78" s="118">
        <f t="shared" ca="1" si="15"/>
        <v>0</v>
      </c>
      <c r="AL78" s="118">
        <f t="shared" ca="1" si="16"/>
        <v>0</v>
      </c>
    </row>
    <row r="79" spans="1:38" ht="27" customHeight="1" x14ac:dyDescent="0.25">
      <c r="A79" s="53">
        <f>'OSNOVNA PLAČA'!A73</f>
        <v>64</v>
      </c>
      <c r="B79" s="333" t="str">
        <f t="shared" ca="1" si="17"/>
        <v>A64</v>
      </c>
      <c r="C79" s="333"/>
      <c r="D79" s="54" t="str">
        <f>IF(LEN('OSNOVNA PLAČA'!C73)&gt;0,'OSNOVNA PLAČA'!C73,"")</f>
        <v/>
      </c>
      <c r="E79" s="55" t="str">
        <f>IF(LEN('OSNOVNA PLAČA'!D73)&gt;0,'OSNOVNA PLAČA'!D73,"")</f>
        <v/>
      </c>
      <c r="F79" s="164">
        <f ca="1">IF(LEN(B79)&gt;0,'OBRAČUNANA OSNOVNA PLAČA'!L73,"")</f>
        <v>0</v>
      </c>
      <c r="G79" s="57"/>
      <c r="H79" s="57"/>
      <c r="I79" s="57"/>
      <c r="J79" s="57"/>
      <c r="K79" s="57"/>
      <c r="L79" s="178">
        <f t="shared" si="4"/>
        <v>0</v>
      </c>
      <c r="M79" s="179">
        <f t="shared" ca="1" si="18"/>
        <v>0</v>
      </c>
      <c r="N79" s="179">
        <f t="shared" ca="1" si="20"/>
        <v>0</v>
      </c>
      <c r="O79" s="180">
        <f t="shared" ca="1" si="5"/>
        <v>0</v>
      </c>
      <c r="P79" s="181">
        <f t="shared" ca="1" si="19"/>
        <v>0</v>
      </c>
      <c r="Q79" s="182">
        <f t="shared" ca="1" si="6"/>
        <v>0</v>
      </c>
      <c r="R79" s="182">
        <f ca="1">IF(LEN(B79)&gt;0,'7'!R79-'7'!Q79,"")</f>
        <v>0</v>
      </c>
      <c r="S79" s="183"/>
      <c r="T79" s="33"/>
      <c r="U79" s="33"/>
      <c r="V79" s="33"/>
      <c r="W79" s="33"/>
      <c r="X79" s="33"/>
      <c r="Y79" s="33"/>
      <c r="AB79" s="243">
        <f>ROW()</f>
        <v>79</v>
      </c>
      <c r="AC79" s="118">
        <f t="shared" ca="1" si="7"/>
        <v>0</v>
      </c>
      <c r="AD79" s="118">
        <f t="shared" ca="1" si="8"/>
        <v>0</v>
      </c>
      <c r="AE79" s="119" t="str">
        <f t="shared" ca="1" si="9"/>
        <v>-</v>
      </c>
      <c r="AF79" s="118" t="str">
        <f t="shared" ca="1" si="10"/>
        <v>-</v>
      </c>
      <c r="AG79" s="119" t="str">
        <f t="shared" ca="1" si="11"/>
        <v>-</v>
      </c>
      <c r="AH79" s="118" t="str">
        <f t="shared" ca="1" si="12"/>
        <v>-</v>
      </c>
      <c r="AI79" s="118">
        <f t="shared" ca="1" si="13"/>
        <v>0</v>
      </c>
      <c r="AJ79" s="120">
        <f t="shared" ca="1" si="14"/>
        <v>0</v>
      </c>
      <c r="AK79" s="118">
        <f t="shared" ca="1" si="15"/>
        <v>0</v>
      </c>
      <c r="AL79" s="118">
        <f t="shared" ca="1" si="16"/>
        <v>0</v>
      </c>
    </row>
    <row r="80" spans="1:38" ht="27" customHeight="1" x14ac:dyDescent="0.25">
      <c r="A80" s="53">
        <f>'OSNOVNA PLAČA'!A74</f>
        <v>65</v>
      </c>
      <c r="B80" s="333" t="str">
        <f t="shared" ref="B80:B265" ca="1" si="21">IF(LEN(INDIRECT( "'" &amp; $AD$2 &amp; "'!B" &amp; TEXT($AB80-6,0)))&gt;0,INDIRECT( "'" &amp; $AD$2 &amp; "'!B" &amp; TEXT($AB80-6,0)),"")</f>
        <v>A65</v>
      </c>
      <c r="C80" s="333"/>
      <c r="D80" s="54" t="str">
        <f>IF(LEN('OSNOVNA PLAČA'!C74)&gt;0,'OSNOVNA PLAČA'!C74,"")</f>
        <v/>
      </c>
      <c r="E80" s="55" t="str">
        <f>IF(LEN('OSNOVNA PLAČA'!D74)&gt;0,'OSNOVNA PLAČA'!D74,"")</f>
        <v/>
      </c>
      <c r="F80" s="164">
        <f ca="1">IF(LEN(B80)&gt;0,'OBRAČUNANA OSNOVNA PLAČA'!L74,"")</f>
        <v>0</v>
      </c>
      <c r="G80" s="57"/>
      <c r="H80" s="57"/>
      <c r="I80" s="57"/>
      <c r="J80" s="57"/>
      <c r="K80" s="57"/>
      <c r="L80" s="178">
        <f t="shared" ref="L80:L143" si="22">+G80+H80+I80+J80+K80</f>
        <v>0</v>
      </c>
      <c r="M80" s="179">
        <f t="shared" ca="1" si="18"/>
        <v>0</v>
      </c>
      <c r="N80" s="179">
        <f t="shared" ca="1" si="20"/>
        <v>0</v>
      </c>
      <c r="O80" s="180">
        <f t="shared" ref="O80:O143" ca="1" si="23">IF(LEN(B80)&gt;0,M80*$P$267,"")</f>
        <v>0</v>
      </c>
      <c r="P80" s="181">
        <f t="shared" ca="1" si="19"/>
        <v>0</v>
      </c>
      <c r="Q80" s="182">
        <f t="shared" ref="Q80:Q143" ca="1" si="24">MIN(P80,R80)</f>
        <v>0</v>
      </c>
      <c r="R80" s="182">
        <f ca="1">IF(LEN(B80)&gt;0,'7'!R80-'7'!Q80,"")</f>
        <v>0</v>
      </c>
      <c r="S80" s="183"/>
      <c r="T80" s="33"/>
      <c r="U80" s="33"/>
      <c r="V80" s="33"/>
      <c r="W80" s="33"/>
      <c r="X80" s="33"/>
      <c r="Y80" s="33"/>
      <c r="AB80" s="243">
        <f>ROW()</f>
        <v>80</v>
      </c>
      <c r="AC80" s="118">
        <f t="shared" ref="AC80:AC265" ca="1" si="25">IF($AO$3=1,0,INDIRECT( "'" &amp; $AO$2 &amp; "'!P" &amp; TEXT($AB80,0)))</f>
        <v>0</v>
      </c>
      <c r="AD80" s="118">
        <f t="shared" ref="AD80:AD265" ca="1" si="26">IF($AO$3=1,(INDIRECT( "'" &amp; $AD$2 &amp; "'!F" &amp; TEXT($AB80-6,0))*2/12+INDIRECT( "'" &amp; $AD$2 &amp; "'!G" &amp; TEXT($AB80-6,0))*10/12)*2,INDIRECT( "'" &amp; $AO$2 &amp; "'!Q" &amp; TEXT($AB80,0)))</f>
        <v>0</v>
      </c>
      <c r="AE80" s="119" t="str">
        <f t="shared" ref="AE80:AE143" ca="1" si="27">IF(AC80&gt;=AD80,"-",$L80/(5*MAX($M$271:$M$272)))</f>
        <v>-</v>
      </c>
      <c r="AF80" s="118" t="str">
        <f t="shared" ref="AF80:AF143" ca="1" si="28">IF(AC80&gt;=AD80,"-",$L80/(5*MAX($M$271:$M$272))*AK80)</f>
        <v>-</v>
      </c>
      <c r="AG80" s="119" t="str">
        <f t="shared" ref="AG80:AG143" ca="1" si="29">IF(AE80="-","-",AE80*$AF$267)</f>
        <v>-</v>
      </c>
      <c r="AH80" s="118" t="str">
        <f t="shared" ref="AH80:AH143" ca="1" si="30">IF(AF80="-","-",AF80*$AF$267)</f>
        <v>-</v>
      </c>
      <c r="AI80" s="118">
        <f t="shared" ref="AI80:AI143" ca="1" si="31">IF(AG80="-",0,MIN(AH80,R80))</f>
        <v>0</v>
      </c>
      <c r="AJ80" s="120">
        <f t="shared" ref="AJ80:AJ143" ca="1" si="32">+AD80-AC80</f>
        <v>0</v>
      </c>
      <c r="AK80" s="118">
        <f t="shared" ref="AK80:AK262" ca="1" si="33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80" s="118">
        <f t="shared" ref="AL80:AL265" ca="1" si="34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81" spans="1:38" ht="27" customHeight="1" x14ac:dyDescent="0.25">
      <c r="A81" s="53">
        <f>'OSNOVNA PLAČA'!A75</f>
        <v>66</v>
      </c>
      <c r="B81" s="333" t="str">
        <f t="shared" ca="1" si="21"/>
        <v>A66</v>
      </c>
      <c r="C81" s="333"/>
      <c r="D81" s="54" t="str">
        <f>IF(LEN('OSNOVNA PLAČA'!C75)&gt;0,'OSNOVNA PLAČA'!C75,"")</f>
        <v/>
      </c>
      <c r="E81" s="55" t="str">
        <f>IF(LEN('OSNOVNA PLAČA'!D75)&gt;0,'OSNOVNA PLAČA'!D75,"")</f>
        <v/>
      </c>
      <c r="F81" s="164">
        <f ca="1">IF(LEN(B81)&gt;0,'OBRAČUNANA OSNOVNA PLAČA'!L75,"")</f>
        <v>0</v>
      </c>
      <c r="G81" s="57"/>
      <c r="H81" s="57"/>
      <c r="I81" s="57"/>
      <c r="J81" s="57"/>
      <c r="K81" s="57"/>
      <c r="L81" s="178">
        <f t="shared" si="22"/>
        <v>0</v>
      </c>
      <c r="M81" s="179">
        <f t="shared" ref="M81:M144" ca="1" si="35">IF(LEN(B81)&gt;0,L81/5,"")</f>
        <v>0</v>
      </c>
      <c r="N81" s="179">
        <f t="shared" ca="1" si="20"/>
        <v>0</v>
      </c>
      <c r="O81" s="180">
        <f t="shared" ca="1" si="23"/>
        <v>0</v>
      </c>
      <c r="P81" s="181">
        <f t="shared" ref="P81:P144" ca="1" si="36">IF(LEN(B81)&gt;0,F81*O81,"")</f>
        <v>0</v>
      </c>
      <c r="Q81" s="182">
        <f t="shared" ca="1" si="24"/>
        <v>0</v>
      </c>
      <c r="R81" s="182">
        <f ca="1">IF(LEN(B81)&gt;0,'7'!R81-'7'!Q81,"")</f>
        <v>0</v>
      </c>
      <c r="S81" s="183"/>
      <c r="T81" s="33"/>
      <c r="U81" s="33"/>
      <c r="V81" s="33"/>
      <c r="W81" s="33"/>
      <c r="X81" s="33"/>
      <c r="Y81" s="33"/>
      <c r="AB81" s="243">
        <f>ROW()</f>
        <v>81</v>
      </c>
      <c r="AC81" s="118">
        <f t="shared" ca="1" si="25"/>
        <v>0</v>
      </c>
      <c r="AD81" s="118">
        <f t="shared" ca="1" si="26"/>
        <v>0</v>
      </c>
      <c r="AE81" s="119" t="str">
        <f t="shared" ca="1" si="27"/>
        <v>-</v>
      </c>
      <c r="AF81" s="118" t="str">
        <f t="shared" ca="1" si="28"/>
        <v>-</v>
      </c>
      <c r="AG81" s="119" t="str">
        <f t="shared" ca="1" si="29"/>
        <v>-</v>
      </c>
      <c r="AH81" s="118" t="str">
        <f t="shared" ca="1" si="30"/>
        <v>-</v>
      </c>
      <c r="AI81" s="118">
        <f t="shared" ca="1" si="31"/>
        <v>0</v>
      </c>
      <c r="AJ81" s="120">
        <f t="shared" ca="1" si="32"/>
        <v>0</v>
      </c>
      <c r="AK81" s="118">
        <f t="shared" ca="1" si="33"/>
        <v>0</v>
      </c>
      <c r="AL81" s="118">
        <f t="shared" ca="1" si="34"/>
        <v>0</v>
      </c>
    </row>
    <row r="82" spans="1:38" ht="27" customHeight="1" x14ac:dyDescent="0.25">
      <c r="A82" s="53">
        <f>'OSNOVNA PLAČA'!A76</f>
        <v>67</v>
      </c>
      <c r="B82" s="333" t="str">
        <f t="shared" ca="1" si="21"/>
        <v>A67</v>
      </c>
      <c r="C82" s="333"/>
      <c r="D82" s="54" t="str">
        <f>IF(LEN('OSNOVNA PLAČA'!C76)&gt;0,'OSNOVNA PLAČA'!C76,"")</f>
        <v/>
      </c>
      <c r="E82" s="55" t="str">
        <f>IF(LEN('OSNOVNA PLAČA'!D76)&gt;0,'OSNOVNA PLAČA'!D76,"")</f>
        <v/>
      </c>
      <c r="F82" s="164">
        <f ca="1">IF(LEN(B82)&gt;0,'OBRAČUNANA OSNOVNA PLAČA'!L76,"")</f>
        <v>0</v>
      </c>
      <c r="G82" s="57"/>
      <c r="H82" s="57"/>
      <c r="I82" s="57"/>
      <c r="J82" s="57"/>
      <c r="K82" s="57"/>
      <c r="L82" s="178">
        <f t="shared" si="22"/>
        <v>0</v>
      </c>
      <c r="M82" s="179">
        <f t="shared" ca="1" si="35"/>
        <v>0</v>
      </c>
      <c r="N82" s="179">
        <f t="shared" ref="N82:N145" ca="1" si="37">IF(LEN(B82)&gt;0,F82*M82,"")</f>
        <v>0</v>
      </c>
      <c r="O82" s="180">
        <f t="shared" ca="1" si="23"/>
        <v>0</v>
      </c>
      <c r="P82" s="181">
        <f t="shared" ca="1" si="36"/>
        <v>0</v>
      </c>
      <c r="Q82" s="182">
        <f t="shared" ca="1" si="24"/>
        <v>0</v>
      </c>
      <c r="R82" s="182">
        <f ca="1">IF(LEN(B82)&gt;0,'7'!R82-'7'!Q82,"")</f>
        <v>0</v>
      </c>
      <c r="S82" s="183"/>
      <c r="T82" s="33"/>
      <c r="U82" s="33"/>
      <c r="V82" s="33"/>
      <c r="W82" s="33"/>
      <c r="X82" s="33"/>
      <c r="Y82" s="33"/>
      <c r="AB82" s="243">
        <f>ROW()</f>
        <v>82</v>
      </c>
      <c r="AC82" s="118">
        <f t="shared" ca="1" si="25"/>
        <v>0</v>
      </c>
      <c r="AD82" s="118">
        <f t="shared" ca="1" si="26"/>
        <v>0</v>
      </c>
      <c r="AE82" s="119" t="str">
        <f t="shared" ca="1" si="27"/>
        <v>-</v>
      </c>
      <c r="AF82" s="118" t="str">
        <f t="shared" ca="1" si="28"/>
        <v>-</v>
      </c>
      <c r="AG82" s="119" t="str">
        <f t="shared" ca="1" si="29"/>
        <v>-</v>
      </c>
      <c r="AH82" s="118" t="str">
        <f t="shared" ca="1" si="30"/>
        <v>-</v>
      </c>
      <c r="AI82" s="118">
        <f t="shared" ca="1" si="31"/>
        <v>0</v>
      </c>
      <c r="AJ82" s="120">
        <f t="shared" ca="1" si="32"/>
        <v>0</v>
      </c>
      <c r="AK82" s="118">
        <f t="shared" ca="1" si="33"/>
        <v>0</v>
      </c>
      <c r="AL82" s="118">
        <f t="shared" ca="1" si="34"/>
        <v>0</v>
      </c>
    </row>
    <row r="83" spans="1:38" ht="27" customHeight="1" x14ac:dyDescent="0.25">
      <c r="A83" s="53">
        <f>'OSNOVNA PLAČA'!A77</f>
        <v>68</v>
      </c>
      <c r="B83" s="333" t="str">
        <f t="shared" ca="1" si="21"/>
        <v>A68</v>
      </c>
      <c r="C83" s="333"/>
      <c r="D83" s="54" t="str">
        <f>IF(LEN('OSNOVNA PLAČA'!C77)&gt;0,'OSNOVNA PLAČA'!C77,"")</f>
        <v/>
      </c>
      <c r="E83" s="55" t="str">
        <f>IF(LEN('OSNOVNA PLAČA'!D77)&gt;0,'OSNOVNA PLAČA'!D77,"")</f>
        <v/>
      </c>
      <c r="F83" s="164">
        <f ca="1">IF(LEN(B83)&gt;0,'OBRAČUNANA OSNOVNA PLAČA'!L77,"")</f>
        <v>0</v>
      </c>
      <c r="G83" s="57"/>
      <c r="H83" s="57"/>
      <c r="I83" s="57"/>
      <c r="J83" s="57"/>
      <c r="K83" s="57"/>
      <c r="L83" s="178">
        <f t="shared" si="22"/>
        <v>0</v>
      </c>
      <c r="M83" s="179">
        <f t="shared" ca="1" si="35"/>
        <v>0</v>
      </c>
      <c r="N83" s="179">
        <f t="shared" ca="1" si="37"/>
        <v>0</v>
      </c>
      <c r="O83" s="180">
        <f t="shared" ca="1" si="23"/>
        <v>0</v>
      </c>
      <c r="P83" s="181">
        <f t="shared" ca="1" si="36"/>
        <v>0</v>
      </c>
      <c r="Q83" s="182">
        <f t="shared" ca="1" si="24"/>
        <v>0</v>
      </c>
      <c r="R83" s="182">
        <f ca="1">IF(LEN(B83)&gt;0,'7'!R83-'7'!Q83,"")</f>
        <v>0</v>
      </c>
      <c r="S83" s="183"/>
      <c r="T83" s="33"/>
      <c r="U83" s="33"/>
      <c r="V83" s="33"/>
      <c r="W83" s="33"/>
      <c r="X83" s="33"/>
      <c r="Y83" s="33"/>
      <c r="AB83" s="243">
        <f>ROW()</f>
        <v>83</v>
      </c>
      <c r="AC83" s="118">
        <f t="shared" ca="1" si="25"/>
        <v>0</v>
      </c>
      <c r="AD83" s="118">
        <f t="shared" ca="1" si="26"/>
        <v>0</v>
      </c>
      <c r="AE83" s="119" t="str">
        <f t="shared" ca="1" si="27"/>
        <v>-</v>
      </c>
      <c r="AF83" s="118" t="str">
        <f t="shared" ca="1" si="28"/>
        <v>-</v>
      </c>
      <c r="AG83" s="119" t="str">
        <f t="shared" ca="1" si="29"/>
        <v>-</v>
      </c>
      <c r="AH83" s="118" t="str">
        <f t="shared" ca="1" si="30"/>
        <v>-</v>
      </c>
      <c r="AI83" s="118">
        <f t="shared" ca="1" si="31"/>
        <v>0</v>
      </c>
      <c r="AJ83" s="120">
        <f t="shared" ca="1" si="32"/>
        <v>0</v>
      </c>
      <c r="AK83" s="118">
        <f t="shared" ca="1" si="33"/>
        <v>0</v>
      </c>
      <c r="AL83" s="118">
        <f t="shared" ca="1" si="34"/>
        <v>0</v>
      </c>
    </row>
    <row r="84" spans="1:38" ht="27" customHeight="1" x14ac:dyDescent="0.25">
      <c r="A84" s="53">
        <f>'OSNOVNA PLAČA'!A78</f>
        <v>69</v>
      </c>
      <c r="B84" s="333" t="str">
        <f t="shared" ca="1" si="21"/>
        <v>A69</v>
      </c>
      <c r="C84" s="333"/>
      <c r="D84" s="54" t="str">
        <f>IF(LEN('OSNOVNA PLAČA'!C78)&gt;0,'OSNOVNA PLAČA'!C78,"")</f>
        <v/>
      </c>
      <c r="E84" s="55" t="str">
        <f>IF(LEN('OSNOVNA PLAČA'!D78)&gt;0,'OSNOVNA PLAČA'!D78,"")</f>
        <v/>
      </c>
      <c r="F84" s="164">
        <f ca="1">IF(LEN(B84)&gt;0,'OBRAČUNANA OSNOVNA PLAČA'!L78,"")</f>
        <v>0</v>
      </c>
      <c r="G84" s="57"/>
      <c r="H84" s="57"/>
      <c r="I84" s="57"/>
      <c r="J84" s="57"/>
      <c r="K84" s="57"/>
      <c r="L84" s="178">
        <f t="shared" si="22"/>
        <v>0</v>
      </c>
      <c r="M84" s="179">
        <f t="shared" ca="1" si="35"/>
        <v>0</v>
      </c>
      <c r="N84" s="179">
        <f t="shared" ca="1" si="37"/>
        <v>0</v>
      </c>
      <c r="O84" s="180">
        <f t="shared" ca="1" si="23"/>
        <v>0</v>
      </c>
      <c r="P84" s="181">
        <f t="shared" ca="1" si="36"/>
        <v>0</v>
      </c>
      <c r="Q84" s="182">
        <f t="shared" ca="1" si="24"/>
        <v>0</v>
      </c>
      <c r="R84" s="182">
        <f ca="1">IF(LEN(B84)&gt;0,'7'!R84-'7'!Q84,"")</f>
        <v>0</v>
      </c>
      <c r="S84" s="183"/>
      <c r="T84" s="33"/>
      <c r="U84" s="33"/>
      <c r="V84" s="33"/>
      <c r="W84" s="33"/>
      <c r="X84" s="33"/>
      <c r="Y84" s="33"/>
      <c r="AB84" s="243">
        <f>ROW()</f>
        <v>84</v>
      </c>
      <c r="AC84" s="118">
        <f t="shared" ca="1" si="25"/>
        <v>0</v>
      </c>
      <c r="AD84" s="118">
        <f t="shared" ca="1" si="26"/>
        <v>0</v>
      </c>
      <c r="AE84" s="119" t="str">
        <f t="shared" ca="1" si="27"/>
        <v>-</v>
      </c>
      <c r="AF84" s="118" t="str">
        <f t="shared" ca="1" si="28"/>
        <v>-</v>
      </c>
      <c r="AG84" s="119" t="str">
        <f t="shared" ca="1" si="29"/>
        <v>-</v>
      </c>
      <c r="AH84" s="118" t="str">
        <f t="shared" ca="1" si="30"/>
        <v>-</v>
      </c>
      <c r="AI84" s="118">
        <f t="shared" ca="1" si="31"/>
        <v>0</v>
      </c>
      <c r="AJ84" s="120">
        <f t="shared" ca="1" si="32"/>
        <v>0</v>
      </c>
      <c r="AK84" s="118">
        <f t="shared" ca="1" si="33"/>
        <v>0</v>
      </c>
      <c r="AL84" s="118">
        <f t="shared" ca="1" si="34"/>
        <v>0</v>
      </c>
    </row>
    <row r="85" spans="1:38" ht="27" customHeight="1" x14ac:dyDescent="0.25">
      <c r="A85" s="53">
        <f>'OSNOVNA PLAČA'!A79</f>
        <v>70</v>
      </c>
      <c r="B85" s="333" t="str">
        <f t="shared" ca="1" si="21"/>
        <v>A70</v>
      </c>
      <c r="C85" s="333"/>
      <c r="D85" s="54" t="str">
        <f>IF(LEN('OSNOVNA PLAČA'!C79)&gt;0,'OSNOVNA PLAČA'!C79,"")</f>
        <v/>
      </c>
      <c r="E85" s="55" t="str">
        <f>IF(LEN('OSNOVNA PLAČA'!D79)&gt;0,'OSNOVNA PLAČA'!D79,"")</f>
        <v/>
      </c>
      <c r="F85" s="164">
        <f ca="1">IF(LEN(B85)&gt;0,'OBRAČUNANA OSNOVNA PLAČA'!L79,"")</f>
        <v>0</v>
      </c>
      <c r="G85" s="57"/>
      <c r="H85" s="57"/>
      <c r="I85" s="57"/>
      <c r="J85" s="57"/>
      <c r="K85" s="57"/>
      <c r="L85" s="178">
        <f t="shared" si="22"/>
        <v>0</v>
      </c>
      <c r="M85" s="179">
        <f t="shared" ca="1" si="35"/>
        <v>0</v>
      </c>
      <c r="N85" s="179">
        <f t="shared" ca="1" si="37"/>
        <v>0</v>
      </c>
      <c r="O85" s="180">
        <f t="shared" ca="1" si="23"/>
        <v>0</v>
      </c>
      <c r="P85" s="181">
        <f t="shared" ca="1" si="36"/>
        <v>0</v>
      </c>
      <c r="Q85" s="182">
        <f t="shared" ca="1" si="24"/>
        <v>0</v>
      </c>
      <c r="R85" s="182">
        <f ca="1">IF(LEN(B85)&gt;0,'7'!R85-'7'!Q85,"")</f>
        <v>0</v>
      </c>
      <c r="S85" s="183"/>
      <c r="T85" s="33"/>
      <c r="U85" s="33"/>
      <c r="V85" s="33"/>
      <c r="W85" s="33"/>
      <c r="X85" s="33"/>
      <c r="Y85" s="33"/>
      <c r="AB85" s="243">
        <f>ROW()</f>
        <v>85</v>
      </c>
      <c r="AC85" s="118">
        <f t="shared" ca="1" si="25"/>
        <v>0</v>
      </c>
      <c r="AD85" s="118">
        <f t="shared" ca="1" si="26"/>
        <v>0</v>
      </c>
      <c r="AE85" s="119" t="str">
        <f t="shared" ca="1" si="27"/>
        <v>-</v>
      </c>
      <c r="AF85" s="118" t="str">
        <f t="shared" ca="1" si="28"/>
        <v>-</v>
      </c>
      <c r="AG85" s="119" t="str">
        <f t="shared" ca="1" si="29"/>
        <v>-</v>
      </c>
      <c r="AH85" s="118" t="str">
        <f t="shared" ca="1" si="30"/>
        <v>-</v>
      </c>
      <c r="AI85" s="118">
        <f t="shared" ca="1" si="31"/>
        <v>0</v>
      </c>
      <c r="AJ85" s="120">
        <f t="shared" ca="1" si="32"/>
        <v>0</v>
      </c>
      <c r="AK85" s="118">
        <f t="shared" ca="1" si="33"/>
        <v>0</v>
      </c>
      <c r="AL85" s="118">
        <f t="shared" ca="1" si="34"/>
        <v>0</v>
      </c>
    </row>
    <row r="86" spans="1:38" ht="27" customHeight="1" x14ac:dyDescent="0.25">
      <c r="A86" s="53">
        <f>'OSNOVNA PLAČA'!A80</f>
        <v>71</v>
      </c>
      <c r="B86" s="333" t="str">
        <f t="shared" ca="1" si="21"/>
        <v>A71</v>
      </c>
      <c r="C86" s="333"/>
      <c r="D86" s="54" t="str">
        <f>IF(LEN('OSNOVNA PLAČA'!C80)&gt;0,'OSNOVNA PLAČA'!C80,"")</f>
        <v/>
      </c>
      <c r="E86" s="55" t="str">
        <f>IF(LEN('OSNOVNA PLAČA'!D80)&gt;0,'OSNOVNA PLAČA'!D80,"")</f>
        <v/>
      </c>
      <c r="F86" s="164">
        <f ca="1">IF(LEN(B86)&gt;0,'OBRAČUNANA OSNOVNA PLAČA'!L80,"")</f>
        <v>0</v>
      </c>
      <c r="G86" s="57"/>
      <c r="H86" s="57"/>
      <c r="I86" s="57"/>
      <c r="J86" s="57"/>
      <c r="K86" s="57"/>
      <c r="L86" s="178">
        <f t="shared" si="22"/>
        <v>0</v>
      </c>
      <c r="M86" s="179">
        <f t="shared" ca="1" si="35"/>
        <v>0</v>
      </c>
      <c r="N86" s="179">
        <f t="shared" ca="1" si="37"/>
        <v>0</v>
      </c>
      <c r="O86" s="180">
        <f t="shared" ca="1" si="23"/>
        <v>0</v>
      </c>
      <c r="P86" s="181">
        <f t="shared" ca="1" si="36"/>
        <v>0</v>
      </c>
      <c r="Q86" s="182">
        <f t="shared" ca="1" si="24"/>
        <v>0</v>
      </c>
      <c r="R86" s="182">
        <f ca="1">IF(LEN(B86)&gt;0,'7'!R86-'7'!Q86,"")</f>
        <v>0</v>
      </c>
      <c r="S86" s="183"/>
      <c r="T86" s="33"/>
      <c r="U86" s="33"/>
      <c r="V86" s="33"/>
      <c r="W86" s="33"/>
      <c r="X86" s="33"/>
      <c r="Y86" s="33"/>
      <c r="AB86" s="243">
        <f>ROW()</f>
        <v>86</v>
      </c>
      <c r="AC86" s="118">
        <f t="shared" ca="1" si="25"/>
        <v>0</v>
      </c>
      <c r="AD86" s="118">
        <f t="shared" ca="1" si="26"/>
        <v>0</v>
      </c>
      <c r="AE86" s="119" t="str">
        <f t="shared" ca="1" si="27"/>
        <v>-</v>
      </c>
      <c r="AF86" s="118" t="str">
        <f t="shared" ca="1" si="28"/>
        <v>-</v>
      </c>
      <c r="AG86" s="119" t="str">
        <f t="shared" ca="1" si="29"/>
        <v>-</v>
      </c>
      <c r="AH86" s="118" t="str">
        <f t="shared" ca="1" si="30"/>
        <v>-</v>
      </c>
      <c r="AI86" s="118">
        <f t="shared" ca="1" si="31"/>
        <v>0</v>
      </c>
      <c r="AJ86" s="120">
        <f t="shared" ca="1" si="32"/>
        <v>0</v>
      </c>
      <c r="AK86" s="118">
        <f t="shared" ca="1" si="33"/>
        <v>0</v>
      </c>
      <c r="AL86" s="118">
        <f t="shared" ca="1" si="34"/>
        <v>0</v>
      </c>
    </row>
    <row r="87" spans="1:38" ht="27" customHeight="1" x14ac:dyDescent="0.25">
      <c r="A87" s="53">
        <f>'OSNOVNA PLAČA'!A81</f>
        <v>72</v>
      </c>
      <c r="B87" s="333" t="str">
        <f t="shared" ca="1" si="21"/>
        <v>A72</v>
      </c>
      <c r="C87" s="333"/>
      <c r="D87" s="54" t="str">
        <f>IF(LEN('OSNOVNA PLAČA'!C81)&gt;0,'OSNOVNA PLAČA'!C81,"")</f>
        <v/>
      </c>
      <c r="E87" s="55" t="str">
        <f>IF(LEN('OSNOVNA PLAČA'!D81)&gt;0,'OSNOVNA PLAČA'!D81,"")</f>
        <v/>
      </c>
      <c r="F87" s="164">
        <f ca="1">IF(LEN(B87)&gt;0,'OBRAČUNANA OSNOVNA PLAČA'!L81,"")</f>
        <v>0</v>
      </c>
      <c r="G87" s="57"/>
      <c r="H87" s="57"/>
      <c r="I87" s="57"/>
      <c r="J87" s="57"/>
      <c r="K87" s="57"/>
      <c r="L87" s="178">
        <f t="shared" si="22"/>
        <v>0</v>
      </c>
      <c r="M87" s="179">
        <f t="shared" ca="1" si="35"/>
        <v>0</v>
      </c>
      <c r="N87" s="179">
        <f t="shared" ca="1" si="37"/>
        <v>0</v>
      </c>
      <c r="O87" s="180">
        <f t="shared" ca="1" si="23"/>
        <v>0</v>
      </c>
      <c r="P87" s="181">
        <f t="shared" ca="1" si="36"/>
        <v>0</v>
      </c>
      <c r="Q87" s="182">
        <f t="shared" ca="1" si="24"/>
        <v>0</v>
      </c>
      <c r="R87" s="182">
        <f ca="1">IF(LEN(B87)&gt;0,'7'!R87-'7'!Q87,"")</f>
        <v>0</v>
      </c>
      <c r="S87" s="183"/>
      <c r="T87" s="33"/>
      <c r="U87" s="33"/>
      <c r="V87" s="33"/>
      <c r="W87" s="33"/>
      <c r="X87" s="33"/>
      <c r="Y87" s="33"/>
      <c r="AB87" s="243">
        <f>ROW()</f>
        <v>87</v>
      </c>
      <c r="AC87" s="118">
        <f t="shared" ca="1" si="25"/>
        <v>0</v>
      </c>
      <c r="AD87" s="118">
        <f t="shared" ca="1" si="26"/>
        <v>0</v>
      </c>
      <c r="AE87" s="119" t="str">
        <f t="shared" ca="1" si="27"/>
        <v>-</v>
      </c>
      <c r="AF87" s="118" t="str">
        <f t="shared" ca="1" si="28"/>
        <v>-</v>
      </c>
      <c r="AG87" s="119" t="str">
        <f t="shared" ca="1" si="29"/>
        <v>-</v>
      </c>
      <c r="AH87" s="118" t="str">
        <f t="shared" ca="1" si="30"/>
        <v>-</v>
      </c>
      <c r="AI87" s="118">
        <f t="shared" ca="1" si="31"/>
        <v>0</v>
      </c>
      <c r="AJ87" s="120">
        <f t="shared" ca="1" si="32"/>
        <v>0</v>
      </c>
      <c r="AK87" s="118">
        <f t="shared" ca="1" si="33"/>
        <v>0</v>
      </c>
      <c r="AL87" s="118">
        <f t="shared" ca="1" si="34"/>
        <v>0</v>
      </c>
    </row>
    <row r="88" spans="1:38" ht="27" customHeight="1" x14ac:dyDescent="0.25">
      <c r="A88" s="53">
        <f>'OSNOVNA PLAČA'!A82</f>
        <v>73</v>
      </c>
      <c r="B88" s="333" t="str">
        <f t="shared" ca="1" si="21"/>
        <v>A73</v>
      </c>
      <c r="C88" s="333"/>
      <c r="D88" s="54" t="str">
        <f>IF(LEN('OSNOVNA PLAČA'!C82)&gt;0,'OSNOVNA PLAČA'!C82,"")</f>
        <v/>
      </c>
      <c r="E88" s="55" t="str">
        <f>IF(LEN('OSNOVNA PLAČA'!D82)&gt;0,'OSNOVNA PLAČA'!D82,"")</f>
        <v/>
      </c>
      <c r="F88" s="164">
        <f ca="1">IF(LEN(B88)&gt;0,'OBRAČUNANA OSNOVNA PLAČA'!L82,"")</f>
        <v>0</v>
      </c>
      <c r="G88" s="57"/>
      <c r="H88" s="57"/>
      <c r="I88" s="57"/>
      <c r="J88" s="57"/>
      <c r="K88" s="57"/>
      <c r="L88" s="178">
        <f t="shared" si="22"/>
        <v>0</v>
      </c>
      <c r="M88" s="179">
        <f t="shared" ca="1" si="35"/>
        <v>0</v>
      </c>
      <c r="N88" s="179">
        <f t="shared" ca="1" si="37"/>
        <v>0</v>
      </c>
      <c r="O88" s="180">
        <f t="shared" ca="1" si="23"/>
        <v>0</v>
      </c>
      <c r="P88" s="181">
        <f t="shared" ca="1" si="36"/>
        <v>0</v>
      </c>
      <c r="Q88" s="182">
        <f t="shared" ca="1" si="24"/>
        <v>0</v>
      </c>
      <c r="R88" s="182">
        <f ca="1">IF(LEN(B88)&gt;0,'7'!R88-'7'!Q88,"")</f>
        <v>0</v>
      </c>
      <c r="S88" s="183"/>
      <c r="T88" s="33"/>
      <c r="U88" s="33"/>
      <c r="V88" s="33"/>
      <c r="W88" s="33"/>
      <c r="X88" s="33"/>
      <c r="Y88" s="33"/>
      <c r="AB88" s="243">
        <f>ROW()</f>
        <v>88</v>
      </c>
      <c r="AC88" s="118">
        <f t="shared" ca="1" si="25"/>
        <v>0</v>
      </c>
      <c r="AD88" s="118">
        <f t="shared" ca="1" si="26"/>
        <v>0</v>
      </c>
      <c r="AE88" s="119" t="str">
        <f t="shared" ca="1" si="27"/>
        <v>-</v>
      </c>
      <c r="AF88" s="118" t="str">
        <f t="shared" ca="1" si="28"/>
        <v>-</v>
      </c>
      <c r="AG88" s="119" t="str">
        <f t="shared" ca="1" si="29"/>
        <v>-</v>
      </c>
      <c r="AH88" s="118" t="str">
        <f t="shared" ca="1" si="30"/>
        <v>-</v>
      </c>
      <c r="AI88" s="118">
        <f t="shared" ca="1" si="31"/>
        <v>0</v>
      </c>
      <c r="AJ88" s="120">
        <f t="shared" ca="1" si="32"/>
        <v>0</v>
      </c>
      <c r="AK88" s="118">
        <f t="shared" ca="1" si="33"/>
        <v>0</v>
      </c>
      <c r="AL88" s="118">
        <f t="shared" ca="1" si="34"/>
        <v>0</v>
      </c>
    </row>
    <row r="89" spans="1:38" ht="27" customHeight="1" x14ac:dyDescent="0.25">
      <c r="A89" s="53">
        <f>'OSNOVNA PLAČA'!A83</f>
        <v>74</v>
      </c>
      <c r="B89" s="333" t="str">
        <f t="shared" ca="1" si="21"/>
        <v>A74</v>
      </c>
      <c r="C89" s="333"/>
      <c r="D89" s="54" t="str">
        <f>IF(LEN('OSNOVNA PLAČA'!C83)&gt;0,'OSNOVNA PLAČA'!C83,"")</f>
        <v/>
      </c>
      <c r="E89" s="55" t="str">
        <f>IF(LEN('OSNOVNA PLAČA'!D83)&gt;0,'OSNOVNA PLAČA'!D83,"")</f>
        <v/>
      </c>
      <c r="F89" s="164">
        <f ca="1">IF(LEN(B89)&gt;0,'OBRAČUNANA OSNOVNA PLAČA'!L83,"")</f>
        <v>0</v>
      </c>
      <c r="G89" s="57"/>
      <c r="H89" s="57"/>
      <c r="I89" s="57"/>
      <c r="J89" s="57"/>
      <c r="K89" s="57"/>
      <c r="L89" s="178">
        <f t="shared" si="22"/>
        <v>0</v>
      </c>
      <c r="M89" s="179">
        <f t="shared" ca="1" si="35"/>
        <v>0</v>
      </c>
      <c r="N89" s="179">
        <f t="shared" ca="1" si="37"/>
        <v>0</v>
      </c>
      <c r="O89" s="180">
        <f t="shared" ca="1" si="23"/>
        <v>0</v>
      </c>
      <c r="P89" s="181">
        <f t="shared" ca="1" si="36"/>
        <v>0</v>
      </c>
      <c r="Q89" s="182">
        <f t="shared" ca="1" si="24"/>
        <v>0</v>
      </c>
      <c r="R89" s="182">
        <f ca="1">IF(LEN(B89)&gt;0,'7'!R89-'7'!Q89,"")</f>
        <v>0</v>
      </c>
      <c r="S89" s="183"/>
      <c r="T89" s="33"/>
      <c r="U89" s="33"/>
      <c r="V89" s="33"/>
      <c r="W89" s="33"/>
      <c r="X89" s="33"/>
      <c r="Y89" s="33"/>
      <c r="AB89" s="243">
        <f>ROW()</f>
        <v>89</v>
      </c>
      <c r="AC89" s="118">
        <f t="shared" ca="1" si="25"/>
        <v>0</v>
      </c>
      <c r="AD89" s="118">
        <f t="shared" ca="1" si="26"/>
        <v>0</v>
      </c>
      <c r="AE89" s="119" t="str">
        <f t="shared" ca="1" si="27"/>
        <v>-</v>
      </c>
      <c r="AF89" s="118" t="str">
        <f t="shared" ca="1" si="28"/>
        <v>-</v>
      </c>
      <c r="AG89" s="119" t="str">
        <f t="shared" ca="1" si="29"/>
        <v>-</v>
      </c>
      <c r="AH89" s="118" t="str">
        <f t="shared" ca="1" si="30"/>
        <v>-</v>
      </c>
      <c r="AI89" s="118">
        <f t="shared" ca="1" si="31"/>
        <v>0</v>
      </c>
      <c r="AJ89" s="120">
        <f t="shared" ca="1" si="32"/>
        <v>0</v>
      </c>
      <c r="AK89" s="118">
        <f t="shared" ca="1" si="33"/>
        <v>0</v>
      </c>
      <c r="AL89" s="118">
        <f t="shared" ca="1" si="34"/>
        <v>0</v>
      </c>
    </row>
    <row r="90" spans="1:38" ht="27" customHeight="1" x14ac:dyDescent="0.25">
      <c r="A90" s="53">
        <f>'OSNOVNA PLAČA'!A84</f>
        <v>75</v>
      </c>
      <c r="B90" s="333" t="str">
        <f t="shared" ca="1" si="21"/>
        <v>A75</v>
      </c>
      <c r="C90" s="333"/>
      <c r="D90" s="54" t="str">
        <f>IF(LEN('OSNOVNA PLAČA'!C84)&gt;0,'OSNOVNA PLAČA'!C84,"")</f>
        <v/>
      </c>
      <c r="E90" s="55" t="str">
        <f>IF(LEN('OSNOVNA PLAČA'!D84)&gt;0,'OSNOVNA PLAČA'!D84,"")</f>
        <v/>
      </c>
      <c r="F90" s="164">
        <f ca="1">IF(LEN(B90)&gt;0,'OBRAČUNANA OSNOVNA PLAČA'!L84,"")</f>
        <v>0</v>
      </c>
      <c r="G90" s="57"/>
      <c r="H90" s="57"/>
      <c r="I90" s="57"/>
      <c r="J90" s="57"/>
      <c r="K90" s="57"/>
      <c r="L90" s="178">
        <f t="shared" si="22"/>
        <v>0</v>
      </c>
      <c r="M90" s="179">
        <f t="shared" ca="1" si="35"/>
        <v>0</v>
      </c>
      <c r="N90" s="179">
        <f t="shared" ca="1" si="37"/>
        <v>0</v>
      </c>
      <c r="O90" s="180">
        <f t="shared" ca="1" si="23"/>
        <v>0</v>
      </c>
      <c r="P90" s="181">
        <f t="shared" ca="1" si="36"/>
        <v>0</v>
      </c>
      <c r="Q90" s="182">
        <f t="shared" ca="1" si="24"/>
        <v>0</v>
      </c>
      <c r="R90" s="182">
        <f ca="1">IF(LEN(B90)&gt;0,'7'!R90-'7'!Q90,"")</f>
        <v>0</v>
      </c>
      <c r="S90" s="183"/>
      <c r="T90" s="33"/>
      <c r="U90" s="33"/>
      <c r="V90" s="33"/>
      <c r="W90" s="33"/>
      <c r="X90" s="33"/>
      <c r="Y90" s="33"/>
      <c r="AB90" s="243">
        <f>ROW()</f>
        <v>90</v>
      </c>
      <c r="AC90" s="118">
        <f t="shared" ca="1" si="25"/>
        <v>0</v>
      </c>
      <c r="AD90" s="118">
        <f t="shared" ca="1" si="26"/>
        <v>0</v>
      </c>
      <c r="AE90" s="119" t="str">
        <f t="shared" ca="1" si="27"/>
        <v>-</v>
      </c>
      <c r="AF90" s="118" t="str">
        <f t="shared" ca="1" si="28"/>
        <v>-</v>
      </c>
      <c r="AG90" s="119" t="str">
        <f t="shared" ca="1" si="29"/>
        <v>-</v>
      </c>
      <c r="AH90" s="118" t="str">
        <f t="shared" ca="1" si="30"/>
        <v>-</v>
      </c>
      <c r="AI90" s="118">
        <f t="shared" ca="1" si="31"/>
        <v>0</v>
      </c>
      <c r="AJ90" s="120">
        <f t="shared" ca="1" si="32"/>
        <v>0</v>
      </c>
      <c r="AK90" s="118">
        <f t="shared" ca="1" si="33"/>
        <v>0</v>
      </c>
      <c r="AL90" s="118">
        <f t="shared" ca="1" si="34"/>
        <v>0</v>
      </c>
    </row>
    <row r="91" spans="1:38" ht="27" customHeight="1" x14ac:dyDescent="0.25">
      <c r="A91" s="53">
        <f>'OSNOVNA PLAČA'!A85</f>
        <v>76</v>
      </c>
      <c r="B91" s="333" t="str">
        <f t="shared" ca="1" si="21"/>
        <v>A76</v>
      </c>
      <c r="C91" s="333"/>
      <c r="D91" s="54" t="str">
        <f>IF(LEN('OSNOVNA PLAČA'!C85)&gt;0,'OSNOVNA PLAČA'!C85,"")</f>
        <v/>
      </c>
      <c r="E91" s="55" t="str">
        <f>IF(LEN('OSNOVNA PLAČA'!D85)&gt;0,'OSNOVNA PLAČA'!D85,"")</f>
        <v/>
      </c>
      <c r="F91" s="164">
        <f ca="1">IF(LEN(B91)&gt;0,'OBRAČUNANA OSNOVNA PLAČA'!L85,"")</f>
        <v>0</v>
      </c>
      <c r="G91" s="57"/>
      <c r="H91" s="57"/>
      <c r="I91" s="57"/>
      <c r="J91" s="57"/>
      <c r="K91" s="57"/>
      <c r="L91" s="178">
        <f t="shared" si="22"/>
        <v>0</v>
      </c>
      <c r="M91" s="179">
        <f t="shared" ca="1" si="35"/>
        <v>0</v>
      </c>
      <c r="N91" s="179">
        <f t="shared" ca="1" si="37"/>
        <v>0</v>
      </c>
      <c r="O91" s="180">
        <f t="shared" ca="1" si="23"/>
        <v>0</v>
      </c>
      <c r="P91" s="181">
        <f t="shared" ca="1" si="36"/>
        <v>0</v>
      </c>
      <c r="Q91" s="182">
        <f t="shared" ca="1" si="24"/>
        <v>0</v>
      </c>
      <c r="R91" s="182">
        <f ca="1">IF(LEN(B91)&gt;0,'7'!R91-'7'!Q91,"")</f>
        <v>0</v>
      </c>
      <c r="S91" s="183"/>
      <c r="T91" s="33"/>
      <c r="U91" s="33"/>
      <c r="V91" s="33"/>
      <c r="W91" s="33"/>
      <c r="X91" s="33"/>
      <c r="Y91" s="33"/>
      <c r="AB91" s="243">
        <f>ROW()</f>
        <v>91</v>
      </c>
      <c r="AC91" s="118">
        <f t="shared" ca="1" si="25"/>
        <v>0</v>
      </c>
      <c r="AD91" s="118">
        <f t="shared" ca="1" si="26"/>
        <v>0</v>
      </c>
      <c r="AE91" s="119" t="str">
        <f t="shared" ca="1" si="27"/>
        <v>-</v>
      </c>
      <c r="AF91" s="118" t="str">
        <f t="shared" ca="1" si="28"/>
        <v>-</v>
      </c>
      <c r="AG91" s="119" t="str">
        <f t="shared" ca="1" si="29"/>
        <v>-</v>
      </c>
      <c r="AH91" s="118" t="str">
        <f t="shared" ca="1" si="30"/>
        <v>-</v>
      </c>
      <c r="AI91" s="118">
        <f t="shared" ca="1" si="31"/>
        <v>0</v>
      </c>
      <c r="AJ91" s="120">
        <f t="shared" ca="1" si="32"/>
        <v>0</v>
      </c>
      <c r="AK91" s="118">
        <f t="shared" ca="1" si="33"/>
        <v>0</v>
      </c>
      <c r="AL91" s="118">
        <f t="shared" ca="1" si="34"/>
        <v>0</v>
      </c>
    </row>
    <row r="92" spans="1:38" ht="27" customHeight="1" x14ac:dyDescent="0.25">
      <c r="A92" s="53">
        <f>'OSNOVNA PLAČA'!A86</f>
        <v>77</v>
      </c>
      <c r="B92" s="333" t="str">
        <f t="shared" ca="1" si="21"/>
        <v>A77</v>
      </c>
      <c r="C92" s="333"/>
      <c r="D92" s="54" t="str">
        <f>IF(LEN('OSNOVNA PLAČA'!C86)&gt;0,'OSNOVNA PLAČA'!C86,"")</f>
        <v/>
      </c>
      <c r="E92" s="55" t="str">
        <f>IF(LEN('OSNOVNA PLAČA'!D86)&gt;0,'OSNOVNA PLAČA'!D86,"")</f>
        <v/>
      </c>
      <c r="F92" s="164">
        <f ca="1">IF(LEN(B92)&gt;0,'OBRAČUNANA OSNOVNA PLAČA'!L86,"")</f>
        <v>0</v>
      </c>
      <c r="G92" s="57"/>
      <c r="H92" s="57"/>
      <c r="I92" s="57"/>
      <c r="J92" s="57"/>
      <c r="K92" s="57"/>
      <c r="L92" s="178">
        <f t="shared" si="22"/>
        <v>0</v>
      </c>
      <c r="M92" s="179">
        <f t="shared" ca="1" si="35"/>
        <v>0</v>
      </c>
      <c r="N92" s="179">
        <f t="shared" ca="1" si="37"/>
        <v>0</v>
      </c>
      <c r="O92" s="180">
        <f t="shared" ca="1" si="23"/>
        <v>0</v>
      </c>
      <c r="P92" s="181">
        <f t="shared" ca="1" si="36"/>
        <v>0</v>
      </c>
      <c r="Q92" s="182">
        <f t="shared" ca="1" si="24"/>
        <v>0</v>
      </c>
      <c r="R92" s="182">
        <f ca="1">IF(LEN(B92)&gt;0,'7'!R92-'7'!Q92,"")</f>
        <v>0</v>
      </c>
      <c r="S92" s="183"/>
      <c r="T92" s="33"/>
      <c r="U92" s="33"/>
      <c r="V92" s="33"/>
      <c r="W92" s="33"/>
      <c r="X92" s="33"/>
      <c r="Y92" s="33"/>
      <c r="AB92" s="243">
        <f>ROW()</f>
        <v>92</v>
      </c>
      <c r="AC92" s="118">
        <f t="shared" ca="1" si="25"/>
        <v>0</v>
      </c>
      <c r="AD92" s="118">
        <f t="shared" ca="1" si="26"/>
        <v>0</v>
      </c>
      <c r="AE92" s="119" t="str">
        <f t="shared" ca="1" si="27"/>
        <v>-</v>
      </c>
      <c r="AF92" s="118" t="str">
        <f t="shared" ca="1" si="28"/>
        <v>-</v>
      </c>
      <c r="AG92" s="119" t="str">
        <f t="shared" ca="1" si="29"/>
        <v>-</v>
      </c>
      <c r="AH92" s="118" t="str">
        <f t="shared" ca="1" si="30"/>
        <v>-</v>
      </c>
      <c r="AI92" s="118">
        <f t="shared" ca="1" si="31"/>
        <v>0</v>
      </c>
      <c r="AJ92" s="120">
        <f t="shared" ca="1" si="32"/>
        <v>0</v>
      </c>
      <c r="AK92" s="118">
        <f t="shared" ca="1" si="33"/>
        <v>0</v>
      </c>
      <c r="AL92" s="118">
        <f t="shared" ca="1" si="34"/>
        <v>0</v>
      </c>
    </row>
    <row r="93" spans="1:38" ht="27" customHeight="1" x14ac:dyDescent="0.25">
      <c r="A93" s="53">
        <f>'OSNOVNA PLAČA'!A87</f>
        <v>78</v>
      </c>
      <c r="B93" s="333" t="str">
        <f t="shared" ca="1" si="21"/>
        <v>A78</v>
      </c>
      <c r="C93" s="333"/>
      <c r="D93" s="54" t="str">
        <f>IF(LEN('OSNOVNA PLAČA'!C87)&gt;0,'OSNOVNA PLAČA'!C87,"")</f>
        <v/>
      </c>
      <c r="E93" s="55" t="str">
        <f>IF(LEN('OSNOVNA PLAČA'!D87)&gt;0,'OSNOVNA PLAČA'!D87,"")</f>
        <v/>
      </c>
      <c r="F93" s="164">
        <f ca="1">IF(LEN(B93)&gt;0,'OBRAČUNANA OSNOVNA PLAČA'!L87,"")</f>
        <v>0</v>
      </c>
      <c r="G93" s="57"/>
      <c r="H93" s="57"/>
      <c r="I93" s="57"/>
      <c r="J93" s="57"/>
      <c r="K93" s="57"/>
      <c r="L93" s="178">
        <f t="shared" si="22"/>
        <v>0</v>
      </c>
      <c r="M93" s="179">
        <f t="shared" ca="1" si="35"/>
        <v>0</v>
      </c>
      <c r="N93" s="179">
        <f t="shared" ca="1" si="37"/>
        <v>0</v>
      </c>
      <c r="O93" s="180">
        <f t="shared" ca="1" si="23"/>
        <v>0</v>
      </c>
      <c r="P93" s="181">
        <f t="shared" ca="1" si="36"/>
        <v>0</v>
      </c>
      <c r="Q93" s="182">
        <f t="shared" ca="1" si="24"/>
        <v>0</v>
      </c>
      <c r="R93" s="182">
        <f ca="1">IF(LEN(B93)&gt;0,'7'!R93-'7'!Q93,"")</f>
        <v>0</v>
      </c>
      <c r="S93" s="183"/>
      <c r="T93" s="33"/>
      <c r="U93" s="33"/>
      <c r="V93" s="33"/>
      <c r="W93" s="33"/>
      <c r="X93" s="33"/>
      <c r="Y93" s="33"/>
      <c r="AB93" s="243">
        <f>ROW()</f>
        <v>93</v>
      </c>
      <c r="AC93" s="118">
        <f t="shared" ca="1" si="25"/>
        <v>0</v>
      </c>
      <c r="AD93" s="118">
        <f t="shared" ca="1" si="26"/>
        <v>0</v>
      </c>
      <c r="AE93" s="119" t="str">
        <f t="shared" ca="1" si="27"/>
        <v>-</v>
      </c>
      <c r="AF93" s="118" t="str">
        <f t="shared" ca="1" si="28"/>
        <v>-</v>
      </c>
      <c r="AG93" s="119" t="str">
        <f t="shared" ca="1" si="29"/>
        <v>-</v>
      </c>
      <c r="AH93" s="118" t="str">
        <f t="shared" ca="1" si="30"/>
        <v>-</v>
      </c>
      <c r="AI93" s="118">
        <f t="shared" ca="1" si="31"/>
        <v>0</v>
      </c>
      <c r="AJ93" s="120">
        <f t="shared" ca="1" si="32"/>
        <v>0</v>
      </c>
      <c r="AK93" s="118">
        <f t="shared" ca="1" si="33"/>
        <v>0</v>
      </c>
      <c r="AL93" s="118">
        <f t="shared" ca="1" si="34"/>
        <v>0</v>
      </c>
    </row>
    <row r="94" spans="1:38" ht="27" customHeight="1" x14ac:dyDescent="0.25">
      <c r="A94" s="53">
        <f>'OSNOVNA PLAČA'!A88</f>
        <v>79</v>
      </c>
      <c r="B94" s="333" t="str">
        <f t="shared" ca="1" si="21"/>
        <v>A79</v>
      </c>
      <c r="C94" s="333"/>
      <c r="D94" s="54" t="str">
        <f>IF(LEN('OSNOVNA PLAČA'!C88)&gt;0,'OSNOVNA PLAČA'!C88,"")</f>
        <v/>
      </c>
      <c r="E94" s="55" t="str">
        <f>IF(LEN('OSNOVNA PLAČA'!D88)&gt;0,'OSNOVNA PLAČA'!D88,"")</f>
        <v/>
      </c>
      <c r="F94" s="164">
        <f ca="1">IF(LEN(B94)&gt;0,'OBRAČUNANA OSNOVNA PLAČA'!L88,"")</f>
        <v>0</v>
      </c>
      <c r="G94" s="57"/>
      <c r="H94" s="57"/>
      <c r="I94" s="57"/>
      <c r="J94" s="57"/>
      <c r="K94" s="57"/>
      <c r="L94" s="178">
        <f t="shared" si="22"/>
        <v>0</v>
      </c>
      <c r="M94" s="179">
        <f t="shared" ca="1" si="35"/>
        <v>0</v>
      </c>
      <c r="N94" s="179">
        <f t="shared" ca="1" si="37"/>
        <v>0</v>
      </c>
      <c r="O94" s="180">
        <f t="shared" ca="1" si="23"/>
        <v>0</v>
      </c>
      <c r="P94" s="181">
        <f t="shared" ca="1" si="36"/>
        <v>0</v>
      </c>
      <c r="Q94" s="182">
        <f t="shared" ca="1" si="24"/>
        <v>0</v>
      </c>
      <c r="R94" s="182">
        <f ca="1">IF(LEN(B94)&gt;0,'7'!R94-'7'!Q94,"")</f>
        <v>0</v>
      </c>
      <c r="S94" s="183"/>
      <c r="T94" s="33"/>
      <c r="U94" s="33"/>
      <c r="V94" s="33"/>
      <c r="W94" s="33"/>
      <c r="X94" s="33"/>
      <c r="Y94" s="33"/>
      <c r="AB94" s="243">
        <f>ROW()</f>
        <v>94</v>
      </c>
      <c r="AC94" s="118">
        <f t="shared" ca="1" si="25"/>
        <v>0</v>
      </c>
      <c r="AD94" s="118">
        <f t="shared" ca="1" si="26"/>
        <v>0</v>
      </c>
      <c r="AE94" s="119" t="str">
        <f t="shared" ca="1" si="27"/>
        <v>-</v>
      </c>
      <c r="AF94" s="118" t="str">
        <f t="shared" ca="1" si="28"/>
        <v>-</v>
      </c>
      <c r="AG94" s="119" t="str">
        <f t="shared" ca="1" si="29"/>
        <v>-</v>
      </c>
      <c r="AH94" s="118" t="str">
        <f t="shared" ca="1" si="30"/>
        <v>-</v>
      </c>
      <c r="AI94" s="118">
        <f t="shared" ca="1" si="31"/>
        <v>0</v>
      </c>
      <c r="AJ94" s="120">
        <f t="shared" ca="1" si="32"/>
        <v>0</v>
      </c>
      <c r="AK94" s="118">
        <f t="shared" ca="1" si="33"/>
        <v>0</v>
      </c>
      <c r="AL94" s="118">
        <f t="shared" ca="1" si="34"/>
        <v>0</v>
      </c>
    </row>
    <row r="95" spans="1:38" ht="27" customHeight="1" x14ac:dyDescent="0.25">
      <c r="A95" s="53">
        <f>'OSNOVNA PLAČA'!A89</f>
        <v>80</v>
      </c>
      <c r="B95" s="333" t="str">
        <f t="shared" ca="1" si="21"/>
        <v>A80</v>
      </c>
      <c r="C95" s="333"/>
      <c r="D95" s="54" t="str">
        <f>IF(LEN('OSNOVNA PLAČA'!C89)&gt;0,'OSNOVNA PLAČA'!C89,"")</f>
        <v/>
      </c>
      <c r="E95" s="55" t="str">
        <f>IF(LEN('OSNOVNA PLAČA'!D89)&gt;0,'OSNOVNA PLAČA'!D89,"")</f>
        <v/>
      </c>
      <c r="F95" s="164">
        <f ca="1">IF(LEN(B95)&gt;0,'OBRAČUNANA OSNOVNA PLAČA'!L89,"")</f>
        <v>0</v>
      </c>
      <c r="G95" s="57"/>
      <c r="H95" s="57"/>
      <c r="I95" s="57"/>
      <c r="J95" s="57"/>
      <c r="K95" s="57"/>
      <c r="L95" s="178">
        <f t="shared" si="22"/>
        <v>0</v>
      </c>
      <c r="M95" s="179">
        <f t="shared" ca="1" si="35"/>
        <v>0</v>
      </c>
      <c r="N95" s="179">
        <f t="shared" ca="1" si="37"/>
        <v>0</v>
      </c>
      <c r="O95" s="180">
        <f t="shared" ca="1" si="23"/>
        <v>0</v>
      </c>
      <c r="P95" s="181">
        <f t="shared" ca="1" si="36"/>
        <v>0</v>
      </c>
      <c r="Q95" s="182">
        <f t="shared" ca="1" si="24"/>
        <v>0</v>
      </c>
      <c r="R95" s="182">
        <f ca="1">IF(LEN(B95)&gt;0,'7'!R95-'7'!Q95,"")</f>
        <v>0</v>
      </c>
      <c r="S95" s="183"/>
      <c r="T95" s="33"/>
      <c r="U95" s="33"/>
      <c r="V95" s="33"/>
      <c r="W95" s="33"/>
      <c r="X95" s="33"/>
      <c r="Y95" s="33"/>
      <c r="AB95" s="243">
        <f>ROW()</f>
        <v>95</v>
      </c>
      <c r="AC95" s="118">
        <f t="shared" ca="1" si="25"/>
        <v>0</v>
      </c>
      <c r="AD95" s="118">
        <f t="shared" ca="1" si="26"/>
        <v>0</v>
      </c>
      <c r="AE95" s="119" t="str">
        <f t="shared" ca="1" si="27"/>
        <v>-</v>
      </c>
      <c r="AF95" s="118" t="str">
        <f t="shared" ca="1" si="28"/>
        <v>-</v>
      </c>
      <c r="AG95" s="119" t="str">
        <f t="shared" ca="1" si="29"/>
        <v>-</v>
      </c>
      <c r="AH95" s="118" t="str">
        <f t="shared" ca="1" si="30"/>
        <v>-</v>
      </c>
      <c r="AI95" s="118">
        <f t="shared" ca="1" si="31"/>
        <v>0</v>
      </c>
      <c r="AJ95" s="120">
        <f t="shared" ca="1" si="32"/>
        <v>0</v>
      </c>
      <c r="AK95" s="118">
        <f t="shared" ca="1" si="33"/>
        <v>0</v>
      </c>
      <c r="AL95" s="118">
        <f t="shared" ca="1" si="34"/>
        <v>0</v>
      </c>
    </row>
    <row r="96" spans="1:38" ht="27" customHeight="1" x14ac:dyDescent="0.25">
      <c r="A96" s="53">
        <f>'OSNOVNA PLAČA'!A90</f>
        <v>81</v>
      </c>
      <c r="B96" s="333" t="str">
        <f t="shared" ca="1" si="21"/>
        <v>A81</v>
      </c>
      <c r="C96" s="333"/>
      <c r="D96" s="54" t="str">
        <f>IF(LEN('OSNOVNA PLAČA'!C90)&gt;0,'OSNOVNA PLAČA'!C90,"")</f>
        <v/>
      </c>
      <c r="E96" s="55" t="str">
        <f>IF(LEN('OSNOVNA PLAČA'!D90)&gt;0,'OSNOVNA PLAČA'!D90,"")</f>
        <v/>
      </c>
      <c r="F96" s="164">
        <f ca="1">IF(LEN(B96)&gt;0,'OBRAČUNANA OSNOVNA PLAČA'!L90,"")</f>
        <v>0</v>
      </c>
      <c r="G96" s="57"/>
      <c r="H96" s="57"/>
      <c r="I96" s="57"/>
      <c r="J96" s="57"/>
      <c r="K96" s="57"/>
      <c r="L96" s="178">
        <f t="shared" si="22"/>
        <v>0</v>
      </c>
      <c r="M96" s="179">
        <f t="shared" ca="1" si="35"/>
        <v>0</v>
      </c>
      <c r="N96" s="179">
        <f t="shared" ca="1" si="37"/>
        <v>0</v>
      </c>
      <c r="O96" s="180">
        <f t="shared" ca="1" si="23"/>
        <v>0</v>
      </c>
      <c r="P96" s="181">
        <f t="shared" ca="1" si="36"/>
        <v>0</v>
      </c>
      <c r="Q96" s="182">
        <f t="shared" ca="1" si="24"/>
        <v>0</v>
      </c>
      <c r="R96" s="182">
        <f ca="1">IF(LEN(B96)&gt;0,'7'!R96-'7'!Q96,"")</f>
        <v>0</v>
      </c>
      <c r="S96" s="183"/>
      <c r="T96" s="33"/>
      <c r="U96" s="33"/>
      <c r="V96" s="33"/>
      <c r="W96" s="33"/>
      <c r="X96" s="33"/>
      <c r="Y96" s="33"/>
      <c r="AB96" s="243">
        <f>ROW()</f>
        <v>96</v>
      </c>
      <c r="AC96" s="118">
        <f t="shared" ca="1" si="25"/>
        <v>0</v>
      </c>
      <c r="AD96" s="118">
        <f t="shared" ca="1" si="26"/>
        <v>0</v>
      </c>
      <c r="AE96" s="119" t="str">
        <f t="shared" ca="1" si="27"/>
        <v>-</v>
      </c>
      <c r="AF96" s="118" t="str">
        <f t="shared" ca="1" si="28"/>
        <v>-</v>
      </c>
      <c r="AG96" s="119" t="str">
        <f t="shared" ca="1" si="29"/>
        <v>-</v>
      </c>
      <c r="AH96" s="118" t="str">
        <f t="shared" ca="1" si="30"/>
        <v>-</v>
      </c>
      <c r="AI96" s="118">
        <f t="shared" ca="1" si="31"/>
        <v>0</v>
      </c>
      <c r="AJ96" s="120">
        <f t="shared" ca="1" si="32"/>
        <v>0</v>
      </c>
      <c r="AK96" s="118">
        <f t="shared" ca="1" si="33"/>
        <v>0</v>
      </c>
      <c r="AL96" s="118">
        <f t="shared" ca="1" si="34"/>
        <v>0</v>
      </c>
    </row>
    <row r="97" spans="1:38" ht="27" customHeight="1" x14ac:dyDescent="0.25">
      <c r="A97" s="53">
        <f>'OSNOVNA PLAČA'!A91</f>
        <v>82</v>
      </c>
      <c r="B97" s="333" t="str">
        <f t="shared" ca="1" si="21"/>
        <v>A82</v>
      </c>
      <c r="C97" s="333"/>
      <c r="D97" s="54" t="str">
        <f>IF(LEN('OSNOVNA PLAČA'!C91)&gt;0,'OSNOVNA PLAČA'!C91,"")</f>
        <v/>
      </c>
      <c r="E97" s="55" t="str">
        <f>IF(LEN('OSNOVNA PLAČA'!D91)&gt;0,'OSNOVNA PLAČA'!D91,"")</f>
        <v/>
      </c>
      <c r="F97" s="164">
        <f ca="1">IF(LEN(B97)&gt;0,'OBRAČUNANA OSNOVNA PLAČA'!L91,"")</f>
        <v>0</v>
      </c>
      <c r="G97" s="57"/>
      <c r="H97" s="57"/>
      <c r="I97" s="57"/>
      <c r="J97" s="57"/>
      <c r="K97" s="57"/>
      <c r="L97" s="178">
        <f t="shared" si="22"/>
        <v>0</v>
      </c>
      <c r="M97" s="179">
        <f t="shared" ca="1" si="35"/>
        <v>0</v>
      </c>
      <c r="N97" s="179">
        <f t="shared" ca="1" si="37"/>
        <v>0</v>
      </c>
      <c r="O97" s="180">
        <f t="shared" ca="1" si="23"/>
        <v>0</v>
      </c>
      <c r="P97" s="181">
        <f t="shared" ca="1" si="36"/>
        <v>0</v>
      </c>
      <c r="Q97" s="182">
        <f t="shared" ca="1" si="24"/>
        <v>0</v>
      </c>
      <c r="R97" s="182">
        <f ca="1">IF(LEN(B97)&gt;0,'7'!R97-'7'!Q97,"")</f>
        <v>0</v>
      </c>
      <c r="S97" s="183"/>
      <c r="T97" s="33"/>
      <c r="U97" s="33"/>
      <c r="V97" s="33"/>
      <c r="W97" s="33"/>
      <c r="X97" s="33"/>
      <c r="Y97" s="33"/>
      <c r="AB97" s="243">
        <f>ROW()</f>
        <v>97</v>
      </c>
      <c r="AC97" s="118">
        <f t="shared" ca="1" si="25"/>
        <v>0</v>
      </c>
      <c r="AD97" s="118">
        <f t="shared" ca="1" si="26"/>
        <v>0</v>
      </c>
      <c r="AE97" s="119" t="str">
        <f t="shared" ca="1" si="27"/>
        <v>-</v>
      </c>
      <c r="AF97" s="118" t="str">
        <f t="shared" ca="1" si="28"/>
        <v>-</v>
      </c>
      <c r="AG97" s="119" t="str">
        <f t="shared" ca="1" si="29"/>
        <v>-</v>
      </c>
      <c r="AH97" s="118" t="str">
        <f t="shared" ca="1" si="30"/>
        <v>-</v>
      </c>
      <c r="AI97" s="118">
        <f t="shared" ca="1" si="31"/>
        <v>0</v>
      </c>
      <c r="AJ97" s="120">
        <f t="shared" ca="1" si="32"/>
        <v>0</v>
      </c>
      <c r="AK97" s="118">
        <f t="shared" ca="1" si="33"/>
        <v>0</v>
      </c>
      <c r="AL97" s="118">
        <f t="shared" ca="1" si="34"/>
        <v>0</v>
      </c>
    </row>
    <row r="98" spans="1:38" ht="27" customHeight="1" x14ac:dyDescent="0.25">
      <c r="A98" s="53">
        <f>'OSNOVNA PLAČA'!A92</f>
        <v>83</v>
      </c>
      <c r="B98" s="333" t="str">
        <f t="shared" ca="1" si="21"/>
        <v>A83</v>
      </c>
      <c r="C98" s="333"/>
      <c r="D98" s="54" t="str">
        <f>IF(LEN('OSNOVNA PLAČA'!C92)&gt;0,'OSNOVNA PLAČA'!C92,"")</f>
        <v/>
      </c>
      <c r="E98" s="55" t="str">
        <f>IF(LEN('OSNOVNA PLAČA'!D92)&gt;0,'OSNOVNA PLAČA'!D92,"")</f>
        <v/>
      </c>
      <c r="F98" s="164">
        <f ca="1">IF(LEN(B98)&gt;0,'OBRAČUNANA OSNOVNA PLAČA'!L92,"")</f>
        <v>0</v>
      </c>
      <c r="G98" s="57"/>
      <c r="H98" s="57"/>
      <c r="I98" s="57"/>
      <c r="J98" s="57"/>
      <c r="K98" s="57"/>
      <c r="L98" s="178">
        <f t="shared" si="22"/>
        <v>0</v>
      </c>
      <c r="M98" s="179">
        <f t="shared" ca="1" si="35"/>
        <v>0</v>
      </c>
      <c r="N98" s="179">
        <f t="shared" ca="1" si="37"/>
        <v>0</v>
      </c>
      <c r="O98" s="180">
        <f t="shared" ca="1" si="23"/>
        <v>0</v>
      </c>
      <c r="P98" s="181">
        <f t="shared" ca="1" si="36"/>
        <v>0</v>
      </c>
      <c r="Q98" s="182">
        <f t="shared" ca="1" si="24"/>
        <v>0</v>
      </c>
      <c r="R98" s="182">
        <f ca="1">IF(LEN(B98)&gt;0,'7'!R98-'7'!Q98,"")</f>
        <v>0</v>
      </c>
      <c r="S98" s="183"/>
      <c r="T98" s="33"/>
      <c r="U98" s="33"/>
      <c r="V98" s="33"/>
      <c r="W98" s="33"/>
      <c r="X98" s="33"/>
      <c r="Y98" s="33"/>
      <c r="AB98" s="243">
        <f>ROW()</f>
        <v>98</v>
      </c>
      <c r="AC98" s="118">
        <f t="shared" ca="1" si="25"/>
        <v>0</v>
      </c>
      <c r="AD98" s="118">
        <f t="shared" ca="1" si="26"/>
        <v>0</v>
      </c>
      <c r="AE98" s="119" t="str">
        <f t="shared" ca="1" si="27"/>
        <v>-</v>
      </c>
      <c r="AF98" s="118" t="str">
        <f t="shared" ca="1" si="28"/>
        <v>-</v>
      </c>
      <c r="AG98" s="119" t="str">
        <f t="shared" ca="1" si="29"/>
        <v>-</v>
      </c>
      <c r="AH98" s="118" t="str">
        <f t="shared" ca="1" si="30"/>
        <v>-</v>
      </c>
      <c r="AI98" s="118">
        <f t="shared" ca="1" si="31"/>
        <v>0</v>
      </c>
      <c r="AJ98" s="120">
        <f t="shared" ca="1" si="32"/>
        <v>0</v>
      </c>
      <c r="AK98" s="118">
        <f t="shared" ca="1" si="33"/>
        <v>0</v>
      </c>
      <c r="AL98" s="118">
        <f t="shared" ca="1" si="34"/>
        <v>0</v>
      </c>
    </row>
    <row r="99" spans="1:38" ht="27" customHeight="1" x14ac:dyDescent="0.25">
      <c r="A99" s="53">
        <f>'OSNOVNA PLAČA'!A93</f>
        <v>84</v>
      </c>
      <c r="B99" s="333" t="str">
        <f t="shared" ca="1" si="21"/>
        <v>A84</v>
      </c>
      <c r="C99" s="333"/>
      <c r="D99" s="54" t="str">
        <f>IF(LEN('OSNOVNA PLAČA'!C93)&gt;0,'OSNOVNA PLAČA'!C93,"")</f>
        <v/>
      </c>
      <c r="E99" s="55" t="str">
        <f>IF(LEN('OSNOVNA PLAČA'!D93)&gt;0,'OSNOVNA PLAČA'!D93,"")</f>
        <v/>
      </c>
      <c r="F99" s="164">
        <f ca="1">IF(LEN(B99)&gt;0,'OBRAČUNANA OSNOVNA PLAČA'!L93,"")</f>
        <v>0</v>
      </c>
      <c r="G99" s="57"/>
      <c r="H99" s="57"/>
      <c r="I99" s="57"/>
      <c r="J99" s="57"/>
      <c r="K99" s="57"/>
      <c r="L99" s="178">
        <f t="shared" si="22"/>
        <v>0</v>
      </c>
      <c r="M99" s="179">
        <f t="shared" ca="1" si="35"/>
        <v>0</v>
      </c>
      <c r="N99" s="179">
        <f t="shared" ca="1" si="37"/>
        <v>0</v>
      </c>
      <c r="O99" s="180">
        <f t="shared" ca="1" si="23"/>
        <v>0</v>
      </c>
      <c r="P99" s="181">
        <f t="shared" ca="1" si="36"/>
        <v>0</v>
      </c>
      <c r="Q99" s="182">
        <f t="shared" ca="1" si="24"/>
        <v>0</v>
      </c>
      <c r="R99" s="182">
        <f ca="1">IF(LEN(B99)&gt;0,'7'!R99-'7'!Q99,"")</f>
        <v>0</v>
      </c>
      <c r="S99" s="183"/>
      <c r="T99" s="33"/>
      <c r="U99" s="33"/>
      <c r="V99" s="33"/>
      <c r="W99" s="33"/>
      <c r="X99" s="33"/>
      <c r="Y99" s="33"/>
      <c r="AB99" s="243">
        <f>ROW()</f>
        <v>99</v>
      </c>
      <c r="AC99" s="118">
        <f t="shared" ca="1" si="25"/>
        <v>0</v>
      </c>
      <c r="AD99" s="118">
        <f t="shared" ca="1" si="26"/>
        <v>0</v>
      </c>
      <c r="AE99" s="119" t="str">
        <f t="shared" ca="1" si="27"/>
        <v>-</v>
      </c>
      <c r="AF99" s="118" t="str">
        <f t="shared" ca="1" si="28"/>
        <v>-</v>
      </c>
      <c r="AG99" s="119" t="str">
        <f t="shared" ca="1" si="29"/>
        <v>-</v>
      </c>
      <c r="AH99" s="118" t="str">
        <f t="shared" ca="1" si="30"/>
        <v>-</v>
      </c>
      <c r="AI99" s="118">
        <f t="shared" ca="1" si="31"/>
        <v>0</v>
      </c>
      <c r="AJ99" s="120">
        <f t="shared" ca="1" si="32"/>
        <v>0</v>
      </c>
      <c r="AK99" s="118">
        <f t="shared" ca="1" si="33"/>
        <v>0</v>
      </c>
      <c r="AL99" s="118">
        <f t="shared" ca="1" si="34"/>
        <v>0</v>
      </c>
    </row>
    <row r="100" spans="1:38" ht="27" customHeight="1" x14ac:dyDescent="0.25">
      <c r="A100" s="53">
        <f>'OSNOVNA PLAČA'!A94</f>
        <v>85</v>
      </c>
      <c r="B100" s="333" t="str">
        <f t="shared" ca="1" si="21"/>
        <v>A85</v>
      </c>
      <c r="C100" s="333"/>
      <c r="D100" s="54" t="str">
        <f>IF(LEN('OSNOVNA PLAČA'!C94)&gt;0,'OSNOVNA PLAČA'!C94,"")</f>
        <v/>
      </c>
      <c r="E100" s="55" t="str">
        <f>IF(LEN('OSNOVNA PLAČA'!D94)&gt;0,'OSNOVNA PLAČA'!D94,"")</f>
        <v/>
      </c>
      <c r="F100" s="164">
        <f ca="1">IF(LEN(B100)&gt;0,'OBRAČUNANA OSNOVNA PLAČA'!L94,"")</f>
        <v>0</v>
      </c>
      <c r="G100" s="57"/>
      <c r="H100" s="57"/>
      <c r="I100" s="57"/>
      <c r="J100" s="57"/>
      <c r="K100" s="57"/>
      <c r="L100" s="178">
        <f t="shared" si="22"/>
        <v>0</v>
      </c>
      <c r="M100" s="179">
        <f t="shared" ca="1" si="35"/>
        <v>0</v>
      </c>
      <c r="N100" s="179">
        <f t="shared" ca="1" si="37"/>
        <v>0</v>
      </c>
      <c r="O100" s="180">
        <f t="shared" ca="1" si="23"/>
        <v>0</v>
      </c>
      <c r="P100" s="181">
        <f t="shared" ca="1" si="36"/>
        <v>0</v>
      </c>
      <c r="Q100" s="182">
        <f t="shared" ca="1" si="24"/>
        <v>0</v>
      </c>
      <c r="R100" s="182">
        <f ca="1">IF(LEN(B100)&gt;0,'7'!R100-'7'!Q100,"")</f>
        <v>0</v>
      </c>
      <c r="S100" s="183"/>
      <c r="T100" s="33"/>
      <c r="U100" s="33"/>
      <c r="V100" s="33"/>
      <c r="W100" s="33"/>
      <c r="X100" s="33"/>
      <c r="Y100" s="33"/>
      <c r="AB100" s="243">
        <f>ROW()</f>
        <v>100</v>
      </c>
      <c r="AC100" s="118">
        <f t="shared" ca="1" si="25"/>
        <v>0</v>
      </c>
      <c r="AD100" s="118">
        <f t="shared" ca="1" si="26"/>
        <v>0</v>
      </c>
      <c r="AE100" s="119" t="str">
        <f t="shared" ca="1" si="27"/>
        <v>-</v>
      </c>
      <c r="AF100" s="118" t="str">
        <f t="shared" ca="1" si="28"/>
        <v>-</v>
      </c>
      <c r="AG100" s="119" t="str">
        <f t="shared" ca="1" si="29"/>
        <v>-</v>
      </c>
      <c r="AH100" s="118" t="str">
        <f t="shared" ca="1" si="30"/>
        <v>-</v>
      </c>
      <c r="AI100" s="118">
        <f t="shared" ca="1" si="31"/>
        <v>0</v>
      </c>
      <c r="AJ100" s="120">
        <f t="shared" ca="1" si="32"/>
        <v>0</v>
      </c>
      <c r="AK100" s="118">
        <f t="shared" ca="1" si="33"/>
        <v>0</v>
      </c>
      <c r="AL100" s="118">
        <f t="shared" ca="1" si="34"/>
        <v>0</v>
      </c>
    </row>
    <row r="101" spans="1:38" ht="27" customHeight="1" x14ac:dyDescent="0.25">
      <c r="A101" s="53">
        <f>'OSNOVNA PLAČA'!A95</f>
        <v>86</v>
      </c>
      <c r="B101" s="333" t="str">
        <f t="shared" ca="1" si="21"/>
        <v>A86</v>
      </c>
      <c r="C101" s="333"/>
      <c r="D101" s="54" t="str">
        <f>IF(LEN('OSNOVNA PLAČA'!C95)&gt;0,'OSNOVNA PLAČA'!C95,"")</f>
        <v/>
      </c>
      <c r="E101" s="55" t="str">
        <f>IF(LEN('OSNOVNA PLAČA'!D95)&gt;0,'OSNOVNA PLAČA'!D95,"")</f>
        <v/>
      </c>
      <c r="F101" s="164">
        <f ca="1">IF(LEN(B101)&gt;0,'OBRAČUNANA OSNOVNA PLAČA'!L95,"")</f>
        <v>0</v>
      </c>
      <c r="G101" s="57"/>
      <c r="H101" s="57"/>
      <c r="I101" s="57"/>
      <c r="J101" s="57"/>
      <c r="K101" s="57"/>
      <c r="L101" s="178">
        <f t="shared" si="22"/>
        <v>0</v>
      </c>
      <c r="M101" s="179">
        <f t="shared" ca="1" si="35"/>
        <v>0</v>
      </c>
      <c r="N101" s="179">
        <f t="shared" ca="1" si="37"/>
        <v>0</v>
      </c>
      <c r="O101" s="180">
        <f t="shared" ca="1" si="23"/>
        <v>0</v>
      </c>
      <c r="P101" s="181">
        <f t="shared" ca="1" si="36"/>
        <v>0</v>
      </c>
      <c r="Q101" s="182">
        <f t="shared" ca="1" si="24"/>
        <v>0</v>
      </c>
      <c r="R101" s="182">
        <f ca="1">IF(LEN(B101)&gt;0,'7'!R101-'7'!Q101,"")</f>
        <v>0</v>
      </c>
      <c r="S101" s="183"/>
      <c r="T101" s="33"/>
      <c r="U101" s="33"/>
      <c r="V101" s="33"/>
      <c r="W101" s="33"/>
      <c r="X101" s="33"/>
      <c r="Y101" s="33"/>
      <c r="AB101" s="243">
        <f>ROW()</f>
        <v>101</v>
      </c>
      <c r="AC101" s="118">
        <f t="shared" ca="1" si="25"/>
        <v>0</v>
      </c>
      <c r="AD101" s="118">
        <f t="shared" ca="1" si="26"/>
        <v>0</v>
      </c>
      <c r="AE101" s="119" t="str">
        <f t="shared" ca="1" si="27"/>
        <v>-</v>
      </c>
      <c r="AF101" s="118" t="str">
        <f t="shared" ca="1" si="28"/>
        <v>-</v>
      </c>
      <c r="AG101" s="119" t="str">
        <f t="shared" ca="1" si="29"/>
        <v>-</v>
      </c>
      <c r="AH101" s="118" t="str">
        <f t="shared" ca="1" si="30"/>
        <v>-</v>
      </c>
      <c r="AI101" s="118">
        <f t="shared" ca="1" si="31"/>
        <v>0</v>
      </c>
      <c r="AJ101" s="120">
        <f t="shared" ca="1" si="32"/>
        <v>0</v>
      </c>
      <c r="AK101" s="118">
        <f t="shared" ca="1" si="33"/>
        <v>0</v>
      </c>
      <c r="AL101" s="118">
        <f t="shared" ca="1" si="34"/>
        <v>0</v>
      </c>
    </row>
    <row r="102" spans="1:38" ht="27" customHeight="1" x14ac:dyDescent="0.25">
      <c r="A102" s="53">
        <f>'OSNOVNA PLAČA'!A96</f>
        <v>87</v>
      </c>
      <c r="B102" s="333" t="str">
        <f t="shared" ca="1" si="21"/>
        <v>A87</v>
      </c>
      <c r="C102" s="333"/>
      <c r="D102" s="54" t="str">
        <f>IF(LEN('OSNOVNA PLAČA'!C96)&gt;0,'OSNOVNA PLAČA'!C96,"")</f>
        <v/>
      </c>
      <c r="E102" s="55" t="str">
        <f>IF(LEN('OSNOVNA PLAČA'!D96)&gt;0,'OSNOVNA PLAČA'!D96,"")</f>
        <v/>
      </c>
      <c r="F102" s="164">
        <f ca="1">IF(LEN(B102)&gt;0,'OBRAČUNANA OSNOVNA PLAČA'!L96,"")</f>
        <v>0</v>
      </c>
      <c r="G102" s="57"/>
      <c r="H102" s="57"/>
      <c r="I102" s="57"/>
      <c r="J102" s="57"/>
      <c r="K102" s="57"/>
      <c r="L102" s="178">
        <f t="shared" si="22"/>
        <v>0</v>
      </c>
      <c r="M102" s="179">
        <f t="shared" ca="1" si="35"/>
        <v>0</v>
      </c>
      <c r="N102" s="179">
        <f t="shared" ca="1" si="37"/>
        <v>0</v>
      </c>
      <c r="O102" s="180">
        <f t="shared" ca="1" si="23"/>
        <v>0</v>
      </c>
      <c r="P102" s="181">
        <f t="shared" ca="1" si="36"/>
        <v>0</v>
      </c>
      <c r="Q102" s="182">
        <f t="shared" ca="1" si="24"/>
        <v>0</v>
      </c>
      <c r="R102" s="182">
        <f ca="1">IF(LEN(B102)&gt;0,'7'!R102-'7'!Q102,"")</f>
        <v>0</v>
      </c>
      <c r="S102" s="183"/>
      <c r="T102" s="33"/>
      <c r="U102" s="33"/>
      <c r="V102" s="33"/>
      <c r="W102" s="33"/>
      <c r="X102" s="33"/>
      <c r="Y102" s="33"/>
      <c r="AB102" s="243">
        <f>ROW()</f>
        <v>102</v>
      </c>
      <c r="AC102" s="118">
        <f t="shared" ca="1" si="25"/>
        <v>0</v>
      </c>
      <c r="AD102" s="118">
        <f t="shared" ca="1" si="26"/>
        <v>0</v>
      </c>
      <c r="AE102" s="119" t="str">
        <f t="shared" ca="1" si="27"/>
        <v>-</v>
      </c>
      <c r="AF102" s="118" t="str">
        <f t="shared" ca="1" si="28"/>
        <v>-</v>
      </c>
      <c r="AG102" s="119" t="str">
        <f t="shared" ca="1" si="29"/>
        <v>-</v>
      </c>
      <c r="AH102" s="118" t="str">
        <f t="shared" ca="1" si="30"/>
        <v>-</v>
      </c>
      <c r="AI102" s="118">
        <f t="shared" ca="1" si="31"/>
        <v>0</v>
      </c>
      <c r="AJ102" s="120">
        <f t="shared" ca="1" si="32"/>
        <v>0</v>
      </c>
      <c r="AK102" s="118">
        <f t="shared" ca="1" si="33"/>
        <v>0</v>
      </c>
      <c r="AL102" s="118">
        <f t="shared" ca="1" si="34"/>
        <v>0</v>
      </c>
    </row>
    <row r="103" spans="1:38" ht="27" customHeight="1" x14ac:dyDescent="0.25">
      <c r="A103" s="53">
        <f>'OSNOVNA PLAČA'!A97</f>
        <v>88</v>
      </c>
      <c r="B103" s="333" t="str">
        <f t="shared" ca="1" si="21"/>
        <v>A88</v>
      </c>
      <c r="C103" s="333"/>
      <c r="D103" s="54" t="str">
        <f>IF(LEN('OSNOVNA PLAČA'!C97)&gt;0,'OSNOVNA PLAČA'!C97,"")</f>
        <v/>
      </c>
      <c r="E103" s="55" t="str">
        <f>IF(LEN('OSNOVNA PLAČA'!D97)&gt;0,'OSNOVNA PLAČA'!D97,"")</f>
        <v/>
      </c>
      <c r="F103" s="164">
        <f ca="1">IF(LEN(B103)&gt;0,'OBRAČUNANA OSNOVNA PLAČA'!L97,"")</f>
        <v>0</v>
      </c>
      <c r="G103" s="57"/>
      <c r="H103" s="57"/>
      <c r="I103" s="57"/>
      <c r="J103" s="57"/>
      <c r="K103" s="57"/>
      <c r="L103" s="178">
        <f t="shared" si="22"/>
        <v>0</v>
      </c>
      <c r="M103" s="179">
        <f t="shared" ca="1" si="35"/>
        <v>0</v>
      </c>
      <c r="N103" s="179">
        <f t="shared" ca="1" si="37"/>
        <v>0</v>
      </c>
      <c r="O103" s="180">
        <f t="shared" ca="1" si="23"/>
        <v>0</v>
      </c>
      <c r="P103" s="181">
        <f t="shared" ca="1" si="36"/>
        <v>0</v>
      </c>
      <c r="Q103" s="182">
        <f t="shared" ca="1" si="24"/>
        <v>0</v>
      </c>
      <c r="R103" s="182">
        <f ca="1">IF(LEN(B103)&gt;0,'7'!R103-'7'!Q103,"")</f>
        <v>0</v>
      </c>
      <c r="S103" s="183"/>
      <c r="T103" s="33"/>
      <c r="U103" s="33"/>
      <c r="V103" s="33"/>
      <c r="W103" s="33"/>
      <c r="X103" s="33"/>
      <c r="Y103" s="33"/>
      <c r="AB103" s="243">
        <f>ROW()</f>
        <v>103</v>
      </c>
      <c r="AC103" s="118">
        <f t="shared" ca="1" si="25"/>
        <v>0</v>
      </c>
      <c r="AD103" s="118">
        <f t="shared" ca="1" si="26"/>
        <v>0</v>
      </c>
      <c r="AE103" s="119" t="str">
        <f t="shared" ca="1" si="27"/>
        <v>-</v>
      </c>
      <c r="AF103" s="118" t="str">
        <f t="shared" ca="1" si="28"/>
        <v>-</v>
      </c>
      <c r="AG103" s="119" t="str">
        <f t="shared" ca="1" si="29"/>
        <v>-</v>
      </c>
      <c r="AH103" s="118" t="str">
        <f t="shared" ca="1" si="30"/>
        <v>-</v>
      </c>
      <c r="AI103" s="118">
        <f t="shared" ca="1" si="31"/>
        <v>0</v>
      </c>
      <c r="AJ103" s="120">
        <f t="shared" ca="1" si="32"/>
        <v>0</v>
      </c>
      <c r="AK103" s="118">
        <f t="shared" ca="1" si="33"/>
        <v>0</v>
      </c>
      <c r="AL103" s="118">
        <f t="shared" ca="1" si="34"/>
        <v>0</v>
      </c>
    </row>
    <row r="104" spans="1:38" ht="27" customHeight="1" x14ac:dyDescent="0.25">
      <c r="A104" s="53">
        <f>'OSNOVNA PLAČA'!A98</f>
        <v>89</v>
      </c>
      <c r="B104" s="333" t="str">
        <f t="shared" ca="1" si="21"/>
        <v>A89</v>
      </c>
      <c r="C104" s="333"/>
      <c r="D104" s="54" t="str">
        <f>IF(LEN('OSNOVNA PLAČA'!C98)&gt;0,'OSNOVNA PLAČA'!C98,"")</f>
        <v/>
      </c>
      <c r="E104" s="55" t="str">
        <f>IF(LEN('OSNOVNA PLAČA'!D98)&gt;0,'OSNOVNA PLAČA'!D98,"")</f>
        <v/>
      </c>
      <c r="F104" s="164">
        <f ca="1">IF(LEN(B104)&gt;0,'OBRAČUNANA OSNOVNA PLAČA'!L98,"")</f>
        <v>0</v>
      </c>
      <c r="G104" s="57"/>
      <c r="H104" s="57"/>
      <c r="I104" s="57"/>
      <c r="J104" s="57"/>
      <c r="K104" s="57"/>
      <c r="L104" s="178">
        <f t="shared" si="22"/>
        <v>0</v>
      </c>
      <c r="M104" s="179">
        <f t="shared" ca="1" si="35"/>
        <v>0</v>
      </c>
      <c r="N104" s="179">
        <f t="shared" ca="1" si="37"/>
        <v>0</v>
      </c>
      <c r="O104" s="180">
        <f t="shared" ca="1" si="23"/>
        <v>0</v>
      </c>
      <c r="P104" s="181">
        <f t="shared" ca="1" si="36"/>
        <v>0</v>
      </c>
      <c r="Q104" s="182">
        <f t="shared" ca="1" si="24"/>
        <v>0</v>
      </c>
      <c r="R104" s="182">
        <f ca="1">IF(LEN(B104)&gt;0,'7'!R104-'7'!Q104,"")</f>
        <v>0</v>
      </c>
      <c r="S104" s="183"/>
      <c r="T104" s="33"/>
      <c r="U104" s="33"/>
      <c r="V104" s="33"/>
      <c r="W104" s="33"/>
      <c r="X104" s="33"/>
      <c r="Y104" s="33"/>
      <c r="AB104" s="243">
        <f>ROW()</f>
        <v>104</v>
      </c>
      <c r="AC104" s="118">
        <f t="shared" ca="1" si="25"/>
        <v>0</v>
      </c>
      <c r="AD104" s="118">
        <f t="shared" ca="1" si="26"/>
        <v>0</v>
      </c>
      <c r="AE104" s="119" t="str">
        <f t="shared" ca="1" si="27"/>
        <v>-</v>
      </c>
      <c r="AF104" s="118" t="str">
        <f t="shared" ca="1" si="28"/>
        <v>-</v>
      </c>
      <c r="AG104" s="119" t="str">
        <f t="shared" ca="1" si="29"/>
        <v>-</v>
      </c>
      <c r="AH104" s="118" t="str">
        <f t="shared" ca="1" si="30"/>
        <v>-</v>
      </c>
      <c r="AI104" s="118">
        <f t="shared" ca="1" si="31"/>
        <v>0</v>
      </c>
      <c r="AJ104" s="120">
        <f t="shared" ca="1" si="32"/>
        <v>0</v>
      </c>
      <c r="AK104" s="118">
        <f t="shared" ca="1" si="33"/>
        <v>0</v>
      </c>
      <c r="AL104" s="118">
        <f t="shared" ca="1" si="34"/>
        <v>0</v>
      </c>
    </row>
    <row r="105" spans="1:38" ht="27" customHeight="1" x14ac:dyDescent="0.25">
      <c r="A105" s="53">
        <f>'OSNOVNA PLAČA'!A99</f>
        <v>90</v>
      </c>
      <c r="B105" s="333" t="str">
        <f t="shared" ca="1" si="21"/>
        <v>A90</v>
      </c>
      <c r="C105" s="333"/>
      <c r="D105" s="54" t="str">
        <f>IF(LEN('OSNOVNA PLAČA'!C99)&gt;0,'OSNOVNA PLAČA'!C99,"")</f>
        <v/>
      </c>
      <c r="E105" s="55" t="str">
        <f>IF(LEN('OSNOVNA PLAČA'!D99)&gt;0,'OSNOVNA PLAČA'!D99,"")</f>
        <v/>
      </c>
      <c r="F105" s="164">
        <f ca="1">IF(LEN(B105)&gt;0,'OBRAČUNANA OSNOVNA PLAČA'!L99,"")</f>
        <v>0</v>
      </c>
      <c r="G105" s="57"/>
      <c r="H105" s="57"/>
      <c r="I105" s="57"/>
      <c r="J105" s="57"/>
      <c r="K105" s="57"/>
      <c r="L105" s="178">
        <f t="shared" si="22"/>
        <v>0</v>
      </c>
      <c r="M105" s="179">
        <f t="shared" ca="1" si="35"/>
        <v>0</v>
      </c>
      <c r="N105" s="179">
        <f t="shared" ca="1" si="37"/>
        <v>0</v>
      </c>
      <c r="O105" s="180">
        <f t="shared" ca="1" si="23"/>
        <v>0</v>
      </c>
      <c r="P105" s="181">
        <f t="shared" ca="1" si="36"/>
        <v>0</v>
      </c>
      <c r="Q105" s="182">
        <f t="shared" ca="1" si="24"/>
        <v>0</v>
      </c>
      <c r="R105" s="182">
        <f ca="1">IF(LEN(B105)&gt;0,'7'!R105-'7'!Q105,"")</f>
        <v>0</v>
      </c>
      <c r="S105" s="183"/>
      <c r="T105" s="33"/>
      <c r="U105" s="33"/>
      <c r="V105" s="33"/>
      <c r="W105" s="33"/>
      <c r="X105" s="33"/>
      <c r="Y105" s="33"/>
      <c r="AB105" s="243">
        <f>ROW()</f>
        <v>105</v>
      </c>
      <c r="AC105" s="118">
        <f t="shared" ca="1" si="25"/>
        <v>0</v>
      </c>
      <c r="AD105" s="118">
        <f t="shared" ca="1" si="26"/>
        <v>0</v>
      </c>
      <c r="AE105" s="119" t="str">
        <f t="shared" ca="1" si="27"/>
        <v>-</v>
      </c>
      <c r="AF105" s="118" t="str">
        <f t="shared" ca="1" si="28"/>
        <v>-</v>
      </c>
      <c r="AG105" s="119" t="str">
        <f t="shared" ca="1" si="29"/>
        <v>-</v>
      </c>
      <c r="AH105" s="118" t="str">
        <f t="shared" ca="1" si="30"/>
        <v>-</v>
      </c>
      <c r="AI105" s="118">
        <f t="shared" ca="1" si="31"/>
        <v>0</v>
      </c>
      <c r="AJ105" s="120">
        <f t="shared" ca="1" si="32"/>
        <v>0</v>
      </c>
      <c r="AK105" s="118">
        <f t="shared" ca="1" si="33"/>
        <v>0</v>
      </c>
      <c r="AL105" s="118">
        <f t="shared" ca="1" si="34"/>
        <v>0</v>
      </c>
    </row>
    <row r="106" spans="1:38" ht="27" customHeight="1" x14ac:dyDescent="0.25">
      <c r="A106" s="53">
        <f>'OSNOVNA PLAČA'!A100</f>
        <v>91</v>
      </c>
      <c r="B106" s="333" t="str">
        <f t="shared" ca="1" si="21"/>
        <v>A91</v>
      </c>
      <c r="C106" s="333"/>
      <c r="D106" s="54" t="str">
        <f>IF(LEN('OSNOVNA PLAČA'!C100)&gt;0,'OSNOVNA PLAČA'!C100,"")</f>
        <v/>
      </c>
      <c r="E106" s="55" t="str">
        <f>IF(LEN('OSNOVNA PLAČA'!D100)&gt;0,'OSNOVNA PLAČA'!D100,"")</f>
        <v/>
      </c>
      <c r="F106" s="164">
        <f ca="1">IF(LEN(B106)&gt;0,'OBRAČUNANA OSNOVNA PLAČA'!L100,"")</f>
        <v>0</v>
      </c>
      <c r="G106" s="57"/>
      <c r="H106" s="57"/>
      <c r="I106" s="57"/>
      <c r="J106" s="57"/>
      <c r="K106" s="57"/>
      <c r="L106" s="178">
        <f t="shared" si="22"/>
        <v>0</v>
      </c>
      <c r="M106" s="179">
        <f t="shared" ca="1" si="35"/>
        <v>0</v>
      </c>
      <c r="N106" s="179">
        <f t="shared" ca="1" si="37"/>
        <v>0</v>
      </c>
      <c r="O106" s="180">
        <f t="shared" ca="1" si="23"/>
        <v>0</v>
      </c>
      <c r="P106" s="181">
        <f t="shared" ca="1" si="36"/>
        <v>0</v>
      </c>
      <c r="Q106" s="182">
        <f t="shared" ca="1" si="24"/>
        <v>0</v>
      </c>
      <c r="R106" s="182">
        <f ca="1">IF(LEN(B106)&gt;0,'7'!R106-'7'!Q106,"")</f>
        <v>0</v>
      </c>
      <c r="S106" s="183"/>
      <c r="T106" s="33"/>
      <c r="U106" s="33"/>
      <c r="V106" s="33"/>
      <c r="W106" s="33"/>
      <c r="X106" s="33"/>
      <c r="Y106" s="33"/>
      <c r="AB106" s="243">
        <f>ROW()</f>
        <v>106</v>
      </c>
      <c r="AC106" s="118">
        <f t="shared" ca="1" si="25"/>
        <v>0</v>
      </c>
      <c r="AD106" s="118">
        <f t="shared" ca="1" si="26"/>
        <v>0</v>
      </c>
      <c r="AE106" s="119" t="str">
        <f t="shared" ca="1" si="27"/>
        <v>-</v>
      </c>
      <c r="AF106" s="118" t="str">
        <f t="shared" ca="1" si="28"/>
        <v>-</v>
      </c>
      <c r="AG106" s="119" t="str">
        <f t="shared" ca="1" si="29"/>
        <v>-</v>
      </c>
      <c r="AH106" s="118" t="str">
        <f t="shared" ca="1" si="30"/>
        <v>-</v>
      </c>
      <c r="AI106" s="118">
        <f t="shared" ca="1" si="31"/>
        <v>0</v>
      </c>
      <c r="AJ106" s="120">
        <f t="shared" ca="1" si="32"/>
        <v>0</v>
      </c>
      <c r="AK106" s="118">
        <f t="shared" ca="1" si="33"/>
        <v>0</v>
      </c>
      <c r="AL106" s="118">
        <f t="shared" ca="1" si="34"/>
        <v>0</v>
      </c>
    </row>
    <row r="107" spans="1:38" ht="27" customHeight="1" x14ac:dyDescent="0.25">
      <c r="A107" s="53">
        <f>'OSNOVNA PLAČA'!A101</f>
        <v>92</v>
      </c>
      <c r="B107" s="333" t="str">
        <f t="shared" ca="1" si="21"/>
        <v>A92</v>
      </c>
      <c r="C107" s="333"/>
      <c r="D107" s="54" t="str">
        <f>IF(LEN('OSNOVNA PLAČA'!C101)&gt;0,'OSNOVNA PLAČA'!C101,"")</f>
        <v/>
      </c>
      <c r="E107" s="55" t="str">
        <f>IF(LEN('OSNOVNA PLAČA'!D101)&gt;0,'OSNOVNA PLAČA'!D101,"")</f>
        <v/>
      </c>
      <c r="F107" s="164">
        <f ca="1">IF(LEN(B107)&gt;0,'OBRAČUNANA OSNOVNA PLAČA'!L101,"")</f>
        <v>0</v>
      </c>
      <c r="G107" s="57"/>
      <c r="H107" s="57"/>
      <c r="I107" s="57"/>
      <c r="J107" s="57"/>
      <c r="K107" s="57"/>
      <c r="L107" s="178">
        <f t="shared" si="22"/>
        <v>0</v>
      </c>
      <c r="M107" s="179">
        <f t="shared" ca="1" si="35"/>
        <v>0</v>
      </c>
      <c r="N107" s="179">
        <f t="shared" ca="1" si="37"/>
        <v>0</v>
      </c>
      <c r="O107" s="180">
        <f t="shared" ca="1" si="23"/>
        <v>0</v>
      </c>
      <c r="P107" s="181">
        <f t="shared" ca="1" si="36"/>
        <v>0</v>
      </c>
      <c r="Q107" s="182">
        <f t="shared" ca="1" si="24"/>
        <v>0</v>
      </c>
      <c r="R107" s="182">
        <f ca="1">IF(LEN(B107)&gt;0,'7'!R107-'7'!Q107,"")</f>
        <v>0</v>
      </c>
      <c r="S107" s="183"/>
      <c r="T107" s="33"/>
      <c r="U107" s="33"/>
      <c r="V107" s="33"/>
      <c r="W107" s="33"/>
      <c r="X107" s="33"/>
      <c r="Y107" s="33"/>
      <c r="AB107" s="243">
        <f>ROW()</f>
        <v>107</v>
      </c>
      <c r="AC107" s="118">
        <f t="shared" ca="1" si="25"/>
        <v>0</v>
      </c>
      <c r="AD107" s="118">
        <f t="shared" ca="1" si="26"/>
        <v>0</v>
      </c>
      <c r="AE107" s="119" t="str">
        <f t="shared" ca="1" si="27"/>
        <v>-</v>
      </c>
      <c r="AF107" s="118" t="str">
        <f t="shared" ca="1" si="28"/>
        <v>-</v>
      </c>
      <c r="AG107" s="119" t="str">
        <f t="shared" ca="1" si="29"/>
        <v>-</v>
      </c>
      <c r="AH107" s="118" t="str">
        <f t="shared" ca="1" si="30"/>
        <v>-</v>
      </c>
      <c r="AI107" s="118">
        <f t="shared" ca="1" si="31"/>
        <v>0</v>
      </c>
      <c r="AJ107" s="120">
        <f t="shared" ca="1" si="32"/>
        <v>0</v>
      </c>
      <c r="AK107" s="118">
        <f t="shared" ca="1" si="33"/>
        <v>0</v>
      </c>
      <c r="AL107" s="118">
        <f t="shared" ca="1" si="34"/>
        <v>0</v>
      </c>
    </row>
    <row r="108" spans="1:38" ht="27" customHeight="1" x14ac:dyDescent="0.25">
      <c r="A108" s="53">
        <f>'OSNOVNA PLAČA'!A102</f>
        <v>93</v>
      </c>
      <c r="B108" s="333" t="str">
        <f t="shared" ca="1" si="21"/>
        <v>A93</v>
      </c>
      <c r="C108" s="333"/>
      <c r="D108" s="54" t="str">
        <f>IF(LEN('OSNOVNA PLAČA'!C102)&gt;0,'OSNOVNA PLAČA'!C102,"")</f>
        <v/>
      </c>
      <c r="E108" s="55" t="str">
        <f>IF(LEN('OSNOVNA PLAČA'!D102)&gt;0,'OSNOVNA PLAČA'!D102,"")</f>
        <v/>
      </c>
      <c r="F108" s="164">
        <f ca="1">IF(LEN(B108)&gt;0,'OBRAČUNANA OSNOVNA PLAČA'!L102,"")</f>
        <v>0</v>
      </c>
      <c r="G108" s="57"/>
      <c r="H108" s="57"/>
      <c r="I108" s="57"/>
      <c r="J108" s="57"/>
      <c r="K108" s="57"/>
      <c r="L108" s="178">
        <f t="shared" si="22"/>
        <v>0</v>
      </c>
      <c r="M108" s="179">
        <f t="shared" ca="1" si="35"/>
        <v>0</v>
      </c>
      <c r="N108" s="179">
        <f t="shared" ca="1" si="37"/>
        <v>0</v>
      </c>
      <c r="O108" s="180">
        <f t="shared" ca="1" si="23"/>
        <v>0</v>
      </c>
      <c r="P108" s="181">
        <f t="shared" ca="1" si="36"/>
        <v>0</v>
      </c>
      <c r="Q108" s="182">
        <f t="shared" ca="1" si="24"/>
        <v>0</v>
      </c>
      <c r="R108" s="182">
        <f ca="1">IF(LEN(B108)&gt;0,'7'!R108-'7'!Q108,"")</f>
        <v>0</v>
      </c>
      <c r="S108" s="183"/>
      <c r="T108" s="33"/>
      <c r="U108" s="33"/>
      <c r="V108" s="33"/>
      <c r="W108" s="33"/>
      <c r="X108" s="33"/>
      <c r="Y108" s="33"/>
      <c r="AB108" s="243">
        <f>ROW()</f>
        <v>108</v>
      </c>
      <c r="AC108" s="118">
        <f t="shared" ca="1" si="25"/>
        <v>0</v>
      </c>
      <c r="AD108" s="118">
        <f t="shared" ca="1" si="26"/>
        <v>0</v>
      </c>
      <c r="AE108" s="119" t="str">
        <f t="shared" ca="1" si="27"/>
        <v>-</v>
      </c>
      <c r="AF108" s="118" t="str">
        <f t="shared" ca="1" si="28"/>
        <v>-</v>
      </c>
      <c r="AG108" s="119" t="str">
        <f t="shared" ca="1" si="29"/>
        <v>-</v>
      </c>
      <c r="AH108" s="118" t="str">
        <f t="shared" ca="1" si="30"/>
        <v>-</v>
      </c>
      <c r="AI108" s="118">
        <f t="shared" ca="1" si="31"/>
        <v>0</v>
      </c>
      <c r="AJ108" s="120">
        <f t="shared" ca="1" si="32"/>
        <v>0</v>
      </c>
      <c r="AK108" s="118">
        <f t="shared" ca="1" si="33"/>
        <v>0</v>
      </c>
      <c r="AL108" s="118">
        <f t="shared" ca="1" si="34"/>
        <v>0</v>
      </c>
    </row>
    <row r="109" spans="1:38" ht="27" customHeight="1" x14ac:dyDescent="0.25">
      <c r="A109" s="53">
        <f>'OSNOVNA PLAČA'!A103</f>
        <v>94</v>
      </c>
      <c r="B109" s="333" t="str">
        <f t="shared" ca="1" si="21"/>
        <v>A94</v>
      </c>
      <c r="C109" s="333"/>
      <c r="D109" s="54" t="str">
        <f>IF(LEN('OSNOVNA PLAČA'!C103)&gt;0,'OSNOVNA PLAČA'!C103,"")</f>
        <v/>
      </c>
      <c r="E109" s="55" t="str">
        <f>IF(LEN('OSNOVNA PLAČA'!D103)&gt;0,'OSNOVNA PLAČA'!D103,"")</f>
        <v/>
      </c>
      <c r="F109" s="164">
        <f ca="1">IF(LEN(B109)&gt;0,'OBRAČUNANA OSNOVNA PLAČA'!L103,"")</f>
        <v>0</v>
      </c>
      <c r="G109" s="57"/>
      <c r="H109" s="57"/>
      <c r="I109" s="57"/>
      <c r="J109" s="57"/>
      <c r="K109" s="57"/>
      <c r="L109" s="178">
        <f t="shared" si="22"/>
        <v>0</v>
      </c>
      <c r="M109" s="179">
        <f t="shared" ca="1" si="35"/>
        <v>0</v>
      </c>
      <c r="N109" s="179">
        <f t="shared" ca="1" si="37"/>
        <v>0</v>
      </c>
      <c r="O109" s="180">
        <f t="shared" ca="1" si="23"/>
        <v>0</v>
      </c>
      <c r="P109" s="181">
        <f t="shared" ca="1" si="36"/>
        <v>0</v>
      </c>
      <c r="Q109" s="182">
        <f t="shared" ca="1" si="24"/>
        <v>0</v>
      </c>
      <c r="R109" s="182">
        <f ca="1">IF(LEN(B109)&gt;0,'7'!R109-'7'!Q109,"")</f>
        <v>0</v>
      </c>
      <c r="S109" s="183"/>
      <c r="T109" s="33"/>
      <c r="U109" s="33"/>
      <c r="V109" s="33"/>
      <c r="W109" s="33"/>
      <c r="X109" s="33"/>
      <c r="Y109" s="33"/>
      <c r="AB109" s="243">
        <f>ROW()</f>
        <v>109</v>
      </c>
      <c r="AC109" s="118">
        <f t="shared" ca="1" si="25"/>
        <v>0</v>
      </c>
      <c r="AD109" s="118">
        <f t="shared" ca="1" si="26"/>
        <v>0</v>
      </c>
      <c r="AE109" s="119" t="str">
        <f t="shared" ca="1" si="27"/>
        <v>-</v>
      </c>
      <c r="AF109" s="118" t="str">
        <f t="shared" ca="1" si="28"/>
        <v>-</v>
      </c>
      <c r="AG109" s="119" t="str">
        <f t="shared" ca="1" si="29"/>
        <v>-</v>
      </c>
      <c r="AH109" s="118" t="str">
        <f t="shared" ca="1" si="30"/>
        <v>-</v>
      </c>
      <c r="AI109" s="118">
        <f t="shared" ca="1" si="31"/>
        <v>0</v>
      </c>
      <c r="AJ109" s="120">
        <f t="shared" ca="1" si="32"/>
        <v>0</v>
      </c>
      <c r="AK109" s="118">
        <f t="shared" ca="1" si="33"/>
        <v>0</v>
      </c>
      <c r="AL109" s="118">
        <f t="shared" ca="1" si="34"/>
        <v>0</v>
      </c>
    </row>
    <row r="110" spans="1:38" ht="27" customHeight="1" x14ac:dyDescent="0.25">
      <c r="A110" s="53">
        <f>'OSNOVNA PLAČA'!A104</f>
        <v>95</v>
      </c>
      <c r="B110" s="333" t="str">
        <f t="shared" ca="1" si="21"/>
        <v>A95</v>
      </c>
      <c r="C110" s="333"/>
      <c r="D110" s="54" t="str">
        <f>IF(LEN('OSNOVNA PLAČA'!C104)&gt;0,'OSNOVNA PLAČA'!C104,"")</f>
        <v/>
      </c>
      <c r="E110" s="55" t="str">
        <f>IF(LEN('OSNOVNA PLAČA'!D104)&gt;0,'OSNOVNA PLAČA'!D104,"")</f>
        <v/>
      </c>
      <c r="F110" s="164">
        <f ca="1">IF(LEN(B110)&gt;0,'OBRAČUNANA OSNOVNA PLAČA'!L104,"")</f>
        <v>0</v>
      </c>
      <c r="G110" s="57"/>
      <c r="H110" s="57"/>
      <c r="I110" s="57"/>
      <c r="J110" s="57"/>
      <c r="K110" s="57"/>
      <c r="L110" s="178">
        <f t="shared" si="22"/>
        <v>0</v>
      </c>
      <c r="M110" s="179">
        <f t="shared" ca="1" si="35"/>
        <v>0</v>
      </c>
      <c r="N110" s="179">
        <f t="shared" ca="1" si="37"/>
        <v>0</v>
      </c>
      <c r="O110" s="180">
        <f t="shared" ca="1" si="23"/>
        <v>0</v>
      </c>
      <c r="P110" s="181">
        <f t="shared" ca="1" si="36"/>
        <v>0</v>
      </c>
      <c r="Q110" s="182">
        <f t="shared" ca="1" si="24"/>
        <v>0</v>
      </c>
      <c r="R110" s="182">
        <f ca="1">IF(LEN(B110)&gt;0,'7'!R110-'7'!Q110,"")</f>
        <v>0</v>
      </c>
      <c r="S110" s="183"/>
      <c r="T110" s="33"/>
      <c r="U110" s="33"/>
      <c r="V110" s="33"/>
      <c r="W110" s="33"/>
      <c r="X110" s="33"/>
      <c r="Y110" s="33"/>
      <c r="AB110" s="243">
        <f>ROW()</f>
        <v>110</v>
      </c>
      <c r="AC110" s="118">
        <f t="shared" ca="1" si="25"/>
        <v>0</v>
      </c>
      <c r="AD110" s="118">
        <f t="shared" ca="1" si="26"/>
        <v>0</v>
      </c>
      <c r="AE110" s="119" t="str">
        <f t="shared" ca="1" si="27"/>
        <v>-</v>
      </c>
      <c r="AF110" s="118" t="str">
        <f t="shared" ca="1" si="28"/>
        <v>-</v>
      </c>
      <c r="AG110" s="119" t="str">
        <f t="shared" ca="1" si="29"/>
        <v>-</v>
      </c>
      <c r="AH110" s="118" t="str">
        <f t="shared" ca="1" si="30"/>
        <v>-</v>
      </c>
      <c r="AI110" s="118">
        <f t="shared" ca="1" si="31"/>
        <v>0</v>
      </c>
      <c r="AJ110" s="120">
        <f t="shared" ca="1" si="32"/>
        <v>0</v>
      </c>
      <c r="AK110" s="118">
        <f t="shared" ca="1" si="33"/>
        <v>0</v>
      </c>
      <c r="AL110" s="118">
        <f t="shared" ca="1" si="34"/>
        <v>0</v>
      </c>
    </row>
    <row r="111" spans="1:38" ht="27" customHeight="1" x14ac:dyDescent="0.25">
      <c r="A111" s="53">
        <f>'OSNOVNA PLAČA'!A105</f>
        <v>96</v>
      </c>
      <c r="B111" s="333" t="str">
        <f t="shared" ca="1" si="21"/>
        <v>A96</v>
      </c>
      <c r="C111" s="333"/>
      <c r="D111" s="54" t="str">
        <f>IF(LEN('OSNOVNA PLAČA'!C105)&gt;0,'OSNOVNA PLAČA'!C105,"")</f>
        <v/>
      </c>
      <c r="E111" s="55" t="str">
        <f>IF(LEN('OSNOVNA PLAČA'!D105)&gt;0,'OSNOVNA PLAČA'!D105,"")</f>
        <v/>
      </c>
      <c r="F111" s="164">
        <f ca="1">IF(LEN(B111)&gt;0,'OBRAČUNANA OSNOVNA PLAČA'!L105,"")</f>
        <v>0</v>
      </c>
      <c r="G111" s="57"/>
      <c r="H111" s="57"/>
      <c r="I111" s="57"/>
      <c r="J111" s="57"/>
      <c r="K111" s="57"/>
      <c r="L111" s="178">
        <f t="shared" si="22"/>
        <v>0</v>
      </c>
      <c r="M111" s="179">
        <f t="shared" ca="1" si="35"/>
        <v>0</v>
      </c>
      <c r="N111" s="179">
        <f t="shared" ca="1" si="37"/>
        <v>0</v>
      </c>
      <c r="O111" s="180">
        <f t="shared" ca="1" si="23"/>
        <v>0</v>
      </c>
      <c r="P111" s="181">
        <f t="shared" ca="1" si="36"/>
        <v>0</v>
      </c>
      <c r="Q111" s="182">
        <f t="shared" ca="1" si="24"/>
        <v>0</v>
      </c>
      <c r="R111" s="182">
        <f ca="1">IF(LEN(B111)&gt;0,'7'!R111-'7'!Q111,"")</f>
        <v>0</v>
      </c>
      <c r="S111" s="183"/>
      <c r="T111" s="33"/>
      <c r="U111" s="33"/>
      <c r="V111" s="33"/>
      <c r="W111" s="33"/>
      <c r="X111" s="33"/>
      <c r="Y111" s="33"/>
      <c r="AB111" s="243">
        <f>ROW()</f>
        <v>111</v>
      </c>
      <c r="AC111" s="118">
        <f t="shared" ca="1" si="25"/>
        <v>0</v>
      </c>
      <c r="AD111" s="118">
        <f t="shared" ca="1" si="26"/>
        <v>0</v>
      </c>
      <c r="AE111" s="119" t="str">
        <f t="shared" ca="1" si="27"/>
        <v>-</v>
      </c>
      <c r="AF111" s="118" t="str">
        <f t="shared" ca="1" si="28"/>
        <v>-</v>
      </c>
      <c r="AG111" s="119" t="str">
        <f t="shared" ca="1" si="29"/>
        <v>-</v>
      </c>
      <c r="AH111" s="118" t="str">
        <f t="shared" ca="1" si="30"/>
        <v>-</v>
      </c>
      <c r="AI111" s="118">
        <f t="shared" ca="1" si="31"/>
        <v>0</v>
      </c>
      <c r="AJ111" s="120">
        <f t="shared" ca="1" si="32"/>
        <v>0</v>
      </c>
      <c r="AK111" s="118">
        <f t="shared" ca="1" si="33"/>
        <v>0</v>
      </c>
      <c r="AL111" s="118">
        <f t="shared" ca="1" si="34"/>
        <v>0</v>
      </c>
    </row>
    <row r="112" spans="1:38" ht="27" customHeight="1" x14ac:dyDescent="0.25">
      <c r="A112" s="53">
        <f>'OSNOVNA PLAČA'!A106</f>
        <v>97</v>
      </c>
      <c r="B112" s="333" t="str">
        <f t="shared" ca="1" si="21"/>
        <v>A97</v>
      </c>
      <c r="C112" s="333"/>
      <c r="D112" s="54" t="str">
        <f>IF(LEN('OSNOVNA PLAČA'!C106)&gt;0,'OSNOVNA PLAČA'!C106,"")</f>
        <v/>
      </c>
      <c r="E112" s="55" t="str">
        <f>IF(LEN('OSNOVNA PLAČA'!D106)&gt;0,'OSNOVNA PLAČA'!D106,"")</f>
        <v/>
      </c>
      <c r="F112" s="164">
        <f ca="1">IF(LEN(B112)&gt;0,'OBRAČUNANA OSNOVNA PLAČA'!L106,"")</f>
        <v>0</v>
      </c>
      <c r="G112" s="57"/>
      <c r="H112" s="57"/>
      <c r="I112" s="57"/>
      <c r="J112" s="57"/>
      <c r="K112" s="57"/>
      <c r="L112" s="178">
        <f t="shared" si="22"/>
        <v>0</v>
      </c>
      <c r="M112" s="179">
        <f t="shared" ca="1" si="35"/>
        <v>0</v>
      </c>
      <c r="N112" s="179">
        <f t="shared" ca="1" si="37"/>
        <v>0</v>
      </c>
      <c r="O112" s="180">
        <f t="shared" ca="1" si="23"/>
        <v>0</v>
      </c>
      <c r="P112" s="181">
        <f t="shared" ca="1" si="36"/>
        <v>0</v>
      </c>
      <c r="Q112" s="182">
        <f t="shared" ca="1" si="24"/>
        <v>0</v>
      </c>
      <c r="R112" s="182">
        <f ca="1">IF(LEN(B112)&gt;0,'7'!R112-'7'!Q112,"")</f>
        <v>0</v>
      </c>
      <c r="S112" s="183"/>
      <c r="T112" s="33"/>
      <c r="U112" s="33"/>
      <c r="V112" s="33"/>
      <c r="W112" s="33"/>
      <c r="X112" s="33"/>
      <c r="Y112" s="33"/>
      <c r="AB112" s="243">
        <f>ROW()</f>
        <v>112</v>
      </c>
      <c r="AC112" s="118">
        <f t="shared" ca="1" si="25"/>
        <v>0</v>
      </c>
      <c r="AD112" s="118">
        <f t="shared" ca="1" si="26"/>
        <v>0</v>
      </c>
      <c r="AE112" s="119" t="str">
        <f t="shared" ca="1" si="27"/>
        <v>-</v>
      </c>
      <c r="AF112" s="118" t="str">
        <f t="shared" ca="1" si="28"/>
        <v>-</v>
      </c>
      <c r="AG112" s="119" t="str">
        <f t="shared" ca="1" si="29"/>
        <v>-</v>
      </c>
      <c r="AH112" s="118" t="str">
        <f t="shared" ca="1" si="30"/>
        <v>-</v>
      </c>
      <c r="AI112" s="118">
        <f t="shared" ca="1" si="31"/>
        <v>0</v>
      </c>
      <c r="AJ112" s="120">
        <f t="shared" ca="1" si="32"/>
        <v>0</v>
      </c>
      <c r="AK112" s="118">
        <f t="shared" ca="1" si="33"/>
        <v>0</v>
      </c>
      <c r="AL112" s="118">
        <f t="shared" ca="1" si="34"/>
        <v>0</v>
      </c>
    </row>
    <row r="113" spans="1:38" ht="27" customHeight="1" x14ac:dyDescent="0.25">
      <c r="A113" s="53">
        <f>'OSNOVNA PLAČA'!A107</f>
        <v>98</v>
      </c>
      <c r="B113" s="333" t="str">
        <f t="shared" ca="1" si="21"/>
        <v>A98</v>
      </c>
      <c r="C113" s="333"/>
      <c r="D113" s="54" t="str">
        <f>IF(LEN('OSNOVNA PLAČA'!C107)&gt;0,'OSNOVNA PLAČA'!C107,"")</f>
        <v/>
      </c>
      <c r="E113" s="55" t="str">
        <f>IF(LEN('OSNOVNA PLAČA'!D107)&gt;0,'OSNOVNA PLAČA'!D107,"")</f>
        <v/>
      </c>
      <c r="F113" s="164">
        <f ca="1">IF(LEN(B113)&gt;0,'OBRAČUNANA OSNOVNA PLAČA'!L107,"")</f>
        <v>0</v>
      </c>
      <c r="G113" s="57"/>
      <c r="H113" s="57"/>
      <c r="I113" s="57"/>
      <c r="J113" s="57"/>
      <c r="K113" s="57"/>
      <c r="L113" s="178">
        <f t="shared" si="22"/>
        <v>0</v>
      </c>
      <c r="M113" s="179">
        <f t="shared" ca="1" si="35"/>
        <v>0</v>
      </c>
      <c r="N113" s="179">
        <f t="shared" ca="1" si="37"/>
        <v>0</v>
      </c>
      <c r="O113" s="180">
        <f t="shared" ca="1" si="23"/>
        <v>0</v>
      </c>
      <c r="P113" s="181">
        <f t="shared" ca="1" si="36"/>
        <v>0</v>
      </c>
      <c r="Q113" s="182">
        <f t="shared" ca="1" si="24"/>
        <v>0</v>
      </c>
      <c r="R113" s="182">
        <f ca="1">IF(LEN(B113)&gt;0,'7'!R113-'7'!Q113,"")</f>
        <v>0</v>
      </c>
      <c r="S113" s="183"/>
      <c r="T113" s="33"/>
      <c r="U113" s="33"/>
      <c r="V113" s="33"/>
      <c r="W113" s="33"/>
      <c r="X113" s="33"/>
      <c r="Y113" s="33"/>
      <c r="AB113" s="243">
        <f>ROW()</f>
        <v>113</v>
      </c>
      <c r="AC113" s="118">
        <f t="shared" ca="1" si="25"/>
        <v>0</v>
      </c>
      <c r="AD113" s="118">
        <f t="shared" ca="1" si="26"/>
        <v>0</v>
      </c>
      <c r="AE113" s="119" t="str">
        <f t="shared" ca="1" si="27"/>
        <v>-</v>
      </c>
      <c r="AF113" s="118" t="str">
        <f t="shared" ca="1" si="28"/>
        <v>-</v>
      </c>
      <c r="AG113" s="119" t="str">
        <f t="shared" ca="1" si="29"/>
        <v>-</v>
      </c>
      <c r="AH113" s="118" t="str">
        <f t="shared" ca="1" si="30"/>
        <v>-</v>
      </c>
      <c r="AI113" s="118">
        <f t="shared" ca="1" si="31"/>
        <v>0</v>
      </c>
      <c r="AJ113" s="120">
        <f t="shared" ca="1" si="32"/>
        <v>0</v>
      </c>
      <c r="AK113" s="118">
        <f t="shared" ca="1" si="33"/>
        <v>0</v>
      </c>
      <c r="AL113" s="118">
        <f t="shared" ca="1" si="34"/>
        <v>0</v>
      </c>
    </row>
    <row r="114" spans="1:38" ht="27" customHeight="1" x14ac:dyDescent="0.25">
      <c r="A114" s="53">
        <f>'OSNOVNA PLAČA'!A108</f>
        <v>99</v>
      </c>
      <c r="B114" s="333" t="str">
        <f t="shared" ca="1" si="21"/>
        <v>A99</v>
      </c>
      <c r="C114" s="333"/>
      <c r="D114" s="54" t="str">
        <f>IF(LEN('OSNOVNA PLAČA'!C108)&gt;0,'OSNOVNA PLAČA'!C108,"")</f>
        <v/>
      </c>
      <c r="E114" s="55" t="str">
        <f>IF(LEN('OSNOVNA PLAČA'!D108)&gt;0,'OSNOVNA PLAČA'!D108,"")</f>
        <v/>
      </c>
      <c r="F114" s="164">
        <f ca="1">IF(LEN(B114)&gt;0,'OBRAČUNANA OSNOVNA PLAČA'!L108,"")</f>
        <v>0</v>
      </c>
      <c r="G114" s="57"/>
      <c r="H114" s="57"/>
      <c r="I114" s="57"/>
      <c r="J114" s="57"/>
      <c r="K114" s="57"/>
      <c r="L114" s="178">
        <f t="shared" si="22"/>
        <v>0</v>
      </c>
      <c r="M114" s="179">
        <f t="shared" ca="1" si="35"/>
        <v>0</v>
      </c>
      <c r="N114" s="179">
        <f t="shared" ca="1" si="37"/>
        <v>0</v>
      </c>
      <c r="O114" s="180">
        <f t="shared" ca="1" si="23"/>
        <v>0</v>
      </c>
      <c r="P114" s="181">
        <f t="shared" ca="1" si="36"/>
        <v>0</v>
      </c>
      <c r="Q114" s="182">
        <f t="shared" ca="1" si="24"/>
        <v>0</v>
      </c>
      <c r="R114" s="182">
        <f ca="1">IF(LEN(B114)&gt;0,'7'!R114-'7'!Q114,"")</f>
        <v>0</v>
      </c>
      <c r="S114" s="183"/>
      <c r="T114" s="33"/>
      <c r="U114" s="33"/>
      <c r="V114" s="33"/>
      <c r="W114" s="33"/>
      <c r="X114" s="33"/>
      <c r="Y114" s="33"/>
      <c r="AB114" s="243">
        <f>ROW()</f>
        <v>114</v>
      </c>
      <c r="AC114" s="118">
        <f t="shared" ca="1" si="25"/>
        <v>0</v>
      </c>
      <c r="AD114" s="118">
        <f t="shared" ca="1" si="26"/>
        <v>0</v>
      </c>
      <c r="AE114" s="119" t="str">
        <f t="shared" ca="1" si="27"/>
        <v>-</v>
      </c>
      <c r="AF114" s="118" t="str">
        <f t="shared" ca="1" si="28"/>
        <v>-</v>
      </c>
      <c r="AG114" s="119" t="str">
        <f t="shared" ca="1" si="29"/>
        <v>-</v>
      </c>
      <c r="AH114" s="118" t="str">
        <f t="shared" ca="1" si="30"/>
        <v>-</v>
      </c>
      <c r="AI114" s="118">
        <f t="shared" ca="1" si="31"/>
        <v>0</v>
      </c>
      <c r="AJ114" s="120">
        <f t="shared" ca="1" si="32"/>
        <v>0</v>
      </c>
      <c r="AK114" s="118">
        <f t="shared" ca="1" si="33"/>
        <v>0</v>
      </c>
      <c r="AL114" s="118">
        <f t="shared" ca="1" si="34"/>
        <v>0</v>
      </c>
    </row>
    <row r="115" spans="1:38" ht="27" customHeight="1" x14ac:dyDescent="0.25">
      <c r="A115" s="53">
        <f>'OSNOVNA PLAČA'!A109</f>
        <v>100</v>
      </c>
      <c r="B115" s="333" t="str">
        <f t="shared" ca="1" si="21"/>
        <v>A100</v>
      </c>
      <c r="C115" s="333"/>
      <c r="D115" s="54" t="str">
        <f>IF(LEN('OSNOVNA PLAČA'!C109)&gt;0,'OSNOVNA PLAČA'!C109,"")</f>
        <v/>
      </c>
      <c r="E115" s="55" t="str">
        <f>IF(LEN('OSNOVNA PLAČA'!D109)&gt;0,'OSNOVNA PLAČA'!D109,"")</f>
        <v/>
      </c>
      <c r="F115" s="164">
        <f ca="1">IF(LEN(B115)&gt;0,'OBRAČUNANA OSNOVNA PLAČA'!L109,"")</f>
        <v>0</v>
      </c>
      <c r="G115" s="57"/>
      <c r="H115" s="57"/>
      <c r="I115" s="57"/>
      <c r="J115" s="57"/>
      <c r="K115" s="57"/>
      <c r="L115" s="178">
        <f t="shared" si="22"/>
        <v>0</v>
      </c>
      <c r="M115" s="179">
        <f t="shared" ca="1" si="35"/>
        <v>0</v>
      </c>
      <c r="N115" s="179">
        <f t="shared" ca="1" si="37"/>
        <v>0</v>
      </c>
      <c r="O115" s="180">
        <f t="shared" ca="1" si="23"/>
        <v>0</v>
      </c>
      <c r="P115" s="181">
        <f t="shared" ca="1" si="36"/>
        <v>0</v>
      </c>
      <c r="Q115" s="182">
        <f t="shared" ca="1" si="24"/>
        <v>0</v>
      </c>
      <c r="R115" s="182">
        <f ca="1">IF(LEN(B115)&gt;0,'7'!R115-'7'!Q115,"")</f>
        <v>0</v>
      </c>
      <c r="S115" s="183"/>
      <c r="T115" s="33"/>
      <c r="U115" s="33"/>
      <c r="V115" s="33"/>
      <c r="W115" s="33"/>
      <c r="X115" s="33"/>
      <c r="Y115" s="33"/>
      <c r="AB115" s="243">
        <f>ROW()</f>
        <v>115</v>
      </c>
      <c r="AC115" s="118">
        <f t="shared" ca="1" si="25"/>
        <v>0</v>
      </c>
      <c r="AD115" s="118">
        <f t="shared" ca="1" si="26"/>
        <v>0</v>
      </c>
      <c r="AE115" s="119" t="str">
        <f t="shared" ca="1" si="27"/>
        <v>-</v>
      </c>
      <c r="AF115" s="118" t="str">
        <f t="shared" ca="1" si="28"/>
        <v>-</v>
      </c>
      <c r="AG115" s="119" t="str">
        <f t="shared" ca="1" si="29"/>
        <v>-</v>
      </c>
      <c r="AH115" s="118" t="str">
        <f t="shared" ca="1" si="30"/>
        <v>-</v>
      </c>
      <c r="AI115" s="118">
        <f t="shared" ca="1" si="31"/>
        <v>0</v>
      </c>
      <c r="AJ115" s="120">
        <f t="shared" ca="1" si="32"/>
        <v>0</v>
      </c>
      <c r="AK115" s="118">
        <f t="shared" ca="1" si="33"/>
        <v>0</v>
      </c>
      <c r="AL115" s="118">
        <f t="shared" ca="1" si="34"/>
        <v>0</v>
      </c>
    </row>
    <row r="116" spans="1:38" ht="27" customHeight="1" x14ac:dyDescent="0.25">
      <c r="A116" s="53">
        <f>'OSNOVNA PLAČA'!A110</f>
        <v>101</v>
      </c>
      <c r="B116" s="333" t="str">
        <f t="shared" ca="1" si="21"/>
        <v>A101</v>
      </c>
      <c r="C116" s="333"/>
      <c r="D116" s="54" t="str">
        <f>IF(LEN('OSNOVNA PLAČA'!C110)&gt;0,'OSNOVNA PLAČA'!C110,"")</f>
        <v>VII</v>
      </c>
      <c r="E116" s="55">
        <f>IF(LEN('OSNOVNA PLAČA'!D110)&gt;0,'OSNOVNA PLAČA'!D110,"")</f>
        <v>54</v>
      </c>
      <c r="F116" s="164">
        <f ca="1">IF(LEN(B116)&gt;0,'OBRAČUNANA OSNOVNA PLAČA'!L110,"")</f>
        <v>3500</v>
      </c>
      <c r="G116" s="57"/>
      <c r="H116" s="57"/>
      <c r="I116" s="57"/>
      <c r="J116" s="57"/>
      <c r="K116" s="57"/>
      <c r="L116" s="178">
        <f t="shared" si="22"/>
        <v>0</v>
      </c>
      <c r="M116" s="179">
        <f t="shared" ca="1" si="35"/>
        <v>0</v>
      </c>
      <c r="N116" s="179">
        <f t="shared" ca="1" si="37"/>
        <v>0</v>
      </c>
      <c r="O116" s="180">
        <f t="shared" ca="1" si="23"/>
        <v>0</v>
      </c>
      <c r="P116" s="181">
        <f t="shared" ca="1" si="36"/>
        <v>0</v>
      </c>
      <c r="Q116" s="182">
        <f t="shared" ca="1" si="24"/>
        <v>0</v>
      </c>
      <c r="R116" s="182">
        <f ca="1">IF(LEN(B116)&gt;0,'7'!R116-'7'!Q116,"")</f>
        <v>6635.0636371665787</v>
      </c>
      <c r="S116" s="183"/>
      <c r="T116" s="33"/>
      <c r="U116" s="33"/>
      <c r="V116" s="33"/>
      <c r="W116" s="33"/>
      <c r="X116" s="33"/>
      <c r="Y116" s="33"/>
      <c r="AB116" s="243">
        <f>ROW()</f>
        <v>116</v>
      </c>
      <c r="AC116" s="118">
        <f t="shared" ca="1" si="25"/>
        <v>0</v>
      </c>
      <c r="AD116" s="118">
        <f t="shared" ca="1" si="26"/>
        <v>0</v>
      </c>
      <c r="AE116" s="119" t="str">
        <f t="shared" ca="1" si="27"/>
        <v>-</v>
      </c>
      <c r="AF116" s="118" t="str">
        <f t="shared" ca="1" si="28"/>
        <v>-</v>
      </c>
      <c r="AG116" s="119" t="str">
        <f t="shared" ca="1" si="29"/>
        <v>-</v>
      </c>
      <c r="AH116" s="118" t="str">
        <f t="shared" ca="1" si="30"/>
        <v>-</v>
      </c>
      <c r="AI116" s="118">
        <f t="shared" ca="1" si="31"/>
        <v>0</v>
      </c>
      <c r="AJ116" s="120">
        <f t="shared" ca="1" si="32"/>
        <v>0</v>
      </c>
      <c r="AK116" s="118">
        <f t="shared" ca="1" si="33"/>
        <v>0</v>
      </c>
      <c r="AL116" s="118">
        <f t="shared" ca="1" si="34"/>
        <v>0</v>
      </c>
    </row>
    <row r="117" spans="1:38" ht="27" customHeight="1" x14ac:dyDescent="0.25">
      <c r="A117" s="53">
        <f>'OSNOVNA PLAČA'!A111</f>
        <v>102</v>
      </c>
      <c r="B117" s="333" t="str">
        <f t="shared" ca="1" si="21"/>
        <v>A102</v>
      </c>
      <c r="C117" s="333"/>
      <c r="D117" s="54" t="str">
        <f>IF(LEN('OSNOVNA PLAČA'!C111)&gt;0,'OSNOVNA PLAČA'!C111,"")</f>
        <v/>
      </c>
      <c r="E117" s="55" t="str">
        <f>IF(LEN('OSNOVNA PLAČA'!D111)&gt;0,'OSNOVNA PLAČA'!D111,"")</f>
        <v/>
      </c>
      <c r="F117" s="164">
        <f ca="1">IF(LEN(B117)&gt;0,'OBRAČUNANA OSNOVNA PLAČA'!L111,"")</f>
        <v>0</v>
      </c>
      <c r="G117" s="57"/>
      <c r="H117" s="57"/>
      <c r="I117" s="57"/>
      <c r="J117" s="57"/>
      <c r="K117" s="57"/>
      <c r="L117" s="178">
        <f t="shared" si="22"/>
        <v>0</v>
      </c>
      <c r="M117" s="179">
        <f t="shared" ca="1" si="35"/>
        <v>0</v>
      </c>
      <c r="N117" s="179">
        <f t="shared" ca="1" si="37"/>
        <v>0</v>
      </c>
      <c r="O117" s="180">
        <f t="shared" ca="1" si="23"/>
        <v>0</v>
      </c>
      <c r="P117" s="181">
        <f t="shared" ca="1" si="36"/>
        <v>0</v>
      </c>
      <c r="Q117" s="182">
        <f t="shared" ca="1" si="24"/>
        <v>0</v>
      </c>
      <c r="R117" s="182">
        <f ca="1">IF(LEN(B117)&gt;0,'7'!R117-'7'!Q117,"")</f>
        <v>0</v>
      </c>
      <c r="S117" s="183"/>
      <c r="T117" s="33"/>
      <c r="U117" s="33"/>
      <c r="V117" s="33"/>
      <c r="W117" s="33"/>
      <c r="X117" s="33"/>
      <c r="Y117" s="33"/>
      <c r="AB117" s="243">
        <f>ROW()</f>
        <v>117</v>
      </c>
      <c r="AC117" s="118">
        <f t="shared" ca="1" si="25"/>
        <v>0</v>
      </c>
      <c r="AD117" s="118">
        <f t="shared" ca="1" si="26"/>
        <v>0</v>
      </c>
      <c r="AE117" s="119" t="str">
        <f t="shared" ca="1" si="27"/>
        <v>-</v>
      </c>
      <c r="AF117" s="118" t="str">
        <f t="shared" ca="1" si="28"/>
        <v>-</v>
      </c>
      <c r="AG117" s="119" t="str">
        <f t="shared" ca="1" si="29"/>
        <v>-</v>
      </c>
      <c r="AH117" s="118" t="str">
        <f t="shared" ca="1" si="30"/>
        <v>-</v>
      </c>
      <c r="AI117" s="118">
        <f t="shared" ca="1" si="31"/>
        <v>0</v>
      </c>
      <c r="AJ117" s="120">
        <f t="shared" ca="1" si="32"/>
        <v>0</v>
      </c>
      <c r="AK117" s="118">
        <f t="shared" ca="1" si="33"/>
        <v>0</v>
      </c>
      <c r="AL117" s="118">
        <f t="shared" ca="1" si="34"/>
        <v>0</v>
      </c>
    </row>
    <row r="118" spans="1:38" ht="27" customHeight="1" x14ac:dyDescent="0.25">
      <c r="A118" s="53">
        <f>'OSNOVNA PLAČA'!A112</f>
        <v>103</v>
      </c>
      <c r="B118" s="333" t="str">
        <f t="shared" ca="1" si="21"/>
        <v>A103</v>
      </c>
      <c r="C118" s="333"/>
      <c r="D118" s="54" t="str">
        <f>IF(LEN('OSNOVNA PLAČA'!C112)&gt;0,'OSNOVNA PLAČA'!C112,"")</f>
        <v/>
      </c>
      <c r="E118" s="55" t="str">
        <f>IF(LEN('OSNOVNA PLAČA'!D112)&gt;0,'OSNOVNA PLAČA'!D112,"")</f>
        <v/>
      </c>
      <c r="F118" s="164">
        <f ca="1">IF(LEN(B118)&gt;0,'OBRAČUNANA OSNOVNA PLAČA'!L112,"")</f>
        <v>0</v>
      </c>
      <c r="G118" s="57"/>
      <c r="H118" s="57"/>
      <c r="I118" s="57"/>
      <c r="J118" s="57"/>
      <c r="K118" s="57"/>
      <c r="L118" s="178">
        <f t="shared" si="22"/>
        <v>0</v>
      </c>
      <c r="M118" s="179">
        <f t="shared" ca="1" si="35"/>
        <v>0</v>
      </c>
      <c r="N118" s="179">
        <f t="shared" ca="1" si="37"/>
        <v>0</v>
      </c>
      <c r="O118" s="180">
        <f t="shared" ca="1" si="23"/>
        <v>0</v>
      </c>
      <c r="P118" s="181">
        <f t="shared" ca="1" si="36"/>
        <v>0</v>
      </c>
      <c r="Q118" s="182">
        <f t="shared" ca="1" si="24"/>
        <v>0</v>
      </c>
      <c r="R118" s="182">
        <f ca="1">IF(LEN(B118)&gt;0,'7'!R118-'7'!Q118,"")</f>
        <v>0</v>
      </c>
      <c r="S118" s="183"/>
      <c r="T118" s="33"/>
      <c r="U118" s="33"/>
      <c r="V118" s="33"/>
      <c r="W118" s="33"/>
      <c r="X118" s="33"/>
      <c r="Y118" s="33"/>
      <c r="AB118" s="243">
        <f>ROW()</f>
        <v>118</v>
      </c>
      <c r="AC118" s="118">
        <f t="shared" ca="1" si="25"/>
        <v>0</v>
      </c>
      <c r="AD118" s="118">
        <f t="shared" ca="1" si="26"/>
        <v>0</v>
      </c>
      <c r="AE118" s="119" t="str">
        <f t="shared" ca="1" si="27"/>
        <v>-</v>
      </c>
      <c r="AF118" s="118" t="str">
        <f t="shared" ca="1" si="28"/>
        <v>-</v>
      </c>
      <c r="AG118" s="119" t="str">
        <f t="shared" ca="1" si="29"/>
        <v>-</v>
      </c>
      <c r="AH118" s="118" t="str">
        <f t="shared" ca="1" si="30"/>
        <v>-</v>
      </c>
      <c r="AI118" s="118">
        <f t="shared" ca="1" si="31"/>
        <v>0</v>
      </c>
      <c r="AJ118" s="120">
        <f t="shared" ca="1" si="32"/>
        <v>0</v>
      </c>
      <c r="AK118" s="118">
        <f t="shared" ca="1" si="33"/>
        <v>0</v>
      </c>
      <c r="AL118" s="118">
        <f t="shared" ca="1" si="34"/>
        <v>0</v>
      </c>
    </row>
    <row r="119" spans="1:38" ht="27" customHeight="1" x14ac:dyDescent="0.25">
      <c r="A119" s="53">
        <f>'OSNOVNA PLAČA'!A113</f>
        <v>104</v>
      </c>
      <c r="B119" s="333" t="str">
        <f t="shared" ca="1" si="21"/>
        <v>A104</v>
      </c>
      <c r="C119" s="333"/>
      <c r="D119" s="54" t="str">
        <f>IF(LEN('OSNOVNA PLAČA'!C113)&gt;0,'OSNOVNA PLAČA'!C113,"")</f>
        <v/>
      </c>
      <c r="E119" s="55" t="str">
        <f>IF(LEN('OSNOVNA PLAČA'!D113)&gt;0,'OSNOVNA PLAČA'!D113,"")</f>
        <v/>
      </c>
      <c r="F119" s="164">
        <f ca="1">IF(LEN(B119)&gt;0,'OBRAČUNANA OSNOVNA PLAČA'!L113,"")</f>
        <v>0</v>
      </c>
      <c r="G119" s="57"/>
      <c r="H119" s="57"/>
      <c r="I119" s="57"/>
      <c r="J119" s="57"/>
      <c r="K119" s="57"/>
      <c r="L119" s="178">
        <f t="shared" si="22"/>
        <v>0</v>
      </c>
      <c r="M119" s="179">
        <f t="shared" ca="1" si="35"/>
        <v>0</v>
      </c>
      <c r="N119" s="179">
        <f t="shared" ca="1" si="37"/>
        <v>0</v>
      </c>
      <c r="O119" s="180">
        <f t="shared" ca="1" si="23"/>
        <v>0</v>
      </c>
      <c r="P119" s="181">
        <f t="shared" ca="1" si="36"/>
        <v>0</v>
      </c>
      <c r="Q119" s="182">
        <f t="shared" ca="1" si="24"/>
        <v>0</v>
      </c>
      <c r="R119" s="182">
        <f ca="1">IF(LEN(B119)&gt;0,'7'!R119-'7'!Q119,"")</f>
        <v>0</v>
      </c>
      <c r="S119" s="183"/>
      <c r="T119" s="33"/>
      <c r="U119" s="33"/>
      <c r="V119" s="33"/>
      <c r="W119" s="33"/>
      <c r="X119" s="33"/>
      <c r="Y119" s="33"/>
      <c r="AB119" s="243">
        <f>ROW()</f>
        <v>119</v>
      </c>
      <c r="AC119" s="118">
        <f t="shared" ca="1" si="25"/>
        <v>0</v>
      </c>
      <c r="AD119" s="118">
        <f t="shared" ca="1" si="26"/>
        <v>0</v>
      </c>
      <c r="AE119" s="119" t="str">
        <f t="shared" ca="1" si="27"/>
        <v>-</v>
      </c>
      <c r="AF119" s="118" t="str">
        <f t="shared" ca="1" si="28"/>
        <v>-</v>
      </c>
      <c r="AG119" s="119" t="str">
        <f t="shared" ca="1" si="29"/>
        <v>-</v>
      </c>
      <c r="AH119" s="118" t="str">
        <f t="shared" ca="1" si="30"/>
        <v>-</v>
      </c>
      <c r="AI119" s="118">
        <f t="shared" ca="1" si="31"/>
        <v>0</v>
      </c>
      <c r="AJ119" s="120">
        <f t="shared" ca="1" si="32"/>
        <v>0</v>
      </c>
      <c r="AK119" s="118">
        <f t="shared" ca="1" si="33"/>
        <v>0</v>
      </c>
      <c r="AL119" s="118">
        <f t="shared" ca="1" si="34"/>
        <v>0</v>
      </c>
    </row>
    <row r="120" spans="1:38" ht="27" customHeight="1" x14ac:dyDescent="0.25">
      <c r="A120" s="53">
        <f>'OSNOVNA PLAČA'!A114</f>
        <v>105</v>
      </c>
      <c r="B120" s="333" t="str">
        <f t="shared" ca="1" si="21"/>
        <v>A105</v>
      </c>
      <c r="C120" s="333"/>
      <c r="D120" s="54" t="str">
        <f>IF(LEN('OSNOVNA PLAČA'!C114)&gt;0,'OSNOVNA PLAČA'!C114,"")</f>
        <v/>
      </c>
      <c r="E120" s="55" t="str">
        <f>IF(LEN('OSNOVNA PLAČA'!D114)&gt;0,'OSNOVNA PLAČA'!D114,"")</f>
        <v/>
      </c>
      <c r="F120" s="164">
        <f ca="1">IF(LEN(B120)&gt;0,'OBRAČUNANA OSNOVNA PLAČA'!L114,"")</f>
        <v>0</v>
      </c>
      <c r="G120" s="57"/>
      <c r="H120" s="57"/>
      <c r="I120" s="57"/>
      <c r="J120" s="57"/>
      <c r="K120" s="57"/>
      <c r="L120" s="178">
        <f t="shared" si="22"/>
        <v>0</v>
      </c>
      <c r="M120" s="179">
        <f t="shared" ca="1" si="35"/>
        <v>0</v>
      </c>
      <c r="N120" s="179">
        <f t="shared" ca="1" si="37"/>
        <v>0</v>
      </c>
      <c r="O120" s="180">
        <f t="shared" ca="1" si="23"/>
        <v>0</v>
      </c>
      <c r="P120" s="181">
        <f t="shared" ca="1" si="36"/>
        <v>0</v>
      </c>
      <c r="Q120" s="182">
        <f t="shared" ca="1" si="24"/>
        <v>0</v>
      </c>
      <c r="R120" s="182">
        <f ca="1">IF(LEN(B120)&gt;0,'7'!R120-'7'!Q120,"")</f>
        <v>0</v>
      </c>
      <c r="S120" s="183"/>
      <c r="T120" s="33"/>
      <c r="U120" s="33"/>
      <c r="V120" s="33"/>
      <c r="W120" s="33"/>
      <c r="X120" s="33"/>
      <c r="Y120" s="33"/>
      <c r="AB120" s="243">
        <f>ROW()</f>
        <v>120</v>
      </c>
      <c r="AC120" s="118">
        <f t="shared" ca="1" si="25"/>
        <v>0</v>
      </c>
      <c r="AD120" s="118">
        <f t="shared" ca="1" si="26"/>
        <v>0</v>
      </c>
      <c r="AE120" s="119" t="str">
        <f t="shared" ca="1" si="27"/>
        <v>-</v>
      </c>
      <c r="AF120" s="118" t="str">
        <f t="shared" ca="1" si="28"/>
        <v>-</v>
      </c>
      <c r="AG120" s="119" t="str">
        <f t="shared" ca="1" si="29"/>
        <v>-</v>
      </c>
      <c r="AH120" s="118" t="str">
        <f t="shared" ca="1" si="30"/>
        <v>-</v>
      </c>
      <c r="AI120" s="118">
        <f t="shared" ca="1" si="31"/>
        <v>0</v>
      </c>
      <c r="AJ120" s="120">
        <f t="shared" ca="1" si="32"/>
        <v>0</v>
      </c>
      <c r="AK120" s="118">
        <f t="shared" ca="1" si="33"/>
        <v>0</v>
      </c>
      <c r="AL120" s="118">
        <f t="shared" ca="1" si="34"/>
        <v>0</v>
      </c>
    </row>
    <row r="121" spans="1:38" ht="27" customHeight="1" x14ac:dyDescent="0.25">
      <c r="A121" s="53">
        <f>'OSNOVNA PLAČA'!A115</f>
        <v>106</v>
      </c>
      <c r="B121" s="333" t="str">
        <f t="shared" ca="1" si="21"/>
        <v>A106</v>
      </c>
      <c r="C121" s="333"/>
      <c r="D121" s="54" t="str">
        <f>IF(LEN('OSNOVNA PLAČA'!C115)&gt;0,'OSNOVNA PLAČA'!C115,"")</f>
        <v/>
      </c>
      <c r="E121" s="55" t="str">
        <f>IF(LEN('OSNOVNA PLAČA'!D115)&gt;0,'OSNOVNA PLAČA'!D115,"")</f>
        <v/>
      </c>
      <c r="F121" s="164">
        <f ca="1">IF(LEN(B121)&gt;0,'OBRAČUNANA OSNOVNA PLAČA'!L115,"")</f>
        <v>0</v>
      </c>
      <c r="G121" s="57"/>
      <c r="H121" s="57"/>
      <c r="I121" s="57"/>
      <c r="J121" s="57"/>
      <c r="K121" s="57"/>
      <c r="L121" s="178">
        <f t="shared" si="22"/>
        <v>0</v>
      </c>
      <c r="M121" s="179">
        <f t="shared" ca="1" si="35"/>
        <v>0</v>
      </c>
      <c r="N121" s="179">
        <f t="shared" ca="1" si="37"/>
        <v>0</v>
      </c>
      <c r="O121" s="180">
        <f t="shared" ca="1" si="23"/>
        <v>0</v>
      </c>
      <c r="P121" s="181">
        <f t="shared" ca="1" si="36"/>
        <v>0</v>
      </c>
      <c r="Q121" s="182">
        <f t="shared" ca="1" si="24"/>
        <v>0</v>
      </c>
      <c r="R121" s="182">
        <f ca="1">IF(LEN(B121)&gt;0,'7'!R121-'7'!Q121,"")</f>
        <v>0</v>
      </c>
      <c r="S121" s="183"/>
      <c r="T121" s="33"/>
      <c r="U121" s="33"/>
      <c r="V121" s="33"/>
      <c r="W121" s="33"/>
      <c r="X121" s="33"/>
      <c r="Y121" s="33"/>
      <c r="AB121" s="243">
        <f>ROW()</f>
        <v>121</v>
      </c>
      <c r="AC121" s="118">
        <f t="shared" ca="1" si="25"/>
        <v>0</v>
      </c>
      <c r="AD121" s="118">
        <f t="shared" ca="1" si="26"/>
        <v>0</v>
      </c>
      <c r="AE121" s="119" t="str">
        <f t="shared" ca="1" si="27"/>
        <v>-</v>
      </c>
      <c r="AF121" s="118" t="str">
        <f t="shared" ca="1" si="28"/>
        <v>-</v>
      </c>
      <c r="AG121" s="119" t="str">
        <f t="shared" ca="1" si="29"/>
        <v>-</v>
      </c>
      <c r="AH121" s="118" t="str">
        <f t="shared" ca="1" si="30"/>
        <v>-</v>
      </c>
      <c r="AI121" s="118">
        <f t="shared" ca="1" si="31"/>
        <v>0</v>
      </c>
      <c r="AJ121" s="120">
        <f t="shared" ca="1" si="32"/>
        <v>0</v>
      </c>
      <c r="AK121" s="118">
        <f t="shared" ca="1" si="33"/>
        <v>0</v>
      </c>
      <c r="AL121" s="118">
        <f t="shared" ca="1" si="34"/>
        <v>0</v>
      </c>
    </row>
    <row r="122" spans="1:38" ht="27" customHeight="1" x14ac:dyDescent="0.25">
      <c r="A122" s="53">
        <f>'OSNOVNA PLAČA'!A116</f>
        <v>107</v>
      </c>
      <c r="B122" s="333" t="str">
        <f t="shared" ca="1" si="21"/>
        <v>A107</v>
      </c>
      <c r="C122" s="333"/>
      <c r="D122" s="54" t="str">
        <f>IF(LEN('OSNOVNA PLAČA'!C116)&gt;0,'OSNOVNA PLAČA'!C116,"")</f>
        <v/>
      </c>
      <c r="E122" s="55" t="str">
        <f>IF(LEN('OSNOVNA PLAČA'!D116)&gt;0,'OSNOVNA PLAČA'!D116,"")</f>
        <v/>
      </c>
      <c r="F122" s="164">
        <f ca="1">IF(LEN(B122)&gt;0,'OBRAČUNANA OSNOVNA PLAČA'!L116,"")</f>
        <v>0</v>
      </c>
      <c r="G122" s="57"/>
      <c r="H122" s="57"/>
      <c r="I122" s="57"/>
      <c r="J122" s="57"/>
      <c r="K122" s="57"/>
      <c r="L122" s="178">
        <f t="shared" si="22"/>
        <v>0</v>
      </c>
      <c r="M122" s="179">
        <f t="shared" ca="1" si="35"/>
        <v>0</v>
      </c>
      <c r="N122" s="179">
        <f t="shared" ca="1" si="37"/>
        <v>0</v>
      </c>
      <c r="O122" s="180">
        <f t="shared" ca="1" si="23"/>
        <v>0</v>
      </c>
      <c r="P122" s="181">
        <f t="shared" ca="1" si="36"/>
        <v>0</v>
      </c>
      <c r="Q122" s="182">
        <f t="shared" ca="1" si="24"/>
        <v>0</v>
      </c>
      <c r="R122" s="182">
        <f ca="1">IF(LEN(B122)&gt;0,'7'!R122-'7'!Q122,"")</f>
        <v>0</v>
      </c>
      <c r="S122" s="183"/>
      <c r="T122" s="33"/>
      <c r="U122" s="33"/>
      <c r="V122" s="33"/>
      <c r="W122" s="33"/>
      <c r="X122" s="33"/>
      <c r="Y122" s="33"/>
      <c r="AB122" s="243">
        <f>ROW()</f>
        <v>122</v>
      </c>
      <c r="AC122" s="118">
        <f t="shared" ca="1" si="25"/>
        <v>0</v>
      </c>
      <c r="AD122" s="118">
        <f t="shared" ca="1" si="26"/>
        <v>0</v>
      </c>
      <c r="AE122" s="119" t="str">
        <f t="shared" ca="1" si="27"/>
        <v>-</v>
      </c>
      <c r="AF122" s="118" t="str">
        <f t="shared" ca="1" si="28"/>
        <v>-</v>
      </c>
      <c r="AG122" s="119" t="str">
        <f t="shared" ca="1" si="29"/>
        <v>-</v>
      </c>
      <c r="AH122" s="118" t="str">
        <f t="shared" ca="1" si="30"/>
        <v>-</v>
      </c>
      <c r="AI122" s="118">
        <f t="shared" ca="1" si="31"/>
        <v>0</v>
      </c>
      <c r="AJ122" s="120">
        <f t="shared" ca="1" si="32"/>
        <v>0</v>
      </c>
      <c r="AK122" s="118">
        <f t="shared" ca="1" si="33"/>
        <v>0</v>
      </c>
      <c r="AL122" s="118">
        <f t="shared" ca="1" si="34"/>
        <v>0</v>
      </c>
    </row>
    <row r="123" spans="1:38" ht="27" customHeight="1" x14ac:dyDescent="0.25">
      <c r="A123" s="53">
        <f>'OSNOVNA PLAČA'!A117</f>
        <v>108</v>
      </c>
      <c r="B123" s="333" t="str">
        <f t="shared" ca="1" si="21"/>
        <v>A108</v>
      </c>
      <c r="C123" s="333"/>
      <c r="D123" s="54" t="str">
        <f>IF(LEN('OSNOVNA PLAČA'!C117)&gt;0,'OSNOVNA PLAČA'!C117,"")</f>
        <v/>
      </c>
      <c r="E123" s="55" t="str">
        <f>IF(LEN('OSNOVNA PLAČA'!D117)&gt;0,'OSNOVNA PLAČA'!D117,"")</f>
        <v/>
      </c>
      <c r="F123" s="164">
        <f ca="1">IF(LEN(B123)&gt;0,'OBRAČUNANA OSNOVNA PLAČA'!L117,"")</f>
        <v>0</v>
      </c>
      <c r="G123" s="57"/>
      <c r="H123" s="57"/>
      <c r="I123" s="57"/>
      <c r="J123" s="57"/>
      <c r="K123" s="57"/>
      <c r="L123" s="178">
        <f t="shared" si="22"/>
        <v>0</v>
      </c>
      <c r="M123" s="179">
        <f t="shared" ca="1" si="35"/>
        <v>0</v>
      </c>
      <c r="N123" s="179">
        <f t="shared" ca="1" si="37"/>
        <v>0</v>
      </c>
      <c r="O123" s="180">
        <f t="shared" ca="1" si="23"/>
        <v>0</v>
      </c>
      <c r="P123" s="181">
        <f t="shared" ca="1" si="36"/>
        <v>0</v>
      </c>
      <c r="Q123" s="182">
        <f t="shared" ca="1" si="24"/>
        <v>0</v>
      </c>
      <c r="R123" s="182">
        <f ca="1">IF(LEN(B123)&gt;0,'7'!R123-'7'!Q123,"")</f>
        <v>0</v>
      </c>
      <c r="S123" s="183"/>
      <c r="T123" s="33"/>
      <c r="U123" s="33"/>
      <c r="V123" s="33"/>
      <c r="W123" s="33"/>
      <c r="X123" s="33"/>
      <c r="Y123" s="33"/>
      <c r="AB123" s="243">
        <f>ROW()</f>
        <v>123</v>
      </c>
      <c r="AC123" s="118">
        <f t="shared" ca="1" si="25"/>
        <v>0</v>
      </c>
      <c r="AD123" s="118">
        <f t="shared" ca="1" si="26"/>
        <v>0</v>
      </c>
      <c r="AE123" s="119" t="str">
        <f t="shared" ca="1" si="27"/>
        <v>-</v>
      </c>
      <c r="AF123" s="118" t="str">
        <f t="shared" ca="1" si="28"/>
        <v>-</v>
      </c>
      <c r="AG123" s="119" t="str">
        <f t="shared" ca="1" si="29"/>
        <v>-</v>
      </c>
      <c r="AH123" s="118" t="str">
        <f t="shared" ca="1" si="30"/>
        <v>-</v>
      </c>
      <c r="AI123" s="118">
        <f t="shared" ca="1" si="31"/>
        <v>0</v>
      </c>
      <c r="AJ123" s="120">
        <f t="shared" ca="1" si="32"/>
        <v>0</v>
      </c>
      <c r="AK123" s="118">
        <f t="shared" ca="1" si="33"/>
        <v>0</v>
      </c>
      <c r="AL123" s="118">
        <f t="shared" ca="1" si="34"/>
        <v>0</v>
      </c>
    </row>
    <row r="124" spans="1:38" ht="27" customHeight="1" x14ac:dyDescent="0.25">
      <c r="A124" s="53">
        <f>'OSNOVNA PLAČA'!A118</f>
        <v>109</v>
      </c>
      <c r="B124" s="333" t="str">
        <f t="shared" ca="1" si="21"/>
        <v>A109</v>
      </c>
      <c r="C124" s="333"/>
      <c r="D124" s="54" t="str">
        <f>IF(LEN('OSNOVNA PLAČA'!C118)&gt;0,'OSNOVNA PLAČA'!C118,"")</f>
        <v/>
      </c>
      <c r="E124" s="55" t="str">
        <f>IF(LEN('OSNOVNA PLAČA'!D118)&gt;0,'OSNOVNA PLAČA'!D118,"")</f>
        <v/>
      </c>
      <c r="F124" s="164">
        <f ca="1">IF(LEN(B124)&gt;0,'OBRAČUNANA OSNOVNA PLAČA'!L118,"")</f>
        <v>0</v>
      </c>
      <c r="G124" s="57"/>
      <c r="H124" s="57"/>
      <c r="I124" s="57"/>
      <c r="J124" s="57"/>
      <c r="K124" s="57"/>
      <c r="L124" s="178">
        <f t="shared" si="22"/>
        <v>0</v>
      </c>
      <c r="M124" s="179">
        <f t="shared" ca="1" si="35"/>
        <v>0</v>
      </c>
      <c r="N124" s="179">
        <f t="shared" ca="1" si="37"/>
        <v>0</v>
      </c>
      <c r="O124" s="180">
        <f t="shared" ca="1" si="23"/>
        <v>0</v>
      </c>
      <c r="P124" s="181">
        <f t="shared" ca="1" si="36"/>
        <v>0</v>
      </c>
      <c r="Q124" s="182">
        <f t="shared" ca="1" si="24"/>
        <v>0</v>
      </c>
      <c r="R124" s="182">
        <f ca="1">IF(LEN(B124)&gt;0,'7'!R124-'7'!Q124,"")</f>
        <v>0</v>
      </c>
      <c r="S124" s="183"/>
      <c r="T124" s="33"/>
      <c r="U124" s="33"/>
      <c r="V124" s="33"/>
      <c r="W124" s="33"/>
      <c r="X124" s="33"/>
      <c r="Y124" s="33"/>
      <c r="AB124" s="243">
        <f>ROW()</f>
        <v>124</v>
      </c>
      <c r="AC124" s="118">
        <f t="shared" ca="1" si="25"/>
        <v>0</v>
      </c>
      <c r="AD124" s="118">
        <f t="shared" ca="1" si="26"/>
        <v>0</v>
      </c>
      <c r="AE124" s="119" t="str">
        <f t="shared" ca="1" si="27"/>
        <v>-</v>
      </c>
      <c r="AF124" s="118" t="str">
        <f t="shared" ca="1" si="28"/>
        <v>-</v>
      </c>
      <c r="AG124" s="119" t="str">
        <f t="shared" ca="1" si="29"/>
        <v>-</v>
      </c>
      <c r="AH124" s="118" t="str">
        <f t="shared" ca="1" si="30"/>
        <v>-</v>
      </c>
      <c r="AI124" s="118">
        <f t="shared" ca="1" si="31"/>
        <v>0</v>
      </c>
      <c r="AJ124" s="120">
        <f t="shared" ca="1" si="32"/>
        <v>0</v>
      </c>
      <c r="AK124" s="118">
        <f t="shared" ca="1" si="33"/>
        <v>0</v>
      </c>
      <c r="AL124" s="118">
        <f t="shared" ca="1" si="34"/>
        <v>0</v>
      </c>
    </row>
    <row r="125" spans="1:38" ht="27" customHeight="1" x14ac:dyDescent="0.25">
      <c r="A125" s="53">
        <f>'OSNOVNA PLAČA'!A119</f>
        <v>110</v>
      </c>
      <c r="B125" s="333" t="str">
        <f t="shared" ca="1" si="21"/>
        <v>A110</v>
      </c>
      <c r="C125" s="333"/>
      <c r="D125" s="54" t="str">
        <f>IF(LEN('OSNOVNA PLAČA'!C119)&gt;0,'OSNOVNA PLAČA'!C119,"")</f>
        <v/>
      </c>
      <c r="E125" s="55" t="str">
        <f>IF(LEN('OSNOVNA PLAČA'!D119)&gt;0,'OSNOVNA PLAČA'!D119,"")</f>
        <v/>
      </c>
      <c r="F125" s="164">
        <f ca="1">IF(LEN(B125)&gt;0,'OBRAČUNANA OSNOVNA PLAČA'!L119,"")</f>
        <v>0</v>
      </c>
      <c r="G125" s="57"/>
      <c r="H125" s="57"/>
      <c r="I125" s="57"/>
      <c r="J125" s="57"/>
      <c r="K125" s="57"/>
      <c r="L125" s="178">
        <f t="shared" si="22"/>
        <v>0</v>
      </c>
      <c r="M125" s="179">
        <f t="shared" ca="1" si="35"/>
        <v>0</v>
      </c>
      <c r="N125" s="179">
        <f t="shared" ca="1" si="37"/>
        <v>0</v>
      </c>
      <c r="O125" s="180">
        <f t="shared" ca="1" si="23"/>
        <v>0</v>
      </c>
      <c r="P125" s="181">
        <f t="shared" ca="1" si="36"/>
        <v>0</v>
      </c>
      <c r="Q125" s="182">
        <f t="shared" ca="1" si="24"/>
        <v>0</v>
      </c>
      <c r="R125" s="182">
        <f ca="1">IF(LEN(B125)&gt;0,'7'!R125-'7'!Q125,"")</f>
        <v>0</v>
      </c>
      <c r="S125" s="183"/>
      <c r="T125" s="33"/>
      <c r="U125" s="33"/>
      <c r="V125" s="33"/>
      <c r="W125" s="33"/>
      <c r="X125" s="33"/>
      <c r="Y125" s="33"/>
      <c r="AB125" s="243">
        <f>ROW()</f>
        <v>125</v>
      </c>
      <c r="AC125" s="118">
        <f t="shared" ca="1" si="25"/>
        <v>0</v>
      </c>
      <c r="AD125" s="118">
        <f t="shared" ca="1" si="26"/>
        <v>0</v>
      </c>
      <c r="AE125" s="119" t="str">
        <f t="shared" ca="1" si="27"/>
        <v>-</v>
      </c>
      <c r="AF125" s="118" t="str">
        <f t="shared" ca="1" si="28"/>
        <v>-</v>
      </c>
      <c r="AG125" s="119" t="str">
        <f t="shared" ca="1" si="29"/>
        <v>-</v>
      </c>
      <c r="AH125" s="118" t="str">
        <f t="shared" ca="1" si="30"/>
        <v>-</v>
      </c>
      <c r="AI125" s="118">
        <f t="shared" ca="1" si="31"/>
        <v>0</v>
      </c>
      <c r="AJ125" s="120">
        <f t="shared" ca="1" si="32"/>
        <v>0</v>
      </c>
      <c r="AK125" s="118">
        <f t="shared" ca="1" si="33"/>
        <v>0</v>
      </c>
      <c r="AL125" s="118">
        <f t="shared" ca="1" si="34"/>
        <v>0</v>
      </c>
    </row>
    <row r="126" spans="1:38" ht="27" customHeight="1" x14ac:dyDescent="0.25">
      <c r="A126" s="53">
        <f>'OSNOVNA PLAČA'!A120</f>
        <v>111</v>
      </c>
      <c r="B126" s="333" t="str">
        <f t="shared" ca="1" si="21"/>
        <v>A111</v>
      </c>
      <c r="C126" s="333"/>
      <c r="D126" s="54" t="str">
        <f>IF(LEN('OSNOVNA PLAČA'!C120)&gt;0,'OSNOVNA PLAČA'!C120,"")</f>
        <v/>
      </c>
      <c r="E126" s="55" t="str">
        <f>IF(LEN('OSNOVNA PLAČA'!D120)&gt;0,'OSNOVNA PLAČA'!D120,"")</f>
        <v/>
      </c>
      <c r="F126" s="164">
        <f ca="1">IF(LEN(B126)&gt;0,'OBRAČUNANA OSNOVNA PLAČA'!L120,"")</f>
        <v>0</v>
      </c>
      <c r="G126" s="57"/>
      <c r="H126" s="57"/>
      <c r="I126" s="57"/>
      <c r="J126" s="57"/>
      <c r="K126" s="57"/>
      <c r="L126" s="178">
        <f t="shared" si="22"/>
        <v>0</v>
      </c>
      <c r="M126" s="179">
        <f t="shared" ca="1" si="35"/>
        <v>0</v>
      </c>
      <c r="N126" s="179">
        <f t="shared" ca="1" si="37"/>
        <v>0</v>
      </c>
      <c r="O126" s="180">
        <f t="shared" ca="1" si="23"/>
        <v>0</v>
      </c>
      <c r="P126" s="181">
        <f t="shared" ca="1" si="36"/>
        <v>0</v>
      </c>
      <c r="Q126" s="182">
        <f t="shared" ca="1" si="24"/>
        <v>0</v>
      </c>
      <c r="R126" s="182">
        <f ca="1">IF(LEN(B126)&gt;0,'7'!R126-'7'!Q126,"")</f>
        <v>0</v>
      </c>
      <c r="S126" s="183"/>
      <c r="T126" s="33"/>
      <c r="U126" s="33"/>
      <c r="V126" s="33"/>
      <c r="W126" s="33"/>
      <c r="X126" s="33"/>
      <c r="Y126" s="33"/>
      <c r="AB126" s="243">
        <f>ROW()</f>
        <v>126</v>
      </c>
      <c r="AC126" s="118">
        <f t="shared" ca="1" si="25"/>
        <v>0</v>
      </c>
      <c r="AD126" s="118">
        <f t="shared" ca="1" si="26"/>
        <v>0</v>
      </c>
      <c r="AE126" s="119" t="str">
        <f t="shared" ca="1" si="27"/>
        <v>-</v>
      </c>
      <c r="AF126" s="118" t="str">
        <f t="shared" ca="1" si="28"/>
        <v>-</v>
      </c>
      <c r="AG126" s="119" t="str">
        <f t="shared" ca="1" si="29"/>
        <v>-</v>
      </c>
      <c r="AH126" s="118" t="str">
        <f t="shared" ca="1" si="30"/>
        <v>-</v>
      </c>
      <c r="AI126" s="118">
        <f t="shared" ca="1" si="31"/>
        <v>0</v>
      </c>
      <c r="AJ126" s="120">
        <f t="shared" ca="1" si="32"/>
        <v>0</v>
      </c>
      <c r="AK126" s="118">
        <f t="shared" ca="1" si="33"/>
        <v>0</v>
      </c>
      <c r="AL126" s="118">
        <f t="shared" ca="1" si="34"/>
        <v>0</v>
      </c>
    </row>
    <row r="127" spans="1:38" ht="27" customHeight="1" x14ac:dyDescent="0.25">
      <c r="A127" s="53">
        <f>'OSNOVNA PLAČA'!A121</f>
        <v>112</v>
      </c>
      <c r="B127" s="333" t="str">
        <f t="shared" ca="1" si="21"/>
        <v>A112</v>
      </c>
      <c r="C127" s="333"/>
      <c r="D127" s="54" t="str">
        <f>IF(LEN('OSNOVNA PLAČA'!C121)&gt;0,'OSNOVNA PLAČA'!C121,"")</f>
        <v/>
      </c>
      <c r="E127" s="55" t="str">
        <f>IF(LEN('OSNOVNA PLAČA'!D121)&gt;0,'OSNOVNA PLAČA'!D121,"")</f>
        <v/>
      </c>
      <c r="F127" s="164">
        <f ca="1">IF(LEN(B127)&gt;0,'OBRAČUNANA OSNOVNA PLAČA'!L121,"")</f>
        <v>0</v>
      </c>
      <c r="G127" s="57"/>
      <c r="H127" s="57"/>
      <c r="I127" s="57"/>
      <c r="J127" s="57"/>
      <c r="K127" s="57"/>
      <c r="L127" s="178">
        <f t="shared" si="22"/>
        <v>0</v>
      </c>
      <c r="M127" s="179">
        <f t="shared" ca="1" si="35"/>
        <v>0</v>
      </c>
      <c r="N127" s="179">
        <f t="shared" ca="1" si="37"/>
        <v>0</v>
      </c>
      <c r="O127" s="180">
        <f t="shared" ca="1" si="23"/>
        <v>0</v>
      </c>
      <c r="P127" s="181">
        <f t="shared" ca="1" si="36"/>
        <v>0</v>
      </c>
      <c r="Q127" s="182">
        <f t="shared" ca="1" si="24"/>
        <v>0</v>
      </c>
      <c r="R127" s="182">
        <f ca="1">IF(LEN(B127)&gt;0,'7'!R127-'7'!Q127,"")</f>
        <v>0</v>
      </c>
      <c r="S127" s="183"/>
      <c r="T127" s="33"/>
      <c r="U127" s="33"/>
      <c r="V127" s="33"/>
      <c r="W127" s="33"/>
      <c r="X127" s="33"/>
      <c r="Y127" s="33"/>
      <c r="AB127" s="243">
        <f>ROW()</f>
        <v>127</v>
      </c>
      <c r="AC127" s="118">
        <f t="shared" ca="1" si="25"/>
        <v>0</v>
      </c>
      <c r="AD127" s="118">
        <f t="shared" ca="1" si="26"/>
        <v>0</v>
      </c>
      <c r="AE127" s="119" t="str">
        <f t="shared" ca="1" si="27"/>
        <v>-</v>
      </c>
      <c r="AF127" s="118" t="str">
        <f t="shared" ca="1" si="28"/>
        <v>-</v>
      </c>
      <c r="AG127" s="119" t="str">
        <f t="shared" ca="1" si="29"/>
        <v>-</v>
      </c>
      <c r="AH127" s="118" t="str">
        <f t="shared" ca="1" si="30"/>
        <v>-</v>
      </c>
      <c r="AI127" s="118">
        <f t="shared" ca="1" si="31"/>
        <v>0</v>
      </c>
      <c r="AJ127" s="120">
        <f t="shared" ca="1" si="32"/>
        <v>0</v>
      </c>
      <c r="AK127" s="118">
        <f t="shared" ca="1" si="33"/>
        <v>0</v>
      </c>
      <c r="AL127" s="118">
        <f t="shared" ca="1" si="34"/>
        <v>0</v>
      </c>
    </row>
    <row r="128" spans="1:38" ht="27" customHeight="1" x14ac:dyDescent="0.25">
      <c r="A128" s="53">
        <f>'OSNOVNA PLAČA'!A122</f>
        <v>113</v>
      </c>
      <c r="B128" s="333" t="str">
        <f t="shared" ca="1" si="21"/>
        <v>A113</v>
      </c>
      <c r="C128" s="333"/>
      <c r="D128" s="54" t="str">
        <f>IF(LEN('OSNOVNA PLAČA'!C122)&gt;0,'OSNOVNA PLAČA'!C122,"")</f>
        <v/>
      </c>
      <c r="E128" s="55" t="str">
        <f>IF(LEN('OSNOVNA PLAČA'!D122)&gt;0,'OSNOVNA PLAČA'!D122,"")</f>
        <v/>
      </c>
      <c r="F128" s="164">
        <f ca="1">IF(LEN(B128)&gt;0,'OBRAČUNANA OSNOVNA PLAČA'!L122,"")</f>
        <v>0</v>
      </c>
      <c r="G128" s="57"/>
      <c r="H128" s="57"/>
      <c r="I128" s="57"/>
      <c r="J128" s="57"/>
      <c r="K128" s="57"/>
      <c r="L128" s="178">
        <f t="shared" si="22"/>
        <v>0</v>
      </c>
      <c r="M128" s="179">
        <f t="shared" ca="1" si="35"/>
        <v>0</v>
      </c>
      <c r="N128" s="179">
        <f t="shared" ca="1" si="37"/>
        <v>0</v>
      </c>
      <c r="O128" s="180">
        <f t="shared" ca="1" si="23"/>
        <v>0</v>
      </c>
      <c r="P128" s="181">
        <f t="shared" ca="1" si="36"/>
        <v>0</v>
      </c>
      <c r="Q128" s="182">
        <f t="shared" ca="1" si="24"/>
        <v>0</v>
      </c>
      <c r="R128" s="182">
        <f ca="1">IF(LEN(B128)&gt;0,'7'!R128-'7'!Q128,"")</f>
        <v>0</v>
      </c>
      <c r="S128" s="183"/>
      <c r="T128" s="33"/>
      <c r="U128" s="33"/>
      <c r="V128" s="33"/>
      <c r="W128" s="33"/>
      <c r="X128" s="33"/>
      <c r="Y128" s="33"/>
      <c r="AB128" s="243">
        <f>ROW()</f>
        <v>128</v>
      </c>
      <c r="AC128" s="118">
        <f t="shared" ca="1" si="25"/>
        <v>0</v>
      </c>
      <c r="AD128" s="118">
        <f t="shared" ca="1" si="26"/>
        <v>0</v>
      </c>
      <c r="AE128" s="119" t="str">
        <f t="shared" ca="1" si="27"/>
        <v>-</v>
      </c>
      <c r="AF128" s="118" t="str">
        <f t="shared" ca="1" si="28"/>
        <v>-</v>
      </c>
      <c r="AG128" s="119" t="str">
        <f t="shared" ca="1" si="29"/>
        <v>-</v>
      </c>
      <c r="AH128" s="118" t="str">
        <f t="shared" ca="1" si="30"/>
        <v>-</v>
      </c>
      <c r="AI128" s="118">
        <f t="shared" ca="1" si="31"/>
        <v>0</v>
      </c>
      <c r="AJ128" s="120">
        <f t="shared" ca="1" si="32"/>
        <v>0</v>
      </c>
      <c r="AK128" s="118">
        <f t="shared" ca="1" si="33"/>
        <v>0</v>
      </c>
      <c r="AL128" s="118">
        <f t="shared" ca="1" si="34"/>
        <v>0</v>
      </c>
    </row>
    <row r="129" spans="1:38" ht="27" customHeight="1" x14ac:dyDescent="0.25">
      <c r="A129" s="53">
        <f>'OSNOVNA PLAČA'!A123</f>
        <v>114</v>
      </c>
      <c r="B129" s="333" t="str">
        <f t="shared" ca="1" si="21"/>
        <v>A114</v>
      </c>
      <c r="C129" s="333"/>
      <c r="D129" s="54" t="str">
        <f>IF(LEN('OSNOVNA PLAČA'!C123)&gt;0,'OSNOVNA PLAČA'!C123,"")</f>
        <v/>
      </c>
      <c r="E129" s="55" t="str">
        <f>IF(LEN('OSNOVNA PLAČA'!D123)&gt;0,'OSNOVNA PLAČA'!D123,"")</f>
        <v/>
      </c>
      <c r="F129" s="164">
        <f ca="1">IF(LEN(B129)&gt;0,'OBRAČUNANA OSNOVNA PLAČA'!L123,"")</f>
        <v>0</v>
      </c>
      <c r="G129" s="57"/>
      <c r="H129" s="57"/>
      <c r="I129" s="57"/>
      <c r="J129" s="57"/>
      <c r="K129" s="57"/>
      <c r="L129" s="178">
        <f t="shared" si="22"/>
        <v>0</v>
      </c>
      <c r="M129" s="179">
        <f t="shared" ca="1" si="35"/>
        <v>0</v>
      </c>
      <c r="N129" s="179">
        <f t="shared" ca="1" si="37"/>
        <v>0</v>
      </c>
      <c r="O129" s="180">
        <f t="shared" ca="1" si="23"/>
        <v>0</v>
      </c>
      <c r="P129" s="181">
        <f t="shared" ca="1" si="36"/>
        <v>0</v>
      </c>
      <c r="Q129" s="182">
        <f t="shared" ca="1" si="24"/>
        <v>0</v>
      </c>
      <c r="R129" s="182">
        <f ca="1">IF(LEN(B129)&gt;0,'7'!R129-'7'!Q129,"")</f>
        <v>0</v>
      </c>
      <c r="S129" s="183"/>
      <c r="T129" s="33"/>
      <c r="U129" s="33"/>
      <c r="V129" s="33"/>
      <c r="W129" s="33"/>
      <c r="X129" s="33"/>
      <c r="Y129" s="33"/>
      <c r="AB129" s="243">
        <f>ROW()</f>
        <v>129</v>
      </c>
      <c r="AC129" s="118">
        <f t="shared" ca="1" si="25"/>
        <v>0</v>
      </c>
      <c r="AD129" s="118">
        <f t="shared" ca="1" si="26"/>
        <v>0</v>
      </c>
      <c r="AE129" s="119" t="str">
        <f t="shared" ca="1" si="27"/>
        <v>-</v>
      </c>
      <c r="AF129" s="118" t="str">
        <f t="shared" ca="1" si="28"/>
        <v>-</v>
      </c>
      <c r="AG129" s="119" t="str">
        <f t="shared" ca="1" si="29"/>
        <v>-</v>
      </c>
      <c r="AH129" s="118" t="str">
        <f t="shared" ca="1" si="30"/>
        <v>-</v>
      </c>
      <c r="AI129" s="118">
        <f t="shared" ca="1" si="31"/>
        <v>0</v>
      </c>
      <c r="AJ129" s="120">
        <f t="shared" ca="1" si="32"/>
        <v>0</v>
      </c>
      <c r="AK129" s="118">
        <f t="shared" ca="1" si="33"/>
        <v>0</v>
      </c>
      <c r="AL129" s="118">
        <f t="shared" ca="1" si="34"/>
        <v>0</v>
      </c>
    </row>
    <row r="130" spans="1:38" ht="27" customHeight="1" x14ac:dyDescent="0.25">
      <c r="A130" s="53">
        <f>'OSNOVNA PLAČA'!A124</f>
        <v>115</v>
      </c>
      <c r="B130" s="333" t="str">
        <f t="shared" ca="1" si="21"/>
        <v>A115</v>
      </c>
      <c r="C130" s="333"/>
      <c r="D130" s="54" t="str">
        <f>IF(LEN('OSNOVNA PLAČA'!C124)&gt;0,'OSNOVNA PLAČA'!C124,"")</f>
        <v/>
      </c>
      <c r="E130" s="55" t="str">
        <f>IF(LEN('OSNOVNA PLAČA'!D124)&gt;0,'OSNOVNA PLAČA'!D124,"")</f>
        <v/>
      </c>
      <c r="F130" s="164">
        <f ca="1">IF(LEN(B130)&gt;0,'OBRAČUNANA OSNOVNA PLAČA'!L124,"")</f>
        <v>0</v>
      </c>
      <c r="G130" s="57"/>
      <c r="H130" s="57"/>
      <c r="I130" s="57"/>
      <c r="J130" s="57"/>
      <c r="K130" s="57"/>
      <c r="L130" s="178">
        <f t="shared" si="22"/>
        <v>0</v>
      </c>
      <c r="M130" s="179">
        <f t="shared" ca="1" si="35"/>
        <v>0</v>
      </c>
      <c r="N130" s="179">
        <f t="shared" ca="1" si="37"/>
        <v>0</v>
      </c>
      <c r="O130" s="180">
        <f t="shared" ca="1" si="23"/>
        <v>0</v>
      </c>
      <c r="P130" s="181">
        <f t="shared" ca="1" si="36"/>
        <v>0</v>
      </c>
      <c r="Q130" s="182">
        <f t="shared" ca="1" si="24"/>
        <v>0</v>
      </c>
      <c r="R130" s="182">
        <f ca="1">IF(LEN(B130)&gt;0,'7'!R130-'7'!Q130,"")</f>
        <v>0</v>
      </c>
      <c r="S130" s="183"/>
      <c r="T130" s="33"/>
      <c r="U130" s="33"/>
      <c r="V130" s="33"/>
      <c r="W130" s="33"/>
      <c r="X130" s="33"/>
      <c r="Y130" s="33"/>
      <c r="AB130" s="243">
        <f>ROW()</f>
        <v>130</v>
      </c>
      <c r="AC130" s="118">
        <f t="shared" ca="1" si="25"/>
        <v>0</v>
      </c>
      <c r="AD130" s="118">
        <f t="shared" ca="1" si="26"/>
        <v>0</v>
      </c>
      <c r="AE130" s="119" t="str">
        <f t="shared" ca="1" si="27"/>
        <v>-</v>
      </c>
      <c r="AF130" s="118" t="str">
        <f t="shared" ca="1" si="28"/>
        <v>-</v>
      </c>
      <c r="AG130" s="119" t="str">
        <f t="shared" ca="1" si="29"/>
        <v>-</v>
      </c>
      <c r="AH130" s="118" t="str">
        <f t="shared" ca="1" si="30"/>
        <v>-</v>
      </c>
      <c r="AI130" s="118">
        <f t="shared" ca="1" si="31"/>
        <v>0</v>
      </c>
      <c r="AJ130" s="120">
        <f t="shared" ca="1" si="32"/>
        <v>0</v>
      </c>
      <c r="AK130" s="118">
        <f t="shared" ca="1" si="33"/>
        <v>0</v>
      </c>
      <c r="AL130" s="118">
        <f t="shared" ca="1" si="34"/>
        <v>0</v>
      </c>
    </row>
    <row r="131" spans="1:38" ht="27" customHeight="1" x14ac:dyDescent="0.25">
      <c r="A131" s="53">
        <f>'OSNOVNA PLAČA'!A125</f>
        <v>116</v>
      </c>
      <c r="B131" s="333" t="str">
        <f t="shared" ca="1" si="21"/>
        <v>A116</v>
      </c>
      <c r="C131" s="333"/>
      <c r="D131" s="54" t="str">
        <f>IF(LEN('OSNOVNA PLAČA'!C125)&gt;0,'OSNOVNA PLAČA'!C125,"")</f>
        <v/>
      </c>
      <c r="E131" s="55" t="str">
        <f>IF(LEN('OSNOVNA PLAČA'!D125)&gt;0,'OSNOVNA PLAČA'!D125,"")</f>
        <v/>
      </c>
      <c r="F131" s="164">
        <f ca="1">IF(LEN(B131)&gt;0,'OBRAČUNANA OSNOVNA PLAČA'!L125,"")</f>
        <v>0</v>
      </c>
      <c r="G131" s="57"/>
      <c r="H131" s="57"/>
      <c r="I131" s="57"/>
      <c r="J131" s="57"/>
      <c r="K131" s="57"/>
      <c r="L131" s="178">
        <f t="shared" si="22"/>
        <v>0</v>
      </c>
      <c r="M131" s="179">
        <f t="shared" ca="1" si="35"/>
        <v>0</v>
      </c>
      <c r="N131" s="179">
        <f t="shared" ca="1" si="37"/>
        <v>0</v>
      </c>
      <c r="O131" s="180">
        <f t="shared" ca="1" si="23"/>
        <v>0</v>
      </c>
      <c r="P131" s="181">
        <f t="shared" ca="1" si="36"/>
        <v>0</v>
      </c>
      <c r="Q131" s="182">
        <f t="shared" ca="1" si="24"/>
        <v>0</v>
      </c>
      <c r="R131" s="182">
        <f ca="1">IF(LEN(B131)&gt;0,'7'!R131-'7'!Q131,"")</f>
        <v>0</v>
      </c>
      <c r="S131" s="183"/>
      <c r="T131" s="33"/>
      <c r="U131" s="33"/>
      <c r="V131" s="33"/>
      <c r="W131" s="33"/>
      <c r="X131" s="33"/>
      <c r="Y131" s="33"/>
      <c r="AB131" s="243">
        <f>ROW()</f>
        <v>131</v>
      </c>
      <c r="AC131" s="118">
        <f t="shared" ca="1" si="25"/>
        <v>0</v>
      </c>
      <c r="AD131" s="118">
        <f t="shared" ca="1" si="26"/>
        <v>0</v>
      </c>
      <c r="AE131" s="119" t="str">
        <f t="shared" ca="1" si="27"/>
        <v>-</v>
      </c>
      <c r="AF131" s="118" t="str">
        <f t="shared" ca="1" si="28"/>
        <v>-</v>
      </c>
      <c r="AG131" s="119" t="str">
        <f t="shared" ca="1" si="29"/>
        <v>-</v>
      </c>
      <c r="AH131" s="118" t="str">
        <f t="shared" ca="1" si="30"/>
        <v>-</v>
      </c>
      <c r="AI131" s="118">
        <f t="shared" ca="1" si="31"/>
        <v>0</v>
      </c>
      <c r="AJ131" s="120">
        <f t="shared" ca="1" si="32"/>
        <v>0</v>
      </c>
      <c r="AK131" s="118">
        <f t="shared" ca="1" si="33"/>
        <v>0</v>
      </c>
      <c r="AL131" s="118">
        <f t="shared" ca="1" si="34"/>
        <v>0</v>
      </c>
    </row>
    <row r="132" spans="1:38" ht="27" customHeight="1" x14ac:dyDescent="0.25">
      <c r="A132" s="53">
        <f>'OSNOVNA PLAČA'!A126</f>
        <v>117</v>
      </c>
      <c r="B132" s="333" t="str">
        <f t="shared" ca="1" si="21"/>
        <v>A117</v>
      </c>
      <c r="C132" s="333"/>
      <c r="D132" s="54" t="str">
        <f>IF(LEN('OSNOVNA PLAČA'!C126)&gt;0,'OSNOVNA PLAČA'!C126,"")</f>
        <v/>
      </c>
      <c r="E132" s="55" t="str">
        <f>IF(LEN('OSNOVNA PLAČA'!D126)&gt;0,'OSNOVNA PLAČA'!D126,"")</f>
        <v/>
      </c>
      <c r="F132" s="164">
        <f ca="1">IF(LEN(B132)&gt;0,'OBRAČUNANA OSNOVNA PLAČA'!L126,"")</f>
        <v>0</v>
      </c>
      <c r="G132" s="57"/>
      <c r="H132" s="57"/>
      <c r="I132" s="57"/>
      <c r="J132" s="57"/>
      <c r="K132" s="57"/>
      <c r="L132" s="178">
        <f t="shared" si="22"/>
        <v>0</v>
      </c>
      <c r="M132" s="179">
        <f t="shared" ca="1" si="35"/>
        <v>0</v>
      </c>
      <c r="N132" s="179">
        <f t="shared" ca="1" si="37"/>
        <v>0</v>
      </c>
      <c r="O132" s="180">
        <f t="shared" ca="1" si="23"/>
        <v>0</v>
      </c>
      <c r="P132" s="181">
        <f t="shared" ca="1" si="36"/>
        <v>0</v>
      </c>
      <c r="Q132" s="182">
        <f t="shared" ca="1" si="24"/>
        <v>0</v>
      </c>
      <c r="R132" s="182">
        <f ca="1">IF(LEN(B132)&gt;0,'7'!R132-'7'!Q132,"")</f>
        <v>0</v>
      </c>
      <c r="S132" s="183"/>
      <c r="T132" s="33"/>
      <c r="U132" s="33"/>
      <c r="V132" s="33"/>
      <c r="W132" s="33"/>
      <c r="X132" s="33"/>
      <c r="Y132" s="33"/>
      <c r="AB132" s="243">
        <f>ROW()</f>
        <v>132</v>
      </c>
      <c r="AC132" s="118">
        <f t="shared" ca="1" si="25"/>
        <v>0</v>
      </c>
      <c r="AD132" s="118">
        <f t="shared" ca="1" si="26"/>
        <v>0</v>
      </c>
      <c r="AE132" s="119" t="str">
        <f t="shared" ca="1" si="27"/>
        <v>-</v>
      </c>
      <c r="AF132" s="118" t="str">
        <f t="shared" ca="1" si="28"/>
        <v>-</v>
      </c>
      <c r="AG132" s="119" t="str">
        <f t="shared" ca="1" si="29"/>
        <v>-</v>
      </c>
      <c r="AH132" s="118" t="str">
        <f t="shared" ca="1" si="30"/>
        <v>-</v>
      </c>
      <c r="AI132" s="118">
        <f t="shared" ca="1" si="31"/>
        <v>0</v>
      </c>
      <c r="AJ132" s="120">
        <f t="shared" ca="1" si="32"/>
        <v>0</v>
      </c>
      <c r="AK132" s="118">
        <f t="shared" ca="1" si="33"/>
        <v>0</v>
      </c>
      <c r="AL132" s="118">
        <f t="shared" ca="1" si="34"/>
        <v>0</v>
      </c>
    </row>
    <row r="133" spans="1:38" ht="27" customHeight="1" x14ac:dyDescent="0.25">
      <c r="A133" s="53">
        <f>'OSNOVNA PLAČA'!A127</f>
        <v>118</v>
      </c>
      <c r="B133" s="333" t="str">
        <f t="shared" ca="1" si="21"/>
        <v>A118</v>
      </c>
      <c r="C133" s="333"/>
      <c r="D133" s="54" t="str">
        <f>IF(LEN('OSNOVNA PLAČA'!C127)&gt;0,'OSNOVNA PLAČA'!C127,"")</f>
        <v/>
      </c>
      <c r="E133" s="55" t="str">
        <f>IF(LEN('OSNOVNA PLAČA'!D127)&gt;0,'OSNOVNA PLAČA'!D127,"")</f>
        <v/>
      </c>
      <c r="F133" s="164">
        <f ca="1">IF(LEN(B133)&gt;0,'OBRAČUNANA OSNOVNA PLAČA'!L127,"")</f>
        <v>0</v>
      </c>
      <c r="G133" s="57"/>
      <c r="H133" s="57"/>
      <c r="I133" s="57"/>
      <c r="J133" s="57"/>
      <c r="K133" s="57"/>
      <c r="L133" s="178">
        <f t="shared" si="22"/>
        <v>0</v>
      </c>
      <c r="M133" s="179">
        <f t="shared" ca="1" si="35"/>
        <v>0</v>
      </c>
      <c r="N133" s="179">
        <f t="shared" ca="1" si="37"/>
        <v>0</v>
      </c>
      <c r="O133" s="180">
        <f t="shared" ca="1" si="23"/>
        <v>0</v>
      </c>
      <c r="P133" s="181">
        <f t="shared" ca="1" si="36"/>
        <v>0</v>
      </c>
      <c r="Q133" s="182">
        <f t="shared" ca="1" si="24"/>
        <v>0</v>
      </c>
      <c r="R133" s="182">
        <f ca="1">IF(LEN(B133)&gt;0,'7'!R133-'7'!Q133,"")</f>
        <v>0</v>
      </c>
      <c r="S133" s="183"/>
      <c r="T133" s="33"/>
      <c r="U133" s="33"/>
      <c r="V133" s="33"/>
      <c r="W133" s="33"/>
      <c r="X133" s="33"/>
      <c r="Y133" s="33"/>
      <c r="AB133" s="243">
        <f>ROW()</f>
        <v>133</v>
      </c>
      <c r="AC133" s="118">
        <f t="shared" ca="1" si="25"/>
        <v>0</v>
      </c>
      <c r="AD133" s="118">
        <f t="shared" ca="1" si="26"/>
        <v>0</v>
      </c>
      <c r="AE133" s="119" t="str">
        <f t="shared" ca="1" si="27"/>
        <v>-</v>
      </c>
      <c r="AF133" s="118" t="str">
        <f t="shared" ca="1" si="28"/>
        <v>-</v>
      </c>
      <c r="AG133" s="119" t="str">
        <f t="shared" ca="1" si="29"/>
        <v>-</v>
      </c>
      <c r="AH133" s="118" t="str">
        <f t="shared" ca="1" si="30"/>
        <v>-</v>
      </c>
      <c r="AI133" s="118">
        <f t="shared" ca="1" si="31"/>
        <v>0</v>
      </c>
      <c r="AJ133" s="120">
        <f t="shared" ca="1" si="32"/>
        <v>0</v>
      </c>
      <c r="AK133" s="118">
        <f t="shared" ca="1" si="33"/>
        <v>0</v>
      </c>
      <c r="AL133" s="118">
        <f t="shared" ca="1" si="34"/>
        <v>0</v>
      </c>
    </row>
    <row r="134" spans="1:38" ht="27" customHeight="1" x14ac:dyDescent="0.25">
      <c r="A134" s="53">
        <f>'OSNOVNA PLAČA'!A128</f>
        <v>119</v>
      </c>
      <c r="B134" s="333" t="str">
        <f t="shared" ca="1" si="21"/>
        <v>A119</v>
      </c>
      <c r="C134" s="333"/>
      <c r="D134" s="54" t="str">
        <f>IF(LEN('OSNOVNA PLAČA'!C128)&gt;0,'OSNOVNA PLAČA'!C128,"")</f>
        <v/>
      </c>
      <c r="E134" s="55" t="str">
        <f>IF(LEN('OSNOVNA PLAČA'!D128)&gt;0,'OSNOVNA PLAČA'!D128,"")</f>
        <v/>
      </c>
      <c r="F134" s="164">
        <f ca="1">IF(LEN(B134)&gt;0,'OBRAČUNANA OSNOVNA PLAČA'!L128,"")</f>
        <v>0</v>
      </c>
      <c r="G134" s="57"/>
      <c r="H134" s="57"/>
      <c r="I134" s="57"/>
      <c r="J134" s="57"/>
      <c r="K134" s="57"/>
      <c r="L134" s="178">
        <f t="shared" si="22"/>
        <v>0</v>
      </c>
      <c r="M134" s="179">
        <f t="shared" ca="1" si="35"/>
        <v>0</v>
      </c>
      <c r="N134" s="179">
        <f t="shared" ca="1" si="37"/>
        <v>0</v>
      </c>
      <c r="O134" s="180">
        <f t="shared" ca="1" si="23"/>
        <v>0</v>
      </c>
      <c r="P134" s="181">
        <f t="shared" ca="1" si="36"/>
        <v>0</v>
      </c>
      <c r="Q134" s="182">
        <f t="shared" ca="1" si="24"/>
        <v>0</v>
      </c>
      <c r="R134" s="182">
        <f ca="1">IF(LEN(B134)&gt;0,'7'!R134-'7'!Q134,"")</f>
        <v>0</v>
      </c>
      <c r="S134" s="183"/>
      <c r="T134" s="33"/>
      <c r="U134" s="33"/>
      <c r="V134" s="33"/>
      <c r="W134" s="33"/>
      <c r="X134" s="33"/>
      <c r="Y134" s="33"/>
      <c r="AB134" s="243">
        <f>ROW()</f>
        <v>134</v>
      </c>
      <c r="AC134" s="118">
        <f t="shared" ca="1" si="25"/>
        <v>0</v>
      </c>
      <c r="AD134" s="118">
        <f t="shared" ca="1" si="26"/>
        <v>0</v>
      </c>
      <c r="AE134" s="119" t="str">
        <f t="shared" ca="1" si="27"/>
        <v>-</v>
      </c>
      <c r="AF134" s="118" t="str">
        <f t="shared" ca="1" si="28"/>
        <v>-</v>
      </c>
      <c r="AG134" s="119" t="str">
        <f t="shared" ca="1" si="29"/>
        <v>-</v>
      </c>
      <c r="AH134" s="118" t="str">
        <f t="shared" ca="1" si="30"/>
        <v>-</v>
      </c>
      <c r="AI134" s="118">
        <f t="shared" ca="1" si="31"/>
        <v>0</v>
      </c>
      <c r="AJ134" s="120">
        <f t="shared" ca="1" si="32"/>
        <v>0</v>
      </c>
      <c r="AK134" s="118">
        <f t="shared" ca="1" si="33"/>
        <v>0</v>
      </c>
      <c r="AL134" s="118">
        <f t="shared" ca="1" si="34"/>
        <v>0</v>
      </c>
    </row>
    <row r="135" spans="1:38" ht="27" customHeight="1" x14ac:dyDescent="0.25">
      <c r="A135" s="53">
        <f>'OSNOVNA PLAČA'!A129</f>
        <v>120</v>
      </c>
      <c r="B135" s="333" t="str">
        <f t="shared" ca="1" si="21"/>
        <v>A120</v>
      </c>
      <c r="C135" s="333"/>
      <c r="D135" s="54" t="str">
        <f>IF(LEN('OSNOVNA PLAČA'!C129)&gt;0,'OSNOVNA PLAČA'!C129,"")</f>
        <v/>
      </c>
      <c r="E135" s="55" t="str">
        <f>IF(LEN('OSNOVNA PLAČA'!D129)&gt;0,'OSNOVNA PLAČA'!D129,"")</f>
        <v/>
      </c>
      <c r="F135" s="164">
        <f ca="1">IF(LEN(B135)&gt;0,'OBRAČUNANA OSNOVNA PLAČA'!L129,"")</f>
        <v>0</v>
      </c>
      <c r="G135" s="57"/>
      <c r="H135" s="57"/>
      <c r="I135" s="57"/>
      <c r="J135" s="57"/>
      <c r="K135" s="57"/>
      <c r="L135" s="178">
        <f t="shared" si="22"/>
        <v>0</v>
      </c>
      <c r="M135" s="179">
        <f t="shared" ca="1" si="35"/>
        <v>0</v>
      </c>
      <c r="N135" s="179">
        <f t="shared" ca="1" si="37"/>
        <v>0</v>
      </c>
      <c r="O135" s="180">
        <f t="shared" ca="1" si="23"/>
        <v>0</v>
      </c>
      <c r="P135" s="181">
        <f t="shared" ca="1" si="36"/>
        <v>0</v>
      </c>
      <c r="Q135" s="182">
        <f t="shared" ca="1" si="24"/>
        <v>0</v>
      </c>
      <c r="R135" s="182">
        <f ca="1">IF(LEN(B135)&gt;0,'7'!R135-'7'!Q135,"")</f>
        <v>0</v>
      </c>
      <c r="S135" s="183"/>
      <c r="T135" s="33"/>
      <c r="U135" s="33"/>
      <c r="V135" s="33"/>
      <c r="W135" s="33"/>
      <c r="X135" s="33"/>
      <c r="Y135" s="33"/>
      <c r="AB135" s="243">
        <f>ROW()</f>
        <v>135</v>
      </c>
      <c r="AC135" s="118">
        <f t="shared" ca="1" si="25"/>
        <v>0</v>
      </c>
      <c r="AD135" s="118">
        <f t="shared" ca="1" si="26"/>
        <v>0</v>
      </c>
      <c r="AE135" s="119" t="str">
        <f t="shared" ca="1" si="27"/>
        <v>-</v>
      </c>
      <c r="AF135" s="118" t="str">
        <f t="shared" ca="1" si="28"/>
        <v>-</v>
      </c>
      <c r="AG135" s="119" t="str">
        <f t="shared" ca="1" si="29"/>
        <v>-</v>
      </c>
      <c r="AH135" s="118" t="str">
        <f t="shared" ca="1" si="30"/>
        <v>-</v>
      </c>
      <c r="AI135" s="118">
        <f t="shared" ca="1" si="31"/>
        <v>0</v>
      </c>
      <c r="AJ135" s="120">
        <f t="shared" ca="1" si="32"/>
        <v>0</v>
      </c>
      <c r="AK135" s="118">
        <f t="shared" ca="1" si="33"/>
        <v>0</v>
      </c>
      <c r="AL135" s="118">
        <f t="shared" ca="1" si="34"/>
        <v>0</v>
      </c>
    </row>
    <row r="136" spans="1:38" ht="27" customHeight="1" x14ac:dyDescent="0.25">
      <c r="A136" s="53">
        <f>'OSNOVNA PLAČA'!A130</f>
        <v>121</v>
      </c>
      <c r="B136" s="333" t="str">
        <f t="shared" ca="1" si="21"/>
        <v>A121</v>
      </c>
      <c r="C136" s="333"/>
      <c r="D136" s="54" t="str">
        <f>IF(LEN('OSNOVNA PLAČA'!C130)&gt;0,'OSNOVNA PLAČA'!C130,"")</f>
        <v/>
      </c>
      <c r="E136" s="55" t="str">
        <f>IF(LEN('OSNOVNA PLAČA'!D130)&gt;0,'OSNOVNA PLAČA'!D130,"")</f>
        <v/>
      </c>
      <c r="F136" s="164">
        <f ca="1">IF(LEN(B136)&gt;0,'OBRAČUNANA OSNOVNA PLAČA'!L130,"")</f>
        <v>0</v>
      </c>
      <c r="G136" s="57"/>
      <c r="H136" s="57"/>
      <c r="I136" s="57"/>
      <c r="J136" s="57"/>
      <c r="K136" s="57"/>
      <c r="L136" s="178">
        <f t="shared" si="22"/>
        <v>0</v>
      </c>
      <c r="M136" s="179">
        <f t="shared" ca="1" si="35"/>
        <v>0</v>
      </c>
      <c r="N136" s="179">
        <f t="shared" ca="1" si="37"/>
        <v>0</v>
      </c>
      <c r="O136" s="180">
        <f t="shared" ca="1" si="23"/>
        <v>0</v>
      </c>
      <c r="P136" s="181">
        <f t="shared" ca="1" si="36"/>
        <v>0</v>
      </c>
      <c r="Q136" s="182">
        <f t="shared" ca="1" si="24"/>
        <v>0</v>
      </c>
      <c r="R136" s="182">
        <f ca="1">IF(LEN(B136)&gt;0,'7'!R136-'7'!Q136,"")</f>
        <v>0</v>
      </c>
      <c r="S136" s="183"/>
      <c r="T136" s="33"/>
      <c r="U136" s="33"/>
      <c r="V136" s="33"/>
      <c r="W136" s="33"/>
      <c r="X136" s="33"/>
      <c r="Y136" s="33"/>
      <c r="AB136" s="243">
        <f>ROW()</f>
        <v>136</v>
      </c>
      <c r="AC136" s="118">
        <f t="shared" ca="1" si="25"/>
        <v>0</v>
      </c>
      <c r="AD136" s="118">
        <f t="shared" ca="1" si="26"/>
        <v>0</v>
      </c>
      <c r="AE136" s="119" t="str">
        <f t="shared" ca="1" si="27"/>
        <v>-</v>
      </c>
      <c r="AF136" s="118" t="str">
        <f t="shared" ca="1" si="28"/>
        <v>-</v>
      </c>
      <c r="AG136" s="119" t="str">
        <f t="shared" ca="1" si="29"/>
        <v>-</v>
      </c>
      <c r="AH136" s="118" t="str">
        <f t="shared" ca="1" si="30"/>
        <v>-</v>
      </c>
      <c r="AI136" s="118">
        <f t="shared" ca="1" si="31"/>
        <v>0</v>
      </c>
      <c r="AJ136" s="120">
        <f t="shared" ca="1" si="32"/>
        <v>0</v>
      </c>
      <c r="AK136" s="118">
        <f t="shared" ca="1" si="33"/>
        <v>0</v>
      </c>
      <c r="AL136" s="118">
        <f t="shared" ca="1" si="34"/>
        <v>0</v>
      </c>
    </row>
    <row r="137" spans="1:38" ht="27" customHeight="1" x14ac:dyDescent="0.25">
      <c r="A137" s="53">
        <f>'OSNOVNA PLAČA'!A131</f>
        <v>122</v>
      </c>
      <c r="B137" s="333" t="str">
        <f t="shared" ca="1" si="21"/>
        <v>A122</v>
      </c>
      <c r="C137" s="333"/>
      <c r="D137" s="54" t="str">
        <f>IF(LEN('OSNOVNA PLAČA'!C131)&gt;0,'OSNOVNA PLAČA'!C131,"")</f>
        <v/>
      </c>
      <c r="E137" s="55" t="str">
        <f>IF(LEN('OSNOVNA PLAČA'!D131)&gt;0,'OSNOVNA PLAČA'!D131,"")</f>
        <v/>
      </c>
      <c r="F137" s="164">
        <f ca="1">IF(LEN(B137)&gt;0,'OBRAČUNANA OSNOVNA PLAČA'!L131,"")</f>
        <v>0</v>
      </c>
      <c r="G137" s="57"/>
      <c r="H137" s="57"/>
      <c r="I137" s="57"/>
      <c r="J137" s="57"/>
      <c r="K137" s="57"/>
      <c r="L137" s="178">
        <f t="shared" si="22"/>
        <v>0</v>
      </c>
      <c r="M137" s="179">
        <f t="shared" ca="1" si="35"/>
        <v>0</v>
      </c>
      <c r="N137" s="179">
        <f t="shared" ca="1" si="37"/>
        <v>0</v>
      </c>
      <c r="O137" s="180">
        <f t="shared" ca="1" si="23"/>
        <v>0</v>
      </c>
      <c r="P137" s="181">
        <f t="shared" ca="1" si="36"/>
        <v>0</v>
      </c>
      <c r="Q137" s="182">
        <f t="shared" ca="1" si="24"/>
        <v>0</v>
      </c>
      <c r="R137" s="182">
        <f ca="1">IF(LEN(B137)&gt;0,'7'!R137-'7'!Q137,"")</f>
        <v>0</v>
      </c>
      <c r="S137" s="183"/>
      <c r="T137" s="33"/>
      <c r="U137" s="33"/>
      <c r="V137" s="33"/>
      <c r="W137" s="33"/>
      <c r="X137" s="33"/>
      <c r="Y137" s="33"/>
      <c r="AB137" s="243">
        <f>ROW()</f>
        <v>137</v>
      </c>
      <c r="AC137" s="118">
        <f t="shared" ca="1" si="25"/>
        <v>0</v>
      </c>
      <c r="AD137" s="118">
        <f t="shared" ca="1" si="26"/>
        <v>0</v>
      </c>
      <c r="AE137" s="119" t="str">
        <f t="shared" ca="1" si="27"/>
        <v>-</v>
      </c>
      <c r="AF137" s="118" t="str">
        <f t="shared" ca="1" si="28"/>
        <v>-</v>
      </c>
      <c r="AG137" s="119" t="str">
        <f t="shared" ca="1" si="29"/>
        <v>-</v>
      </c>
      <c r="AH137" s="118" t="str">
        <f t="shared" ca="1" si="30"/>
        <v>-</v>
      </c>
      <c r="AI137" s="118">
        <f t="shared" ca="1" si="31"/>
        <v>0</v>
      </c>
      <c r="AJ137" s="120">
        <f t="shared" ca="1" si="32"/>
        <v>0</v>
      </c>
      <c r="AK137" s="118">
        <f t="shared" ca="1" si="33"/>
        <v>0</v>
      </c>
      <c r="AL137" s="118">
        <f t="shared" ca="1" si="34"/>
        <v>0</v>
      </c>
    </row>
    <row r="138" spans="1:38" ht="27" customHeight="1" x14ac:dyDescent="0.25">
      <c r="A138" s="53">
        <f>'OSNOVNA PLAČA'!A132</f>
        <v>123</v>
      </c>
      <c r="B138" s="333" t="str">
        <f t="shared" ca="1" si="21"/>
        <v>A123</v>
      </c>
      <c r="C138" s="333"/>
      <c r="D138" s="54" t="str">
        <f>IF(LEN('OSNOVNA PLAČA'!C132)&gt;0,'OSNOVNA PLAČA'!C132,"")</f>
        <v/>
      </c>
      <c r="E138" s="55" t="str">
        <f>IF(LEN('OSNOVNA PLAČA'!D132)&gt;0,'OSNOVNA PLAČA'!D132,"")</f>
        <v/>
      </c>
      <c r="F138" s="164">
        <f ca="1">IF(LEN(B138)&gt;0,'OBRAČUNANA OSNOVNA PLAČA'!L132,"")</f>
        <v>0</v>
      </c>
      <c r="G138" s="57"/>
      <c r="H138" s="57"/>
      <c r="I138" s="57"/>
      <c r="J138" s="57"/>
      <c r="K138" s="57"/>
      <c r="L138" s="178">
        <f t="shared" si="22"/>
        <v>0</v>
      </c>
      <c r="M138" s="179">
        <f t="shared" ca="1" si="35"/>
        <v>0</v>
      </c>
      <c r="N138" s="179">
        <f t="shared" ca="1" si="37"/>
        <v>0</v>
      </c>
      <c r="O138" s="180">
        <f t="shared" ca="1" si="23"/>
        <v>0</v>
      </c>
      <c r="P138" s="181">
        <f t="shared" ca="1" si="36"/>
        <v>0</v>
      </c>
      <c r="Q138" s="182">
        <f t="shared" ca="1" si="24"/>
        <v>0</v>
      </c>
      <c r="R138" s="182">
        <f ca="1">IF(LEN(B138)&gt;0,'7'!R138-'7'!Q138,"")</f>
        <v>0</v>
      </c>
      <c r="S138" s="183"/>
      <c r="T138" s="33"/>
      <c r="U138" s="33"/>
      <c r="V138" s="33"/>
      <c r="W138" s="33"/>
      <c r="X138" s="33"/>
      <c r="Y138" s="33"/>
      <c r="AB138" s="243">
        <f>ROW()</f>
        <v>138</v>
      </c>
      <c r="AC138" s="118">
        <f t="shared" ca="1" si="25"/>
        <v>0</v>
      </c>
      <c r="AD138" s="118">
        <f t="shared" ca="1" si="26"/>
        <v>0</v>
      </c>
      <c r="AE138" s="119" t="str">
        <f t="shared" ca="1" si="27"/>
        <v>-</v>
      </c>
      <c r="AF138" s="118" t="str">
        <f t="shared" ca="1" si="28"/>
        <v>-</v>
      </c>
      <c r="AG138" s="119" t="str">
        <f t="shared" ca="1" si="29"/>
        <v>-</v>
      </c>
      <c r="AH138" s="118" t="str">
        <f t="shared" ca="1" si="30"/>
        <v>-</v>
      </c>
      <c r="AI138" s="118">
        <f t="shared" ca="1" si="31"/>
        <v>0</v>
      </c>
      <c r="AJ138" s="120">
        <f t="shared" ca="1" si="32"/>
        <v>0</v>
      </c>
      <c r="AK138" s="118">
        <f t="shared" ca="1" si="33"/>
        <v>0</v>
      </c>
      <c r="AL138" s="118">
        <f t="shared" ca="1" si="34"/>
        <v>0</v>
      </c>
    </row>
    <row r="139" spans="1:38" ht="27" customHeight="1" x14ac:dyDescent="0.25">
      <c r="A139" s="53">
        <f>'OSNOVNA PLAČA'!A133</f>
        <v>124</v>
      </c>
      <c r="B139" s="333" t="str">
        <f t="shared" ca="1" si="21"/>
        <v>A124</v>
      </c>
      <c r="C139" s="333"/>
      <c r="D139" s="54" t="str">
        <f>IF(LEN('OSNOVNA PLAČA'!C133)&gt;0,'OSNOVNA PLAČA'!C133,"")</f>
        <v/>
      </c>
      <c r="E139" s="55" t="str">
        <f>IF(LEN('OSNOVNA PLAČA'!D133)&gt;0,'OSNOVNA PLAČA'!D133,"")</f>
        <v/>
      </c>
      <c r="F139" s="164">
        <f ca="1">IF(LEN(B139)&gt;0,'OBRAČUNANA OSNOVNA PLAČA'!L133,"")</f>
        <v>0</v>
      </c>
      <c r="G139" s="57"/>
      <c r="H139" s="57"/>
      <c r="I139" s="57"/>
      <c r="J139" s="57"/>
      <c r="K139" s="57"/>
      <c r="L139" s="178">
        <f t="shared" si="22"/>
        <v>0</v>
      </c>
      <c r="M139" s="179">
        <f t="shared" ca="1" si="35"/>
        <v>0</v>
      </c>
      <c r="N139" s="179">
        <f t="shared" ca="1" si="37"/>
        <v>0</v>
      </c>
      <c r="O139" s="180">
        <f t="shared" ca="1" si="23"/>
        <v>0</v>
      </c>
      <c r="P139" s="181">
        <f t="shared" ca="1" si="36"/>
        <v>0</v>
      </c>
      <c r="Q139" s="182">
        <f t="shared" ca="1" si="24"/>
        <v>0</v>
      </c>
      <c r="R139" s="182">
        <f ca="1">IF(LEN(B139)&gt;0,'7'!R139-'7'!Q139,"")</f>
        <v>0</v>
      </c>
      <c r="S139" s="183"/>
      <c r="T139" s="33"/>
      <c r="U139" s="33"/>
      <c r="V139" s="33"/>
      <c r="W139" s="33"/>
      <c r="X139" s="33"/>
      <c r="Y139" s="33"/>
      <c r="AB139" s="243">
        <f>ROW()</f>
        <v>139</v>
      </c>
      <c r="AC139" s="118">
        <f t="shared" ca="1" si="25"/>
        <v>0</v>
      </c>
      <c r="AD139" s="118">
        <f t="shared" ca="1" si="26"/>
        <v>0</v>
      </c>
      <c r="AE139" s="119" t="str">
        <f t="shared" ca="1" si="27"/>
        <v>-</v>
      </c>
      <c r="AF139" s="118" t="str">
        <f t="shared" ca="1" si="28"/>
        <v>-</v>
      </c>
      <c r="AG139" s="119" t="str">
        <f t="shared" ca="1" si="29"/>
        <v>-</v>
      </c>
      <c r="AH139" s="118" t="str">
        <f t="shared" ca="1" si="30"/>
        <v>-</v>
      </c>
      <c r="AI139" s="118">
        <f t="shared" ca="1" si="31"/>
        <v>0</v>
      </c>
      <c r="AJ139" s="120">
        <f t="shared" ca="1" si="32"/>
        <v>0</v>
      </c>
      <c r="AK139" s="118">
        <f t="shared" ca="1" si="33"/>
        <v>0</v>
      </c>
      <c r="AL139" s="118">
        <f t="shared" ca="1" si="34"/>
        <v>0</v>
      </c>
    </row>
    <row r="140" spans="1:38" ht="27" customHeight="1" x14ac:dyDescent="0.25">
      <c r="A140" s="53">
        <f>'OSNOVNA PLAČA'!A134</f>
        <v>125</v>
      </c>
      <c r="B140" s="333" t="str">
        <f t="shared" ca="1" si="21"/>
        <v>A125</v>
      </c>
      <c r="C140" s="333"/>
      <c r="D140" s="54" t="str">
        <f>IF(LEN('OSNOVNA PLAČA'!C134)&gt;0,'OSNOVNA PLAČA'!C134,"")</f>
        <v/>
      </c>
      <c r="E140" s="55" t="str">
        <f>IF(LEN('OSNOVNA PLAČA'!D134)&gt;0,'OSNOVNA PLAČA'!D134,"")</f>
        <v/>
      </c>
      <c r="F140" s="164">
        <f ca="1">IF(LEN(B140)&gt;0,'OBRAČUNANA OSNOVNA PLAČA'!L134,"")</f>
        <v>0</v>
      </c>
      <c r="G140" s="57"/>
      <c r="H140" s="57"/>
      <c r="I140" s="57"/>
      <c r="J140" s="57"/>
      <c r="K140" s="57"/>
      <c r="L140" s="178">
        <f t="shared" si="22"/>
        <v>0</v>
      </c>
      <c r="M140" s="179">
        <f t="shared" ca="1" si="35"/>
        <v>0</v>
      </c>
      <c r="N140" s="179">
        <f t="shared" ca="1" si="37"/>
        <v>0</v>
      </c>
      <c r="O140" s="180">
        <f t="shared" ca="1" si="23"/>
        <v>0</v>
      </c>
      <c r="P140" s="181">
        <f t="shared" ca="1" si="36"/>
        <v>0</v>
      </c>
      <c r="Q140" s="182">
        <f t="shared" ca="1" si="24"/>
        <v>0</v>
      </c>
      <c r="R140" s="182">
        <f ca="1">IF(LEN(B140)&gt;0,'7'!R140-'7'!Q140,"")</f>
        <v>0</v>
      </c>
      <c r="S140" s="183"/>
      <c r="T140" s="33"/>
      <c r="U140" s="33"/>
      <c r="V140" s="33"/>
      <c r="W140" s="33"/>
      <c r="X140" s="33"/>
      <c r="Y140" s="33"/>
      <c r="AB140" s="243">
        <f>ROW()</f>
        <v>140</v>
      </c>
      <c r="AC140" s="118">
        <f t="shared" ca="1" si="25"/>
        <v>0</v>
      </c>
      <c r="AD140" s="118">
        <f t="shared" ca="1" si="26"/>
        <v>0</v>
      </c>
      <c r="AE140" s="119" t="str">
        <f t="shared" ca="1" si="27"/>
        <v>-</v>
      </c>
      <c r="AF140" s="118" t="str">
        <f t="shared" ca="1" si="28"/>
        <v>-</v>
      </c>
      <c r="AG140" s="119" t="str">
        <f t="shared" ca="1" si="29"/>
        <v>-</v>
      </c>
      <c r="AH140" s="118" t="str">
        <f t="shared" ca="1" si="30"/>
        <v>-</v>
      </c>
      <c r="AI140" s="118">
        <f t="shared" ca="1" si="31"/>
        <v>0</v>
      </c>
      <c r="AJ140" s="120">
        <f t="shared" ca="1" si="32"/>
        <v>0</v>
      </c>
      <c r="AK140" s="118">
        <f t="shared" ca="1" si="33"/>
        <v>0</v>
      </c>
      <c r="AL140" s="118">
        <f t="shared" ca="1" si="34"/>
        <v>0</v>
      </c>
    </row>
    <row r="141" spans="1:38" ht="27" customHeight="1" x14ac:dyDescent="0.25">
      <c r="A141" s="53">
        <f>'OSNOVNA PLAČA'!A135</f>
        <v>126</v>
      </c>
      <c r="B141" s="333" t="str">
        <f t="shared" ca="1" si="21"/>
        <v>A126</v>
      </c>
      <c r="C141" s="333"/>
      <c r="D141" s="54" t="str">
        <f>IF(LEN('OSNOVNA PLAČA'!C135)&gt;0,'OSNOVNA PLAČA'!C135,"")</f>
        <v/>
      </c>
      <c r="E141" s="55" t="str">
        <f>IF(LEN('OSNOVNA PLAČA'!D135)&gt;0,'OSNOVNA PLAČA'!D135,"")</f>
        <v/>
      </c>
      <c r="F141" s="164">
        <f ca="1">IF(LEN(B141)&gt;0,'OBRAČUNANA OSNOVNA PLAČA'!L135,"")</f>
        <v>0</v>
      </c>
      <c r="G141" s="57"/>
      <c r="H141" s="57"/>
      <c r="I141" s="57"/>
      <c r="J141" s="57"/>
      <c r="K141" s="57"/>
      <c r="L141" s="178">
        <f t="shared" si="22"/>
        <v>0</v>
      </c>
      <c r="M141" s="179">
        <f t="shared" ca="1" si="35"/>
        <v>0</v>
      </c>
      <c r="N141" s="179">
        <f t="shared" ca="1" si="37"/>
        <v>0</v>
      </c>
      <c r="O141" s="180">
        <f t="shared" ca="1" si="23"/>
        <v>0</v>
      </c>
      <c r="P141" s="181">
        <f t="shared" ca="1" si="36"/>
        <v>0</v>
      </c>
      <c r="Q141" s="182">
        <f t="shared" ca="1" si="24"/>
        <v>0</v>
      </c>
      <c r="R141" s="182">
        <f ca="1">IF(LEN(B141)&gt;0,'7'!R141-'7'!Q141,"")</f>
        <v>0</v>
      </c>
      <c r="S141" s="183"/>
      <c r="T141" s="33"/>
      <c r="U141" s="33"/>
      <c r="V141" s="33"/>
      <c r="W141" s="33"/>
      <c r="X141" s="33"/>
      <c r="Y141" s="33"/>
      <c r="AB141" s="243">
        <f>ROW()</f>
        <v>141</v>
      </c>
      <c r="AC141" s="118">
        <f t="shared" ca="1" si="25"/>
        <v>0</v>
      </c>
      <c r="AD141" s="118">
        <f t="shared" ca="1" si="26"/>
        <v>0</v>
      </c>
      <c r="AE141" s="119" t="str">
        <f t="shared" ca="1" si="27"/>
        <v>-</v>
      </c>
      <c r="AF141" s="118" t="str">
        <f t="shared" ca="1" si="28"/>
        <v>-</v>
      </c>
      <c r="AG141" s="119" t="str">
        <f t="shared" ca="1" si="29"/>
        <v>-</v>
      </c>
      <c r="AH141" s="118" t="str">
        <f t="shared" ca="1" si="30"/>
        <v>-</v>
      </c>
      <c r="AI141" s="118">
        <f t="shared" ca="1" si="31"/>
        <v>0</v>
      </c>
      <c r="AJ141" s="120">
        <f t="shared" ca="1" si="32"/>
        <v>0</v>
      </c>
      <c r="AK141" s="118">
        <f t="shared" ca="1" si="33"/>
        <v>0</v>
      </c>
      <c r="AL141" s="118">
        <f t="shared" ca="1" si="34"/>
        <v>0</v>
      </c>
    </row>
    <row r="142" spans="1:38" ht="27" customHeight="1" x14ac:dyDescent="0.25">
      <c r="A142" s="53">
        <f>'OSNOVNA PLAČA'!A136</f>
        <v>127</v>
      </c>
      <c r="B142" s="333" t="str">
        <f t="shared" ca="1" si="21"/>
        <v>A127</v>
      </c>
      <c r="C142" s="333"/>
      <c r="D142" s="54" t="str">
        <f>IF(LEN('OSNOVNA PLAČA'!C136)&gt;0,'OSNOVNA PLAČA'!C136,"")</f>
        <v/>
      </c>
      <c r="E142" s="55" t="str">
        <f>IF(LEN('OSNOVNA PLAČA'!D136)&gt;0,'OSNOVNA PLAČA'!D136,"")</f>
        <v/>
      </c>
      <c r="F142" s="164">
        <f ca="1">IF(LEN(B142)&gt;0,'OBRAČUNANA OSNOVNA PLAČA'!L136,"")</f>
        <v>0</v>
      </c>
      <c r="G142" s="57"/>
      <c r="H142" s="57"/>
      <c r="I142" s="57"/>
      <c r="J142" s="57"/>
      <c r="K142" s="57"/>
      <c r="L142" s="178">
        <f t="shared" si="22"/>
        <v>0</v>
      </c>
      <c r="M142" s="179">
        <f t="shared" ca="1" si="35"/>
        <v>0</v>
      </c>
      <c r="N142" s="179">
        <f t="shared" ca="1" si="37"/>
        <v>0</v>
      </c>
      <c r="O142" s="180">
        <f t="shared" ca="1" si="23"/>
        <v>0</v>
      </c>
      <c r="P142" s="181">
        <f t="shared" ca="1" si="36"/>
        <v>0</v>
      </c>
      <c r="Q142" s="182">
        <f t="shared" ca="1" si="24"/>
        <v>0</v>
      </c>
      <c r="R142" s="182">
        <f ca="1">IF(LEN(B142)&gt;0,'7'!R142-'7'!Q142,"")</f>
        <v>0</v>
      </c>
      <c r="S142" s="183"/>
      <c r="T142" s="33"/>
      <c r="U142" s="33"/>
      <c r="V142" s="33"/>
      <c r="W142" s="33"/>
      <c r="X142" s="33"/>
      <c r="Y142" s="33"/>
      <c r="AB142" s="243">
        <f>ROW()</f>
        <v>142</v>
      </c>
      <c r="AC142" s="118">
        <f t="shared" ca="1" si="25"/>
        <v>0</v>
      </c>
      <c r="AD142" s="118">
        <f t="shared" ca="1" si="26"/>
        <v>0</v>
      </c>
      <c r="AE142" s="119" t="str">
        <f t="shared" ca="1" si="27"/>
        <v>-</v>
      </c>
      <c r="AF142" s="118" t="str">
        <f t="shared" ca="1" si="28"/>
        <v>-</v>
      </c>
      <c r="AG142" s="119" t="str">
        <f t="shared" ca="1" si="29"/>
        <v>-</v>
      </c>
      <c r="AH142" s="118" t="str">
        <f t="shared" ca="1" si="30"/>
        <v>-</v>
      </c>
      <c r="AI142" s="118">
        <f t="shared" ca="1" si="31"/>
        <v>0</v>
      </c>
      <c r="AJ142" s="120">
        <f t="shared" ca="1" si="32"/>
        <v>0</v>
      </c>
      <c r="AK142" s="118">
        <f t="shared" ca="1" si="33"/>
        <v>0</v>
      </c>
      <c r="AL142" s="118">
        <f t="shared" ca="1" si="34"/>
        <v>0</v>
      </c>
    </row>
    <row r="143" spans="1:38" ht="27" customHeight="1" x14ac:dyDescent="0.25">
      <c r="A143" s="53">
        <f>'OSNOVNA PLAČA'!A137</f>
        <v>128</v>
      </c>
      <c r="B143" s="333" t="str">
        <f t="shared" ca="1" si="21"/>
        <v>A128</v>
      </c>
      <c r="C143" s="333"/>
      <c r="D143" s="54" t="str">
        <f>IF(LEN('OSNOVNA PLAČA'!C137)&gt;0,'OSNOVNA PLAČA'!C137,"")</f>
        <v/>
      </c>
      <c r="E143" s="55" t="str">
        <f>IF(LEN('OSNOVNA PLAČA'!D137)&gt;0,'OSNOVNA PLAČA'!D137,"")</f>
        <v/>
      </c>
      <c r="F143" s="164">
        <f ca="1">IF(LEN(B143)&gt;0,'OBRAČUNANA OSNOVNA PLAČA'!L137,"")</f>
        <v>0</v>
      </c>
      <c r="G143" s="57"/>
      <c r="H143" s="57"/>
      <c r="I143" s="57"/>
      <c r="J143" s="57"/>
      <c r="K143" s="57"/>
      <c r="L143" s="178">
        <f t="shared" si="22"/>
        <v>0</v>
      </c>
      <c r="M143" s="179">
        <f t="shared" ca="1" si="35"/>
        <v>0</v>
      </c>
      <c r="N143" s="179">
        <f t="shared" ca="1" si="37"/>
        <v>0</v>
      </c>
      <c r="O143" s="180">
        <f t="shared" ca="1" si="23"/>
        <v>0</v>
      </c>
      <c r="P143" s="181">
        <f t="shared" ca="1" si="36"/>
        <v>0</v>
      </c>
      <c r="Q143" s="182">
        <f t="shared" ca="1" si="24"/>
        <v>0</v>
      </c>
      <c r="R143" s="182">
        <f ca="1">IF(LEN(B143)&gt;0,'7'!R143-'7'!Q143,"")</f>
        <v>0</v>
      </c>
      <c r="S143" s="183"/>
      <c r="T143" s="33"/>
      <c r="U143" s="33"/>
      <c r="V143" s="33"/>
      <c r="W143" s="33"/>
      <c r="X143" s="33"/>
      <c r="Y143" s="33"/>
      <c r="AB143" s="243">
        <f>ROW()</f>
        <v>143</v>
      </c>
      <c r="AC143" s="118">
        <f t="shared" ca="1" si="25"/>
        <v>0</v>
      </c>
      <c r="AD143" s="118">
        <f t="shared" ca="1" si="26"/>
        <v>0</v>
      </c>
      <c r="AE143" s="119" t="str">
        <f t="shared" ca="1" si="27"/>
        <v>-</v>
      </c>
      <c r="AF143" s="118" t="str">
        <f t="shared" ca="1" si="28"/>
        <v>-</v>
      </c>
      <c r="AG143" s="119" t="str">
        <f t="shared" ca="1" si="29"/>
        <v>-</v>
      </c>
      <c r="AH143" s="118" t="str">
        <f t="shared" ca="1" si="30"/>
        <v>-</v>
      </c>
      <c r="AI143" s="118">
        <f t="shared" ca="1" si="31"/>
        <v>0</v>
      </c>
      <c r="AJ143" s="120">
        <f t="shared" ca="1" si="32"/>
        <v>0</v>
      </c>
      <c r="AK143" s="118">
        <f t="shared" ca="1" si="33"/>
        <v>0</v>
      </c>
      <c r="AL143" s="118">
        <f t="shared" ca="1" si="34"/>
        <v>0</v>
      </c>
    </row>
    <row r="144" spans="1:38" ht="27" customHeight="1" x14ac:dyDescent="0.25">
      <c r="A144" s="53">
        <f>'OSNOVNA PLAČA'!A138</f>
        <v>129</v>
      </c>
      <c r="B144" s="333" t="str">
        <f t="shared" ca="1" si="21"/>
        <v>A129</v>
      </c>
      <c r="C144" s="333"/>
      <c r="D144" s="54" t="str">
        <f>IF(LEN('OSNOVNA PLAČA'!C138)&gt;0,'OSNOVNA PLAČA'!C138,"")</f>
        <v/>
      </c>
      <c r="E144" s="55" t="str">
        <f>IF(LEN('OSNOVNA PLAČA'!D138)&gt;0,'OSNOVNA PLAČA'!D138,"")</f>
        <v/>
      </c>
      <c r="F144" s="164">
        <f ca="1">IF(LEN(B144)&gt;0,'OBRAČUNANA OSNOVNA PLAČA'!L138,"")</f>
        <v>0</v>
      </c>
      <c r="G144" s="57"/>
      <c r="H144" s="57"/>
      <c r="I144" s="57"/>
      <c r="J144" s="57"/>
      <c r="K144" s="57"/>
      <c r="L144" s="178">
        <f t="shared" ref="L144:L207" si="38">+G144+H144+I144+J144+K144</f>
        <v>0</v>
      </c>
      <c r="M144" s="179">
        <f t="shared" ca="1" si="35"/>
        <v>0</v>
      </c>
      <c r="N144" s="179">
        <f t="shared" ca="1" si="37"/>
        <v>0</v>
      </c>
      <c r="O144" s="180">
        <f t="shared" ref="O144:O207" ca="1" si="39">IF(LEN(B144)&gt;0,M144*$P$267,"")</f>
        <v>0</v>
      </c>
      <c r="P144" s="181">
        <f t="shared" ca="1" si="36"/>
        <v>0</v>
      </c>
      <c r="Q144" s="182">
        <f t="shared" ref="Q144:Q207" ca="1" si="40">MIN(P144,R144)</f>
        <v>0</v>
      </c>
      <c r="R144" s="182">
        <f ca="1">IF(LEN(B144)&gt;0,'7'!R144-'7'!Q144,"")</f>
        <v>0</v>
      </c>
      <c r="S144" s="183"/>
      <c r="T144" s="33"/>
      <c r="U144" s="33"/>
      <c r="V144" s="33"/>
      <c r="W144" s="33"/>
      <c r="X144" s="33"/>
      <c r="Y144" s="33"/>
      <c r="AB144" s="243">
        <f>ROW()</f>
        <v>144</v>
      </c>
      <c r="AC144" s="118">
        <f t="shared" ca="1" si="25"/>
        <v>0</v>
      </c>
      <c r="AD144" s="118">
        <f t="shared" ca="1" si="26"/>
        <v>0</v>
      </c>
      <c r="AE144" s="119" t="str">
        <f t="shared" ref="AE144:AE207" ca="1" si="41">IF(AC144&gt;=AD144,"-",$L144/(5*MAX($M$271:$M$272)))</f>
        <v>-</v>
      </c>
      <c r="AF144" s="118" t="str">
        <f t="shared" ref="AF144:AF207" ca="1" si="42">IF(AC144&gt;=AD144,"-",$L144/(5*MAX($M$271:$M$272))*AK144)</f>
        <v>-</v>
      </c>
      <c r="AG144" s="119" t="str">
        <f t="shared" ref="AG144:AG207" ca="1" si="43">IF(AE144="-","-",AE144*$AF$267)</f>
        <v>-</v>
      </c>
      <c r="AH144" s="118" t="str">
        <f t="shared" ref="AH144:AH207" ca="1" si="44">IF(AF144="-","-",AF144*$AF$267)</f>
        <v>-</v>
      </c>
      <c r="AI144" s="118">
        <f t="shared" ref="AI144:AI207" ca="1" si="45">IF(AG144="-",0,MIN(AH144,R144))</f>
        <v>0</v>
      </c>
      <c r="AJ144" s="120">
        <f t="shared" ref="AJ144:AJ207" ca="1" si="46">+AD144-AC144</f>
        <v>0</v>
      </c>
      <c r="AK144" s="118">
        <f t="shared" ca="1" si="33"/>
        <v>0</v>
      </c>
      <c r="AL144" s="118">
        <f t="shared" ca="1" si="34"/>
        <v>0</v>
      </c>
    </row>
    <row r="145" spans="1:38" ht="27" customHeight="1" x14ac:dyDescent="0.25">
      <c r="A145" s="53">
        <f>'OSNOVNA PLAČA'!A139</f>
        <v>130</v>
      </c>
      <c r="B145" s="333" t="str">
        <f t="shared" ca="1" si="21"/>
        <v>A130</v>
      </c>
      <c r="C145" s="333"/>
      <c r="D145" s="54" t="str">
        <f>IF(LEN('OSNOVNA PLAČA'!C139)&gt;0,'OSNOVNA PLAČA'!C139,"")</f>
        <v/>
      </c>
      <c r="E145" s="55" t="str">
        <f>IF(LEN('OSNOVNA PLAČA'!D139)&gt;0,'OSNOVNA PLAČA'!D139,"")</f>
        <v/>
      </c>
      <c r="F145" s="164">
        <f ca="1">IF(LEN(B145)&gt;0,'OBRAČUNANA OSNOVNA PLAČA'!L139,"")</f>
        <v>0</v>
      </c>
      <c r="G145" s="57"/>
      <c r="H145" s="57"/>
      <c r="I145" s="57"/>
      <c r="J145" s="57"/>
      <c r="K145" s="57"/>
      <c r="L145" s="178">
        <f t="shared" si="38"/>
        <v>0</v>
      </c>
      <c r="M145" s="179">
        <f t="shared" ref="M145:M208" ca="1" si="47">IF(LEN(B145)&gt;0,L145/5,"")</f>
        <v>0</v>
      </c>
      <c r="N145" s="179">
        <f t="shared" ca="1" si="37"/>
        <v>0</v>
      </c>
      <c r="O145" s="180">
        <f t="shared" ca="1" si="39"/>
        <v>0</v>
      </c>
      <c r="P145" s="181">
        <f t="shared" ref="P145:P208" ca="1" si="48">IF(LEN(B145)&gt;0,F145*O145,"")</f>
        <v>0</v>
      </c>
      <c r="Q145" s="182">
        <f t="shared" ca="1" si="40"/>
        <v>0</v>
      </c>
      <c r="R145" s="182">
        <f ca="1">IF(LEN(B145)&gt;0,'7'!R145-'7'!Q145,"")</f>
        <v>0</v>
      </c>
      <c r="S145" s="183"/>
      <c r="T145" s="33"/>
      <c r="U145" s="33"/>
      <c r="V145" s="33"/>
      <c r="W145" s="33"/>
      <c r="X145" s="33"/>
      <c r="Y145" s="33"/>
      <c r="AB145" s="243">
        <f>ROW()</f>
        <v>145</v>
      </c>
      <c r="AC145" s="118">
        <f t="shared" ca="1" si="25"/>
        <v>0</v>
      </c>
      <c r="AD145" s="118">
        <f t="shared" ca="1" si="26"/>
        <v>0</v>
      </c>
      <c r="AE145" s="119" t="str">
        <f t="shared" ca="1" si="41"/>
        <v>-</v>
      </c>
      <c r="AF145" s="118" t="str">
        <f t="shared" ca="1" si="42"/>
        <v>-</v>
      </c>
      <c r="AG145" s="119" t="str">
        <f t="shared" ca="1" si="43"/>
        <v>-</v>
      </c>
      <c r="AH145" s="118" t="str">
        <f t="shared" ca="1" si="44"/>
        <v>-</v>
      </c>
      <c r="AI145" s="118">
        <f t="shared" ca="1" si="45"/>
        <v>0</v>
      </c>
      <c r="AJ145" s="120">
        <f t="shared" ca="1" si="46"/>
        <v>0</v>
      </c>
      <c r="AK145" s="118">
        <f t="shared" ca="1" si="33"/>
        <v>0</v>
      </c>
      <c r="AL145" s="118">
        <f t="shared" ca="1" si="34"/>
        <v>0</v>
      </c>
    </row>
    <row r="146" spans="1:38" ht="27" customHeight="1" x14ac:dyDescent="0.25">
      <c r="A146" s="53">
        <f>'OSNOVNA PLAČA'!A140</f>
        <v>131</v>
      </c>
      <c r="B146" s="333" t="str">
        <f t="shared" ca="1" si="21"/>
        <v>A131</v>
      </c>
      <c r="C146" s="333"/>
      <c r="D146" s="54" t="str">
        <f>IF(LEN('OSNOVNA PLAČA'!C140)&gt;0,'OSNOVNA PLAČA'!C140,"")</f>
        <v/>
      </c>
      <c r="E146" s="55" t="str">
        <f>IF(LEN('OSNOVNA PLAČA'!D140)&gt;0,'OSNOVNA PLAČA'!D140,"")</f>
        <v/>
      </c>
      <c r="F146" s="164">
        <f ca="1">IF(LEN(B146)&gt;0,'OBRAČUNANA OSNOVNA PLAČA'!L140,"")</f>
        <v>0</v>
      </c>
      <c r="G146" s="57"/>
      <c r="H146" s="57"/>
      <c r="I146" s="57"/>
      <c r="J146" s="57"/>
      <c r="K146" s="57"/>
      <c r="L146" s="178">
        <f t="shared" si="38"/>
        <v>0</v>
      </c>
      <c r="M146" s="179">
        <f t="shared" ca="1" si="47"/>
        <v>0</v>
      </c>
      <c r="N146" s="179">
        <f t="shared" ref="N146:N209" ca="1" si="49">IF(LEN(B146)&gt;0,F146*M146,"")</f>
        <v>0</v>
      </c>
      <c r="O146" s="180">
        <f t="shared" ca="1" si="39"/>
        <v>0</v>
      </c>
      <c r="P146" s="181">
        <f t="shared" ca="1" si="48"/>
        <v>0</v>
      </c>
      <c r="Q146" s="182">
        <f t="shared" ca="1" si="40"/>
        <v>0</v>
      </c>
      <c r="R146" s="182">
        <f ca="1">IF(LEN(B146)&gt;0,'7'!R146-'7'!Q146,"")</f>
        <v>0</v>
      </c>
      <c r="S146" s="183"/>
      <c r="T146" s="33"/>
      <c r="U146" s="33"/>
      <c r="V146" s="33"/>
      <c r="W146" s="33"/>
      <c r="X146" s="33"/>
      <c r="Y146" s="33"/>
      <c r="AB146" s="243">
        <f>ROW()</f>
        <v>146</v>
      </c>
      <c r="AC146" s="118">
        <f t="shared" ca="1" si="25"/>
        <v>0</v>
      </c>
      <c r="AD146" s="118">
        <f t="shared" ca="1" si="26"/>
        <v>0</v>
      </c>
      <c r="AE146" s="119" t="str">
        <f t="shared" ca="1" si="41"/>
        <v>-</v>
      </c>
      <c r="AF146" s="118" t="str">
        <f t="shared" ca="1" si="42"/>
        <v>-</v>
      </c>
      <c r="AG146" s="119" t="str">
        <f t="shared" ca="1" si="43"/>
        <v>-</v>
      </c>
      <c r="AH146" s="118" t="str">
        <f t="shared" ca="1" si="44"/>
        <v>-</v>
      </c>
      <c r="AI146" s="118">
        <f t="shared" ca="1" si="45"/>
        <v>0</v>
      </c>
      <c r="AJ146" s="120">
        <f t="shared" ca="1" si="46"/>
        <v>0</v>
      </c>
      <c r="AK146" s="118">
        <f t="shared" ca="1" si="33"/>
        <v>0</v>
      </c>
      <c r="AL146" s="118">
        <f t="shared" ca="1" si="34"/>
        <v>0</v>
      </c>
    </row>
    <row r="147" spans="1:38" ht="27" customHeight="1" x14ac:dyDescent="0.25">
      <c r="A147" s="53">
        <f>'OSNOVNA PLAČA'!A141</f>
        <v>132</v>
      </c>
      <c r="B147" s="333" t="str">
        <f t="shared" ca="1" si="21"/>
        <v>A132</v>
      </c>
      <c r="C147" s="333"/>
      <c r="D147" s="54" t="str">
        <f>IF(LEN('OSNOVNA PLAČA'!C141)&gt;0,'OSNOVNA PLAČA'!C141,"")</f>
        <v/>
      </c>
      <c r="E147" s="55" t="str">
        <f>IF(LEN('OSNOVNA PLAČA'!D141)&gt;0,'OSNOVNA PLAČA'!D141,"")</f>
        <v/>
      </c>
      <c r="F147" s="164">
        <f ca="1">IF(LEN(B147)&gt;0,'OBRAČUNANA OSNOVNA PLAČA'!L141,"")</f>
        <v>0</v>
      </c>
      <c r="G147" s="57"/>
      <c r="H147" s="57"/>
      <c r="I147" s="57"/>
      <c r="J147" s="57"/>
      <c r="K147" s="57"/>
      <c r="L147" s="178">
        <f t="shared" si="38"/>
        <v>0</v>
      </c>
      <c r="M147" s="179">
        <f t="shared" ca="1" si="47"/>
        <v>0</v>
      </c>
      <c r="N147" s="179">
        <f t="shared" ca="1" si="49"/>
        <v>0</v>
      </c>
      <c r="O147" s="180">
        <f t="shared" ca="1" si="39"/>
        <v>0</v>
      </c>
      <c r="P147" s="181">
        <f t="shared" ca="1" si="48"/>
        <v>0</v>
      </c>
      <c r="Q147" s="182">
        <f t="shared" ca="1" si="40"/>
        <v>0</v>
      </c>
      <c r="R147" s="182">
        <f ca="1">IF(LEN(B147)&gt;0,'7'!R147-'7'!Q147,"")</f>
        <v>0</v>
      </c>
      <c r="S147" s="183"/>
      <c r="T147" s="33"/>
      <c r="U147" s="33"/>
      <c r="V147" s="33"/>
      <c r="W147" s="33"/>
      <c r="X147" s="33"/>
      <c r="Y147" s="33"/>
      <c r="AB147" s="243">
        <f>ROW()</f>
        <v>147</v>
      </c>
      <c r="AC147" s="118">
        <f t="shared" ca="1" si="25"/>
        <v>0</v>
      </c>
      <c r="AD147" s="118">
        <f t="shared" ca="1" si="26"/>
        <v>0</v>
      </c>
      <c r="AE147" s="119" t="str">
        <f t="shared" ca="1" si="41"/>
        <v>-</v>
      </c>
      <c r="AF147" s="118" t="str">
        <f t="shared" ca="1" si="42"/>
        <v>-</v>
      </c>
      <c r="AG147" s="119" t="str">
        <f t="shared" ca="1" si="43"/>
        <v>-</v>
      </c>
      <c r="AH147" s="118" t="str">
        <f t="shared" ca="1" si="44"/>
        <v>-</v>
      </c>
      <c r="AI147" s="118">
        <f t="shared" ca="1" si="45"/>
        <v>0</v>
      </c>
      <c r="AJ147" s="120">
        <f t="shared" ca="1" si="46"/>
        <v>0</v>
      </c>
      <c r="AK147" s="118">
        <f t="shared" ca="1" si="33"/>
        <v>0</v>
      </c>
      <c r="AL147" s="118">
        <f t="shared" ca="1" si="34"/>
        <v>0</v>
      </c>
    </row>
    <row r="148" spans="1:38" ht="27" customHeight="1" x14ac:dyDescent="0.25">
      <c r="A148" s="53">
        <f>'OSNOVNA PLAČA'!A142</f>
        <v>133</v>
      </c>
      <c r="B148" s="333" t="str">
        <f t="shared" ca="1" si="21"/>
        <v>A133</v>
      </c>
      <c r="C148" s="333"/>
      <c r="D148" s="54" t="str">
        <f>IF(LEN('OSNOVNA PLAČA'!C142)&gt;0,'OSNOVNA PLAČA'!C142,"")</f>
        <v/>
      </c>
      <c r="E148" s="55" t="str">
        <f>IF(LEN('OSNOVNA PLAČA'!D142)&gt;0,'OSNOVNA PLAČA'!D142,"")</f>
        <v/>
      </c>
      <c r="F148" s="164">
        <f ca="1">IF(LEN(B148)&gt;0,'OBRAČUNANA OSNOVNA PLAČA'!L142,"")</f>
        <v>0</v>
      </c>
      <c r="G148" s="57"/>
      <c r="H148" s="57"/>
      <c r="I148" s="57"/>
      <c r="J148" s="57"/>
      <c r="K148" s="57"/>
      <c r="L148" s="178">
        <f t="shared" si="38"/>
        <v>0</v>
      </c>
      <c r="M148" s="179">
        <f t="shared" ca="1" si="47"/>
        <v>0</v>
      </c>
      <c r="N148" s="179">
        <f t="shared" ca="1" si="49"/>
        <v>0</v>
      </c>
      <c r="O148" s="180">
        <f t="shared" ca="1" si="39"/>
        <v>0</v>
      </c>
      <c r="P148" s="181">
        <f t="shared" ca="1" si="48"/>
        <v>0</v>
      </c>
      <c r="Q148" s="182">
        <f t="shared" ca="1" si="40"/>
        <v>0</v>
      </c>
      <c r="R148" s="182">
        <f ca="1">IF(LEN(B148)&gt;0,'7'!R148-'7'!Q148,"")</f>
        <v>0</v>
      </c>
      <c r="S148" s="183"/>
      <c r="T148" s="33"/>
      <c r="U148" s="33"/>
      <c r="V148" s="33"/>
      <c r="W148" s="33"/>
      <c r="X148" s="33"/>
      <c r="Y148" s="33"/>
      <c r="AB148" s="243">
        <f>ROW()</f>
        <v>148</v>
      </c>
      <c r="AC148" s="118">
        <f t="shared" ca="1" si="25"/>
        <v>0</v>
      </c>
      <c r="AD148" s="118">
        <f t="shared" ca="1" si="26"/>
        <v>0</v>
      </c>
      <c r="AE148" s="119" t="str">
        <f t="shared" ca="1" si="41"/>
        <v>-</v>
      </c>
      <c r="AF148" s="118" t="str">
        <f t="shared" ca="1" si="42"/>
        <v>-</v>
      </c>
      <c r="AG148" s="119" t="str">
        <f t="shared" ca="1" si="43"/>
        <v>-</v>
      </c>
      <c r="AH148" s="118" t="str">
        <f t="shared" ca="1" si="44"/>
        <v>-</v>
      </c>
      <c r="AI148" s="118">
        <f t="shared" ca="1" si="45"/>
        <v>0</v>
      </c>
      <c r="AJ148" s="120">
        <f t="shared" ca="1" si="46"/>
        <v>0</v>
      </c>
      <c r="AK148" s="118">
        <f t="shared" ca="1" si="33"/>
        <v>0</v>
      </c>
      <c r="AL148" s="118">
        <f t="shared" ca="1" si="34"/>
        <v>0</v>
      </c>
    </row>
    <row r="149" spans="1:38" ht="27" customHeight="1" x14ac:dyDescent="0.25">
      <c r="A149" s="53">
        <f>'OSNOVNA PLAČA'!A143</f>
        <v>134</v>
      </c>
      <c r="B149" s="333" t="str">
        <f t="shared" ca="1" si="21"/>
        <v>A134</v>
      </c>
      <c r="C149" s="333"/>
      <c r="D149" s="54" t="str">
        <f>IF(LEN('OSNOVNA PLAČA'!C143)&gt;0,'OSNOVNA PLAČA'!C143,"")</f>
        <v/>
      </c>
      <c r="E149" s="55" t="str">
        <f>IF(LEN('OSNOVNA PLAČA'!D143)&gt;0,'OSNOVNA PLAČA'!D143,"")</f>
        <v/>
      </c>
      <c r="F149" s="164">
        <f ca="1">IF(LEN(B149)&gt;0,'OBRAČUNANA OSNOVNA PLAČA'!L143,"")</f>
        <v>0</v>
      </c>
      <c r="G149" s="57"/>
      <c r="H149" s="57"/>
      <c r="I149" s="57"/>
      <c r="J149" s="57"/>
      <c r="K149" s="57"/>
      <c r="L149" s="178">
        <f t="shared" si="38"/>
        <v>0</v>
      </c>
      <c r="M149" s="179">
        <f t="shared" ca="1" si="47"/>
        <v>0</v>
      </c>
      <c r="N149" s="179">
        <f t="shared" ca="1" si="49"/>
        <v>0</v>
      </c>
      <c r="O149" s="180">
        <f t="shared" ca="1" si="39"/>
        <v>0</v>
      </c>
      <c r="P149" s="181">
        <f t="shared" ca="1" si="48"/>
        <v>0</v>
      </c>
      <c r="Q149" s="182">
        <f t="shared" ca="1" si="40"/>
        <v>0</v>
      </c>
      <c r="R149" s="182">
        <f ca="1">IF(LEN(B149)&gt;0,'7'!R149-'7'!Q149,"")</f>
        <v>0</v>
      </c>
      <c r="S149" s="183"/>
      <c r="T149" s="33"/>
      <c r="U149" s="33"/>
      <c r="V149" s="33"/>
      <c r="W149" s="33"/>
      <c r="X149" s="33"/>
      <c r="Y149" s="33"/>
      <c r="AB149" s="243">
        <f>ROW()</f>
        <v>149</v>
      </c>
      <c r="AC149" s="118">
        <f t="shared" ca="1" si="25"/>
        <v>0</v>
      </c>
      <c r="AD149" s="118">
        <f t="shared" ca="1" si="26"/>
        <v>0</v>
      </c>
      <c r="AE149" s="119" t="str">
        <f t="shared" ca="1" si="41"/>
        <v>-</v>
      </c>
      <c r="AF149" s="118" t="str">
        <f t="shared" ca="1" si="42"/>
        <v>-</v>
      </c>
      <c r="AG149" s="119" t="str">
        <f t="shared" ca="1" si="43"/>
        <v>-</v>
      </c>
      <c r="AH149" s="118" t="str">
        <f t="shared" ca="1" si="44"/>
        <v>-</v>
      </c>
      <c r="AI149" s="118">
        <f t="shared" ca="1" si="45"/>
        <v>0</v>
      </c>
      <c r="AJ149" s="120">
        <f t="shared" ca="1" si="46"/>
        <v>0</v>
      </c>
      <c r="AK149" s="118">
        <f t="shared" ca="1" si="33"/>
        <v>0</v>
      </c>
      <c r="AL149" s="118">
        <f t="shared" ca="1" si="34"/>
        <v>0</v>
      </c>
    </row>
    <row r="150" spans="1:38" ht="27" customHeight="1" x14ac:dyDescent="0.25">
      <c r="A150" s="53">
        <f>'OSNOVNA PLAČA'!A144</f>
        <v>135</v>
      </c>
      <c r="B150" s="333" t="str">
        <f t="shared" ca="1" si="21"/>
        <v>A135</v>
      </c>
      <c r="C150" s="333"/>
      <c r="D150" s="54" t="str">
        <f>IF(LEN('OSNOVNA PLAČA'!C144)&gt;0,'OSNOVNA PLAČA'!C144,"")</f>
        <v/>
      </c>
      <c r="E150" s="55" t="str">
        <f>IF(LEN('OSNOVNA PLAČA'!D144)&gt;0,'OSNOVNA PLAČA'!D144,"")</f>
        <v/>
      </c>
      <c r="F150" s="164">
        <f ca="1">IF(LEN(B150)&gt;0,'OBRAČUNANA OSNOVNA PLAČA'!L144,"")</f>
        <v>0</v>
      </c>
      <c r="G150" s="57"/>
      <c r="H150" s="57"/>
      <c r="I150" s="57"/>
      <c r="J150" s="57"/>
      <c r="K150" s="57"/>
      <c r="L150" s="178">
        <f t="shared" si="38"/>
        <v>0</v>
      </c>
      <c r="M150" s="179">
        <f t="shared" ca="1" si="47"/>
        <v>0</v>
      </c>
      <c r="N150" s="179">
        <f t="shared" ca="1" si="49"/>
        <v>0</v>
      </c>
      <c r="O150" s="180">
        <f t="shared" ca="1" si="39"/>
        <v>0</v>
      </c>
      <c r="P150" s="181">
        <f t="shared" ca="1" si="48"/>
        <v>0</v>
      </c>
      <c r="Q150" s="182">
        <f t="shared" ca="1" si="40"/>
        <v>0</v>
      </c>
      <c r="R150" s="182">
        <f ca="1">IF(LEN(B150)&gt;0,'7'!R150-'7'!Q150,"")</f>
        <v>0</v>
      </c>
      <c r="S150" s="183"/>
      <c r="T150" s="33"/>
      <c r="U150" s="33"/>
      <c r="V150" s="33"/>
      <c r="W150" s="33"/>
      <c r="X150" s="33"/>
      <c r="Y150" s="33"/>
      <c r="AB150" s="243">
        <f>ROW()</f>
        <v>150</v>
      </c>
      <c r="AC150" s="118">
        <f t="shared" ca="1" si="25"/>
        <v>0</v>
      </c>
      <c r="AD150" s="118">
        <f t="shared" ca="1" si="26"/>
        <v>0</v>
      </c>
      <c r="AE150" s="119" t="str">
        <f t="shared" ca="1" si="41"/>
        <v>-</v>
      </c>
      <c r="AF150" s="118" t="str">
        <f t="shared" ca="1" si="42"/>
        <v>-</v>
      </c>
      <c r="AG150" s="119" t="str">
        <f t="shared" ca="1" si="43"/>
        <v>-</v>
      </c>
      <c r="AH150" s="118" t="str">
        <f t="shared" ca="1" si="44"/>
        <v>-</v>
      </c>
      <c r="AI150" s="118">
        <f t="shared" ca="1" si="45"/>
        <v>0</v>
      </c>
      <c r="AJ150" s="120">
        <f t="shared" ca="1" si="46"/>
        <v>0</v>
      </c>
      <c r="AK150" s="118">
        <f t="shared" ca="1" si="33"/>
        <v>0</v>
      </c>
      <c r="AL150" s="118">
        <f t="shared" ca="1" si="34"/>
        <v>0</v>
      </c>
    </row>
    <row r="151" spans="1:38" ht="27" customHeight="1" x14ac:dyDescent="0.25">
      <c r="A151" s="53">
        <f>'OSNOVNA PLAČA'!A145</f>
        <v>136</v>
      </c>
      <c r="B151" s="333" t="str">
        <f t="shared" ca="1" si="21"/>
        <v>A136</v>
      </c>
      <c r="C151" s="333"/>
      <c r="D151" s="54" t="str">
        <f>IF(LEN('OSNOVNA PLAČA'!C145)&gt;0,'OSNOVNA PLAČA'!C145,"")</f>
        <v/>
      </c>
      <c r="E151" s="55" t="str">
        <f>IF(LEN('OSNOVNA PLAČA'!D145)&gt;0,'OSNOVNA PLAČA'!D145,"")</f>
        <v/>
      </c>
      <c r="F151" s="164">
        <f ca="1">IF(LEN(B151)&gt;0,'OBRAČUNANA OSNOVNA PLAČA'!L145,"")</f>
        <v>0</v>
      </c>
      <c r="G151" s="57"/>
      <c r="H151" s="57"/>
      <c r="I151" s="57"/>
      <c r="J151" s="57"/>
      <c r="K151" s="57"/>
      <c r="L151" s="178">
        <f t="shared" si="38"/>
        <v>0</v>
      </c>
      <c r="M151" s="179">
        <f t="shared" ca="1" si="47"/>
        <v>0</v>
      </c>
      <c r="N151" s="179">
        <f t="shared" ca="1" si="49"/>
        <v>0</v>
      </c>
      <c r="O151" s="180">
        <f t="shared" ca="1" si="39"/>
        <v>0</v>
      </c>
      <c r="P151" s="181">
        <f t="shared" ca="1" si="48"/>
        <v>0</v>
      </c>
      <c r="Q151" s="182">
        <f t="shared" ca="1" si="40"/>
        <v>0</v>
      </c>
      <c r="R151" s="182">
        <f ca="1">IF(LEN(B151)&gt;0,'7'!R151-'7'!Q151,"")</f>
        <v>0</v>
      </c>
      <c r="S151" s="183"/>
      <c r="T151" s="33"/>
      <c r="U151" s="33"/>
      <c r="V151" s="33"/>
      <c r="W151" s="33"/>
      <c r="X151" s="33"/>
      <c r="Y151" s="33"/>
      <c r="AB151" s="243">
        <f>ROW()</f>
        <v>151</v>
      </c>
      <c r="AC151" s="118">
        <f t="shared" ca="1" si="25"/>
        <v>0</v>
      </c>
      <c r="AD151" s="118">
        <f t="shared" ca="1" si="26"/>
        <v>0</v>
      </c>
      <c r="AE151" s="119" t="str">
        <f t="shared" ca="1" si="41"/>
        <v>-</v>
      </c>
      <c r="AF151" s="118" t="str">
        <f t="shared" ca="1" si="42"/>
        <v>-</v>
      </c>
      <c r="AG151" s="119" t="str">
        <f t="shared" ca="1" si="43"/>
        <v>-</v>
      </c>
      <c r="AH151" s="118" t="str">
        <f t="shared" ca="1" si="44"/>
        <v>-</v>
      </c>
      <c r="AI151" s="118">
        <f t="shared" ca="1" si="45"/>
        <v>0</v>
      </c>
      <c r="AJ151" s="120">
        <f t="shared" ca="1" si="46"/>
        <v>0</v>
      </c>
      <c r="AK151" s="118">
        <f t="shared" ca="1" si="33"/>
        <v>0</v>
      </c>
      <c r="AL151" s="118">
        <f t="shared" ca="1" si="34"/>
        <v>0</v>
      </c>
    </row>
    <row r="152" spans="1:38" ht="27" customHeight="1" x14ac:dyDescent="0.25">
      <c r="A152" s="53">
        <f>'OSNOVNA PLAČA'!A146</f>
        <v>137</v>
      </c>
      <c r="B152" s="333" t="str">
        <f t="shared" ca="1" si="21"/>
        <v>A137</v>
      </c>
      <c r="C152" s="333"/>
      <c r="D152" s="54" t="str">
        <f>IF(LEN('OSNOVNA PLAČA'!C146)&gt;0,'OSNOVNA PLAČA'!C146,"")</f>
        <v/>
      </c>
      <c r="E152" s="55" t="str">
        <f>IF(LEN('OSNOVNA PLAČA'!D146)&gt;0,'OSNOVNA PLAČA'!D146,"")</f>
        <v/>
      </c>
      <c r="F152" s="164">
        <f ca="1">IF(LEN(B152)&gt;0,'OBRAČUNANA OSNOVNA PLAČA'!L146,"")</f>
        <v>0</v>
      </c>
      <c r="G152" s="57"/>
      <c r="H152" s="57"/>
      <c r="I152" s="57"/>
      <c r="J152" s="57"/>
      <c r="K152" s="57"/>
      <c r="L152" s="178">
        <f t="shared" si="38"/>
        <v>0</v>
      </c>
      <c r="M152" s="179">
        <f t="shared" ca="1" si="47"/>
        <v>0</v>
      </c>
      <c r="N152" s="179">
        <f t="shared" ca="1" si="49"/>
        <v>0</v>
      </c>
      <c r="O152" s="180">
        <f t="shared" ca="1" si="39"/>
        <v>0</v>
      </c>
      <c r="P152" s="181">
        <f t="shared" ca="1" si="48"/>
        <v>0</v>
      </c>
      <c r="Q152" s="182">
        <f t="shared" ca="1" si="40"/>
        <v>0</v>
      </c>
      <c r="R152" s="182">
        <f ca="1">IF(LEN(B152)&gt;0,'7'!R152-'7'!Q152,"")</f>
        <v>0</v>
      </c>
      <c r="S152" s="183"/>
      <c r="T152" s="33"/>
      <c r="U152" s="33"/>
      <c r="V152" s="33"/>
      <c r="W152" s="33"/>
      <c r="X152" s="33"/>
      <c r="Y152" s="33"/>
      <c r="AB152" s="243">
        <f>ROW()</f>
        <v>152</v>
      </c>
      <c r="AC152" s="118">
        <f t="shared" ca="1" si="25"/>
        <v>0</v>
      </c>
      <c r="AD152" s="118">
        <f t="shared" ca="1" si="26"/>
        <v>0</v>
      </c>
      <c r="AE152" s="119" t="str">
        <f t="shared" ca="1" si="41"/>
        <v>-</v>
      </c>
      <c r="AF152" s="118" t="str">
        <f t="shared" ca="1" si="42"/>
        <v>-</v>
      </c>
      <c r="AG152" s="119" t="str">
        <f t="shared" ca="1" si="43"/>
        <v>-</v>
      </c>
      <c r="AH152" s="118" t="str">
        <f t="shared" ca="1" si="44"/>
        <v>-</v>
      </c>
      <c r="AI152" s="118">
        <f t="shared" ca="1" si="45"/>
        <v>0</v>
      </c>
      <c r="AJ152" s="120">
        <f t="shared" ca="1" si="46"/>
        <v>0</v>
      </c>
      <c r="AK152" s="118">
        <f t="shared" ca="1" si="33"/>
        <v>0</v>
      </c>
      <c r="AL152" s="118">
        <f t="shared" ca="1" si="34"/>
        <v>0</v>
      </c>
    </row>
    <row r="153" spans="1:38" ht="27" customHeight="1" x14ac:dyDescent="0.25">
      <c r="A153" s="53">
        <f>'OSNOVNA PLAČA'!A147</f>
        <v>138</v>
      </c>
      <c r="B153" s="333" t="str">
        <f t="shared" ca="1" si="21"/>
        <v>A138</v>
      </c>
      <c r="C153" s="333"/>
      <c r="D153" s="54" t="str">
        <f>IF(LEN('OSNOVNA PLAČA'!C147)&gt;0,'OSNOVNA PLAČA'!C147,"")</f>
        <v/>
      </c>
      <c r="E153" s="55" t="str">
        <f>IF(LEN('OSNOVNA PLAČA'!D147)&gt;0,'OSNOVNA PLAČA'!D147,"")</f>
        <v/>
      </c>
      <c r="F153" s="164">
        <f ca="1">IF(LEN(B153)&gt;0,'OBRAČUNANA OSNOVNA PLAČA'!L147,"")</f>
        <v>0</v>
      </c>
      <c r="G153" s="57"/>
      <c r="H153" s="57"/>
      <c r="I153" s="57"/>
      <c r="J153" s="57"/>
      <c r="K153" s="57"/>
      <c r="L153" s="178">
        <f t="shared" si="38"/>
        <v>0</v>
      </c>
      <c r="M153" s="179">
        <f t="shared" ca="1" si="47"/>
        <v>0</v>
      </c>
      <c r="N153" s="179">
        <f t="shared" ca="1" si="49"/>
        <v>0</v>
      </c>
      <c r="O153" s="180">
        <f t="shared" ca="1" si="39"/>
        <v>0</v>
      </c>
      <c r="P153" s="181">
        <f t="shared" ca="1" si="48"/>
        <v>0</v>
      </c>
      <c r="Q153" s="182">
        <f t="shared" ca="1" si="40"/>
        <v>0</v>
      </c>
      <c r="R153" s="182">
        <f ca="1">IF(LEN(B153)&gt;0,'7'!R153-'7'!Q153,"")</f>
        <v>0</v>
      </c>
      <c r="S153" s="183"/>
      <c r="T153" s="33"/>
      <c r="U153" s="33"/>
      <c r="V153" s="33"/>
      <c r="W153" s="33"/>
      <c r="X153" s="33"/>
      <c r="Y153" s="33"/>
      <c r="AB153" s="243">
        <f>ROW()</f>
        <v>153</v>
      </c>
      <c r="AC153" s="118">
        <f t="shared" ca="1" si="25"/>
        <v>0</v>
      </c>
      <c r="AD153" s="118">
        <f t="shared" ca="1" si="26"/>
        <v>0</v>
      </c>
      <c r="AE153" s="119" t="str">
        <f t="shared" ca="1" si="41"/>
        <v>-</v>
      </c>
      <c r="AF153" s="118" t="str">
        <f t="shared" ca="1" si="42"/>
        <v>-</v>
      </c>
      <c r="AG153" s="119" t="str">
        <f t="shared" ca="1" si="43"/>
        <v>-</v>
      </c>
      <c r="AH153" s="118" t="str">
        <f t="shared" ca="1" si="44"/>
        <v>-</v>
      </c>
      <c r="AI153" s="118">
        <f t="shared" ca="1" si="45"/>
        <v>0</v>
      </c>
      <c r="AJ153" s="120">
        <f t="shared" ca="1" si="46"/>
        <v>0</v>
      </c>
      <c r="AK153" s="118">
        <f t="shared" ca="1" si="33"/>
        <v>0</v>
      </c>
      <c r="AL153" s="118">
        <f t="shared" ca="1" si="34"/>
        <v>0</v>
      </c>
    </row>
    <row r="154" spans="1:38" ht="27" customHeight="1" x14ac:dyDescent="0.25">
      <c r="A154" s="53">
        <f>'OSNOVNA PLAČA'!A148</f>
        <v>139</v>
      </c>
      <c r="B154" s="333" t="str">
        <f t="shared" ca="1" si="21"/>
        <v>A139</v>
      </c>
      <c r="C154" s="333"/>
      <c r="D154" s="54" t="str">
        <f>IF(LEN('OSNOVNA PLAČA'!C148)&gt;0,'OSNOVNA PLAČA'!C148,"")</f>
        <v/>
      </c>
      <c r="E154" s="55" t="str">
        <f>IF(LEN('OSNOVNA PLAČA'!D148)&gt;0,'OSNOVNA PLAČA'!D148,"")</f>
        <v/>
      </c>
      <c r="F154" s="164">
        <f ca="1">IF(LEN(B154)&gt;0,'OBRAČUNANA OSNOVNA PLAČA'!L148,"")</f>
        <v>0</v>
      </c>
      <c r="G154" s="57"/>
      <c r="H154" s="57"/>
      <c r="I154" s="57"/>
      <c r="J154" s="57"/>
      <c r="K154" s="57"/>
      <c r="L154" s="178">
        <f t="shared" si="38"/>
        <v>0</v>
      </c>
      <c r="M154" s="179">
        <f t="shared" ca="1" si="47"/>
        <v>0</v>
      </c>
      <c r="N154" s="179">
        <f t="shared" ca="1" si="49"/>
        <v>0</v>
      </c>
      <c r="O154" s="180">
        <f t="shared" ca="1" si="39"/>
        <v>0</v>
      </c>
      <c r="P154" s="181">
        <f t="shared" ca="1" si="48"/>
        <v>0</v>
      </c>
      <c r="Q154" s="182">
        <f t="shared" ca="1" si="40"/>
        <v>0</v>
      </c>
      <c r="R154" s="182">
        <f ca="1">IF(LEN(B154)&gt;0,'7'!R154-'7'!Q154,"")</f>
        <v>0</v>
      </c>
      <c r="S154" s="183"/>
      <c r="T154" s="33"/>
      <c r="U154" s="33"/>
      <c r="V154" s="33"/>
      <c r="W154" s="33"/>
      <c r="X154" s="33"/>
      <c r="Y154" s="33"/>
      <c r="AB154" s="243">
        <f>ROW()</f>
        <v>154</v>
      </c>
      <c r="AC154" s="118">
        <f t="shared" ca="1" si="25"/>
        <v>0</v>
      </c>
      <c r="AD154" s="118">
        <f t="shared" ca="1" si="26"/>
        <v>0</v>
      </c>
      <c r="AE154" s="119" t="str">
        <f t="shared" ca="1" si="41"/>
        <v>-</v>
      </c>
      <c r="AF154" s="118" t="str">
        <f t="shared" ca="1" si="42"/>
        <v>-</v>
      </c>
      <c r="AG154" s="119" t="str">
        <f t="shared" ca="1" si="43"/>
        <v>-</v>
      </c>
      <c r="AH154" s="118" t="str">
        <f t="shared" ca="1" si="44"/>
        <v>-</v>
      </c>
      <c r="AI154" s="118">
        <f t="shared" ca="1" si="45"/>
        <v>0</v>
      </c>
      <c r="AJ154" s="120">
        <f t="shared" ca="1" si="46"/>
        <v>0</v>
      </c>
      <c r="AK154" s="118">
        <f t="shared" ca="1" si="33"/>
        <v>0</v>
      </c>
      <c r="AL154" s="118">
        <f t="shared" ca="1" si="34"/>
        <v>0</v>
      </c>
    </row>
    <row r="155" spans="1:38" ht="27" customHeight="1" x14ac:dyDescent="0.25">
      <c r="A155" s="53">
        <f>'OSNOVNA PLAČA'!A149</f>
        <v>140</v>
      </c>
      <c r="B155" s="333" t="str">
        <f t="shared" ca="1" si="21"/>
        <v>A140</v>
      </c>
      <c r="C155" s="333"/>
      <c r="D155" s="54" t="str">
        <f>IF(LEN('OSNOVNA PLAČA'!C149)&gt;0,'OSNOVNA PLAČA'!C149,"")</f>
        <v/>
      </c>
      <c r="E155" s="55" t="str">
        <f>IF(LEN('OSNOVNA PLAČA'!D149)&gt;0,'OSNOVNA PLAČA'!D149,"")</f>
        <v/>
      </c>
      <c r="F155" s="164">
        <f ca="1">IF(LEN(B155)&gt;0,'OBRAČUNANA OSNOVNA PLAČA'!L149,"")</f>
        <v>0</v>
      </c>
      <c r="G155" s="57"/>
      <c r="H155" s="57"/>
      <c r="I155" s="57"/>
      <c r="J155" s="57"/>
      <c r="K155" s="57"/>
      <c r="L155" s="178">
        <f t="shared" si="38"/>
        <v>0</v>
      </c>
      <c r="M155" s="179">
        <f t="shared" ca="1" si="47"/>
        <v>0</v>
      </c>
      <c r="N155" s="179">
        <f t="shared" ca="1" si="49"/>
        <v>0</v>
      </c>
      <c r="O155" s="180">
        <f t="shared" ca="1" si="39"/>
        <v>0</v>
      </c>
      <c r="P155" s="181">
        <f t="shared" ca="1" si="48"/>
        <v>0</v>
      </c>
      <c r="Q155" s="182">
        <f t="shared" ca="1" si="40"/>
        <v>0</v>
      </c>
      <c r="R155" s="182">
        <f ca="1">IF(LEN(B155)&gt;0,'7'!R155-'7'!Q155,"")</f>
        <v>0</v>
      </c>
      <c r="S155" s="183"/>
      <c r="T155" s="33"/>
      <c r="U155" s="33"/>
      <c r="V155" s="33"/>
      <c r="W155" s="33"/>
      <c r="X155" s="33"/>
      <c r="Y155" s="33"/>
      <c r="AB155" s="243">
        <f>ROW()</f>
        <v>155</v>
      </c>
      <c r="AC155" s="118">
        <f t="shared" ca="1" si="25"/>
        <v>0</v>
      </c>
      <c r="AD155" s="118">
        <f t="shared" ca="1" si="26"/>
        <v>0</v>
      </c>
      <c r="AE155" s="119" t="str">
        <f t="shared" ca="1" si="41"/>
        <v>-</v>
      </c>
      <c r="AF155" s="118" t="str">
        <f t="shared" ca="1" si="42"/>
        <v>-</v>
      </c>
      <c r="AG155" s="119" t="str">
        <f t="shared" ca="1" si="43"/>
        <v>-</v>
      </c>
      <c r="AH155" s="118" t="str">
        <f t="shared" ca="1" si="44"/>
        <v>-</v>
      </c>
      <c r="AI155" s="118">
        <f t="shared" ca="1" si="45"/>
        <v>0</v>
      </c>
      <c r="AJ155" s="120">
        <f t="shared" ca="1" si="46"/>
        <v>0</v>
      </c>
      <c r="AK155" s="118">
        <f t="shared" ca="1" si="33"/>
        <v>0</v>
      </c>
      <c r="AL155" s="118">
        <f t="shared" ca="1" si="34"/>
        <v>0</v>
      </c>
    </row>
    <row r="156" spans="1:38" ht="27" customHeight="1" x14ac:dyDescent="0.25">
      <c r="A156" s="53">
        <f>'OSNOVNA PLAČA'!A150</f>
        <v>141</v>
      </c>
      <c r="B156" s="333" t="str">
        <f t="shared" ca="1" si="21"/>
        <v>A141</v>
      </c>
      <c r="C156" s="333"/>
      <c r="D156" s="54" t="str">
        <f>IF(LEN('OSNOVNA PLAČA'!C150)&gt;0,'OSNOVNA PLAČA'!C150,"")</f>
        <v/>
      </c>
      <c r="E156" s="55" t="str">
        <f>IF(LEN('OSNOVNA PLAČA'!D150)&gt;0,'OSNOVNA PLAČA'!D150,"")</f>
        <v/>
      </c>
      <c r="F156" s="164">
        <f ca="1">IF(LEN(B156)&gt;0,'OBRAČUNANA OSNOVNA PLAČA'!L150,"")</f>
        <v>0</v>
      </c>
      <c r="G156" s="57"/>
      <c r="H156" s="57"/>
      <c r="I156" s="57"/>
      <c r="J156" s="57"/>
      <c r="K156" s="57"/>
      <c r="L156" s="178">
        <f t="shared" si="38"/>
        <v>0</v>
      </c>
      <c r="M156" s="179">
        <f t="shared" ca="1" si="47"/>
        <v>0</v>
      </c>
      <c r="N156" s="179">
        <f t="shared" ca="1" si="49"/>
        <v>0</v>
      </c>
      <c r="O156" s="180">
        <f t="shared" ca="1" si="39"/>
        <v>0</v>
      </c>
      <c r="P156" s="181">
        <f t="shared" ca="1" si="48"/>
        <v>0</v>
      </c>
      <c r="Q156" s="182">
        <f t="shared" ca="1" si="40"/>
        <v>0</v>
      </c>
      <c r="R156" s="182">
        <f ca="1">IF(LEN(B156)&gt;0,'7'!R156-'7'!Q156,"")</f>
        <v>0</v>
      </c>
      <c r="S156" s="183"/>
      <c r="T156" s="33"/>
      <c r="U156" s="33"/>
      <c r="V156" s="33"/>
      <c r="W156" s="33"/>
      <c r="X156" s="33"/>
      <c r="Y156" s="33"/>
      <c r="AB156" s="243">
        <f>ROW()</f>
        <v>156</v>
      </c>
      <c r="AC156" s="118">
        <f t="shared" ca="1" si="25"/>
        <v>0</v>
      </c>
      <c r="AD156" s="118">
        <f t="shared" ca="1" si="26"/>
        <v>0</v>
      </c>
      <c r="AE156" s="119" t="str">
        <f t="shared" ca="1" si="41"/>
        <v>-</v>
      </c>
      <c r="AF156" s="118" t="str">
        <f t="shared" ca="1" si="42"/>
        <v>-</v>
      </c>
      <c r="AG156" s="119" t="str">
        <f t="shared" ca="1" si="43"/>
        <v>-</v>
      </c>
      <c r="AH156" s="118" t="str">
        <f t="shared" ca="1" si="44"/>
        <v>-</v>
      </c>
      <c r="AI156" s="118">
        <f t="shared" ca="1" si="45"/>
        <v>0</v>
      </c>
      <c r="AJ156" s="120">
        <f t="shared" ca="1" si="46"/>
        <v>0</v>
      </c>
      <c r="AK156" s="118">
        <f t="shared" ca="1" si="33"/>
        <v>0</v>
      </c>
      <c r="AL156" s="118">
        <f t="shared" ca="1" si="34"/>
        <v>0</v>
      </c>
    </row>
    <row r="157" spans="1:38" ht="27" customHeight="1" x14ac:dyDescent="0.25">
      <c r="A157" s="53">
        <f>'OSNOVNA PLAČA'!A151</f>
        <v>142</v>
      </c>
      <c r="B157" s="333" t="str">
        <f t="shared" ca="1" si="21"/>
        <v>A142</v>
      </c>
      <c r="C157" s="333"/>
      <c r="D157" s="54" t="str">
        <f>IF(LEN('OSNOVNA PLAČA'!C151)&gt;0,'OSNOVNA PLAČA'!C151,"")</f>
        <v/>
      </c>
      <c r="E157" s="55" t="str">
        <f>IF(LEN('OSNOVNA PLAČA'!D151)&gt;0,'OSNOVNA PLAČA'!D151,"")</f>
        <v/>
      </c>
      <c r="F157" s="164">
        <f ca="1">IF(LEN(B157)&gt;0,'OBRAČUNANA OSNOVNA PLAČA'!L151,"")</f>
        <v>0</v>
      </c>
      <c r="G157" s="57"/>
      <c r="H157" s="57"/>
      <c r="I157" s="57"/>
      <c r="J157" s="57"/>
      <c r="K157" s="57"/>
      <c r="L157" s="178">
        <f t="shared" si="38"/>
        <v>0</v>
      </c>
      <c r="M157" s="179">
        <f t="shared" ca="1" si="47"/>
        <v>0</v>
      </c>
      <c r="N157" s="179">
        <f t="shared" ca="1" si="49"/>
        <v>0</v>
      </c>
      <c r="O157" s="180">
        <f t="shared" ca="1" si="39"/>
        <v>0</v>
      </c>
      <c r="P157" s="181">
        <f t="shared" ca="1" si="48"/>
        <v>0</v>
      </c>
      <c r="Q157" s="182">
        <f t="shared" ca="1" si="40"/>
        <v>0</v>
      </c>
      <c r="R157" s="182">
        <f ca="1">IF(LEN(B157)&gt;0,'7'!R157-'7'!Q157,"")</f>
        <v>0</v>
      </c>
      <c r="S157" s="183"/>
      <c r="T157" s="33"/>
      <c r="U157" s="33"/>
      <c r="V157" s="33"/>
      <c r="W157" s="33"/>
      <c r="X157" s="33"/>
      <c r="Y157" s="33"/>
      <c r="AB157" s="243">
        <f>ROW()</f>
        <v>157</v>
      </c>
      <c r="AC157" s="118">
        <f t="shared" ca="1" si="25"/>
        <v>0</v>
      </c>
      <c r="AD157" s="118">
        <f t="shared" ca="1" si="26"/>
        <v>0</v>
      </c>
      <c r="AE157" s="119" t="str">
        <f t="shared" ca="1" si="41"/>
        <v>-</v>
      </c>
      <c r="AF157" s="118" t="str">
        <f t="shared" ca="1" si="42"/>
        <v>-</v>
      </c>
      <c r="AG157" s="119" t="str">
        <f t="shared" ca="1" si="43"/>
        <v>-</v>
      </c>
      <c r="AH157" s="118" t="str">
        <f t="shared" ca="1" si="44"/>
        <v>-</v>
      </c>
      <c r="AI157" s="118">
        <f t="shared" ca="1" si="45"/>
        <v>0</v>
      </c>
      <c r="AJ157" s="120">
        <f t="shared" ca="1" si="46"/>
        <v>0</v>
      </c>
      <c r="AK157" s="118">
        <f t="shared" ca="1" si="33"/>
        <v>0</v>
      </c>
      <c r="AL157" s="118">
        <f t="shared" ca="1" si="34"/>
        <v>0</v>
      </c>
    </row>
    <row r="158" spans="1:38" ht="27" customHeight="1" x14ac:dyDescent="0.25">
      <c r="A158" s="53">
        <f>'OSNOVNA PLAČA'!A152</f>
        <v>143</v>
      </c>
      <c r="B158" s="333" t="str">
        <f t="shared" ca="1" si="21"/>
        <v>A143</v>
      </c>
      <c r="C158" s="333"/>
      <c r="D158" s="54" t="str">
        <f>IF(LEN('OSNOVNA PLAČA'!C152)&gt;0,'OSNOVNA PLAČA'!C152,"")</f>
        <v/>
      </c>
      <c r="E158" s="55" t="str">
        <f>IF(LEN('OSNOVNA PLAČA'!D152)&gt;0,'OSNOVNA PLAČA'!D152,"")</f>
        <v/>
      </c>
      <c r="F158" s="164">
        <f ca="1">IF(LEN(B158)&gt;0,'OBRAČUNANA OSNOVNA PLAČA'!L152,"")</f>
        <v>0</v>
      </c>
      <c r="G158" s="57"/>
      <c r="H158" s="57"/>
      <c r="I158" s="57"/>
      <c r="J158" s="57"/>
      <c r="K158" s="57"/>
      <c r="L158" s="178">
        <f t="shared" si="38"/>
        <v>0</v>
      </c>
      <c r="M158" s="179">
        <f t="shared" ca="1" si="47"/>
        <v>0</v>
      </c>
      <c r="N158" s="179">
        <f t="shared" ca="1" si="49"/>
        <v>0</v>
      </c>
      <c r="O158" s="180">
        <f t="shared" ca="1" si="39"/>
        <v>0</v>
      </c>
      <c r="P158" s="181">
        <f t="shared" ca="1" si="48"/>
        <v>0</v>
      </c>
      <c r="Q158" s="182">
        <f t="shared" ca="1" si="40"/>
        <v>0</v>
      </c>
      <c r="R158" s="182">
        <f ca="1">IF(LEN(B158)&gt;0,'7'!R158-'7'!Q158,"")</f>
        <v>0</v>
      </c>
      <c r="S158" s="183"/>
      <c r="T158" s="33"/>
      <c r="U158" s="33"/>
      <c r="V158" s="33"/>
      <c r="W158" s="33"/>
      <c r="X158" s="33"/>
      <c r="Y158" s="33"/>
      <c r="AB158" s="243">
        <f>ROW()</f>
        <v>158</v>
      </c>
      <c r="AC158" s="118">
        <f t="shared" ca="1" si="25"/>
        <v>0</v>
      </c>
      <c r="AD158" s="118">
        <f t="shared" ca="1" si="26"/>
        <v>0</v>
      </c>
      <c r="AE158" s="119" t="str">
        <f t="shared" ca="1" si="41"/>
        <v>-</v>
      </c>
      <c r="AF158" s="118" t="str">
        <f t="shared" ca="1" si="42"/>
        <v>-</v>
      </c>
      <c r="AG158" s="119" t="str">
        <f t="shared" ca="1" si="43"/>
        <v>-</v>
      </c>
      <c r="AH158" s="118" t="str">
        <f t="shared" ca="1" si="44"/>
        <v>-</v>
      </c>
      <c r="AI158" s="118">
        <f t="shared" ca="1" si="45"/>
        <v>0</v>
      </c>
      <c r="AJ158" s="120">
        <f t="shared" ca="1" si="46"/>
        <v>0</v>
      </c>
      <c r="AK158" s="118">
        <f t="shared" ca="1" si="33"/>
        <v>0</v>
      </c>
      <c r="AL158" s="118">
        <f t="shared" ca="1" si="34"/>
        <v>0</v>
      </c>
    </row>
    <row r="159" spans="1:38" ht="27" customHeight="1" x14ac:dyDescent="0.25">
      <c r="A159" s="53">
        <f>'OSNOVNA PLAČA'!A153</f>
        <v>144</v>
      </c>
      <c r="B159" s="333" t="str">
        <f t="shared" ca="1" si="21"/>
        <v>A144</v>
      </c>
      <c r="C159" s="333"/>
      <c r="D159" s="54" t="str">
        <f>IF(LEN('OSNOVNA PLAČA'!C153)&gt;0,'OSNOVNA PLAČA'!C153,"")</f>
        <v/>
      </c>
      <c r="E159" s="55" t="str">
        <f>IF(LEN('OSNOVNA PLAČA'!D153)&gt;0,'OSNOVNA PLAČA'!D153,"")</f>
        <v/>
      </c>
      <c r="F159" s="164">
        <f ca="1">IF(LEN(B159)&gt;0,'OBRAČUNANA OSNOVNA PLAČA'!L153,"")</f>
        <v>0</v>
      </c>
      <c r="G159" s="57"/>
      <c r="H159" s="57"/>
      <c r="I159" s="57"/>
      <c r="J159" s="57"/>
      <c r="K159" s="57"/>
      <c r="L159" s="178">
        <f t="shared" si="38"/>
        <v>0</v>
      </c>
      <c r="M159" s="179">
        <f t="shared" ca="1" si="47"/>
        <v>0</v>
      </c>
      <c r="N159" s="179">
        <f t="shared" ca="1" si="49"/>
        <v>0</v>
      </c>
      <c r="O159" s="180">
        <f t="shared" ca="1" si="39"/>
        <v>0</v>
      </c>
      <c r="P159" s="181">
        <f t="shared" ca="1" si="48"/>
        <v>0</v>
      </c>
      <c r="Q159" s="182">
        <f t="shared" ca="1" si="40"/>
        <v>0</v>
      </c>
      <c r="R159" s="182">
        <f ca="1">IF(LEN(B159)&gt;0,'7'!R159-'7'!Q159,"")</f>
        <v>0</v>
      </c>
      <c r="S159" s="183"/>
      <c r="T159" s="33"/>
      <c r="U159" s="33"/>
      <c r="V159" s="33"/>
      <c r="W159" s="33"/>
      <c r="X159" s="33"/>
      <c r="Y159" s="33"/>
      <c r="AB159" s="243">
        <f>ROW()</f>
        <v>159</v>
      </c>
      <c r="AC159" s="118">
        <f t="shared" ca="1" si="25"/>
        <v>0</v>
      </c>
      <c r="AD159" s="118">
        <f t="shared" ca="1" si="26"/>
        <v>0</v>
      </c>
      <c r="AE159" s="119" t="str">
        <f t="shared" ca="1" si="41"/>
        <v>-</v>
      </c>
      <c r="AF159" s="118" t="str">
        <f t="shared" ca="1" si="42"/>
        <v>-</v>
      </c>
      <c r="AG159" s="119" t="str">
        <f t="shared" ca="1" si="43"/>
        <v>-</v>
      </c>
      <c r="AH159" s="118" t="str">
        <f t="shared" ca="1" si="44"/>
        <v>-</v>
      </c>
      <c r="AI159" s="118">
        <f t="shared" ca="1" si="45"/>
        <v>0</v>
      </c>
      <c r="AJ159" s="120">
        <f t="shared" ca="1" si="46"/>
        <v>0</v>
      </c>
      <c r="AK159" s="118">
        <f t="shared" ca="1" si="33"/>
        <v>0</v>
      </c>
      <c r="AL159" s="118">
        <f t="shared" ca="1" si="34"/>
        <v>0</v>
      </c>
    </row>
    <row r="160" spans="1:38" ht="27" customHeight="1" x14ac:dyDescent="0.25">
      <c r="A160" s="53">
        <f>'OSNOVNA PLAČA'!A154</f>
        <v>145</v>
      </c>
      <c r="B160" s="333" t="str">
        <f t="shared" ca="1" si="21"/>
        <v>A145</v>
      </c>
      <c r="C160" s="333"/>
      <c r="D160" s="54" t="str">
        <f>IF(LEN('OSNOVNA PLAČA'!C154)&gt;0,'OSNOVNA PLAČA'!C154,"")</f>
        <v/>
      </c>
      <c r="E160" s="55" t="str">
        <f>IF(LEN('OSNOVNA PLAČA'!D154)&gt;0,'OSNOVNA PLAČA'!D154,"")</f>
        <v/>
      </c>
      <c r="F160" s="164">
        <f ca="1">IF(LEN(B160)&gt;0,'OBRAČUNANA OSNOVNA PLAČA'!L154,"")</f>
        <v>0</v>
      </c>
      <c r="G160" s="57"/>
      <c r="H160" s="57"/>
      <c r="I160" s="57"/>
      <c r="J160" s="57"/>
      <c r="K160" s="57"/>
      <c r="L160" s="178">
        <f t="shared" si="38"/>
        <v>0</v>
      </c>
      <c r="M160" s="179">
        <f t="shared" ca="1" si="47"/>
        <v>0</v>
      </c>
      <c r="N160" s="179">
        <f t="shared" ca="1" si="49"/>
        <v>0</v>
      </c>
      <c r="O160" s="180">
        <f t="shared" ca="1" si="39"/>
        <v>0</v>
      </c>
      <c r="P160" s="181">
        <f t="shared" ca="1" si="48"/>
        <v>0</v>
      </c>
      <c r="Q160" s="182">
        <f t="shared" ca="1" si="40"/>
        <v>0</v>
      </c>
      <c r="R160" s="182">
        <f ca="1">IF(LEN(B160)&gt;0,'7'!R160-'7'!Q160,"")</f>
        <v>0</v>
      </c>
      <c r="S160" s="183"/>
      <c r="T160" s="33"/>
      <c r="U160" s="33"/>
      <c r="V160" s="33"/>
      <c r="W160" s="33"/>
      <c r="X160" s="33"/>
      <c r="Y160" s="33"/>
      <c r="AB160" s="243">
        <f>ROW()</f>
        <v>160</v>
      </c>
      <c r="AC160" s="118">
        <f t="shared" ca="1" si="25"/>
        <v>0</v>
      </c>
      <c r="AD160" s="118">
        <f t="shared" ca="1" si="26"/>
        <v>0</v>
      </c>
      <c r="AE160" s="119" t="str">
        <f t="shared" ca="1" si="41"/>
        <v>-</v>
      </c>
      <c r="AF160" s="118" t="str">
        <f t="shared" ca="1" si="42"/>
        <v>-</v>
      </c>
      <c r="AG160" s="119" t="str">
        <f t="shared" ca="1" si="43"/>
        <v>-</v>
      </c>
      <c r="AH160" s="118" t="str">
        <f t="shared" ca="1" si="44"/>
        <v>-</v>
      </c>
      <c r="AI160" s="118">
        <f t="shared" ca="1" si="45"/>
        <v>0</v>
      </c>
      <c r="AJ160" s="120">
        <f t="shared" ca="1" si="46"/>
        <v>0</v>
      </c>
      <c r="AK160" s="118">
        <f t="shared" ca="1" si="33"/>
        <v>0</v>
      </c>
      <c r="AL160" s="118">
        <f t="shared" ca="1" si="34"/>
        <v>0</v>
      </c>
    </row>
    <row r="161" spans="1:38" ht="27" customHeight="1" x14ac:dyDescent="0.25">
      <c r="A161" s="53">
        <f>'OSNOVNA PLAČA'!A155</f>
        <v>146</v>
      </c>
      <c r="B161" s="333" t="str">
        <f t="shared" ca="1" si="21"/>
        <v>A146</v>
      </c>
      <c r="C161" s="333"/>
      <c r="D161" s="54" t="str">
        <f>IF(LEN('OSNOVNA PLAČA'!C155)&gt;0,'OSNOVNA PLAČA'!C155,"")</f>
        <v/>
      </c>
      <c r="E161" s="55" t="str">
        <f>IF(LEN('OSNOVNA PLAČA'!D155)&gt;0,'OSNOVNA PLAČA'!D155,"")</f>
        <v/>
      </c>
      <c r="F161" s="164">
        <f ca="1">IF(LEN(B161)&gt;0,'OBRAČUNANA OSNOVNA PLAČA'!L155,"")</f>
        <v>0</v>
      </c>
      <c r="G161" s="57"/>
      <c r="H161" s="57"/>
      <c r="I161" s="57"/>
      <c r="J161" s="57"/>
      <c r="K161" s="57"/>
      <c r="L161" s="178">
        <f t="shared" si="38"/>
        <v>0</v>
      </c>
      <c r="M161" s="179">
        <f t="shared" ca="1" si="47"/>
        <v>0</v>
      </c>
      <c r="N161" s="179">
        <f t="shared" ca="1" si="49"/>
        <v>0</v>
      </c>
      <c r="O161" s="180">
        <f t="shared" ca="1" si="39"/>
        <v>0</v>
      </c>
      <c r="P161" s="181">
        <f t="shared" ca="1" si="48"/>
        <v>0</v>
      </c>
      <c r="Q161" s="182">
        <f t="shared" ca="1" si="40"/>
        <v>0</v>
      </c>
      <c r="R161" s="182">
        <f ca="1">IF(LEN(B161)&gt;0,'7'!R161-'7'!Q161,"")</f>
        <v>0</v>
      </c>
      <c r="S161" s="183"/>
      <c r="T161" s="33"/>
      <c r="U161" s="33"/>
      <c r="V161" s="33"/>
      <c r="W161" s="33"/>
      <c r="X161" s="33"/>
      <c r="Y161" s="33"/>
      <c r="AB161" s="243">
        <f>ROW()</f>
        <v>161</v>
      </c>
      <c r="AC161" s="118">
        <f t="shared" ca="1" si="25"/>
        <v>0</v>
      </c>
      <c r="AD161" s="118">
        <f t="shared" ca="1" si="26"/>
        <v>0</v>
      </c>
      <c r="AE161" s="119" t="str">
        <f t="shared" ca="1" si="41"/>
        <v>-</v>
      </c>
      <c r="AF161" s="118" t="str">
        <f t="shared" ca="1" si="42"/>
        <v>-</v>
      </c>
      <c r="AG161" s="119" t="str">
        <f t="shared" ca="1" si="43"/>
        <v>-</v>
      </c>
      <c r="AH161" s="118" t="str">
        <f t="shared" ca="1" si="44"/>
        <v>-</v>
      </c>
      <c r="AI161" s="118">
        <f t="shared" ca="1" si="45"/>
        <v>0</v>
      </c>
      <c r="AJ161" s="120">
        <f t="shared" ca="1" si="46"/>
        <v>0</v>
      </c>
      <c r="AK161" s="118">
        <f t="shared" ca="1" si="33"/>
        <v>0</v>
      </c>
      <c r="AL161" s="118">
        <f t="shared" ca="1" si="34"/>
        <v>0</v>
      </c>
    </row>
    <row r="162" spans="1:38" ht="27" customHeight="1" x14ac:dyDescent="0.25">
      <c r="A162" s="53">
        <f>'OSNOVNA PLAČA'!A156</f>
        <v>147</v>
      </c>
      <c r="B162" s="333" t="str">
        <f t="shared" ca="1" si="21"/>
        <v>A147</v>
      </c>
      <c r="C162" s="333"/>
      <c r="D162" s="54" t="str">
        <f>IF(LEN('OSNOVNA PLAČA'!C156)&gt;0,'OSNOVNA PLAČA'!C156,"")</f>
        <v/>
      </c>
      <c r="E162" s="55" t="str">
        <f>IF(LEN('OSNOVNA PLAČA'!D156)&gt;0,'OSNOVNA PLAČA'!D156,"")</f>
        <v/>
      </c>
      <c r="F162" s="164">
        <f ca="1">IF(LEN(B162)&gt;0,'OBRAČUNANA OSNOVNA PLAČA'!L156,"")</f>
        <v>0</v>
      </c>
      <c r="G162" s="57"/>
      <c r="H162" s="57"/>
      <c r="I162" s="57"/>
      <c r="J162" s="57"/>
      <c r="K162" s="57"/>
      <c r="L162" s="178">
        <f t="shared" si="38"/>
        <v>0</v>
      </c>
      <c r="M162" s="179">
        <f t="shared" ca="1" si="47"/>
        <v>0</v>
      </c>
      <c r="N162" s="179">
        <f t="shared" ca="1" si="49"/>
        <v>0</v>
      </c>
      <c r="O162" s="180">
        <f t="shared" ca="1" si="39"/>
        <v>0</v>
      </c>
      <c r="P162" s="181">
        <f t="shared" ca="1" si="48"/>
        <v>0</v>
      </c>
      <c r="Q162" s="182">
        <f t="shared" ca="1" si="40"/>
        <v>0</v>
      </c>
      <c r="R162" s="182">
        <f ca="1">IF(LEN(B162)&gt;0,'7'!R162-'7'!Q162,"")</f>
        <v>0</v>
      </c>
      <c r="S162" s="183"/>
      <c r="T162" s="33"/>
      <c r="U162" s="33"/>
      <c r="V162" s="33"/>
      <c r="W162" s="33"/>
      <c r="X162" s="33"/>
      <c r="Y162" s="33"/>
      <c r="AB162" s="243">
        <f>ROW()</f>
        <v>162</v>
      </c>
      <c r="AC162" s="118">
        <f t="shared" ca="1" si="25"/>
        <v>0</v>
      </c>
      <c r="AD162" s="118">
        <f t="shared" ca="1" si="26"/>
        <v>0</v>
      </c>
      <c r="AE162" s="119" t="str">
        <f t="shared" ca="1" si="41"/>
        <v>-</v>
      </c>
      <c r="AF162" s="118" t="str">
        <f t="shared" ca="1" si="42"/>
        <v>-</v>
      </c>
      <c r="AG162" s="119" t="str">
        <f t="shared" ca="1" si="43"/>
        <v>-</v>
      </c>
      <c r="AH162" s="118" t="str">
        <f t="shared" ca="1" si="44"/>
        <v>-</v>
      </c>
      <c r="AI162" s="118">
        <f t="shared" ca="1" si="45"/>
        <v>0</v>
      </c>
      <c r="AJ162" s="120">
        <f t="shared" ca="1" si="46"/>
        <v>0</v>
      </c>
      <c r="AK162" s="118">
        <f t="shared" ca="1" si="33"/>
        <v>0</v>
      </c>
      <c r="AL162" s="118">
        <f t="shared" ca="1" si="34"/>
        <v>0</v>
      </c>
    </row>
    <row r="163" spans="1:38" ht="27" customHeight="1" x14ac:dyDescent="0.25">
      <c r="A163" s="53">
        <f>'OSNOVNA PLAČA'!A157</f>
        <v>148</v>
      </c>
      <c r="B163" s="333" t="str">
        <f t="shared" ca="1" si="21"/>
        <v>A148</v>
      </c>
      <c r="C163" s="333"/>
      <c r="D163" s="54" t="str">
        <f>IF(LEN('OSNOVNA PLAČA'!C157)&gt;0,'OSNOVNA PLAČA'!C157,"")</f>
        <v/>
      </c>
      <c r="E163" s="55" t="str">
        <f>IF(LEN('OSNOVNA PLAČA'!D157)&gt;0,'OSNOVNA PLAČA'!D157,"")</f>
        <v/>
      </c>
      <c r="F163" s="164">
        <f ca="1">IF(LEN(B163)&gt;0,'OBRAČUNANA OSNOVNA PLAČA'!L157,"")</f>
        <v>0</v>
      </c>
      <c r="G163" s="57"/>
      <c r="H163" s="57"/>
      <c r="I163" s="57"/>
      <c r="J163" s="57"/>
      <c r="K163" s="57"/>
      <c r="L163" s="178">
        <f t="shared" si="38"/>
        <v>0</v>
      </c>
      <c r="M163" s="179">
        <f t="shared" ca="1" si="47"/>
        <v>0</v>
      </c>
      <c r="N163" s="179">
        <f t="shared" ca="1" si="49"/>
        <v>0</v>
      </c>
      <c r="O163" s="180">
        <f t="shared" ca="1" si="39"/>
        <v>0</v>
      </c>
      <c r="P163" s="181">
        <f t="shared" ca="1" si="48"/>
        <v>0</v>
      </c>
      <c r="Q163" s="182">
        <f t="shared" ca="1" si="40"/>
        <v>0</v>
      </c>
      <c r="R163" s="182">
        <f ca="1">IF(LEN(B163)&gt;0,'7'!R163-'7'!Q163,"")</f>
        <v>0</v>
      </c>
      <c r="S163" s="183"/>
      <c r="T163" s="33"/>
      <c r="U163" s="33"/>
      <c r="V163" s="33"/>
      <c r="W163" s="33"/>
      <c r="X163" s="33"/>
      <c r="Y163" s="33"/>
      <c r="AB163" s="243">
        <f>ROW()</f>
        <v>163</v>
      </c>
      <c r="AC163" s="118">
        <f t="shared" ca="1" si="25"/>
        <v>0</v>
      </c>
      <c r="AD163" s="118">
        <f t="shared" ca="1" si="26"/>
        <v>0</v>
      </c>
      <c r="AE163" s="119" t="str">
        <f t="shared" ca="1" si="41"/>
        <v>-</v>
      </c>
      <c r="AF163" s="118" t="str">
        <f t="shared" ca="1" si="42"/>
        <v>-</v>
      </c>
      <c r="AG163" s="119" t="str">
        <f t="shared" ca="1" si="43"/>
        <v>-</v>
      </c>
      <c r="AH163" s="118" t="str">
        <f t="shared" ca="1" si="44"/>
        <v>-</v>
      </c>
      <c r="AI163" s="118">
        <f t="shared" ca="1" si="45"/>
        <v>0</v>
      </c>
      <c r="AJ163" s="120">
        <f t="shared" ca="1" si="46"/>
        <v>0</v>
      </c>
      <c r="AK163" s="118">
        <f t="shared" ca="1" si="33"/>
        <v>0</v>
      </c>
      <c r="AL163" s="118">
        <f t="shared" ca="1" si="34"/>
        <v>0</v>
      </c>
    </row>
    <row r="164" spans="1:38" ht="27" customHeight="1" x14ac:dyDescent="0.25">
      <c r="A164" s="53">
        <f>'OSNOVNA PLAČA'!A158</f>
        <v>149</v>
      </c>
      <c r="B164" s="333" t="str">
        <f t="shared" ca="1" si="21"/>
        <v>A149</v>
      </c>
      <c r="C164" s="333"/>
      <c r="D164" s="54" t="str">
        <f>IF(LEN('OSNOVNA PLAČA'!C158)&gt;0,'OSNOVNA PLAČA'!C158,"")</f>
        <v/>
      </c>
      <c r="E164" s="55" t="str">
        <f>IF(LEN('OSNOVNA PLAČA'!D158)&gt;0,'OSNOVNA PLAČA'!D158,"")</f>
        <v/>
      </c>
      <c r="F164" s="164">
        <f ca="1">IF(LEN(B164)&gt;0,'OBRAČUNANA OSNOVNA PLAČA'!L158,"")</f>
        <v>0</v>
      </c>
      <c r="G164" s="57"/>
      <c r="H164" s="57"/>
      <c r="I164" s="57"/>
      <c r="J164" s="57"/>
      <c r="K164" s="57"/>
      <c r="L164" s="178">
        <f t="shared" si="38"/>
        <v>0</v>
      </c>
      <c r="M164" s="179">
        <f t="shared" ca="1" si="47"/>
        <v>0</v>
      </c>
      <c r="N164" s="179">
        <f t="shared" ca="1" si="49"/>
        <v>0</v>
      </c>
      <c r="O164" s="180">
        <f t="shared" ca="1" si="39"/>
        <v>0</v>
      </c>
      <c r="P164" s="181">
        <f t="shared" ca="1" si="48"/>
        <v>0</v>
      </c>
      <c r="Q164" s="182">
        <f t="shared" ca="1" si="40"/>
        <v>0</v>
      </c>
      <c r="R164" s="182">
        <f ca="1">IF(LEN(B164)&gt;0,'7'!R164-'7'!Q164,"")</f>
        <v>0</v>
      </c>
      <c r="S164" s="183"/>
      <c r="T164" s="33"/>
      <c r="U164" s="33"/>
      <c r="V164" s="33"/>
      <c r="W164" s="33"/>
      <c r="X164" s="33"/>
      <c r="Y164" s="33"/>
      <c r="AB164" s="243">
        <f>ROW()</f>
        <v>164</v>
      </c>
      <c r="AC164" s="118">
        <f t="shared" ca="1" si="25"/>
        <v>0</v>
      </c>
      <c r="AD164" s="118">
        <f t="shared" ca="1" si="26"/>
        <v>0</v>
      </c>
      <c r="AE164" s="119" t="str">
        <f t="shared" ca="1" si="41"/>
        <v>-</v>
      </c>
      <c r="AF164" s="118" t="str">
        <f t="shared" ca="1" si="42"/>
        <v>-</v>
      </c>
      <c r="AG164" s="119" t="str">
        <f t="shared" ca="1" si="43"/>
        <v>-</v>
      </c>
      <c r="AH164" s="118" t="str">
        <f t="shared" ca="1" si="44"/>
        <v>-</v>
      </c>
      <c r="AI164" s="118">
        <f t="shared" ca="1" si="45"/>
        <v>0</v>
      </c>
      <c r="AJ164" s="120">
        <f t="shared" ca="1" si="46"/>
        <v>0</v>
      </c>
      <c r="AK164" s="118">
        <f t="shared" ca="1" si="33"/>
        <v>0</v>
      </c>
      <c r="AL164" s="118">
        <f t="shared" ca="1" si="34"/>
        <v>0</v>
      </c>
    </row>
    <row r="165" spans="1:38" ht="27" customHeight="1" x14ac:dyDescent="0.25">
      <c r="A165" s="53">
        <f>'OSNOVNA PLAČA'!A159</f>
        <v>150</v>
      </c>
      <c r="B165" s="333" t="str">
        <f t="shared" ca="1" si="21"/>
        <v>A150</v>
      </c>
      <c r="C165" s="333"/>
      <c r="D165" s="54" t="str">
        <f>IF(LEN('OSNOVNA PLAČA'!C159)&gt;0,'OSNOVNA PLAČA'!C159,"")</f>
        <v/>
      </c>
      <c r="E165" s="55" t="str">
        <f>IF(LEN('OSNOVNA PLAČA'!D159)&gt;0,'OSNOVNA PLAČA'!D159,"")</f>
        <v/>
      </c>
      <c r="F165" s="164">
        <f ca="1">IF(LEN(B165)&gt;0,'OBRAČUNANA OSNOVNA PLAČA'!L159,"")</f>
        <v>0</v>
      </c>
      <c r="G165" s="57"/>
      <c r="H165" s="57"/>
      <c r="I165" s="57"/>
      <c r="J165" s="57"/>
      <c r="K165" s="57"/>
      <c r="L165" s="178">
        <f t="shared" si="38"/>
        <v>0</v>
      </c>
      <c r="M165" s="179">
        <f t="shared" ca="1" si="47"/>
        <v>0</v>
      </c>
      <c r="N165" s="179">
        <f t="shared" ca="1" si="49"/>
        <v>0</v>
      </c>
      <c r="O165" s="180">
        <f t="shared" ca="1" si="39"/>
        <v>0</v>
      </c>
      <c r="P165" s="181">
        <f t="shared" ca="1" si="48"/>
        <v>0</v>
      </c>
      <c r="Q165" s="182">
        <f t="shared" ca="1" si="40"/>
        <v>0</v>
      </c>
      <c r="R165" s="182">
        <f ca="1">IF(LEN(B165)&gt;0,'7'!R165-'7'!Q165,"")</f>
        <v>0</v>
      </c>
      <c r="S165" s="183"/>
      <c r="T165" s="33"/>
      <c r="U165" s="33"/>
      <c r="V165" s="33"/>
      <c r="W165" s="33"/>
      <c r="X165" s="33"/>
      <c r="Y165" s="33"/>
      <c r="AB165" s="243">
        <f>ROW()</f>
        <v>165</v>
      </c>
      <c r="AC165" s="118">
        <f t="shared" ca="1" si="25"/>
        <v>0</v>
      </c>
      <c r="AD165" s="118">
        <f t="shared" ca="1" si="26"/>
        <v>0</v>
      </c>
      <c r="AE165" s="119" t="str">
        <f t="shared" ca="1" si="41"/>
        <v>-</v>
      </c>
      <c r="AF165" s="118" t="str">
        <f t="shared" ca="1" si="42"/>
        <v>-</v>
      </c>
      <c r="AG165" s="119" t="str">
        <f t="shared" ca="1" si="43"/>
        <v>-</v>
      </c>
      <c r="AH165" s="118" t="str">
        <f t="shared" ca="1" si="44"/>
        <v>-</v>
      </c>
      <c r="AI165" s="118">
        <f t="shared" ca="1" si="45"/>
        <v>0</v>
      </c>
      <c r="AJ165" s="120">
        <f t="shared" ca="1" si="46"/>
        <v>0</v>
      </c>
      <c r="AK165" s="118">
        <f t="shared" ca="1" si="33"/>
        <v>0</v>
      </c>
      <c r="AL165" s="118">
        <f t="shared" ca="1" si="34"/>
        <v>0</v>
      </c>
    </row>
    <row r="166" spans="1:38" ht="27" customHeight="1" x14ac:dyDescent="0.25">
      <c r="A166" s="53">
        <f>'OSNOVNA PLAČA'!A160</f>
        <v>151</v>
      </c>
      <c r="B166" s="333" t="str">
        <f t="shared" ca="1" si="21"/>
        <v>A151</v>
      </c>
      <c r="C166" s="333"/>
      <c r="D166" s="54" t="str">
        <f>IF(LEN('OSNOVNA PLAČA'!C160)&gt;0,'OSNOVNA PLAČA'!C160,"")</f>
        <v/>
      </c>
      <c r="E166" s="55" t="str">
        <f>IF(LEN('OSNOVNA PLAČA'!D160)&gt;0,'OSNOVNA PLAČA'!D160,"")</f>
        <v/>
      </c>
      <c r="F166" s="164">
        <f ca="1">IF(LEN(B166)&gt;0,'OBRAČUNANA OSNOVNA PLAČA'!L160,"")</f>
        <v>0</v>
      </c>
      <c r="G166" s="57"/>
      <c r="H166" s="57"/>
      <c r="I166" s="57"/>
      <c r="J166" s="57"/>
      <c r="K166" s="57"/>
      <c r="L166" s="178">
        <f t="shared" si="38"/>
        <v>0</v>
      </c>
      <c r="M166" s="179">
        <f t="shared" ca="1" si="47"/>
        <v>0</v>
      </c>
      <c r="N166" s="179">
        <f t="shared" ca="1" si="49"/>
        <v>0</v>
      </c>
      <c r="O166" s="180">
        <f t="shared" ca="1" si="39"/>
        <v>0</v>
      </c>
      <c r="P166" s="181">
        <f t="shared" ca="1" si="48"/>
        <v>0</v>
      </c>
      <c r="Q166" s="182">
        <f t="shared" ca="1" si="40"/>
        <v>0</v>
      </c>
      <c r="R166" s="182">
        <f ca="1">IF(LEN(B166)&gt;0,'7'!R166-'7'!Q166,"")</f>
        <v>0</v>
      </c>
      <c r="S166" s="183"/>
      <c r="T166" s="33"/>
      <c r="U166" s="33"/>
      <c r="V166" s="33"/>
      <c r="W166" s="33"/>
      <c r="X166" s="33"/>
      <c r="Y166" s="33"/>
      <c r="AB166" s="243">
        <f>ROW()</f>
        <v>166</v>
      </c>
      <c r="AC166" s="118">
        <f t="shared" ca="1" si="25"/>
        <v>0</v>
      </c>
      <c r="AD166" s="118">
        <f t="shared" ca="1" si="26"/>
        <v>0</v>
      </c>
      <c r="AE166" s="119" t="str">
        <f t="shared" ca="1" si="41"/>
        <v>-</v>
      </c>
      <c r="AF166" s="118" t="str">
        <f t="shared" ca="1" si="42"/>
        <v>-</v>
      </c>
      <c r="AG166" s="119" t="str">
        <f t="shared" ca="1" si="43"/>
        <v>-</v>
      </c>
      <c r="AH166" s="118" t="str">
        <f t="shared" ca="1" si="44"/>
        <v>-</v>
      </c>
      <c r="AI166" s="118">
        <f t="shared" ca="1" si="45"/>
        <v>0</v>
      </c>
      <c r="AJ166" s="120">
        <f t="shared" ca="1" si="46"/>
        <v>0</v>
      </c>
      <c r="AK166" s="118">
        <f t="shared" ca="1" si="33"/>
        <v>0</v>
      </c>
      <c r="AL166" s="118">
        <f t="shared" ca="1" si="34"/>
        <v>0</v>
      </c>
    </row>
    <row r="167" spans="1:38" ht="27" customHeight="1" x14ac:dyDescent="0.25">
      <c r="A167" s="53">
        <f>'OSNOVNA PLAČA'!A161</f>
        <v>152</v>
      </c>
      <c r="B167" s="333" t="str">
        <f t="shared" ca="1" si="21"/>
        <v>A152</v>
      </c>
      <c r="C167" s="333"/>
      <c r="D167" s="54" t="str">
        <f>IF(LEN('OSNOVNA PLAČA'!C161)&gt;0,'OSNOVNA PLAČA'!C161,"")</f>
        <v/>
      </c>
      <c r="E167" s="55" t="str">
        <f>IF(LEN('OSNOVNA PLAČA'!D161)&gt;0,'OSNOVNA PLAČA'!D161,"")</f>
        <v/>
      </c>
      <c r="F167" s="164">
        <f ca="1">IF(LEN(B167)&gt;0,'OBRAČUNANA OSNOVNA PLAČA'!L161,"")</f>
        <v>0</v>
      </c>
      <c r="G167" s="57"/>
      <c r="H167" s="57"/>
      <c r="I167" s="57"/>
      <c r="J167" s="57"/>
      <c r="K167" s="57"/>
      <c r="L167" s="178">
        <f t="shared" si="38"/>
        <v>0</v>
      </c>
      <c r="M167" s="179">
        <f t="shared" ca="1" si="47"/>
        <v>0</v>
      </c>
      <c r="N167" s="179">
        <f t="shared" ca="1" si="49"/>
        <v>0</v>
      </c>
      <c r="O167" s="180">
        <f t="shared" ca="1" si="39"/>
        <v>0</v>
      </c>
      <c r="P167" s="181">
        <f t="shared" ca="1" si="48"/>
        <v>0</v>
      </c>
      <c r="Q167" s="182">
        <f t="shared" ca="1" si="40"/>
        <v>0</v>
      </c>
      <c r="R167" s="182">
        <f ca="1">IF(LEN(B167)&gt;0,'7'!R167-'7'!Q167,"")</f>
        <v>0</v>
      </c>
      <c r="S167" s="183"/>
      <c r="T167" s="33"/>
      <c r="U167" s="33"/>
      <c r="V167" s="33"/>
      <c r="W167" s="33"/>
      <c r="X167" s="33"/>
      <c r="Y167" s="33"/>
      <c r="AB167" s="243">
        <f>ROW()</f>
        <v>167</v>
      </c>
      <c r="AC167" s="118">
        <f t="shared" ca="1" si="25"/>
        <v>0</v>
      </c>
      <c r="AD167" s="118">
        <f t="shared" ca="1" si="26"/>
        <v>0</v>
      </c>
      <c r="AE167" s="119" t="str">
        <f t="shared" ca="1" si="41"/>
        <v>-</v>
      </c>
      <c r="AF167" s="118" t="str">
        <f t="shared" ca="1" si="42"/>
        <v>-</v>
      </c>
      <c r="AG167" s="119" t="str">
        <f t="shared" ca="1" si="43"/>
        <v>-</v>
      </c>
      <c r="AH167" s="118" t="str">
        <f t="shared" ca="1" si="44"/>
        <v>-</v>
      </c>
      <c r="AI167" s="118">
        <f t="shared" ca="1" si="45"/>
        <v>0</v>
      </c>
      <c r="AJ167" s="120">
        <f t="shared" ca="1" si="46"/>
        <v>0</v>
      </c>
      <c r="AK167" s="118">
        <f t="shared" ca="1" si="33"/>
        <v>0</v>
      </c>
      <c r="AL167" s="118">
        <f t="shared" ca="1" si="34"/>
        <v>0</v>
      </c>
    </row>
    <row r="168" spans="1:38" ht="27" customHeight="1" x14ac:dyDescent="0.25">
      <c r="A168" s="53">
        <f>'OSNOVNA PLAČA'!A162</f>
        <v>153</v>
      </c>
      <c r="B168" s="333" t="str">
        <f t="shared" ca="1" si="21"/>
        <v>A153</v>
      </c>
      <c r="C168" s="333"/>
      <c r="D168" s="54" t="str">
        <f>IF(LEN('OSNOVNA PLAČA'!C162)&gt;0,'OSNOVNA PLAČA'!C162,"")</f>
        <v/>
      </c>
      <c r="E168" s="55" t="str">
        <f>IF(LEN('OSNOVNA PLAČA'!D162)&gt;0,'OSNOVNA PLAČA'!D162,"")</f>
        <v/>
      </c>
      <c r="F168" s="164">
        <f ca="1">IF(LEN(B168)&gt;0,'OBRAČUNANA OSNOVNA PLAČA'!L162,"")</f>
        <v>0</v>
      </c>
      <c r="G168" s="57"/>
      <c r="H168" s="57"/>
      <c r="I168" s="57"/>
      <c r="J168" s="57"/>
      <c r="K168" s="57"/>
      <c r="L168" s="178">
        <f t="shared" si="38"/>
        <v>0</v>
      </c>
      <c r="M168" s="179">
        <f t="shared" ca="1" si="47"/>
        <v>0</v>
      </c>
      <c r="N168" s="179">
        <f t="shared" ca="1" si="49"/>
        <v>0</v>
      </c>
      <c r="O168" s="180">
        <f t="shared" ca="1" si="39"/>
        <v>0</v>
      </c>
      <c r="P168" s="181">
        <f t="shared" ca="1" si="48"/>
        <v>0</v>
      </c>
      <c r="Q168" s="182">
        <f t="shared" ca="1" si="40"/>
        <v>0</v>
      </c>
      <c r="R168" s="182">
        <f ca="1">IF(LEN(B168)&gt;0,'7'!R168-'7'!Q168,"")</f>
        <v>0</v>
      </c>
      <c r="S168" s="183"/>
      <c r="T168" s="33"/>
      <c r="U168" s="33"/>
      <c r="V168" s="33"/>
      <c r="W168" s="33"/>
      <c r="X168" s="33"/>
      <c r="Y168" s="33"/>
      <c r="AB168" s="243">
        <f>ROW()</f>
        <v>168</v>
      </c>
      <c r="AC168" s="118">
        <f t="shared" ca="1" si="25"/>
        <v>0</v>
      </c>
      <c r="AD168" s="118">
        <f t="shared" ca="1" si="26"/>
        <v>0</v>
      </c>
      <c r="AE168" s="119" t="str">
        <f t="shared" ca="1" si="41"/>
        <v>-</v>
      </c>
      <c r="AF168" s="118" t="str">
        <f t="shared" ca="1" si="42"/>
        <v>-</v>
      </c>
      <c r="AG168" s="119" t="str">
        <f t="shared" ca="1" si="43"/>
        <v>-</v>
      </c>
      <c r="AH168" s="118" t="str">
        <f t="shared" ca="1" si="44"/>
        <v>-</v>
      </c>
      <c r="AI168" s="118">
        <f t="shared" ca="1" si="45"/>
        <v>0</v>
      </c>
      <c r="AJ168" s="120">
        <f t="shared" ca="1" si="46"/>
        <v>0</v>
      </c>
      <c r="AK168" s="118">
        <f t="shared" ca="1" si="33"/>
        <v>0</v>
      </c>
      <c r="AL168" s="118">
        <f t="shared" ca="1" si="34"/>
        <v>0</v>
      </c>
    </row>
    <row r="169" spans="1:38" ht="27" customHeight="1" x14ac:dyDescent="0.25">
      <c r="A169" s="53">
        <f>'OSNOVNA PLAČA'!A163</f>
        <v>154</v>
      </c>
      <c r="B169" s="333" t="str">
        <f t="shared" ca="1" si="21"/>
        <v>A154</v>
      </c>
      <c r="C169" s="333"/>
      <c r="D169" s="54" t="str">
        <f>IF(LEN('OSNOVNA PLAČA'!C163)&gt;0,'OSNOVNA PLAČA'!C163,"")</f>
        <v/>
      </c>
      <c r="E169" s="55" t="str">
        <f>IF(LEN('OSNOVNA PLAČA'!D163)&gt;0,'OSNOVNA PLAČA'!D163,"")</f>
        <v/>
      </c>
      <c r="F169" s="164">
        <f ca="1">IF(LEN(B169)&gt;0,'OBRAČUNANA OSNOVNA PLAČA'!L163,"")</f>
        <v>0</v>
      </c>
      <c r="G169" s="57"/>
      <c r="H169" s="57"/>
      <c r="I169" s="57"/>
      <c r="J169" s="57"/>
      <c r="K169" s="57"/>
      <c r="L169" s="178">
        <f t="shared" si="38"/>
        <v>0</v>
      </c>
      <c r="M169" s="179">
        <f t="shared" ca="1" si="47"/>
        <v>0</v>
      </c>
      <c r="N169" s="179">
        <f t="shared" ca="1" si="49"/>
        <v>0</v>
      </c>
      <c r="O169" s="180">
        <f t="shared" ca="1" si="39"/>
        <v>0</v>
      </c>
      <c r="P169" s="181">
        <f t="shared" ca="1" si="48"/>
        <v>0</v>
      </c>
      <c r="Q169" s="182">
        <f t="shared" ca="1" si="40"/>
        <v>0</v>
      </c>
      <c r="R169" s="182">
        <f ca="1">IF(LEN(B169)&gt;0,'7'!R169-'7'!Q169,"")</f>
        <v>0</v>
      </c>
      <c r="S169" s="183"/>
      <c r="T169" s="33"/>
      <c r="U169" s="33"/>
      <c r="V169" s="33"/>
      <c r="W169" s="33"/>
      <c r="X169" s="33"/>
      <c r="Y169" s="33"/>
      <c r="AB169" s="243">
        <f>ROW()</f>
        <v>169</v>
      </c>
      <c r="AC169" s="118">
        <f t="shared" ca="1" si="25"/>
        <v>0</v>
      </c>
      <c r="AD169" s="118">
        <f t="shared" ca="1" si="26"/>
        <v>0</v>
      </c>
      <c r="AE169" s="119" t="str">
        <f t="shared" ca="1" si="41"/>
        <v>-</v>
      </c>
      <c r="AF169" s="118" t="str">
        <f t="shared" ca="1" si="42"/>
        <v>-</v>
      </c>
      <c r="AG169" s="119" t="str">
        <f t="shared" ca="1" si="43"/>
        <v>-</v>
      </c>
      <c r="AH169" s="118" t="str">
        <f t="shared" ca="1" si="44"/>
        <v>-</v>
      </c>
      <c r="AI169" s="118">
        <f t="shared" ca="1" si="45"/>
        <v>0</v>
      </c>
      <c r="AJ169" s="120">
        <f t="shared" ca="1" si="46"/>
        <v>0</v>
      </c>
      <c r="AK169" s="118">
        <f t="shared" ca="1" si="33"/>
        <v>0</v>
      </c>
      <c r="AL169" s="118">
        <f t="shared" ca="1" si="34"/>
        <v>0</v>
      </c>
    </row>
    <row r="170" spans="1:38" ht="27" customHeight="1" x14ac:dyDescent="0.25">
      <c r="A170" s="53">
        <f>'OSNOVNA PLAČA'!A164</f>
        <v>155</v>
      </c>
      <c r="B170" s="333" t="str">
        <f t="shared" ca="1" si="21"/>
        <v>A155</v>
      </c>
      <c r="C170" s="333"/>
      <c r="D170" s="54" t="str">
        <f>IF(LEN('OSNOVNA PLAČA'!C164)&gt;0,'OSNOVNA PLAČA'!C164,"")</f>
        <v/>
      </c>
      <c r="E170" s="55" t="str">
        <f>IF(LEN('OSNOVNA PLAČA'!D164)&gt;0,'OSNOVNA PLAČA'!D164,"")</f>
        <v/>
      </c>
      <c r="F170" s="164">
        <f ca="1">IF(LEN(B170)&gt;0,'OBRAČUNANA OSNOVNA PLAČA'!L164,"")</f>
        <v>0</v>
      </c>
      <c r="G170" s="57"/>
      <c r="H170" s="57"/>
      <c r="I170" s="57"/>
      <c r="J170" s="57"/>
      <c r="K170" s="57"/>
      <c r="L170" s="178">
        <f t="shared" si="38"/>
        <v>0</v>
      </c>
      <c r="M170" s="179">
        <f t="shared" ca="1" si="47"/>
        <v>0</v>
      </c>
      <c r="N170" s="179">
        <f t="shared" ca="1" si="49"/>
        <v>0</v>
      </c>
      <c r="O170" s="180">
        <f t="shared" ca="1" si="39"/>
        <v>0</v>
      </c>
      <c r="P170" s="181">
        <f t="shared" ca="1" si="48"/>
        <v>0</v>
      </c>
      <c r="Q170" s="182">
        <f t="shared" ca="1" si="40"/>
        <v>0</v>
      </c>
      <c r="R170" s="182">
        <f ca="1">IF(LEN(B170)&gt;0,'7'!R170-'7'!Q170,"")</f>
        <v>0</v>
      </c>
      <c r="S170" s="183"/>
      <c r="T170" s="33"/>
      <c r="U170" s="33"/>
      <c r="V170" s="33"/>
      <c r="W170" s="33"/>
      <c r="X170" s="33"/>
      <c r="Y170" s="33"/>
      <c r="AB170" s="243">
        <f>ROW()</f>
        <v>170</v>
      </c>
      <c r="AC170" s="118">
        <f t="shared" ca="1" si="25"/>
        <v>0</v>
      </c>
      <c r="AD170" s="118">
        <f t="shared" ca="1" si="26"/>
        <v>0</v>
      </c>
      <c r="AE170" s="119" t="str">
        <f t="shared" ca="1" si="41"/>
        <v>-</v>
      </c>
      <c r="AF170" s="118" t="str">
        <f t="shared" ca="1" si="42"/>
        <v>-</v>
      </c>
      <c r="AG170" s="119" t="str">
        <f t="shared" ca="1" si="43"/>
        <v>-</v>
      </c>
      <c r="AH170" s="118" t="str">
        <f t="shared" ca="1" si="44"/>
        <v>-</v>
      </c>
      <c r="AI170" s="118">
        <f t="shared" ca="1" si="45"/>
        <v>0</v>
      </c>
      <c r="AJ170" s="120">
        <f t="shared" ca="1" si="46"/>
        <v>0</v>
      </c>
      <c r="AK170" s="118">
        <f t="shared" ca="1" si="33"/>
        <v>0</v>
      </c>
      <c r="AL170" s="118">
        <f t="shared" ca="1" si="34"/>
        <v>0</v>
      </c>
    </row>
    <row r="171" spans="1:38" ht="27" customHeight="1" x14ac:dyDescent="0.25">
      <c r="A171" s="53">
        <f>'OSNOVNA PLAČA'!A165</f>
        <v>156</v>
      </c>
      <c r="B171" s="333" t="str">
        <f t="shared" ca="1" si="21"/>
        <v>A156</v>
      </c>
      <c r="C171" s="333"/>
      <c r="D171" s="54" t="str">
        <f>IF(LEN('OSNOVNA PLAČA'!C165)&gt;0,'OSNOVNA PLAČA'!C165,"")</f>
        <v/>
      </c>
      <c r="E171" s="55" t="str">
        <f>IF(LEN('OSNOVNA PLAČA'!D165)&gt;0,'OSNOVNA PLAČA'!D165,"")</f>
        <v/>
      </c>
      <c r="F171" s="164">
        <f ca="1">IF(LEN(B171)&gt;0,'OBRAČUNANA OSNOVNA PLAČA'!L165,"")</f>
        <v>0</v>
      </c>
      <c r="G171" s="57"/>
      <c r="H171" s="57"/>
      <c r="I171" s="57"/>
      <c r="J171" s="57"/>
      <c r="K171" s="57"/>
      <c r="L171" s="178">
        <f t="shared" si="38"/>
        <v>0</v>
      </c>
      <c r="M171" s="179">
        <f t="shared" ca="1" si="47"/>
        <v>0</v>
      </c>
      <c r="N171" s="179">
        <f t="shared" ca="1" si="49"/>
        <v>0</v>
      </c>
      <c r="O171" s="180">
        <f t="shared" ca="1" si="39"/>
        <v>0</v>
      </c>
      <c r="P171" s="181">
        <f t="shared" ca="1" si="48"/>
        <v>0</v>
      </c>
      <c r="Q171" s="182">
        <f t="shared" ca="1" si="40"/>
        <v>0</v>
      </c>
      <c r="R171" s="182">
        <f ca="1">IF(LEN(B171)&gt;0,'7'!R171-'7'!Q171,"")</f>
        <v>0</v>
      </c>
      <c r="S171" s="183"/>
      <c r="T171" s="33"/>
      <c r="U171" s="33"/>
      <c r="V171" s="33"/>
      <c r="W171" s="33"/>
      <c r="X171" s="33"/>
      <c r="Y171" s="33"/>
      <c r="AB171" s="243">
        <f>ROW()</f>
        <v>171</v>
      </c>
      <c r="AC171" s="118">
        <f t="shared" ca="1" si="25"/>
        <v>0</v>
      </c>
      <c r="AD171" s="118">
        <f t="shared" ca="1" si="26"/>
        <v>0</v>
      </c>
      <c r="AE171" s="119" t="str">
        <f t="shared" ca="1" si="41"/>
        <v>-</v>
      </c>
      <c r="AF171" s="118" t="str">
        <f t="shared" ca="1" si="42"/>
        <v>-</v>
      </c>
      <c r="AG171" s="119" t="str">
        <f t="shared" ca="1" si="43"/>
        <v>-</v>
      </c>
      <c r="AH171" s="118" t="str">
        <f t="shared" ca="1" si="44"/>
        <v>-</v>
      </c>
      <c r="AI171" s="118">
        <f t="shared" ca="1" si="45"/>
        <v>0</v>
      </c>
      <c r="AJ171" s="120">
        <f t="shared" ca="1" si="46"/>
        <v>0</v>
      </c>
      <c r="AK171" s="118">
        <f t="shared" ca="1" si="33"/>
        <v>0</v>
      </c>
      <c r="AL171" s="118">
        <f t="shared" ca="1" si="34"/>
        <v>0</v>
      </c>
    </row>
    <row r="172" spans="1:38" ht="27" customHeight="1" x14ac:dyDescent="0.25">
      <c r="A172" s="53">
        <f>'OSNOVNA PLAČA'!A166</f>
        <v>157</v>
      </c>
      <c r="B172" s="333" t="str">
        <f t="shared" ca="1" si="21"/>
        <v>A157</v>
      </c>
      <c r="C172" s="333"/>
      <c r="D172" s="54" t="str">
        <f>IF(LEN('OSNOVNA PLAČA'!C166)&gt;0,'OSNOVNA PLAČA'!C166,"")</f>
        <v/>
      </c>
      <c r="E172" s="55" t="str">
        <f>IF(LEN('OSNOVNA PLAČA'!D166)&gt;0,'OSNOVNA PLAČA'!D166,"")</f>
        <v/>
      </c>
      <c r="F172" s="164">
        <f ca="1">IF(LEN(B172)&gt;0,'OBRAČUNANA OSNOVNA PLAČA'!L166,"")</f>
        <v>0</v>
      </c>
      <c r="G172" s="57"/>
      <c r="H172" s="57"/>
      <c r="I172" s="57"/>
      <c r="J172" s="57"/>
      <c r="K172" s="57"/>
      <c r="L172" s="178">
        <f t="shared" si="38"/>
        <v>0</v>
      </c>
      <c r="M172" s="179">
        <f t="shared" ca="1" si="47"/>
        <v>0</v>
      </c>
      <c r="N172" s="179">
        <f t="shared" ca="1" si="49"/>
        <v>0</v>
      </c>
      <c r="O172" s="180">
        <f t="shared" ca="1" si="39"/>
        <v>0</v>
      </c>
      <c r="P172" s="181">
        <f t="shared" ca="1" si="48"/>
        <v>0</v>
      </c>
      <c r="Q172" s="182">
        <f t="shared" ca="1" si="40"/>
        <v>0</v>
      </c>
      <c r="R172" s="182">
        <f ca="1">IF(LEN(B172)&gt;0,'7'!R172-'7'!Q172,"")</f>
        <v>0</v>
      </c>
      <c r="S172" s="183"/>
      <c r="T172" s="33"/>
      <c r="U172" s="33"/>
      <c r="V172" s="33"/>
      <c r="W172" s="33"/>
      <c r="X172" s="33"/>
      <c r="Y172" s="33"/>
      <c r="AB172" s="243">
        <f>ROW()</f>
        <v>172</v>
      </c>
      <c r="AC172" s="118">
        <f t="shared" ca="1" si="25"/>
        <v>0</v>
      </c>
      <c r="AD172" s="118">
        <f t="shared" ca="1" si="26"/>
        <v>0</v>
      </c>
      <c r="AE172" s="119" t="str">
        <f t="shared" ca="1" si="41"/>
        <v>-</v>
      </c>
      <c r="AF172" s="118" t="str">
        <f t="shared" ca="1" si="42"/>
        <v>-</v>
      </c>
      <c r="AG172" s="119" t="str">
        <f t="shared" ca="1" si="43"/>
        <v>-</v>
      </c>
      <c r="AH172" s="118" t="str">
        <f t="shared" ca="1" si="44"/>
        <v>-</v>
      </c>
      <c r="AI172" s="118">
        <f t="shared" ca="1" si="45"/>
        <v>0</v>
      </c>
      <c r="AJ172" s="120">
        <f t="shared" ca="1" si="46"/>
        <v>0</v>
      </c>
      <c r="AK172" s="118">
        <f t="shared" ca="1" si="33"/>
        <v>0</v>
      </c>
      <c r="AL172" s="118">
        <f t="shared" ca="1" si="34"/>
        <v>0</v>
      </c>
    </row>
    <row r="173" spans="1:38" ht="27" customHeight="1" x14ac:dyDescent="0.25">
      <c r="A173" s="53">
        <f>'OSNOVNA PLAČA'!A167</f>
        <v>158</v>
      </c>
      <c r="B173" s="333" t="str">
        <f t="shared" ca="1" si="21"/>
        <v>A158</v>
      </c>
      <c r="C173" s="333"/>
      <c r="D173" s="54" t="str">
        <f>IF(LEN('OSNOVNA PLAČA'!C167)&gt;0,'OSNOVNA PLAČA'!C167,"")</f>
        <v/>
      </c>
      <c r="E173" s="55" t="str">
        <f>IF(LEN('OSNOVNA PLAČA'!D167)&gt;0,'OSNOVNA PLAČA'!D167,"")</f>
        <v/>
      </c>
      <c r="F173" s="164">
        <f ca="1">IF(LEN(B173)&gt;0,'OBRAČUNANA OSNOVNA PLAČA'!L167,"")</f>
        <v>0</v>
      </c>
      <c r="G173" s="57"/>
      <c r="H173" s="57"/>
      <c r="I173" s="57"/>
      <c r="J173" s="57"/>
      <c r="K173" s="57"/>
      <c r="L173" s="178">
        <f t="shared" si="38"/>
        <v>0</v>
      </c>
      <c r="M173" s="179">
        <f t="shared" ca="1" si="47"/>
        <v>0</v>
      </c>
      <c r="N173" s="179">
        <f t="shared" ca="1" si="49"/>
        <v>0</v>
      </c>
      <c r="O173" s="180">
        <f t="shared" ca="1" si="39"/>
        <v>0</v>
      </c>
      <c r="P173" s="181">
        <f t="shared" ca="1" si="48"/>
        <v>0</v>
      </c>
      <c r="Q173" s="182">
        <f t="shared" ca="1" si="40"/>
        <v>0</v>
      </c>
      <c r="R173" s="182">
        <f ca="1">IF(LEN(B173)&gt;0,'7'!R173-'7'!Q173,"")</f>
        <v>0</v>
      </c>
      <c r="S173" s="183"/>
      <c r="T173" s="33"/>
      <c r="U173" s="33"/>
      <c r="V173" s="33"/>
      <c r="W173" s="33"/>
      <c r="X173" s="33"/>
      <c r="Y173" s="33"/>
      <c r="AB173" s="243">
        <f>ROW()</f>
        <v>173</v>
      </c>
      <c r="AC173" s="118">
        <f t="shared" ca="1" si="25"/>
        <v>0</v>
      </c>
      <c r="AD173" s="118">
        <f t="shared" ca="1" si="26"/>
        <v>0</v>
      </c>
      <c r="AE173" s="119" t="str">
        <f t="shared" ca="1" si="41"/>
        <v>-</v>
      </c>
      <c r="AF173" s="118" t="str">
        <f t="shared" ca="1" si="42"/>
        <v>-</v>
      </c>
      <c r="AG173" s="119" t="str">
        <f t="shared" ca="1" si="43"/>
        <v>-</v>
      </c>
      <c r="AH173" s="118" t="str">
        <f t="shared" ca="1" si="44"/>
        <v>-</v>
      </c>
      <c r="AI173" s="118">
        <f t="shared" ca="1" si="45"/>
        <v>0</v>
      </c>
      <c r="AJ173" s="120">
        <f t="shared" ca="1" si="46"/>
        <v>0</v>
      </c>
      <c r="AK173" s="118">
        <f t="shared" ca="1" si="33"/>
        <v>0</v>
      </c>
      <c r="AL173" s="118">
        <f t="shared" ca="1" si="34"/>
        <v>0</v>
      </c>
    </row>
    <row r="174" spans="1:38" ht="27" customHeight="1" x14ac:dyDescent="0.25">
      <c r="A174" s="53">
        <f>'OSNOVNA PLAČA'!A168</f>
        <v>159</v>
      </c>
      <c r="B174" s="333" t="str">
        <f t="shared" ca="1" si="21"/>
        <v>A159</v>
      </c>
      <c r="C174" s="333"/>
      <c r="D174" s="54" t="str">
        <f>IF(LEN('OSNOVNA PLAČA'!C168)&gt;0,'OSNOVNA PLAČA'!C168,"")</f>
        <v/>
      </c>
      <c r="E174" s="55" t="str">
        <f>IF(LEN('OSNOVNA PLAČA'!D168)&gt;0,'OSNOVNA PLAČA'!D168,"")</f>
        <v/>
      </c>
      <c r="F174" s="164">
        <f ca="1">IF(LEN(B174)&gt;0,'OBRAČUNANA OSNOVNA PLAČA'!L168,"")</f>
        <v>0</v>
      </c>
      <c r="G174" s="57"/>
      <c r="H174" s="57"/>
      <c r="I174" s="57"/>
      <c r="J174" s="57"/>
      <c r="K174" s="57"/>
      <c r="L174" s="178">
        <f t="shared" si="38"/>
        <v>0</v>
      </c>
      <c r="M174" s="179">
        <f t="shared" ca="1" si="47"/>
        <v>0</v>
      </c>
      <c r="N174" s="179">
        <f t="shared" ca="1" si="49"/>
        <v>0</v>
      </c>
      <c r="O174" s="180">
        <f t="shared" ca="1" si="39"/>
        <v>0</v>
      </c>
      <c r="P174" s="181">
        <f t="shared" ca="1" si="48"/>
        <v>0</v>
      </c>
      <c r="Q174" s="182">
        <f t="shared" ca="1" si="40"/>
        <v>0</v>
      </c>
      <c r="R174" s="182">
        <f ca="1">IF(LEN(B174)&gt;0,'7'!R174-'7'!Q174,"")</f>
        <v>0</v>
      </c>
      <c r="S174" s="183"/>
      <c r="T174" s="33"/>
      <c r="U174" s="33"/>
      <c r="V174" s="33"/>
      <c r="W174" s="33"/>
      <c r="X174" s="33"/>
      <c r="Y174" s="33"/>
      <c r="AB174" s="243">
        <f>ROW()</f>
        <v>174</v>
      </c>
      <c r="AC174" s="118">
        <f t="shared" ca="1" si="25"/>
        <v>0</v>
      </c>
      <c r="AD174" s="118">
        <f t="shared" ca="1" si="26"/>
        <v>0</v>
      </c>
      <c r="AE174" s="119" t="str">
        <f t="shared" ca="1" si="41"/>
        <v>-</v>
      </c>
      <c r="AF174" s="118" t="str">
        <f t="shared" ca="1" si="42"/>
        <v>-</v>
      </c>
      <c r="AG174" s="119" t="str">
        <f t="shared" ca="1" si="43"/>
        <v>-</v>
      </c>
      <c r="AH174" s="118" t="str">
        <f t="shared" ca="1" si="44"/>
        <v>-</v>
      </c>
      <c r="AI174" s="118">
        <f t="shared" ca="1" si="45"/>
        <v>0</v>
      </c>
      <c r="AJ174" s="120">
        <f t="shared" ca="1" si="46"/>
        <v>0</v>
      </c>
      <c r="AK174" s="118">
        <f t="shared" ca="1" si="33"/>
        <v>0</v>
      </c>
      <c r="AL174" s="118">
        <f t="shared" ca="1" si="34"/>
        <v>0</v>
      </c>
    </row>
    <row r="175" spans="1:38" ht="27" customHeight="1" x14ac:dyDescent="0.25">
      <c r="A175" s="53">
        <f>'OSNOVNA PLAČA'!A169</f>
        <v>160</v>
      </c>
      <c r="B175" s="333" t="str">
        <f t="shared" ca="1" si="21"/>
        <v>A160</v>
      </c>
      <c r="C175" s="333"/>
      <c r="D175" s="54" t="str">
        <f>IF(LEN('OSNOVNA PLAČA'!C169)&gt;0,'OSNOVNA PLAČA'!C169,"")</f>
        <v/>
      </c>
      <c r="E175" s="55" t="str">
        <f>IF(LEN('OSNOVNA PLAČA'!D169)&gt;0,'OSNOVNA PLAČA'!D169,"")</f>
        <v/>
      </c>
      <c r="F175" s="164">
        <f ca="1">IF(LEN(B175)&gt;0,'OBRAČUNANA OSNOVNA PLAČA'!L169,"")</f>
        <v>0</v>
      </c>
      <c r="G175" s="57"/>
      <c r="H175" s="57"/>
      <c r="I175" s="57"/>
      <c r="J175" s="57"/>
      <c r="K175" s="57"/>
      <c r="L175" s="178">
        <f t="shared" si="38"/>
        <v>0</v>
      </c>
      <c r="M175" s="179">
        <f t="shared" ca="1" si="47"/>
        <v>0</v>
      </c>
      <c r="N175" s="179">
        <f t="shared" ca="1" si="49"/>
        <v>0</v>
      </c>
      <c r="O175" s="180">
        <f t="shared" ca="1" si="39"/>
        <v>0</v>
      </c>
      <c r="P175" s="181">
        <f t="shared" ca="1" si="48"/>
        <v>0</v>
      </c>
      <c r="Q175" s="182">
        <f t="shared" ca="1" si="40"/>
        <v>0</v>
      </c>
      <c r="R175" s="182">
        <f ca="1">IF(LEN(B175)&gt;0,'7'!R175-'7'!Q175,"")</f>
        <v>0</v>
      </c>
      <c r="S175" s="183"/>
      <c r="T175" s="33"/>
      <c r="U175" s="33"/>
      <c r="V175" s="33"/>
      <c r="W175" s="33"/>
      <c r="X175" s="33"/>
      <c r="Y175" s="33"/>
      <c r="AB175" s="243">
        <f>ROW()</f>
        <v>175</v>
      </c>
      <c r="AC175" s="118">
        <f t="shared" ca="1" si="25"/>
        <v>0</v>
      </c>
      <c r="AD175" s="118">
        <f t="shared" ca="1" si="26"/>
        <v>0</v>
      </c>
      <c r="AE175" s="119" t="str">
        <f t="shared" ca="1" si="41"/>
        <v>-</v>
      </c>
      <c r="AF175" s="118" t="str">
        <f t="shared" ca="1" si="42"/>
        <v>-</v>
      </c>
      <c r="AG175" s="119" t="str">
        <f t="shared" ca="1" si="43"/>
        <v>-</v>
      </c>
      <c r="AH175" s="118" t="str">
        <f t="shared" ca="1" si="44"/>
        <v>-</v>
      </c>
      <c r="AI175" s="118">
        <f t="shared" ca="1" si="45"/>
        <v>0</v>
      </c>
      <c r="AJ175" s="120">
        <f t="shared" ca="1" si="46"/>
        <v>0</v>
      </c>
      <c r="AK175" s="118">
        <f t="shared" ca="1" si="33"/>
        <v>0</v>
      </c>
      <c r="AL175" s="118">
        <f t="shared" ca="1" si="34"/>
        <v>0</v>
      </c>
    </row>
    <row r="176" spans="1:38" ht="27" customHeight="1" x14ac:dyDescent="0.25">
      <c r="A176" s="53">
        <f>'OSNOVNA PLAČA'!A170</f>
        <v>161</v>
      </c>
      <c r="B176" s="333" t="str">
        <f t="shared" ca="1" si="21"/>
        <v>A161</v>
      </c>
      <c r="C176" s="333"/>
      <c r="D176" s="54" t="str">
        <f>IF(LEN('OSNOVNA PLAČA'!C170)&gt;0,'OSNOVNA PLAČA'!C170,"")</f>
        <v/>
      </c>
      <c r="E176" s="55" t="str">
        <f>IF(LEN('OSNOVNA PLAČA'!D170)&gt;0,'OSNOVNA PLAČA'!D170,"")</f>
        <v/>
      </c>
      <c r="F176" s="164">
        <f ca="1">IF(LEN(B176)&gt;0,'OBRAČUNANA OSNOVNA PLAČA'!L170,"")</f>
        <v>0</v>
      </c>
      <c r="G176" s="57"/>
      <c r="H176" s="57"/>
      <c r="I176" s="57"/>
      <c r="J176" s="57"/>
      <c r="K176" s="57"/>
      <c r="L176" s="178">
        <f t="shared" si="38"/>
        <v>0</v>
      </c>
      <c r="M176" s="179">
        <f t="shared" ca="1" si="47"/>
        <v>0</v>
      </c>
      <c r="N176" s="179">
        <f t="shared" ca="1" si="49"/>
        <v>0</v>
      </c>
      <c r="O176" s="180">
        <f t="shared" ca="1" si="39"/>
        <v>0</v>
      </c>
      <c r="P176" s="181">
        <f t="shared" ca="1" si="48"/>
        <v>0</v>
      </c>
      <c r="Q176" s="182">
        <f t="shared" ca="1" si="40"/>
        <v>0</v>
      </c>
      <c r="R176" s="182">
        <f ca="1">IF(LEN(B176)&gt;0,'7'!R176-'7'!Q176,"")</f>
        <v>0</v>
      </c>
      <c r="S176" s="183"/>
      <c r="T176" s="33"/>
      <c r="U176" s="33"/>
      <c r="V176" s="33"/>
      <c r="W176" s="33"/>
      <c r="X176" s="33"/>
      <c r="Y176" s="33"/>
      <c r="AB176" s="243">
        <f>ROW()</f>
        <v>176</v>
      </c>
      <c r="AC176" s="118">
        <f t="shared" ca="1" si="25"/>
        <v>0</v>
      </c>
      <c r="AD176" s="118">
        <f t="shared" ca="1" si="26"/>
        <v>0</v>
      </c>
      <c r="AE176" s="119" t="str">
        <f t="shared" ca="1" si="41"/>
        <v>-</v>
      </c>
      <c r="AF176" s="118" t="str">
        <f t="shared" ca="1" si="42"/>
        <v>-</v>
      </c>
      <c r="AG176" s="119" t="str">
        <f t="shared" ca="1" si="43"/>
        <v>-</v>
      </c>
      <c r="AH176" s="118" t="str">
        <f t="shared" ca="1" si="44"/>
        <v>-</v>
      </c>
      <c r="AI176" s="118">
        <f t="shared" ca="1" si="45"/>
        <v>0</v>
      </c>
      <c r="AJ176" s="120">
        <f t="shared" ca="1" si="46"/>
        <v>0</v>
      </c>
      <c r="AK176" s="118">
        <f t="shared" ca="1" si="33"/>
        <v>0</v>
      </c>
      <c r="AL176" s="118">
        <f t="shared" ca="1" si="34"/>
        <v>0</v>
      </c>
    </row>
    <row r="177" spans="1:38" ht="27" customHeight="1" x14ac:dyDescent="0.25">
      <c r="A177" s="53">
        <f>'OSNOVNA PLAČA'!A171</f>
        <v>162</v>
      </c>
      <c r="B177" s="333" t="str">
        <f t="shared" ca="1" si="21"/>
        <v>A162</v>
      </c>
      <c r="C177" s="333"/>
      <c r="D177" s="54" t="str">
        <f>IF(LEN('OSNOVNA PLAČA'!C171)&gt;0,'OSNOVNA PLAČA'!C171,"")</f>
        <v/>
      </c>
      <c r="E177" s="55" t="str">
        <f>IF(LEN('OSNOVNA PLAČA'!D171)&gt;0,'OSNOVNA PLAČA'!D171,"")</f>
        <v/>
      </c>
      <c r="F177" s="164">
        <f ca="1">IF(LEN(B177)&gt;0,'OBRAČUNANA OSNOVNA PLAČA'!L171,"")</f>
        <v>0</v>
      </c>
      <c r="G177" s="57"/>
      <c r="H177" s="57"/>
      <c r="I177" s="57"/>
      <c r="J177" s="57"/>
      <c r="K177" s="57"/>
      <c r="L177" s="178">
        <f t="shared" si="38"/>
        <v>0</v>
      </c>
      <c r="M177" s="179">
        <f t="shared" ca="1" si="47"/>
        <v>0</v>
      </c>
      <c r="N177" s="179">
        <f t="shared" ca="1" si="49"/>
        <v>0</v>
      </c>
      <c r="O177" s="180">
        <f t="shared" ca="1" si="39"/>
        <v>0</v>
      </c>
      <c r="P177" s="181">
        <f t="shared" ca="1" si="48"/>
        <v>0</v>
      </c>
      <c r="Q177" s="182">
        <f t="shared" ca="1" si="40"/>
        <v>0</v>
      </c>
      <c r="R177" s="182">
        <f ca="1">IF(LEN(B177)&gt;0,'7'!R177-'7'!Q177,"")</f>
        <v>0</v>
      </c>
      <c r="S177" s="183"/>
      <c r="T177" s="33"/>
      <c r="U177" s="33"/>
      <c r="V177" s="33"/>
      <c r="W177" s="33"/>
      <c r="X177" s="33"/>
      <c r="Y177" s="33"/>
      <c r="AB177" s="243">
        <f>ROW()</f>
        <v>177</v>
      </c>
      <c r="AC177" s="118">
        <f t="shared" ca="1" si="25"/>
        <v>0</v>
      </c>
      <c r="AD177" s="118">
        <f t="shared" ca="1" si="26"/>
        <v>0</v>
      </c>
      <c r="AE177" s="119" t="str">
        <f t="shared" ca="1" si="41"/>
        <v>-</v>
      </c>
      <c r="AF177" s="118" t="str">
        <f t="shared" ca="1" si="42"/>
        <v>-</v>
      </c>
      <c r="AG177" s="119" t="str">
        <f t="shared" ca="1" si="43"/>
        <v>-</v>
      </c>
      <c r="AH177" s="118" t="str">
        <f t="shared" ca="1" si="44"/>
        <v>-</v>
      </c>
      <c r="AI177" s="118">
        <f t="shared" ca="1" si="45"/>
        <v>0</v>
      </c>
      <c r="AJ177" s="120">
        <f t="shared" ca="1" si="46"/>
        <v>0</v>
      </c>
      <c r="AK177" s="118">
        <f t="shared" ca="1" si="33"/>
        <v>0</v>
      </c>
      <c r="AL177" s="118">
        <f t="shared" ca="1" si="34"/>
        <v>0</v>
      </c>
    </row>
    <row r="178" spans="1:38" ht="27" customHeight="1" x14ac:dyDescent="0.25">
      <c r="A178" s="53">
        <f>'OSNOVNA PLAČA'!A172</f>
        <v>163</v>
      </c>
      <c r="B178" s="333" t="str">
        <f t="shared" ca="1" si="21"/>
        <v>A163</v>
      </c>
      <c r="C178" s="333"/>
      <c r="D178" s="54" t="str">
        <f>IF(LEN('OSNOVNA PLAČA'!C172)&gt;0,'OSNOVNA PLAČA'!C172,"")</f>
        <v/>
      </c>
      <c r="E178" s="55" t="str">
        <f>IF(LEN('OSNOVNA PLAČA'!D172)&gt;0,'OSNOVNA PLAČA'!D172,"")</f>
        <v/>
      </c>
      <c r="F178" s="164">
        <f ca="1">IF(LEN(B178)&gt;0,'OBRAČUNANA OSNOVNA PLAČA'!L172,"")</f>
        <v>0</v>
      </c>
      <c r="G178" s="57"/>
      <c r="H178" s="57"/>
      <c r="I178" s="57"/>
      <c r="J178" s="57"/>
      <c r="K178" s="57"/>
      <c r="L178" s="178">
        <f t="shared" si="38"/>
        <v>0</v>
      </c>
      <c r="M178" s="179">
        <f t="shared" ca="1" si="47"/>
        <v>0</v>
      </c>
      <c r="N178" s="179">
        <f t="shared" ca="1" si="49"/>
        <v>0</v>
      </c>
      <c r="O178" s="180">
        <f t="shared" ca="1" si="39"/>
        <v>0</v>
      </c>
      <c r="P178" s="181">
        <f t="shared" ca="1" si="48"/>
        <v>0</v>
      </c>
      <c r="Q178" s="182">
        <f t="shared" ca="1" si="40"/>
        <v>0</v>
      </c>
      <c r="R178" s="182">
        <f ca="1">IF(LEN(B178)&gt;0,'7'!R178-'7'!Q178,"")</f>
        <v>0</v>
      </c>
      <c r="S178" s="183"/>
      <c r="T178" s="33"/>
      <c r="U178" s="33"/>
      <c r="V178" s="33"/>
      <c r="W178" s="33"/>
      <c r="X178" s="33"/>
      <c r="Y178" s="33"/>
      <c r="AB178" s="243">
        <f>ROW()</f>
        <v>178</v>
      </c>
      <c r="AC178" s="118">
        <f t="shared" ca="1" si="25"/>
        <v>0</v>
      </c>
      <c r="AD178" s="118">
        <f t="shared" ca="1" si="26"/>
        <v>0</v>
      </c>
      <c r="AE178" s="119" t="str">
        <f t="shared" ca="1" si="41"/>
        <v>-</v>
      </c>
      <c r="AF178" s="118" t="str">
        <f t="shared" ca="1" si="42"/>
        <v>-</v>
      </c>
      <c r="AG178" s="119" t="str">
        <f t="shared" ca="1" si="43"/>
        <v>-</v>
      </c>
      <c r="AH178" s="118" t="str">
        <f t="shared" ca="1" si="44"/>
        <v>-</v>
      </c>
      <c r="AI178" s="118">
        <f t="shared" ca="1" si="45"/>
        <v>0</v>
      </c>
      <c r="AJ178" s="120">
        <f t="shared" ca="1" si="46"/>
        <v>0</v>
      </c>
      <c r="AK178" s="118">
        <f t="shared" ca="1" si="33"/>
        <v>0</v>
      </c>
      <c r="AL178" s="118">
        <f t="shared" ca="1" si="34"/>
        <v>0</v>
      </c>
    </row>
    <row r="179" spans="1:38" ht="27" customHeight="1" x14ac:dyDescent="0.25">
      <c r="A179" s="53">
        <f>'OSNOVNA PLAČA'!A173</f>
        <v>164</v>
      </c>
      <c r="B179" s="333" t="str">
        <f t="shared" ca="1" si="21"/>
        <v>A164</v>
      </c>
      <c r="C179" s="333"/>
      <c r="D179" s="54" t="str">
        <f>IF(LEN('OSNOVNA PLAČA'!C173)&gt;0,'OSNOVNA PLAČA'!C173,"")</f>
        <v/>
      </c>
      <c r="E179" s="55" t="str">
        <f>IF(LEN('OSNOVNA PLAČA'!D173)&gt;0,'OSNOVNA PLAČA'!D173,"")</f>
        <v/>
      </c>
      <c r="F179" s="164">
        <f ca="1">IF(LEN(B179)&gt;0,'OBRAČUNANA OSNOVNA PLAČA'!L173,"")</f>
        <v>0</v>
      </c>
      <c r="G179" s="57"/>
      <c r="H179" s="57"/>
      <c r="I179" s="57"/>
      <c r="J179" s="57"/>
      <c r="K179" s="57"/>
      <c r="L179" s="178">
        <f t="shared" si="38"/>
        <v>0</v>
      </c>
      <c r="M179" s="179">
        <f t="shared" ca="1" si="47"/>
        <v>0</v>
      </c>
      <c r="N179" s="179">
        <f t="shared" ca="1" si="49"/>
        <v>0</v>
      </c>
      <c r="O179" s="180">
        <f t="shared" ca="1" si="39"/>
        <v>0</v>
      </c>
      <c r="P179" s="181">
        <f t="shared" ca="1" si="48"/>
        <v>0</v>
      </c>
      <c r="Q179" s="182">
        <f t="shared" ca="1" si="40"/>
        <v>0</v>
      </c>
      <c r="R179" s="182">
        <f ca="1">IF(LEN(B179)&gt;0,'7'!R179-'7'!Q179,"")</f>
        <v>0</v>
      </c>
      <c r="S179" s="183"/>
      <c r="T179" s="33"/>
      <c r="U179" s="33"/>
      <c r="V179" s="33"/>
      <c r="W179" s="33"/>
      <c r="X179" s="33"/>
      <c r="Y179" s="33"/>
      <c r="AB179" s="243">
        <f>ROW()</f>
        <v>179</v>
      </c>
      <c r="AC179" s="118">
        <f t="shared" ca="1" si="25"/>
        <v>0</v>
      </c>
      <c r="AD179" s="118">
        <f t="shared" ca="1" si="26"/>
        <v>0</v>
      </c>
      <c r="AE179" s="119" t="str">
        <f t="shared" ca="1" si="41"/>
        <v>-</v>
      </c>
      <c r="AF179" s="118" t="str">
        <f t="shared" ca="1" si="42"/>
        <v>-</v>
      </c>
      <c r="AG179" s="119" t="str">
        <f t="shared" ca="1" si="43"/>
        <v>-</v>
      </c>
      <c r="AH179" s="118" t="str">
        <f t="shared" ca="1" si="44"/>
        <v>-</v>
      </c>
      <c r="AI179" s="118">
        <f t="shared" ca="1" si="45"/>
        <v>0</v>
      </c>
      <c r="AJ179" s="120">
        <f t="shared" ca="1" si="46"/>
        <v>0</v>
      </c>
      <c r="AK179" s="118">
        <f t="shared" ca="1" si="33"/>
        <v>0</v>
      </c>
      <c r="AL179" s="118">
        <f t="shared" ca="1" si="34"/>
        <v>0</v>
      </c>
    </row>
    <row r="180" spans="1:38" ht="27" customHeight="1" x14ac:dyDescent="0.25">
      <c r="A180" s="53">
        <f>'OSNOVNA PLAČA'!A174</f>
        <v>165</v>
      </c>
      <c r="B180" s="333" t="str">
        <f t="shared" ca="1" si="21"/>
        <v>A165</v>
      </c>
      <c r="C180" s="333"/>
      <c r="D180" s="54" t="str">
        <f>IF(LEN('OSNOVNA PLAČA'!C174)&gt;0,'OSNOVNA PLAČA'!C174,"")</f>
        <v/>
      </c>
      <c r="E180" s="55" t="str">
        <f>IF(LEN('OSNOVNA PLAČA'!D174)&gt;0,'OSNOVNA PLAČA'!D174,"")</f>
        <v/>
      </c>
      <c r="F180" s="164">
        <f ca="1">IF(LEN(B180)&gt;0,'OBRAČUNANA OSNOVNA PLAČA'!L174,"")</f>
        <v>0</v>
      </c>
      <c r="G180" s="57"/>
      <c r="H180" s="57"/>
      <c r="I180" s="57"/>
      <c r="J180" s="57"/>
      <c r="K180" s="57"/>
      <c r="L180" s="178">
        <f t="shared" si="38"/>
        <v>0</v>
      </c>
      <c r="M180" s="179">
        <f t="shared" ca="1" si="47"/>
        <v>0</v>
      </c>
      <c r="N180" s="179">
        <f t="shared" ca="1" si="49"/>
        <v>0</v>
      </c>
      <c r="O180" s="180">
        <f t="shared" ca="1" si="39"/>
        <v>0</v>
      </c>
      <c r="P180" s="181">
        <f t="shared" ca="1" si="48"/>
        <v>0</v>
      </c>
      <c r="Q180" s="182">
        <f t="shared" ca="1" si="40"/>
        <v>0</v>
      </c>
      <c r="R180" s="182">
        <f ca="1">IF(LEN(B180)&gt;0,'7'!R180-'7'!Q180,"")</f>
        <v>0</v>
      </c>
      <c r="S180" s="183"/>
      <c r="T180" s="33"/>
      <c r="U180" s="33"/>
      <c r="V180" s="33"/>
      <c r="W180" s="33"/>
      <c r="X180" s="33"/>
      <c r="Y180" s="33"/>
      <c r="AB180" s="243">
        <f>ROW()</f>
        <v>180</v>
      </c>
      <c r="AC180" s="118">
        <f t="shared" ca="1" si="25"/>
        <v>0</v>
      </c>
      <c r="AD180" s="118">
        <f t="shared" ca="1" si="26"/>
        <v>0</v>
      </c>
      <c r="AE180" s="119" t="str">
        <f t="shared" ca="1" si="41"/>
        <v>-</v>
      </c>
      <c r="AF180" s="118" t="str">
        <f t="shared" ca="1" si="42"/>
        <v>-</v>
      </c>
      <c r="AG180" s="119" t="str">
        <f t="shared" ca="1" si="43"/>
        <v>-</v>
      </c>
      <c r="AH180" s="118" t="str">
        <f t="shared" ca="1" si="44"/>
        <v>-</v>
      </c>
      <c r="AI180" s="118">
        <f t="shared" ca="1" si="45"/>
        <v>0</v>
      </c>
      <c r="AJ180" s="120">
        <f t="shared" ca="1" si="46"/>
        <v>0</v>
      </c>
      <c r="AK180" s="118">
        <f t="shared" ca="1" si="33"/>
        <v>0</v>
      </c>
      <c r="AL180" s="118">
        <f t="shared" ca="1" si="34"/>
        <v>0</v>
      </c>
    </row>
    <row r="181" spans="1:38" ht="27" customHeight="1" x14ac:dyDescent="0.25">
      <c r="A181" s="53">
        <f>'OSNOVNA PLAČA'!A175</f>
        <v>166</v>
      </c>
      <c r="B181" s="333" t="str">
        <f t="shared" ca="1" si="21"/>
        <v>A166</v>
      </c>
      <c r="C181" s="333"/>
      <c r="D181" s="54" t="str">
        <f>IF(LEN('OSNOVNA PLAČA'!C175)&gt;0,'OSNOVNA PLAČA'!C175,"")</f>
        <v/>
      </c>
      <c r="E181" s="55" t="str">
        <f>IF(LEN('OSNOVNA PLAČA'!D175)&gt;0,'OSNOVNA PLAČA'!D175,"")</f>
        <v/>
      </c>
      <c r="F181" s="164">
        <f ca="1">IF(LEN(B181)&gt;0,'OBRAČUNANA OSNOVNA PLAČA'!L175,"")</f>
        <v>0</v>
      </c>
      <c r="G181" s="57"/>
      <c r="H181" s="57"/>
      <c r="I181" s="57"/>
      <c r="J181" s="57"/>
      <c r="K181" s="57"/>
      <c r="L181" s="178">
        <f t="shared" si="38"/>
        <v>0</v>
      </c>
      <c r="M181" s="179">
        <f t="shared" ca="1" si="47"/>
        <v>0</v>
      </c>
      <c r="N181" s="179">
        <f t="shared" ca="1" si="49"/>
        <v>0</v>
      </c>
      <c r="O181" s="180">
        <f t="shared" ca="1" si="39"/>
        <v>0</v>
      </c>
      <c r="P181" s="181">
        <f t="shared" ca="1" si="48"/>
        <v>0</v>
      </c>
      <c r="Q181" s="182">
        <f t="shared" ca="1" si="40"/>
        <v>0</v>
      </c>
      <c r="R181" s="182">
        <f ca="1">IF(LEN(B181)&gt;0,'7'!R181-'7'!Q181,"")</f>
        <v>0</v>
      </c>
      <c r="S181" s="183"/>
      <c r="T181" s="33"/>
      <c r="U181" s="33"/>
      <c r="V181" s="33"/>
      <c r="W181" s="33"/>
      <c r="X181" s="33"/>
      <c r="Y181" s="33"/>
      <c r="AB181" s="243">
        <f>ROW()</f>
        <v>181</v>
      </c>
      <c r="AC181" s="118">
        <f t="shared" ca="1" si="25"/>
        <v>0</v>
      </c>
      <c r="AD181" s="118">
        <f t="shared" ca="1" si="26"/>
        <v>0</v>
      </c>
      <c r="AE181" s="119" t="str">
        <f t="shared" ca="1" si="41"/>
        <v>-</v>
      </c>
      <c r="AF181" s="118" t="str">
        <f t="shared" ca="1" si="42"/>
        <v>-</v>
      </c>
      <c r="AG181" s="119" t="str">
        <f t="shared" ca="1" si="43"/>
        <v>-</v>
      </c>
      <c r="AH181" s="118" t="str">
        <f t="shared" ca="1" si="44"/>
        <v>-</v>
      </c>
      <c r="AI181" s="118">
        <f t="shared" ca="1" si="45"/>
        <v>0</v>
      </c>
      <c r="AJ181" s="120">
        <f t="shared" ca="1" si="46"/>
        <v>0</v>
      </c>
      <c r="AK181" s="118">
        <f t="shared" ca="1" si="33"/>
        <v>0</v>
      </c>
      <c r="AL181" s="118">
        <f t="shared" ca="1" si="34"/>
        <v>0</v>
      </c>
    </row>
    <row r="182" spans="1:38" ht="27" customHeight="1" x14ac:dyDescent="0.25">
      <c r="A182" s="53">
        <f>'OSNOVNA PLAČA'!A176</f>
        <v>167</v>
      </c>
      <c r="B182" s="333" t="str">
        <f t="shared" ca="1" si="21"/>
        <v>A167</v>
      </c>
      <c r="C182" s="333"/>
      <c r="D182" s="54" t="str">
        <f>IF(LEN('OSNOVNA PLAČA'!C176)&gt;0,'OSNOVNA PLAČA'!C176,"")</f>
        <v/>
      </c>
      <c r="E182" s="55" t="str">
        <f>IF(LEN('OSNOVNA PLAČA'!D176)&gt;0,'OSNOVNA PLAČA'!D176,"")</f>
        <v/>
      </c>
      <c r="F182" s="164">
        <f ca="1">IF(LEN(B182)&gt;0,'OBRAČUNANA OSNOVNA PLAČA'!L176,"")</f>
        <v>0</v>
      </c>
      <c r="G182" s="57"/>
      <c r="H182" s="57"/>
      <c r="I182" s="57"/>
      <c r="J182" s="57"/>
      <c r="K182" s="57"/>
      <c r="L182" s="178">
        <f t="shared" si="38"/>
        <v>0</v>
      </c>
      <c r="M182" s="179">
        <f t="shared" ca="1" si="47"/>
        <v>0</v>
      </c>
      <c r="N182" s="179">
        <f t="shared" ca="1" si="49"/>
        <v>0</v>
      </c>
      <c r="O182" s="180">
        <f t="shared" ca="1" si="39"/>
        <v>0</v>
      </c>
      <c r="P182" s="181">
        <f t="shared" ca="1" si="48"/>
        <v>0</v>
      </c>
      <c r="Q182" s="182">
        <f t="shared" ca="1" si="40"/>
        <v>0</v>
      </c>
      <c r="R182" s="182">
        <f ca="1">IF(LEN(B182)&gt;0,'7'!R182-'7'!Q182,"")</f>
        <v>0</v>
      </c>
      <c r="S182" s="183"/>
      <c r="T182" s="33"/>
      <c r="U182" s="33"/>
      <c r="V182" s="33"/>
      <c r="W182" s="33"/>
      <c r="X182" s="33"/>
      <c r="Y182" s="33"/>
      <c r="AB182" s="243">
        <f>ROW()</f>
        <v>182</v>
      </c>
      <c r="AC182" s="118">
        <f t="shared" ca="1" si="25"/>
        <v>0</v>
      </c>
      <c r="AD182" s="118">
        <f t="shared" ca="1" si="26"/>
        <v>0</v>
      </c>
      <c r="AE182" s="119" t="str">
        <f t="shared" ca="1" si="41"/>
        <v>-</v>
      </c>
      <c r="AF182" s="118" t="str">
        <f t="shared" ca="1" si="42"/>
        <v>-</v>
      </c>
      <c r="AG182" s="119" t="str">
        <f t="shared" ca="1" si="43"/>
        <v>-</v>
      </c>
      <c r="AH182" s="118" t="str">
        <f t="shared" ca="1" si="44"/>
        <v>-</v>
      </c>
      <c r="AI182" s="118">
        <f t="shared" ca="1" si="45"/>
        <v>0</v>
      </c>
      <c r="AJ182" s="120">
        <f t="shared" ca="1" si="46"/>
        <v>0</v>
      </c>
      <c r="AK182" s="118">
        <f t="shared" ca="1" si="33"/>
        <v>0</v>
      </c>
      <c r="AL182" s="118">
        <f t="shared" ca="1" si="34"/>
        <v>0</v>
      </c>
    </row>
    <row r="183" spans="1:38" ht="27" customHeight="1" x14ac:dyDescent="0.25">
      <c r="A183" s="53">
        <f>'OSNOVNA PLAČA'!A177</f>
        <v>168</v>
      </c>
      <c r="B183" s="333" t="str">
        <f t="shared" ca="1" si="21"/>
        <v>A168</v>
      </c>
      <c r="C183" s="333"/>
      <c r="D183" s="54" t="str">
        <f>IF(LEN('OSNOVNA PLAČA'!C177)&gt;0,'OSNOVNA PLAČA'!C177,"")</f>
        <v/>
      </c>
      <c r="E183" s="55" t="str">
        <f>IF(LEN('OSNOVNA PLAČA'!D177)&gt;0,'OSNOVNA PLAČA'!D177,"")</f>
        <v/>
      </c>
      <c r="F183" s="164">
        <f ca="1">IF(LEN(B183)&gt;0,'OBRAČUNANA OSNOVNA PLAČA'!L177,"")</f>
        <v>0</v>
      </c>
      <c r="G183" s="57"/>
      <c r="H183" s="57"/>
      <c r="I183" s="57"/>
      <c r="J183" s="57"/>
      <c r="K183" s="57"/>
      <c r="L183" s="178">
        <f t="shared" si="38"/>
        <v>0</v>
      </c>
      <c r="M183" s="179">
        <f t="shared" ca="1" si="47"/>
        <v>0</v>
      </c>
      <c r="N183" s="179">
        <f t="shared" ca="1" si="49"/>
        <v>0</v>
      </c>
      <c r="O183" s="180">
        <f t="shared" ca="1" si="39"/>
        <v>0</v>
      </c>
      <c r="P183" s="181">
        <f t="shared" ca="1" si="48"/>
        <v>0</v>
      </c>
      <c r="Q183" s="182">
        <f t="shared" ca="1" si="40"/>
        <v>0</v>
      </c>
      <c r="R183" s="182">
        <f ca="1">IF(LEN(B183)&gt;0,'7'!R183-'7'!Q183,"")</f>
        <v>0</v>
      </c>
      <c r="S183" s="183"/>
      <c r="T183" s="33"/>
      <c r="U183" s="33"/>
      <c r="V183" s="33"/>
      <c r="W183" s="33"/>
      <c r="X183" s="33"/>
      <c r="Y183" s="33"/>
      <c r="AB183" s="243">
        <f>ROW()</f>
        <v>183</v>
      </c>
      <c r="AC183" s="118">
        <f t="shared" ca="1" si="25"/>
        <v>0</v>
      </c>
      <c r="AD183" s="118">
        <f t="shared" ca="1" si="26"/>
        <v>0</v>
      </c>
      <c r="AE183" s="119" t="str">
        <f t="shared" ca="1" si="41"/>
        <v>-</v>
      </c>
      <c r="AF183" s="118" t="str">
        <f t="shared" ca="1" si="42"/>
        <v>-</v>
      </c>
      <c r="AG183" s="119" t="str">
        <f t="shared" ca="1" si="43"/>
        <v>-</v>
      </c>
      <c r="AH183" s="118" t="str">
        <f t="shared" ca="1" si="44"/>
        <v>-</v>
      </c>
      <c r="AI183" s="118">
        <f t="shared" ca="1" si="45"/>
        <v>0</v>
      </c>
      <c r="AJ183" s="120">
        <f t="shared" ca="1" si="46"/>
        <v>0</v>
      </c>
      <c r="AK183" s="118">
        <f t="shared" ca="1" si="33"/>
        <v>0</v>
      </c>
      <c r="AL183" s="118">
        <f t="shared" ca="1" si="34"/>
        <v>0</v>
      </c>
    </row>
    <row r="184" spans="1:38" ht="27" customHeight="1" x14ac:dyDescent="0.25">
      <c r="A184" s="53">
        <f>'OSNOVNA PLAČA'!A178</f>
        <v>169</v>
      </c>
      <c r="B184" s="333" t="str">
        <f t="shared" ca="1" si="21"/>
        <v>A169</v>
      </c>
      <c r="C184" s="333"/>
      <c r="D184" s="54" t="str">
        <f>IF(LEN('OSNOVNA PLAČA'!C178)&gt;0,'OSNOVNA PLAČA'!C178,"")</f>
        <v/>
      </c>
      <c r="E184" s="55" t="str">
        <f>IF(LEN('OSNOVNA PLAČA'!D178)&gt;0,'OSNOVNA PLAČA'!D178,"")</f>
        <v/>
      </c>
      <c r="F184" s="164">
        <f ca="1">IF(LEN(B184)&gt;0,'OBRAČUNANA OSNOVNA PLAČA'!L178,"")</f>
        <v>0</v>
      </c>
      <c r="G184" s="57"/>
      <c r="H184" s="57"/>
      <c r="I184" s="57"/>
      <c r="J184" s="57"/>
      <c r="K184" s="57"/>
      <c r="L184" s="178">
        <f t="shared" si="38"/>
        <v>0</v>
      </c>
      <c r="M184" s="179">
        <f t="shared" ca="1" si="47"/>
        <v>0</v>
      </c>
      <c r="N184" s="179">
        <f t="shared" ca="1" si="49"/>
        <v>0</v>
      </c>
      <c r="O184" s="180">
        <f t="shared" ca="1" si="39"/>
        <v>0</v>
      </c>
      <c r="P184" s="181">
        <f t="shared" ca="1" si="48"/>
        <v>0</v>
      </c>
      <c r="Q184" s="182">
        <f t="shared" ca="1" si="40"/>
        <v>0</v>
      </c>
      <c r="R184" s="182">
        <f ca="1">IF(LEN(B184)&gt;0,'7'!R184-'7'!Q184,"")</f>
        <v>0</v>
      </c>
      <c r="S184" s="183"/>
      <c r="T184" s="33"/>
      <c r="U184" s="33"/>
      <c r="V184" s="33"/>
      <c r="W184" s="33"/>
      <c r="X184" s="33"/>
      <c r="Y184" s="33"/>
      <c r="AB184" s="243">
        <f>ROW()</f>
        <v>184</v>
      </c>
      <c r="AC184" s="118">
        <f t="shared" ca="1" si="25"/>
        <v>0</v>
      </c>
      <c r="AD184" s="118">
        <f t="shared" ca="1" si="26"/>
        <v>0</v>
      </c>
      <c r="AE184" s="119" t="str">
        <f t="shared" ca="1" si="41"/>
        <v>-</v>
      </c>
      <c r="AF184" s="118" t="str">
        <f t="shared" ca="1" si="42"/>
        <v>-</v>
      </c>
      <c r="AG184" s="119" t="str">
        <f t="shared" ca="1" si="43"/>
        <v>-</v>
      </c>
      <c r="AH184" s="118" t="str">
        <f t="shared" ca="1" si="44"/>
        <v>-</v>
      </c>
      <c r="AI184" s="118">
        <f t="shared" ca="1" si="45"/>
        <v>0</v>
      </c>
      <c r="AJ184" s="120">
        <f t="shared" ca="1" si="46"/>
        <v>0</v>
      </c>
      <c r="AK184" s="118">
        <f t="shared" ca="1" si="33"/>
        <v>0</v>
      </c>
      <c r="AL184" s="118">
        <f t="shared" ca="1" si="34"/>
        <v>0</v>
      </c>
    </row>
    <row r="185" spans="1:38" ht="27" customHeight="1" x14ac:dyDescent="0.25">
      <c r="A185" s="53">
        <f>'OSNOVNA PLAČA'!A179</f>
        <v>170</v>
      </c>
      <c r="B185" s="333" t="str">
        <f t="shared" ca="1" si="21"/>
        <v>A170</v>
      </c>
      <c r="C185" s="333"/>
      <c r="D185" s="54" t="str">
        <f>IF(LEN('OSNOVNA PLAČA'!C179)&gt;0,'OSNOVNA PLAČA'!C179,"")</f>
        <v/>
      </c>
      <c r="E185" s="55" t="str">
        <f>IF(LEN('OSNOVNA PLAČA'!D179)&gt;0,'OSNOVNA PLAČA'!D179,"")</f>
        <v/>
      </c>
      <c r="F185" s="164">
        <f ca="1">IF(LEN(B185)&gt;0,'OBRAČUNANA OSNOVNA PLAČA'!L179,"")</f>
        <v>0</v>
      </c>
      <c r="G185" s="57"/>
      <c r="H185" s="57"/>
      <c r="I185" s="57"/>
      <c r="J185" s="57"/>
      <c r="K185" s="57"/>
      <c r="L185" s="178">
        <f t="shared" si="38"/>
        <v>0</v>
      </c>
      <c r="M185" s="179">
        <f t="shared" ca="1" si="47"/>
        <v>0</v>
      </c>
      <c r="N185" s="179">
        <f t="shared" ca="1" si="49"/>
        <v>0</v>
      </c>
      <c r="O185" s="180">
        <f t="shared" ca="1" si="39"/>
        <v>0</v>
      </c>
      <c r="P185" s="181">
        <f t="shared" ca="1" si="48"/>
        <v>0</v>
      </c>
      <c r="Q185" s="182">
        <f t="shared" ca="1" si="40"/>
        <v>0</v>
      </c>
      <c r="R185" s="182">
        <f ca="1">IF(LEN(B185)&gt;0,'7'!R185-'7'!Q185,"")</f>
        <v>0</v>
      </c>
      <c r="S185" s="183"/>
      <c r="T185" s="33"/>
      <c r="U185" s="33"/>
      <c r="V185" s="33"/>
      <c r="W185" s="33"/>
      <c r="X185" s="33"/>
      <c r="Y185" s="33"/>
      <c r="AB185" s="243">
        <f>ROW()</f>
        <v>185</v>
      </c>
      <c r="AC185" s="118">
        <f t="shared" ca="1" si="25"/>
        <v>0</v>
      </c>
      <c r="AD185" s="118">
        <f t="shared" ca="1" si="26"/>
        <v>0</v>
      </c>
      <c r="AE185" s="119" t="str">
        <f t="shared" ca="1" si="41"/>
        <v>-</v>
      </c>
      <c r="AF185" s="118" t="str">
        <f t="shared" ca="1" si="42"/>
        <v>-</v>
      </c>
      <c r="AG185" s="119" t="str">
        <f t="shared" ca="1" si="43"/>
        <v>-</v>
      </c>
      <c r="AH185" s="118" t="str">
        <f t="shared" ca="1" si="44"/>
        <v>-</v>
      </c>
      <c r="AI185" s="118">
        <f t="shared" ca="1" si="45"/>
        <v>0</v>
      </c>
      <c r="AJ185" s="120">
        <f t="shared" ca="1" si="46"/>
        <v>0</v>
      </c>
      <c r="AK185" s="118">
        <f t="shared" ca="1" si="33"/>
        <v>0</v>
      </c>
      <c r="AL185" s="118">
        <f t="shared" ca="1" si="34"/>
        <v>0</v>
      </c>
    </row>
    <row r="186" spans="1:38" ht="27" customHeight="1" x14ac:dyDescent="0.25">
      <c r="A186" s="53">
        <f>'OSNOVNA PLAČA'!A180</f>
        <v>171</v>
      </c>
      <c r="B186" s="333" t="str">
        <f t="shared" ca="1" si="21"/>
        <v>A171</v>
      </c>
      <c r="C186" s="333"/>
      <c r="D186" s="54" t="str">
        <f>IF(LEN('OSNOVNA PLAČA'!C180)&gt;0,'OSNOVNA PLAČA'!C180,"")</f>
        <v/>
      </c>
      <c r="E186" s="55" t="str">
        <f>IF(LEN('OSNOVNA PLAČA'!D180)&gt;0,'OSNOVNA PLAČA'!D180,"")</f>
        <v/>
      </c>
      <c r="F186" s="164">
        <f ca="1">IF(LEN(B186)&gt;0,'OBRAČUNANA OSNOVNA PLAČA'!L180,"")</f>
        <v>0</v>
      </c>
      <c r="G186" s="57"/>
      <c r="H186" s="57"/>
      <c r="I186" s="57"/>
      <c r="J186" s="57"/>
      <c r="K186" s="57"/>
      <c r="L186" s="178">
        <f t="shared" si="38"/>
        <v>0</v>
      </c>
      <c r="M186" s="179">
        <f t="shared" ca="1" si="47"/>
        <v>0</v>
      </c>
      <c r="N186" s="179">
        <f t="shared" ca="1" si="49"/>
        <v>0</v>
      </c>
      <c r="O186" s="180">
        <f t="shared" ca="1" si="39"/>
        <v>0</v>
      </c>
      <c r="P186" s="181">
        <f t="shared" ca="1" si="48"/>
        <v>0</v>
      </c>
      <c r="Q186" s="182">
        <f t="shared" ca="1" si="40"/>
        <v>0</v>
      </c>
      <c r="R186" s="182">
        <f ca="1">IF(LEN(B186)&gt;0,'7'!R186-'7'!Q186,"")</f>
        <v>0</v>
      </c>
      <c r="S186" s="183"/>
      <c r="T186" s="33"/>
      <c r="U186" s="33"/>
      <c r="V186" s="33"/>
      <c r="W186" s="33"/>
      <c r="X186" s="33"/>
      <c r="Y186" s="33"/>
      <c r="AB186" s="243">
        <f>ROW()</f>
        <v>186</v>
      </c>
      <c r="AC186" s="118">
        <f t="shared" ca="1" si="25"/>
        <v>0</v>
      </c>
      <c r="AD186" s="118">
        <f t="shared" ca="1" si="26"/>
        <v>0</v>
      </c>
      <c r="AE186" s="119" t="str">
        <f t="shared" ca="1" si="41"/>
        <v>-</v>
      </c>
      <c r="AF186" s="118" t="str">
        <f t="shared" ca="1" si="42"/>
        <v>-</v>
      </c>
      <c r="AG186" s="119" t="str">
        <f t="shared" ca="1" si="43"/>
        <v>-</v>
      </c>
      <c r="AH186" s="118" t="str">
        <f t="shared" ca="1" si="44"/>
        <v>-</v>
      </c>
      <c r="AI186" s="118">
        <f t="shared" ca="1" si="45"/>
        <v>0</v>
      </c>
      <c r="AJ186" s="120">
        <f t="shared" ca="1" si="46"/>
        <v>0</v>
      </c>
      <c r="AK186" s="118">
        <f t="shared" ca="1" si="33"/>
        <v>0</v>
      </c>
      <c r="AL186" s="118">
        <f t="shared" ca="1" si="34"/>
        <v>0</v>
      </c>
    </row>
    <row r="187" spans="1:38" ht="27" customHeight="1" x14ac:dyDescent="0.25">
      <c r="A187" s="53">
        <f>'OSNOVNA PLAČA'!A181</f>
        <v>172</v>
      </c>
      <c r="B187" s="333" t="str">
        <f t="shared" ca="1" si="21"/>
        <v>A172</v>
      </c>
      <c r="C187" s="333"/>
      <c r="D187" s="54" t="str">
        <f>IF(LEN('OSNOVNA PLAČA'!C181)&gt;0,'OSNOVNA PLAČA'!C181,"")</f>
        <v/>
      </c>
      <c r="E187" s="55" t="str">
        <f>IF(LEN('OSNOVNA PLAČA'!D181)&gt;0,'OSNOVNA PLAČA'!D181,"")</f>
        <v/>
      </c>
      <c r="F187" s="164">
        <f ca="1">IF(LEN(B187)&gt;0,'OBRAČUNANA OSNOVNA PLAČA'!L181,"")</f>
        <v>0</v>
      </c>
      <c r="G187" s="57"/>
      <c r="H187" s="57"/>
      <c r="I187" s="57"/>
      <c r="J187" s="57"/>
      <c r="K187" s="57"/>
      <c r="L187" s="178">
        <f t="shared" si="38"/>
        <v>0</v>
      </c>
      <c r="M187" s="179">
        <f t="shared" ca="1" si="47"/>
        <v>0</v>
      </c>
      <c r="N187" s="179">
        <f t="shared" ca="1" si="49"/>
        <v>0</v>
      </c>
      <c r="O187" s="180">
        <f t="shared" ca="1" si="39"/>
        <v>0</v>
      </c>
      <c r="P187" s="181">
        <f t="shared" ca="1" si="48"/>
        <v>0</v>
      </c>
      <c r="Q187" s="182">
        <f t="shared" ca="1" si="40"/>
        <v>0</v>
      </c>
      <c r="R187" s="182">
        <f ca="1">IF(LEN(B187)&gt;0,'7'!R187-'7'!Q187,"")</f>
        <v>0</v>
      </c>
      <c r="S187" s="183"/>
      <c r="T187" s="33"/>
      <c r="U187" s="33"/>
      <c r="V187" s="33"/>
      <c r="W187" s="33"/>
      <c r="X187" s="33"/>
      <c r="Y187" s="33"/>
      <c r="AB187" s="243">
        <f>ROW()</f>
        <v>187</v>
      </c>
      <c r="AC187" s="118">
        <f t="shared" ca="1" si="25"/>
        <v>0</v>
      </c>
      <c r="AD187" s="118">
        <f t="shared" ca="1" si="26"/>
        <v>0</v>
      </c>
      <c r="AE187" s="119" t="str">
        <f t="shared" ca="1" si="41"/>
        <v>-</v>
      </c>
      <c r="AF187" s="118" t="str">
        <f t="shared" ca="1" si="42"/>
        <v>-</v>
      </c>
      <c r="AG187" s="119" t="str">
        <f t="shared" ca="1" si="43"/>
        <v>-</v>
      </c>
      <c r="AH187" s="118" t="str">
        <f t="shared" ca="1" si="44"/>
        <v>-</v>
      </c>
      <c r="AI187" s="118">
        <f t="shared" ca="1" si="45"/>
        <v>0</v>
      </c>
      <c r="AJ187" s="120">
        <f t="shared" ca="1" si="46"/>
        <v>0</v>
      </c>
      <c r="AK187" s="118">
        <f t="shared" ca="1" si="33"/>
        <v>0</v>
      </c>
      <c r="AL187" s="118">
        <f t="shared" ca="1" si="34"/>
        <v>0</v>
      </c>
    </row>
    <row r="188" spans="1:38" ht="27" customHeight="1" x14ac:dyDescent="0.25">
      <c r="A188" s="53">
        <f>'OSNOVNA PLAČA'!A182</f>
        <v>173</v>
      </c>
      <c r="B188" s="333" t="str">
        <f t="shared" ca="1" si="21"/>
        <v>A173</v>
      </c>
      <c r="C188" s="333"/>
      <c r="D188" s="54" t="str">
        <f>IF(LEN('OSNOVNA PLAČA'!C182)&gt;0,'OSNOVNA PLAČA'!C182,"")</f>
        <v/>
      </c>
      <c r="E188" s="55" t="str">
        <f>IF(LEN('OSNOVNA PLAČA'!D182)&gt;0,'OSNOVNA PLAČA'!D182,"")</f>
        <v/>
      </c>
      <c r="F188" s="164">
        <f ca="1">IF(LEN(B188)&gt;0,'OBRAČUNANA OSNOVNA PLAČA'!L182,"")</f>
        <v>0</v>
      </c>
      <c r="G188" s="57"/>
      <c r="H188" s="57"/>
      <c r="I188" s="57"/>
      <c r="J188" s="57"/>
      <c r="K188" s="57"/>
      <c r="L188" s="178">
        <f t="shared" si="38"/>
        <v>0</v>
      </c>
      <c r="M188" s="179">
        <f t="shared" ca="1" si="47"/>
        <v>0</v>
      </c>
      <c r="N188" s="179">
        <f t="shared" ca="1" si="49"/>
        <v>0</v>
      </c>
      <c r="O188" s="180">
        <f t="shared" ca="1" si="39"/>
        <v>0</v>
      </c>
      <c r="P188" s="181">
        <f t="shared" ca="1" si="48"/>
        <v>0</v>
      </c>
      <c r="Q188" s="182">
        <f t="shared" ca="1" si="40"/>
        <v>0</v>
      </c>
      <c r="R188" s="182">
        <f ca="1">IF(LEN(B188)&gt;0,'7'!R188-'7'!Q188,"")</f>
        <v>0</v>
      </c>
      <c r="S188" s="183"/>
      <c r="T188" s="33"/>
      <c r="U188" s="33"/>
      <c r="V188" s="33"/>
      <c r="W188" s="33"/>
      <c r="X188" s="33"/>
      <c r="Y188" s="33"/>
      <c r="AB188" s="243">
        <f>ROW()</f>
        <v>188</v>
      </c>
      <c r="AC188" s="118">
        <f t="shared" ca="1" si="25"/>
        <v>0</v>
      </c>
      <c r="AD188" s="118">
        <f t="shared" ca="1" si="26"/>
        <v>0</v>
      </c>
      <c r="AE188" s="119" t="str">
        <f t="shared" ca="1" si="41"/>
        <v>-</v>
      </c>
      <c r="AF188" s="118" t="str">
        <f t="shared" ca="1" si="42"/>
        <v>-</v>
      </c>
      <c r="AG188" s="119" t="str">
        <f t="shared" ca="1" si="43"/>
        <v>-</v>
      </c>
      <c r="AH188" s="118" t="str">
        <f t="shared" ca="1" si="44"/>
        <v>-</v>
      </c>
      <c r="AI188" s="118">
        <f t="shared" ca="1" si="45"/>
        <v>0</v>
      </c>
      <c r="AJ188" s="120">
        <f t="shared" ca="1" si="46"/>
        <v>0</v>
      </c>
      <c r="AK188" s="118">
        <f t="shared" ca="1" si="33"/>
        <v>0</v>
      </c>
      <c r="AL188" s="118">
        <f t="shared" ca="1" si="34"/>
        <v>0</v>
      </c>
    </row>
    <row r="189" spans="1:38" ht="27" customHeight="1" x14ac:dyDescent="0.25">
      <c r="A189" s="53">
        <f>'OSNOVNA PLAČA'!A183</f>
        <v>174</v>
      </c>
      <c r="B189" s="333" t="str">
        <f t="shared" ca="1" si="21"/>
        <v>A174</v>
      </c>
      <c r="C189" s="333"/>
      <c r="D189" s="54" t="str">
        <f>IF(LEN('OSNOVNA PLAČA'!C183)&gt;0,'OSNOVNA PLAČA'!C183,"")</f>
        <v/>
      </c>
      <c r="E189" s="55" t="str">
        <f>IF(LEN('OSNOVNA PLAČA'!D183)&gt;0,'OSNOVNA PLAČA'!D183,"")</f>
        <v/>
      </c>
      <c r="F189" s="164">
        <f ca="1">IF(LEN(B189)&gt;0,'OBRAČUNANA OSNOVNA PLAČA'!L183,"")</f>
        <v>0</v>
      </c>
      <c r="G189" s="57"/>
      <c r="H189" s="57"/>
      <c r="I189" s="57"/>
      <c r="J189" s="57"/>
      <c r="K189" s="57"/>
      <c r="L189" s="178">
        <f t="shared" si="38"/>
        <v>0</v>
      </c>
      <c r="M189" s="179">
        <f t="shared" ca="1" si="47"/>
        <v>0</v>
      </c>
      <c r="N189" s="179">
        <f t="shared" ca="1" si="49"/>
        <v>0</v>
      </c>
      <c r="O189" s="180">
        <f t="shared" ca="1" si="39"/>
        <v>0</v>
      </c>
      <c r="P189" s="181">
        <f t="shared" ca="1" si="48"/>
        <v>0</v>
      </c>
      <c r="Q189" s="182">
        <f t="shared" ca="1" si="40"/>
        <v>0</v>
      </c>
      <c r="R189" s="182">
        <f ca="1">IF(LEN(B189)&gt;0,'7'!R189-'7'!Q189,"")</f>
        <v>0</v>
      </c>
      <c r="S189" s="183"/>
      <c r="T189" s="33"/>
      <c r="U189" s="33"/>
      <c r="V189" s="33"/>
      <c r="W189" s="33"/>
      <c r="X189" s="33"/>
      <c r="Y189" s="33"/>
      <c r="AB189" s="243">
        <f>ROW()</f>
        <v>189</v>
      </c>
      <c r="AC189" s="118">
        <f t="shared" ca="1" si="25"/>
        <v>0</v>
      </c>
      <c r="AD189" s="118">
        <f t="shared" ca="1" si="26"/>
        <v>0</v>
      </c>
      <c r="AE189" s="119" t="str">
        <f t="shared" ca="1" si="41"/>
        <v>-</v>
      </c>
      <c r="AF189" s="118" t="str">
        <f t="shared" ca="1" si="42"/>
        <v>-</v>
      </c>
      <c r="AG189" s="119" t="str">
        <f t="shared" ca="1" si="43"/>
        <v>-</v>
      </c>
      <c r="AH189" s="118" t="str">
        <f t="shared" ca="1" si="44"/>
        <v>-</v>
      </c>
      <c r="AI189" s="118">
        <f t="shared" ca="1" si="45"/>
        <v>0</v>
      </c>
      <c r="AJ189" s="120">
        <f t="shared" ca="1" si="46"/>
        <v>0</v>
      </c>
      <c r="AK189" s="118">
        <f t="shared" ca="1" si="33"/>
        <v>0</v>
      </c>
      <c r="AL189" s="118">
        <f t="shared" ca="1" si="34"/>
        <v>0</v>
      </c>
    </row>
    <row r="190" spans="1:38" ht="27" customHeight="1" x14ac:dyDescent="0.25">
      <c r="A190" s="53">
        <f>'OSNOVNA PLAČA'!A184</f>
        <v>175</v>
      </c>
      <c r="B190" s="333" t="str">
        <f t="shared" ca="1" si="21"/>
        <v>A175</v>
      </c>
      <c r="C190" s="333"/>
      <c r="D190" s="54" t="str">
        <f>IF(LEN('OSNOVNA PLAČA'!C184)&gt;0,'OSNOVNA PLAČA'!C184,"")</f>
        <v/>
      </c>
      <c r="E190" s="55" t="str">
        <f>IF(LEN('OSNOVNA PLAČA'!D184)&gt;0,'OSNOVNA PLAČA'!D184,"")</f>
        <v/>
      </c>
      <c r="F190" s="164">
        <f ca="1">IF(LEN(B190)&gt;0,'OBRAČUNANA OSNOVNA PLAČA'!L184,"")</f>
        <v>0</v>
      </c>
      <c r="G190" s="57"/>
      <c r="H190" s="57"/>
      <c r="I190" s="57"/>
      <c r="J190" s="57"/>
      <c r="K190" s="57"/>
      <c r="L190" s="178">
        <f t="shared" si="38"/>
        <v>0</v>
      </c>
      <c r="M190" s="179">
        <f t="shared" ca="1" si="47"/>
        <v>0</v>
      </c>
      <c r="N190" s="179">
        <f t="shared" ca="1" si="49"/>
        <v>0</v>
      </c>
      <c r="O190" s="180">
        <f t="shared" ca="1" si="39"/>
        <v>0</v>
      </c>
      <c r="P190" s="181">
        <f t="shared" ca="1" si="48"/>
        <v>0</v>
      </c>
      <c r="Q190" s="182">
        <f t="shared" ca="1" si="40"/>
        <v>0</v>
      </c>
      <c r="R190" s="182">
        <f ca="1">IF(LEN(B190)&gt;0,'7'!R190-'7'!Q190,"")</f>
        <v>0</v>
      </c>
      <c r="S190" s="183"/>
      <c r="T190" s="33"/>
      <c r="U190" s="33"/>
      <c r="V190" s="33"/>
      <c r="W190" s="33"/>
      <c r="X190" s="33"/>
      <c r="Y190" s="33"/>
      <c r="AB190" s="243">
        <f>ROW()</f>
        <v>190</v>
      </c>
      <c r="AC190" s="118">
        <f t="shared" ca="1" si="25"/>
        <v>0</v>
      </c>
      <c r="AD190" s="118">
        <f t="shared" ca="1" si="26"/>
        <v>0</v>
      </c>
      <c r="AE190" s="119" t="str">
        <f t="shared" ca="1" si="41"/>
        <v>-</v>
      </c>
      <c r="AF190" s="118" t="str">
        <f t="shared" ca="1" si="42"/>
        <v>-</v>
      </c>
      <c r="AG190" s="119" t="str">
        <f t="shared" ca="1" si="43"/>
        <v>-</v>
      </c>
      <c r="AH190" s="118" t="str">
        <f t="shared" ca="1" si="44"/>
        <v>-</v>
      </c>
      <c r="AI190" s="118">
        <f t="shared" ca="1" si="45"/>
        <v>0</v>
      </c>
      <c r="AJ190" s="120">
        <f t="shared" ca="1" si="46"/>
        <v>0</v>
      </c>
      <c r="AK190" s="118">
        <f t="shared" ca="1" si="33"/>
        <v>0</v>
      </c>
      <c r="AL190" s="118">
        <f t="shared" ca="1" si="34"/>
        <v>0</v>
      </c>
    </row>
    <row r="191" spans="1:38" ht="27" customHeight="1" x14ac:dyDescent="0.25">
      <c r="A191" s="53">
        <f>'OSNOVNA PLAČA'!A185</f>
        <v>176</v>
      </c>
      <c r="B191" s="333" t="str">
        <f t="shared" ca="1" si="21"/>
        <v>A176</v>
      </c>
      <c r="C191" s="333"/>
      <c r="D191" s="54" t="str">
        <f>IF(LEN('OSNOVNA PLAČA'!C185)&gt;0,'OSNOVNA PLAČA'!C185,"")</f>
        <v/>
      </c>
      <c r="E191" s="55" t="str">
        <f>IF(LEN('OSNOVNA PLAČA'!D185)&gt;0,'OSNOVNA PLAČA'!D185,"")</f>
        <v/>
      </c>
      <c r="F191" s="164">
        <f ca="1">IF(LEN(B191)&gt;0,'OBRAČUNANA OSNOVNA PLAČA'!L185,"")</f>
        <v>0</v>
      </c>
      <c r="G191" s="57"/>
      <c r="H191" s="57"/>
      <c r="I191" s="57"/>
      <c r="J191" s="57"/>
      <c r="K191" s="57"/>
      <c r="L191" s="178">
        <f t="shared" si="38"/>
        <v>0</v>
      </c>
      <c r="M191" s="179">
        <f t="shared" ca="1" si="47"/>
        <v>0</v>
      </c>
      <c r="N191" s="179">
        <f t="shared" ca="1" si="49"/>
        <v>0</v>
      </c>
      <c r="O191" s="180">
        <f t="shared" ca="1" si="39"/>
        <v>0</v>
      </c>
      <c r="P191" s="181">
        <f t="shared" ca="1" si="48"/>
        <v>0</v>
      </c>
      <c r="Q191" s="182">
        <f t="shared" ca="1" si="40"/>
        <v>0</v>
      </c>
      <c r="R191" s="182">
        <f ca="1">IF(LEN(B191)&gt;0,'7'!R191-'7'!Q191,"")</f>
        <v>0</v>
      </c>
      <c r="S191" s="183"/>
      <c r="T191" s="33"/>
      <c r="U191" s="33"/>
      <c r="V191" s="33"/>
      <c r="W191" s="33"/>
      <c r="X191" s="33"/>
      <c r="Y191" s="33"/>
      <c r="AB191" s="243">
        <f>ROW()</f>
        <v>191</v>
      </c>
      <c r="AC191" s="118">
        <f t="shared" ca="1" si="25"/>
        <v>0</v>
      </c>
      <c r="AD191" s="118">
        <f t="shared" ca="1" si="26"/>
        <v>0</v>
      </c>
      <c r="AE191" s="119" t="str">
        <f t="shared" ca="1" si="41"/>
        <v>-</v>
      </c>
      <c r="AF191" s="118" t="str">
        <f t="shared" ca="1" si="42"/>
        <v>-</v>
      </c>
      <c r="AG191" s="119" t="str">
        <f t="shared" ca="1" si="43"/>
        <v>-</v>
      </c>
      <c r="AH191" s="118" t="str">
        <f t="shared" ca="1" si="44"/>
        <v>-</v>
      </c>
      <c r="AI191" s="118">
        <f t="shared" ca="1" si="45"/>
        <v>0</v>
      </c>
      <c r="AJ191" s="120">
        <f t="shared" ca="1" si="46"/>
        <v>0</v>
      </c>
      <c r="AK191" s="118">
        <f t="shared" ca="1" si="33"/>
        <v>0</v>
      </c>
      <c r="AL191" s="118">
        <f t="shared" ca="1" si="34"/>
        <v>0</v>
      </c>
    </row>
    <row r="192" spans="1:38" ht="27" customHeight="1" x14ac:dyDescent="0.25">
      <c r="A192" s="53">
        <f>'OSNOVNA PLAČA'!A186</f>
        <v>177</v>
      </c>
      <c r="B192" s="333" t="str">
        <f t="shared" ca="1" si="21"/>
        <v>A177</v>
      </c>
      <c r="C192" s="333"/>
      <c r="D192" s="54" t="str">
        <f>IF(LEN('OSNOVNA PLAČA'!C186)&gt;0,'OSNOVNA PLAČA'!C186,"")</f>
        <v/>
      </c>
      <c r="E192" s="55" t="str">
        <f>IF(LEN('OSNOVNA PLAČA'!D186)&gt;0,'OSNOVNA PLAČA'!D186,"")</f>
        <v/>
      </c>
      <c r="F192" s="164">
        <f ca="1">IF(LEN(B192)&gt;0,'OBRAČUNANA OSNOVNA PLAČA'!L186,"")</f>
        <v>0</v>
      </c>
      <c r="G192" s="57"/>
      <c r="H192" s="57"/>
      <c r="I192" s="57"/>
      <c r="J192" s="57"/>
      <c r="K192" s="57"/>
      <c r="L192" s="178">
        <f t="shared" si="38"/>
        <v>0</v>
      </c>
      <c r="M192" s="179">
        <f t="shared" ca="1" si="47"/>
        <v>0</v>
      </c>
      <c r="N192" s="179">
        <f t="shared" ca="1" si="49"/>
        <v>0</v>
      </c>
      <c r="O192" s="180">
        <f t="shared" ca="1" si="39"/>
        <v>0</v>
      </c>
      <c r="P192" s="181">
        <f t="shared" ca="1" si="48"/>
        <v>0</v>
      </c>
      <c r="Q192" s="182">
        <f t="shared" ca="1" si="40"/>
        <v>0</v>
      </c>
      <c r="R192" s="182">
        <f ca="1">IF(LEN(B192)&gt;0,'7'!R192-'7'!Q192,"")</f>
        <v>0</v>
      </c>
      <c r="S192" s="183"/>
      <c r="T192" s="33"/>
      <c r="U192" s="33"/>
      <c r="V192" s="33"/>
      <c r="W192" s="33"/>
      <c r="X192" s="33"/>
      <c r="Y192" s="33"/>
      <c r="AB192" s="243">
        <f>ROW()</f>
        <v>192</v>
      </c>
      <c r="AC192" s="118">
        <f t="shared" ca="1" si="25"/>
        <v>0</v>
      </c>
      <c r="AD192" s="118">
        <f t="shared" ca="1" si="26"/>
        <v>0</v>
      </c>
      <c r="AE192" s="119" t="str">
        <f t="shared" ca="1" si="41"/>
        <v>-</v>
      </c>
      <c r="AF192" s="118" t="str">
        <f t="shared" ca="1" si="42"/>
        <v>-</v>
      </c>
      <c r="AG192" s="119" t="str">
        <f t="shared" ca="1" si="43"/>
        <v>-</v>
      </c>
      <c r="AH192" s="118" t="str">
        <f t="shared" ca="1" si="44"/>
        <v>-</v>
      </c>
      <c r="AI192" s="118">
        <f t="shared" ca="1" si="45"/>
        <v>0</v>
      </c>
      <c r="AJ192" s="120">
        <f t="shared" ca="1" si="46"/>
        <v>0</v>
      </c>
      <c r="AK192" s="118">
        <f t="shared" ca="1" si="33"/>
        <v>0</v>
      </c>
      <c r="AL192" s="118">
        <f t="shared" ca="1" si="34"/>
        <v>0</v>
      </c>
    </row>
    <row r="193" spans="1:38" ht="27" customHeight="1" x14ac:dyDescent="0.25">
      <c r="A193" s="53">
        <f>'OSNOVNA PLAČA'!A187</f>
        <v>178</v>
      </c>
      <c r="B193" s="333" t="str">
        <f t="shared" ca="1" si="21"/>
        <v>A178</v>
      </c>
      <c r="C193" s="333"/>
      <c r="D193" s="54" t="str">
        <f>IF(LEN('OSNOVNA PLAČA'!C187)&gt;0,'OSNOVNA PLAČA'!C187,"")</f>
        <v/>
      </c>
      <c r="E193" s="55" t="str">
        <f>IF(LEN('OSNOVNA PLAČA'!D187)&gt;0,'OSNOVNA PLAČA'!D187,"")</f>
        <v/>
      </c>
      <c r="F193" s="164">
        <f ca="1">IF(LEN(B193)&gt;0,'OBRAČUNANA OSNOVNA PLAČA'!L187,"")</f>
        <v>0</v>
      </c>
      <c r="G193" s="57"/>
      <c r="H193" s="57"/>
      <c r="I193" s="57"/>
      <c r="J193" s="57"/>
      <c r="K193" s="57"/>
      <c r="L193" s="178">
        <f t="shared" si="38"/>
        <v>0</v>
      </c>
      <c r="M193" s="179">
        <f t="shared" ca="1" si="47"/>
        <v>0</v>
      </c>
      <c r="N193" s="179">
        <f t="shared" ca="1" si="49"/>
        <v>0</v>
      </c>
      <c r="O193" s="180">
        <f t="shared" ca="1" si="39"/>
        <v>0</v>
      </c>
      <c r="P193" s="181">
        <f t="shared" ca="1" si="48"/>
        <v>0</v>
      </c>
      <c r="Q193" s="182">
        <f t="shared" ca="1" si="40"/>
        <v>0</v>
      </c>
      <c r="R193" s="182">
        <f ca="1">IF(LEN(B193)&gt;0,'7'!R193-'7'!Q193,"")</f>
        <v>0</v>
      </c>
      <c r="S193" s="183"/>
      <c r="T193" s="33"/>
      <c r="U193" s="33"/>
      <c r="V193" s="33"/>
      <c r="W193" s="33"/>
      <c r="X193" s="33"/>
      <c r="Y193" s="33"/>
      <c r="AB193" s="243">
        <f>ROW()</f>
        <v>193</v>
      </c>
      <c r="AC193" s="118">
        <f t="shared" ca="1" si="25"/>
        <v>0</v>
      </c>
      <c r="AD193" s="118">
        <f t="shared" ca="1" si="26"/>
        <v>0</v>
      </c>
      <c r="AE193" s="119" t="str">
        <f t="shared" ca="1" si="41"/>
        <v>-</v>
      </c>
      <c r="AF193" s="118" t="str">
        <f t="shared" ca="1" si="42"/>
        <v>-</v>
      </c>
      <c r="AG193" s="119" t="str">
        <f t="shared" ca="1" si="43"/>
        <v>-</v>
      </c>
      <c r="AH193" s="118" t="str">
        <f t="shared" ca="1" si="44"/>
        <v>-</v>
      </c>
      <c r="AI193" s="118">
        <f t="shared" ca="1" si="45"/>
        <v>0</v>
      </c>
      <c r="AJ193" s="120">
        <f t="shared" ca="1" si="46"/>
        <v>0</v>
      </c>
      <c r="AK193" s="118">
        <f t="shared" ca="1" si="33"/>
        <v>0</v>
      </c>
      <c r="AL193" s="118">
        <f t="shared" ca="1" si="34"/>
        <v>0</v>
      </c>
    </row>
    <row r="194" spans="1:38" ht="27" customHeight="1" x14ac:dyDescent="0.25">
      <c r="A194" s="53">
        <f>'OSNOVNA PLAČA'!A188</f>
        <v>179</v>
      </c>
      <c r="B194" s="333" t="str">
        <f t="shared" ca="1" si="21"/>
        <v>A179</v>
      </c>
      <c r="C194" s="333"/>
      <c r="D194" s="54" t="str">
        <f>IF(LEN('OSNOVNA PLAČA'!C188)&gt;0,'OSNOVNA PLAČA'!C188,"")</f>
        <v/>
      </c>
      <c r="E194" s="55" t="str">
        <f>IF(LEN('OSNOVNA PLAČA'!D188)&gt;0,'OSNOVNA PLAČA'!D188,"")</f>
        <v/>
      </c>
      <c r="F194" s="164">
        <f ca="1">IF(LEN(B194)&gt;0,'OBRAČUNANA OSNOVNA PLAČA'!L188,"")</f>
        <v>0</v>
      </c>
      <c r="G194" s="57"/>
      <c r="H194" s="57"/>
      <c r="I194" s="57"/>
      <c r="J194" s="57"/>
      <c r="K194" s="57"/>
      <c r="L194" s="178">
        <f t="shared" si="38"/>
        <v>0</v>
      </c>
      <c r="M194" s="179">
        <f t="shared" ca="1" si="47"/>
        <v>0</v>
      </c>
      <c r="N194" s="179">
        <f t="shared" ca="1" si="49"/>
        <v>0</v>
      </c>
      <c r="O194" s="180">
        <f t="shared" ca="1" si="39"/>
        <v>0</v>
      </c>
      <c r="P194" s="181">
        <f t="shared" ca="1" si="48"/>
        <v>0</v>
      </c>
      <c r="Q194" s="182">
        <f t="shared" ca="1" si="40"/>
        <v>0</v>
      </c>
      <c r="R194" s="182">
        <f ca="1">IF(LEN(B194)&gt;0,'7'!R194-'7'!Q194,"")</f>
        <v>0</v>
      </c>
      <c r="S194" s="183"/>
      <c r="T194" s="33"/>
      <c r="U194" s="33"/>
      <c r="V194" s="33"/>
      <c r="W194" s="33"/>
      <c r="X194" s="33"/>
      <c r="Y194" s="33"/>
      <c r="AB194" s="243">
        <f>ROW()</f>
        <v>194</v>
      </c>
      <c r="AC194" s="118">
        <f t="shared" ca="1" si="25"/>
        <v>0</v>
      </c>
      <c r="AD194" s="118">
        <f t="shared" ca="1" si="26"/>
        <v>0</v>
      </c>
      <c r="AE194" s="119" t="str">
        <f t="shared" ca="1" si="41"/>
        <v>-</v>
      </c>
      <c r="AF194" s="118" t="str">
        <f t="shared" ca="1" si="42"/>
        <v>-</v>
      </c>
      <c r="AG194" s="119" t="str">
        <f t="shared" ca="1" si="43"/>
        <v>-</v>
      </c>
      <c r="AH194" s="118" t="str">
        <f t="shared" ca="1" si="44"/>
        <v>-</v>
      </c>
      <c r="AI194" s="118">
        <f t="shared" ca="1" si="45"/>
        <v>0</v>
      </c>
      <c r="AJ194" s="120">
        <f t="shared" ca="1" si="46"/>
        <v>0</v>
      </c>
      <c r="AK194" s="118">
        <f t="shared" ca="1" si="33"/>
        <v>0</v>
      </c>
      <c r="AL194" s="118">
        <f t="shared" ca="1" si="34"/>
        <v>0</v>
      </c>
    </row>
    <row r="195" spans="1:38" ht="27" customHeight="1" x14ac:dyDescent="0.25">
      <c r="A195" s="53">
        <f>'OSNOVNA PLAČA'!A189</f>
        <v>180</v>
      </c>
      <c r="B195" s="333" t="str">
        <f t="shared" ca="1" si="21"/>
        <v>A180</v>
      </c>
      <c r="C195" s="333"/>
      <c r="D195" s="54" t="str">
        <f>IF(LEN('OSNOVNA PLAČA'!C189)&gt;0,'OSNOVNA PLAČA'!C189,"")</f>
        <v/>
      </c>
      <c r="E195" s="55" t="str">
        <f>IF(LEN('OSNOVNA PLAČA'!D189)&gt;0,'OSNOVNA PLAČA'!D189,"")</f>
        <v/>
      </c>
      <c r="F195" s="164">
        <f ca="1">IF(LEN(B195)&gt;0,'OBRAČUNANA OSNOVNA PLAČA'!L189,"")</f>
        <v>0</v>
      </c>
      <c r="G195" s="57"/>
      <c r="H195" s="57"/>
      <c r="I195" s="57"/>
      <c r="J195" s="57"/>
      <c r="K195" s="57"/>
      <c r="L195" s="178">
        <f t="shared" si="38"/>
        <v>0</v>
      </c>
      <c r="M195" s="179">
        <f t="shared" ca="1" si="47"/>
        <v>0</v>
      </c>
      <c r="N195" s="179">
        <f t="shared" ca="1" si="49"/>
        <v>0</v>
      </c>
      <c r="O195" s="180">
        <f t="shared" ca="1" si="39"/>
        <v>0</v>
      </c>
      <c r="P195" s="181">
        <f t="shared" ca="1" si="48"/>
        <v>0</v>
      </c>
      <c r="Q195" s="182">
        <f t="shared" ca="1" si="40"/>
        <v>0</v>
      </c>
      <c r="R195" s="182">
        <f ca="1">IF(LEN(B195)&gt;0,'7'!R195-'7'!Q195,"")</f>
        <v>0</v>
      </c>
      <c r="S195" s="183"/>
      <c r="T195" s="33"/>
      <c r="U195" s="33"/>
      <c r="V195" s="33"/>
      <c r="W195" s="33"/>
      <c r="X195" s="33"/>
      <c r="Y195" s="33"/>
      <c r="AB195" s="243">
        <f>ROW()</f>
        <v>195</v>
      </c>
      <c r="AC195" s="118">
        <f t="shared" ca="1" si="25"/>
        <v>0</v>
      </c>
      <c r="AD195" s="118">
        <f t="shared" ca="1" si="26"/>
        <v>0</v>
      </c>
      <c r="AE195" s="119" t="str">
        <f t="shared" ca="1" si="41"/>
        <v>-</v>
      </c>
      <c r="AF195" s="118" t="str">
        <f t="shared" ca="1" si="42"/>
        <v>-</v>
      </c>
      <c r="AG195" s="119" t="str">
        <f t="shared" ca="1" si="43"/>
        <v>-</v>
      </c>
      <c r="AH195" s="118" t="str">
        <f t="shared" ca="1" si="44"/>
        <v>-</v>
      </c>
      <c r="AI195" s="118">
        <f t="shared" ca="1" si="45"/>
        <v>0</v>
      </c>
      <c r="AJ195" s="120">
        <f t="shared" ca="1" si="46"/>
        <v>0</v>
      </c>
      <c r="AK195" s="118">
        <f t="shared" ca="1" si="33"/>
        <v>0</v>
      </c>
      <c r="AL195" s="118">
        <f t="shared" ca="1" si="34"/>
        <v>0</v>
      </c>
    </row>
    <row r="196" spans="1:38" ht="27" customHeight="1" x14ac:dyDescent="0.25">
      <c r="A196" s="53">
        <f>'OSNOVNA PLAČA'!A190</f>
        <v>181</v>
      </c>
      <c r="B196" s="333" t="str">
        <f t="shared" ca="1" si="21"/>
        <v>A181</v>
      </c>
      <c r="C196" s="333"/>
      <c r="D196" s="54" t="str">
        <f>IF(LEN('OSNOVNA PLAČA'!C190)&gt;0,'OSNOVNA PLAČA'!C190,"")</f>
        <v/>
      </c>
      <c r="E196" s="55" t="str">
        <f>IF(LEN('OSNOVNA PLAČA'!D190)&gt;0,'OSNOVNA PLAČA'!D190,"")</f>
        <v/>
      </c>
      <c r="F196" s="164">
        <f ca="1">IF(LEN(B196)&gt;0,'OBRAČUNANA OSNOVNA PLAČA'!L190,"")</f>
        <v>0</v>
      </c>
      <c r="G196" s="57"/>
      <c r="H196" s="57"/>
      <c r="I196" s="57"/>
      <c r="J196" s="57"/>
      <c r="K196" s="57"/>
      <c r="L196" s="178">
        <f t="shared" si="38"/>
        <v>0</v>
      </c>
      <c r="M196" s="179">
        <f t="shared" ca="1" si="47"/>
        <v>0</v>
      </c>
      <c r="N196" s="179">
        <f t="shared" ca="1" si="49"/>
        <v>0</v>
      </c>
      <c r="O196" s="180">
        <f t="shared" ca="1" si="39"/>
        <v>0</v>
      </c>
      <c r="P196" s="181">
        <f t="shared" ca="1" si="48"/>
        <v>0</v>
      </c>
      <c r="Q196" s="182">
        <f t="shared" ca="1" si="40"/>
        <v>0</v>
      </c>
      <c r="R196" s="182">
        <f ca="1">IF(LEN(B196)&gt;0,'7'!R196-'7'!Q196,"")</f>
        <v>0</v>
      </c>
      <c r="S196" s="183"/>
      <c r="T196" s="33"/>
      <c r="U196" s="33"/>
      <c r="V196" s="33"/>
      <c r="W196" s="33"/>
      <c r="X196" s="33"/>
      <c r="Y196" s="33"/>
      <c r="AB196" s="243">
        <f>ROW()</f>
        <v>196</v>
      </c>
      <c r="AC196" s="118">
        <f t="shared" ca="1" si="25"/>
        <v>0</v>
      </c>
      <c r="AD196" s="118">
        <f t="shared" ca="1" si="26"/>
        <v>0</v>
      </c>
      <c r="AE196" s="119" t="str">
        <f t="shared" ca="1" si="41"/>
        <v>-</v>
      </c>
      <c r="AF196" s="118" t="str">
        <f t="shared" ca="1" si="42"/>
        <v>-</v>
      </c>
      <c r="AG196" s="119" t="str">
        <f t="shared" ca="1" si="43"/>
        <v>-</v>
      </c>
      <c r="AH196" s="118" t="str">
        <f t="shared" ca="1" si="44"/>
        <v>-</v>
      </c>
      <c r="AI196" s="118">
        <f t="shared" ca="1" si="45"/>
        <v>0</v>
      </c>
      <c r="AJ196" s="120">
        <f t="shared" ca="1" si="46"/>
        <v>0</v>
      </c>
      <c r="AK196" s="118">
        <f t="shared" ca="1" si="33"/>
        <v>0</v>
      </c>
      <c r="AL196" s="118">
        <f t="shared" ca="1" si="34"/>
        <v>0</v>
      </c>
    </row>
    <row r="197" spans="1:38" ht="27" customHeight="1" x14ac:dyDescent="0.25">
      <c r="A197" s="53">
        <f>'OSNOVNA PLAČA'!A191</f>
        <v>182</v>
      </c>
      <c r="B197" s="333" t="str">
        <f t="shared" ca="1" si="21"/>
        <v>A182</v>
      </c>
      <c r="C197" s="333"/>
      <c r="D197" s="54" t="str">
        <f>IF(LEN('OSNOVNA PLAČA'!C191)&gt;0,'OSNOVNA PLAČA'!C191,"")</f>
        <v/>
      </c>
      <c r="E197" s="55" t="str">
        <f>IF(LEN('OSNOVNA PLAČA'!D191)&gt;0,'OSNOVNA PLAČA'!D191,"")</f>
        <v/>
      </c>
      <c r="F197" s="164">
        <f ca="1">IF(LEN(B197)&gt;0,'OBRAČUNANA OSNOVNA PLAČA'!L191,"")</f>
        <v>0</v>
      </c>
      <c r="G197" s="57"/>
      <c r="H197" s="57"/>
      <c r="I197" s="57"/>
      <c r="J197" s="57"/>
      <c r="K197" s="57"/>
      <c r="L197" s="178">
        <f t="shared" si="38"/>
        <v>0</v>
      </c>
      <c r="M197" s="179">
        <f t="shared" ca="1" si="47"/>
        <v>0</v>
      </c>
      <c r="N197" s="179">
        <f t="shared" ca="1" si="49"/>
        <v>0</v>
      </c>
      <c r="O197" s="180">
        <f t="shared" ca="1" si="39"/>
        <v>0</v>
      </c>
      <c r="P197" s="181">
        <f t="shared" ca="1" si="48"/>
        <v>0</v>
      </c>
      <c r="Q197" s="182">
        <f t="shared" ca="1" si="40"/>
        <v>0</v>
      </c>
      <c r="R197" s="182">
        <f ca="1">IF(LEN(B197)&gt;0,'7'!R197-'7'!Q197,"")</f>
        <v>0</v>
      </c>
      <c r="S197" s="183"/>
      <c r="T197" s="33"/>
      <c r="U197" s="33"/>
      <c r="V197" s="33"/>
      <c r="W197" s="33"/>
      <c r="X197" s="33"/>
      <c r="Y197" s="33"/>
      <c r="AB197" s="243">
        <f>ROW()</f>
        <v>197</v>
      </c>
      <c r="AC197" s="118">
        <f t="shared" ca="1" si="25"/>
        <v>0</v>
      </c>
      <c r="AD197" s="118">
        <f t="shared" ca="1" si="26"/>
        <v>0</v>
      </c>
      <c r="AE197" s="119" t="str">
        <f t="shared" ca="1" si="41"/>
        <v>-</v>
      </c>
      <c r="AF197" s="118" t="str">
        <f t="shared" ca="1" si="42"/>
        <v>-</v>
      </c>
      <c r="AG197" s="119" t="str">
        <f t="shared" ca="1" si="43"/>
        <v>-</v>
      </c>
      <c r="AH197" s="118" t="str">
        <f t="shared" ca="1" si="44"/>
        <v>-</v>
      </c>
      <c r="AI197" s="118">
        <f t="shared" ca="1" si="45"/>
        <v>0</v>
      </c>
      <c r="AJ197" s="120">
        <f t="shared" ca="1" si="46"/>
        <v>0</v>
      </c>
      <c r="AK197" s="118">
        <f t="shared" ca="1" si="33"/>
        <v>0</v>
      </c>
      <c r="AL197" s="118">
        <f t="shared" ca="1" si="34"/>
        <v>0</v>
      </c>
    </row>
    <row r="198" spans="1:38" ht="27" customHeight="1" x14ac:dyDescent="0.25">
      <c r="A198" s="53">
        <f>'OSNOVNA PLAČA'!A192</f>
        <v>183</v>
      </c>
      <c r="B198" s="333" t="str">
        <f t="shared" ca="1" si="21"/>
        <v>A183</v>
      </c>
      <c r="C198" s="333"/>
      <c r="D198" s="54" t="str">
        <f>IF(LEN('OSNOVNA PLAČA'!C192)&gt;0,'OSNOVNA PLAČA'!C192,"")</f>
        <v/>
      </c>
      <c r="E198" s="55" t="str">
        <f>IF(LEN('OSNOVNA PLAČA'!D192)&gt;0,'OSNOVNA PLAČA'!D192,"")</f>
        <v/>
      </c>
      <c r="F198" s="164">
        <f ca="1">IF(LEN(B198)&gt;0,'OBRAČUNANA OSNOVNA PLAČA'!L192,"")</f>
        <v>0</v>
      </c>
      <c r="G198" s="57"/>
      <c r="H198" s="57"/>
      <c r="I198" s="57"/>
      <c r="J198" s="57"/>
      <c r="K198" s="57"/>
      <c r="L198" s="178">
        <f t="shared" si="38"/>
        <v>0</v>
      </c>
      <c r="M198" s="179">
        <f t="shared" ca="1" si="47"/>
        <v>0</v>
      </c>
      <c r="N198" s="179">
        <f t="shared" ca="1" si="49"/>
        <v>0</v>
      </c>
      <c r="O198" s="180">
        <f t="shared" ca="1" si="39"/>
        <v>0</v>
      </c>
      <c r="P198" s="181">
        <f t="shared" ca="1" si="48"/>
        <v>0</v>
      </c>
      <c r="Q198" s="182">
        <f t="shared" ca="1" si="40"/>
        <v>0</v>
      </c>
      <c r="R198" s="182">
        <f ca="1">IF(LEN(B198)&gt;0,'7'!R198-'7'!Q198,"")</f>
        <v>0</v>
      </c>
      <c r="S198" s="183"/>
      <c r="T198" s="33"/>
      <c r="U198" s="33"/>
      <c r="V198" s="33"/>
      <c r="W198" s="33"/>
      <c r="X198" s="33"/>
      <c r="Y198" s="33"/>
      <c r="AB198" s="243">
        <f>ROW()</f>
        <v>198</v>
      </c>
      <c r="AC198" s="118">
        <f t="shared" ca="1" si="25"/>
        <v>0</v>
      </c>
      <c r="AD198" s="118">
        <f t="shared" ca="1" si="26"/>
        <v>0</v>
      </c>
      <c r="AE198" s="119" t="str">
        <f t="shared" ca="1" si="41"/>
        <v>-</v>
      </c>
      <c r="AF198" s="118" t="str">
        <f t="shared" ca="1" si="42"/>
        <v>-</v>
      </c>
      <c r="AG198" s="119" t="str">
        <f t="shared" ca="1" si="43"/>
        <v>-</v>
      </c>
      <c r="AH198" s="118" t="str">
        <f t="shared" ca="1" si="44"/>
        <v>-</v>
      </c>
      <c r="AI198" s="118">
        <f t="shared" ca="1" si="45"/>
        <v>0</v>
      </c>
      <c r="AJ198" s="120">
        <f t="shared" ca="1" si="46"/>
        <v>0</v>
      </c>
      <c r="AK198" s="118">
        <f t="shared" ca="1" si="33"/>
        <v>0</v>
      </c>
      <c r="AL198" s="118">
        <f t="shared" ca="1" si="34"/>
        <v>0</v>
      </c>
    </row>
    <row r="199" spans="1:38" ht="27" customHeight="1" x14ac:dyDescent="0.25">
      <c r="A199" s="53">
        <f>'OSNOVNA PLAČA'!A193</f>
        <v>184</v>
      </c>
      <c r="B199" s="333" t="str">
        <f t="shared" ca="1" si="21"/>
        <v>A184</v>
      </c>
      <c r="C199" s="333"/>
      <c r="D199" s="54" t="str">
        <f>IF(LEN('OSNOVNA PLAČA'!C193)&gt;0,'OSNOVNA PLAČA'!C193,"")</f>
        <v/>
      </c>
      <c r="E199" s="55" t="str">
        <f>IF(LEN('OSNOVNA PLAČA'!D193)&gt;0,'OSNOVNA PLAČA'!D193,"")</f>
        <v/>
      </c>
      <c r="F199" s="164">
        <f ca="1">IF(LEN(B199)&gt;0,'OBRAČUNANA OSNOVNA PLAČA'!L193,"")</f>
        <v>0</v>
      </c>
      <c r="G199" s="57"/>
      <c r="H199" s="57"/>
      <c r="I199" s="57"/>
      <c r="J199" s="57"/>
      <c r="K199" s="57"/>
      <c r="L199" s="178">
        <f t="shared" si="38"/>
        <v>0</v>
      </c>
      <c r="M199" s="179">
        <f t="shared" ca="1" si="47"/>
        <v>0</v>
      </c>
      <c r="N199" s="179">
        <f t="shared" ca="1" si="49"/>
        <v>0</v>
      </c>
      <c r="O199" s="180">
        <f t="shared" ca="1" si="39"/>
        <v>0</v>
      </c>
      <c r="P199" s="181">
        <f t="shared" ca="1" si="48"/>
        <v>0</v>
      </c>
      <c r="Q199" s="182">
        <f t="shared" ca="1" si="40"/>
        <v>0</v>
      </c>
      <c r="R199" s="182">
        <f ca="1">IF(LEN(B199)&gt;0,'7'!R199-'7'!Q199,"")</f>
        <v>0</v>
      </c>
      <c r="S199" s="183"/>
      <c r="T199" s="33"/>
      <c r="U199" s="33"/>
      <c r="V199" s="33"/>
      <c r="W199" s="33"/>
      <c r="X199" s="33"/>
      <c r="Y199" s="33"/>
      <c r="AB199" s="243">
        <f>ROW()</f>
        <v>199</v>
      </c>
      <c r="AC199" s="118">
        <f t="shared" ca="1" si="25"/>
        <v>0</v>
      </c>
      <c r="AD199" s="118">
        <f t="shared" ca="1" si="26"/>
        <v>0</v>
      </c>
      <c r="AE199" s="119" t="str">
        <f t="shared" ca="1" si="41"/>
        <v>-</v>
      </c>
      <c r="AF199" s="118" t="str">
        <f t="shared" ca="1" si="42"/>
        <v>-</v>
      </c>
      <c r="AG199" s="119" t="str">
        <f t="shared" ca="1" si="43"/>
        <v>-</v>
      </c>
      <c r="AH199" s="118" t="str">
        <f t="shared" ca="1" si="44"/>
        <v>-</v>
      </c>
      <c r="AI199" s="118">
        <f t="shared" ca="1" si="45"/>
        <v>0</v>
      </c>
      <c r="AJ199" s="120">
        <f t="shared" ca="1" si="46"/>
        <v>0</v>
      </c>
      <c r="AK199" s="118">
        <f t="shared" ca="1" si="33"/>
        <v>0</v>
      </c>
      <c r="AL199" s="118">
        <f t="shared" ca="1" si="34"/>
        <v>0</v>
      </c>
    </row>
    <row r="200" spans="1:38" ht="27" customHeight="1" x14ac:dyDescent="0.25">
      <c r="A200" s="53">
        <f>'OSNOVNA PLAČA'!A194</f>
        <v>185</v>
      </c>
      <c r="B200" s="333" t="str">
        <f t="shared" ca="1" si="21"/>
        <v>A185</v>
      </c>
      <c r="C200" s="333"/>
      <c r="D200" s="54" t="str">
        <f>IF(LEN('OSNOVNA PLAČA'!C194)&gt;0,'OSNOVNA PLAČA'!C194,"")</f>
        <v/>
      </c>
      <c r="E200" s="55" t="str">
        <f>IF(LEN('OSNOVNA PLAČA'!D194)&gt;0,'OSNOVNA PLAČA'!D194,"")</f>
        <v/>
      </c>
      <c r="F200" s="164">
        <f ca="1">IF(LEN(B200)&gt;0,'OBRAČUNANA OSNOVNA PLAČA'!L194,"")</f>
        <v>0</v>
      </c>
      <c r="G200" s="57"/>
      <c r="H200" s="57"/>
      <c r="I200" s="57"/>
      <c r="J200" s="57"/>
      <c r="K200" s="57"/>
      <c r="L200" s="178">
        <f t="shared" si="38"/>
        <v>0</v>
      </c>
      <c r="M200" s="179">
        <f t="shared" ca="1" si="47"/>
        <v>0</v>
      </c>
      <c r="N200" s="179">
        <f t="shared" ca="1" si="49"/>
        <v>0</v>
      </c>
      <c r="O200" s="180">
        <f t="shared" ca="1" si="39"/>
        <v>0</v>
      </c>
      <c r="P200" s="181">
        <f t="shared" ca="1" si="48"/>
        <v>0</v>
      </c>
      <c r="Q200" s="182">
        <f t="shared" ca="1" si="40"/>
        <v>0</v>
      </c>
      <c r="R200" s="182">
        <f ca="1">IF(LEN(B200)&gt;0,'7'!R200-'7'!Q200,"")</f>
        <v>0</v>
      </c>
      <c r="S200" s="183"/>
      <c r="T200" s="33"/>
      <c r="U200" s="33"/>
      <c r="V200" s="33"/>
      <c r="W200" s="33"/>
      <c r="X200" s="33"/>
      <c r="Y200" s="33"/>
      <c r="AB200" s="243">
        <f>ROW()</f>
        <v>200</v>
      </c>
      <c r="AC200" s="118">
        <f t="shared" ca="1" si="25"/>
        <v>0</v>
      </c>
      <c r="AD200" s="118">
        <f t="shared" ca="1" si="26"/>
        <v>0</v>
      </c>
      <c r="AE200" s="119" t="str">
        <f t="shared" ca="1" si="41"/>
        <v>-</v>
      </c>
      <c r="AF200" s="118" t="str">
        <f t="shared" ca="1" si="42"/>
        <v>-</v>
      </c>
      <c r="AG200" s="119" t="str">
        <f t="shared" ca="1" si="43"/>
        <v>-</v>
      </c>
      <c r="AH200" s="118" t="str">
        <f t="shared" ca="1" si="44"/>
        <v>-</v>
      </c>
      <c r="AI200" s="118">
        <f t="shared" ca="1" si="45"/>
        <v>0</v>
      </c>
      <c r="AJ200" s="120">
        <f t="shared" ca="1" si="46"/>
        <v>0</v>
      </c>
      <c r="AK200" s="118">
        <f t="shared" ca="1" si="33"/>
        <v>0</v>
      </c>
      <c r="AL200" s="118">
        <f t="shared" ca="1" si="34"/>
        <v>0</v>
      </c>
    </row>
    <row r="201" spans="1:38" ht="27" customHeight="1" x14ac:dyDescent="0.25">
      <c r="A201" s="53">
        <f>'OSNOVNA PLAČA'!A195</f>
        <v>186</v>
      </c>
      <c r="B201" s="333" t="str">
        <f t="shared" ca="1" si="21"/>
        <v>A186</v>
      </c>
      <c r="C201" s="333"/>
      <c r="D201" s="54" t="str">
        <f>IF(LEN('OSNOVNA PLAČA'!C195)&gt;0,'OSNOVNA PLAČA'!C195,"")</f>
        <v/>
      </c>
      <c r="E201" s="55" t="str">
        <f>IF(LEN('OSNOVNA PLAČA'!D195)&gt;0,'OSNOVNA PLAČA'!D195,"")</f>
        <v/>
      </c>
      <c r="F201" s="164">
        <f ca="1">IF(LEN(B201)&gt;0,'OBRAČUNANA OSNOVNA PLAČA'!L195,"")</f>
        <v>0</v>
      </c>
      <c r="G201" s="57"/>
      <c r="H201" s="57"/>
      <c r="I201" s="57"/>
      <c r="J201" s="57"/>
      <c r="K201" s="57"/>
      <c r="L201" s="178">
        <f t="shared" si="38"/>
        <v>0</v>
      </c>
      <c r="M201" s="179">
        <f t="shared" ca="1" si="47"/>
        <v>0</v>
      </c>
      <c r="N201" s="179">
        <f t="shared" ca="1" si="49"/>
        <v>0</v>
      </c>
      <c r="O201" s="180">
        <f t="shared" ca="1" si="39"/>
        <v>0</v>
      </c>
      <c r="P201" s="181">
        <f t="shared" ca="1" si="48"/>
        <v>0</v>
      </c>
      <c r="Q201" s="182">
        <f t="shared" ca="1" si="40"/>
        <v>0</v>
      </c>
      <c r="R201" s="182">
        <f ca="1">IF(LEN(B201)&gt;0,'7'!R201-'7'!Q201,"")</f>
        <v>0</v>
      </c>
      <c r="S201" s="183"/>
      <c r="T201" s="33"/>
      <c r="U201" s="33"/>
      <c r="V201" s="33"/>
      <c r="W201" s="33"/>
      <c r="X201" s="33"/>
      <c r="Y201" s="33"/>
      <c r="AB201" s="243">
        <f>ROW()</f>
        <v>201</v>
      </c>
      <c r="AC201" s="118">
        <f t="shared" ca="1" si="25"/>
        <v>0</v>
      </c>
      <c r="AD201" s="118">
        <f t="shared" ca="1" si="26"/>
        <v>0</v>
      </c>
      <c r="AE201" s="119" t="str">
        <f t="shared" ca="1" si="41"/>
        <v>-</v>
      </c>
      <c r="AF201" s="118" t="str">
        <f t="shared" ca="1" si="42"/>
        <v>-</v>
      </c>
      <c r="AG201" s="119" t="str">
        <f t="shared" ca="1" si="43"/>
        <v>-</v>
      </c>
      <c r="AH201" s="118" t="str">
        <f t="shared" ca="1" si="44"/>
        <v>-</v>
      </c>
      <c r="AI201" s="118">
        <f t="shared" ca="1" si="45"/>
        <v>0</v>
      </c>
      <c r="AJ201" s="120">
        <f t="shared" ca="1" si="46"/>
        <v>0</v>
      </c>
      <c r="AK201" s="118">
        <f t="shared" ca="1" si="33"/>
        <v>0</v>
      </c>
      <c r="AL201" s="118">
        <f t="shared" ca="1" si="34"/>
        <v>0</v>
      </c>
    </row>
    <row r="202" spans="1:38" ht="27" customHeight="1" x14ac:dyDescent="0.25">
      <c r="A202" s="53">
        <f>'OSNOVNA PLAČA'!A196</f>
        <v>187</v>
      </c>
      <c r="B202" s="333" t="str">
        <f t="shared" ca="1" si="21"/>
        <v>A187</v>
      </c>
      <c r="C202" s="333"/>
      <c r="D202" s="54" t="str">
        <f>IF(LEN('OSNOVNA PLAČA'!C196)&gt;0,'OSNOVNA PLAČA'!C196,"")</f>
        <v/>
      </c>
      <c r="E202" s="55" t="str">
        <f>IF(LEN('OSNOVNA PLAČA'!D196)&gt;0,'OSNOVNA PLAČA'!D196,"")</f>
        <v/>
      </c>
      <c r="F202" s="164">
        <f ca="1">IF(LEN(B202)&gt;0,'OBRAČUNANA OSNOVNA PLAČA'!L196,"")</f>
        <v>0</v>
      </c>
      <c r="G202" s="57"/>
      <c r="H202" s="57"/>
      <c r="I202" s="57"/>
      <c r="J202" s="57"/>
      <c r="K202" s="57"/>
      <c r="L202" s="178">
        <f t="shared" si="38"/>
        <v>0</v>
      </c>
      <c r="M202" s="179">
        <f t="shared" ca="1" si="47"/>
        <v>0</v>
      </c>
      <c r="N202" s="179">
        <f t="shared" ca="1" si="49"/>
        <v>0</v>
      </c>
      <c r="O202" s="180">
        <f t="shared" ca="1" si="39"/>
        <v>0</v>
      </c>
      <c r="P202" s="181">
        <f t="shared" ca="1" si="48"/>
        <v>0</v>
      </c>
      <c r="Q202" s="182">
        <f t="shared" ca="1" si="40"/>
        <v>0</v>
      </c>
      <c r="R202" s="182">
        <f ca="1">IF(LEN(B202)&gt;0,'7'!R202-'7'!Q202,"")</f>
        <v>0</v>
      </c>
      <c r="S202" s="183"/>
      <c r="T202" s="33"/>
      <c r="U202" s="33"/>
      <c r="V202" s="33"/>
      <c r="W202" s="33"/>
      <c r="X202" s="33"/>
      <c r="Y202" s="33"/>
      <c r="AB202" s="243">
        <f>ROW()</f>
        <v>202</v>
      </c>
      <c r="AC202" s="118">
        <f t="shared" ca="1" si="25"/>
        <v>0</v>
      </c>
      <c r="AD202" s="118">
        <f t="shared" ca="1" si="26"/>
        <v>0</v>
      </c>
      <c r="AE202" s="119" t="str">
        <f t="shared" ca="1" si="41"/>
        <v>-</v>
      </c>
      <c r="AF202" s="118" t="str">
        <f t="shared" ca="1" si="42"/>
        <v>-</v>
      </c>
      <c r="AG202" s="119" t="str">
        <f t="shared" ca="1" si="43"/>
        <v>-</v>
      </c>
      <c r="AH202" s="118" t="str">
        <f t="shared" ca="1" si="44"/>
        <v>-</v>
      </c>
      <c r="AI202" s="118">
        <f t="shared" ca="1" si="45"/>
        <v>0</v>
      </c>
      <c r="AJ202" s="120">
        <f t="shared" ca="1" si="46"/>
        <v>0</v>
      </c>
      <c r="AK202" s="118">
        <f t="shared" ca="1" si="33"/>
        <v>0</v>
      </c>
      <c r="AL202" s="118">
        <f t="shared" ca="1" si="34"/>
        <v>0</v>
      </c>
    </row>
    <row r="203" spans="1:38" ht="27" customHeight="1" x14ac:dyDescent="0.25">
      <c r="A203" s="53">
        <f>'OSNOVNA PLAČA'!A197</f>
        <v>188</v>
      </c>
      <c r="B203" s="333" t="str">
        <f t="shared" ca="1" si="21"/>
        <v>A188</v>
      </c>
      <c r="C203" s="333"/>
      <c r="D203" s="54" t="str">
        <f>IF(LEN('OSNOVNA PLAČA'!C197)&gt;0,'OSNOVNA PLAČA'!C197,"")</f>
        <v/>
      </c>
      <c r="E203" s="55" t="str">
        <f>IF(LEN('OSNOVNA PLAČA'!D197)&gt;0,'OSNOVNA PLAČA'!D197,"")</f>
        <v/>
      </c>
      <c r="F203" s="164">
        <f ca="1">IF(LEN(B203)&gt;0,'OBRAČUNANA OSNOVNA PLAČA'!L197,"")</f>
        <v>0</v>
      </c>
      <c r="G203" s="57"/>
      <c r="H203" s="57"/>
      <c r="I203" s="57"/>
      <c r="J203" s="57"/>
      <c r="K203" s="57"/>
      <c r="L203" s="178">
        <f t="shared" si="38"/>
        <v>0</v>
      </c>
      <c r="M203" s="179">
        <f t="shared" ca="1" si="47"/>
        <v>0</v>
      </c>
      <c r="N203" s="179">
        <f t="shared" ca="1" si="49"/>
        <v>0</v>
      </c>
      <c r="O203" s="180">
        <f t="shared" ca="1" si="39"/>
        <v>0</v>
      </c>
      <c r="P203" s="181">
        <f t="shared" ca="1" si="48"/>
        <v>0</v>
      </c>
      <c r="Q203" s="182">
        <f t="shared" ca="1" si="40"/>
        <v>0</v>
      </c>
      <c r="R203" s="182">
        <f ca="1">IF(LEN(B203)&gt;0,'7'!R203-'7'!Q203,"")</f>
        <v>0</v>
      </c>
      <c r="S203" s="183"/>
      <c r="T203" s="33"/>
      <c r="U203" s="33"/>
      <c r="V203" s="33"/>
      <c r="W203" s="33"/>
      <c r="X203" s="33"/>
      <c r="Y203" s="33"/>
      <c r="AB203" s="243">
        <f>ROW()</f>
        <v>203</v>
      </c>
      <c r="AC203" s="118">
        <f t="shared" ca="1" si="25"/>
        <v>0</v>
      </c>
      <c r="AD203" s="118">
        <f t="shared" ca="1" si="26"/>
        <v>0</v>
      </c>
      <c r="AE203" s="119" t="str">
        <f t="shared" ca="1" si="41"/>
        <v>-</v>
      </c>
      <c r="AF203" s="118" t="str">
        <f t="shared" ca="1" si="42"/>
        <v>-</v>
      </c>
      <c r="AG203" s="119" t="str">
        <f t="shared" ca="1" si="43"/>
        <v>-</v>
      </c>
      <c r="AH203" s="118" t="str">
        <f t="shared" ca="1" si="44"/>
        <v>-</v>
      </c>
      <c r="AI203" s="118">
        <f t="shared" ca="1" si="45"/>
        <v>0</v>
      </c>
      <c r="AJ203" s="120">
        <f t="shared" ca="1" si="46"/>
        <v>0</v>
      </c>
      <c r="AK203" s="118">
        <f t="shared" ca="1" si="33"/>
        <v>0</v>
      </c>
      <c r="AL203" s="118">
        <f t="shared" ca="1" si="34"/>
        <v>0</v>
      </c>
    </row>
    <row r="204" spans="1:38" ht="27" customHeight="1" x14ac:dyDescent="0.25">
      <c r="A204" s="53">
        <f>'OSNOVNA PLAČA'!A198</f>
        <v>189</v>
      </c>
      <c r="B204" s="333" t="str">
        <f t="shared" ca="1" si="21"/>
        <v>A189</v>
      </c>
      <c r="C204" s="333"/>
      <c r="D204" s="54" t="str">
        <f>IF(LEN('OSNOVNA PLAČA'!C198)&gt;0,'OSNOVNA PLAČA'!C198,"")</f>
        <v/>
      </c>
      <c r="E204" s="55" t="str">
        <f>IF(LEN('OSNOVNA PLAČA'!D198)&gt;0,'OSNOVNA PLAČA'!D198,"")</f>
        <v/>
      </c>
      <c r="F204" s="164">
        <f ca="1">IF(LEN(B204)&gt;0,'OBRAČUNANA OSNOVNA PLAČA'!L198,"")</f>
        <v>0</v>
      </c>
      <c r="G204" s="57"/>
      <c r="H204" s="57"/>
      <c r="I204" s="57"/>
      <c r="J204" s="57"/>
      <c r="K204" s="57"/>
      <c r="L204" s="178">
        <f t="shared" si="38"/>
        <v>0</v>
      </c>
      <c r="M204" s="179">
        <f t="shared" ca="1" si="47"/>
        <v>0</v>
      </c>
      <c r="N204" s="179">
        <f t="shared" ca="1" si="49"/>
        <v>0</v>
      </c>
      <c r="O204" s="180">
        <f t="shared" ca="1" si="39"/>
        <v>0</v>
      </c>
      <c r="P204" s="181">
        <f t="shared" ca="1" si="48"/>
        <v>0</v>
      </c>
      <c r="Q204" s="182">
        <f t="shared" ca="1" si="40"/>
        <v>0</v>
      </c>
      <c r="R204" s="182">
        <f ca="1">IF(LEN(B204)&gt;0,'7'!R204-'7'!Q204,"")</f>
        <v>0</v>
      </c>
      <c r="S204" s="183"/>
      <c r="T204" s="33"/>
      <c r="U204" s="33"/>
      <c r="V204" s="33"/>
      <c r="W204" s="33"/>
      <c r="X204" s="33"/>
      <c r="Y204" s="33"/>
      <c r="AB204" s="243">
        <f>ROW()</f>
        <v>204</v>
      </c>
      <c r="AC204" s="118">
        <f t="shared" ca="1" si="25"/>
        <v>0</v>
      </c>
      <c r="AD204" s="118">
        <f t="shared" ca="1" si="26"/>
        <v>0</v>
      </c>
      <c r="AE204" s="119" t="str">
        <f t="shared" ca="1" si="41"/>
        <v>-</v>
      </c>
      <c r="AF204" s="118" t="str">
        <f t="shared" ca="1" si="42"/>
        <v>-</v>
      </c>
      <c r="AG204" s="119" t="str">
        <f t="shared" ca="1" si="43"/>
        <v>-</v>
      </c>
      <c r="AH204" s="118" t="str">
        <f t="shared" ca="1" si="44"/>
        <v>-</v>
      </c>
      <c r="AI204" s="118">
        <f t="shared" ca="1" si="45"/>
        <v>0</v>
      </c>
      <c r="AJ204" s="120">
        <f t="shared" ca="1" si="46"/>
        <v>0</v>
      </c>
      <c r="AK204" s="118">
        <f t="shared" ca="1" si="33"/>
        <v>0</v>
      </c>
      <c r="AL204" s="118">
        <f t="shared" ca="1" si="34"/>
        <v>0</v>
      </c>
    </row>
    <row r="205" spans="1:38" ht="27" customHeight="1" x14ac:dyDescent="0.25">
      <c r="A205" s="53">
        <f>'OSNOVNA PLAČA'!A199</f>
        <v>190</v>
      </c>
      <c r="B205" s="333" t="str">
        <f t="shared" ca="1" si="21"/>
        <v>A190</v>
      </c>
      <c r="C205" s="333"/>
      <c r="D205" s="54" t="str">
        <f>IF(LEN('OSNOVNA PLAČA'!C199)&gt;0,'OSNOVNA PLAČA'!C199,"")</f>
        <v/>
      </c>
      <c r="E205" s="55" t="str">
        <f>IF(LEN('OSNOVNA PLAČA'!D199)&gt;0,'OSNOVNA PLAČA'!D199,"")</f>
        <v/>
      </c>
      <c r="F205" s="164">
        <f ca="1">IF(LEN(B205)&gt;0,'OBRAČUNANA OSNOVNA PLAČA'!L199,"")</f>
        <v>0</v>
      </c>
      <c r="G205" s="57"/>
      <c r="H205" s="57"/>
      <c r="I205" s="57"/>
      <c r="J205" s="57"/>
      <c r="K205" s="57"/>
      <c r="L205" s="178">
        <f t="shared" si="38"/>
        <v>0</v>
      </c>
      <c r="M205" s="179">
        <f t="shared" ca="1" si="47"/>
        <v>0</v>
      </c>
      <c r="N205" s="179">
        <f t="shared" ca="1" si="49"/>
        <v>0</v>
      </c>
      <c r="O205" s="180">
        <f t="shared" ca="1" si="39"/>
        <v>0</v>
      </c>
      <c r="P205" s="181">
        <f t="shared" ca="1" si="48"/>
        <v>0</v>
      </c>
      <c r="Q205" s="182">
        <f t="shared" ca="1" si="40"/>
        <v>0</v>
      </c>
      <c r="R205" s="182">
        <f ca="1">IF(LEN(B205)&gt;0,'7'!R205-'7'!Q205,"")</f>
        <v>0</v>
      </c>
      <c r="S205" s="183"/>
      <c r="T205" s="33"/>
      <c r="U205" s="33"/>
      <c r="V205" s="33"/>
      <c r="W205" s="33"/>
      <c r="X205" s="33"/>
      <c r="Y205" s="33"/>
      <c r="AB205" s="243">
        <f>ROW()</f>
        <v>205</v>
      </c>
      <c r="AC205" s="118">
        <f t="shared" ca="1" si="25"/>
        <v>0</v>
      </c>
      <c r="AD205" s="118">
        <f t="shared" ca="1" si="26"/>
        <v>0</v>
      </c>
      <c r="AE205" s="119" t="str">
        <f t="shared" ca="1" si="41"/>
        <v>-</v>
      </c>
      <c r="AF205" s="118" t="str">
        <f t="shared" ca="1" si="42"/>
        <v>-</v>
      </c>
      <c r="AG205" s="119" t="str">
        <f t="shared" ca="1" si="43"/>
        <v>-</v>
      </c>
      <c r="AH205" s="118" t="str">
        <f t="shared" ca="1" si="44"/>
        <v>-</v>
      </c>
      <c r="AI205" s="118">
        <f t="shared" ca="1" si="45"/>
        <v>0</v>
      </c>
      <c r="AJ205" s="120">
        <f t="shared" ca="1" si="46"/>
        <v>0</v>
      </c>
      <c r="AK205" s="118">
        <f t="shared" ca="1" si="33"/>
        <v>0</v>
      </c>
      <c r="AL205" s="118">
        <f t="shared" ca="1" si="34"/>
        <v>0</v>
      </c>
    </row>
    <row r="206" spans="1:38" ht="27" customHeight="1" x14ac:dyDescent="0.25">
      <c r="A206" s="53">
        <f>'OSNOVNA PLAČA'!A200</f>
        <v>191</v>
      </c>
      <c r="B206" s="333" t="str">
        <f t="shared" ca="1" si="21"/>
        <v>A191</v>
      </c>
      <c r="C206" s="333"/>
      <c r="D206" s="54" t="str">
        <f>IF(LEN('OSNOVNA PLAČA'!C200)&gt;0,'OSNOVNA PLAČA'!C200,"")</f>
        <v/>
      </c>
      <c r="E206" s="55" t="str">
        <f>IF(LEN('OSNOVNA PLAČA'!D200)&gt;0,'OSNOVNA PLAČA'!D200,"")</f>
        <v/>
      </c>
      <c r="F206" s="164">
        <f ca="1">IF(LEN(B206)&gt;0,'OBRAČUNANA OSNOVNA PLAČA'!L200,"")</f>
        <v>0</v>
      </c>
      <c r="G206" s="57"/>
      <c r="H206" s="57"/>
      <c r="I206" s="57"/>
      <c r="J206" s="57"/>
      <c r="K206" s="57"/>
      <c r="L206" s="178">
        <f t="shared" si="38"/>
        <v>0</v>
      </c>
      <c r="M206" s="179">
        <f t="shared" ca="1" si="47"/>
        <v>0</v>
      </c>
      <c r="N206" s="179">
        <f t="shared" ca="1" si="49"/>
        <v>0</v>
      </c>
      <c r="O206" s="180">
        <f t="shared" ca="1" si="39"/>
        <v>0</v>
      </c>
      <c r="P206" s="181">
        <f t="shared" ca="1" si="48"/>
        <v>0</v>
      </c>
      <c r="Q206" s="182">
        <f t="shared" ca="1" si="40"/>
        <v>0</v>
      </c>
      <c r="R206" s="182">
        <f ca="1">IF(LEN(B206)&gt;0,'7'!R206-'7'!Q206,"")</f>
        <v>0</v>
      </c>
      <c r="S206" s="183"/>
      <c r="T206" s="33"/>
      <c r="U206" s="33"/>
      <c r="V206" s="33"/>
      <c r="W206" s="33"/>
      <c r="X206" s="33"/>
      <c r="Y206" s="33"/>
      <c r="AB206" s="243">
        <f>ROW()</f>
        <v>206</v>
      </c>
      <c r="AC206" s="118">
        <f t="shared" ca="1" si="25"/>
        <v>0</v>
      </c>
      <c r="AD206" s="118">
        <f t="shared" ca="1" si="26"/>
        <v>0</v>
      </c>
      <c r="AE206" s="119" t="str">
        <f t="shared" ca="1" si="41"/>
        <v>-</v>
      </c>
      <c r="AF206" s="118" t="str">
        <f t="shared" ca="1" si="42"/>
        <v>-</v>
      </c>
      <c r="AG206" s="119" t="str">
        <f t="shared" ca="1" si="43"/>
        <v>-</v>
      </c>
      <c r="AH206" s="118" t="str">
        <f t="shared" ca="1" si="44"/>
        <v>-</v>
      </c>
      <c r="AI206" s="118">
        <f t="shared" ca="1" si="45"/>
        <v>0</v>
      </c>
      <c r="AJ206" s="120">
        <f t="shared" ca="1" si="46"/>
        <v>0</v>
      </c>
      <c r="AK206" s="118">
        <f t="shared" ca="1" si="33"/>
        <v>0</v>
      </c>
      <c r="AL206" s="118">
        <f t="shared" ca="1" si="34"/>
        <v>0</v>
      </c>
    </row>
    <row r="207" spans="1:38" ht="27" customHeight="1" x14ac:dyDescent="0.25">
      <c r="A207" s="53">
        <f>'OSNOVNA PLAČA'!A201</f>
        <v>192</v>
      </c>
      <c r="B207" s="333" t="str">
        <f t="shared" ca="1" si="21"/>
        <v>A192</v>
      </c>
      <c r="C207" s="333"/>
      <c r="D207" s="54" t="str">
        <f>IF(LEN('OSNOVNA PLAČA'!C201)&gt;0,'OSNOVNA PLAČA'!C201,"")</f>
        <v/>
      </c>
      <c r="E207" s="55" t="str">
        <f>IF(LEN('OSNOVNA PLAČA'!D201)&gt;0,'OSNOVNA PLAČA'!D201,"")</f>
        <v/>
      </c>
      <c r="F207" s="164">
        <f ca="1">IF(LEN(B207)&gt;0,'OBRAČUNANA OSNOVNA PLAČA'!L201,"")</f>
        <v>0</v>
      </c>
      <c r="G207" s="57"/>
      <c r="H207" s="57"/>
      <c r="I207" s="57"/>
      <c r="J207" s="57"/>
      <c r="K207" s="57"/>
      <c r="L207" s="178">
        <f t="shared" si="38"/>
        <v>0</v>
      </c>
      <c r="M207" s="179">
        <f t="shared" ca="1" si="47"/>
        <v>0</v>
      </c>
      <c r="N207" s="179">
        <f t="shared" ca="1" si="49"/>
        <v>0</v>
      </c>
      <c r="O207" s="180">
        <f t="shared" ca="1" si="39"/>
        <v>0</v>
      </c>
      <c r="P207" s="181">
        <f t="shared" ca="1" si="48"/>
        <v>0</v>
      </c>
      <c r="Q207" s="182">
        <f t="shared" ca="1" si="40"/>
        <v>0</v>
      </c>
      <c r="R207" s="182">
        <f ca="1">IF(LEN(B207)&gt;0,'7'!R207-'7'!Q207,"")</f>
        <v>0</v>
      </c>
      <c r="S207" s="183"/>
      <c r="T207" s="33"/>
      <c r="U207" s="33"/>
      <c r="V207" s="33"/>
      <c r="W207" s="33"/>
      <c r="X207" s="33"/>
      <c r="Y207" s="33"/>
      <c r="AB207" s="243">
        <f>ROW()</f>
        <v>207</v>
      </c>
      <c r="AC207" s="118">
        <f t="shared" ca="1" si="25"/>
        <v>0</v>
      </c>
      <c r="AD207" s="118">
        <f t="shared" ca="1" si="26"/>
        <v>0</v>
      </c>
      <c r="AE207" s="119" t="str">
        <f t="shared" ca="1" si="41"/>
        <v>-</v>
      </c>
      <c r="AF207" s="118" t="str">
        <f t="shared" ca="1" si="42"/>
        <v>-</v>
      </c>
      <c r="AG207" s="119" t="str">
        <f t="shared" ca="1" si="43"/>
        <v>-</v>
      </c>
      <c r="AH207" s="118" t="str">
        <f t="shared" ca="1" si="44"/>
        <v>-</v>
      </c>
      <c r="AI207" s="118">
        <f t="shared" ca="1" si="45"/>
        <v>0</v>
      </c>
      <c r="AJ207" s="120">
        <f t="shared" ca="1" si="46"/>
        <v>0</v>
      </c>
      <c r="AK207" s="118">
        <f t="shared" ca="1" si="33"/>
        <v>0</v>
      </c>
      <c r="AL207" s="118">
        <f t="shared" ca="1" si="34"/>
        <v>0</v>
      </c>
    </row>
    <row r="208" spans="1:38" ht="27" customHeight="1" x14ac:dyDescent="0.25">
      <c r="A208" s="53">
        <f>'OSNOVNA PLAČA'!A202</f>
        <v>193</v>
      </c>
      <c r="B208" s="333" t="str">
        <f t="shared" ca="1" si="21"/>
        <v>A193</v>
      </c>
      <c r="C208" s="333"/>
      <c r="D208" s="54" t="str">
        <f>IF(LEN('OSNOVNA PLAČA'!C202)&gt;0,'OSNOVNA PLAČA'!C202,"")</f>
        <v/>
      </c>
      <c r="E208" s="55" t="str">
        <f>IF(LEN('OSNOVNA PLAČA'!D202)&gt;0,'OSNOVNA PLAČA'!D202,"")</f>
        <v/>
      </c>
      <c r="F208" s="164">
        <f ca="1">IF(LEN(B208)&gt;0,'OBRAČUNANA OSNOVNA PLAČA'!L202,"")</f>
        <v>0</v>
      </c>
      <c r="G208" s="57"/>
      <c r="H208" s="57"/>
      <c r="I208" s="57"/>
      <c r="J208" s="57"/>
      <c r="K208" s="57"/>
      <c r="L208" s="178">
        <f t="shared" ref="L208:L265" si="50">+G208+H208+I208+J208+K208</f>
        <v>0</v>
      </c>
      <c r="M208" s="179">
        <f t="shared" ca="1" si="47"/>
        <v>0</v>
      </c>
      <c r="N208" s="179">
        <f t="shared" ca="1" si="49"/>
        <v>0</v>
      </c>
      <c r="O208" s="180">
        <f t="shared" ref="O208:O265" ca="1" si="51">IF(LEN(B208)&gt;0,M208*$P$267,"")</f>
        <v>0</v>
      </c>
      <c r="P208" s="181">
        <f t="shared" ca="1" si="48"/>
        <v>0</v>
      </c>
      <c r="Q208" s="182">
        <f t="shared" ref="Q208:Q265" ca="1" si="52">MIN(P208,R208)</f>
        <v>0</v>
      </c>
      <c r="R208" s="182">
        <f ca="1">IF(LEN(B208)&gt;0,'7'!R208-'7'!Q208,"")</f>
        <v>0</v>
      </c>
      <c r="S208" s="183"/>
      <c r="T208" s="33"/>
      <c r="U208" s="33"/>
      <c r="V208" s="33"/>
      <c r="W208" s="33"/>
      <c r="X208" s="33"/>
      <c r="Y208" s="33"/>
      <c r="AB208" s="243">
        <f>ROW()</f>
        <v>208</v>
      </c>
      <c r="AC208" s="118">
        <f t="shared" ca="1" si="25"/>
        <v>0</v>
      </c>
      <c r="AD208" s="118">
        <f t="shared" ca="1" si="26"/>
        <v>0</v>
      </c>
      <c r="AE208" s="119" t="str">
        <f t="shared" ref="AE208:AE265" ca="1" si="53">IF(AC208&gt;=AD208,"-",$L208/(5*MAX($M$271:$M$272)))</f>
        <v>-</v>
      </c>
      <c r="AF208" s="118" t="str">
        <f t="shared" ref="AF208:AF265" ca="1" si="54">IF(AC208&gt;=AD208,"-",$L208/(5*MAX($M$271:$M$272))*AK208)</f>
        <v>-</v>
      </c>
      <c r="AG208" s="119" t="str">
        <f t="shared" ref="AG208:AG265" ca="1" si="55">IF(AE208="-","-",AE208*$AF$267)</f>
        <v>-</v>
      </c>
      <c r="AH208" s="118" t="str">
        <f t="shared" ref="AH208:AH265" ca="1" si="56">IF(AF208="-","-",AF208*$AF$267)</f>
        <v>-</v>
      </c>
      <c r="AI208" s="118">
        <f t="shared" ref="AI208:AI265" ca="1" si="57">IF(AG208="-",0,MIN(AH208,R208))</f>
        <v>0</v>
      </c>
      <c r="AJ208" s="120">
        <f t="shared" ref="AJ208:AJ265" ca="1" si="58">+AD208-AC208</f>
        <v>0</v>
      </c>
      <c r="AK208" s="118">
        <f t="shared" ca="1" si="33"/>
        <v>0</v>
      </c>
      <c r="AL208" s="118">
        <f t="shared" ca="1" si="34"/>
        <v>0</v>
      </c>
    </row>
    <row r="209" spans="1:38" ht="27" customHeight="1" x14ac:dyDescent="0.25">
      <c r="A209" s="53">
        <f>'OSNOVNA PLAČA'!A203</f>
        <v>194</v>
      </c>
      <c r="B209" s="333" t="str">
        <f t="shared" ca="1" si="21"/>
        <v>A194</v>
      </c>
      <c r="C209" s="333"/>
      <c r="D209" s="54" t="str">
        <f>IF(LEN('OSNOVNA PLAČA'!C203)&gt;0,'OSNOVNA PLAČA'!C203,"")</f>
        <v/>
      </c>
      <c r="E209" s="55" t="str">
        <f>IF(LEN('OSNOVNA PLAČA'!D203)&gt;0,'OSNOVNA PLAČA'!D203,"")</f>
        <v/>
      </c>
      <c r="F209" s="164">
        <f ca="1">IF(LEN(B209)&gt;0,'OBRAČUNANA OSNOVNA PLAČA'!L203,"")</f>
        <v>0</v>
      </c>
      <c r="G209" s="57"/>
      <c r="H209" s="57"/>
      <c r="I209" s="57"/>
      <c r="J209" s="57"/>
      <c r="K209" s="57"/>
      <c r="L209" s="178">
        <f t="shared" si="50"/>
        <v>0</v>
      </c>
      <c r="M209" s="179">
        <f t="shared" ref="M209:M265" ca="1" si="59">IF(LEN(B209)&gt;0,L209/5,"")</f>
        <v>0</v>
      </c>
      <c r="N209" s="179">
        <f t="shared" ca="1" si="49"/>
        <v>0</v>
      </c>
      <c r="O209" s="180">
        <f t="shared" ca="1" si="51"/>
        <v>0</v>
      </c>
      <c r="P209" s="181">
        <f t="shared" ref="P209:P265" ca="1" si="60">IF(LEN(B209)&gt;0,F209*O209,"")</f>
        <v>0</v>
      </c>
      <c r="Q209" s="182">
        <f t="shared" ca="1" si="52"/>
        <v>0</v>
      </c>
      <c r="R209" s="182">
        <f ca="1">IF(LEN(B209)&gt;0,'7'!R209-'7'!Q209,"")</f>
        <v>0</v>
      </c>
      <c r="S209" s="183"/>
      <c r="T209" s="33"/>
      <c r="U209" s="33"/>
      <c r="V209" s="33"/>
      <c r="W209" s="33"/>
      <c r="X209" s="33"/>
      <c r="Y209" s="33"/>
      <c r="AB209" s="243">
        <f>ROW()</f>
        <v>209</v>
      </c>
      <c r="AC209" s="118">
        <f t="shared" ca="1" si="25"/>
        <v>0</v>
      </c>
      <c r="AD209" s="118">
        <f t="shared" ca="1" si="26"/>
        <v>0</v>
      </c>
      <c r="AE209" s="119" t="str">
        <f t="shared" ca="1" si="53"/>
        <v>-</v>
      </c>
      <c r="AF209" s="118" t="str">
        <f t="shared" ca="1" si="54"/>
        <v>-</v>
      </c>
      <c r="AG209" s="119" t="str">
        <f t="shared" ca="1" si="55"/>
        <v>-</v>
      </c>
      <c r="AH209" s="118" t="str">
        <f t="shared" ca="1" si="56"/>
        <v>-</v>
      </c>
      <c r="AI209" s="118">
        <f t="shared" ca="1" si="57"/>
        <v>0</v>
      </c>
      <c r="AJ209" s="120">
        <f t="shared" ca="1" si="58"/>
        <v>0</v>
      </c>
      <c r="AK209" s="118">
        <f t="shared" ca="1" si="33"/>
        <v>0</v>
      </c>
      <c r="AL209" s="118">
        <f t="shared" ca="1" si="34"/>
        <v>0</v>
      </c>
    </row>
    <row r="210" spans="1:38" ht="27" customHeight="1" x14ac:dyDescent="0.25">
      <c r="A210" s="53">
        <f>'OSNOVNA PLAČA'!A204</f>
        <v>195</v>
      </c>
      <c r="B210" s="333" t="str">
        <f t="shared" ca="1" si="21"/>
        <v>A195</v>
      </c>
      <c r="C210" s="333"/>
      <c r="D210" s="54" t="str">
        <f>IF(LEN('OSNOVNA PLAČA'!C204)&gt;0,'OSNOVNA PLAČA'!C204,"")</f>
        <v/>
      </c>
      <c r="E210" s="55" t="str">
        <f>IF(LEN('OSNOVNA PLAČA'!D204)&gt;0,'OSNOVNA PLAČA'!D204,"")</f>
        <v/>
      </c>
      <c r="F210" s="164">
        <f ca="1">IF(LEN(B210)&gt;0,'OBRAČUNANA OSNOVNA PLAČA'!L204,"")</f>
        <v>0</v>
      </c>
      <c r="G210" s="57"/>
      <c r="H210" s="57"/>
      <c r="I210" s="57"/>
      <c r="J210" s="57"/>
      <c r="K210" s="57"/>
      <c r="L210" s="178">
        <f t="shared" si="50"/>
        <v>0</v>
      </c>
      <c r="M210" s="179">
        <f t="shared" ca="1" si="59"/>
        <v>0</v>
      </c>
      <c r="N210" s="179">
        <f t="shared" ref="N210:N265" ca="1" si="61">IF(LEN(B210)&gt;0,F210*M210,"")</f>
        <v>0</v>
      </c>
      <c r="O210" s="180">
        <f t="shared" ca="1" si="51"/>
        <v>0</v>
      </c>
      <c r="P210" s="181">
        <f t="shared" ca="1" si="60"/>
        <v>0</v>
      </c>
      <c r="Q210" s="182">
        <f t="shared" ca="1" si="52"/>
        <v>0</v>
      </c>
      <c r="R210" s="182">
        <f ca="1">IF(LEN(B210)&gt;0,'7'!R210-'7'!Q210,"")</f>
        <v>0</v>
      </c>
      <c r="S210" s="183"/>
      <c r="T210" s="33"/>
      <c r="U210" s="33"/>
      <c r="V210" s="33"/>
      <c r="W210" s="33"/>
      <c r="X210" s="33"/>
      <c r="Y210" s="33"/>
      <c r="AB210" s="243">
        <f>ROW()</f>
        <v>210</v>
      </c>
      <c r="AC210" s="118">
        <f t="shared" ca="1" si="25"/>
        <v>0</v>
      </c>
      <c r="AD210" s="118">
        <f t="shared" ca="1" si="26"/>
        <v>0</v>
      </c>
      <c r="AE210" s="119" t="str">
        <f t="shared" ca="1" si="53"/>
        <v>-</v>
      </c>
      <c r="AF210" s="118" t="str">
        <f t="shared" ca="1" si="54"/>
        <v>-</v>
      </c>
      <c r="AG210" s="119" t="str">
        <f t="shared" ca="1" si="55"/>
        <v>-</v>
      </c>
      <c r="AH210" s="118" t="str">
        <f t="shared" ca="1" si="56"/>
        <v>-</v>
      </c>
      <c r="AI210" s="118">
        <f t="shared" ca="1" si="57"/>
        <v>0</v>
      </c>
      <c r="AJ210" s="120">
        <f t="shared" ca="1" si="58"/>
        <v>0</v>
      </c>
      <c r="AK210" s="118">
        <f t="shared" ca="1" si="33"/>
        <v>0</v>
      </c>
      <c r="AL210" s="118">
        <f t="shared" ca="1" si="34"/>
        <v>0</v>
      </c>
    </row>
    <row r="211" spans="1:38" ht="27" customHeight="1" x14ac:dyDescent="0.25">
      <c r="A211" s="53">
        <f>'OSNOVNA PLAČA'!A205</f>
        <v>196</v>
      </c>
      <c r="B211" s="333" t="str">
        <f t="shared" ca="1" si="21"/>
        <v>A196</v>
      </c>
      <c r="C211" s="333"/>
      <c r="D211" s="54" t="str">
        <f>IF(LEN('OSNOVNA PLAČA'!C205)&gt;0,'OSNOVNA PLAČA'!C205,"")</f>
        <v/>
      </c>
      <c r="E211" s="55" t="str">
        <f>IF(LEN('OSNOVNA PLAČA'!D205)&gt;0,'OSNOVNA PLAČA'!D205,"")</f>
        <v/>
      </c>
      <c r="F211" s="164">
        <f ca="1">IF(LEN(B211)&gt;0,'OBRAČUNANA OSNOVNA PLAČA'!L205,"")</f>
        <v>0</v>
      </c>
      <c r="G211" s="57"/>
      <c r="H211" s="57"/>
      <c r="I211" s="57"/>
      <c r="J211" s="57"/>
      <c r="K211" s="57"/>
      <c r="L211" s="178">
        <f t="shared" si="50"/>
        <v>0</v>
      </c>
      <c r="M211" s="179">
        <f t="shared" ca="1" si="59"/>
        <v>0</v>
      </c>
      <c r="N211" s="179">
        <f t="shared" ca="1" si="61"/>
        <v>0</v>
      </c>
      <c r="O211" s="180">
        <f t="shared" ca="1" si="51"/>
        <v>0</v>
      </c>
      <c r="P211" s="181">
        <f t="shared" ca="1" si="60"/>
        <v>0</v>
      </c>
      <c r="Q211" s="182">
        <f t="shared" ca="1" si="52"/>
        <v>0</v>
      </c>
      <c r="R211" s="182">
        <f ca="1">IF(LEN(B211)&gt;0,'7'!R211-'7'!Q211,"")</f>
        <v>0</v>
      </c>
      <c r="S211" s="183"/>
      <c r="T211" s="33"/>
      <c r="U211" s="33"/>
      <c r="V211" s="33"/>
      <c r="W211" s="33"/>
      <c r="X211" s="33"/>
      <c r="Y211" s="33"/>
      <c r="AB211" s="243">
        <f>ROW()</f>
        <v>211</v>
      </c>
      <c r="AC211" s="118">
        <f t="shared" ca="1" si="25"/>
        <v>0</v>
      </c>
      <c r="AD211" s="118">
        <f t="shared" ca="1" si="26"/>
        <v>0</v>
      </c>
      <c r="AE211" s="119" t="str">
        <f t="shared" ca="1" si="53"/>
        <v>-</v>
      </c>
      <c r="AF211" s="118" t="str">
        <f t="shared" ca="1" si="54"/>
        <v>-</v>
      </c>
      <c r="AG211" s="119" t="str">
        <f t="shared" ca="1" si="55"/>
        <v>-</v>
      </c>
      <c r="AH211" s="118" t="str">
        <f t="shared" ca="1" si="56"/>
        <v>-</v>
      </c>
      <c r="AI211" s="118">
        <f t="shared" ca="1" si="57"/>
        <v>0</v>
      </c>
      <c r="AJ211" s="120">
        <f t="shared" ca="1" si="58"/>
        <v>0</v>
      </c>
      <c r="AK211" s="118">
        <f t="shared" ca="1" si="33"/>
        <v>0</v>
      </c>
      <c r="AL211" s="118">
        <f t="shared" ca="1" si="34"/>
        <v>0</v>
      </c>
    </row>
    <row r="212" spans="1:38" ht="27" customHeight="1" x14ac:dyDescent="0.25">
      <c r="A212" s="53">
        <f>'OSNOVNA PLAČA'!A206</f>
        <v>197</v>
      </c>
      <c r="B212" s="333" t="str">
        <f t="shared" ca="1" si="21"/>
        <v>A197</v>
      </c>
      <c r="C212" s="333"/>
      <c r="D212" s="54" t="str">
        <f>IF(LEN('OSNOVNA PLAČA'!C206)&gt;0,'OSNOVNA PLAČA'!C206,"")</f>
        <v/>
      </c>
      <c r="E212" s="55" t="str">
        <f>IF(LEN('OSNOVNA PLAČA'!D206)&gt;0,'OSNOVNA PLAČA'!D206,"")</f>
        <v/>
      </c>
      <c r="F212" s="164">
        <f ca="1">IF(LEN(B212)&gt;0,'OBRAČUNANA OSNOVNA PLAČA'!L206,"")</f>
        <v>0</v>
      </c>
      <c r="G212" s="57"/>
      <c r="H212" s="57"/>
      <c r="I212" s="57"/>
      <c r="J212" s="57"/>
      <c r="K212" s="57"/>
      <c r="L212" s="178">
        <f t="shared" si="50"/>
        <v>0</v>
      </c>
      <c r="M212" s="179">
        <f t="shared" ca="1" si="59"/>
        <v>0</v>
      </c>
      <c r="N212" s="179">
        <f t="shared" ca="1" si="61"/>
        <v>0</v>
      </c>
      <c r="O212" s="180">
        <f t="shared" ca="1" si="51"/>
        <v>0</v>
      </c>
      <c r="P212" s="181">
        <f t="shared" ca="1" si="60"/>
        <v>0</v>
      </c>
      <c r="Q212" s="182">
        <f t="shared" ca="1" si="52"/>
        <v>0</v>
      </c>
      <c r="R212" s="182">
        <f ca="1">IF(LEN(B212)&gt;0,'7'!R212-'7'!Q212,"")</f>
        <v>0</v>
      </c>
      <c r="S212" s="183"/>
      <c r="T212" s="33"/>
      <c r="U212" s="33"/>
      <c r="V212" s="33"/>
      <c r="W212" s="33"/>
      <c r="X212" s="33"/>
      <c r="Y212" s="33"/>
      <c r="AB212" s="243">
        <f>ROW()</f>
        <v>212</v>
      </c>
      <c r="AC212" s="118">
        <f t="shared" ca="1" si="25"/>
        <v>0</v>
      </c>
      <c r="AD212" s="118">
        <f t="shared" ca="1" si="26"/>
        <v>0</v>
      </c>
      <c r="AE212" s="119" t="str">
        <f t="shared" ca="1" si="53"/>
        <v>-</v>
      </c>
      <c r="AF212" s="118" t="str">
        <f t="shared" ca="1" si="54"/>
        <v>-</v>
      </c>
      <c r="AG212" s="119" t="str">
        <f t="shared" ca="1" si="55"/>
        <v>-</v>
      </c>
      <c r="AH212" s="118" t="str">
        <f t="shared" ca="1" si="56"/>
        <v>-</v>
      </c>
      <c r="AI212" s="118">
        <f t="shared" ca="1" si="57"/>
        <v>0</v>
      </c>
      <c r="AJ212" s="120">
        <f t="shared" ca="1" si="58"/>
        <v>0</v>
      </c>
      <c r="AK212" s="118">
        <f t="shared" ca="1" si="33"/>
        <v>0</v>
      </c>
      <c r="AL212" s="118">
        <f t="shared" ca="1" si="34"/>
        <v>0</v>
      </c>
    </row>
    <row r="213" spans="1:38" ht="27" customHeight="1" x14ac:dyDescent="0.25">
      <c r="A213" s="53">
        <f>'OSNOVNA PLAČA'!A207</f>
        <v>198</v>
      </c>
      <c r="B213" s="333" t="str">
        <f t="shared" ca="1" si="21"/>
        <v>A198</v>
      </c>
      <c r="C213" s="333"/>
      <c r="D213" s="54" t="str">
        <f>IF(LEN('OSNOVNA PLAČA'!C207)&gt;0,'OSNOVNA PLAČA'!C207,"")</f>
        <v/>
      </c>
      <c r="E213" s="55" t="str">
        <f>IF(LEN('OSNOVNA PLAČA'!D207)&gt;0,'OSNOVNA PLAČA'!D207,"")</f>
        <v/>
      </c>
      <c r="F213" s="164">
        <f ca="1">IF(LEN(B213)&gt;0,'OBRAČUNANA OSNOVNA PLAČA'!L207,"")</f>
        <v>0</v>
      </c>
      <c r="G213" s="57"/>
      <c r="H213" s="57"/>
      <c r="I213" s="57"/>
      <c r="J213" s="57"/>
      <c r="K213" s="57"/>
      <c r="L213" s="178">
        <f t="shared" si="50"/>
        <v>0</v>
      </c>
      <c r="M213" s="179">
        <f t="shared" ca="1" si="59"/>
        <v>0</v>
      </c>
      <c r="N213" s="179">
        <f t="shared" ca="1" si="61"/>
        <v>0</v>
      </c>
      <c r="O213" s="180">
        <f t="shared" ca="1" si="51"/>
        <v>0</v>
      </c>
      <c r="P213" s="181">
        <f t="shared" ca="1" si="60"/>
        <v>0</v>
      </c>
      <c r="Q213" s="182">
        <f t="shared" ca="1" si="52"/>
        <v>0</v>
      </c>
      <c r="R213" s="182">
        <f ca="1">IF(LEN(B213)&gt;0,'7'!R213-'7'!Q213,"")</f>
        <v>0</v>
      </c>
      <c r="S213" s="183"/>
      <c r="T213" s="33"/>
      <c r="U213" s="33"/>
      <c r="V213" s="33"/>
      <c r="W213" s="33"/>
      <c r="X213" s="33"/>
      <c r="Y213" s="33"/>
      <c r="AB213" s="243">
        <f>ROW()</f>
        <v>213</v>
      </c>
      <c r="AC213" s="118">
        <f t="shared" ca="1" si="25"/>
        <v>0</v>
      </c>
      <c r="AD213" s="118">
        <f t="shared" ca="1" si="26"/>
        <v>0</v>
      </c>
      <c r="AE213" s="119" t="str">
        <f t="shared" ca="1" si="53"/>
        <v>-</v>
      </c>
      <c r="AF213" s="118" t="str">
        <f t="shared" ca="1" si="54"/>
        <v>-</v>
      </c>
      <c r="AG213" s="119" t="str">
        <f t="shared" ca="1" si="55"/>
        <v>-</v>
      </c>
      <c r="AH213" s="118" t="str">
        <f t="shared" ca="1" si="56"/>
        <v>-</v>
      </c>
      <c r="AI213" s="118">
        <f t="shared" ca="1" si="57"/>
        <v>0</v>
      </c>
      <c r="AJ213" s="120">
        <f t="shared" ca="1" si="58"/>
        <v>0</v>
      </c>
      <c r="AK213" s="118">
        <f t="shared" ca="1" si="33"/>
        <v>0</v>
      </c>
      <c r="AL213" s="118">
        <f t="shared" ca="1" si="34"/>
        <v>0</v>
      </c>
    </row>
    <row r="214" spans="1:38" ht="27" customHeight="1" x14ac:dyDescent="0.25">
      <c r="A214" s="53">
        <f>'OSNOVNA PLAČA'!A208</f>
        <v>199</v>
      </c>
      <c r="B214" s="333" t="str">
        <f t="shared" ca="1" si="21"/>
        <v>A199</v>
      </c>
      <c r="C214" s="333"/>
      <c r="D214" s="54" t="str">
        <f>IF(LEN('OSNOVNA PLAČA'!C208)&gt;0,'OSNOVNA PLAČA'!C208,"")</f>
        <v/>
      </c>
      <c r="E214" s="55" t="str">
        <f>IF(LEN('OSNOVNA PLAČA'!D208)&gt;0,'OSNOVNA PLAČA'!D208,"")</f>
        <v/>
      </c>
      <c r="F214" s="164">
        <f ca="1">IF(LEN(B214)&gt;0,'OBRAČUNANA OSNOVNA PLAČA'!L208,"")</f>
        <v>0</v>
      </c>
      <c r="G214" s="57"/>
      <c r="H214" s="57"/>
      <c r="I214" s="57"/>
      <c r="J214" s="57"/>
      <c r="K214" s="57"/>
      <c r="L214" s="178">
        <f t="shared" si="50"/>
        <v>0</v>
      </c>
      <c r="M214" s="179">
        <f t="shared" ca="1" si="59"/>
        <v>0</v>
      </c>
      <c r="N214" s="179">
        <f t="shared" ca="1" si="61"/>
        <v>0</v>
      </c>
      <c r="O214" s="180">
        <f t="shared" ca="1" si="51"/>
        <v>0</v>
      </c>
      <c r="P214" s="181">
        <f t="shared" ca="1" si="60"/>
        <v>0</v>
      </c>
      <c r="Q214" s="182">
        <f t="shared" ca="1" si="52"/>
        <v>0</v>
      </c>
      <c r="R214" s="182">
        <f ca="1">IF(LEN(B214)&gt;0,'7'!R214-'7'!Q214,"")</f>
        <v>0</v>
      </c>
      <c r="S214" s="183"/>
      <c r="T214" s="33"/>
      <c r="U214" s="33"/>
      <c r="V214" s="33"/>
      <c r="W214" s="33"/>
      <c r="X214" s="33"/>
      <c r="Y214" s="33"/>
      <c r="AB214" s="243">
        <f>ROW()</f>
        <v>214</v>
      </c>
      <c r="AC214" s="118">
        <f t="shared" ca="1" si="25"/>
        <v>0</v>
      </c>
      <c r="AD214" s="118">
        <f t="shared" ca="1" si="26"/>
        <v>0</v>
      </c>
      <c r="AE214" s="119" t="str">
        <f t="shared" ca="1" si="53"/>
        <v>-</v>
      </c>
      <c r="AF214" s="118" t="str">
        <f t="shared" ca="1" si="54"/>
        <v>-</v>
      </c>
      <c r="AG214" s="119" t="str">
        <f t="shared" ca="1" si="55"/>
        <v>-</v>
      </c>
      <c r="AH214" s="118" t="str">
        <f t="shared" ca="1" si="56"/>
        <v>-</v>
      </c>
      <c r="AI214" s="118">
        <f t="shared" ca="1" si="57"/>
        <v>0</v>
      </c>
      <c r="AJ214" s="120">
        <f t="shared" ca="1" si="58"/>
        <v>0</v>
      </c>
      <c r="AK214" s="118">
        <f t="shared" ca="1" si="33"/>
        <v>0</v>
      </c>
      <c r="AL214" s="118">
        <f t="shared" ca="1" si="34"/>
        <v>0</v>
      </c>
    </row>
    <row r="215" spans="1:38" ht="27" customHeight="1" x14ac:dyDescent="0.25">
      <c r="A215" s="53">
        <f>'OSNOVNA PLAČA'!A209</f>
        <v>200</v>
      </c>
      <c r="B215" s="333" t="str">
        <f t="shared" ca="1" si="21"/>
        <v>A200</v>
      </c>
      <c r="C215" s="333"/>
      <c r="D215" s="54" t="str">
        <f>IF(LEN('OSNOVNA PLAČA'!C209)&gt;0,'OSNOVNA PLAČA'!C209,"")</f>
        <v/>
      </c>
      <c r="E215" s="55" t="str">
        <f>IF(LEN('OSNOVNA PLAČA'!D209)&gt;0,'OSNOVNA PLAČA'!D209,"")</f>
        <v/>
      </c>
      <c r="F215" s="164">
        <f ca="1">IF(LEN(B215)&gt;0,'OBRAČUNANA OSNOVNA PLAČA'!L209,"")</f>
        <v>0</v>
      </c>
      <c r="G215" s="57"/>
      <c r="H215" s="57"/>
      <c r="I215" s="57"/>
      <c r="J215" s="57"/>
      <c r="K215" s="57"/>
      <c r="L215" s="178">
        <f t="shared" si="50"/>
        <v>0</v>
      </c>
      <c r="M215" s="179">
        <f t="shared" ca="1" si="59"/>
        <v>0</v>
      </c>
      <c r="N215" s="179">
        <f t="shared" ca="1" si="61"/>
        <v>0</v>
      </c>
      <c r="O215" s="180">
        <f t="shared" ca="1" si="51"/>
        <v>0</v>
      </c>
      <c r="P215" s="181">
        <f t="shared" ca="1" si="60"/>
        <v>0</v>
      </c>
      <c r="Q215" s="182">
        <f t="shared" ca="1" si="52"/>
        <v>0</v>
      </c>
      <c r="R215" s="182">
        <f ca="1">IF(LEN(B215)&gt;0,'7'!R215-'7'!Q215,"")</f>
        <v>0</v>
      </c>
      <c r="S215" s="183"/>
      <c r="T215" s="33"/>
      <c r="U215" s="33"/>
      <c r="V215" s="33"/>
      <c r="W215" s="33"/>
      <c r="X215" s="33"/>
      <c r="Y215" s="33"/>
      <c r="AB215" s="243">
        <f>ROW()</f>
        <v>215</v>
      </c>
      <c r="AC215" s="118">
        <f t="shared" ca="1" si="25"/>
        <v>0</v>
      </c>
      <c r="AD215" s="118">
        <f t="shared" ca="1" si="26"/>
        <v>0</v>
      </c>
      <c r="AE215" s="119" t="str">
        <f t="shared" ca="1" si="53"/>
        <v>-</v>
      </c>
      <c r="AF215" s="118" t="str">
        <f t="shared" ca="1" si="54"/>
        <v>-</v>
      </c>
      <c r="AG215" s="119" t="str">
        <f t="shared" ca="1" si="55"/>
        <v>-</v>
      </c>
      <c r="AH215" s="118" t="str">
        <f t="shared" ca="1" si="56"/>
        <v>-</v>
      </c>
      <c r="AI215" s="118">
        <f t="shared" ca="1" si="57"/>
        <v>0</v>
      </c>
      <c r="AJ215" s="120">
        <f t="shared" ca="1" si="58"/>
        <v>0</v>
      </c>
      <c r="AK215" s="118">
        <f t="shared" ca="1" si="33"/>
        <v>0</v>
      </c>
      <c r="AL215" s="118">
        <f t="shared" ca="1" si="34"/>
        <v>0</v>
      </c>
    </row>
    <row r="216" spans="1:38" ht="27" customHeight="1" x14ac:dyDescent="0.25">
      <c r="A216" s="53">
        <f>'OSNOVNA PLAČA'!A210</f>
        <v>201</v>
      </c>
      <c r="B216" s="333" t="str">
        <f t="shared" ca="1" si="21"/>
        <v>A201</v>
      </c>
      <c r="C216" s="333"/>
      <c r="D216" s="54" t="str">
        <f>IF(LEN('OSNOVNA PLAČA'!C210)&gt;0,'OSNOVNA PLAČA'!C210,"")</f>
        <v/>
      </c>
      <c r="E216" s="55" t="str">
        <f>IF(LEN('OSNOVNA PLAČA'!D210)&gt;0,'OSNOVNA PLAČA'!D210,"")</f>
        <v/>
      </c>
      <c r="F216" s="164">
        <f ca="1">IF(LEN(B216)&gt;0,'OBRAČUNANA OSNOVNA PLAČA'!L210,"")</f>
        <v>0</v>
      </c>
      <c r="G216" s="57"/>
      <c r="H216" s="57"/>
      <c r="I216" s="57"/>
      <c r="J216" s="57"/>
      <c r="K216" s="57"/>
      <c r="L216" s="178">
        <f t="shared" si="50"/>
        <v>0</v>
      </c>
      <c r="M216" s="179">
        <f t="shared" ca="1" si="59"/>
        <v>0</v>
      </c>
      <c r="N216" s="179">
        <f t="shared" ca="1" si="61"/>
        <v>0</v>
      </c>
      <c r="O216" s="180">
        <f t="shared" ca="1" si="51"/>
        <v>0</v>
      </c>
      <c r="P216" s="181">
        <f t="shared" ca="1" si="60"/>
        <v>0</v>
      </c>
      <c r="Q216" s="182">
        <f t="shared" ca="1" si="52"/>
        <v>0</v>
      </c>
      <c r="R216" s="182">
        <f ca="1">IF(LEN(B216)&gt;0,'7'!R216-'7'!Q216,"")</f>
        <v>0</v>
      </c>
      <c r="S216" s="183"/>
      <c r="T216" s="33"/>
      <c r="U216" s="33"/>
      <c r="V216" s="33"/>
      <c r="W216" s="33"/>
      <c r="X216" s="33"/>
      <c r="Y216" s="33"/>
      <c r="AB216" s="243">
        <f>ROW()</f>
        <v>216</v>
      </c>
      <c r="AC216" s="118">
        <f t="shared" ca="1" si="25"/>
        <v>0</v>
      </c>
      <c r="AD216" s="118">
        <f t="shared" ca="1" si="26"/>
        <v>0</v>
      </c>
      <c r="AE216" s="119" t="str">
        <f t="shared" ca="1" si="53"/>
        <v>-</v>
      </c>
      <c r="AF216" s="118" t="str">
        <f t="shared" ca="1" si="54"/>
        <v>-</v>
      </c>
      <c r="AG216" s="119" t="str">
        <f t="shared" ca="1" si="55"/>
        <v>-</v>
      </c>
      <c r="AH216" s="118" t="str">
        <f t="shared" ca="1" si="56"/>
        <v>-</v>
      </c>
      <c r="AI216" s="118">
        <f t="shared" ca="1" si="57"/>
        <v>0</v>
      </c>
      <c r="AJ216" s="120">
        <f t="shared" ca="1" si="58"/>
        <v>0</v>
      </c>
      <c r="AK216" s="118">
        <f t="shared" ca="1" si="33"/>
        <v>0</v>
      </c>
      <c r="AL216" s="118">
        <f t="shared" ca="1" si="34"/>
        <v>0</v>
      </c>
    </row>
    <row r="217" spans="1:38" ht="27" customHeight="1" x14ac:dyDescent="0.25">
      <c r="A217" s="53">
        <f>'OSNOVNA PLAČA'!A211</f>
        <v>202</v>
      </c>
      <c r="B217" s="333" t="str">
        <f t="shared" ca="1" si="21"/>
        <v>A202</v>
      </c>
      <c r="C217" s="333"/>
      <c r="D217" s="54" t="str">
        <f>IF(LEN('OSNOVNA PLAČA'!C211)&gt;0,'OSNOVNA PLAČA'!C211,"")</f>
        <v/>
      </c>
      <c r="E217" s="55" t="str">
        <f>IF(LEN('OSNOVNA PLAČA'!D211)&gt;0,'OSNOVNA PLAČA'!D211,"")</f>
        <v/>
      </c>
      <c r="F217" s="164">
        <f ca="1">IF(LEN(B217)&gt;0,'OBRAČUNANA OSNOVNA PLAČA'!L211,"")</f>
        <v>0</v>
      </c>
      <c r="G217" s="57"/>
      <c r="H217" s="57"/>
      <c r="I217" s="57"/>
      <c r="J217" s="57"/>
      <c r="K217" s="57"/>
      <c r="L217" s="178">
        <f t="shared" si="50"/>
        <v>0</v>
      </c>
      <c r="M217" s="179">
        <f t="shared" ca="1" si="59"/>
        <v>0</v>
      </c>
      <c r="N217" s="179">
        <f t="shared" ca="1" si="61"/>
        <v>0</v>
      </c>
      <c r="O217" s="180">
        <f t="shared" ca="1" si="51"/>
        <v>0</v>
      </c>
      <c r="P217" s="181">
        <f t="shared" ca="1" si="60"/>
        <v>0</v>
      </c>
      <c r="Q217" s="182">
        <f t="shared" ca="1" si="52"/>
        <v>0</v>
      </c>
      <c r="R217" s="182">
        <f ca="1">IF(LEN(B217)&gt;0,'7'!R217-'7'!Q217,"")</f>
        <v>0</v>
      </c>
      <c r="S217" s="183"/>
      <c r="T217" s="33"/>
      <c r="U217" s="33"/>
      <c r="V217" s="33"/>
      <c r="W217" s="33"/>
      <c r="X217" s="33"/>
      <c r="Y217" s="33"/>
      <c r="AB217" s="243">
        <f>ROW()</f>
        <v>217</v>
      </c>
      <c r="AC217" s="118">
        <f t="shared" ca="1" si="25"/>
        <v>0</v>
      </c>
      <c r="AD217" s="118">
        <f t="shared" ca="1" si="26"/>
        <v>0</v>
      </c>
      <c r="AE217" s="119" t="str">
        <f t="shared" ca="1" si="53"/>
        <v>-</v>
      </c>
      <c r="AF217" s="118" t="str">
        <f t="shared" ca="1" si="54"/>
        <v>-</v>
      </c>
      <c r="AG217" s="119" t="str">
        <f t="shared" ca="1" si="55"/>
        <v>-</v>
      </c>
      <c r="AH217" s="118" t="str">
        <f t="shared" ca="1" si="56"/>
        <v>-</v>
      </c>
      <c r="AI217" s="118">
        <f t="shared" ca="1" si="57"/>
        <v>0</v>
      </c>
      <c r="AJ217" s="120">
        <f t="shared" ca="1" si="58"/>
        <v>0</v>
      </c>
      <c r="AK217" s="118">
        <f t="shared" ca="1" si="33"/>
        <v>0</v>
      </c>
      <c r="AL217" s="118">
        <f t="shared" ca="1" si="34"/>
        <v>0</v>
      </c>
    </row>
    <row r="218" spans="1:38" ht="27" customHeight="1" x14ac:dyDescent="0.25">
      <c r="A218" s="53">
        <f>'OSNOVNA PLAČA'!A212</f>
        <v>203</v>
      </c>
      <c r="B218" s="333" t="str">
        <f t="shared" ca="1" si="21"/>
        <v>A203</v>
      </c>
      <c r="C218" s="333"/>
      <c r="D218" s="54" t="str">
        <f>IF(LEN('OSNOVNA PLAČA'!C212)&gt;0,'OSNOVNA PLAČA'!C212,"")</f>
        <v/>
      </c>
      <c r="E218" s="55" t="str">
        <f>IF(LEN('OSNOVNA PLAČA'!D212)&gt;0,'OSNOVNA PLAČA'!D212,"")</f>
        <v/>
      </c>
      <c r="F218" s="164">
        <f ca="1">IF(LEN(B218)&gt;0,'OBRAČUNANA OSNOVNA PLAČA'!L212,"")</f>
        <v>0</v>
      </c>
      <c r="G218" s="57"/>
      <c r="H218" s="57"/>
      <c r="I218" s="57"/>
      <c r="J218" s="57"/>
      <c r="K218" s="57"/>
      <c r="L218" s="178">
        <f t="shared" si="50"/>
        <v>0</v>
      </c>
      <c r="M218" s="179">
        <f t="shared" ca="1" si="59"/>
        <v>0</v>
      </c>
      <c r="N218" s="179">
        <f t="shared" ca="1" si="61"/>
        <v>0</v>
      </c>
      <c r="O218" s="180">
        <f t="shared" ca="1" si="51"/>
        <v>0</v>
      </c>
      <c r="P218" s="181">
        <f t="shared" ca="1" si="60"/>
        <v>0</v>
      </c>
      <c r="Q218" s="182">
        <f t="shared" ca="1" si="52"/>
        <v>0</v>
      </c>
      <c r="R218" s="182">
        <f ca="1">IF(LEN(B218)&gt;0,'7'!R218-'7'!Q218,"")</f>
        <v>0</v>
      </c>
      <c r="S218" s="183"/>
      <c r="T218" s="33"/>
      <c r="U218" s="33"/>
      <c r="V218" s="33"/>
      <c r="W218" s="33"/>
      <c r="X218" s="33"/>
      <c r="Y218" s="33"/>
      <c r="AB218" s="243">
        <f>ROW()</f>
        <v>218</v>
      </c>
      <c r="AC218" s="118">
        <f t="shared" ca="1" si="25"/>
        <v>0</v>
      </c>
      <c r="AD218" s="118">
        <f t="shared" ca="1" si="26"/>
        <v>0</v>
      </c>
      <c r="AE218" s="119" t="str">
        <f t="shared" ca="1" si="53"/>
        <v>-</v>
      </c>
      <c r="AF218" s="118" t="str">
        <f t="shared" ca="1" si="54"/>
        <v>-</v>
      </c>
      <c r="AG218" s="119" t="str">
        <f t="shared" ca="1" si="55"/>
        <v>-</v>
      </c>
      <c r="AH218" s="118" t="str">
        <f t="shared" ca="1" si="56"/>
        <v>-</v>
      </c>
      <c r="AI218" s="118">
        <f t="shared" ca="1" si="57"/>
        <v>0</v>
      </c>
      <c r="AJ218" s="120">
        <f t="shared" ca="1" si="58"/>
        <v>0</v>
      </c>
      <c r="AK218" s="118">
        <f t="shared" ca="1" si="33"/>
        <v>0</v>
      </c>
      <c r="AL218" s="118">
        <f t="shared" ca="1" si="34"/>
        <v>0</v>
      </c>
    </row>
    <row r="219" spans="1:38" ht="27" customHeight="1" x14ac:dyDescent="0.25">
      <c r="A219" s="53">
        <f>'OSNOVNA PLAČA'!A213</f>
        <v>204</v>
      </c>
      <c r="B219" s="333" t="str">
        <f t="shared" ca="1" si="21"/>
        <v>A204</v>
      </c>
      <c r="C219" s="333"/>
      <c r="D219" s="54" t="str">
        <f>IF(LEN('OSNOVNA PLAČA'!C213)&gt;0,'OSNOVNA PLAČA'!C213,"")</f>
        <v/>
      </c>
      <c r="E219" s="55" t="str">
        <f>IF(LEN('OSNOVNA PLAČA'!D213)&gt;0,'OSNOVNA PLAČA'!D213,"")</f>
        <v/>
      </c>
      <c r="F219" s="164">
        <f ca="1">IF(LEN(B219)&gt;0,'OBRAČUNANA OSNOVNA PLAČA'!L213,"")</f>
        <v>0</v>
      </c>
      <c r="G219" s="57"/>
      <c r="H219" s="57"/>
      <c r="I219" s="57"/>
      <c r="J219" s="57"/>
      <c r="K219" s="57"/>
      <c r="L219" s="178">
        <f t="shared" si="50"/>
        <v>0</v>
      </c>
      <c r="M219" s="179">
        <f t="shared" ca="1" si="59"/>
        <v>0</v>
      </c>
      <c r="N219" s="179">
        <f t="shared" ca="1" si="61"/>
        <v>0</v>
      </c>
      <c r="O219" s="180">
        <f t="shared" ca="1" si="51"/>
        <v>0</v>
      </c>
      <c r="P219" s="181">
        <f t="shared" ca="1" si="60"/>
        <v>0</v>
      </c>
      <c r="Q219" s="182">
        <f t="shared" ca="1" si="52"/>
        <v>0</v>
      </c>
      <c r="R219" s="182">
        <f ca="1">IF(LEN(B219)&gt;0,'7'!R219-'7'!Q219,"")</f>
        <v>0</v>
      </c>
      <c r="S219" s="183"/>
      <c r="T219" s="33"/>
      <c r="U219" s="33"/>
      <c r="V219" s="33"/>
      <c r="W219" s="33"/>
      <c r="X219" s="33"/>
      <c r="Y219" s="33"/>
      <c r="AB219" s="243">
        <f>ROW()</f>
        <v>219</v>
      </c>
      <c r="AC219" s="118">
        <f t="shared" ca="1" si="25"/>
        <v>0</v>
      </c>
      <c r="AD219" s="118">
        <f t="shared" ca="1" si="26"/>
        <v>0</v>
      </c>
      <c r="AE219" s="119" t="str">
        <f t="shared" ca="1" si="53"/>
        <v>-</v>
      </c>
      <c r="AF219" s="118" t="str">
        <f t="shared" ca="1" si="54"/>
        <v>-</v>
      </c>
      <c r="AG219" s="119" t="str">
        <f t="shared" ca="1" si="55"/>
        <v>-</v>
      </c>
      <c r="AH219" s="118" t="str">
        <f t="shared" ca="1" si="56"/>
        <v>-</v>
      </c>
      <c r="AI219" s="118">
        <f t="shared" ca="1" si="57"/>
        <v>0</v>
      </c>
      <c r="AJ219" s="120">
        <f t="shared" ca="1" si="58"/>
        <v>0</v>
      </c>
      <c r="AK219" s="118">
        <f t="shared" ca="1" si="33"/>
        <v>0</v>
      </c>
      <c r="AL219" s="118">
        <f t="shared" ca="1" si="34"/>
        <v>0</v>
      </c>
    </row>
    <row r="220" spans="1:38" ht="27" customHeight="1" x14ac:dyDescent="0.25">
      <c r="A220" s="53">
        <f>'OSNOVNA PLAČA'!A214</f>
        <v>205</v>
      </c>
      <c r="B220" s="333" t="str">
        <f t="shared" ca="1" si="21"/>
        <v>A205</v>
      </c>
      <c r="C220" s="333"/>
      <c r="D220" s="54" t="str">
        <f>IF(LEN('OSNOVNA PLAČA'!C214)&gt;0,'OSNOVNA PLAČA'!C214,"")</f>
        <v/>
      </c>
      <c r="E220" s="55" t="str">
        <f>IF(LEN('OSNOVNA PLAČA'!D214)&gt;0,'OSNOVNA PLAČA'!D214,"")</f>
        <v/>
      </c>
      <c r="F220" s="164">
        <f ca="1">IF(LEN(B220)&gt;0,'OBRAČUNANA OSNOVNA PLAČA'!L214,"")</f>
        <v>0</v>
      </c>
      <c r="G220" s="57"/>
      <c r="H220" s="57"/>
      <c r="I220" s="57"/>
      <c r="J220" s="57"/>
      <c r="K220" s="57"/>
      <c r="L220" s="178">
        <f t="shared" si="50"/>
        <v>0</v>
      </c>
      <c r="M220" s="179">
        <f t="shared" ca="1" si="59"/>
        <v>0</v>
      </c>
      <c r="N220" s="179">
        <f t="shared" ca="1" si="61"/>
        <v>0</v>
      </c>
      <c r="O220" s="180">
        <f t="shared" ca="1" si="51"/>
        <v>0</v>
      </c>
      <c r="P220" s="181">
        <f t="shared" ca="1" si="60"/>
        <v>0</v>
      </c>
      <c r="Q220" s="182">
        <f t="shared" ca="1" si="52"/>
        <v>0</v>
      </c>
      <c r="R220" s="182">
        <f ca="1">IF(LEN(B220)&gt;0,'7'!R220-'7'!Q220,"")</f>
        <v>0</v>
      </c>
      <c r="S220" s="183"/>
      <c r="T220" s="33"/>
      <c r="U220" s="33"/>
      <c r="V220" s="33"/>
      <c r="W220" s="33"/>
      <c r="X220" s="33"/>
      <c r="Y220" s="33"/>
      <c r="AB220" s="243">
        <f>ROW()</f>
        <v>220</v>
      </c>
      <c r="AC220" s="118">
        <f t="shared" ca="1" si="25"/>
        <v>0</v>
      </c>
      <c r="AD220" s="118">
        <f t="shared" ca="1" si="26"/>
        <v>0</v>
      </c>
      <c r="AE220" s="119" t="str">
        <f t="shared" ca="1" si="53"/>
        <v>-</v>
      </c>
      <c r="AF220" s="118" t="str">
        <f t="shared" ca="1" si="54"/>
        <v>-</v>
      </c>
      <c r="AG220" s="119" t="str">
        <f t="shared" ca="1" si="55"/>
        <v>-</v>
      </c>
      <c r="AH220" s="118" t="str">
        <f t="shared" ca="1" si="56"/>
        <v>-</v>
      </c>
      <c r="AI220" s="118">
        <f t="shared" ca="1" si="57"/>
        <v>0</v>
      </c>
      <c r="AJ220" s="120">
        <f t="shared" ca="1" si="58"/>
        <v>0</v>
      </c>
      <c r="AK220" s="118">
        <f t="shared" ca="1" si="33"/>
        <v>0</v>
      </c>
      <c r="AL220" s="118">
        <f t="shared" ca="1" si="34"/>
        <v>0</v>
      </c>
    </row>
    <row r="221" spans="1:38" ht="27" customHeight="1" x14ac:dyDescent="0.25">
      <c r="A221" s="53">
        <f>'OSNOVNA PLAČA'!A215</f>
        <v>206</v>
      </c>
      <c r="B221" s="333" t="str">
        <f t="shared" ca="1" si="21"/>
        <v>A206</v>
      </c>
      <c r="C221" s="333"/>
      <c r="D221" s="54" t="str">
        <f>IF(LEN('OSNOVNA PLAČA'!C215)&gt;0,'OSNOVNA PLAČA'!C215,"")</f>
        <v/>
      </c>
      <c r="E221" s="55" t="str">
        <f>IF(LEN('OSNOVNA PLAČA'!D215)&gt;0,'OSNOVNA PLAČA'!D215,"")</f>
        <v/>
      </c>
      <c r="F221" s="164">
        <f ca="1">IF(LEN(B221)&gt;0,'OBRAČUNANA OSNOVNA PLAČA'!L215,"")</f>
        <v>0</v>
      </c>
      <c r="G221" s="57"/>
      <c r="H221" s="57"/>
      <c r="I221" s="57"/>
      <c r="J221" s="57"/>
      <c r="K221" s="57"/>
      <c r="L221" s="178">
        <f t="shared" si="50"/>
        <v>0</v>
      </c>
      <c r="M221" s="179">
        <f t="shared" ca="1" si="59"/>
        <v>0</v>
      </c>
      <c r="N221" s="179">
        <f t="shared" ca="1" si="61"/>
        <v>0</v>
      </c>
      <c r="O221" s="180">
        <f t="shared" ca="1" si="51"/>
        <v>0</v>
      </c>
      <c r="P221" s="181">
        <f t="shared" ca="1" si="60"/>
        <v>0</v>
      </c>
      <c r="Q221" s="182">
        <f t="shared" ca="1" si="52"/>
        <v>0</v>
      </c>
      <c r="R221" s="182">
        <f ca="1">IF(LEN(B221)&gt;0,'7'!R221-'7'!Q221,"")</f>
        <v>0</v>
      </c>
      <c r="S221" s="183"/>
      <c r="T221" s="33"/>
      <c r="U221" s="33"/>
      <c r="V221" s="33"/>
      <c r="W221" s="33"/>
      <c r="X221" s="33"/>
      <c r="Y221" s="33"/>
      <c r="AB221" s="243">
        <f>ROW()</f>
        <v>221</v>
      </c>
      <c r="AC221" s="118">
        <f t="shared" ca="1" si="25"/>
        <v>0</v>
      </c>
      <c r="AD221" s="118">
        <f t="shared" ca="1" si="26"/>
        <v>0</v>
      </c>
      <c r="AE221" s="119" t="str">
        <f t="shared" ca="1" si="53"/>
        <v>-</v>
      </c>
      <c r="AF221" s="118" t="str">
        <f t="shared" ca="1" si="54"/>
        <v>-</v>
      </c>
      <c r="AG221" s="119" t="str">
        <f t="shared" ca="1" si="55"/>
        <v>-</v>
      </c>
      <c r="AH221" s="118" t="str">
        <f t="shared" ca="1" si="56"/>
        <v>-</v>
      </c>
      <c r="AI221" s="118">
        <f t="shared" ca="1" si="57"/>
        <v>0</v>
      </c>
      <c r="AJ221" s="120">
        <f t="shared" ca="1" si="58"/>
        <v>0</v>
      </c>
      <c r="AK221" s="118">
        <f t="shared" ca="1" si="33"/>
        <v>0</v>
      </c>
      <c r="AL221" s="118">
        <f t="shared" ca="1" si="34"/>
        <v>0</v>
      </c>
    </row>
    <row r="222" spans="1:38" ht="27" customHeight="1" x14ac:dyDescent="0.25">
      <c r="A222" s="53">
        <f>'OSNOVNA PLAČA'!A216</f>
        <v>207</v>
      </c>
      <c r="B222" s="333" t="str">
        <f t="shared" ca="1" si="21"/>
        <v>A207</v>
      </c>
      <c r="C222" s="333"/>
      <c r="D222" s="54" t="str">
        <f>IF(LEN('OSNOVNA PLAČA'!C216)&gt;0,'OSNOVNA PLAČA'!C216,"")</f>
        <v/>
      </c>
      <c r="E222" s="55" t="str">
        <f>IF(LEN('OSNOVNA PLAČA'!D216)&gt;0,'OSNOVNA PLAČA'!D216,"")</f>
        <v/>
      </c>
      <c r="F222" s="164">
        <f ca="1">IF(LEN(B222)&gt;0,'OBRAČUNANA OSNOVNA PLAČA'!L216,"")</f>
        <v>0</v>
      </c>
      <c r="G222" s="57"/>
      <c r="H222" s="57"/>
      <c r="I222" s="57"/>
      <c r="J222" s="57"/>
      <c r="K222" s="57"/>
      <c r="L222" s="178">
        <f t="shared" si="50"/>
        <v>0</v>
      </c>
      <c r="M222" s="179">
        <f t="shared" ca="1" si="59"/>
        <v>0</v>
      </c>
      <c r="N222" s="179">
        <f t="shared" ca="1" si="61"/>
        <v>0</v>
      </c>
      <c r="O222" s="180">
        <f t="shared" ca="1" si="51"/>
        <v>0</v>
      </c>
      <c r="P222" s="181">
        <f t="shared" ca="1" si="60"/>
        <v>0</v>
      </c>
      <c r="Q222" s="182">
        <f t="shared" ca="1" si="52"/>
        <v>0</v>
      </c>
      <c r="R222" s="182">
        <f ca="1">IF(LEN(B222)&gt;0,'7'!R222-'7'!Q222,"")</f>
        <v>0</v>
      </c>
      <c r="S222" s="183"/>
      <c r="T222" s="33"/>
      <c r="U222" s="33"/>
      <c r="V222" s="33"/>
      <c r="W222" s="33"/>
      <c r="X222" s="33"/>
      <c r="Y222" s="33"/>
      <c r="AB222" s="243">
        <f>ROW()</f>
        <v>222</v>
      </c>
      <c r="AC222" s="118">
        <f t="shared" ca="1" si="25"/>
        <v>0</v>
      </c>
      <c r="AD222" s="118">
        <f t="shared" ca="1" si="26"/>
        <v>0</v>
      </c>
      <c r="AE222" s="119" t="str">
        <f t="shared" ca="1" si="53"/>
        <v>-</v>
      </c>
      <c r="AF222" s="118" t="str">
        <f t="shared" ca="1" si="54"/>
        <v>-</v>
      </c>
      <c r="AG222" s="119" t="str">
        <f t="shared" ca="1" si="55"/>
        <v>-</v>
      </c>
      <c r="AH222" s="118" t="str">
        <f t="shared" ca="1" si="56"/>
        <v>-</v>
      </c>
      <c r="AI222" s="118">
        <f t="shared" ca="1" si="57"/>
        <v>0</v>
      </c>
      <c r="AJ222" s="120">
        <f t="shared" ca="1" si="58"/>
        <v>0</v>
      </c>
      <c r="AK222" s="118">
        <f t="shared" ca="1" si="33"/>
        <v>0</v>
      </c>
      <c r="AL222" s="118">
        <f t="shared" ca="1" si="34"/>
        <v>0</v>
      </c>
    </row>
    <row r="223" spans="1:38" ht="27" customHeight="1" x14ac:dyDescent="0.25">
      <c r="A223" s="53">
        <f>'OSNOVNA PLAČA'!A217</f>
        <v>208</v>
      </c>
      <c r="B223" s="333" t="str">
        <f t="shared" ca="1" si="21"/>
        <v>A208</v>
      </c>
      <c r="C223" s="333"/>
      <c r="D223" s="54" t="str">
        <f>IF(LEN('OSNOVNA PLAČA'!C217)&gt;0,'OSNOVNA PLAČA'!C217,"")</f>
        <v/>
      </c>
      <c r="E223" s="55" t="str">
        <f>IF(LEN('OSNOVNA PLAČA'!D217)&gt;0,'OSNOVNA PLAČA'!D217,"")</f>
        <v/>
      </c>
      <c r="F223" s="164">
        <f ca="1">IF(LEN(B223)&gt;0,'OBRAČUNANA OSNOVNA PLAČA'!L217,"")</f>
        <v>0</v>
      </c>
      <c r="G223" s="57"/>
      <c r="H223" s="57"/>
      <c r="I223" s="57"/>
      <c r="J223" s="57"/>
      <c r="K223" s="57"/>
      <c r="L223" s="178">
        <f t="shared" si="50"/>
        <v>0</v>
      </c>
      <c r="M223" s="179">
        <f t="shared" ca="1" si="59"/>
        <v>0</v>
      </c>
      <c r="N223" s="179">
        <f t="shared" ca="1" si="61"/>
        <v>0</v>
      </c>
      <c r="O223" s="180">
        <f t="shared" ca="1" si="51"/>
        <v>0</v>
      </c>
      <c r="P223" s="181">
        <f t="shared" ca="1" si="60"/>
        <v>0</v>
      </c>
      <c r="Q223" s="182">
        <f t="shared" ca="1" si="52"/>
        <v>0</v>
      </c>
      <c r="R223" s="182">
        <f ca="1">IF(LEN(B223)&gt;0,'7'!R223-'7'!Q223,"")</f>
        <v>0</v>
      </c>
      <c r="S223" s="183"/>
      <c r="T223" s="33"/>
      <c r="U223" s="33"/>
      <c r="V223" s="33"/>
      <c r="W223" s="33"/>
      <c r="X223" s="33"/>
      <c r="Y223" s="33"/>
      <c r="AB223" s="243">
        <f>ROW()</f>
        <v>223</v>
      </c>
      <c r="AC223" s="118">
        <f t="shared" ca="1" si="25"/>
        <v>0</v>
      </c>
      <c r="AD223" s="118">
        <f t="shared" ca="1" si="26"/>
        <v>0</v>
      </c>
      <c r="AE223" s="119" t="str">
        <f t="shared" ca="1" si="53"/>
        <v>-</v>
      </c>
      <c r="AF223" s="118" t="str">
        <f t="shared" ca="1" si="54"/>
        <v>-</v>
      </c>
      <c r="AG223" s="119" t="str">
        <f t="shared" ca="1" si="55"/>
        <v>-</v>
      </c>
      <c r="AH223" s="118" t="str">
        <f t="shared" ca="1" si="56"/>
        <v>-</v>
      </c>
      <c r="AI223" s="118">
        <f t="shared" ca="1" si="57"/>
        <v>0</v>
      </c>
      <c r="AJ223" s="120">
        <f t="shared" ca="1" si="58"/>
        <v>0</v>
      </c>
      <c r="AK223" s="118">
        <f t="shared" ca="1" si="33"/>
        <v>0</v>
      </c>
      <c r="AL223" s="118">
        <f t="shared" ca="1" si="34"/>
        <v>0</v>
      </c>
    </row>
    <row r="224" spans="1:38" ht="27" customHeight="1" x14ac:dyDescent="0.25">
      <c r="A224" s="53">
        <f>'OSNOVNA PLAČA'!A218</f>
        <v>209</v>
      </c>
      <c r="B224" s="333" t="str">
        <f t="shared" ca="1" si="21"/>
        <v>A209</v>
      </c>
      <c r="C224" s="333"/>
      <c r="D224" s="54" t="str">
        <f>IF(LEN('OSNOVNA PLAČA'!C218)&gt;0,'OSNOVNA PLAČA'!C218,"")</f>
        <v/>
      </c>
      <c r="E224" s="55" t="str">
        <f>IF(LEN('OSNOVNA PLAČA'!D218)&gt;0,'OSNOVNA PLAČA'!D218,"")</f>
        <v/>
      </c>
      <c r="F224" s="164">
        <f ca="1">IF(LEN(B224)&gt;0,'OBRAČUNANA OSNOVNA PLAČA'!L218,"")</f>
        <v>0</v>
      </c>
      <c r="G224" s="57"/>
      <c r="H224" s="57"/>
      <c r="I224" s="57"/>
      <c r="J224" s="57"/>
      <c r="K224" s="57"/>
      <c r="L224" s="178">
        <f t="shared" si="50"/>
        <v>0</v>
      </c>
      <c r="M224" s="179">
        <f t="shared" ca="1" si="59"/>
        <v>0</v>
      </c>
      <c r="N224" s="179">
        <f t="shared" ca="1" si="61"/>
        <v>0</v>
      </c>
      <c r="O224" s="180">
        <f t="shared" ca="1" si="51"/>
        <v>0</v>
      </c>
      <c r="P224" s="181">
        <f t="shared" ca="1" si="60"/>
        <v>0</v>
      </c>
      <c r="Q224" s="182">
        <f t="shared" ca="1" si="52"/>
        <v>0</v>
      </c>
      <c r="R224" s="182">
        <f ca="1">IF(LEN(B224)&gt;0,'7'!R224-'7'!Q224,"")</f>
        <v>0</v>
      </c>
      <c r="S224" s="183"/>
      <c r="T224" s="33"/>
      <c r="U224" s="33"/>
      <c r="V224" s="33"/>
      <c r="W224" s="33"/>
      <c r="X224" s="33"/>
      <c r="Y224" s="33"/>
      <c r="AB224" s="243">
        <f>ROW()</f>
        <v>224</v>
      </c>
      <c r="AC224" s="118">
        <f t="shared" ca="1" si="25"/>
        <v>0</v>
      </c>
      <c r="AD224" s="118">
        <f t="shared" ca="1" si="26"/>
        <v>0</v>
      </c>
      <c r="AE224" s="119" t="str">
        <f t="shared" ca="1" si="53"/>
        <v>-</v>
      </c>
      <c r="AF224" s="118" t="str">
        <f t="shared" ca="1" si="54"/>
        <v>-</v>
      </c>
      <c r="AG224" s="119" t="str">
        <f t="shared" ca="1" si="55"/>
        <v>-</v>
      </c>
      <c r="AH224" s="118" t="str">
        <f t="shared" ca="1" si="56"/>
        <v>-</v>
      </c>
      <c r="AI224" s="118">
        <f t="shared" ca="1" si="57"/>
        <v>0</v>
      </c>
      <c r="AJ224" s="120">
        <f t="shared" ca="1" si="58"/>
        <v>0</v>
      </c>
      <c r="AK224" s="118">
        <f t="shared" ca="1" si="33"/>
        <v>0</v>
      </c>
      <c r="AL224" s="118">
        <f t="shared" ca="1" si="34"/>
        <v>0</v>
      </c>
    </row>
    <row r="225" spans="1:38" ht="27" customHeight="1" x14ac:dyDescent="0.25">
      <c r="A225" s="53">
        <f>'OSNOVNA PLAČA'!A219</f>
        <v>210</v>
      </c>
      <c r="B225" s="333" t="str">
        <f t="shared" ca="1" si="21"/>
        <v>A210</v>
      </c>
      <c r="C225" s="333"/>
      <c r="D225" s="54" t="str">
        <f>IF(LEN('OSNOVNA PLAČA'!C219)&gt;0,'OSNOVNA PLAČA'!C219,"")</f>
        <v/>
      </c>
      <c r="E225" s="55" t="str">
        <f>IF(LEN('OSNOVNA PLAČA'!D219)&gt;0,'OSNOVNA PLAČA'!D219,"")</f>
        <v/>
      </c>
      <c r="F225" s="164">
        <f ca="1">IF(LEN(B225)&gt;0,'OBRAČUNANA OSNOVNA PLAČA'!L219,"")</f>
        <v>0</v>
      </c>
      <c r="G225" s="57"/>
      <c r="H225" s="57"/>
      <c r="I225" s="57"/>
      <c r="J225" s="57"/>
      <c r="K225" s="57"/>
      <c r="L225" s="178">
        <f t="shared" si="50"/>
        <v>0</v>
      </c>
      <c r="M225" s="179">
        <f t="shared" ca="1" si="59"/>
        <v>0</v>
      </c>
      <c r="N225" s="179">
        <f t="shared" ca="1" si="61"/>
        <v>0</v>
      </c>
      <c r="O225" s="180">
        <f t="shared" ca="1" si="51"/>
        <v>0</v>
      </c>
      <c r="P225" s="181">
        <f t="shared" ca="1" si="60"/>
        <v>0</v>
      </c>
      <c r="Q225" s="182">
        <f t="shared" ca="1" si="52"/>
        <v>0</v>
      </c>
      <c r="R225" s="182">
        <f ca="1">IF(LEN(B225)&gt;0,'7'!R225-'7'!Q225,"")</f>
        <v>0</v>
      </c>
      <c r="S225" s="183"/>
      <c r="T225" s="33"/>
      <c r="U225" s="33"/>
      <c r="V225" s="33"/>
      <c r="W225" s="33"/>
      <c r="X225" s="33"/>
      <c r="Y225" s="33"/>
      <c r="AB225" s="243">
        <f>ROW()</f>
        <v>225</v>
      </c>
      <c r="AC225" s="118">
        <f t="shared" ca="1" si="25"/>
        <v>0</v>
      </c>
      <c r="AD225" s="118">
        <f t="shared" ca="1" si="26"/>
        <v>0</v>
      </c>
      <c r="AE225" s="119" t="str">
        <f t="shared" ca="1" si="53"/>
        <v>-</v>
      </c>
      <c r="AF225" s="118" t="str">
        <f t="shared" ca="1" si="54"/>
        <v>-</v>
      </c>
      <c r="AG225" s="119" t="str">
        <f t="shared" ca="1" si="55"/>
        <v>-</v>
      </c>
      <c r="AH225" s="118" t="str">
        <f t="shared" ca="1" si="56"/>
        <v>-</v>
      </c>
      <c r="AI225" s="118">
        <f t="shared" ca="1" si="57"/>
        <v>0</v>
      </c>
      <c r="AJ225" s="120">
        <f t="shared" ca="1" si="58"/>
        <v>0</v>
      </c>
      <c r="AK225" s="118">
        <f t="shared" ca="1" si="33"/>
        <v>0</v>
      </c>
      <c r="AL225" s="118">
        <f t="shared" ca="1" si="34"/>
        <v>0</v>
      </c>
    </row>
    <row r="226" spans="1:38" ht="27" customHeight="1" x14ac:dyDescent="0.25">
      <c r="A226" s="53">
        <f>'OSNOVNA PLAČA'!A220</f>
        <v>211</v>
      </c>
      <c r="B226" s="333" t="str">
        <f t="shared" ca="1" si="21"/>
        <v>A211</v>
      </c>
      <c r="C226" s="333"/>
      <c r="D226" s="54" t="str">
        <f>IF(LEN('OSNOVNA PLAČA'!C220)&gt;0,'OSNOVNA PLAČA'!C220,"")</f>
        <v/>
      </c>
      <c r="E226" s="55" t="str">
        <f>IF(LEN('OSNOVNA PLAČA'!D220)&gt;0,'OSNOVNA PLAČA'!D220,"")</f>
        <v/>
      </c>
      <c r="F226" s="164">
        <f ca="1">IF(LEN(B226)&gt;0,'OBRAČUNANA OSNOVNA PLAČA'!L220,"")</f>
        <v>0</v>
      </c>
      <c r="G226" s="57"/>
      <c r="H226" s="57"/>
      <c r="I226" s="57"/>
      <c r="J226" s="57"/>
      <c r="K226" s="57"/>
      <c r="L226" s="178">
        <f t="shared" si="50"/>
        <v>0</v>
      </c>
      <c r="M226" s="179">
        <f t="shared" ca="1" si="59"/>
        <v>0</v>
      </c>
      <c r="N226" s="179">
        <f t="shared" ca="1" si="61"/>
        <v>0</v>
      </c>
      <c r="O226" s="180">
        <f t="shared" ca="1" si="51"/>
        <v>0</v>
      </c>
      <c r="P226" s="181">
        <f t="shared" ca="1" si="60"/>
        <v>0</v>
      </c>
      <c r="Q226" s="182">
        <f t="shared" ca="1" si="52"/>
        <v>0</v>
      </c>
      <c r="R226" s="182">
        <f ca="1">IF(LEN(B226)&gt;0,'7'!R226-'7'!Q226,"")</f>
        <v>0</v>
      </c>
      <c r="S226" s="183"/>
      <c r="T226" s="33"/>
      <c r="U226" s="33"/>
      <c r="V226" s="33"/>
      <c r="W226" s="33"/>
      <c r="X226" s="33"/>
      <c r="Y226" s="33"/>
      <c r="AB226" s="243">
        <f>ROW()</f>
        <v>226</v>
      </c>
      <c r="AC226" s="118">
        <f t="shared" ca="1" si="25"/>
        <v>0</v>
      </c>
      <c r="AD226" s="118">
        <f t="shared" ca="1" si="26"/>
        <v>0</v>
      </c>
      <c r="AE226" s="119" t="str">
        <f t="shared" ca="1" si="53"/>
        <v>-</v>
      </c>
      <c r="AF226" s="118" t="str">
        <f t="shared" ca="1" si="54"/>
        <v>-</v>
      </c>
      <c r="AG226" s="119" t="str">
        <f t="shared" ca="1" si="55"/>
        <v>-</v>
      </c>
      <c r="AH226" s="118" t="str">
        <f t="shared" ca="1" si="56"/>
        <v>-</v>
      </c>
      <c r="AI226" s="118">
        <f t="shared" ca="1" si="57"/>
        <v>0</v>
      </c>
      <c r="AJ226" s="120">
        <f t="shared" ca="1" si="58"/>
        <v>0</v>
      </c>
      <c r="AK226" s="118">
        <f t="shared" ca="1" si="33"/>
        <v>0</v>
      </c>
      <c r="AL226" s="118">
        <f t="shared" ca="1" si="34"/>
        <v>0</v>
      </c>
    </row>
    <row r="227" spans="1:38" ht="27" customHeight="1" x14ac:dyDescent="0.25">
      <c r="A227" s="53">
        <f>'OSNOVNA PLAČA'!A221</f>
        <v>212</v>
      </c>
      <c r="B227" s="333" t="str">
        <f t="shared" ca="1" si="21"/>
        <v>A212</v>
      </c>
      <c r="C227" s="333"/>
      <c r="D227" s="54" t="str">
        <f>IF(LEN('OSNOVNA PLAČA'!C221)&gt;0,'OSNOVNA PLAČA'!C221,"")</f>
        <v/>
      </c>
      <c r="E227" s="55" t="str">
        <f>IF(LEN('OSNOVNA PLAČA'!D221)&gt;0,'OSNOVNA PLAČA'!D221,"")</f>
        <v/>
      </c>
      <c r="F227" s="164">
        <f ca="1">IF(LEN(B227)&gt;0,'OBRAČUNANA OSNOVNA PLAČA'!L221,"")</f>
        <v>0</v>
      </c>
      <c r="G227" s="57"/>
      <c r="H227" s="57"/>
      <c r="I227" s="57"/>
      <c r="J227" s="57"/>
      <c r="K227" s="57"/>
      <c r="L227" s="178">
        <f t="shared" si="50"/>
        <v>0</v>
      </c>
      <c r="M227" s="179">
        <f t="shared" ca="1" si="59"/>
        <v>0</v>
      </c>
      <c r="N227" s="179">
        <f t="shared" ca="1" si="61"/>
        <v>0</v>
      </c>
      <c r="O227" s="180">
        <f t="shared" ca="1" si="51"/>
        <v>0</v>
      </c>
      <c r="P227" s="181">
        <f t="shared" ca="1" si="60"/>
        <v>0</v>
      </c>
      <c r="Q227" s="182">
        <f t="shared" ca="1" si="52"/>
        <v>0</v>
      </c>
      <c r="R227" s="182">
        <f ca="1">IF(LEN(B227)&gt;0,'7'!R227-'7'!Q227,"")</f>
        <v>0</v>
      </c>
      <c r="S227" s="183"/>
      <c r="T227" s="33"/>
      <c r="U227" s="33"/>
      <c r="V227" s="33"/>
      <c r="W227" s="33"/>
      <c r="X227" s="33"/>
      <c r="Y227" s="33"/>
      <c r="AB227" s="243">
        <f>ROW()</f>
        <v>227</v>
      </c>
      <c r="AC227" s="118">
        <f t="shared" ca="1" si="25"/>
        <v>0</v>
      </c>
      <c r="AD227" s="118">
        <f t="shared" ca="1" si="26"/>
        <v>0</v>
      </c>
      <c r="AE227" s="119" t="str">
        <f t="shared" ca="1" si="53"/>
        <v>-</v>
      </c>
      <c r="AF227" s="118" t="str">
        <f t="shared" ca="1" si="54"/>
        <v>-</v>
      </c>
      <c r="AG227" s="119" t="str">
        <f t="shared" ca="1" si="55"/>
        <v>-</v>
      </c>
      <c r="AH227" s="118" t="str">
        <f t="shared" ca="1" si="56"/>
        <v>-</v>
      </c>
      <c r="AI227" s="118">
        <f t="shared" ca="1" si="57"/>
        <v>0</v>
      </c>
      <c r="AJ227" s="120">
        <f t="shared" ca="1" si="58"/>
        <v>0</v>
      </c>
      <c r="AK227" s="118">
        <f t="shared" ca="1" si="33"/>
        <v>0</v>
      </c>
      <c r="AL227" s="118">
        <f t="shared" ca="1" si="34"/>
        <v>0</v>
      </c>
    </row>
    <row r="228" spans="1:38" ht="27" customHeight="1" x14ac:dyDescent="0.25">
      <c r="A228" s="53">
        <f>'OSNOVNA PLAČA'!A222</f>
        <v>213</v>
      </c>
      <c r="B228" s="333" t="str">
        <f t="shared" ca="1" si="21"/>
        <v>A213</v>
      </c>
      <c r="C228" s="333"/>
      <c r="D228" s="54" t="str">
        <f>IF(LEN('OSNOVNA PLAČA'!C222)&gt;0,'OSNOVNA PLAČA'!C222,"")</f>
        <v/>
      </c>
      <c r="E228" s="55" t="str">
        <f>IF(LEN('OSNOVNA PLAČA'!D222)&gt;0,'OSNOVNA PLAČA'!D222,"")</f>
        <v/>
      </c>
      <c r="F228" s="164">
        <f ca="1">IF(LEN(B228)&gt;0,'OBRAČUNANA OSNOVNA PLAČA'!L222,"")</f>
        <v>0</v>
      </c>
      <c r="G228" s="57"/>
      <c r="H228" s="57"/>
      <c r="I228" s="57"/>
      <c r="J228" s="57"/>
      <c r="K228" s="57"/>
      <c r="L228" s="178">
        <f t="shared" si="50"/>
        <v>0</v>
      </c>
      <c r="M228" s="179">
        <f t="shared" ca="1" si="59"/>
        <v>0</v>
      </c>
      <c r="N228" s="179">
        <f t="shared" ca="1" si="61"/>
        <v>0</v>
      </c>
      <c r="O228" s="180">
        <f t="shared" ca="1" si="51"/>
        <v>0</v>
      </c>
      <c r="P228" s="181">
        <f t="shared" ca="1" si="60"/>
        <v>0</v>
      </c>
      <c r="Q228" s="182">
        <f t="shared" ca="1" si="52"/>
        <v>0</v>
      </c>
      <c r="R228" s="182">
        <f ca="1">IF(LEN(B228)&gt;0,'7'!R228-'7'!Q228,"")</f>
        <v>0</v>
      </c>
      <c r="S228" s="183"/>
      <c r="T228" s="33"/>
      <c r="U228" s="33"/>
      <c r="V228" s="33"/>
      <c r="W228" s="33"/>
      <c r="X228" s="33"/>
      <c r="Y228" s="33"/>
      <c r="AB228" s="243">
        <f>ROW()</f>
        <v>228</v>
      </c>
      <c r="AC228" s="118">
        <f t="shared" ca="1" si="25"/>
        <v>0</v>
      </c>
      <c r="AD228" s="118">
        <f t="shared" ca="1" si="26"/>
        <v>0</v>
      </c>
      <c r="AE228" s="119" t="str">
        <f t="shared" ca="1" si="53"/>
        <v>-</v>
      </c>
      <c r="AF228" s="118" t="str">
        <f t="shared" ca="1" si="54"/>
        <v>-</v>
      </c>
      <c r="AG228" s="119" t="str">
        <f t="shared" ca="1" si="55"/>
        <v>-</v>
      </c>
      <c r="AH228" s="118" t="str">
        <f t="shared" ca="1" si="56"/>
        <v>-</v>
      </c>
      <c r="AI228" s="118">
        <f t="shared" ca="1" si="57"/>
        <v>0</v>
      </c>
      <c r="AJ228" s="120">
        <f t="shared" ca="1" si="58"/>
        <v>0</v>
      </c>
      <c r="AK228" s="118">
        <f t="shared" ca="1" si="33"/>
        <v>0</v>
      </c>
      <c r="AL228" s="118">
        <f t="shared" ca="1" si="34"/>
        <v>0</v>
      </c>
    </row>
    <row r="229" spans="1:38" ht="27" customHeight="1" x14ac:dyDescent="0.25">
      <c r="A229" s="53">
        <f>'OSNOVNA PLAČA'!A223</f>
        <v>214</v>
      </c>
      <c r="B229" s="333" t="str">
        <f t="shared" ca="1" si="21"/>
        <v>A214</v>
      </c>
      <c r="C229" s="333"/>
      <c r="D229" s="54" t="str">
        <f>IF(LEN('OSNOVNA PLAČA'!C223)&gt;0,'OSNOVNA PLAČA'!C223,"")</f>
        <v/>
      </c>
      <c r="E229" s="55" t="str">
        <f>IF(LEN('OSNOVNA PLAČA'!D223)&gt;0,'OSNOVNA PLAČA'!D223,"")</f>
        <v/>
      </c>
      <c r="F229" s="164">
        <f ca="1">IF(LEN(B229)&gt;0,'OBRAČUNANA OSNOVNA PLAČA'!L223,"")</f>
        <v>0</v>
      </c>
      <c r="G229" s="57"/>
      <c r="H229" s="57"/>
      <c r="I229" s="57"/>
      <c r="J229" s="57"/>
      <c r="K229" s="57"/>
      <c r="L229" s="178">
        <f t="shared" si="50"/>
        <v>0</v>
      </c>
      <c r="M229" s="179">
        <f t="shared" ca="1" si="59"/>
        <v>0</v>
      </c>
      <c r="N229" s="179">
        <f t="shared" ca="1" si="61"/>
        <v>0</v>
      </c>
      <c r="O229" s="180">
        <f t="shared" ca="1" si="51"/>
        <v>0</v>
      </c>
      <c r="P229" s="181">
        <f t="shared" ca="1" si="60"/>
        <v>0</v>
      </c>
      <c r="Q229" s="182">
        <f t="shared" ca="1" si="52"/>
        <v>0</v>
      </c>
      <c r="R229" s="182">
        <f ca="1">IF(LEN(B229)&gt;0,'7'!R229-'7'!Q229,"")</f>
        <v>0</v>
      </c>
      <c r="S229" s="183"/>
      <c r="T229" s="33"/>
      <c r="U229" s="33"/>
      <c r="V229" s="33"/>
      <c r="W229" s="33"/>
      <c r="X229" s="33"/>
      <c r="Y229" s="33"/>
      <c r="AB229" s="243">
        <f>ROW()</f>
        <v>229</v>
      </c>
      <c r="AC229" s="118">
        <f t="shared" ca="1" si="25"/>
        <v>0</v>
      </c>
      <c r="AD229" s="118">
        <f t="shared" ca="1" si="26"/>
        <v>0</v>
      </c>
      <c r="AE229" s="119" t="str">
        <f t="shared" ca="1" si="53"/>
        <v>-</v>
      </c>
      <c r="AF229" s="118" t="str">
        <f t="shared" ca="1" si="54"/>
        <v>-</v>
      </c>
      <c r="AG229" s="119" t="str">
        <f t="shared" ca="1" si="55"/>
        <v>-</v>
      </c>
      <c r="AH229" s="118" t="str">
        <f t="shared" ca="1" si="56"/>
        <v>-</v>
      </c>
      <c r="AI229" s="118">
        <f t="shared" ca="1" si="57"/>
        <v>0</v>
      </c>
      <c r="AJ229" s="120">
        <f t="shared" ca="1" si="58"/>
        <v>0</v>
      </c>
      <c r="AK229" s="118">
        <f t="shared" ca="1" si="33"/>
        <v>0</v>
      </c>
      <c r="AL229" s="118">
        <f t="shared" ca="1" si="34"/>
        <v>0</v>
      </c>
    </row>
    <row r="230" spans="1:38" ht="27" customHeight="1" x14ac:dyDescent="0.25">
      <c r="A230" s="53">
        <f>'OSNOVNA PLAČA'!A224</f>
        <v>215</v>
      </c>
      <c r="B230" s="333" t="str">
        <f t="shared" ca="1" si="21"/>
        <v>A215</v>
      </c>
      <c r="C230" s="333"/>
      <c r="D230" s="54" t="str">
        <f>IF(LEN('OSNOVNA PLAČA'!C224)&gt;0,'OSNOVNA PLAČA'!C224,"")</f>
        <v/>
      </c>
      <c r="E230" s="55" t="str">
        <f>IF(LEN('OSNOVNA PLAČA'!D224)&gt;0,'OSNOVNA PLAČA'!D224,"")</f>
        <v/>
      </c>
      <c r="F230" s="164">
        <f ca="1">IF(LEN(B230)&gt;0,'OBRAČUNANA OSNOVNA PLAČA'!L224,"")</f>
        <v>0</v>
      </c>
      <c r="G230" s="57"/>
      <c r="H230" s="57"/>
      <c r="I230" s="57"/>
      <c r="J230" s="57"/>
      <c r="K230" s="57"/>
      <c r="L230" s="178">
        <f t="shared" si="50"/>
        <v>0</v>
      </c>
      <c r="M230" s="179">
        <f t="shared" ca="1" si="59"/>
        <v>0</v>
      </c>
      <c r="N230" s="179">
        <f t="shared" ca="1" si="61"/>
        <v>0</v>
      </c>
      <c r="O230" s="180">
        <f t="shared" ca="1" si="51"/>
        <v>0</v>
      </c>
      <c r="P230" s="181">
        <f t="shared" ca="1" si="60"/>
        <v>0</v>
      </c>
      <c r="Q230" s="182">
        <f t="shared" ca="1" si="52"/>
        <v>0</v>
      </c>
      <c r="R230" s="182">
        <f ca="1">IF(LEN(B230)&gt;0,'7'!R230-'7'!Q230,"")</f>
        <v>0</v>
      </c>
      <c r="S230" s="183"/>
      <c r="T230" s="33"/>
      <c r="U230" s="33"/>
      <c r="V230" s="33"/>
      <c r="W230" s="33"/>
      <c r="X230" s="33"/>
      <c r="Y230" s="33"/>
      <c r="AB230" s="243">
        <f>ROW()</f>
        <v>230</v>
      </c>
      <c r="AC230" s="118">
        <f t="shared" ca="1" si="25"/>
        <v>0</v>
      </c>
      <c r="AD230" s="118">
        <f t="shared" ca="1" si="26"/>
        <v>0</v>
      </c>
      <c r="AE230" s="119" t="str">
        <f t="shared" ca="1" si="53"/>
        <v>-</v>
      </c>
      <c r="AF230" s="118" t="str">
        <f t="shared" ca="1" si="54"/>
        <v>-</v>
      </c>
      <c r="AG230" s="119" t="str">
        <f t="shared" ca="1" si="55"/>
        <v>-</v>
      </c>
      <c r="AH230" s="118" t="str">
        <f t="shared" ca="1" si="56"/>
        <v>-</v>
      </c>
      <c r="AI230" s="118">
        <f t="shared" ca="1" si="57"/>
        <v>0</v>
      </c>
      <c r="AJ230" s="120">
        <f t="shared" ca="1" si="58"/>
        <v>0</v>
      </c>
      <c r="AK230" s="118">
        <f t="shared" ca="1" si="33"/>
        <v>0</v>
      </c>
      <c r="AL230" s="118">
        <f t="shared" ca="1" si="34"/>
        <v>0</v>
      </c>
    </row>
    <row r="231" spans="1:38" ht="27" customHeight="1" x14ac:dyDescent="0.25">
      <c r="A231" s="53">
        <f>'OSNOVNA PLAČA'!A225</f>
        <v>216</v>
      </c>
      <c r="B231" s="333" t="str">
        <f t="shared" ca="1" si="21"/>
        <v>A216</v>
      </c>
      <c r="C231" s="333"/>
      <c r="D231" s="54" t="str">
        <f>IF(LEN('OSNOVNA PLAČA'!C225)&gt;0,'OSNOVNA PLAČA'!C225,"")</f>
        <v/>
      </c>
      <c r="E231" s="55" t="str">
        <f>IF(LEN('OSNOVNA PLAČA'!D225)&gt;0,'OSNOVNA PLAČA'!D225,"")</f>
        <v/>
      </c>
      <c r="F231" s="164">
        <f ca="1">IF(LEN(B231)&gt;0,'OBRAČUNANA OSNOVNA PLAČA'!L225,"")</f>
        <v>0</v>
      </c>
      <c r="G231" s="57"/>
      <c r="H231" s="57"/>
      <c r="I231" s="57"/>
      <c r="J231" s="57"/>
      <c r="K231" s="57"/>
      <c r="L231" s="178">
        <f t="shared" si="50"/>
        <v>0</v>
      </c>
      <c r="M231" s="179">
        <f t="shared" ca="1" si="59"/>
        <v>0</v>
      </c>
      <c r="N231" s="179">
        <f t="shared" ca="1" si="61"/>
        <v>0</v>
      </c>
      <c r="O231" s="180">
        <f t="shared" ca="1" si="51"/>
        <v>0</v>
      </c>
      <c r="P231" s="181">
        <f t="shared" ca="1" si="60"/>
        <v>0</v>
      </c>
      <c r="Q231" s="182">
        <f t="shared" ca="1" si="52"/>
        <v>0</v>
      </c>
      <c r="R231" s="182">
        <f ca="1">IF(LEN(B231)&gt;0,'7'!R231-'7'!Q231,"")</f>
        <v>0</v>
      </c>
      <c r="S231" s="183"/>
      <c r="T231" s="33"/>
      <c r="U231" s="33"/>
      <c r="V231" s="33"/>
      <c r="W231" s="33"/>
      <c r="X231" s="33"/>
      <c r="Y231" s="33"/>
      <c r="AB231" s="243">
        <f>ROW()</f>
        <v>231</v>
      </c>
      <c r="AC231" s="118">
        <f t="shared" ca="1" si="25"/>
        <v>0</v>
      </c>
      <c r="AD231" s="118">
        <f t="shared" ca="1" si="26"/>
        <v>0</v>
      </c>
      <c r="AE231" s="119" t="str">
        <f t="shared" ca="1" si="53"/>
        <v>-</v>
      </c>
      <c r="AF231" s="118" t="str">
        <f t="shared" ca="1" si="54"/>
        <v>-</v>
      </c>
      <c r="AG231" s="119" t="str">
        <f t="shared" ca="1" si="55"/>
        <v>-</v>
      </c>
      <c r="AH231" s="118" t="str">
        <f t="shared" ca="1" si="56"/>
        <v>-</v>
      </c>
      <c r="AI231" s="118">
        <f t="shared" ca="1" si="57"/>
        <v>0</v>
      </c>
      <c r="AJ231" s="120">
        <f t="shared" ca="1" si="58"/>
        <v>0</v>
      </c>
      <c r="AK231" s="118">
        <f t="shared" ca="1" si="33"/>
        <v>0</v>
      </c>
      <c r="AL231" s="118">
        <f t="shared" ca="1" si="34"/>
        <v>0</v>
      </c>
    </row>
    <row r="232" spans="1:38" ht="27" customHeight="1" x14ac:dyDescent="0.25">
      <c r="A232" s="53">
        <f>'OSNOVNA PLAČA'!A226</f>
        <v>217</v>
      </c>
      <c r="B232" s="333" t="str">
        <f t="shared" ca="1" si="21"/>
        <v>A217</v>
      </c>
      <c r="C232" s="333"/>
      <c r="D232" s="54" t="str">
        <f>IF(LEN('OSNOVNA PLAČA'!C226)&gt;0,'OSNOVNA PLAČA'!C226,"")</f>
        <v/>
      </c>
      <c r="E232" s="55" t="str">
        <f>IF(LEN('OSNOVNA PLAČA'!D226)&gt;0,'OSNOVNA PLAČA'!D226,"")</f>
        <v/>
      </c>
      <c r="F232" s="164">
        <f ca="1">IF(LEN(B232)&gt;0,'OBRAČUNANA OSNOVNA PLAČA'!L226,"")</f>
        <v>0</v>
      </c>
      <c r="G232" s="57"/>
      <c r="H232" s="57"/>
      <c r="I232" s="57"/>
      <c r="J232" s="57"/>
      <c r="K232" s="57"/>
      <c r="L232" s="178">
        <f t="shared" si="50"/>
        <v>0</v>
      </c>
      <c r="M232" s="179">
        <f t="shared" ca="1" si="59"/>
        <v>0</v>
      </c>
      <c r="N232" s="179">
        <f t="shared" ca="1" si="61"/>
        <v>0</v>
      </c>
      <c r="O232" s="180">
        <f t="shared" ca="1" si="51"/>
        <v>0</v>
      </c>
      <c r="P232" s="181">
        <f t="shared" ca="1" si="60"/>
        <v>0</v>
      </c>
      <c r="Q232" s="182">
        <f t="shared" ca="1" si="52"/>
        <v>0</v>
      </c>
      <c r="R232" s="182">
        <f ca="1">IF(LEN(B232)&gt;0,'7'!R232-'7'!Q232,"")</f>
        <v>0</v>
      </c>
      <c r="S232" s="183"/>
      <c r="T232" s="33"/>
      <c r="U232" s="33"/>
      <c r="V232" s="33"/>
      <c r="W232" s="33"/>
      <c r="X232" s="33"/>
      <c r="Y232" s="33"/>
      <c r="AB232" s="243">
        <f>ROW()</f>
        <v>232</v>
      </c>
      <c r="AC232" s="118">
        <f t="shared" ca="1" si="25"/>
        <v>0</v>
      </c>
      <c r="AD232" s="118">
        <f t="shared" ca="1" si="26"/>
        <v>0</v>
      </c>
      <c r="AE232" s="119" t="str">
        <f t="shared" ca="1" si="53"/>
        <v>-</v>
      </c>
      <c r="AF232" s="118" t="str">
        <f t="shared" ca="1" si="54"/>
        <v>-</v>
      </c>
      <c r="AG232" s="119" t="str">
        <f t="shared" ca="1" si="55"/>
        <v>-</v>
      </c>
      <c r="AH232" s="118" t="str">
        <f t="shared" ca="1" si="56"/>
        <v>-</v>
      </c>
      <c r="AI232" s="118">
        <f t="shared" ca="1" si="57"/>
        <v>0</v>
      </c>
      <c r="AJ232" s="120">
        <f t="shared" ca="1" si="58"/>
        <v>0</v>
      </c>
      <c r="AK232" s="118">
        <f t="shared" ca="1" si="33"/>
        <v>0</v>
      </c>
      <c r="AL232" s="118">
        <f t="shared" ca="1" si="34"/>
        <v>0</v>
      </c>
    </row>
    <row r="233" spans="1:38" ht="27" customHeight="1" x14ac:dyDescent="0.25">
      <c r="A233" s="53">
        <f>'OSNOVNA PLAČA'!A227</f>
        <v>218</v>
      </c>
      <c r="B233" s="333" t="str">
        <f t="shared" ca="1" si="21"/>
        <v>A218</v>
      </c>
      <c r="C233" s="333"/>
      <c r="D233" s="54" t="str">
        <f>IF(LEN('OSNOVNA PLAČA'!C227)&gt;0,'OSNOVNA PLAČA'!C227,"")</f>
        <v/>
      </c>
      <c r="E233" s="55" t="str">
        <f>IF(LEN('OSNOVNA PLAČA'!D227)&gt;0,'OSNOVNA PLAČA'!D227,"")</f>
        <v/>
      </c>
      <c r="F233" s="164">
        <f ca="1">IF(LEN(B233)&gt;0,'OBRAČUNANA OSNOVNA PLAČA'!L227,"")</f>
        <v>0</v>
      </c>
      <c r="G233" s="57"/>
      <c r="H233" s="57"/>
      <c r="I233" s="57"/>
      <c r="J233" s="57"/>
      <c r="K233" s="57"/>
      <c r="L233" s="178">
        <f t="shared" si="50"/>
        <v>0</v>
      </c>
      <c r="M233" s="179">
        <f t="shared" ca="1" si="59"/>
        <v>0</v>
      </c>
      <c r="N233" s="179">
        <f t="shared" ca="1" si="61"/>
        <v>0</v>
      </c>
      <c r="O233" s="180">
        <f t="shared" ca="1" si="51"/>
        <v>0</v>
      </c>
      <c r="P233" s="181">
        <f t="shared" ca="1" si="60"/>
        <v>0</v>
      </c>
      <c r="Q233" s="182">
        <f t="shared" ca="1" si="52"/>
        <v>0</v>
      </c>
      <c r="R233" s="182">
        <f ca="1">IF(LEN(B233)&gt;0,'7'!R233-'7'!Q233,"")</f>
        <v>0</v>
      </c>
      <c r="S233" s="183"/>
      <c r="T233" s="33"/>
      <c r="U233" s="33"/>
      <c r="V233" s="33"/>
      <c r="W233" s="33"/>
      <c r="X233" s="33"/>
      <c r="Y233" s="33"/>
      <c r="AB233" s="243">
        <f>ROW()</f>
        <v>233</v>
      </c>
      <c r="AC233" s="118">
        <f t="shared" ca="1" si="25"/>
        <v>0</v>
      </c>
      <c r="AD233" s="118">
        <f t="shared" ca="1" si="26"/>
        <v>0</v>
      </c>
      <c r="AE233" s="119" t="str">
        <f t="shared" ca="1" si="53"/>
        <v>-</v>
      </c>
      <c r="AF233" s="118" t="str">
        <f t="shared" ca="1" si="54"/>
        <v>-</v>
      </c>
      <c r="AG233" s="119" t="str">
        <f t="shared" ca="1" si="55"/>
        <v>-</v>
      </c>
      <c r="AH233" s="118" t="str">
        <f t="shared" ca="1" si="56"/>
        <v>-</v>
      </c>
      <c r="AI233" s="118">
        <f t="shared" ca="1" si="57"/>
        <v>0</v>
      </c>
      <c r="AJ233" s="120">
        <f t="shared" ca="1" si="58"/>
        <v>0</v>
      </c>
      <c r="AK233" s="118">
        <f t="shared" ca="1" si="33"/>
        <v>0</v>
      </c>
      <c r="AL233" s="118">
        <f t="shared" ca="1" si="34"/>
        <v>0</v>
      </c>
    </row>
    <row r="234" spans="1:38" ht="27" customHeight="1" x14ac:dyDescent="0.25">
      <c r="A234" s="53">
        <f>'OSNOVNA PLAČA'!A228</f>
        <v>219</v>
      </c>
      <c r="B234" s="333" t="str">
        <f t="shared" ca="1" si="21"/>
        <v>A219</v>
      </c>
      <c r="C234" s="333"/>
      <c r="D234" s="54" t="str">
        <f>IF(LEN('OSNOVNA PLAČA'!C228)&gt;0,'OSNOVNA PLAČA'!C228,"")</f>
        <v/>
      </c>
      <c r="E234" s="55" t="str">
        <f>IF(LEN('OSNOVNA PLAČA'!D228)&gt;0,'OSNOVNA PLAČA'!D228,"")</f>
        <v/>
      </c>
      <c r="F234" s="164">
        <f ca="1">IF(LEN(B234)&gt;0,'OBRAČUNANA OSNOVNA PLAČA'!L228,"")</f>
        <v>0</v>
      </c>
      <c r="G234" s="57"/>
      <c r="H234" s="57"/>
      <c r="I234" s="57"/>
      <c r="J234" s="57"/>
      <c r="K234" s="57"/>
      <c r="L234" s="178">
        <f t="shared" si="50"/>
        <v>0</v>
      </c>
      <c r="M234" s="179">
        <f t="shared" ca="1" si="59"/>
        <v>0</v>
      </c>
      <c r="N234" s="179">
        <f t="shared" ca="1" si="61"/>
        <v>0</v>
      </c>
      <c r="O234" s="180">
        <f t="shared" ca="1" si="51"/>
        <v>0</v>
      </c>
      <c r="P234" s="181">
        <f t="shared" ca="1" si="60"/>
        <v>0</v>
      </c>
      <c r="Q234" s="182">
        <f t="shared" ca="1" si="52"/>
        <v>0</v>
      </c>
      <c r="R234" s="182">
        <f ca="1">IF(LEN(B234)&gt;0,'7'!R234-'7'!Q234,"")</f>
        <v>0</v>
      </c>
      <c r="S234" s="183"/>
      <c r="T234" s="33"/>
      <c r="U234" s="33"/>
      <c r="V234" s="33"/>
      <c r="W234" s="33"/>
      <c r="X234" s="33"/>
      <c r="Y234" s="33"/>
      <c r="AB234" s="243">
        <f>ROW()</f>
        <v>234</v>
      </c>
      <c r="AC234" s="118">
        <f t="shared" ca="1" si="25"/>
        <v>0</v>
      </c>
      <c r="AD234" s="118">
        <f t="shared" ca="1" si="26"/>
        <v>0</v>
      </c>
      <c r="AE234" s="119" t="str">
        <f t="shared" ca="1" si="53"/>
        <v>-</v>
      </c>
      <c r="AF234" s="118" t="str">
        <f t="shared" ca="1" si="54"/>
        <v>-</v>
      </c>
      <c r="AG234" s="119" t="str">
        <f t="shared" ca="1" si="55"/>
        <v>-</v>
      </c>
      <c r="AH234" s="118" t="str">
        <f t="shared" ca="1" si="56"/>
        <v>-</v>
      </c>
      <c r="AI234" s="118">
        <f t="shared" ca="1" si="57"/>
        <v>0</v>
      </c>
      <c r="AJ234" s="120">
        <f t="shared" ca="1" si="58"/>
        <v>0</v>
      </c>
      <c r="AK234" s="118">
        <f t="shared" ca="1" si="33"/>
        <v>0</v>
      </c>
      <c r="AL234" s="118">
        <f t="shared" ca="1" si="34"/>
        <v>0</v>
      </c>
    </row>
    <row r="235" spans="1:38" ht="27" customHeight="1" x14ac:dyDescent="0.25">
      <c r="A235" s="53">
        <f>'OSNOVNA PLAČA'!A229</f>
        <v>220</v>
      </c>
      <c r="B235" s="333" t="str">
        <f t="shared" ca="1" si="21"/>
        <v>A220</v>
      </c>
      <c r="C235" s="333"/>
      <c r="D235" s="54" t="str">
        <f>IF(LEN('OSNOVNA PLAČA'!C229)&gt;0,'OSNOVNA PLAČA'!C229,"")</f>
        <v/>
      </c>
      <c r="E235" s="55" t="str">
        <f>IF(LEN('OSNOVNA PLAČA'!D229)&gt;0,'OSNOVNA PLAČA'!D229,"")</f>
        <v/>
      </c>
      <c r="F235" s="164">
        <f ca="1">IF(LEN(B235)&gt;0,'OBRAČUNANA OSNOVNA PLAČA'!L229,"")</f>
        <v>0</v>
      </c>
      <c r="G235" s="57"/>
      <c r="H235" s="57"/>
      <c r="I235" s="57"/>
      <c r="J235" s="57"/>
      <c r="K235" s="57"/>
      <c r="L235" s="178">
        <f t="shared" si="50"/>
        <v>0</v>
      </c>
      <c r="M235" s="179">
        <f t="shared" ca="1" si="59"/>
        <v>0</v>
      </c>
      <c r="N235" s="179">
        <f t="shared" ca="1" si="61"/>
        <v>0</v>
      </c>
      <c r="O235" s="180">
        <f t="shared" ca="1" si="51"/>
        <v>0</v>
      </c>
      <c r="P235" s="181">
        <f t="shared" ca="1" si="60"/>
        <v>0</v>
      </c>
      <c r="Q235" s="182">
        <f t="shared" ca="1" si="52"/>
        <v>0</v>
      </c>
      <c r="R235" s="182">
        <f ca="1">IF(LEN(B235)&gt;0,'7'!R235-'7'!Q235,"")</f>
        <v>0</v>
      </c>
      <c r="S235" s="183"/>
      <c r="T235" s="33"/>
      <c r="U235" s="33"/>
      <c r="V235" s="33"/>
      <c r="W235" s="33"/>
      <c r="X235" s="33"/>
      <c r="Y235" s="33"/>
      <c r="AB235" s="243">
        <f>ROW()</f>
        <v>235</v>
      </c>
      <c r="AC235" s="118">
        <f t="shared" ca="1" si="25"/>
        <v>0</v>
      </c>
      <c r="AD235" s="118">
        <f t="shared" ca="1" si="26"/>
        <v>0</v>
      </c>
      <c r="AE235" s="119" t="str">
        <f t="shared" ca="1" si="53"/>
        <v>-</v>
      </c>
      <c r="AF235" s="118" t="str">
        <f t="shared" ca="1" si="54"/>
        <v>-</v>
      </c>
      <c r="AG235" s="119" t="str">
        <f t="shared" ca="1" si="55"/>
        <v>-</v>
      </c>
      <c r="AH235" s="118" t="str">
        <f t="shared" ca="1" si="56"/>
        <v>-</v>
      </c>
      <c r="AI235" s="118">
        <f t="shared" ca="1" si="57"/>
        <v>0</v>
      </c>
      <c r="AJ235" s="120">
        <f t="shared" ca="1" si="58"/>
        <v>0</v>
      </c>
      <c r="AK235" s="118">
        <f t="shared" ca="1" si="33"/>
        <v>0</v>
      </c>
      <c r="AL235" s="118">
        <f t="shared" ca="1" si="34"/>
        <v>0</v>
      </c>
    </row>
    <row r="236" spans="1:38" ht="27" customHeight="1" x14ac:dyDescent="0.25">
      <c r="A236" s="53">
        <f>'OSNOVNA PLAČA'!A230</f>
        <v>221</v>
      </c>
      <c r="B236" s="333" t="str">
        <f t="shared" ca="1" si="21"/>
        <v>A221</v>
      </c>
      <c r="C236" s="333"/>
      <c r="D236" s="54" t="str">
        <f>IF(LEN('OSNOVNA PLAČA'!C230)&gt;0,'OSNOVNA PLAČA'!C230,"")</f>
        <v/>
      </c>
      <c r="E236" s="55" t="str">
        <f>IF(LEN('OSNOVNA PLAČA'!D230)&gt;0,'OSNOVNA PLAČA'!D230,"")</f>
        <v/>
      </c>
      <c r="F236" s="164">
        <f ca="1">IF(LEN(B236)&gt;0,'OBRAČUNANA OSNOVNA PLAČA'!L230,"")</f>
        <v>0</v>
      </c>
      <c r="G236" s="57"/>
      <c r="H236" s="57"/>
      <c r="I236" s="57"/>
      <c r="J236" s="57"/>
      <c r="K236" s="57"/>
      <c r="L236" s="178">
        <f t="shared" si="50"/>
        <v>0</v>
      </c>
      <c r="M236" s="179">
        <f t="shared" ca="1" si="59"/>
        <v>0</v>
      </c>
      <c r="N236" s="179">
        <f t="shared" ca="1" si="61"/>
        <v>0</v>
      </c>
      <c r="O236" s="180">
        <f t="shared" ca="1" si="51"/>
        <v>0</v>
      </c>
      <c r="P236" s="181">
        <f t="shared" ca="1" si="60"/>
        <v>0</v>
      </c>
      <c r="Q236" s="182">
        <f t="shared" ca="1" si="52"/>
        <v>0</v>
      </c>
      <c r="R236" s="182">
        <f ca="1">IF(LEN(B236)&gt;0,'7'!R236-'7'!Q236,"")</f>
        <v>0</v>
      </c>
      <c r="S236" s="183"/>
      <c r="T236" s="33"/>
      <c r="U236" s="33"/>
      <c r="V236" s="33"/>
      <c r="W236" s="33"/>
      <c r="X236" s="33"/>
      <c r="Y236" s="33"/>
      <c r="AB236" s="243">
        <f>ROW()</f>
        <v>236</v>
      </c>
      <c r="AC236" s="118">
        <f t="shared" ca="1" si="25"/>
        <v>0</v>
      </c>
      <c r="AD236" s="118">
        <f t="shared" ca="1" si="26"/>
        <v>0</v>
      </c>
      <c r="AE236" s="119" t="str">
        <f t="shared" ca="1" si="53"/>
        <v>-</v>
      </c>
      <c r="AF236" s="118" t="str">
        <f t="shared" ca="1" si="54"/>
        <v>-</v>
      </c>
      <c r="AG236" s="119" t="str">
        <f t="shared" ca="1" si="55"/>
        <v>-</v>
      </c>
      <c r="AH236" s="118" t="str">
        <f t="shared" ca="1" si="56"/>
        <v>-</v>
      </c>
      <c r="AI236" s="118">
        <f t="shared" ca="1" si="57"/>
        <v>0</v>
      </c>
      <c r="AJ236" s="120">
        <f t="shared" ca="1" si="58"/>
        <v>0</v>
      </c>
      <c r="AK236" s="118">
        <f t="shared" ca="1" si="33"/>
        <v>0</v>
      </c>
      <c r="AL236" s="118">
        <f t="shared" ca="1" si="34"/>
        <v>0</v>
      </c>
    </row>
    <row r="237" spans="1:38" ht="27" customHeight="1" x14ac:dyDescent="0.25">
      <c r="A237" s="53">
        <f>'OSNOVNA PLAČA'!A231</f>
        <v>222</v>
      </c>
      <c r="B237" s="333" t="str">
        <f t="shared" ca="1" si="21"/>
        <v>A222</v>
      </c>
      <c r="C237" s="333"/>
      <c r="D237" s="54" t="str">
        <f>IF(LEN('OSNOVNA PLAČA'!C231)&gt;0,'OSNOVNA PLAČA'!C231,"")</f>
        <v/>
      </c>
      <c r="E237" s="55" t="str">
        <f>IF(LEN('OSNOVNA PLAČA'!D231)&gt;0,'OSNOVNA PLAČA'!D231,"")</f>
        <v/>
      </c>
      <c r="F237" s="164">
        <f ca="1">IF(LEN(B237)&gt;0,'OBRAČUNANA OSNOVNA PLAČA'!L231,"")</f>
        <v>0</v>
      </c>
      <c r="G237" s="57"/>
      <c r="H237" s="57"/>
      <c r="I237" s="57"/>
      <c r="J237" s="57"/>
      <c r="K237" s="57"/>
      <c r="L237" s="178">
        <f t="shared" si="50"/>
        <v>0</v>
      </c>
      <c r="M237" s="179">
        <f t="shared" ca="1" si="59"/>
        <v>0</v>
      </c>
      <c r="N237" s="179">
        <f t="shared" ca="1" si="61"/>
        <v>0</v>
      </c>
      <c r="O237" s="180">
        <f t="shared" ca="1" si="51"/>
        <v>0</v>
      </c>
      <c r="P237" s="181">
        <f t="shared" ca="1" si="60"/>
        <v>0</v>
      </c>
      <c r="Q237" s="182">
        <f t="shared" ca="1" si="52"/>
        <v>0</v>
      </c>
      <c r="R237" s="182">
        <f ca="1">IF(LEN(B237)&gt;0,'7'!R237-'7'!Q237,"")</f>
        <v>0</v>
      </c>
      <c r="S237" s="183"/>
      <c r="T237" s="33"/>
      <c r="U237" s="33"/>
      <c r="V237" s="33"/>
      <c r="W237" s="33"/>
      <c r="X237" s="33"/>
      <c r="Y237" s="33"/>
      <c r="AB237" s="243">
        <f>ROW()</f>
        <v>237</v>
      </c>
      <c r="AC237" s="118">
        <f t="shared" ca="1" si="25"/>
        <v>0</v>
      </c>
      <c r="AD237" s="118">
        <f t="shared" ca="1" si="26"/>
        <v>0</v>
      </c>
      <c r="AE237" s="119" t="str">
        <f t="shared" ca="1" si="53"/>
        <v>-</v>
      </c>
      <c r="AF237" s="118" t="str">
        <f t="shared" ca="1" si="54"/>
        <v>-</v>
      </c>
      <c r="AG237" s="119" t="str">
        <f t="shared" ca="1" si="55"/>
        <v>-</v>
      </c>
      <c r="AH237" s="118" t="str">
        <f t="shared" ca="1" si="56"/>
        <v>-</v>
      </c>
      <c r="AI237" s="118">
        <f t="shared" ca="1" si="57"/>
        <v>0</v>
      </c>
      <c r="AJ237" s="120">
        <f t="shared" ca="1" si="58"/>
        <v>0</v>
      </c>
      <c r="AK237" s="118">
        <f t="shared" ca="1" si="33"/>
        <v>0</v>
      </c>
      <c r="AL237" s="118">
        <f t="shared" ca="1" si="34"/>
        <v>0</v>
      </c>
    </row>
    <row r="238" spans="1:38" ht="27" customHeight="1" x14ac:dyDescent="0.25">
      <c r="A238" s="53">
        <f>'OSNOVNA PLAČA'!A232</f>
        <v>223</v>
      </c>
      <c r="B238" s="333" t="str">
        <f t="shared" ca="1" si="21"/>
        <v>A223</v>
      </c>
      <c r="C238" s="333"/>
      <c r="D238" s="54" t="str">
        <f>IF(LEN('OSNOVNA PLAČA'!C232)&gt;0,'OSNOVNA PLAČA'!C232,"")</f>
        <v/>
      </c>
      <c r="E238" s="55" t="str">
        <f>IF(LEN('OSNOVNA PLAČA'!D232)&gt;0,'OSNOVNA PLAČA'!D232,"")</f>
        <v/>
      </c>
      <c r="F238" s="164">
        <f ca="1">IF(LEN(B238)&gt;0,'OBRAČUNANA OSNOVNA PLAČA'!L232,"")</f>
        <v>0</v>
      </c>
      <c r="G238" s="57"/>
      <c r="H238" s="57"/>
      <c r="I238" s="57"/>
      <c r="J238" s="57"/>
      <c r="K238" s="57"/>
      <c r="L238" s="178">
        <f t="shared" si="50"/>
        <v>0</v>
      </c>
      <c r="M238" s="179">
        <f t="shared" ca="1" si="59"/>
        <v>0</v>
      </c>
      <c r="N238" s="179">
        <f t="shared" ca="1" si="61"/>
        <v>0</v>
      </c>
      <c r="O238" s="180">
        <f t="shared" ca="1" si="51"/>
        <v>0</v>
      </c>
      <c r="P238" s="181">
        <f t="shared" ca="1" si="60"/>
        <v>0</v>
      </c>
      <c r="Q238" s="182">
        <f t="shared" ca="1" si="52"/>
        <v>0</v>
      </c>
      <c r="R238" s="182">
        <f ca="1">IF(LEN(B238)&gt;0,'7'!R238-'7'!Q238,"")</f>
        <v>0</v>
      </c>
      <c r="S238" s="183"/>
      <c r="T238" s="33"/>
      <c r="U238" s="33"/>
      <c r="V238" s="33"/>
      <c r="W238" s="33"/>
      <c r="X238" s="33"/>
      <c r="Y238" s="33"/>
      <c r="AB238" s="243">
        <f>ROW()</f>
        <v>238</v>
      </c>
      <c r="AC238" s="118">
        <f t="shared" ca="1" si="25"/>
        <v>0</v>
      </c>
      <c r="AD238" s="118">
        <f t="shared" ca="1" si="26"/>
        <v>0</v>
      </c>
      <c r="AE238" s="119" t="str">
        <f t="shared" ca="1" si="53"/>
        <v>-</v>
      </c>
      <c r="AF238" s="118" t="str">
        <f t="shared" ca="1" si="54"/>
        <v>-</v>
      </c>
      <c r="AG238" s="119" t="str">
        <f t="shared" ca="1" si="55"/>
        <v>-</v>
      </c>
      <c r="AH238" s="118" t="str">
        <f t="shared" ca="1" si="56"/>
        <v>-</v>
      </c>
      <c r="AI238" s="118">
        <f t="shared" ca="1" si="57"/>
        <v>0</v>
      </c>
      <c r="AJ238" s="120">
        <f t="shared" ca="1" si="58"/>
        <v>0</v>
      </c>
      <c r="AK238" s="118">
        <f t="shared" ca="1" si="33"/>
        <v>0</v>
      </c>
      <c r="AL238" s="118">
        <f t="shared" ca="1" si="34"/>
        <v>0</v>
      </c>
    </row>
    <row r="239" spans="1:38" ht="27" customHeight="1" x14ac:dyDescent="0.25">
      <c r="A239" s="53">
        <f>'OSNOVNA PLAČA'!A233</f>
        <v>224</v>
      </c>
      <c r="B239" s="333" t="str">
        <f t="shared" ca="1" si="21"/>
        <v>A224</v>
      </c>
      <c r="C239" s="333"/>
      <c r="D239" s="54" t="str">
        <f>IF(LEN('OSNOVNA PLAČA'!C233)&gt;0,'OSNOVNA PLAČA'!C233,"")</f>
        <v/>
      </c>
      <c r="E239" s="55" t="str">
        <f>IF(LEN('OSNOVNA PLAČA'!D233)&gt;0,'OSNOVNA PLAČA'!D233,"")</f>
        <v/>
      </c>
      <c r="F239" s="164">
        <f ca="1">IF(LEN(B239)&gt;0,'OBRAČUNANA OSNOVNA PLAČA'!L233,"")</f>
        <v>0</v>
      </c>
      <c r="G239" s="57"/>
      <c r="H239" s="57"/>
      <c r="I239" s="57"/>
      <c r="J239" s="57"/>
      <c r="K239" s="57"/>
      <c r="L239" s="178">
        <f t="shared" si="50"/>
        <v>0</v>
      </c>
      <c r="M239" s="179">
        <f t="shared" ca="1" si="59"/>
        <v>0</v>
      </c>
      <c r="N239" s="179">
        <f t="shared" ca="1" si="61"/>
        <v>0</v>
      </c>
      <c r="O239" s="180">
        <f t="shared" ca="1" si="51"/>
        <v>0</v>
      </c>
      <c r="P239" s="181">
        <f t="shared" ca="1" si="60"/>
        <v>0</v>
      </c>
      <c r="Q239" s="182">
        <f t="shared" ca="1" si="52"/>
        <v>0</v>
      </c>
      <c r="R239" s="182">
        <f ca="1">IF(LEN(B239)&gt;0,'7'!R239-'7'!Q239,"")</f>
        <v>0</v>
      </c>
      <c r="S239" s="183"/>
      <c r="T239" s="33"/>
      <c r="U239" s="33"/>
      <c r="V239" s="33"/>
      <c r="W239" s="33"/>
      <c r="X239" s="33"/>
      <c r="Y239" s="33"/>
      <c r="AB239" s="243">
        <f>ROW()</f>
        <v>239</v>
      </c>
      <c r="AC239" s="118">
        <f t="shared" ca="1" si="25"/>
        <v>0</v>
      </c>
      <c r="AD239" s="118">
        <f t="shared" ca="1" si="26"/>
        <v>0</v>
      </c>
      <c r="AE239" s="119" t="str">
        <f t="shared" ca="1" si="53"/>
        <v>-</v>
      </c>
      <c r="AF239" s="118" t="str">
        <f t="shared" ca="1" si="54"/>
        <v>-</v>
      </c>
      <c r="AG239" s="119" t="str">
        <f t="shared" ca="1" si="55"/>
        <v>-</v>
      </c>
      <c r="AH239" s="118" t="str">
        <f t="shared" ca="1" si="56"/>
        <v>-</v>
      </c>
      <c r="AI239" s="118">
        <f t="shared" ca="1" si="57"/>
        <v>0</v>
      </c>
      <c r="AJ239" s="120">
        <f t="shared" ca="1" si="58"/>
        <v>0</v>
      </c>
      <c r="AK239" s="118">
        <f t="shared" ca="1" si="33"/>
        <v>0</v>
      </c>
      <c r="AL239" s="118">
        <f t="shared" ca="1" si="34"/>
        <v>0</v>
      </c>
    </row>
    <row r="240" spans="1:38" ht="27" customHeight="1" x14ac:dyDescent="0.25">
      <c r="A240" s="53">
        <f>'OSNOVNA PLAČA'!A234</f>
        <v>225</v>
      </c>
      <c r="B240" s="333" t="str">
        <f t="shared" ca="1" si="21"/>
        <v>A225</v>
      </c>
      <c r="C240" s="333"/>
      <c r="D240" s="54" t="str">
        <f>IF(LEN('OSNOVNA PLAČA'!C234)&gt;0,'OSNOVNA PLAČA'!C234,"")</f>
        <v/>
      </c>
      <c r="E240" s="55" t="str">
        <f>IF(LEN('OSNOVNA PLAČA'!D234)&gt;0,'OSNOVNA PLAČA'!D234,"")</f>
        <v/>
      </c>
      <c r="F240" s="164">
        <f ca="1">IF(LEN(B240)&gt;0,'OBRAČUNANA OSNOVNA PLAČA'!L234,"")</f>
        <v>0</v>
      </c>
      <c r="G240" s="57"/>
      <c r="H240" s="57"/>
      <c r="I240" s="57"/>
      <c r="J240" s="57"/>
      <c r="K240" s="57"/>
      <c r="L240" s="178">
        <f t="shared" si="50"/>
        <v>0</v>
      </c>
      <c r="M240" s="179">
        <f t="shared" ca="1" si="59"/>
        <v>0</v>
      </c>
      <c r="N240" s="179">
        <f t="shared" ca="1" si="61"/>
        <v>0</v>
      </c>
      <c r="O240" s="180">
        <f t="shared" ca="1" si="51"/>
        <v>0</v>
      </c>
      <c r="P240" s="181">
        <f t="shared" ca="1" si="60"/>
        <v>0</v>
      </c>
      <c r="Q240" s="182">
        <f t="shared" ca="1" si="52"/>
        <v>0</v>
      </c>
      <c r="R240" s="182">
        <f ca="1">IF(LEN(B240)&gt;0,'7'!R240-'7'!Q240,"")</f>
        <v>0</v>
      </c>
      <c r="S240" s="183"/>
      <c r="T240" s="33"/>
      <c r="U240" s="33"/>
      <c r="V240" s="33"/>
      <c r="W240" s="33"/>
      <c r="X240" s="33"/>
      <c r="Y240" s="33"/>
      <c r="AB240" s="243">
        <f>ROW()</f>
        <v>240</v>
      </c>
      <c r="AC240" s="118">
        <f t="shared" ca="1" si="25"/>
        <v>0</v>
      </c>
      <c r="AD240" s="118">
        <f t="shared" ca="1" si="26"/>
        <v>0</v>
      </c>
      <c r="AE240" s="119" t="str">
        <f t="shared" ca="1" si="53"/>
        <v>-</v>
      </c>
      <c r="AF240" s="118" t="str">
        <f t="shared" ca="1" si="54"/>
        <v>-</v>
      </c>
      <c r="AG240" s="119" t="str">
        <f t="shared" ca="1" si="55"/>
        <v>-</v>
      </c>
      <c r="AH240" s="118" t="str">
        <f t="shared" ca="1" si="56"/>
        <v>-</v>
      </c>
      <c r="AI240" s="118">
        <f t="shared" ca="1" si="57"/>
        <v>0</v>
      </c>
      <c r="AJ240" s="120">
        <f t="shared" ca="1" si="58"/>
        <v>0</v>
      </c>
      <c r="AK240" s="118">
        <f t="shared" ca="1" si="33"/>
        <v>0</v>
      </c>
      <c r="AL240" s="118">
        <f t="shared" ca="1" si="34"/>
        <v>0</v>
      </c>
    </row>
    <row r="241" spans="1:38" ht="27" customHeight="1" x14ac:dyDescent="0.25">
      <c r="A241" s="53">
        <f>'OSNOVNA PLAČA'!A235</f>
        <v>226</v>
      </c>
      <c r="B241" s="333" t="str">
        <f t="shared" ca="1" si="21"/>
        <v>A226</v>
      </c>
      <c r="C241" s="333"/>
      <c r="D241" s="54" t="str">
        <f>IF(LEN('OSNOVNA PLAČA'!C235)&gt;0,'OSNOVNA PLAČA'!C235,"")</f>
        <v/>
      </c>
      <c r="E241" s="55" t="str">
        <f>IF(LEN('OSNOVNA PLAČA'!D235)&gt;0,'OSNOVNA PLAČA'!D235,"")</f>
        <v/>
      </c>
      <c r="F241" s="164">
        <f ca="1">IF(LEN(B241)&gt;0,'OBRAČUNANA OSNOVNA PLAČA'!L235,"")</f>
        <v>0</v>
      </c>
      <c r="G241" s="57"/>
      <c r="H241" s="57"/>
      <c r="I241" s="57"/>
      <c r="J241" s="57"/>
      <c r="K241" s="57"/>
      <c r="L241" s="178">
        <f t="shared" si="50"/>
        <v>0</v>
      </c>
      <c r="M241" s="179">
        <f t="shared" ca="1" si="59"/>
        <v>0</v>
      </c>
      <c r="N241" s="179">
        <f t="shared" ca="1" si="61"/>
        <v>0</v>
      </c>
      <c r="O241" s="180">
        <f t="shared" ca="1" si="51"/>
        <v>0</v>
      </c>
      <c r="P241" s="181">
        <f t="shared" ca="1" si="60"/>
        <v>0</v>
      </c>
      <c r="Q241" s="182">
        <f t="shared" ca="1" si="52"/>
        <v>0</v>
      </c>
      <c r="R241" s="182">
        <f ca="1">IF(LEN(B241)&gt;0,'7'!R241-'7'!Q241,"")</f>
        <v>0</v>
      </c>
      <c r="S241" s="183"/>
      <c r="T241" s="33"/>
      <c r="U241" s="33"/>
      <c r="V241" s="33"/>
      <c r="W241" s="33"/>
      <c r="X241" s="33"/>
      <c r="Y241" s="33"/>
      <c r="AB241" s="243">
        <f>ROW()</f>
        <v>241</v>
      </c>
      <c r="AC241" s="118">
        <f t="shared" ca="1" si="25"/>
        <v>0</v>
      </c>
      <c r="AD241" s="118">
        <f t="shared" ca="1" si="26"/>
        <v>0</v>
      </c>
      <c r="AE241" s="119" t="str">
        <f t="shared" ca="1" si="53"/>
        <v>-</v>
      </c>
      <c r="AF241" s="118" t="str">
        <f t="shared" ca="1" si="54"/>
        <v>-</v>
      </c>
      <c r="AG241" s="119" t="str">
        <f t="shared" ca="1" si="55"/>
        <v>-</v>
      </c>
      <c r="AH241" s="118" t="str">
        <f t="shared" ca="1" si="56"/>
        <v>-</v>
      </c>
      <c r="AI241" s="118">
        <f t="shared" ca="1" si="57"/>
        <v>0</v>
      </c>
      <c r="AJ241" s="120">
        <f t="shared" ca="1" si="58"/>
        <v>0</v>
      </c>
      <c r="AK241" s="118">
        <f t="shared" ca="1" si="33"/>
        <v>0</v>
      </c>
      <c r="AL241" s="118">
        <f t="shared" ca="1" si="34"/>
        <v>0</v>
      </c>
    </row>
    <row r="242" spans="1:38" ht="27" customHeight="1" x14ac:dyDescent="0.25">
      <c r="A242" s="53">
        <f>'OSNOVNA PLAČA'!A236</f>
        <v>227</v>
      </c>
      <c r="B242" s="333" t="str">
        <f t="shared" ca="1" si="21"/>
        <v>A227</v>
      </c>
      <c r="C242" s="333"/>
      <c r="D242" s="54" t="str">
        <f>IF(LEN('OSNOVNA PLAČA'!C236)&gt;0,'OSNOVNA PLAČA'!C236,"")</f>
        <v/>
      </c>
      <c r="E242" s="55" t="str">
        <f>IF(LEN('OSNOVNA PLAČA'!D236)&gt;0,'OSNOVNA PLAČA'!D236,"")</f>
        <v/>
      </c>
      <c r="F242" s="164">
        <f ca="1">IF(LEN(B242)&gt;0,'OBRAČUNANA OSNOVNA PLAČA'!L236,"")</f>
        <v>0</v>
      </c>
      <c r="G242" s="57"/>
      <c r="H242" s="57"/>
      <c r="I242" s="57"/>
      <c r="J242" s="57"/>
      <c r="K242" s="57"/>
      <c r="L242" s="178">
        <f t="shared" si="50"/>
        <v>0</v>
      </c>
      <c r="M242" s="179">
        <f t="shared" ca="1" si="59"/>
        <v>0</v>
      </c>
      <c r="N242" s="179">
        <f t="shared" ca="1" si="61"/>
        <v>0</v>
      </c>
      <c r="O242" s="180">
        <f t="shared" ca="1" si="51"/>
        <v>0</v>
      </c>
      <c r="P242" s="181">
        <f t="shared" ca="1" si="60"/>
        <v>0</v>
      </c>
      <c r="Q242" s="182">
        <f t="shared" ca="1" si="52"/>
        <v>0</v>
      </c>
      <c r="R242" s="182">
        <f ca="1">IF(LEN(B242)&gt;0,'7'!R242-'7'!Q242,"")</f>
        <v>0</v>
      </c>
      <c r="S242" s="183"/>
      <c r="T242" s="33"/>
      <c r="U242" s="33"/>
      <c r="V242" s="33"/>
      <c r="W242" s="33"/>
      <c r="X242" s="33"/>
      <c r="Y242" s="33"/>
      <c r="AB242" s="243">
        <f>ROW()</f>
        <v>242</v>
      </c>
      <c r="AC242" s="118">
        <f t="shared" ca="1" si="25"/>
        <v>0</v>
      </c>
      <c r="AD242" s="118">
        <f t="shared" ca="1" si="26"/>
        <v>0</v>
      </c>
      <c r="AE242" s="119" t="str">
        <f t="shared" ca="1" si="53"/>
        <v>-</v>
      </c>
      <c r="AF242" s="118" t="str">
        <f t="shared" ca="1" si="54"/>
        <v>-</v>
      </c>
      <c r="AG242" s="119" t="str">
        <f t="shared" ca="1" si="55"/>
        <v>-</v>
      </c>
      <c r="AH242" s="118" t="str">
        <f t="shared" ca="1" si="56"/>
        <v>-</v>
      </c>
      <c r="AI242" s="118">
        <f t="shared" ca="1" si="57"/>
        <v>0</v>
      </c>
      <c r="AJ242" s="120">
        <f t="shared" ca="1" si="58"/>
        <v>0</v>
      </c>
      <c r="AK242" s="118">
        <f t="shared" ca="1" si="33"/>
        <v>0</v>
      </c>
      <c r="AL242" s="118">
        <f t="shared" ca="1" si="34"/>
        <v>0</v>
      </c>
    </row>
    <row r="243" spans="1:38" ht="27" customHeight="1" x14ac:dyDescent="0.25">
      <c r="A243" s="53">
        <f>'OSNOVNA PLAČA'!A237</f>
        <v>228</v>
      </c>
      <c r="B243" s="333" t="str">
        <f t="shared" ca="1" si="21"/>
        <v>A228</v>
      </c>
      <c r="C243" s="333"/>
      <c r="D243" s="54" t="str">
        <f>IF(LEN('OSNOVNA PLAČA'!C237)&gt;0,'OSNOVNA PLAČA'!C237,"")</f>
        <v/>
      </c>
      <c r="E243" s="55" t="str">
        <f>IF(LEN('OSNOVNA PLAČA'!D237)&gt;0,'OSNOVNA PLAČA'!D237,"")</f>
        <v/>
      </c>
      <c r="F243" s="164">
        <f ca="1">IF(LEN(B243)&gt;0,'OBRAČUNANA OSNOVNA PLAČA'!L237,"")</f>
        <v>0</v>
      </c>
      <c r="G243" s="57"/>
      <c r="H243" s="57"/>
      <c r="I243" s="57"/>
      <c r="J243" s="57"/>
      <c r="K243" s="57"/>
      <c r="L243" s="178">
        <f t="shared" si="50"/>
        <v>0</v>
      </c>
      <c r="M243" s="179">
        <f t="shared" ca="1" si="59"/>
        <v>0</v>
      </c>
      <c r="N243" s="179">
        <f t="shared" ca="1" si="61"/>
        <v>0</v>
      </c>
      <c r="O243" s="180">
        <f t="shared" ca="1" si="51"/>
        <v>0</v>
      </c>
      <c r="P243" s="181">
        <f t="shared" ca="1" si="60"/>
        <v>0</v>
      </c>
      <c r="Q243" s="182">
        <f t="shared" ca="1" si="52"/>
        <v>0</v>
      </c>
      <c r="R243" s="182">
        <f ca="1">IF(LEN(B243)&gt;0,'7'!R243-'7'!Q243,"")</f>
        <v>0</v>
      </c>
      <c r="S243" s="183"/>
      <c r="T243" s="33"/>
      <c r="U243" s="33"/>
      <c r="V243" s="33"/>
      <c r="W243" s="33"/>
      <c r="X243" s="33"/>
      <c r="Y243" s="33"/>
      <c r="AB243" s="243">
        <f>ROW()</f>
        <v>243</v>
      </c>
      <c r="AC243" s="118">
        <f t="shared" ca="1" si="25"/>
        <v>0</v>
      </c>
      <c r="AD243" s="118">
        <f t="shared" ca="1" si="26"/>
        <v>0</v>
      </c>
      <c r="AE243" s="119" t="str">
        <f t="shared" ca="1" si="53"/>
        <v>-</v>
      </c>
      <c r="AF243" s="118" t="str">
        <f t="shared" ca="1" si="54"/>
        <v>-</v>
      </c>
      <c r="AG243" s="119" t="str">
        <f t="shared" ca="1" si="55"/>
        <v>-</v>
      </c>
      <c r="AH243" s="118" t="str">
        <f t="shared" ca="1" si="56"/>
        <v>-</v>
      </c>
      <c r="AI243" s="118">
        <f t="shared" ca="1" si="57"/>
        <v>0</v>
      </c>
      <c r="AJ243" s="120">
        <f t="shared" ca="1" si="58"/>
        <v>0</v>
      </c>
      <c r="AK243" s="118">
        <f t="shared" ca="1" si="33"/>
        <v>0</v>
      </c>
      <c r="AL243" s="118">
        <f t="shared" ca="1" si="34"/>
        <v>0</v>
      </c>
    </row>
    <row r="244" spans="1:38" ht="27" customHeight="1" x14ac:dyDescent="0.25">
      <c r="A244" s="53">
        <f>'OSNOVNA PLAČA'!A238</f>
        <v>229</v>
      </c>
      <c r="B244" s="333" t="str">
        <f t="shared" ca="1" si="21"/>
        <v>A229</v>
      </c>
      <c r="C244" s="333"/>
      <c r="D244" s="54" t="str">
        <f>IF(LEN('OSNOVNA PLAČA'!C238)&gt;0,'OSNOVNA PLAČA'!C238,"")</f>
        <v/>
      </c>
      <c r="E244" s="55" t="str">
        <f>IF(LEN('OSNOVNA PLAČA'!D238)&gt;0,'OSNOVNA PLAČA'!D238,"")</f>
        <v/>
      </c>
      <c r="F244" s="164">
        <f ca="1">IF(LEN(B244)&gt;0,'OBRAČUNANA OSNOVNA PLAČA'!L238,"")</f>
        <v>0</v>
      </c>
      <c r="G244" s="57"/>
      <c r="H244" s="57"/>
      <c r="I244" s="57"/>
      <c r="J244" s="57"/>
      <c r="K244" s="57"/>
      <c r="L244" s="178">
        <f t="shared" si="50"/>
        <v>0</v>
      </c>
      <c r="M244" s="179">
        <f t="shared" ca="1" si="59"/>
        <v>0</v>
      </c>
      <c r="N244" s="179">
        <f t="shared" ca="1" si="61"/>
        <v>0</v>
      </c>
      <c r="O244" s="180">
        <f t="shared" ca="1" si="51"/>
        <v>0</v>
      </c>
      <c r="P244" s="181">
        <f t="shared" ca="1" si="60"/>
        <v>0</v>
      </c>
      <c r="Q244" s="182">
        <f t="shared" ca="1" si="52"/>
        <v>0</v>
      </c>
      <c r="R244" s="182">
        <f ca="1">IF(LEN(B244)&gt;0,'7'!R244-'7'!Q244,"")</f>
        <v>0</v>
      </c>
      <c r="S244" s="183"/>
      <c r="T244" s="33"/>
      <c r="U244" s="33"/>
      <c r="V244" s="33"/>
      <c r="W244" s="33"/>
      <c r="X244" s="33"/>
      <c r="Y244" s="33"/>
      <c r="AB244" s="243">
        <f>ROW()</f>
        <v>244</v>
      </c>
      <c r="AC244" s="118">
        <f t="shared" ca="1" si="25"/>
        <v>0</v>
      </c>
      <c r="AD244" s="118">
        <f t="shared" ca="1" si="26"/>
        <v>0</v>
      </c>
      <c r="AE244" s="119" t="str">
        <f t="shared" ca="1" si="53"/>
        <v>-</v>
      </c>
      <c r="AF244" s="118" t="str">
        <f t="shared" ca="1" si="54"/>
        <v>-</v>
      </c>
      <c r="AG244" s="119" t="str">
        <f t="shared" ca="1" si="55"/>
        <v>-</v>
      </c>
      <c r="AH244" s="118" t="str">
        <f t="shared" ca="1" si="56"/>
        <v>-</v>
      </c>
      <c r="AI244" s="118">
        <f t="shared" ca="1" si="57"/>
        <v>0</v>
      </c>
      <c r="AJ244" s="120">
        <f t="shared" ca="1" si="58"/>
        <v>0</v>
      </c>
      <c r="AK244" s="118">
        <f t="shared" ca="1" si="33"/>
        <v>0</v>
      </c>
      <c r="AL244" s="118">
        <f t="shared" ca="1" si="34"/>
        <v>0</v>
      </c>
    </row>
    <row r="245" spans="1:38" ht="27" customHeight="1" x14ac:dyDescent="0.25">
      <c r="A245" s="53">
        <f>'OSNOVNA PLAČA'!A239</f>
        <v>230</v>
      </c>
      <c r="B245" s="333" t="str">
        <f t="shared" ca="1" si="21"/>
        <v>A230</v>
      </c>
      <c r="C245" s="333"/>
      <c r="D245" s="54" t="str">
        <f>IF(LEN('OSNOVNA PLAČA'!C239)&gt;0,'OSNOVNA PLAČA'!C239,"")</f>
        <v/>
      </c>
      <c r="E245" s="55" t="str">
        <f>IF(LEN('OSNOVNA PLAČA'!D239)&gt;0,'OSNOVNA PLAČA'!D239,"")</f>
        <v/>
      </c>
      <c r="F245" s="164">
        <f ca="1">IF(LEN(B245)&gt;0,'OBRAČUNANA OSNOVNA PLAČA'!L239,"")</f>
        <v>0</v>
      </c>
      <c r="G245" s="57"/>
      <c r="H245" s="57"/>
      <c r="I245" s="57"/>
      <c r="J245" s="57"/>
      <c r="K245" s="57"/>
      <c r="L245" s="178">
        <f t="shared" si="50"/>
        <v>0</v>
      </c>
      <c r="M245" s="179">
        <f t="shared" ca="1" si="59"/>
        <v>0</v>
      </c>
      <c r="N245" s="179">
        <f t="shared" ca="1" si="61"/>
        <v>0</v>
      </c>
      <c r="O245" s="180">
        <f t="shared" ca="1" si="51"/>
        <v>0</v>
      </c>
      <c r="P245" s="181">
        <f t="shared" ca="1" si="60"/>
        <v>0</v>
      </c>
      <c r="Q245" s="182">
        <f t="shared" ca="1" si="52"/>
        <v>0</v>
      </c>
      <c r="R245" s="182">
        <f ca="1">IF(LEN(B245)&gt;0,'7'!R245-'7'!Q245,"")</f>
        <v>0</v>
      </c>
      <c r="S245" s="183"/>
      <c r="T245" s="33"/>
      <c r="U245" s="33"/>
      <c r="V245" s="33"/>
      <c r="W245" s="33"/>
      <c r="X245" s="33"/>
      <c r="Y245" s="33"/>
      <c r="AB245" s="243">
        <f>ROW()</f>
        <v>245</v>
      </c>
      <c r="AC245" s="118">
        <f t="shared" ca="1" si="25"/>
        <v>0</v>
      </c>
      <c r="AD245" s="118">
        <f t="shared" ca="1" si="26"/>
        <v>0</v>
      </c>
      <c r="AE245" s="119" t="str">
        <f t="shared" ca="1" si="53"/>
        <v>-</v>
      </c>
      <c r="AF245" s="118" t="str">
        <f t="shared" ca="1" si="54"/>
        <v>-</v>
      </c>
      <c r="AG245" s="119" t="str">
        <f t="shared" ca="1" si="55"/>
        <v>-</v>
      </c>
      <c r="AH245" s="118" t="str">
        <f t="shared" ca="1" si="56"/>
        <v>-</v>
      </c>
      <c r="AI245" s="118">
        <f t="shared" ca="1" si="57"/>
        <v>0</v>
      </c>
      <c r="AJ245" s="120">
        <f t="shared" ca="1" si="58"/>
        <v>0</v>
      </c>
      <c r="AK245" s="118">
        <f t="shared" ca="1" si="33"/>
        <v>0</v>
      </c>
      <c r="AL245" s="118">
        <f t="shared" ca="1" si="34"/>
        <v>0</v>
      </c>
    </row>
    <row r="246" spans="1:38" ht="27" customHeight="1" x14ac:dyDescent="0.25">
      <c r="A246" s="53">
        <f>'OSNOVNA PLAČA'!A240</f>
        <v>231</v>
      </c>
      <c r="B246" s="333" t="str">
        <f t="shared" ca="1" si="21"/>
        <v>A231</v>
      </c>
      <c r="C246" s="333"/>
      <c r="D246" s="54" t="str">
        <f>IF(LEN('OSNOVNA PLAČA'!C240)&gt;0,'OSNOVNA PLAČA'!C240,"")</f>
        <v/>
      </c>
      <c r="E246" s="55" t="str">
        <f>IF(LEN('OSNOVNA PLAČA'!D240)&gt;0,'OSNOVNA PLAČA'!D240,"")</f>
        <v/>
      </c>
      <c r="F246" s="164">
        <f ca="1">IF(LEN(B246)&gt;0,'OBRAČUNANA OSNOVNA PLAČA'!L240,"")</f>
        <v>0</v>
      </c>
      <c r="G246" s="57"/>
      <c r="H246" s="57"/>
      <c r="I246" s="57"/>
      <c r="J246" s="57"/>
      <c r="K246" s="57"/>
      <c r="L246" s="178">
        <f t="shared" si="50"/>
        <v>0</v>
      </c>
      <c r="M246" s="179">
        <f t="shared" ca="1" si="59"/>
        <v>0</v>
      </c>
      <c r="N246" s="179">
        <f t="shared" ca="1" si="61"/>
        <v>0</v>
      </c>
      <c r="O246" s="180">
        <f t="shared" ca="1" si="51"/>
        <v>0</v>
      </c>
      <c r="P246" s="181">
        <f t="shared" ca="1" si="60"/>
        <v>0</v>
      </c>
      <c r="Q246" s="182">
        <f t="shared" ca="1" si="52"/>
        <v>0</v>
      </c>
      <c r="R246" s="182">
        <f ca="1">IF(LEN(B246)&gt;0,'7'!R246-'7'!Q246,"")</f>
        <v>0</v>
      </c>
      <c r="S246" s="183"/>
      <c r="T246" s="33"/>
      <c r="U246" s="33"/>
      <c r="V246" s="33"/>
      <c r="W246" s="33"/>
      <c r="X246" s="33"/>
      <c r="Y246" s="33"/>
      <c r="AB246" s="243">
        <f>ROW()</f>
        <v>246</v>
      </c>
      <c r="AC246" s="118">
        <f t="shared" ca="1" si="25"/>
        <v>0</v>
      </c>
      <c r="AD246" s="118">
        <f t="shared" ca="1" si="26"/>
        <v>0</v>
      </c>
      <c r="AE246" s="119" t="str">
        <f t="shared" ca="1" si="53"/>
        <v>-</v>
      </c>
      <c r="AF246" s="118" t="str">
        <f t="shared" ca="1" si="54"/>
        <v>-</v>
      </c>
      <c r="AG246" s="119" t="str">
        <f t="shared" ca="1" si="55"/>
        <v>-</v>
      </c>
      <c r="AH246" s="118" t="str">
        <f t="shared" ca="1" si="56"/>
        <v>-</v>
      </c>
      <c r="AI246" s="118">
        <f t="shared" ca="1" si="57"/>
        <v>0</v>
      </c>
      <c r="AJ246" s="120">
        <f t="shared" ca="1" si="58"/>
        <v>0</v>
      </c>
      <c r="AK246" s="118">
        <f t="shared" ca="1" si="33"/>
        <v>0</v>
      </c>
      <c r="AL246" s="118">
        <f t="shared" ca="1" si="34"/>
        <v>0</v>
      </c>
    </row>
    <row r="247" spans="1:38" ht="27" customHeight="1" x14ac:dyDescent="0.25">
      <c r="A247" s="53">
        <f>'OSNOVNA PLAČA'!A241</f>
        <v>232</v>
      </c>
      <c r="B247" s="333" t="str">
        <f t="shared" ca="1" si="21"/>
        <v>A232</v>
      </c>
      <c r="C247" s="333"/>
      <c r="D247" s="54" t="str">
        <f>IF(LEN('OSNOVNA PLAČA'!C241)&gt;0,'OSNOVNA PLAČA'!C241,"")</f>
        <v/>
      </c>
      <c r="E247" s="55" t="str">
        <f>IF(LEN('OSNOVNA PLAČA'!D241)&gt;0,'OSNOVNA PLAČA'!D241,"")</f>
        <v/>
      </c>
      <c r="F247" s="164">
        <f ca="1">IF(LEN(B247)&gt;0,'OBRAČUNANA OSNOVNA PLAČA'!L241,"")</f>
        <v>0</v>
      </c>
      <c r="G247" s="57"/>
      <c r="H247" s="57"/>
      <c r="I247" s="57"/>
      <c r="J247" s="57"/>
      <c r="K247" s="57"/>
      <c r="L247" s="178">
        <f t="shared" si="50"/>
        <v>0</v>
      </c>
      <c r="M247" s="179">
        <f t="shared" ca="1" si="59"/>
        <v>0</v>
      </c>
      <c r="N247" s="179">
        <f t="shared" ca="1" si="61"/>
        <v>0</v>
      </c>
      <c r="O247" s="180">
        <f t="shared" ca="1" si="51"/>
        <v>0</v>
      </c>
      <c r="P247" s="181">
        <f t="shared" ca="1" si="60"/>
        <v>0</v>
      </c>
      <c r="Q247" s="182">
        <f t="shared" ca="1" si="52"/>
        <v>0</v>
      </c>
      <c r="R247" s="182">
        <f ca="1">IF(LEN(B247)&gt;0,'7'!R247-'7'!Q247,"")</f>
        <v>0</v>
      </c>
      <c r="S247" s="183"/>
      <c r="T247" s="33"/>
      <c r="U247" s="33"/>
      <c r="V247" s="33"/>
      <c r="W247" s="33"/>
      <c r="X247" s="33"/>
      <c r="Y247" s="33"/>
      <c r="AB247" s="243">
        <f>ROW()</f>
        <v>247</v>
      </c>
      <c r="AC247" s="118">
        <f t="shared" ca="1" si="25"/>
        <v>0</v>
      </c>
      <c r="AD247" s="118">
        <f t="shared" ca="1" si="26"/>
        <v>0</v>
      </c>
      <c r="AE247" s="119" t="str">
        <f t="shared" ca="1" si="53"/>
        <v>-</v>
      </c>
      <c r="AF247" s="118" t="str">
        <f t="shared" ca="1" si="54"/>
        <v>-</v>
      </c>
      <c r="AG247" s="119" t="str">
        <f t="shared" ca="1" si="55"/>
        <v>-</v>
      </c>
      <c r="AH247" s="118" t="str">
        <f t="shared" ca="1" si="56"/>
        <v>-</v>
      </c>
      <c r="AI247" s="118">
        <f t="shared" ca="1" si="57"/>
        <v>0</v>
      </c>
      <c r="AJ247" s="120">
        <f t="shared" ca="1" si="58"/>
        <v>0</v>
      </c>
      <c r="AK247" s="118">
        <f t="shared" ca="1" si="33"/>
        <v>0</v>
      </c>
      <c r="AL247" s="118">
        <f t="shared" ca="1" si="34"/>
        <v>0</v>
      </c>
    </row>
    <row r="248" spans="1:38" ht="27" customHeight="1" x14ac:dyDescent="0.25">
      <c r="A248" s="53">
        <f>'OSNOVNA PLAČA'!A242</f>
        <v>233</v>
      </c>
      <c r="B248" s="333" t="str">
        <f t="shared" ca="1" si="21"/>
        <v>A233</v>
      </c>
      <c r="C248" s="333"/>
      <c r="D248" s="54" t="str">
        <f>IF(LEN('OSNOVNA PLAČA'!C242)&gt;0,'OSNOVNA PLAČA'!C242,"")</f>
        <v/>
      </c>
      <c r="E248" s="55" t="str">
        <f>IF(LEN('OSNOVNA PLAČA'!D242)&gt;0,'OSNOVNA PLAČA'!D242,"")</f>
        <v/>
      </c>
      <c r="F248" s="164">
        <f ca="1">IF(LEN(B248)&gt;0,'OBRAČUNANA OSNOVNA PLAČA'!L242,"")</f>
        <v>0</v>
      </c>
      <c r="G248" s="57"/>
      <c r="H248" s="57"/>
      <c r="I248" s="57"/>
      <c r="J248" s="57"/>
      <c r="K248" s="57"/>
      <c r="L248" s="178">
        <f t="shared" si="50"/>
        <v>0</v>
      </c>
      <c r="M248" s="179">
        <f t="shared" ca="1" si="59"/>
        <v>0</v>
      </c>
      <c r="N248" s="179">
        <f t="shared" ca="1" si="61"/>
        <v>0</v>
      </c>
      <c r="O248" s="180">
        <f t="shared" ca="1" si="51"/>
        <v>0</v>
      </c>
      <c r="P248" s="181">
        <f t="shared" ca="1" si="60"/>
        <v>0</v>
      </c>
      <c r="Q248" s="182">
        <f t="shared" ca="1" si="52"/>
        <v>0</v>
      </c>
      <c r="R248" s="182">
        <f ca="1">IF(LEN(B248)&gt;0,'7'!R248-'7'!Q248,"")</f>
        <v>0</v>
      </c>
      <c r="S248" s="183"/>
      <c r="T248" s="33"/>
      <c r="U248" s="33"/>
      <c r="V248" s="33"/>
      <c r="W248" s="33"/>
      <c r="X248" s="33"/>
      <c r="Y248" s="33"/>
      <c r="AB248" s="243">
        <f>ROW()</f>
        <v>248</v>
      </c>
      <c r="AC248" s="118">
        <f t="shared" ca="1" si="25"/>
        <v>0</v>
      </c>
      <c r="AD248" s="118">
        <f t="shared" ca="1" si="26"/>
        <v>0</v>
      </c>
      <c r="AE248" s="119" t="str">
        <f t="shared" ca="1" si="53"/>
        <v>-</v>
      </c>
      <c r="AF248" s="118" t="str">
        <f t="shared" ca="1" si="54"/>
        <v>-</v>
      </c>
      <c r="AG248" s="119" t="str">
        <f t="shared" ca="1" si="55"/>
        <v>-</v>
      </c>
      <c r="AH248" s="118" t="str">
        <f t="shared" ca="1" si="56"/>
        <v>-</v>
      </c>
      <c r="AI248" s="118">
        <f t="shared" ca="1" si="57"/>
        <v>0</v>
      </c>
      <c r="AJ248" s="120">
        <f t="shared" ca="1" si="58"/>
        <v>0</v>
      </c>
      <c r="AK248" s="118">
        <f t="shared" ca="1" si="33"/>
        <v>0</v>
      </c>
      <c r="AL248" s="118">
        <f t="shared" ca="1" si="34"/>
        <v>0</v>
      </c>
    </row>
    <row r="249" spans="1:38" ht="27" customHeight="1" x14ac:dyDescent="0.25">
      <c r="A249" s="53">
        <f>'OSNOVNA PLAČA'!A243</f>
        <v>234</v>
      </c>
      <c r="B249" s="333" t="str">
        <f t="shared" ca="1" si="21"/>
        <v>A234</v>
      </c>
      <c r="C249" s="333"/>
      <c r="D249" s="54" t="str">
        <f>IF(LEN('OSNOVNA PLAČA'!C243)&gt;0,'OSNOVNA PLAČA'!C243,"")</f>
        <v/>
      </c>
      <c r="E249" s="55" t="str">
        <f>IF(LEN('OSNOVNA PLAČA'!D243)&gt;0,'OSNOVNA PLAČA'!D243,"")</f>
        <v/>
      </c>
      <c r="F249" s="164">
        <f ca="1">IF(LEN(B249)&gt;0,'OBRAČUNANA OSNOVNA PLAČA'!L243,"")</f>
        <v>0</v>
      </c>
      <c r="G249" s="57"/>
      <c r="H249" s="57"/>
      <c r="I249" s="57"/>
      <c r="J249" s="57"/>
      <c r="K249" s="57"/>
      <c r="L249" s="178">
        <f t="shared" si="50"/>
        <v>0</v>
      </c>
      <c r="M249" s="179">
        <f t="shared" ca="1" si="59"/>
        <v>0</v>
      </c>
      <c r="N249" s="179">
        <f t="shared" ca="1" si="61"/>
        <v>0</v>
      </c>
      <c r="O249" s="180">
        <f t="shared" ca="1" si="51"/>
        <v>0</v>
      </c>
      <c r="P249" s="181">
        <f t="shared" ca="1" si="60"/>
        <v>0</v>
      </c>
      <c r="Q249" s="182">
        <f t="shared" ca="1" si="52"/>
        <v>0</v>
      </c>
      <c r="R249" s="182">
        <f ca="1">IF(LEN(B249)&gt;0,'7'!R249-'7'!Q249,"")</f>
        <v>0</v>
      </c>
      <c r="S249" s="183"/>
      <c r="T249" s="33"/>
      <c r="U249" s="33"/>
      <c r="V249" s="33"/>
      <c r="W249" s="33"/>
      <c r="X249" s="33"/>
      <c r="Y249" s="33"/>
      <c r="AB249" s="243">
        <f>ROW()</f>
        <v>249</v>
      </c>
      <c r="AC249" s="118">
        <f t="shared" ca="1" si="25"/>
        <v>0</v>
      </c>
      <c r="AD249" s="118">
        <f t="shared" ca="1" si="26"/>
        <v>0</v>
      </c>
      <c r="AE249" s="119" t="str">
        <f t="shared" ca="1" si="53"/>
        <v>-</v>
      </c>
      <c r="AF249" s="118" t="str">
        <f t="shared" ca="1" si="54"/>
        <v>-</v>
      </c>
      <c r="AG249" s="119" t="str">
        <f t="shared" ca="1" si="55"/>
        <v>-</v>
      </c>
      <c r="AH249" s="118" t="str">
        <f t="shared" ca="1" si="56"/>
        <v>-</v>
      </c>
      <c r="AI249" s="118">
        <f t="shared" ca="1" si="57"/>
        <v>0</v>
      </c>
      <c r="AJ249" s="120">
        <f t="shared" ca="1" si="58"/>
        <v>0</v>
      </c>
      <c r="AK249" s="118">
        <f t="shared" ca="1" si="33"/>
        <v>0</v>
      </c>
      <c r="AL249" s="118">
        <f t="shared" ca="1" si="34"/>
        <v>0</v>
      </c>
    </row>
    <row r="250" spans="1:38" ht="27" customHeight="1" x14ac:dyDescent="0.25">
      <c r="A250" s="53">
        <f>'OSNOVNA PLAČA'!A244</f>
        <v>235</v>
      </c>
      <c r="B250" s="333" t="str">
        <f t="shared" ca="1" si="21"/>
        <v>A235</v>
      </c>
      <c r="C250" s="333"/>
      <c r="D250" s="54" t="str">
        <f>IF(LEN('OSNOVNA PLAČA'!C244)&gt;0,'OSNOVNA PLAČA'!C244,"")</f>
        <v/>
      </c>
      <c r="E250" s="55" t="str">
        <f>IF(LEN('OSNOVNA PLAČA'!D244)&gt;0,'OSNOVNA PLAČA'!D244,"")</f>
        <v/>
      </c>
      <c r="F250" s="164">
        <f ca="1">IF(LEN(B250)&gt;0,'OBRAČUNANA OSNOVNA PLAČA'!L244,"")</f>
        <v>0</v>
      </c>
      <c r="G250" s="57"/>
      <c r="H250" s="57"/>
      <c r="I250" s="57"/>
      <c r="J250" s="57"/>
      <c r="K250" s="57"/>
      <c r="L250" s="178">
        <f t="shared" si="50"/>
        <v>0</v>
      </c>
      <c r="M250" s="179">
        <f t="shared" ca="1" si="59"/>
        <v>0</v>
      </c>
      <c r="N250" s="179">
        <f t="shared" ca="1" si="61"/>
        <v>0</v>
      </c>
      <c r="O250" s="180">
        <f t="shared" ca="1" si="51"/>
        <v>0</v>
      </c>
      <c r="P250" s="181">
        <f t="shared" ca="1" si="60"/>
        <v>0</v>
      </c>
      <c r="Q250" s="182">
        <f t="shared" ca="1" si="52"/>
        <v>0</v>
      </c>
      <c r="R250" s="182">
        <f ca="1">IF(LEN(B250)&gt;0,'7'!R250-'7'!Q250,"")</f>
        <v>0</v>
      </c>
      <c r="S250" s="183"/>
      <c r="T250" s="33"/>
      <c r="U250" s="33"/>
      <c r="V250" s="33"/>
      <c r="W250" s="33"/>
      <c r="X250" s="33"/>
      <c r="Y250" s="33"/>
      <c r="AB250" s="243">
        <f>ROW()</f>
        <v>250</v>
      </c>
      <c r="AC250" s="118">
        <f t="shared" ca="1" si="25"/>
        <v>0</v>
      </c>
      <c r="AD250" s="118">
        <f t="shared" ca="1" si="26"/>
        <v>0</v>
      </c>
      <c r="AE250" s="119" t="str">
        <f t="shared" ca="1" si="53"/>
        <v>-</v>
      </c>
      <c r="AF250" s="118" t="str">
        <f t="shared" ca="1" si="54"/>
        <v>-</v>
      </c>
      <c r="AG250" s="119" t="str">
        <f t="shared" ca="1" si="55"/>
        <v>-</v>
      </c>
      <c r="AH250" s="118" t="str">
        <f t="shared" ca="1" si="56"/>
        <v>-</v>
      </c>
      <c r="AI250" s="118">
        <f t="shared" ca="1" si="57"/>
        <v>0</v>
      </c>
      <c r="AJ250" s="120">
        <f t="shared" ca="1" si="58"/>
        <v>0</v>
      </c>
      <c r="AK250" s="118">
        <f t="shared" ca="1" si="33"/>
        <v>0</v>
      </c>
      <c r="AL250" s="118">
        <f t="shared" ca="1" si="34"/>
        <v>0</v>
      </c>
    </row>
    <row r="251" spans="1:38" ht="27" customHeight="1" x14ac:dyDescent="0.25">
      <c r="A251" s="53">
        <f>'OSNOVNA PLAČA'!A245</f>
        <v>236</v>
      </c>
      <c r="B251" s="333" t="str">
        <f t="shared" ca="1" si="21"/>
        <v>A236</v>
      </c>
      <c r="C251" s="333"/>
      <c r="D251" s="54" t="str">
        <f>IF(LEN('OSNOVNA PLAČA'!C245)&gt;0,'OSNOVNA PLAČA'!C245,"")</f>
        <v/>
      </c>
      <c r="E251" s="55" t="str">
        <f>IF(LEN('OSNOVNA PLAČA'!D245)&gt;0,'OSNOVNA PLAČA'!D245,"")</f>
        <v/>
      </c>
      <c r="F251" s="164">
        <f ca="1">IF(LEN(B251)&gt;0,'OBRAČUNANA OSNOVNA PLAČA'!L245,"")</f>
        <v>0</v>
      </c>
      <c r="G251" s="57"/>
      <c r="H251" s="57"/>
      <c r="I251" s="57"/>
      <c r="J251" s="57"/>
      <c r="K251" s="57"/>
      <c r="L251" s="178">
        <f t="shared" si="50"/>
        <v>0</v>
      </c>
      <c r="M251" s="179">
        <f t="shared" ca="1" si="59"/>
        <v>0</v>
      </c>
      <c r="N251" s="179">
        <f t="shared" ca="1" si="61"/>
        <v>0</v>
      </c>
      <c r="O251" s="180">
        <f t="shared" ca="1" si="51"/>
        <v>0</v>
      </c>
      <c r="P251" s="181">
        <f t="shared" ca="1" si="60"/>
        <v>0</v>
      </c>
      <c r="Q251" s="182">
        <f t="shared" ca="1" si="52"/>
        <v>0</v>
      </c>
      <c r="R251" s="182">
        <f ca="1">IF(LEN(B251)&gt;0,'7'!R251-'7'!Q251,"")</f>
        <v>0</v>
      </c>
      <c r="S251" s="183"/>
      <c r="T251" s="33"/>
      <c r="U251" s="33"/>
      <c r="V251" s="33"/>
      <c r="W251" s="33"/>
      <c r="X251" s="33"/>
      <c r="Y251" s="33"/>
      <c r="AB251" s="243">
        <f>ROW()</f>
        <v>251</v>
      </c>
      <c r="AC251" s="118">
        <f t="shared" ca="1" si="25"/>
        <v>0</v>
      </c>
      <c r="AD251" s="118">
        <f t="shared" ca="1" si="26"/>
        <v>0</v>
      </c>
      <c r="AE251" s="119" t="str">
        <f t="shared" ca="1" si="53"/>
        <v>-</v>
      </c>
      <c r="AF251" s="118" t="str">
        <f t="shared" ca="1" si="54"/>
        <v>-</v>
      </c>
      <c r="AG251" s="119" t="str">
        <f t="shared" ca="1" si="55"/>
        <v>-</v>
      </c>
      <c r="AH251" s="118" t="str">
        <f t="shared" ca="1" si="56"/>
        <v>-</v>
      </c>
      <c r="AI251" s="118">
        <f t="shared" ca="1" si="57"/>
        <v>0</v>
      </c>
      <c r="AJ251" s="120">
        <f t="shared" ca="1" si="58"/>
        <v>0</v>
      </c>
      <c r="AK251" s="118">
        <f t="shared" ca="1" si="33"/>
        <v>0</v>
      </c>
      <c r="AL251" s="118">
        <f t="shared" ca="1" si="34"/>
        <v>0</v>
      </c>
    </row>
    <row r="252" spans="1:38" ht="27" customHeight="1" x14ac:dyDescent="0.25">
      <c r="A252" s="53">
        <f>'OSNOVNA PLAČA'!A246</f>
        <v>237</v>
      </c>
      <c r="B252" s="333" t="str">
        <f t="shared" ca="1" si="21"/>
        <v>A237</v>
      </c>
      <c r="C252" s="333"/>
      <c r="D252" s="54" t="str">
        <f>IF(LEN('OSNOVNA PLAČA'!C246)&gt;0,'OSNOVNA PLAČA'!C246,"")</f>
        <v/>
      </c>
      <c r="E252" s="55" t="str">
        <f>IF(LEN('OSNOVNA PLAČA'!D246)&gt;0,'OSNOVNA PLAČA'!D246,"")</f>
        <v/>
      </c>
      <c r="F252" s="164">
        <f ca="1">IF(LEN(B252)&gt;0,'OBRAČUNANA OSNOVNA PLAČA'!L246,"")</f>
        <v>0</v>
      </c>
      <c r="G252" s="57"/>
      <c r="H252" s="57"/>
      <c r="I252" s="57"/>
      <c r="J252" s="57"/>
      <c r="K252" s="57"/>
      <c r="L252" s="178">
        <f t="shared" si="50"/>
        <v>0</v>
      </c>
      <c r="M252" s="179">
        <f t="shared" ca="1" si="59"/>
        <v>0</v>
      </c>
      <c r="N252" s="179">
        <f t="shared" ca="1" si="61"/>
        <v>0</v>
      </c>
      <c r="O252" s="180">
        <f t="shared" ca="1" si="51"/>
        <v>0</v>
      </c>
      <c r="P252" s="181">
        <f t="shared" ca="1" si="60"/>
        <v>0</v>
      </c>
      <c r="Q252" s="182">
        <f t="shared" ca="1" si="52"/>
        <v>0</v>
      </c>
      <c r="R252" s="182">
        <f ca="1">IF(LEN(B252)&gt;0,'7'!R252-'7'!Q252,"")</f>
        <v>0</v>
      </c>
      <c r="S252" s="183"/>
      <c r="T252" s="33"/>
      <c r="U252" s="33"/>
      <c r="V252" s="33"/>
      <c r="W252" s="33"/>
      <c r="X252" s="33"/>
      <c r="Y252" s="33"/>
      <c r="AB252" s="243">
        <f>ROW()</f>
        <v>252</v>
      </c>
      <c r="AC252" s="118">
        <f t="shared" ca="1" si="25"/>
        <v>0</v>
      </c>
      <c r="AD252" s="118">
        <f t="shared" ca="1" si="26"/>
        <v>0</v>
      </c>
      <c r="AE252" s="119" t="str">
        <f t="shared" ca="1" si="53"/>
        <v>-</v>
      </c>
      <c r="AF252" s="118" t="str">
        <f t="shared" ca="1" si="54"/>
        <v>-</v>
      </c>
      <c r="AG252" s="119" t="str">
        <f t="shared" ca="1" si="55"/>
        <v>-</v>
      </c>
      <c r="AH252" s="118" t="str">
        <f t="shared" ca="1" si="56"/>
        <v>-</v>
      </c>
      <c r="AI252" s="118">
        <f t="shared" ca="1" si="57"/>
        <v>0</v>
      </c>
      <c r="AJ252" s="120">
        <f t="shared" ca="1" si="58"/>
        <v>0</v>
      </c>
      <c r="AK252" s="118">
        <f t="shared" ca="1" si="33"/>
        <v>0</v>
      </c>
      <c r="AL252" s="118">
        <f t="shared" ca="1" si="34"/>
        <v>0</v>
      </c>
    </row>
    <row r="253" spans="1:38" ht="27" customHeight="1" x14ac:dyDescent="0.25">
      <c r="A253" s="53">
        <f>'OSNOVNA PLAČA'!A247</f>
        <v>238</v>
      </c>
      <c r="B253" s="333" t="str">
        <f t="shared" ca="1" si="21"/>
        <v>A238</v>
      </c>
      <c r="C253" s="333"/>
      <c r="D253" s="54" t="str">
        <f>IF(LEN('OSNOVNA PLAČA'!C247)&gt;0,'OSNOVNA PLAČA'!C247,"")</f>
        <v/>
      </c>
      <c r="E253" s="55" t="str">
        <f>IF(LEN('OSNOVNA PLAČA'!D247)&gt;0,'OSNOVNA PLAČA'!D247,"")</f>
        <v/>
      </c>
      <c r="F253" s="164">
        <f ca="1">IF(LEN(B253)&gt;0,'OBRAČUNANA OSNOVNA PLAČA'!L247,"")</f>
        <v>0</v>
      </c>
      <c r="G253" s="57"/>
      <c r="H253" s="57"/>
      <c r="I253" s="57"/>
      <c r="J253" s="57"/>
      <c r="K253" s="57"/>
      <c r="L253" s="178">
        <f t="shared" si="50"/>
        <v>0</v>
      </c>
      <c r="M253" s="179">
        <f t="shared" ca="1" si="59"/>
        <v>0</v>
      </c>
      <c r="N253" s="179">
        <f t="shared" ca="1" si="61"/>
        <v>0</v>
      </c>
      <c r="O253" s="180">
        <f t="shared" ca="1" si="51"/>
        <v>0</v>
      </c>
      <c r="P253" s="181">
        <f t="shared" ca="1" si="60"/>
        <v>0</v>
      </c>
      <c r="Q253" s="182">
        <f t="shared" ca="1" si="52"/>
        <v>0</v>
      </c>
      <c r="R253" s="182">
        <f ca="1">IF(LEN(B253)&gt;0,'7'!R253-'7'!Q253,"")</f>
        <v>0</v>
      </c>
      <c r="S253" s="183"/>
      <c r="T253" s="33"/>
      <c r="U253" s="33"/>
      <c r="V253" s="33"/>
      <c r="W253" s="33"/>
      <c r="X253" s="33"/>
      <c r="Y253" s="33"/>
      <c r="AB253" s="243">
        <f>ROW()</f>
        <v>253</v>
      </c>
      <c r="AC253" s="118">
        <f t="shared" ca="1" si="25"/>
        <v>0</v>
      </c>
      <c r="AD253" s="118">
        <f t="shared" ca="1" si="26"/>
        <v>0</v>
      </c>
      <c r="AE253" s="119" t="str">
        <f t="shared" ca="1" si="53"/>
        <v>-</v>
      </c>
      <c r="AF253" s="118" t="str">
        <f t="shared" ca="1" si="54"/>
        <v>-</v>
      </c>
      <c r="AG253" s="119" t="str">
        <f t="shared" ca="1" si="55"/>
        <v>-</v>
      </c>
      <c r="AH253" s="118" t="str">
        <f t="shared" ca="1" si="56"/>
        <v>-</v>
      </c>
      <c r="AI253" s="118">
        <f t="shared" ca="1" si="57"/>
        <v>0</v>
      </c>
      <c r="AJ253" s="120">
        <f t="shared" ca="1" si="58"/>
        <v>0</v>
      </c>
      <c r="AK253" s="118">
        <f t="shared" ca="1" si="33"/>
        <v>0</v>
      </c>
      <c r="AL253" s="118">
        <f t="shared" ca="1" si="34"/>
        <v>0</v>
      </c>
    </row>
    <row r="254" spans="1:38" ht="27" customHeight="1" x14ac:dyDescent="0.25">
      <c r="A254" s="53">
        <f>'OSNOVNA PLAČA'!A248</f>
        <v>239</v>
      </c>
      <c r="B254" s="333" t="str">
        <f t="shared" ca="1" si="21"/>
        <v>A239</v>
      </c>
      <c r="C254" s="333"/>
      <c r="D254" s="54" t="str">
        <f>IF(LEN('OSNOVNA PLAČA'!C248)&gt;0,'OSNOVNA PLAČA'!C248,"")</f>
        <v/>
      </c>
      <c r="E254" s="55" t="str">
        <f>IF(LEN('OSNOVNA PLAČA'!D248)&gt;0,'OSNOVNA PLAČA'!D248,"")</f>
        <v/>
      </c>
      <c r="F254" s="164">
        <f ca="1">IF(LEN(B254)&gt;0,'OBRAČUNANA OSNOVNA PLAČA'!L248,"")</f>
        <v>0</v>
      </c>
      <c r="G254" s="57"/>
      <c r="H254" s="57"/>
      <c r="I254" s="57"/>
      <c r="J254" s="57"/>
      <c r="K254" s="57"/>
      <c r="L254" s="178">
        <f t="shared" si="50"/>
        <v>0</v>
      </c>
      <c r="M254" s="179">
        <f t="shared" ca="1" si="59"/>
        <v>0</v>
      </c>
      <c r="N254" s="179">
        <f t="shared" ca="1" si="61"/>
        <v>0</v>
      </c>
      <c r="O254" s="180">
        <f t="shared" ca="1" si="51"/>
        <v>0</v>
      </c>
      <c r="P254" s="181">
        <f t="shared" ca="1" si="60"/>
        <v>0</v>
      </c>
      <c r="Q254" s="182">
        <f t="shared" ca="1" si="52"/>
        <v>0</v>
      </c>
      <c r="R254" s="182">
        <f ca="1">IF(LEN(B254)&gt;0,'7'!R254-'7'!Q254,"")</f>
        <v>0</v>
      </c>
      <c r="S254" s="183"/>
      <c r="T254" s="33"/>
      <c r="U254" s="33"/>
      <c r="V254" s="33"/>
      <c r="W254" s="33"/>
      <c r="X254" s="33"/>
      <c r="Y254" s="33"/>
      <c r="AB254" s="243">
        <f>ROW()</f>
        <v>254</v>
      </c>
      <c r="AC254" s="118">
        <f t="shared" ca="1" si="25"/>
        <v>0</v>
      </c>
      <c r="AD254" s="118">
        <f t="shared" ca="1" si="26"/>
        <v>0</v>
      </c>
      <c r="AE254" s="119" t="str">
        <f t="shared" ca="1" si="53"/>
        <v>-</v>
      </c>
      <c r="AF254" s="118" t="str">
        <f t="shared" ca="1" si="54"/>
        <v>-</v>
      </c>
      <c r="AG254" s="119" t="str">
        <f t="shared" ca="1" si="55"/>
        <v>-</v>
      </c>
      <c r="AH254" s="118" t="str">
        <f t="shared" ca="1" si="56"/>
        <v>-</v>
      </c>
      <c r="AI254" s="118">
        <f t="shared" ca="1" si="57"/>
        <v>0</v>
      </c>
      <c r="AJ254" s="120">
        <f t="shared" ca="1" si="58"/>
        <v>0</v>
      </c>
      <c r="AK254" s="118">
        <f t="shared" ca="1" si="33"/>
        <v>0</v>
      </c>
      <c r="AL254" s="118">
        <f t="shared" ca="1" si="34"/>
        <v>0</v>
      </c>
    </row>
    <row r="255" spans="1:38" ht="27" customHeight="1" x14ac:dyDescent="0.25">
      <c r="A255" s="53">
        <f>'OSNOVNA PLAČA'!A249</f>
        <v>240</v>
      </c>
      <c r="B255" s="333" t="str">
        <f t="shared" ca="1" si="21"/>
        <v>A240</v>
      </c>
      <c r="C255" s="333"/>
      <c r="D255" s="54" t="str">
        <f>IF(LEN('OSNOVNA PLAČA'!C249)&gt;0,'OSNOVNA PLAČA'!C249,"")</f>
        <v/>
      </c>
      <c r="E255" s="55" t="str">
        <f>IF(LEN('OSNOVNA PLAČA'!D249)&gt;0,'OSNOVNA PLAČA'!D249,"")</f>
        <v/>
      </c>
      <c r="F255" s="164">
        <f ca="1">IF(LEN(B255)&gt;0,'OBRAČUNANA OSNOVNA PLAČA'!L249,"")</f>
        <v>0</v>
      </c>
      <c r="G255" s="57"/>
      <c r="H255" s="57"/>
      <c r="I255" s="57"/>
      <c r="J255" s="57"/>
      <c r="K255" s="57"/>
      <c r="L255" s="178">
        <f t="shared" si="50"/>
        <v>0</v>
      </c>
      <c r="M255" s="179">
        <f t="shared" ca="1" si="59"/>
        <v>0</v>
      </c>
      <c r="N255" s="179">
        <f t="shared" ca="1" si="61"/>
        <v>0</v>
      </c>
      <c r="O255" s="180">
        <f t="shared" ca="1" si="51"/>
        <v>0</v>
      </c>
      <c r="P255" s="181">
        <f t="shared" ca="1" si="60"/>
        <v>0</v>
      </c>
      <c r="Q255" s="182">
        <f t="shared" ca="1" si="52"/>
        <v>0</v>
      </c>
      <c r="R255" s="182">
        <f ca="1">IF(LEN(B255)&gt;0,'7'!R255-'7'!Q255,"")</f>
        <v>0</v>
      </c>
      <c r="S255" s="183"/>
      <c r="T255" s="33"/>
      <c r="U255" s="33"/>
      <c r="V255" s="33"/>
      <c r="W255" s="33"/>
      <c r="X255" s="33"/>
      <c r="Y255" s="33"/>
      <c r="AB255" s="243">
        <f>ROW()</f>
        <v>255</v>
      </c>
      <c r="AC255" s="118">
        <f t="shared" ca="1" si="25"/>
        <v>0</v>
      </c>
      <c r="AD255" s="118">
        <f t="shared" ca="1" si="26"/>
        <v>0</v>
      </c>
      <c r="AE255" s="119" t="str">
        <f t="shared" ca="1" si="53"/>
        <v>-</v>
      </c>
      <c r="AF255" s="118" t="str">
        <f t="shared" ca="1" si="54"/>
        <v>-</v>
      </c>
      <c r="AG255" s="119" t="str">
        <f t="shared" ca="1" si="55"/>
        <v>-</v>
      </c>
      <c r="AH255" s="118" t="str">
        <f t="shared" ca="1" si="56"/>
        <v>-</v>
      </c>
      <c r="AI255" s="118">
        <f t="shared" ca="1" si="57"/>
        <v>0</v>
      </c>
      <c r="AJ255" s="120">
        <f t="shared" ca="1" si="58"/>
        <v>0</v>
      </c>
      <c r="AK255" s="118">
        <f t="shared" ca="1" si="33"/>
        <v>0</v>
      </c>
      <c r="AL255" s="118">
        <f t="shared" ca="1" si="34"/>
        <v>0</v>
      </c>
    </row>
    <row r="256" spans="1:38" ht="27" customHeight="1" x14ac:dyDescent="0.25">
      <c r="A256" s="53">
        <f>'OSNOVNA PLAČA'!A250</f>
        <v>241</v>
      </c>
      <c r="B256" s="333" t="str">
        <f t="shared" ca="1" si="21"/>
        <v>A241</v>
      </c>
      <c r="C256" s="333"/>
      <c r="D256" s="54" t="str">
        <f>IF(LEN('OSNOVNA PLAČA'!C250)&gt;0,'OSNOVNA PLAČA'!C250,"")</f>
        <v/>
      </c>
      <c r="E256" s="55" t="str">
        <f>IF(LEN('OSNOVNA PLAČA'!D250)&gt;0,'OSNOVNA PLAČA'!D250,"")</f>
        <v/>
      </c>
      <c r="F256" s="164">
        <f ca="1">IF(LEN(B256)&gt;0,'OBRAČUNANA OSNOVNA PLAČA'!L250,"")</f>
        <v>0</v>
      </c>
      <c r="G256" s="57"/>
      <c r="H256" s="57"/>
      <c r="I256" s="57"/>
      <c r="J256" s="57"/>
      <c r="K256" s="57"/>
      <c r="L256" s="178">
        <f t="shared" si="50"/>
        <v>0</v>
      </c>
      <c r="M256" s="179">
        <f t="shared" ca="1" si="59"/>
        <v>0</v>
      </c>
      <c r="N256" s="179">
        <f t="shared" ca="1" si="61"/>
        <v>0</v>
      </c>
      <c r="O256" s="180">
        <f t="shared" ca="1" si="51"/>
        <v>0</v>
      </c>
      <c r="P256" s="181">
        <f t="shared" ca="1" si="60"/>
        <v>0</v>
      </c>
      <c r="Q256" s="182">
        <f t="shared" ca="1" si="52"/>
        <v>0</v>
      </c>
      <c r="R256" s="182">
        <f ca="1">IF(LEN(B256)&gt;0,'7'!R256-'7'!Q256,"")</f>
        <v>0</v>
      </c>
      <c r="S256" s="183"/>
      <c r="T256" s="33"/>
      <c r="U256" s="33"/>
      <c r="V256" s="33"/>
      <c r="W256" s="33"/>
      <c r="X256" s="33"/>
      <c r="Y256" s="33"/>
      <c r="AB256" s="243">
        <f>ROW()</f>
        <v>256</v>
      </c>
      <c r="AC256" s="118">
        <f t="shared" ca="1" si="25"/>
        <v>0</v>
      </c>
      <c r="AD256" s="118">
        <f t="shared" ca="1" si="26"/>
        <v>0</v>
      </c>
      <c r="AE256" s="119" t="str">
        <f t="shared" ca="1" si="53"/>
        <v>-</v>
      </c>
      <c r="AF256" s="118" t="str">
        <f t="shared" ca="1" si="54"/>
        <v>-</v>
      </c>
      <c r="AG256" s="119" t="str">
        <f t="shared" ca="1" si="55"/>
        <v>-</v>
      </c>
      <c r="AH256" s="118" t="str">
        <f t="shared" ca="1" si="56"/>
        <v>-</v>
      </c>
      <c r="AI256" s="118">
        <f t="shared" ca="1" si="57"/>
        <v>0</v>
      </c>
      <c r="AJ256" s="120">
        <f t="shared" ca="1" si="58"/>
        <v>0</v>
      </c>
      <c r="AK256" s="118">
        <f t="shared" ca="1" si="33"/>
        <v>0</v>
      </c>
      <c r="AL256" s="118">
        <f t="shared" ca="1" si="34"/>
        <v>0</v>
      </c>
    </row>
    <row r="257" spans="1:44" ht="27" customHeight="1" x14ac:dyDescent="0.25">
      <c r="A257" s="53">
        <f>'OSNOVNA PLAČA'!A251</f>
        <v>242</v>
      </c>
      <c r="B257" s="333" t="str">
        <f t="shared" ca="1" si="21"/>
        <v>A242</v>
      </c>
      <c r="C257" s="333"/>
      <c r="D257" s="54" t="str">
        <f>IF(LEN('OSNOVNA PLAČA'!C251)&gt;0,'OSNOVNA PLAČA'!C251,"")</f>
        <v/>
      </c>
      <c r="E257" s="55" t="str">
        <f>IF(LEN('OSNOVNA PLAČA'!D251)&gt;0,'OSNOVNA PLAČA'!D251,"")</f>
        <v/>
      </c>
      <c r="F257" s="164">
        <f ca="1">IF(LEN(B257)&gt;0,'OBRAČUNANA OSNOVNA PLAČA'!L251,"")</f>
        <v>0</v>
      </c>
      <c r="G257" s="57"/>
      <c r="H257" s="57"/>
      <c r="I257" s="57"/>
      <c r="J257" s="57"/>
      <c r="K257" s="57"/>
      <c r="L257" s="178">
        <f t="shared" si="50"/>
        <v>0</v>
      </c>
      <c r="M257" s="179">
        <f t="shared" ca="1" si="59"/>
        <v>0</v>
      </c>
      <c r="N257" s="179">
        <f t="shared" ca="1" si="61"/>
        <v>0</v>
      </c>
      <c r="O257" s="180">
        <f t="shared" ca="1" si="51"/>
        <v>0</v>
      </c>
      <c r="P257" s="181">
        <f t="shared" ca="1" si="60"/>
        <v>0</v>
      </c>
      <c r="Q257" s="182">
        <f t="shared" ca="1" si="52"/>
        <v>0</v>
      </c>
      <c r="R257" s="182">
        <f ca="1">IF(LEN(B257)&gt;0,'7'!R257-'7'!Q257,"")</f>
        <v>0</v>
      </c>
      <c r="S257" s="183"/>
      <c r="T257" s="33"/>
      <c r="U257" s="33"/>
      <c r="V257" s="33"/>
      <c r="W257" s="33"/>
      <c r="X257" s="33"/>
      <c r="Y257" s="33"/>
      <c r="AB257" s="243">
        <f>ROW()</f>
        <v>257</v>
      </c>
      <c r="AC257" s="118">
        <f t="shared" ca="1" si="25"/>
        <v>0</v>
      </c>
      <c r="AD257" s="118">
        <f t="shared" ca="1" si="26"/>
        <v>0</v>
      </c>
      <c r="AE257" s="119" t="str">
        <f t="shared" ca="1" si="53"/>
        <v>-</v>
      </c>
      <c r="AF257" s="118" t="str">
        <f t="shared" ca="1" si="54"/>
        <v>-</v>
      </c>
      <c r="AG257" s="119" t="str">
        <f t="shared" ca="1" si="55"/>
        <v>-</v>
      </c>
      <c r="AH257" s="118" t="str">
        <f t="shared" ca="1" si="56"/>
        <v>-</v>
      </c>
      <c r="AI257" s="118">
        <f t="shared" ca="1" si="57"/>
        <v>0</v>
      </c>
      <c r="AJ257" s="120">
        <f t="shared" ca="1" si="58"/>
        <v>0</v>
      </c>
      <c r="AK257" s="118">
        <f t="shared" ca="1" si="33"/>
        <v>0</v>
      </c>
      <c r="AL257" s="118">
        <f t="shared" ca="1" si="34"/>
        <v>0</v>
      </c>
    </row>
    <row r="258" spans="1:44" ht="27" customHeight="1" x14ac:dyDescent="0.25">
      <c r="A258" s="53">
        <f>'OSNOVNA PLAČA'!A252</f>
        <v>243</v>
      </c>
      <c r="B258" s="333" t="str">
        <f t="shared" ca="1" si="21"/>
        <v>A243</v>
      </c>
      <c r="C258" s="333"/>
      <c r="D258" s="54" t="str">
        <f>IF(LEN('OSNOVNA PLAČA'!C252)&gt;0,'OSNOVNA PLAČA'!C252,"")</f>
        <v/>
      </c>
      <c r="E258" s="55" t="str">
        <f>IF(LEN('OSNOVNA PLAČA'!D252)&gt;0,'OSNOVNA PLAČA'!D252,"")</f>
        <v/>
      </c>
      <c r="F258" s="164">
        <f ca="1">IF(LEN(B258)&gt;0,'OBRAČUNANA OSNOVNA PLAČA'!L252,"")</f>
        <v>0</v>
      </c>
      <c r="G258" s="57"/>
      <c r="H258" s="57"/>
      <c r="I258" s="57"/>
      <c r="J258" s="57"/>
      <c r="K258" s="57"/>
      <c r="L258" s="178">
        <f t="shared" si="50"/>
        <v>0</v>
      </c>
      <c r="M258" s="179">
        <f t="shared" ca="1" si="59"/>
        <v>0</v>
      </c>
      <c r="N258" s="179">
        <f t="shared" ca="1" si="61"/>
        <v>0</v>
      </c>
      <c r="O258" s="180">
        <f t="shared" ca="1" si="51"/>
        <v>0</v>
      </c>
      <c r="P258" s="181">
        <f t="shared" ca="1" si="60"/>
        <v>0</v>
      </c>
      <c r="Q258" s="182">
        <f t="shared" ca="1" si="52"/>
        <v>0</v>
      </c>
      <c r="R258" s="182">
        <f ca="1">IF(LEN(B258)&gt;0,'7'!R258-'7'!Q258,"")</f>
        <v>0</v>
      </c>
      <c r="S258" s="183"/>
      <c r="T258" s="33"/>
      <c r="U258" s="33"/>
      <c r="V258" s="33"/>
      <c r="W258" s="33"/>
      <c r="X258" s="33"/>
      <c r="Y258" s="33"/>
      <c r="AB258" s="243">
        <f>ROW()</f>
        <v>258</v>
      </c>
      <c r="AC258" s="118">
        <f t="shared" ca="1" si="25"/>
        <v>0</v>
      </c>
      <c r="AD258" s="118">
        <f t="shared" ca="1" si="26"/>
        <v>0</v>
      </c>
      <c r="AE258" s="119" t="str">
        <f t="shared" ca="1" si="53"/>
        <v>-</v>
      </c>
      <c r="AF258" s="118" t="str">
        <f t="shared" ca="1" si="54"/>
        <v>-</v>
      </c>
      <c r="AG258" s="119" t="str">
        <f t="shared" ca="1" si="55"/>
        <v>-</v>
      </c>
      <c r="AH258" s="118" t="str">
        <f t="shared" ca="1" si="56"/>
        <v>-</v>
      </c>
      <c r="AI258" s="118">
        <f t="shared" ca="1" si="57"/>
        <v>0</v>
      </c>
      <c r="AJ258" s="120">
        <f t="shared" ca="1" si="58"/>
        <v>0</v>
      </c>
      <c r="AK258" s="118">
        <f t="shared" ca="1" si="33"/>
        <v>0</v>
      </c>
      <c r="AL258" s="118">
        <f t="shared" ca="1" si="34"/>
        <v>0</v>
      </c>
    </row>
    <row r="259" spans="1:44" ht="27" customHeight="1" x14ac:dyDescent="0.25">
      <c r="A259" s="53">
        <f>'OSNOVNA PLAČA'!A253</f>
        <v>244</v>
      </c>
      <c r="B259" s="333" t="str">
        <f t="shared" ca="1" si="21"/>
        <v>A244</v>
      </c>
      <c r="C259" s="333"/>
      <c r="D259" s="54" t="str">
        <f>IF(LEN('OSNOVNA PLAČA'!C253)&gt;0,'OSNOVNA PLAČA'!C253,"")</f>
        <v/>
      </c>
      <c r="E259" s="55" t="str">
        <f>IF(LEN('OSNOVNA PLAČA'!D253)&gt;0,'OSNOVNA PLAČA'!D253,"")</f>
        <v/>
      </c>
      <c r="F259" s="164">
        <f ca="1">IF(LEN(B259)&gt;0,'OBRAČUNANA OSNOVNA PLAČA'!L253,"")</f>
        <v>0</v>
      </c>
      <c r="G259" s="57"/>
      <c r="H259" s="57"/>
      <c r="I259" s="57"/>
      <c r="J259" s="57"/>
      <c r="K259" s="57"/>
      <c r="L259" s="178">
        <f t="shared" si="50"/>
        <v>0</v>
      </c>
      <c r="M259" s="179">
        <f t="shared" ca="1" si="59"/>
        <v>0</v>
      </c>
      <c r="N259" s="179">
        <f t="shared" ca="1" si="61"/>
        <v>0</v>
      </c>
      <c r="O259" s="180">
        <f t="shared" ca="1" si="51"/>
        <v>0</v>
      </c>
      <c r="P259" s="181">
        <f t="shared" ca="1" si="60"/>
        <v>0</v>
      </c>
      <c r="Q259" s="182">
        <f t="shared" ca="1" si="52"/>
        <v>0</v>
      </c>
      <c r="R259" s="182">
        <f ca="1">IF(LEN(B259)&gt;0,'7'!R259-'7'!Q259,"")</f>
        <v>0</v>
      </c>
      <c r="S259" s="183"/>
      <c r="T259" s="33"/>
      <c r="U259" s="33"/>
      <c r="V259" s="33"/>
      <c r="W259" s="33"/>
      <c r="X259" s="33"/>
      <c r="Y259" s="33"/>
      <c r="AB259" s="243">
        <f>ROW()</f>
        <v>259</v>
      </c>
      <c r="AC259" s="118">
        <f t="shared" ca="1" si="25"/>
        <v>0</v>
      </c>
      <c r="AD259" s="118">
        <f t="shared" ca="1" si="26"/>
        <v>0</v>
      </c>
      <c r="AE259" s="119" t="str">
        <f t="shared" ca="1" si="53"/>
        <v>-</v>
      </c>
      <c r="AF259" s="118" t="str">
        <f t="shared" ca="1" si="54"/>
        <v>-</v>
      </c>
      <c r="AG259" s="119" t="str">
        <f t="shared" ca="1" si="55"/>
        <v>-</v>
      </c>
      <c r="AH259" s="118" t="str">
        <f t="shared" ca="1" si="56"/>
        <v>-</v>
      </c>
      <c r="AI259" s="118">
        <f t="shared" ca="1" si="57"/>
        <v>0</v>
      </c>
      <c r="AJ259" s="120">
        <f t="shared" ca="1" si="58"/>
        <v>0</v>
      </c>
      <c r="AK259" s="118">
        <f t="shared" ca="1" si="33"/>
        <v>0</v>
      </c>
      <c r="AL259" s="118">
        <f t="shared" ca="1" si="34"/>
        <v>0</v>
      </c>
    </row>
    <row r="260" spans="1:44" ht="27" customHeight="1" x14ac:dyDescent="0.25">
      <c r="A260" s="53">
        <f>'OSNOVNA PLAČA'!A254</f>
        <v>245</v>
      </c>
      <c r="B260" s="333" t="str">
        <f t="shared" ca="1" si="21"/>
        <v>A245</v>
      </c>
      <c r="C260" s="333"/>
      <c r="D260" s="54" t="str">
        <f>IF(LEN('OSNOVNA PLAČA'!C254)&gt;0,'OSNOVNA PLAČA'!C254,"")</f>
        <v/>
      </c>
      <c r="E260" s="55" t="str">
        <f>IF(LEN('OSNOVNA PLAČA'!D254)&gt;0,'OSNOVNA PLAČA'!D254,"")</f>
        <v/>
      </c>
      <c r="F260" s="164">
        <f ca="1">IF(LEN(B260)&gt;0,'OBRAČUNANA OSNOVNA PLAČA'!L254,"")</f>
        <v>0</v>
      </c>
      <c r="G260" s="57"/>
      <c r="H260" s="57"/>
      <c r="I260" s="57"/>
      <c r="J260" s="57"/>
      <c r="K260" s="57"/>
      <c r="L260" s="178">
        <f t="shared" si="50"/>
        <v>0</v>
      </c>
      <c r="M260" s="179">
        <f t="shared" ca="1" si="59"/>
        <v>0</v>
      </c>
      <c r="N260" s="179">
        <f t="shared" ca="1" si="61"/>
        <v>0</v>
      </c>
      <c r="O260" s="180">
        <f t="shared" ca="1" si="51"/>
        <v>0</v>
      </c>
      <c r="P260" s="181">
        <f t="shared" ca="1" si="60"/>
        <v>0</v>
      </c>
      <c r="Q260" s="182">
        <f t="shared" ca="1" si="52"/>
        <v>0</v>
      </c>
      <c r="R260" s="182">
        <f ca="1">IF(LEN(B260)&gt;0,'7'!R260-'7'!Q260,"")</f>
        <v>0</v>
      </c>
      <c r="S260" s="183"/>
      <c r="T260" s="33"/>
      <c r="U260" s="33"/>
      <c r="V260" s="33"/>
      <c r="W260" s="33"/>
      <c r="X260" s="33"/>
      <c r="Y260" s="33"/>
      <c r="AB260" s="243">
        <f>ROW()</f>
        <v>260</v>
      </c>
      <c r="AC260" s="118">
        <f t="shared" ca="1" si="25"/>
        <v>0</v>
      </c>
      <c r="AD260" s="118">
        <f t="shared" ca="1" si="26"/>
        <v>0</v>
      </c>
      <c r="AE260" s="119" t="str">
        <f t="shared" ca="1" si="53"/>
        <v>-</v>
      </c>
      <c r="AF260" s="118" t="str">
        <f t="shared" ca="1" si="54"/>
        <v>-</v>
      </c>
      <c r="AG260" s="119" t="str">
        <f t="shared" ca="1" si="55"/>
        <v>-</v>
      </c>
      <c r="AH260" s="118" t="str">
        <f t="shared" ca="1" si="56"/>
        <v>-</v>
      </c>
      <c r="AI260" s="118">
        <f t="shared" ca="1" si="57"/>
        <v>0</v>
      </c>
      <c r="AJ260" s="120">
        <f t="shared" ca="1" si="58"/>
        <v>0</v>
      </c>
      <c r="AK260" s="118">
        <f t="shared" ca="1" si="33"/>
        <v>0</v>
      </c>
      <c r="AL260" s="118">
        <f t="shared" ca="1" si="34"/>
        <v>0</v>
      </c>
    </row>
    <row r="261" spans="1:44" ht="27" customHeight="1" x14ac:dyDescent="0.25">
      <c r="A261" s="53">
        <f>'OSNOVNA PLAČA'!A255</f>
        <v>246</v>
      </c>
      <c r="B261" s="333" t="str">
        <f t="shared" ca="1" si="21"/>
        <v>A246</v>
      </c>
      <c r="C261" s="333"/>
      <c r="D261" s="54" t="str">
        <f>IF(LEN('OSNOVNA PLAČA'!C255)&gt;0,'OSNOVNA PLAČA'!C255,"")</f>
        <v/>
      </c>
      <c r="E261" s="55" t="str">
        <f>IF(LEN('OSNOVNA PLAČA'!D255)&gt;0,'OSNOVNA PLAČA'!D255,"")</f>
        <v/>
      </c>
      <c r="F261" s="164">
        <f ca="1">IF(LEN(B261)&gt;0,'OBRAČUNANA OSNOVNA PLAČA'!L255,"")</f>
        <v>0</v>
      </c>
      <c r="G261" s="57"/>
      <c r="H261" s="57"/>
      <c r="I261" s="57"/>
      <c r="J261" s="57"/>
      <c r="K261" s="57"/>
      <c r="L261" s="178">
        <f t="shared" si="50"/>
        <v>0</v>
      </c>
      <c r="M261" s="179">
        <f t="shared" ca="1" si="59"/>
        <v>0</v>
      </c>
      <c r="N261" s="179">
        <f t="shared" ca="1" si="61"/>
        <v>0</v>
      </c>
      <c r="O261" s="180">
        <f t="shared" ca="1" si="51"/>
        <v>0</v>
      </c>
      <c r="P261" s="181">
        <f t="shared" ca="1" si="60"/>
        <v>0</v>
      </c>
      <c r="Q261" s="182">
        <f t="shared" ca="1" si="52"/>
        <v>0</v>
      </c>
      <c r="R261" s="182">
        <f ca="1">IF(LEN(B261)&gt;0,'7'!R261-'7'!Q261,"")</f>
        <v>0</v>
      </c>
      <c r="S261" s="183"/>
      <c r="T261" s="33"/>
      <c r="U261" s="33"/>
      <c r="V261" s="33"/>
      <c r="W261" s="33"/>
      <c r="X261" s="33"/>
      <c r="Y261" s="33"/>
      <c r="AB261" s="243">
        <f>ROW()</f>
        <v>261</v>
      </c>
      <c r="AC261" s="118">
        <f t="shared" ca="1" si="25"/>
        <v>0</v>
      </c>
      <c r="AD261" s="118">
        <f t="shared" ca="1" si="26"/>
        <v>0</v>
      </c>
      <c r="AE261" s="119" t="str">
        <f t="shared" ca="1" si="53"/>
        <v>-</v>
      </c>
      <c r="AF261" s="118" t="str">
        <f t="shared" ca="1" si="54"/>
        <v>-</v>
      </c>
      <c r="AG261" s="119" t="str">
        <f t="shared" ca="1" si="55"/>
        <v>-</v>
      </c>
      <c r="AH261" s="118" t="str">
        <f t="shared" ca="1" si="56"/>
        <v>-</v>
      </c>
      <c r="AI261" s="118">
        <f t="shared" ca="1" si="57"/>
        <v>0</v>
      </c>
      <c r="AJ261" s="120">
        <f t="shared" ca="1" si="58"/>
        <v>0</v>
      </c>
      <c r="AK261" s="118">
        <f t="shared" ca="1" si="33"/>
        <v>0</v>
      </c>
      <c r="AL261" s="118">
        <f t="shared" ca="1" si="34"/>
        <v>0</v>
      </c>
    </row>
    <row r="262" spans="1:44" ht="27" customHeight="1" x14ac:dyDescent="0.25">
      <c r="A262" s="53">
        <f>'OSNOVNA PLAČA'!A256</f>
        <v>247</v>
      </c>
      <c r="B262" s="333" t="str">
        <f t="shared" ca="1" si="21"/>
        <v>A247</v>
      </c>
      <c r="C262" s="333"/>
      <c r="D262" s="54" t="str">
        <f>IF(LEN('OSNOVNA PLAČA'!C256)&gt;0,'OSNOVNA PLAČA'!C256,"")</f>
        <v/>
      </c>
      <c r="E262" s="55" t="str">
        <f>IF(LEN('OSNOVNA PLAČA'!D256)&gt;0,'OSNOVNA PLAČA'!D256,"")</f>
        <v/>
      </c>
      <c r="F262" s="164">
        <f ca="1">IF(LEN(B262)&gt;0,'OBRAČUNANA OSNOVNA PLAČA'!L256,"")</f>
        <v>0</v>
      </c>
      <c r="G262" s="57"/>
      <c r="H262" s="57"/>
      <c r="I262" s="57"/>
      <c r="J262" s="57"/>
      <c r="K262" s="57"/>
      <c r="L262" s="178">
        <f t="shared" si="50"/>
        <v>0</v>
      </c>
      <c r="M262" s="179">
        <f t="shared" ca="1" si="59"/>
        <v>0</v>
      </c>
      <c r="N262" s="179">
        <f t="shared" ca="1" si="61"/>
        <v>0</v>
      </c>
      <c r="O262" s="180">
        <f t="shared" ca="1" si="51"/>
        <v>0</v>
      </c>
      <c r="P262" s="181">
        <f t="shared" ca="1" si="60"/>
        <v>0</v>
      </c>
      <c r="Q262" s="182">
        <f t="shared" ca="1" si="52"/>
        <v>0</v>
      </c>
      <c r="R262" s="182">
        <f ca="1">IF(LEN(B262)&gt;0,'7'!R262-'7'!Q262,"")</f>
        <v>0</v>
      </c>
      <c r="S262" s="183"/>
      <c r="T262" s="33"/>
      <c r="U262" s="33"/>
      <c r="V262" s="33"/>
      <c r="W262" s="33"/>
      <c r="X262" s="33"/>
      <c r="Y262" s="33"/>
      <c r="AB262" s="243">
        <f>ROW()</f>
        <v>262</v>
      </c>
      <c r="AC262" s="118">
        <f t="shared" ca="1" si="25"/>
        <v>0</v>
      </c>
      <c r="AD262" s="118">
        <f t="shared" ca="1" si="26"/>
        <v>0</v>
      </c>
      <c r="AE262" s="119" t="str">
        <f t="shared" ca="1" si="53"/>
        <v>-</v>
      </c>
      <c r="AF262" s="118" t="str">
        <f t="shared" ca="1" si="54"/>
        <v>-</v>
      </c>
      <c r="AG262" s="119" t="str">
        <f t="shared" ca="1" si="55"/>
        <v>-</v>
      </c>
      <c r="AH262" s="118" t="str">
        <f t="shared" ca="1" si="56"/>
        <v>-</v>
      </c>
      <c r="AI262" s="118">
        <f t="shared" ca="1" si="57"/>
        <v>0</v>
      </c>
      <c r="AJ262" s="120">
        <f t="shared" ca="1" si="58"/>
        <v>0</v>
      </c>
      <c r="AK262" s="118">
        <f t="shared" ca="1" si="33"/>
        <v>0</v>
      </c>
      <c r="AL262" s="118">
        <f t="shared" ca="1" si="34"/>
        <v>0</v>
      </c>
    </row>
    <row r="263" spans="1:44" ht="27" customHeight="1" x14ac:dyDescent="0.25">
      <c r="A263" s="53">
        <f>'OSNOVNA PLAČA'!A257</f>
        <v>248</v>
      </c>
      <c r="B263" s="333" t="str">
        <f t="shared" ca="1" si="21"/>
        <v>A248</v>
      </c>
      <c r="C263" s="333"/>
      <c r="D263" s="54" t="str">
        <f>IF(LEN('OSNOVNA PLAČA'!C257)&gt;0,'OSNOVNA PLAČA'!C257,"")</f>
        <v/>
      </c>
      <c r="E263" s="55" t="str">
        <f>IF(LEN('OSNOVNA PLAČA'!D257)&gt;0,'OSNOVNA PLAČA'!D257,"")</f>
        <v/>
      </c>
      <c r="F263" s="164">
        <f ca="1">IF(LEN(B263)&gt;0,'OBRAČUNANA OSNOVNA PLAČA'!L257,"")</f>
        <v>0</v>
      </c>
      <c r="G263" s="57"/>
      <c r="H263" s="57"/>
      <c r="I263" s="57"/>
      <c r="J263" s="57"/>
      <c r="K263" s="57"/>
      <c r="L263" s="178">
        <f t="shared" si="50"/>
        <v>0</v>
      </c>
      <c r="M263" s="179">
        <f t="shared" ca="1" si="59"/>
        <v>0</v>
      </c>
      <c r="N263" s="179">
        <f t="shared" ca="1" si="61"/>
        <v>0</v>
      </c>
      <c r="O263" s="180">
        <f t="shared" ca="1" si="51"/>
        <v>0</v>
      </c>
      <c r="P263" s="181">
        <f t="shared" ca="1" si="60"/>
        <v>0</v>
      </c>
      <c r="Q263" s="182">
        <f t="shared" ca="1" si="52"/>
        <v>0</v>
      </c>
      <c r="R263" s="182">
        <f ca="1">IF(LEN(B263)&gt;0,'7'!R263-'7'!Q263,"")</f>
        <v>0</v>
      </c>
      <c r="S263" s="183"/>
      <c r="T263" s="33"/>
      <c r="U263" s="33"/>
      <c r="V263" s="33"/>
      <c r="W263" s="33"/>
      <c r="X263" s="33"/>
      <c r="Y263" s="33"/>
      <c r="AB263" s="243">
        <f>ROW()</f>
        <v>263</v>
      </c>
      <c r="AC263" s="118">
        <f t="shared" ca="1" si="25"/>
        <v>0</v>
      </c>
      <c r="AD263" s="118">
        <f t="shared" ca="1" si="26"/>
        <v>0</v>
      </c>
      <c r="AE263" s="119" t="str">
        <f t="shared" ca="1" si="53"/>
        <v>-</v>
      </c>
      <c r="AF263" s="118" t="str">
        <f t="shared" ca="1" si="54"/>
        <v>-</v>
      </c>
      <c r="AG263" s="119" t="str">
        <f t="shared" ca="1" si="55"/>
        <v>-</v>
      </c>
      <c r="AH263" s="118" t="str">
        <f t="shared" ca="1" si="56"/>
        <v>-</v>
      </c>
      <c r="AI263" s="118">
        <f t="shared" ca="1" si="57"/>
        <v>0</v>
      </c>
      <c r="AJ263" s="120">
        <f t="shared" ca="1" si="58"/>
        <v>0</v>
      </c>
      <c r="AK263" s="118">
        <f t="shared" ref="AK263:AK265" ca="1" si="62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263" s="118">
        <f t="shared" ca="1" si="34"/>
        <v>0</v>
      </c>
    </row>
    <row r="264" spans="1:44" ht="27" customHeight="1" x14ac:dyDescent="0.25">
      <c r="A264" s="53">
        <f>'OSNOVNA PLAČA'!A258</f>
        <v>249</v>
      </c>
      <c r="B264" s="333" t="str">
        <f t="shared" ca="1" si="21"/>
        <v>A249</v>
      </c>
      <c r="C264" s="333"/>
      <c r="D264" s="54" t="str">
        <f>IF(LEN('OSNOVNA PLAČA'!C258)&gt;0,'OSNOVNA PLAČA'!C258,"")</f>
        <v/>
      </c>
      <c r="E264" s="55" t="str">
        <f>IF(LEN('OSNOVNA PLAČA'!D258)&gt;0,'OSNOVNA PLAČA'!D258,"")</f>
        <v/>
      </c>
      <c r="F264" s="164">
        <f ca="1">IF(LEN(B264)&gt;0,'OBRAČUNANA OSNOVNA PLAČA'!L258,"")</f>
        <v>0</v>
      </c>
      <c r="G264" s="57"/>
      <c r="H264" s="57"/>
      <c r="I264" s="57"/>
      <c r="J264" s="57"/>
      <c r="K264" s="57"/>
      <c r="L264" s="178">
        <f t="shared" si="50"/>
        <v>0</v>
      </c>
      <c r="M264" s="179">
        <f t="shared" ca="1" si="59"/>
        <v>0</v>
      </c>
      <c r="N264" s="179">
        <f t="shared" ca="1" si="61"/>
        <v>0</v>
      </c>
      <c r="O264" s="180">
        <f t="shared" ca="1" si="51"/>
        <v>0</v>
      </c>
      <c r="P264" s="181">
        <f t="shared" ca="1" si="60"/>
        <v>0</v>
      </c>
      <c r="Q264" s="182">
        <f t="shared" ca="1" si="52"/>
        <v>0</v>
      </c>
      <c r="R264" s="182">
        <f ca="1">IF(LEN(B264)&gt;0,'7'!R264-'7'!Q264,"")</f>
        <v>0</v>
      </c>
      <c r="S264" s="183"/>
      <c r="T264" s="33"/>
      <c r="U264" s="33"/>
      <c r="V264" s="33"/>
      <c r="W264" s="33"/>
      <c r="X264" s="33"/>
      <c r="Y264" s="33"/>
      <c r="AB264" s="243">
        <f>ROW()</f>
        <v>264</v>
      </c>
      <c r="AC264" s="118">
        <f t="shared" ca="1" si="25"/>
        <v>0</v>
      </c>
      <c r="AD264" s="118">
        <f t="shared" ca="1" si="26"/>
        <v>0</v>
      </c>
      <c r="AE264" s="119" t="str">
        <f t="shared" ca="1" si="53"/>
        <v>-</v>
      </c>
      <c r="AF264" s="118" t="str">
        <f t="shared" ca="1" si="54"/>
        <v>-</v>
      </c>
      <c r="AG264" s="119" t="str">
        <f t="shared" ca="1" si="55"/>
        <v>-</v>
      </c>
      <c r="AH264" s="118" t="str">
        <f t="shared" ca="1" si="56"/>
        <v>-</v>
      </c>
      <c r="AI264" s="118">
        <f t="shared" ca="1" si="57"/>
        <v>0</v>
      </c>
      <c r="AJ264" s="120">
        <f t="shared" ca="1" si="58"/>
        <v>0</v>
      </c>
      <c r="AK264" s="118">
        <f t="shared" ca="1" si="62"/>
        <v>0</v>
      </c>
      <c r="AL264" s="118">
        <f t="shared" ca="1" si="34"/>
        <v>0</v>
      </c>
    </row>
    <row r="265" spans="1:44" ht="27" customHeight="1" x14ac:dyDescent="0.25">
      <c r="A265" s="53">
        <f>'OSNOVNA PLAČA'!A259</f>
        <v>250</v>
      </c>
      <c r="B265" s="333" t="str">
        <f t="shared" ca="1" si="21"/>
        <v>A250</v>
      </c>
      <c r="C265" s="333"/>
      <c r="D265" s="54" t="str">
        <f>IF(LEN('OSNOVNA PLAČA'!C259)&gt;0,'OSNOVNA PLAČA'!C259,"")</f>
        <v/>
      </c>
      <c r="E265" s="55" t="str">
        <f>IF(LEN('OSNOVNA PLAČA'!D259)&gt;0,'OSNOVNA PLAČA'!D259,"")</f>
        <v/>
      </c>
      <c r="F265" s="164">
        <f ca="1">IF(LEN(B265)&gt;0,'OBRAČUNANA OSNOVNA PLAČA'!L259,"")</f>
        <v>0</v>
      </c>
      <c r="G265" s="57"/>
      <c r="H265" s="57"/>
      <c r="I265" s="57"/>
      <c r="J265" s="57"/>
      <c r="K265" s="57"/>
      <c r="L265" s="178">
        <f t="shared" si="50"/>
        <v>0</v>
      </c>
      <c r="M265" s="179">
        <f t="shared" ca="1" si="59"/>
        <v>0</v>
      </c>
      <c r="N265" s="179">
        <f t="shared" ca="1" si="61"/>
        <v>0</v>
      </c>
      <c r="O265" s="180">
        <f t="shared" ca="1" si="51"/>
        <v>0</v>
      </c>
      <c r="P265" s="181">
        <f t="shared" ca="1" si="60"/>
        <v>0</v>
      </c>
      <c r="Q265" s="182">
        <f t="shared" ca="1" si="52"/>
        <v>0</v>
      </c>
      <c r="R265" s="182">
        <f ca="1">IF(LEN(B265)&gt;0,'7'!R265-'7'!Q265,"")</f>
        <v>0</v>
      </c>
      <c r="S265" s="183"/>
      <c r="T265" s="33"/>
      <c r="U265" s="33"/>
      <c r="V265" s="33"/>
      <c r="W265" s="33"/>
      <c r="X265" s="33"/>
      <c r="Y265" s="33"/>
      <c r="AB265" s="243">
        <f>ROW()</f>
        <v>265</v>
      </c>
      <c r="AC265" s="118">
        <f t="shared" ca="1" si="25"/>
        <v>0</v>
      </c>
      <c r="AD265" s="118">
        <f t="shared" ca="1" si="26"/>
        <v>0</v>
      </c>
      <c r="AE265" s="119" t="str">
        <f t="shared" ca="1" si="53"/>
        <v>-</v>
      </c>
      <c r="AF265" s="118" t="str">
        <f t="shared" ca="1" si="54"/>
        <v>-</v>
      </c>
      <c r="AG265" s="119" t="str">
        <f t="shared" ca="1" si="55"/>
        <v>-</v>
      </c>
      <c r="AH265" s="118" t="str">
        <f t="shared" ca="1" si="56"/>
        <v>-</v>
      </c>
      <c r="AI265" s="118">
        <f t="shared" ca="1" si="57"/>
        <v>0</v>
      </c>
      <c r="AJ265" s="120">
        <f t="shared" ca="1" si="58"/>
        <v>0</v>
      </c>
      <c r="AK265" s="118">
        <f t="shared" ca="1" si="62"/>
        <v>0</v>
      </c>
      <c r="AL265" s="118">
        <f t="shared" ca="1" si="34"/>
        <v>0</v>
      </c>
    </row>
    <row r="266" spans="1:44" ht="26.25" customHeight="1" thickBot="1" x14ac:dyDescent="0.3">
      <c r="A266" s="33"/>
      <c r="B266" s="165" t="s">
        <v>37</v>
      </c>
      <c r="C266" s="336" t="s">
        <v>46</v>
      </c>
      <c r="D266" s="337"/>
      <c r="E266" s="338"/>
      <c r="F266" s="166">
        <f>'OSNOVNA PLAČA'!M260</f>
        <v>9700</v>
      </c>
      <c r="G266" s="121"/>
      <c r="H266" s="121"/>
      <c r="L266" s="33"/>
      <c r="M266" s="42"/>
      <c r="N266" s="42"/>
      <c r="O266" s="184" t="s">
        <v>413</v>
      </c>
      <c r="P266" s="185">
        <f ca="1">SUM(N16:N265)</f>
        <v>1600</v>
      </c>
      <c r="Q266" s="186" t="s">
        <v>86</v>
      </c>
      <c r="R266" s="187">
        <f ca="1">SUM(Q16:Q265)</f>
        <v>194</v>
      </c>
      <c r="S266" s="188"/>
      <c r="T266" s="33"/>
      <c r="U266" s="33"/>
      <c r="V266" s="33"/>
      <c r="W266" s="33"/>
      <c r="X266" s="33"/>
      <c r="Y266" s="33"/>
      <c r="AB266" s="122">
        <f>ROW()</f>
        <v>266</v>
      </c>
      <c r="AC266" s="123">
        <f ca="1">SUM(AC16:AC265)</f>
        <v>194</v>
      </c>
      <c r="AD266" s="123">
        <f ca="1">SUM(AD16:AD265)</f>
        <v>194</v>
      </c>
      <c r="AE266" s="124" t="str">
        <f>+O266</f>
        <v>Izračunana masa (KF)</v>
      </c>
      <c r="AF266" s="124">
        <f ca="1">SUM(AF16:AF265)</f>
        <v>0</v>
      </c>
      <c r="AG266" s="125"/>
      <c r="AH266" s="245" t="str">
        <f>+Q266</f>
        <v>Izplačana masa</v>
      </c>
      <c r="AI266" s="123">
        <f ca="1">SUM(AI16:AI265)</f>
        <v>0</v>
      </c>
      <c r="AL266" s="118">
        <f ca="1">SUM(AL16:AL265)</f>
        <v>0</v>
      </c>
      <c r="AM266" s="350" t="str">
        <f>+C266</f>
        <v>SREDSTVA ZA
OSNOVNE PLAČE</v>
      </c>
      <c r="AN266" s="351"/>
      <c r="AO266" s="351"/>
      <c r="AP266" s="351"/>
      <c r="AQ266" s="351"/>
      <c r="AR266" s="352"/>
    </row>
    <row r="267" spans="1:44" ht="26.25" customHeight="1" thickBot="1" x14ac:dyDescent="0.3">
      <c r="A267" s="33"/>
      <c r="B267" s="167" t="s">
        <v>47</v>
      </c>
      <c r="C267" s="334" t="s">
        <v>48</v>
      </c>
      <c r="D267" s="335"/>
      <c r="E267" s="168">
        <v>0.02</v>
      </c>
      <c r="F267" s="169">
        <f ca="1">0.02*F266+'7'!R267</f>
        <v>194</v>
      </c>
      <c r="G267" s="87"/>
      <c r="H267" s="87"/>
      <c r="I267" s="87"/>
      <c r="J267" s="87"/>
      <c r="K267" s="127"/>
      <c r="L267" s="33"/>
      <c r="M267" s="42"/>
      <c r="N267" s="42"/>
      <c r="O267" s="189" t="s">
        <v>83</v>
      </c>
      <c r="P267" s="190">
        <f ca="1">IF(SUM(N16:N265)=0,0,F267/SUM(N16:N265))</f>
        <v>0.12125</v>
      </c>
      <c r="Q267" s="191" t="s">
        <v>87</v>
      </c>
      <c r="R267" s="192">
        <f ca="1">F267-R266</f>
        <v>0</v>
      </c>
      <c r="S267" s="71"/>
      <c r="T267" s="33"/>
      <c r="U267" s="33"/>
      <c r="V267" s="33"/>
      <c r="W267" s="33"/>
      <c r="X267" s="33"/>
      <c r="Y267" s="33"/>
      <c r="AB267" s="122">
        <f>ROW()</f>
        <v>267</v>
      </c>
      <c r="AC267" s="128" t="str">
        <f>+Q267</f>
        <v>Ostanek</v>
      </c>
      <c r="AD267" s="129" t="str">
        <f ca="1">IF($AO$3=1,0,INDIRECT( "'" &amp; $AO$2 &amp; "'!Q" &amp; TEXT($AB267,0)))</f>
        <v>Ostanek</v>
      </c>
      <c r="AE267" s="124" t="str">
        <f>+O267</f>
        <v>Kor. faktor (KF)</v>
      </c>
      <c r="AF267" s="130">
        <f ca="1">IF(AF266=0,0,(AD267+AL267)/AF266)</f>
        <v>0</v>
      </c>
      <c r="AG267" s="125"/>
      <c r="AH267" s="131" t="str">
        <f>+AC267</f>
        <v>Ostanek</v>
      </c>
      <c r="AI267" s="129" t="e">
        <f ca="1">+F267-AI266+AD267</f>
        <v>#VALUE!</v>
      </c>
      <c r="AL267" s="118">
        <f ca="1">+AM267*AL266</f>
        <v>0</v>
      </c>
      <c r="AM267" s="132">
        <f>+E267</f>
        <v>0.02</v>
      </c>
      <c r="AN267" s="350" t="str">
        <f>+C267</f>
        <v>SKUPEN OBSEG SREDSTEV
DELOVNE USPEŠNOSTI</v>
      </c>
      <c r="AO267" s="351"/>
      <c r="AP267" s="351"/>
      <c r="AQ267" s="351"/>
      <c r="AR267" s="352"/>
    </row>
    <row r="268" spans="1:44" x14ac:dyDescent="0.25">
      <c r="A268" s="33"/>
      <c r="B268" s="33"/>
      <c r="C268" s="33"/>
      <c r="D268" s="33"/>
      <c r="E268" s="33"/>
      <c r="F268" s="42"/>
      <c r="G268" s="87"/>
      <c r="H268" s="87"/>
      <c r="I268" s="87"/>
      <c r="J268" s="87"/>
      <c r="K268" s="87"/>
      <c r="L268" s="193"/>
      <c r="M268" s="42"/>
      <c r="N268" s="42"/>
      <c r="O268" s="42"/>
      <c r="P268" s="42"/>
      <c r="Q268" s="160"/>
      <c r="R268" s="160"/>
      <c r="S268" s="42"/>
      <c r="T268" s="193"/>
      <c r="U268" s="33"/>
      <c r="V268" s="33"/>
      <c r="W268" s="33"/>
      <c r="X268" s="33"/>
      <c r="Y268" s="33"/>
    </row>
    <row r="269" spans="1:44" ht="13.8" thickBot="1" x14ac:dyDescent="0.3"/>
    <row r="270" spans="1:44" ht="12.75" customHeight="1" x14ac:dyDescent="0.25">
      <c r="B270" s="327" t="s">
        <v>30</v>
      </c>
      <c r="C270" s="328"/>
      <c r="D270" s="329"/>
      <c r="E270" s="134"/>
      <c r="F270" s="353" t="s">
        <v>29</v>
      </c>
      <c r="G270" s="354"/>
      <c r="H270" s="354"/>
      <c r="I270" s="354"/>
      <c r="J270" s="354"/>
      <c r="K270" s="355"/>
      <c r="L270" s="134"/>
      <c r="M270" s="135" t="s">
        <v>21</v>
      </c>
      <c r="N270" s="142"/>
      <c r="O270" s="137"/>
      <c r="P270" s="327" t="s">
        <v>88</v>
      </c>
      <c r="Q270" s="328"/>
      <c r="R270" s="329"/>
    </row>
    <row r="271" spans="1:44" x14ac:dyDescent="0.25">
      <c r="B271" s="330"/>
      <c r="C271" s="331"/>
      <c r="D271" s="332"/>
      <c r="E271" s="134"/>
      <c r="F271" s="138" t="s">
        <v>25</v>
      </c>
      <c r="G271" s="139"/>
      <c r="H271" s="139"/>
      <c r="I271" s="139"/>
      <c r="J271" s="139"/>
      <c r="K271" s="140"/>
      <c r="L271" s="134"/>
      <c r="M271" s="141">
        <v>0</v>
      </c>
      <c r="N271" s="142"/>
      <c r="O271" s="137"/>
      <c r="P271" s="330"/>
      <c r="Q271" s="331"/>
      <c r="R271" s="332"/>
    </row>
    <row r="272" spans="1:44" ht="13.8" thickBot="1" x14ac:dyDescent="0.3">
      <c r="B272" s="143" t="s">
        <v>50</v>
      </c>
      <c r="C272" s="144" t="s">
        <v>31</v>
      </c>
      <c r="D272" s="145">
        <v>2</v>
      </c>
      <c r="E272" s="134"/>
      <c r="F272" s="138" t="s">
        <v>24</v>
      </c>
      <c r="G272" s="139"/>
      <c r="H272" s="139"/>
      <c r="I272" s="139"/>
      <c r="J272" s="139"/>
      <c r="K272" s="140"/>
      <c r="L272" s="134"/>
      <c r="M272" s="146">
        <v>1</v>
      </c>
      <c r="N272" s="142"/>
      <c r="O272" s="137"/>
      <c r="P272" s="147" t="s">
        <v>85</v>
      </c>
      <c r="Q272" s="148" t="s">
        <v>93</v>
      </c>
      <c r="R272" s="149">
        <v>5</v>
      </c>
    </row>
    <row r="273" spans="2:18" x14ac:dyDescent="0.25">
      <c r="B273" s="150"/>
      <c r="C273" s="31"/>
      <c r="D273" s="45"/>
      <c r="E273" s="134"/>
      <c r="F273" s="138" t="s">
        <v>26</v>
      </c>
      <c r="G273" s="139"/>
      <c r="H273" s="139"/>
      <c r="I273" s="139"/>
      <c r="J273" s="139"/>
      <c r="K273" s="140"/>
      <c r="L273" s="134"/>
      <c r="M273" s="9"/>
      <c r="N273" s="9"/>
      <c r="O273" s="151"/>
      <c r="P273" s="137"/>
      <c r="Q273" s="137"/>
      <c r="R273" s="137"/>
    </row>
    <row r="274" spans="2:18" x14ac:dyDescent="0.25">
      <c r="B274" s="134"/>
      <c r="C274" s="134"/>
      <c r="D274" s="134"/>
      <c r="E274" s="134"/>
      <c r="F274" s="138" t="s">
        <v>27</v>
      </c>
      <c r="G274" s="139"/>
      <c r="H274" s="139"/>
      <c r="I274" s="139"/>
      <c r="J274" s="139"/>
      <c r="K274" s="140"/>
      <c r="L274" s="134"/>
      <c r="M274" s="137"/>
      <c r="N274" s="137"/>
      <c r="O274" s="137"/>
      <c r="P274" s="137"/>
      <c r="Q274" s="137"/>
      <c r="R274" s="137"/>
    </row>
    <row r="275" spans="2:18" ht="13.8" thickBot="1" x14ac:dyDescent="0.3">
      <c r="B275" s="134"/>
      <c r="C275" s="134"/>
      <c r="D275" s="134"/>
      <c r="E275" s="134"/>
      <c r="F275" s="152" t="s">
        <v>28</v>
      </c>
      <c r="G275" s="153"/>
      <c r="H275" s="153"/>
      <c r="I275" s="153"/>
      <c r="J275" s="153"/>
      <c r="K275" s="154"/>
      <c r="L275" s="134"/>
      <c r="M275" s="137"/>
      <c r="N275" s="137"/>
      <c r="O275" s="137"/>
      <c r="P275" s="137"/>
      <c r="Q275" s="155"/>
      <c r="R275" s="137"/>
    </row>
    <row r="276" spans="2:18" x14ac:dyDescent="0.25">
      <c r="K276" s="9"/>
    </row>
  </sheetData>
  <sheetProtection algorithmName="SHA-512" hashValue="L9nTZCiwvPbrjb0FEy3L0G6fNcTQl5gz+7/B9IMTLI4njfC0absGAKXKNfBBcTyKhzy5p7ZcUSQp13Ns/BwAOQ==" saltValue="otJg3atUUcqfofdMTjlEGw==" spinCount="100000" sheet="1" objects="1" scenarios="1"/>
  <mergeCells count="301">
    <mergeCell ref="C266:E266"/>
    <mergeCell ref="AM266:AR266"/>
    <mergeCell ref="C267:D267"/>
    <mergeCell ref="AN267:AR267"/>
    <mergeCell ref="B270:D271"/>
    <mergeCell ref="F270:K270"/>
    <mergeCell ref="P270:R271"/>
    <mergeCell ref="B260:C260"/>
    <mergeCell ref="B261:C261"/>
    <mergeCell ref="B262:C262"/>
    <mergeCell ref="B263:C263"/>
    <mergeCell ref="B264:C264"/>
    <mergeCell ref="B265:C265"/>
    <mergeCell ref="B254:C254"/>
    <mergeCell ref="B255:C255"/>
    <mergeCell ref="B256:C256"/>
    <mergeCell ref="B257:C257"/>
    <mergeCell ref="B258:C258"/>
    <mergeCell ref="B259:C259"/>
    <mergeCell ref="B248:C248"/>
    <mergeCell ref="B249:C249"/>
    <mergeCell ref="B250:C250"/>
    <mergeCell ref="B251:C251"/>
    <mergeCell ref="B252:C252"/>
    <mergeCell ref="B253:C253"/>
    <mergeCell ref="B242:C242"/>
    <mergeCell ref="B243:C243"/>
    <mergeCell ref="B244:C244"/>
    <mergeCell ref="B245:C245"/>
    <mergeCell ref="B246:C246"/>
    <mergeCell ref="B247:C247"/>
    <mergeCell ref="B236:C236"/>
    <mergeCell ref="B237:C237"/>
    <mergeCell ref="B238:C238"/>
    <mergeCell ref="B239:C239"/>
    <mergeCell ref="B240:C240"/>
    <mergeCell ref="B241:C241"/>
    <mergeCell ref="B230:C230"/>
    <mergeCell ref="B231:C231"/>
    <mergeCell ref="B232:C232"/>
    <mergeCell ref="B233:C233"/>
    <mergeCell ref="B234:C234"/>
    <mergeCell ref="B235:C235"/>
    <mergeCell ref="B224:C224"/>
    <mergeCell ref="B225:C225"/>
    <mergeCell ref="B226:C226"/>
    <mergeCell ref="B227:C227"/>
    <mergeCell ref="B228:C228"/>
    <mergeCell ref="B229:C229"/>
    <mergeCell ref="B218:C218"/>
    <mergeCell ref="B219:C219"/>
    <mergeCell ref="B220:C220"/>
    <mergeCell ref="B221:C221"/>
    <mergeCell ref="B222:C222"/>
    <mergeCell ref="B223:C223"/>
    <mergeCell ref="B212:C212"/>
    <mergeCell ref="B213:C213"/>
    <mergeCell ref="B214:C214"/>
    <mergeCell ref="B215:C215"/>
    <mergeCell ref="B216:C216"/>
    <mergeCell ref="B217:C217"/>
    <mergeCell ref="B206:C206"/>
    <mergeCell ref="B207:C207"/>
    <mergeCell ref="B208:C208"/>
    <mergeCell ref="B209:C209"/>
    <mergeCell ref="B210:C210"/>
    <mergeCell ref="B211:C211"/>
    <mergeCell ref="B200:C200"/>
    <mergeCell ref="B201:C201"/>
    <mergeCell ref="B202:C202"/>
    <mergeCell ref="B203:C203"/>
    <mergeCell ref="B204:C204"/>
    <mergeCell ref="B205:C205"/>
    <mergeCell ref="B194:C194"/>
    <mergeCell ref="B195:C195"/>
    <mergeCell ref="B196:C196"/>
    <mergeCell ref="B197:C197"/>
    <mergeCell ref="B198:C198"/>
    <mergeCell ref="B199:C199"/>
    <mergeCell ref="B188:C188"/>
    <mergeCell ref="B189:C189"/>
    <mergeCell ref="B190:C190"/>
    <mergeCell ref="B191:C191"/>
    <mergeCell ref="B192:C192"/>
    <mergeCell ref="B193:C193"/>
    <mergeCell ref="B182:C182"/>
    <mergeCell ref="B183:C183"/>
    <mergeCell ref="B184:C184"/>
    <mergeCell ref="B185:C185"/>
    <mergeCell ref="B186:C186"/>
    <mergeCell ref="B187:C187"/>
    <mergeCell ref="B176:C176"/>
    <mergeCell ref="B177:C177"/>
    <mergeCell ref="B178:C178"/>
    <mergeCell ref="B179:C179"/>
    <mergeCell ref="B180:C180"/>
    <mergeCell ref="B181:C181"/>
    <mergeCell ref="B170:C170"/>
    <mergeCell ref="B171:C171"/>
    <mergeCell ref="B172:C172"/>
    <mergeCell ref="B173:C173"/>
    <mergeCell ref="B174:C174"/>
    <mergeCell ref="B175:C175"/>
    <mergeCell ref="B164:C164"/>
    <mergeCell ref="B165:C165"/>
    <mergeCell ref="B166:C166"/>
    <mergeCell ref="B167:C167"/>
    <mergeCell ref="B168:C168"/>
    <mergeCell ref="B169:C169"/>
    <mergeCell ref="B158:C158"/>
    <mergeCell ref="B159:C159"/>
    <mergeCell ref="B160:C160"/>
    <mergeCell ref="B161:C161"/>
    <mergeCell ref="B162:C162"/>
    <mergeCell ref="B163:C163"/>
    <mergeCell ref="B152:C152"/>
    <mergeCell ref="B153:C153"/>
    <mergeCell ref="B154:C154"/>
    <mergeCell ref="B155:C155"/>
    <mergeCell ref="B156:C156"/>
    <mergeCell ref="B157:C157"/>
    <mergeCell ref="B146:C146"/>
    <mergeCell ref="B147:C147"/>
    <mergeCell ref="B148:C148"/>
    <mergeCell ref="B149:C149"/>
    <mergeCell ref="B150:C150"/>
    <mergeCell ref="B151:C151"/>
    <mergeCell ref="B140:C140"/>
    <mergeCell ref="B141:C141"/>
    <mergeCell ref="B142:C142"/>
    <mergeCell ref="B143:C143"/>
    <mergeCell ref="B144:C144"/>
    <mergeCell ref="B145:C145"/>
    <mergeCell ref="B134:C134"/>
    <mergeCell ref="B135:C135"/>
    <mergeCell ref="B136:C136"/>
    <mergeCell ref="B137:C137"/>
    <mergeCell ref="B138:C138"/>
    <mergeCell ref="B139:C139"/>
    <mergeCell ref="B128:C128"/>
    <mergeCell ref="B129:C129"/>
    <mergeCell ref="B130:C130"/>
    <mergeCell ref="B131:C131"/>
    <mergeCell ref="B132:C132"/>
    <mergeCell ref="B133:C133"/>
    <mergeCell ref="B122:C122"/>
    <mergeCell ref="B123:C123"/>
    <mergeCell ref="B124:C124"/>
    <mergeCell ref="B125:C125"/>
    <mergeCell ref="B126:C126"/>
    <mergeCell ref="B127:C127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80:C80"/>
    <mergeCell ref="B81:C81"/>
    <mergeCell ref="B82:C82"/>
    <mergeCell ref="B83:C83"/>
    <mergeCell ref="B84:C84"/>
    <mergeCell ref="B85:C85"/>
    <mergeCell ref="B74:C74"/>
    <mergeCell ref="B75:C75"/>
    <mergeCell ref="B76:C76"/>
    <mergeCell ref="B77:C77"/>
    <mergeCell ref="B78:C78"/>
    <mergeCell ref="B79:C79"/>
    <mergeCell ref="B68:C68"/>
    <mergeCell ref="B69:C69"/>
    <mergeCell ref="B70:C70"/>
    <mergeCell ref="B71:C71"/>
    <mergeCell ref="B72:C72"/>
    <mergeCell ref="B73:C73"/>
    <mergeCell ref="B62:C62"/>
    <mergeCell ref="B63:C63"/>
    <mergeCell ref="B64:C64"/>
    <mergeCell ref="B65:C65"/>
    <mergeCell ref="B66:C66"/>
    <mergeCell ref="B67:C67"/>
    <mergeCell ref="B56:C56"/>
    <mergeCell ref="B57:C57"/>
    <mergeCell ref="B58:C58"/>
    <mergeCell ref="B59:C59"/>
    <mergeCell ref="B60:C60"/>
    <mergeCell ref="B61:C61"/>
    <mergeCell ref="B50:C50"/>
    <mergeCell ref="B51:C51"/>
    <mergeCell ref="B52:C52"/>
    <mergeCell ref="B53:C53"/>
    <mergeCell ref="B54:C54"/>
    <mergeCell ref="B55:C55"/>
    <mergeCell ref="B44:C44"/>
    <mergeCell ref="B45:C45"/>
    <mergeCell ref="B46:C46"/>
    <mergeCell ref="B47:C47"/>
    <mergeCell ref="B48:C48"/>
    <mergeCell ref="B49:C49"/>
    <mergeCell ref="B38:C38"/>
    <mergeCell ref="B39:C39"/>
    <mergeCell ref="B40:C40"/>
    <mergeCell ref="B41:C41"/>
    <mergeCell ref="B42:C42"/>
    <mergeCell ref="B43:C43"/>
    <mergeCell ref="B32:C32"/>
    <mergeCell ref="B33:C33"/>
    <mergeCell ref="B34:C34"/>
    <mergeCell ref="B35:C35"/>
    <mergeCell ref="B36:C36"/>
    <mergeCell ref="B37:C37"/>
    <mergeCell ref="B31:C31"/>
    <mergeCell ref="B20:C20"/>
    <mergeCell ref="B21:C21"/>
    <mergeCell ref="B22:C22"/>
    <mergeCell ref="B23:C23"/>
    <mergeCell ref="B24:C24"/>
    <mergeCell ref="B25:C25"/>
    <mergeCell ref="R13:R14"/>
    <mergeCell ref="B15:C15"/>
    <mergeCell ref="B16:C16"/>
    <mergeCell ref="B17:C17"/>
    <mergeCell ref="B18:C18"/>
    <mergeCell ref="B19:C19"/>
    <mergeCell ref="L13:L14"/>
    <mergeCell ref="M13:M14"/>
    <mergeCell ref="N13:N14"/>
    <mergeCell ref="O13:O14"/>
    <mergeCell ref="P13:P14"/>
    <mergeCell ref="Q13:Q14"/>
    <mergeCell ref="B26:C26"/>
    <mergeCell ref="B27:C27"/>
    <mergeCell ref="B28:C28"/>
    <mergeCell ref="B29:C29"/>
    <mergeCell ref="B30:C30"/>
    <mergeCell ref="B4:D4"/>
    <mergeCell ref="E4:R4"/>
    <mergeCell ref="E5:F5"/>
    <mergeCell ref="AJ5:AL5"/>
    <mergeCell ref="AJ6:AL6"/>
    <mergeCell ref="B7:D7"/>
    <mergeCell ref="E7:F7"/>
    <mergeCell ref="AB1:AF1"/>
    <mergeCell ref="AH1:AL2"/>
    <mergeCell ref="AB2:AC2"/>
    <mergeCell ref="AD2:AF2"/>
    <mergeCell ref="B3:D3"/>
    <mergeCell ref="E3:F3"/>
    <mergeCell ref="AD3:AF3"/>
    <mergeCell ref="A13:A14"/>
    <mergeCell ref="B13:C14"/>
    <mergeCell ref="D13:D14"/>
    <mergeCell ref="E13:E14"/>
    <mergeCell ref="F13:F14"/>
    <mergeCell ref="G13:K13"/>
    <mergeCell ref="AE12:AF14"/>
    <mergeCell ref="AG12:AH14"/>
    <mergeCell ref="AI12:AI14"/>
    <mergeCell ref="G12:L12"/>
    <mergeCell ref="M12:P12"/>
    <mergeCell ref="AC12:AC14"/>
    <mergeCell ref="AD12:AD14"/>
    <mergeCell ref="AJ12:AJ14"/>
    <mergeCell ref="AK12:AK14"/>
    <mergeCell ref="AL12:AL14"/>
    <mergeCell ref="B8:D8"/>
    <mergeCell ref="E8:R8"/>
    <mergeCell ref="B10:L10"/>
    <mergeCell ref="M10:R10"/>
    <mergeCell ref="AC11:AD11"/>
    <mergeCell ref="B12:F12"/>
  </mergeCells>
  <dataValidations count="1">
    <dataValidation type="list" allowBlank="1" showInputMessage="1" showErrorMessage="1" sqref="G16:K265" xr:uid="{F2E4972B-FF70-4D51-96AC-35DAFFCA7F8F}">
      <formula1>$M$271:$M$272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F2893-6384-43FB-969E-891C871B8813}">
  <dimension ref="A1:BA276"/>
  <sheetViews>
    <sheetView showGridLines="0" showRowColHeaders="0" workbookViewId="0"/>
  </sheetViews>
  <sheetFormatPr defaultColWidth="9.109375" defaultRowHeight="13.2" x14ac:dyDescent="0.25"/>
  <cols>
    <col min="1" max="1" width="10.44140625" style="6" customWidth="1"/>
    <col min="2" max="2" width="6.5546875" style="6" customWidth="1"/>
    <col min="3" max="3" width="40.6640625" style="6" customWidth="1"/>
    <col min="4" max="5" width="7" style="6" customWidth="1"/>
    <col min="6" max="6" width="13.33203125" style="8" customWidth="1"/>
    <col min="7" max="11" width="5.44140625" style="6" customWidth="1"/>
    <col min="12" max="12" width="13.44140625" style="6" customWidth="1"/>
    <col min="13" max="18" width="13.44140625" style="8" customWidth="1"/>
    <col min="19" max="19" width="0.44140625" style="8" customWidth="1"/>
    <col min="20" max="22" width="9.44140625" style="6" customWidth="1"/>
    <col min="23" max="23" width="10.88671875" style="6" customWidth="1"/>
    <col min="24" max="27" width="9.109375" style="6"/>
    <col min="28" max="28" width="9.33203125" style="90" hidden="1" customWidth="1"/>
    <col min="29" max="29" width="21.5546875" style="6" hidden="1" customWidth="1"/>
    <col min="30" max="30" width="12.88671875" style="6" hidden="1" customWidth="1"/>
    <col min="31" max="32" width="12.6640625" style="6" hidden="1" customWidth="1"/>
    <col min="33" max="33" width="13.44140625" style="84" hidden="1" customWidth="1"/>
    <col min="34" max="34" width="13.44140625" style="6" hidden="1" customWidth="1"/>
    <col min="35" max="38" width="13.6640625" style="6" hidden="1" customWidth="1"/>
    <col min="39" max="39" width="9.109375" style="6" hidden="1" customWidth="1"/>
    <col min="40" max="40" width="19.6640625" style="6" hidden="1" customWidth="1"/>
    <col min="41" max="41" width="25.33203125" style="6" hidden="1" customWidth="1"/>
    <col min="42" max="42" width="9.109375" style="6" hidden="1" customWidth="1"/>
    <col min="43" max="43" width="18.88671875" style="6" hidden="1" customWidth="1"/>
    <col min="44" max="44" width="9.88671875" style="6" hidden="1" customWidth="1"/>
    <col min="45" max="45" width="17.5546875" style="6" hidden="1" customWidth="1"/>
    <col min="46" max="46" width="11.6640625" style="6" hidden="1" customWidth="1"/>
    <col min="47" max="47" width="16" style="6" hidden="1" customWidth="1"/>
    <col min="48" max="53" width="9.109375" style="6" hidden="1" customWidth="1"/>
    <col min="54" max="16384" width="9.109375" style="6"/>
  </cols>
  <sheetData>
    <row r="1" spans="1:53" ht="15.6" x14ac:dyDescent="0.25">
      <c r="A1" s="33"/>
      <c r="B1" s="7" t="s">
        <v>405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6"/>
      <c r="S1" s="157"/>
      <c r="T1" s="157"/>
      <c r="U1" s="158"/>
      <c r="V1" s="33"/>
      <c r="W1" s="33"/>
      <c r="X1" s="33"/>
      <c r="Y1" s="33"/>
      <c r="Z1" s="33"/>
      <c r="AB1" s="285" t="s">
        <v>113</v>
      </c>
      <c r="AC1" s="286"/>
      <c r="AD1" s="286"/>
      <c r="AE1" s="286"/>
      <c r="AF1" s="287"/>
      <c r="AG1" s="74"/>
      <c r="AH1" s="279" t="s">
        <v>112</v>
      </c>
      <c r="AI1" s="280"/>
      <c r="AJ1" s="280"/>
      <c r="AK1" s="280"/>
      <c r="AL1" s="281"/>
      <c r="AN1" s="75" t="s">
        <v>33</v>
      </c>
      <c r="AO1" s="76" t="str">
        <f ca="1">RIGHT(CELL("filename",A1),LEN(CELL("filename",A1))-FIND("]",CELL("filename",A1)))</f>
        <v>9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6" x14ac:dyDescent="0.25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6"/>
      <c r="S2" s="157"/>
      <c r="T2" s="159"/>
      <c r="U2" s="158"/>
      <c r="V2" s="33"/>
      <c r="W2" s="33"/>
      <c r="X2" s="33"/>
      <c r="Y2" s="33"/>
      <c r="Z2" s="33"/>
      <c r="AB2" s="295" t="s">
        <v>49</v>
      </c>
      <c r="AC2" s="296"/>
      <c r="AD2" s="292" t="s">
        <v>49</v>
      </c>
      <c r="AE2" s="293"/>
      <c r="AF2" s="294"/>
      <c r="AG2" s="74"/>
      <c r="AH2" s="282"/>
      <c r="AI2" s="283"/>
      <c r="AJ2" s="283"/>
      <c r="AK2" s="283"/>
      <c r="AL2" s="284"/>
      <c r="AN2" s="242" t="s">
        <v>108</v>
      </c>
      <c r="AO2" s="77" t="str">
        <f ca="1">VLOOKUP(AO1,AP2:AQ19,2,FALSE)</f>
        <v>8</v>
      </c>
      <c r="AP2" s="79" t="s">
        <v>105</v>
      </c>
      <c r="AQ2" s="79"/>
      <c r="AR2" s="80">
        <f t="shared" ref="AR2:AR13" ca="1" si="0">MAX($AS$2:$AS$13)</f>
        <v>12</v>
      </c>
      <c r="AS2" s="81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5">
      <c r="A3" s="33"/>
      <c r="B3" s="297" t="str">
        <f ca="1">INDIRECT( "'" &amp; $AD$2 &amp; "'!B3")</f>
        <v>Šifra proračunskega uporabnika:</v>
      </c>
      <c r="C3" s="297"/>
      <c r="D3" s="298"/>
      <c r="E3" s="259"/>
      <c r="F3" s="260"/>
      <c r="R3" s="72"/>
      <c r="S3" s="159"/>
      <c r="T3" s="158"/>
      <c r="U3" s="158"/>
      <c r="V3" s="33"/>
      <c r="W3" s="33"/>
      <c r="X3" s="33"/>
      <c r="Y3" s="33"/>
      <c r="Z3" s="33"/>
      <c r="AB3" s="82" t="s">
        <v>78</v>
      </c>
      <c r="AC3" s="83"/>
      <c r="AD3" s="292" t="s">
        <v>78</v>
      </c>
      <c r="AE3" s="293"/>
      <c r="AF3" s="294"/>
      <c r="AH3" s="85" t="s">
        <v>110</v>
      </c>
      <c r="AI3" s="86" t="s">
        <v>116</v>
      </c>
      <c r="AJ3" s="87"/>
      <c r="AK3" s="87"/>
      <c r="AL3" s="88"/>
      <c r="AN3" s="75" t="s">
        <v>106</v>
      </c>
      <c r="AO3" s="77">
        <f ca="1">VLOOKUP(AO1,AP2:AS19,4,FALSE)</f>
        <v>11</v>
      </c>
      <c r="AP3" s="79" t="s">
        <v>36</v>
      </c>
      <c r="AQ3" s="79" t="str">
        <f t="shared" ref="AQ3:AQ19" si="3">+AP2</f>
        <v>11</v>
      </c>
      <c r="AR3" s="80">
        <f t="shared" ca="1" si="0"/>
        <v>12</v>
      </c>
      <c r="AS3" s="81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5">
      <c r="A4" s="33"/>
      <c r="B4" s="297" t="str">
        <f ca="1">INDIRECT( "'" &amp; $AD$2 &amp; "'!B4")</f>
        <v>Organizacijska enota:</v>
      </c>
      <c r="C4" s="297"/>
      <c r="D4" s="297"/>
      <c r="E4" s="304"/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5"/>
      <c r="Q4" s="305"/>
      <c r="R4" s="302"/>
      <c r="S4" s="160"/>
      <c r="T4" s="160"/>
      <c r="U4" s="33"/>
      <c r="V4" s="33"/>
      <c r="W4" s="33"/>
      <c r="X4" s="33"/>
      <c r="Y4" s="33"/>
      <c r="Z4" s="33"/>
      <c r="AH4" s="75" t="s">
        <v>109</v>
      </c>
      <c r="AI4" s="30">
        <v>6</v>
      </c>
      <c r="AJ4" s="87"/>
      <c r="AK4" s="87"/>
      <c r="AL4" s="88"/>
      <c r="AN4" s="75" t="s">
        <v>77</v>
      </c>
      <c r="AO4" s="77">
        <f ca="1">VLOOKUP(AO1,AP2:AR19,3,FALSE)</f>
        <v>12</v>
      </c>
      <c r="AP4" s="79" t="s">
        <v>95</v>
      </c>
      <c r="AQ4" s="79" t="str">
        <f t="shared" si="3"/>
        <v>12</v>
      </c>
      <c r="AR4" s="80">
        <f t="shared" ca="1" si="0"/>
        <v>12</v>
      </c>
      <c r="AS4" s="81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5">
      <c r="A5" s="33"/>
      <c r="B5" s="232" t="str">
        <f ca="1">INDIRECT( "'" &amp; $AD$2 &amp; "'!B5")</f>
        <v>Leto:</v>
      </c>
      <c r="C5" s="232"/>
      <c r="D5" s="232"/>
      <c r="E5" s="303"/>
      <c r="F5" s="302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X5" s="33"/>
      <c r="Y5" s="33"/>
      <c r="Z5" s="33"/>
      <c r="AB5" s="91"/>
      <c r="AC5" s="73"/>
      <c r="AD5" s="73"/>
      <c r="AE5" s="73"/>
      <c r="AH5" s="75" t="s">
        <v>111</v>
      </c>
      <c r="AI5" s="30">
        <v>29</v>
      </c>
      <c r="AJ5" s="289" t="str">
        <f>+$AD$2</f>
        <v>OSNOVNA PLAČA</v>
      </c>
      <c r="AK5" s="290"/>
      <c r="AL5" s="291"/>
      <c r="AN5" s="75" t="s">
        <v>106</v>
      </c>
      <c r="AO5" s="77" t="str">
        <f ca="1">VLOOKUP(AO1,AP2:AU19,6,FALSE)</f>
        <v>september</v>
      </c>
      <c r="AP5" s="79" t="s">
        <v>96</v>
      </c>
      <c r="AQ5" s="79" t="str">
        <f t="shared" si="3"/>
        <v>1</v>
      </c>
      <c r="AR5" s="80">
        <f t="shared" ca="1" si="0"/>
        <v>12</v>
      </c>
      <c r="AS5" s="81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5">
      <c r="B6" s="17"/>
      <c r="C6" s="17"/>
      <c r="D6" s="17"/>
      <c r="E6" s="8"/>
      <c r="F6" s="6"/>
      <c r="R6" s="72"/>
      <c r="S6" s="72"/>
      <c r="T6" s="73"/>
      <c r="AB6" s="91"/>
      <c r="AE6" s="73"/>
      <c r="AH6" s="75" t="s">
        <v>111</v>
      </c>
      <c r="AI6" s="30">
        <v>29</v>
      </c>
      <c r="AJ6" s="288" t="str">
        <f>+$AD$3</f>
        <v>OBRAČUNANA OSNOVNA PLAČA</v>
      </c>
      <c r="AK6" s="288"/>
      <c r="AL6" s="288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september </v>
      </c>
      <c r="AP6" s="79" t="s">
        <v>97</v>
      </c>
      <c r="AQ6" s="79" t="str">
        <f t="shared" si="3"/>
        <v>2</v>
      </c>
      <c r="AR6" s="80">
        <f t="shared" ca="1" si="0"/>
        <v>12</v>
      </c>
      <c r="AS6" s="81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5">
      <c r="B7" s="299" t="s">
        <v>9</v>
      </c>
      <c r="C7" s="299"/>
      <c r="D7" s="300"/>
      <c r="E7" s="301"/>
      <c r="F7" s="302"/>
      <c r="R7" s="72"/>
      <c r="S7" s="72"/>
      <c r="T7" s="73"/>
      <c r="AB7" s="91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9" t="s">
        <v>98</v>
      </c>
      <c r="AQ7" s="79" t="str">
        <f t="shared" si="3"/>
        <v>3</v>
      </c>
      <c r="AR7" s="80">
        <f t="shared" ca="1" si="0"/>
        <v>12</v>
      </c>
      <c r="AS7" s="81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5">
      <c r="B8" s="299" t="s">
        <v>10</v>
      </c>
      <c r="C8" s="299"/>
      <c r="D8" s="306"/>
      <c r="E8" s="304"/>
      <c r="F8" s="305"/>
      <c r="G8" s="305"/>
      <c r="H8" s="305"/>
      <c r="I8" s="305"/>
      <c r="J8" s="305"/>
      <c r="K8" s="305"/>
      <c r="L8" s="305"/>
      <c r="M8" s="305"/>
      <c r="N8" s="305"/>
      <c r="O8" s="305"/>
      <c r="P8" s="305"/>
      <c r="Q8" s="305"/>
      <c r="R8" s="302"/>
      <c r="S8" s="89"/>
      <c r="T8" s="89"/>
      <c r="AP8" s="79" t="s">
        <v>99</v>
      </c>
      <c r="AQ8" s="79" t="str">
        <f t="shared" si="3"/>
        <v>4</v>
      </c>
      <c r="AR8" s="80">
        <f t="shared" ca="1" si="0"/>
        <v>12</v>
      </c>
      <c r="AS8" s="81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2" thickBot="1" x14ac:dyDescent="0.3">
      <c r="B9" s="7"/>
      <c r="C9" s="7"/>
      <c r="AP9" s="79" t="s">
        <v>100</v>
      </c>
      <c r="AQ9" s="79" t="str">
        <f t="shared" si="3"/>
        <v>5</v>
      </c>
      <c r="AR9" s="80">
        <f t="shared" ca="1" si="0"/>
        <v>12</v>
      </c>
      <c r="AS9" s="81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3">
      <c r="B10" s="311" t="s">
        <v>0</v>
      </c>
      <c r="C10" s="312"/>
      <c r="D10" s="312"/>
      <c r="E10" s="312"/>
      <c r="F10" s="312"/>
      <c r="G10" s="312"/>
      <c r="H10" s="312"/>
      <c r="I10" s="312"/>
      <c r="J10" s="312"/>
      <c r="K10" s="312"/>
      <c r="L10" s="313"/>
      <c r="M10" s="369" t="s">
        <v>1</v>
      </c>
      <c r="N10" s="370"/>
      <c r="O10" s="370"/>
      <c r="P10" s="370"/>
      <c r="Q10" s="370"/>
      <c r="R10" s="370"/>
      <c r="S10" s="92"/>
      <c r="T10" s="93"/>
      <c r="AP10" s="79" t="s">
        <v>101</v>
      </c>
      <c r="AQ10" s="79" t="str">
        <f t="shared" si="3"/>
        <v>6</v>
      </c>
      <c r="AR10" s="80">
        <f t="shared" ca="1" si="0"/>
        <v>12</v>
      </c>
      <c r="AS10" s="81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8" thickBot="1" x14ac:dyDescent="0.3">
      <c r="B11" s="94"/>
      <c r="C11" s="94"/>
      <c r="D11" s="94"/>
      <c r="E11" s="94"/>
      <c r="F11" s="95"/>
      <c r="G11" s="96"/>
      <c r="H11" s="96"/>
      <c r="I11" s="96"/>
      <c r="J11" s="96"/>
      <c r="K11" s="96"/>
      <c r="L11" s="96"/>
      <c r="M11" s="95"/>
      <c r="N11" s="95"/>
      <c r="O11" s="95"/>
      <c r="P11" s="95"/>
      <c r="Q11" s="95"/>
      <c r="R11" s="97"/>
      <c r="S11" s="89"/>
      <c r="T11" s="87"/>
      <c r="AC11" s="364" t="s">
        <v>35</v>
      </c>
      <c r="AD11" s="364"/>
      <c r="AG11" s="6"/>
      <c r="AP11" s="79" t="s">
        <v>102</v>
      </c>
      <c r="AQ11" s="79" t="str">
        <f t="shared" si="3"/>
        <v>7</v>
      </c>
      <c r="AR11" s="80">
        <f t="shared" ca="1" si="0"/>
        <v>12</v>
      </c>
      <c r="AS11" s="81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5">
      <c r="A12" s="241"/>
      <c r="B12" s="371" t="s">
        <v>13</v>
      </c>
      <c r="C12" s="372"/>
      <c r="D12" s="372"/>
      <c r="E12" s="372"/>
      <c r="F12" s="373"/>
      <c r="G12" s="317" t="s">
        <v>14</v>
      </c>
      <c r="H12" s="318"/>
      <c r="I12" s="318"/>
      <c r="J12" s="318"/>
      <c r="K12" s="318"/>
      <c r="L12" s="319"/>
      <c r="M12" s="348" t="s">
        <v>80</v>
      </c>
      <c r="N12" s="349"/>
      <c r="O12" s="349"/>
      <c r="P12" s="349"/>
      <c r="Q12" s="98" t="s">
        <v>38</v>
      </c>
      <c r="R12" s="99" t="s">
        <v>84</v>
      </c>
      <c r="S12" s="100"/>
      <c r="AB12" s="101"/>
      <c r="AC12" s="339" t="str">
        <f>+Q12</f>
        <v>IZPLAČILO REDNE DELOVNE USPEŠNOSTI</v>
      </c>
      <c r="AD12" s="339" t="str">
        <f>+R12</f>
        <v>NAJVIŠJE MOŽNO IZPLAČILO REDNE LETNE DELOVNE USPEŠNOSTI</v>
      </c>
      <c r="AE12" s="362" t="s">
        <v>15</v>
      </c>
      <c r="AF12" s="362"/>
      <c r="AG12" s="363" t="s">
        <v>16</v>
      </c>
      <c r="AH12" s="363"/>
      <c r="AI12" s="339" t="s">
        <v>17</v>
      </c>
      <c r="AJ12" s="339" t="s">
        <v>18</v>
      </c>
      <c r="AK12" s="339" t="str">
        <f>+AD3</f>
        <v>OBRAČUNANA OSNOVNA PLAČA</v>
      </c>
      <c r="AL12" s="339" t="str">
        <f>+AD2</f>
        <v>OSNOVNA PLAČA</v>
      </c>
      <c r="AN12" s="6"/>
      <c r="AO12" s="6"/>
      <c r="AP12" s="79" t="s">
        <v>103</v>
      </c>
      <c r="AQ12" s="79" t="str">
        <f t="shared" si="3"/>
        <v>8</v>
      </c>
      <c r="AR12" s="80">
        <f t="shared" ca="1" si="0"/>
        <v>12</v>
      </c>
      <c r="AS12" s="81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5">
      <c r="A13" s="275" t="s">
        <v>130</v>
      </c>
      <c r="B13" s="323" t="s">
        <v>2</v>
      </c>
      <c r="C13" s="324"/>
      <c r="D13" s="307" t="s">
        <v>11</v>
      </c>
      <c r="E13" s="307" t="s">
        <v>12</v>
      </c>
      <c r="F13" s="309" t="s">
        <v>94</v>
      </c>
      <c r="G13" s="320" t="s">
        <v>39</v>
      </c>
      <c r="H13" s="321"/>
      <c r="I13" s="321"/>
      <c r="J13" s="321"/>
      <c r="K13" s="322"/>
      <c r="L13" s="342" t="s">
        <v>3</v>
      </c>
      <c r="M13" s="346" t="s">
        <v>79</v>
      </c>
      <c r="N13" s="277" t="s">
        <v>82</v>
      </c>
      <c r="O13" s="340" t="s">
        <v>81</v>
      </c>
      <c r="P13" s="277" t="s">
        <v>82</v>
      </c>
      <c r="Q13" s="365" t="s">
        <v>82</v>
      </c>
      <c r="R13" s="367" t="s">
        <v>82</v>
      </c>
      <c r="S13" s="170"/>
      <c r="T13" s="33"/>
      <c r="U13" s="33"/>
      <c r="V13" s="33"/>
      <c r="W13" s="33"/>
      <c r="X13" s="33"/>
      <c r="Y13" s="33"/>
      <c r="AC13" s="339"/>
      <c r="AD13" s="339"/>
      <c r="AE13" s="362"/>
      <c r="AF13" s="362"/>
      <c r="AG13" s="363"/>
      <c r="AH13" s="363"/>
      <c r="AI13" s="339"/>
      <c r="AJ13" s="339"/>
      <c r="AK13" s="339"/>
      <c r="AL13" s="339"/>
      <c r="AP13" s="79" t="s">
        <v>104</v>
      </c>
      <c r="AQ13" s="79" t="str">
        <f t="shared" si="3"/>
        <v>9</v>
      </c>
      <c r="AR13" s="80">
        <f t="shared" ca="1" si="0"/>
        <v>12</v>
      </c>
      <c r="AS13" s="81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8" thickBot="1" x14ac:dyDescent="0.3">
      <c r="A14" s="276"/>
      <c r="B14" s="325"/>
      <c r="C14" s="326"/>
      <c r="D14" s="308"/>
      <c r="E14" s="308"/>
      <c r="F14" s="310"/>
      <c r="G14" s="102" t="s">
        <v>4</v>
      </c>
      <c r="H14" s="103" t="s">
        <v>5</v>
      </c>
      <c r="I14" s="104" t="s">
        <v>6</v>
      </c>
      <c r="J14" s="103" t="s">
        <v>22</v>
      </c>
      <c r="K14" s="105" t="s">
        <v>23</v>
      </c>
      <c r="L14" s="343"/>
      <c r="M14" s="347"/>
      <c r="N14" s="278"/>
      <c r="O14" s="341"/>
      <c r="P14" s="278"/>
      <c r="Q14" s="366"/>
      <c r="R14" s="368"/>
      <c r="S14" s="170"/>
      <c r="T14" s="33"/>
      <c r="U14" s="33"/>
      <c r="V14" s="33"/>
      <c r="W14" s="33"/>
      <c r="X14" s="33"/>
      <c r="Y14" s="33"/>
      <c r="AC14" s="339"/>
      <c r="AD14" s="339"/>
      <c r="AE14" s="362"/>
      <c r="AF14" s="362"/>
      <c r="AG14" s="363"/>
      <c r="AH14" s="363"/>
      <c r="AI14" s="339"/>
      <c r="AJ14" s="339"/>
      <c r="AK14" s="339"/>
      <c r="AL14" s="339"/>
      <c r="AP14" s="79" t="s">
        <v>117</v>
      </c>
      <c r="AQ14" s="79" t="str">
        <f t="shared" si="3"/>
        <v>10</v>
      </c>
      <c r="AR14" s="80">
        <f ca="1">MAX($AS$14:$AS$17)</f>
        <v>4</v>
      </c>
      <c r="AS14" s="81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5">
      <c r="A15" s="162"/>
      <c r="B15" s="344">
        <v>1</v>
      </c>
      <c r="C15" s="345"/>
      <c r="D15" s="162">
        <v>2</v>
      </c>
      <c r="E15" s="247">
        <v>3</v>
      </c>
      <c r="F15" s="163">
        <v>4</v>
      </c>
      <c r="G15" s="106">
        <v>5</v>
      </c>
      <c r="H15" s="107">
        <v>6</v>
      </c>
      <c r="I15" s="108">
        <v>7</v>
      </c>
      <c r="J15" s="107">
        <v>8</v>
      </c>
      <c r="K15" s="109">
        <v>9</v>
      </c>
      <c r="L15" s="171" t="s">
        <v>32</v>
      </c>
      <c r="M15" s="172" t="s">
        <v>76</v>
      </c>
      <c r="N15" s="172"/>
      <c r="O15" s="173" t="s">
        <v>90</v>
      </c>
      <c r="P15" s="174" t="s">
        <v>91</v>
      </c>
      <c r="Q15" s="175" t="s">
        <v>92</v>
      </c>
      <c r="R15" s="176">
        <v>15</v>
      </c>
      <c r="S15" s="177"/>
      <c r="T15" s="37"/>
      <c r="U15" s="37"/>
      <c r="V15" s="37"/>
      <c r="W15" s="37"/>
      <c r="X15" s="37"/>
      <c r="Y15" s="37"/>
      <c r="AB15" s="110" t="s">
        <v>34</v>
      </c>
      <c r="AC15" s="111" t="str">
        <f>+Q13</f>
        <v>€</v>
      </c>
      <c r="AD15" s="111" t="str">
        <f>+R13</f>
        <v>€</v>
      </c>
      <c r="AE15" s="112" t="s">
        <v>19</v>
      </c>
      <c r="AF15" s="112" t="s">
        <v>20</v>
      </c>
      <c r="AG15" s="113" t="s">
        <v>19</v>
      </c>
      <c r="AH15" s="114" t="s">
        <v>20</v>
      </c>
      <c r="AI15" s="115" t="s">
        <v>20</v>
      </c>
      <c r="AJ15" s="116" t="s">
        <v>20</v>
      </c>
      <c r="AK15" s="111" t="s">
        <v>20</v>
      </c>
      <c r="AL15" s="111" t="s">
        <v>20</v>
      </c>
      <c r="AN15" s="6"/>
      <c r="AO15" s="6"/>
      <c r="AP15" s="79" t="s">
        <v>118</v>
      </c>
      <c r="AQ15" s="79" t="str">
        <f t="shared" si="3"/>
        <v>11-1</v>
      </c>
      <c r="AR15" s="80">
        <f ca="1">MAX($AS$14:$AS$17)</f>
        <v>4</v>
      </c>
      <c r="AS15" s="81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7" customHeight="1" x14ac:dyDescent="0.25">
      <c r="A16" s="53">
        <f>'OSNOVNA PLAČA'!A10</f>
        <v>1</v>
      </c>
      <c r="B16" s="333" t="str">
        <f t="shared" ref="B16:B79" ca="1" si="4">IF(LEN(INDIRECT( "'" &amp; $AD$2 &amp; "'!B" &amp; TEXT($AB16-6,0)))&gt;0,INDIRECT( "'" &amp; $AD$2 &amp; "'!B" &amp; TEXT($AB16-6,0)),"")</f>
        <v>A1</v>
      </c>
      <c r="C16" s="333"/>
      <c r="D16" s="54" t="str">
        <f>IF(LEN('OSNOVNA PLAČA'!C10)&gt;0,'OSNOVNA PLAČA'!C10,"")</f>
        <v>V</v>
      </c>
      <c r="E16" s="55">
        <f>IF(LEN('OSNOVNA PLAČA'!D10)&gt;0,'OSNOVNA PLAČA'!D10,"")</f>
        <v>20</v>
      </c>
      <c r="F16" s="164">
        <f ca="1">IF(LEN(B16)&gt;0,'OBRAČUNANA OSNOVNA PLAČA'!M10,"")</f>
        <v>1000</v>
      </c>
      <c r="G16" s="57">
        <v>1</v>
      </c>
      <c r="H16" s="57"/>
      <c r="I16" s="57"/>
      <c r="J16" s="57">
        <v>1</v>
      </c>
      <c r="K16" s="57"/>
      <c r="L16" s="178">
        <f t="shared" ref="L16:L79" si="5">+G16+H16+I16+J16+K16</f>
        <v>2</v>
      </c>
      <c r="M16" s="179">
        <f ca="1">IF(LEN(B16)&gt;0,L16/5,"")</f>
        <v>0.4</v>
      </c>
      <c r="N16" s="179">
        <f ca="1">IF(LEN(B16)&gt;0,F16*M16,"")</f>
        <v>400</v>
      </c>
      <c r="O16" s="180">
        <f t="shared" ref="O16:O79" ca="1" si="6">IF(LEN(B16)&gt;0,M16*$P$267,"")</f>
        <v>0.22200000000000003</v>
      </c>
      <c r="P16" s="181">
        <f ca="1">IF(LEN(B16)&gt;0,F16*O16,"")</f>
        <v>222.00000000000003</v>
      </c>
      <c r="Q16" s="182">
        <f t="shared" ref="Q16:Q79" ca="1" si="7">MIN(P16,R16)</f>
        <v>222.00000000000003</v>
      </c>
      <c r="R16" s="182">
        <f ca="1">IF(LEN(B16)&gt;0,'8'!R16-'8'!Q16,"")</f>
        <v>1647.0342534825852</v>
      </c>
      <c r="S16" s="183"/>
      <c r="T16" s="33"/>
      <c r="U16" s="33"/>
      <c r="V16" s="33"/>
      <c r="W16" s="33"/>
      <c r="X16" s="33"/>
      <c r="Y16" s="33"/>
      <c r="AB16" s="243">
        <f>ROW()</f>
        <v>16</v>
      </c>
      <c r="AC16" s="118">
        <f t="shared" ref="AC16:AC79" ca="1" si="8">IF($AO$3=1,0,INDIRECT( "'" &amp; $AO$2 &amp; "'!P" &amp; TEXT($AB16,0)))</f>
        <v>48.5</v>
      </c>
      <c r="AD16" s="118">
        <f t="shared" ref="AD16:AD79" ca="1" si="9">IF($AO$3=1,(INDIRECT( "'" &amp; $AD$2 &amp; "'!F" &amp; TEXT($AB16-6,0))*2/12+INDIRECT( "'" &amp; $AD$2 &amp; "'!G" &amp; TEXT($AB16-6,0))*10/12)*2,INDIRECT( "'" &amp; $AO$2 &amp; "'!Q" &amp; TEXT($AB16,0)))</f>
        <v>48.5</v>
      </c>
      <c r="AE16" s="119" t="str">
        <f t="shared" ref="AE16:AE79" ca="1" si="10">IF(AC16&gt;=AD16,"-",$L16/(5*MAX($M$271:$M$272)))</f>
        <v>-</v>
      </c>
      <c r="AF16" s="118" t="str">
        <f t="shared" ref="AF16:AF79" ca="1" si="11">IF(AC16&gt;=AD16,"-",$L16/(5*MAX($M$271:$M$272))*AK16)</f>
        <v>-</v>
      </c>
      <c r="AG16" s="119" t="str">
        <f t="shared" ref="AG16:AG79" ca="1" si="12">IF(AE16="-","-",AE16*$AF$267)</f>
        <v>-</v>
      </c>
      <c r="AH16" s="118" t="str">
        <f t="shared" ref="AH16:AH79" ca="1" si="13">IF(AF16="-","-",AF16*$AF$267)</f>
        <v>-</v>
      </c>
      <c r="AI16" s="118">
        <f t="shared" ref="AI16:AI79" ca="1" si="14">IF(AG16="-",0,MIN(AH16,R16))</f>
        <v>0</v>
      </c>
      <c r="AJ16" s="120">
        <f t="shared" ref="AJ16:AJ79" ca="1" si="15">+AD16-AC16</f>
        <v>0</v>
      </c>
      <c r="AK16" s="118">
        <f t="shared" ref="AK16:AK79" ca="1" si="16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16" s="118">
        <f t="shared" ref="AL16:AL79" ca="1" si="17">SUM(OFFSET(INDIRECT( "'" &amp; $AD$2 &amp; "'!" &amp; $AI$3),ROW()-ROW(INDIRECT( "'" &amp; $AD$2 &amp; "'!" &amp; $AI$3))-$AI$4,COLUMN()-COLUMN(INDIRECT( "'" &amp; $AD$2 &amp; "'!" &amp; $AI$3))-$AI$5+(12/$AO$4)*($AO$3-1),1,12/$AO$4))</f>
        <v>0</v>
      </c>
      <c r="AP16" s="79" t="s">
        <v>119</v>
      </c>
      <c r="AQ16" s="79" t="str">
        <f t="shared" si="3"/>
        <v>2-4</v>
      </c>
      <c r="AR16" s="80">
        <f ca="1">MAX($AS$14:$AS$17)</f>
        <v>4</v>
      </c>
      <c r="AS16" s="81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5">
      <c r="A17" s="53">
        <f>'OSNOVNA PLAČA'!A11</f>
        <v>2</v>
      </c>
      <c r="B17" s="333" t="str">
        <f t="shared" ca="1" si="4"/>
        <v>A2</v>
      </c>
      <c r="C17" s="333"/>
      <c r="D17" s="54" t="str">
        <f>IF(LEN('OSNOVNA PLAČA'!C11)&gt;0,'OSNOVNA PLAČA'!C11,"")</f>
        <v>VII</v>
      </c>
      <c r="E17" s="55">
        <f>IF(LEN('OSNOVNA PLAČA'!D11)&gt;0,'OSNOVNA PLAČA'!D11,"")</f>
        <v>40</v>
      </c>
      <c r="F17" s="164">
        <f ca="1">IF(LEN(B17)&gt;0,'OBRAČUNANA OSNOVNA PLAČA'!M11,"")</f>
        <v>2000</v>
      </c>
      <c r="G17" s="57"/>
      <c r="H17" s="57"/>
      <c r="I17" s="57"/>
      <c r="J17" s="57"/>
      <c r="K17" s="57"/>
      <c r="L17" s="178">
        <f t="shared" si="5"/>
        <v>0</v>
      </c>
      <c r="M17" s="179">
        <f t="shared" ref="M17:M80" ca="1" si="18">IF(LEN(B17)&gt;0,L17/5,"")</f>
        <v>0</v>
      </c>
      <c r="N17" s="179">
        <f ca="1">IF(LEN(B17)&gt;0,F17*M17,"")</f>
        <v>0</v>
      </c>
      <c r="O17" s="180">
        <f t="shared" ca="1" si="6"/>
        <v>0</v>
      </c>
      <c r="P17" s="181">
        <f t="shared" ref="P17:P80" ca="1" si="19">IF(LEN(B17)&gt;0,F17*O17,"")</f>
        <v>0</v>
      </c>
      <c r="Q17" s="182">
        <f t="shared" ca="1" si="7"/>
        <v>0</v>
      </c>
      <c r="R17" s="182">
        <f ca="1">IF(LEN(B17)&gt;0,'8'!R17-'8'!Q17,"")</f>
        <v>3962.8828828828828</v>
      </c>
      <c r="S17" s="183"/>
      <c r="T17" s="33"/>
      <c r="U17" s="33"/>
      <c r="V17" s="33"/>
      <c r="W17" s="33"/>
      <c r="X17" s="33"/>
      <c r="Y17" s="33"/>
      <c r="AB17" s="243">
        <f>ROW()</f>
        <v>17</v>
      </c>
      <c r="AC17" s="118">
        <f t="shared" ca="1" si="8"/>
        <v>0</v>
      </c>
      <c r="AD17" s="118">
        <f t="shared" ca="1" si="9"/>
        <v>0</v>
      </c>
      <c r="AE17" s="119" t="str">
        <f t="shared" ca="1" si="10"/>
        <v>-</v>
      </c>
      <c r="AF17" s="118" t="str">
        <f t="shared" ca="1" si="11"/>
        <v>-</v>
      </c>
      <c r="AG17" s="119" t="str">
        <f t="shared" ca="1" si="12"/>
        <v>-</v>
      </c>
      <c r="AH17" s="118" t="str">
        <f t="shared" ca="1" si="13"/>
        <v>-</v>
      </c>
      <c r="AI17" s="118">
        <f t="shared" ca="1" si="14"/>
        <v>0</v>
      </c>
      <c r="AJ17" s="120">
        <f t="shared" ca="1" si="15"/>
        <v>0</v>
      </c>
      <c r="AK17" s="118">
        <f t="shared" ca="1" si="16"/>
        <v>0</v>
      </c>
      <c r="AL17" s="118">
        <f t="shared" ca="1" si="17"/>
        <v>0</v>
      </c>
      <c r="AP17" s="79" t="s">
        <v>120</v>
      </c>
      <c r="AQ17" s="79" t="str">
        <f t="shared" si="3"/>
        <v>5-7</v>
      </c>
      <c r="AR17" s="80">
        <f ca="1">MAX($AS$14:$AS$17)</f>
        <v>4</v>
      </c>
      <c r="AS17" s="81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5">
      <c r="A18" s="53">
        <f>'OSNOVNA PLAČA'!A12</f>
        <v>3</v>
      </c>
      <c r="B18" s="333" t="str">
        <f t="shared" ca="1" si="4"/>
        <v>A3</v>
      </c>
      <c r="C18" s="333"/>
      <c r="D18" s="54" t="str">
        <f>IF(LEN('OSNOVNA PLAČA'!C12)&gt;0,'OSNOVNA PLAČA'!C12,"")</f>
        <v>VIII</v>
      </c>
      <c r="E18" s="55">
        <f>IF(LEN('OSNOVNA PLAČA'!D12)&gt;0,'OSNOVNA PLAČA'!D12,"")</f>
        <v>48</v>
      </c>
      <c r="F18" s="164">
        <f ca="1">IF(LEN(B18)&gt;0,'OBRAČUNANA OSNOVNA PLAČA'!M12,"")</f>
        <v>3000</v>
      </c>
      <c r="G18" s="57"/>
      <c r="H18" s="57"/>
      <c r="I18" s="57"/>
      <c r="J18" s="57"/>
      <c r="K18" s="57"/>
      <c r="L18" s="178">
        <f t="shared" si="5"/>
        <v>0</v>
      </c>
      <c r="M18" s="179">
        <f t="shared" ca="1" si="18"/>
        <v>0</v>
      </c>
      <c r="N18" s="179">
        <f t="shared" ref="N18:N81" ca="1" si="20">IF(LEN(B18)&gt;0,F18*M18,"")</f>
        <v>0</v>
      </c>
      <c r="O18" s="180">
        <f t="shared" ca="1" si="6"/>
        <v>0</v>
      </c>
      <c r="P18" s="181">
        <f t="shared" ca="1" si="19"/>
        <v>0</v>
      </c>
      <c r="Q18" s="182">
        <f t="shared" ca="1" si="7"/>
        <v>0</v>
      </c>
      <c r="R18" s="182">
        <f ca="1">IF(LEN(B18)&gt;0,'8'!R18-'8'!Q18,"")</f>
        <v>4292.2916004462095</v>
      </c>
      <c r="S18" s="183"/>
      <c r="T18" s="33"/>
      <c r="U18" s="33"/>
      <c r="V18" s="33"/>
      <c r="W18" s="33"/>
      <c r="X18" s="33"/>
      <c r="Y18" s="33"/>
      <c r="AB18" s="243">
        <f>ROW()</f>
        <v>18</v>
      </c>
      <c r="AC18" s="118">
        <f t="shared" ca="1" si="8"/>
        <v>145.5</v>
      </c>
      <c r="AD18" s="118">
        <f t="shared" ca="1" si="9"/>
        <v>145.5</v>
      </c>
      <c r="AE18" s="119" t="str">
        <f t="shared" ca="1" si="10"/>
        <v>-</v>
      </c>
      <c r="AF18" s="118" t="str">
        <f t="shared" ca="1" si="11"/>
        <v>-</v>
      </c>
      <c r="AG18" s="119" t="str">
        <f t="shared" ca="1" si="12"/>
        <v>-</v>
      </c>
      <c r="AH18" s="118" t="str">
        <f t="shared" ca="1" si="13"/>
        <v>-</v>
      </c>
      <c r="AI18" s="118">
        <f t="shared" ca="1" si="14"/>
        <v>0</v>
      </c>
      <c r="AJ18" s="120">
        <f t="shared" ca="1" si="15"/>
        <v>0</v>
      </c>
      <c r="AK18" s="118">
        <f t="shared" ca="1" si="16"/>
        <v>0</v>
      </c>
      <c r="AL18" s="118">
        <f t="shared" ca="1" si="17"/>
        <v>0</v>
      </c>
      <c r="AP18" s="79" t="s">
        <v>121</v>
      </c>
      <c r="AQ18" s="79" t="str">
        <f t="shared" si="3"/>
        <v>8-10</v>
      </c>
      <c r="AR18" s="80">
        <f ca="1">MAX($AS$18:$AS$19)</f>
        <v>2</v>
      </c>
      <c r="AS18" s="81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5">
      <c r="A19" s="53">
        <f>'OSNOVNA PLAČA'!A13</f>
        <v>4</v>
      </c>
      <c r="B19" s="333" t="str">
        <f t="shared" ca="1" si="4"/>
        <v>A4</v>
      </c>
      <c r="C19" s="333"/>
      <c r="D19" s="54" t="str">
        <f>IF(LEN('OSNOVNA PLAČA'!C13)&gt;0,'OSNOVNA PLAČA'!C13,"")</f>
        <v/>
      </c>
      <c r="E19" s="55" t="str">
        <f>IF(LEN('OSNOVNA PLAČA'!D13)&gt;0,'OSNOVNA PLAČA'!D13,"")</f>
        <v/>
      </c>
      <c r="F19" s="164">
        <f ca="1">IF(LEN(B19)&gt;0,'OBRAČUNANA OSNOVNA PLAČA'!M13,"")</f>
        <v>0</v>
      </c>
      <c r="G19" s="57"/>
      <c r="H19" s="57"/>
      <c r="I19" s="57"/>
      <c r="J19" s="57"/>
      <c r="K19" s="57"/>
      <c r="L19" s="178">
        <f t="shared" si="5"/>
        <v>0</v>
      </c>
      <c r="M19" s="179">
        <f t="shared" ca="1" si="18"/>
        <v>0</v>
      </c>
      <c r="N19" s="179">
        <f t="shared" ca="1" si="20"/>
        <v>0</v>
      </c>
      <c r="O19" s="180">
        <f t="shared" ca="1" si="6"/>
        <v>0</v>
      </c>
      <c r="P19" s="181">
        <f t="shared" ca="1" si="19"/>
        <v>0</v>
      </c>
      <c r="Q19" s="182">
        <f t="shared" ca="1" si="7"/>
        <v>0</v>
      </c>
      <c r="R19" s="182">
        <f ca="1">IF(LEN(B19)&gt;0,'8'!R19-'8'!Q19,"")</f>
        <v>0</v>
      </c>
      <c r="S19" s="183"/>
      <c r="T19" s="33"/>
      <c r="U19" s="33"/>
      <c r="V19" s="33"/>
      <c r="W19" s="33"/>
      <c r="X19" s="33"/>
      <c r="Y19" s="33"/>
      <c r="AB19" s="243">
        <f>ROW()</f>
        <v>19</v>
      </c>
      <c r="AC19" s="118">
        <f t="shared" ca="1" si="8"/>
        <v>0</v>
      </c>
      <c r="AD19" s="118">
        <f t="shared" ca="1" si="9"/>
        <v>0</v>
      </c>
      <c r="AE19" s="119" t="str">
        <f t="shared" ca="1" si="10"/>
        <v>-</v>
      </c>
      <c r="AF19" s="118" t="str">
        <f t="shared" ca="1" si="11"/>
        <v>-</v>
      </c>
      <c r="AG19" s="119" t="str">
        <f t="shared" ca="1" si="12"/>
        <v>-</v>
      </c>
      <c r="AH19" s="118" t="str">
        <f t="shared" ca="1" si="13"/>
        <v>-</v>
      </c>
      <c r="AI19" s="118">
        <f t="shared" ca="1" si="14"/>
        <v>0</v>
      </c>
      <c r="AJ19" s="120">
        <f t="shared" ca="1" si="15"/>
        <v>0</v>
      </c>
      <c r="AK19" s="118">
        <f t="shared" ca="1" si="16"/>
        <v>0</v>
      </c>
      <c r="AL19" s="118">
        <f t="shared" ca="1" si="17"/>
        <v>0</v>
      </c>
      <c r="AP19" s="79" t="s">
        <v>122</v>
      </c>
      <c r="AQ19" s="79" t="str">
        <f t="shared" si="3"/>
        <v>11-4</v>
      </c>
      <c r="AR19" s="80">
        <f ca="1">MAX($AS$18:$AS$19)</f>
        <v>2</v>
      </c>
      <c r="AS19" s="81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5">
      <c r="A20" s="53">
        <f>'OSNOVNA PLAČA'!A14</f>
        <v>5</v>
      </c>
      <c r="B20" s="333" t="str">
        <f t="shared" ca="1" si="4"/>
        <v>A5</v>
      </c>
      <c r="C20" s="333"/>
      <c r="D20" s="54" t="str">
        <f>IF(LEN('OSNOVNA PLAČA'!C14)&gt;0,'OSNOVNA PLAČA'!C14,"")</f>
        <v/>
      </c>
      <c r="E20" s="55" t="str">
        <f>IF(LEN('OSNOVNA PLAČA'!D14)&gt;0,'OSNOVNA PLAČA'!D14,"")</f>
        <v/>
      </c>
      <c r="F20" s="164">
        <f ca="1">IF(LEN(B20)&gt;0,'OBRAČUNANA OSNOVNA PLAČA'!M14,"")</f>
        <v>0</v>
      </c>
      <c r="G20" s="57"/>
      <c r="H20" s="57"/>
      <c r="I20" s="57"/>
      <c r="J20" s="57"/>
      <c r="K20" s="57"/>
      <c r="L20" s="178">
        <f t="shared" si="5"/>
        <v>0</v>
      </c>
      <c r="M20" s="179">
        <f t="shared" ca="1" si="18"/>
        <v>0</v>
      </c>
      <c r="N20" s="179">
        <f t="shared" ca="1" si="20"/>
        <v>0</v>
      </c>
      <c r="O20" s="180">
        <f t="shared" ca="1" si="6"/>
        <v>0</v>
      </c>
      <c r="P20" s="181">
        <f t="shared" ca="1" si="19"/>
        <v>0</v>
      </c>
      <c r="Q20" s="182">
        <f t="shared" ca="1" si="7"/>
        <v>0</v>
      </c>
      <c r="R20" s="182">
        <f ca="1">IF(LEN(B20)&gt;0,'8'!R20-'8'!Q20,"")</f>
        <v>0</v>
      </c>
      <c r="S20" s="183"/>
      <c r="T20" s="33"/>
      <c r="U20" s="33"/>
      <c r="V20" s="33"/>
      <c r="W20" s="33"/>
      <c r="X20" s="33"/>
      <c r="Y20" s="33"/>
      <c r="AB20" s="243">
        <f>ROW()</f>
        <v>20</v>
      </c>
      <c r="AC20" s="118">
        <f t="shared" ca="1" si="8"/>
        <v>0</v>
      </c>
      <c r="AD20" s="118">
        <f t="shared" ca="1" si="9"/>
        <v>0</v>
      </c>
      <c r="AE20" s="119" t="str">
        <f t="shared" ca="1" si="10"/>
        <v>-</v>
      </c>
      <c r="AF20" s="118" t="str">
        <f t="shared" ca="1" si="11"/>
        <v>-</v>
      </c>
      <c r="AG20" s="119" t="str">
        <f t="shared" ca="1" si="12"/>
        <v>-</v>
      </c>
      <c r="AH20" s="118" t="str">
        <f t="shared" ca="1" si="13"/>
        <v>-</v>
      </c>
      <c r="AI20" s="118">
        <f t="shared" ca="1" si="14"/>
        <v>0</v>
      </c>
      <c r="AJ20" s="120">
        <f t="shared" ca="1" si="15"/>
        <v>0</v>
      </c>
      <c r="AK20" s="118">
        <f t="shared" ca="1" si="16"/>
        <v>0</v>
      </c>
      <c r="AL20" s="118">
        <f t="shared" ca="1" si="17"/>
        <v>0</v>
      </c>
    </row>
    <row r="21" spans="1:47" ht="27" customHeight="1" x14ac:dyDescent="0.25">
      <c r="A21" s="53">
        <f>'OSNOVNA PLAČA'!A15</f>
        <v>6</v>
      </c>
      <c r="B21" s="333" t="str">
        <f t="shared" ca="1" si="4"/>
        <v>A6</v>
      </c>
      <c r="C21" s="333"/>
      <c r="D21" s="54" t="str">
        <f>IF(LEN('OSNOVNA PLAČA'!C15)&gt;0,'OSNOVNA PLAČA'!C15,"")</f>
        <v/>
      </c>
      <c r="E21" s="55" t="str">
        <f>IF(LEN('OSNOVNA PLAČA'!D15)&gt;0,'OSNOVNA PLAČA'!D15,"")</f>
        <v/>
      </c>
      <c r="F21" s="164">
        <f ca="1">IF(LEN(B21)&gt;0,'OBRAČUNANA OSNOVNA PLAČA'!M15,"")</f>
        <v>0</v>
      </c>
      <c r="G21" s="57"/>
      <c r="H21" s="57"/>
      <c r="I21" s="57"/>
      <c r="J21" s="57"/>
      <c r="K21" s="57"/>
      <c r="L21" s="178">
        <f t="shared" si="5"/>
        <v>0</v>
      </c>
      <c r="M21" s="179">
        <f t="shared" ca="1" si="18"/>
        <v>0</v>
      </c>
      <c r="N21" s="179">
        <f t="shared" ca="1" si="20"/>
        <v>0</v>
      </c>
      <c r="O21" s="180">
        <f t="shared" ca="1" si="6"/>
        <v>0</v>
      </c>
      <c r="P21" s="181">
        <f t="shared" ca="1" si="19"/>
        <v>0</v>
      </c>
      <c r="Q21" s="182">
        <f t="shared" ca="1" si="7"/>
        <v>0</v>
      </c>
      <c r="R21" s="182">
        <f ca="1">IF(LEN(B21)&gt;0,'8'!R21-'8'!Q21,"")</f>
        <v>0</v>
      </c>
      <c r="S21" s="183"/>
      <c r="T21" s="33"/>
      <c r="U21" s="33"/>
      <c r="V21" s="33"/>
      <c r="W21" s="33"/>
      <c r="X21" s="33"/>
      <c r="Y21" s="33"/>
      <c r="AB21" s="243">
        <f>ROW()</f>
        <v>21</v>
      </c>
      <c r="AC21" s="118">
        <f t="shared" ca="1" si="8"/>
        <v>0</v>
      </c>
      <c r="AD21" s="118">
        <f t="shared" ca="1" si="9"/>
        <v>0</v>
      </c>
      <c r="AE21" s="119" t="str">
        <f t="shared" ca="1" si="10"/>
        <v>-</v>
      </c>
      <c r="AF21" s="118" t="str">
        <f t="shared" ca="1" si="11"/>
        <v>-</v>
      </c>
      <c r="AG21" s="119" t="str">
        <f t="shared" ca="1" si="12"/>
        <v>-</v>
      </c>
      <c r="AH21" s="118" t="str">
        <f t="shared" ca="1" si="13"/>
        <v>-</v>
      </c>
      <c r="AI21" s="118">
        <f t="shared" ca="1" si="14"/>
        <v>0</v>
      </c>
      <c r="AJ21" s="120">
        <f t="shared" ca="1" si="15"/>
        <v>0</v>
      </c>
      <c r="AK21" s="118">
        <f t="shared" ca="1" si="16"/>
        <v>0</v>
      </c>
      <c r="AL21" s="118">
        <f t="shared" ca="1" si="17"/>
        <v>0</v>
      </c>
    </row>
    <row r="22" spans="1:47" ht="27" customHeight="1" x14ac:dyDescent="0.25">
      <c r="A22" s="53">
        <f>'OSNOVNA PLAČA'!A16</f>
        <v>7</v>
      </c>
      <c r="B22" s="333" t="str">
        <f t="shared" ca="1" si="4"/>
        <v>A7</v>
      </c>
      <c r="C22" s="333"/>
      <c r="D22" s="54" t="str">
        <f>IF(LEN('OSNOVNA PLAČA'!C16)&gt;0,'OSNOVNA PLAČA'!C16,"")</f>
        <v>IV</v>
      </c>
      <c r="E22" s="55">
        <f>IF(LEN('OSNOVNA PLAČA'!D16)&gt;0,'OSNOVNA PLAČA'!D16,"")</f>
        <v>34</v>
      </c>
      <c r="F22" s="164">
        <f ca="1">IF(LEN(B22)&gt;0,'OBRAČUNANA OSNOVNA PLAČA'!M16,"")</f>
        <v>0</v>
      </c>
      <c r="G22" s="57"/>
      <c r="H22" s="57"/>
      <c r="I22" s="57"/>
      <c r="J22" s="57"/>
      <c r="K22" s="57"/>
      <c r="L22" s="178">
        <f t="shared" si="5"/>
        <v>0</v>
      </c>
      <c r="M22" s="179">
        <f t="shared" ca="1" si="18"/>
        <v>0</v>
      </c>
      <c r="N22" s="179">
        <f t="shared" ca="1" si="20"/>
        <v>0</v>
      </c>
      <c r="O22" s="180">
        <f t="shared" ca="1" si="6"/>
        <v>0</v>
      </c>
      <c r="P22" s="181">
        <f t="shared" ca="1" si="19"/>
        <v>0</v>
      </c>
      <c r="Q22" s="182">
        <f t="shared" ca="1" si="7"/>
        <v>0</v>
      </c>
      <c r="R22" s="182">
        <f ca="1">IF(LEN(B22)&gt;0,'8'!R22-'8'!Q22,"")</f>
        <v>3000</v>
      </c>
      <c r="S22" s="183"/>
      <c r="T22" s="33"/>
      <c r="U22" s="33"/>
      <c r="V22" s="33"/>
      <c r="W22" s="33"/>
      <c r="X22" s="33"/>
      <c r="Y22" s="33"/>
      <c r="AB22" s="243">
        <f>ROW()</f>
        <v>22</v>
      </c>
      <c r="AC22" s="118">
        <f t="shared" ca="1" si="8"/>
        <v>0</v>
      </c>
      <c r="AD22" s="118">
        <f t="shared" ca="1" si="9"/>
        <v>0</v>
      </c>
      <c r="AE22" s="119" t="str">
        <f t="shared" ca="1" si="10"/>
        <v>-</v>
      </c>
      <c r="AF22" s="118" t="str">
        <f t="shared" ca="1" si="11"/>
        <v>-</v>
      </c>
      <c r="AG22" s="119" t="str">
        <f t="shared" ca="1" si="12"/>
        <v>-</v>
      </c>
      <c r="AH22" s="118" t="str">
        <f t="shared" ca="1" si="13"/>
        <v>-</v>
      </c>
      <c r="AI22" s="118">
        <f t="shared" ca="1" si="14"/>
        <v>0</v>
      </c>
      <c r="AJ22" s="120">
        <f t="shared" ca="1" si="15"/>
        <v>0</v>
      </c>
      <c r="AK22" s="118">
        <f t="shared" ca="1" si="16"/>
        <v>0</v>
      </c>
      <c r="AL22" s="118">
        <f t="shared" ca="1" si="17"/>
        <v>0</v>
      </c>
    </row>
    <row r="23" spans="1:47" ht="27" customHeight="1" x14ac:dyDescent="0.25">
      <c r="A23" s="53">
        <f>'OSNOVNA PLAČA'!A17</f>
        <v>8</v>
      </c>
      <c r="B23" s="333" t="str">
        <f t="shared" ca="1" si="4"/>
        <v>A8</v>
      </c>
      <c r="C23" s="333"/>
      <c r="D23" s="54" t="str">
        <f>IF(LEN('OSNOVNA PLAČA'!C17)&gt;0,'OSNOVNA PLAČA'!C17,"")</f>
        <v/>
      </c>
      <c r="E23" s="55" t="str">
        <f>IF(LEN('OSNOVNA PLAČA'!D17)&gt;0,'OSNOVNA PLAČA'!D17,"")</f>
        <v/>
      </c>
      <c r="F23" s="164">
        <f ca="1">IF(LEN(B23)&gt;0,'OBRAČUNANA OSNOVNA PLAČA'!M17,"")</f>
        <v>0</v>
      </c>
      <c r="G23" s="57"/>
      <c r="H23" s="57"/>
      <c r="I23" s="57"/>
      <c r="J23" s="57"/>
      <c r="K23" s="57"/>
      <c r="L23" s="178">
        <f t="shared" si="5"/>
        <v>0</v>
      </c>
      <c r="M23" s="179">
        <f t="shared" ca="1" si="18"/>
        <v>0</v>
      </c>
      <c r="N23" s="179">
        <f t="shared" ca="1" si="20"/>
        <v>0</v>
      </c>
      <c r="O23" s="180">
        <f t="shared" ca="1" si="6"/>
        <v>0</v>
      </c>
      <c r="P23" s="181">
        <f t="shared" ca="1" si="19"/>
        <v>0</v>
      </c>
      <c r="Q23" s="182">
        <f t="shared" ca="1" si="7"/>
        <v>0</v>
      </c>
      <c r="R23" s="182">
        <f ca="1">IF(LEN(B23)&gt;0,'8'!R23-'8'!Q23,"")</f>
        <v>0</v>
      </c>
      <c r="S23" s="183"/>
      <c r="T23" s="33"/>
      <c r="U23" s="33"/>
      <c r="V23" s="33"/>
      <c r="W23" s="33"/>
      <c r="X23" s="33"/>
      <c r="Y23" s="33"/>
      <c r="AB23" s="243">
        <f>ROW()</f>
        <v>23</v>
      </c>
      <c r="AC23" s="118">
        <f t="shared" ca="1" si="8"/>
        <v>0</v>
      </c>
      <c r="AD23" s="118">
        <f t="shared" ca="1" si="9"/>
        <v>0</v>
      </c>
      <c r="AE23" s="119" t="str">
        <f t="shared" ca="1" si="10"/>
        <v>-</v>
      </c>
      <c r="AF23" s="118" t="str">
        <f t="shared" ca="1" si="11"/>
        <v>-</v>
      </c>
      <c r="AG23" s="119" t="str">
        <f t="shared" ca="1" si="12"/>
        <v>-</v>
      </c>
      <c r="AH23" s="118" t="str">
        <f t="shared" ca="1" si="13"/>
        <v>-</v>
      </c>
      <c r="AI23" s="118">
        <f t="shared" ca="1" si="14"/>
        <v>0</v>
      </c>
      <c r="AJ23" s="120">
        <f t="shared" ca="1" si="15"/>
        <v>0</v>
      </c>
      <c r="AK23" s="118">
        <f t="shared" ca="1" si="16"/>
        <v>0</v>
      </c>
      <c r="AL23" s="118">
        <f t="shared" ca="1" si="17"/>
        <v>0</v>
      </c>
    </row>
    <row r="24" spans="1:47" ht="27" customHeight="1" x14ac:dyDescent="0.25">
      <c r="A24" s="53">
        <f>'OSNOVNA PLAČA'!A18</f>
        <v>9</v>
      </c>
      <c r="B24" s="333" t="str">
        <f t="shared" ca="1" si="4"/>
        <v>A9</v>
      </c>
      <c r="C24" s="333"/>
      <c r="D24" s="54" t="str">
        <f>IF(LEN('OSNOVNA PLAČA'!C18)&gt;0,'OSNOVNA PLAČA'!C18,"")</f>
        <v/>
      </c>
      <c r="E24" s="55" t="str">
        <f>IF(LEN('OSNOVNA PLAČA'!D18)&gt;0,'OSNOVNA PLAČA'!D18,"")</f>
        <v/>
      </c>
      <c r="F24" s="164">
        <f ca="1">IF(LEN(B24)&gt;0,'OBRAČUNANA OSNOVNA PLAČA'!M18,"")</f>
        <v>0</v>
      </c>
      <c r="G24" s="57"/>
      <c r="H24" s="57"/>
      <c r="I24" s="57"/>
      <c r="J24" s="57"/>
      <c r="K24" s="57"/>
      <c r="L24" s="178">
        <f t="shared" si="5"/>
        <v>0</v>
      </c>
      <c r="M24" s="179">
        <f t="shared" ca="1" si="18"/>
        <v>0</v>
      </c>
      <c r="N24" s="179">
        <f t="shared" ca="1" si="20"/>
        <v>0</v>
      </c>
      <c r="O24" s="180">
        <f t="shared" ca="1" si="6"/>
        <v>0</v>
      </c>
      <c r="P24" s="181">
        <f t="shared" ca="1" si="19"/>
        <v>0</v>
      </c>
      <c r="Q24" s="182">
        <f t="shared" ca="1" si="7"/>
        <v>0</v>
      </c>
      <c r="R24" s="182">
        <f ca="1">IF(LEN(B24)&gt;0,'8'!R24-'8'!Q24,"")</f>
        <v>0</v>
      </c>
      <c r="S24" s="183"/>
      <c r="T24" s="33"/>
      <c r="U24" s="33"/>
      <c r="V24" s="33"/>
      <c r="W24" s="33"/>
      <c r="X24" s="33"/>
      <c r="Y24" s="33"/>
      <c r="AB24" s="243">
        <f>ROW()</f>
        <v>24</v>
      </c>
      <c r="AC24" s="118">
        <f t="shared" ca="1" si="8"/>
        <v>0</v>
      </c>
      <c r="AD24" s="118">
        <f t="shared" ca="1" si="9"/>
        <v>0</v>
      </c>
      <c r="AE24" s="119" t="str">
        <f t="shared" ca="1" si="10"/>
        <v>-</v>
      </c>
      <c r="AF24" s="118" t="str">
        <f t="shared" ca="1" si="11"/>
        <v>-</v>
      </c>
      <c r="AG24" s="119" t="str">
        <f t="shared" ca="1" si="12"/>
        <v>-</v>
      </c>
      <c r="AH24" s="118" t="str">
        <f t="shared" ca="1" si="13"/>
        <v>-</v>
      </c>
      <c r="AI24" s="118">
        <f t="shared" ca="1" si="14"/>
        <v>0</v>
      </c>
      <c r="AJ24" s="120">
        <f t="shared" ca="1" si="15"/>
        <v>0</v>
      </c>
      <c r="AK24" s="118">
        <f t="shared" ca="1" si="16"/>
        <v>0</v>
      </c>
      <c r="AL24" s="118">
        <f t="shared" ca="1" si="17"/>
        <v>0</v>
      </c>
    </row>
    <row r="25" spans="1:47" ht="27" customHeight="1" x14ac:dyDescent="0.25">
      <c r="A25" s="53">
        <f>'OSNOVNA PLAČA'!A19</f>
        <v>10</v>
      </c>
      <c r="B25" s="333" t="str">
        <f t="shared" ca="1" si="4"/>
        <v>A10</v>
      </c>
      <c r="C25" s="333"/>
      <c r="D25" s="54" t="str">
        <f>IF(LEN('OSNOVNA PLAČA'!C19)&gt;0,'OSNOVNA PLAČA'!C19,"")</f>
        <v/>
      </c>
      <c r="E25" s="55" t="str">
        <f>IF(LEN('OSNOVNA PLAČA'!D19)&gt;0,'OSNOVNA PLAČA'!D19,"")</f>
        <v/>
      </c>
      <c r="F25" s="164">
        <f ca="1">IF(LEN(B25)&gt;0,'OBRAČUNANA OSNOVNA PLAČA'!M19,"")</f>
        <v>0</v>
      </c>
      <c r="G25" s="57"/>
      <c r="H25" s="57"/>
      <c r="I25" s="57"/>
      <c r="J25" s="57"/>
      <c r="K25" s="57"/>
      <c r="L25" s="178">
        <f t="shared" si="5"/>
        <v>0</v>
      </c>
      <c r="M25" s="179">
        <f t="shared" ca="1" si="18"/>
        <v>0</v>
      </c>
      <c r="N25" s="179">
        <f t="shared" ca="1" si="20"/>
        <v>0</v>
      </c>
      <c r="O25" s="180">
        <f t="shared" ca="1" si="6"/>
        <v>0</v>
      </c>
      <c r="P25" s="181">
        <f t="shared" ca="1" si="19"/>
        <v>0</v>
      </c>
      <c r="Q25" s="182">
        <f t="shared" ca="1" si="7"/>
        <v>0</v>
      </c>
      <c r="R25" s="182">
        <f ca="1">IF(LEN(B25)&gt;0,'8'!R25-'8'!Q25,"")</f>
        <v>0</v>
      </c>
      <c r="S25" s="183"/>
      <c r="T25" s="33"/>
      <c r="U25" s="33"/>
      <c r="V25" s="33"/>
      <c r="W25" s="33"/>
      <c r="X25" s="33"/>
      <c r="Y25" s="33"/>
      <c r="AB25" s="243">
        <f>ROW()</f>
        <v>25</v>
      </c>
      <c r="AC25" s="118">
        <f t="shared" ca="1" si="8"/>
        <v>0</v>
      </c>
      <c r="AD25" s="118">
        <f t="shared" ca="1" si="9"/>
        <v>0</v>
      </c>
      <c r="AE25" s="119" t="str">
        <f t="shared" ca="1" si="10"/>
        <v>-</v>
      </c>
      <c r="AF25" s="118" t="str">
        <f t="shared" ca="1" si="11"/>
        <v>-</v>
      </c>
      <c r="AG25" s="119" t="str">
        <f t="shared" ca="1" si="12"/>
        <v>-</v>
      </c>
      <c r="AH25" s="118" t="str">
        <f t="shared" ca="1" si="13"/>
        <v>-</v>
      </c>
      <c r="AI25" s="118">
        <f t="shared" ca="1" si="14"/>
        <v>0</v>
      </c>
      <c r="AJ25" s="120">
        <f t="shared" ca="1" si="15"/>
        <v>0</v>
      </c>
      <c r="AK25" s="118">
        <f t="shared" ca="1" si="16"/>
        <v>0</v>
      </c>
      <c r="AL25" s="118">
        <f t="shared" ca="1" si="17"/>
        <v>0</v>
      </c>
    </row>
    <row r="26" spans="1:47" ht="27" customHeight="1" x14ac:dyDescent="0.25">
      <c r="A26" s="53">
        <f>'OSNOVNA PLAČA'!A20</f>
        <v>11</v>
      </c>
      <c r="B26" s="333" t="str">
        <f t="shared" ca="1" si="4"/>
        <v>A11</v>
      </c>
      <c r="C26" s="333"/>
      <c r="D26" s="54" t="str">
        <f>IF(LEN('OSNOVNA PLAČA'!C20)&gt;0,'OSNOVNA PLAČA'!C20,"")</f>
        <v>IV</v>
      </c>
      <c r="E26" s="55">
        <f>IF(LEN('OSNOVNA PLAČA'!D20)&gt;0,'OSNOVNA PLAČA'!D20,"")</f>
        <v>34</v>
      </c>
      <c r="F26" s="164">
        <f ca="1">IF(LEN(B26)&gt;0,'OBRAČUNANA OSNOVNA PLAČA'!M20,"")</f>
        <v>2000</v>
      </c>
      <c r="G26" s="57"/>
      <c r="H26" s="57"/>
      <c r="I26" s="57"/>
      <c r="J26" s="57"/>
      <c r="K26" s="57"/>
      <c r="L26" s="178">
        <f t="shared" si="5"/>
        <v>0</v>
      </c>
      <c r="M26" s="179">
        <f t="shared" ca="1" si="18"/>
        <v>0</v>
      </c>
      <c r="N26" s="179">
        <f t="shared" ca="1" si="20"/>
        <v>0</v>
      </c>
      <c r="O26" s="180">
        <f t="shared" ca="1" si="6"/>
        <v>0</v>
      </c>
      <c r="P26" s="181">
        <f t="shared" ca="1" si="19"/>
        <v>0</v>
      </c>
      <c r="Q26" s="182">
        <f t="shared" ca="1" si="7"/>
        <v>0</v>
      </c>
      <c r="R26" s="182">
        <f ca="1">IF(LEN(B26)&gt;0,'8'!R26-'8'!Q26,"")</f>
        <v>2902.7276260217432</v>
      </c>
      <c r="S26" s="183"/>
      <c r="T26" s="33"/>
      <c r="U26" s="33"/>
      <c r="V26" s="33"/>
      <c r="W26" s="33"/>
      <c r="X26" s="33"/>
      <c r="Y26" s="33"/>
      <c r="AB26" s="243">
        <f>ROW()</f>
        <v>26</v>
      </c>
      <c r="AC26" s="118">
        <f t="shared" ca="1" si="8"/>
        <v>0</v>
      </c>
      <c r="AD26" s="118">
        <f t="shared" ca="1" si="9"/>
        <v>0</v>
      </c>
      <c r="AE26" s="119" t="str">
        <f t="shared" ca="1" si="10"/>
        <v>-</v>
      </c>
      <c r="AF26" s="118" t="str">
        <f t="shared" ca="1" si="11"/>
        <v>-</v>
      </c>
      <c r="AG26" s="119" t="str">
        <f t="shared" ca="1" si="12"/>
        <v>-</v>
      </c>
      <c r="AH26" s="118" t="str">
        <f t="shared" ca="1" si="13"/>
        <v>-</v>
      </c>
      <c r="AI26" s="118">
        <f t="shared" ca="1" si="14"/>
        <v>0</v>
      </c>
      <c r="AJ26" s="120">
        <f t="shared" ca="1" si="15"/>
        <v>0</v>
      </c>
      <c r="AK26" s="118">
        <f t="shared" ca="1" si="16"/>
        <v>0</v>
      </c>
      <c r="AL26" s="118">
        <f t="shared" ca="1" si="17"/>
        <v>0</v>
      </c>
    </row>
    <row r="27" spans="1:47" ht="27" customHeight="1" x14ac:dyDescent="0.25">
      <c r="A27" s="53">
        <f>'OSNOVNA PLAČA'!A21</f>
        <v>12</v>
      </c>
      <c r="B27" s="333" t="str">
        <f t="shared" ca="1" si="4"/>
        <v>A12</v>
      </c>
      <c r="C27" s="333"/>
      <c r="D27" s="54" t="str">
        <f>IF(LEN('OSNOVNA PLAČA'!C21)&gt;0,'OSNOVNA PLAČA'!C21,"")</f>
        <v/>
      </c>
      <c r="E27" s="55" t="str">
        <f>IF(LEN('OSNOVNA PLAČA'!D21)&gt;0,'OSNOVNA PLAČA'!D21,"")</f>
        <v/>
      </c>
      <c r="F27" s="164">
        <f ca="1">IF(LEN(B27)&gt;0,'OBRAČUNANA OSNOVNA PLAČA'!M21,"")</f>
        <v>0</v>
      </c>
      <c r="G27" s="57"/>
      <c r="H27" s="57"/>
      <c r="I27" s="57"/>
      <c r="J27" s="57"/>
      <c r="K27" s="57"/>
      <c r="L27" s="178">
        <f t="shared" si="5"/>
        <v>0</v>
      </c>
      <c r="M27" s="179">
        <f t="shared" ca="1" si="18"/>
        <v>0</v>
      </c>
      <c r="N27" s="179">
        <f t="shared" ca="1" si="20"/>
        <v>0</v>
      </c>
      <c r="O27" s="180">
        <f t="shared" ca="1" si="6"/>
        <v>0</v>
      </c>
      <c r="P27" s="181">
        <f t="shared" ca="1" si="19"/>
        <v>0</v>
      </c>
      <c r="Q27" s="182">
        <f t="shared" ca="1" si="7"/>
        <v>0</v>
      </c>
      <c r="R27" s="182">
        <f ca="1">IF(LEN(B27)&gt;0,'8'!R27-'8'!Q27,"")</f>
        <v>0</v>
      </c>
      <c r="S27" s="183"/>
      <c r="T27" s="33"/>
      <c r="U27" s="33"/>
      <c r="V27" s="33"/>
      <c r="W27" s="33"/>
      <c r="X27" s="33"/>
      <c r="Y27" s="33"/>
      <c r="AB27" s="243">
        <f>ROW()</f>
        <v>27</v>
      </c>
      <c r="AC27" s="118">
        <f t="shared" ca="1" si="8"/>
        <v>0</v>
      </c>
      <c r="AD27" s="118">
        <f t="shared" ca="1" si="9"/>
        <v>0</v>
      </c>
      <c r="AE27" s="119" t="str">
        <f t="shared" ca="1" si="10"/>
        <v>-</v>
      </c>
      <c r="AF27" s="118" t="str">
        <f t="shared" ca="1" si="11"/>
        <v>-</v>
      </c>
      <c r="AG27" s="119" t="str">
        <f t="shared" ca="1" si="12"/>
        <v>-</v>
      </c>
      <c r="AH27" s="118" t="str">
        <f t="shared" ca="1" si="13"/>
        <v>-</v>
      </c>
      <c r="AI27" s="118">
        <f t="shared" ca="1" si="14"/>
        <v>0</v>
      </c>
      <c r="AJ27" s="120">
        <f t="shared" ca="1" si="15"/>
        <v>0</v>
      </c>
      <c r="AK27" s="118">
        <f t="shared" ca="1" si="16"/>
        <v>0</v>
      </c>
      <c r="AL27" s="118">
        <f t="shared" ca="1" si="17"/>
        <v>0</v>
      </c>
    </row>
    <row r="28" spans="1:47" ht="27" customHeight="1" x14ac:dyDescent="0.25">
      <c r="A28" s="53">
        <f>'OSNOVNA PLAČA'!A22</f>
        <v>13</v>
      </c>
      <c r="B28" s="333" t="str">
        <f t="shared" ca="1" si="4"/>
        <v>A13</v>
      </c>
      <c r="C28" s="333"/>
      <c r="D28" s="54" t="str">
        <f>IF(LEN('OSNOVNA PLAČA'!C22)&gt;0,'OSNOVNA PLAČA'!C22,"")</f>
        <v/>
      </c>
      <c r="E28" s="55" t="str">
        <f>IF(LEN('OSNOVNA PLAČA'!D22)&gt;0,'OSNOVNA PLAČA'!D22,"")</f>
        <v/>
      </c>
      <c r="F28" s="164">
        <f ca="1">IF(LEN(B28)&gt;0,'OBRAČUNANA OSNOVNA PLAČA'!M22,"")</f>
        <v>0</v>
      </c>
      <c r="G28" s="57"/>
      <c r="H28" s="57"/>
      <c r="I28" s="57"/>
      <c r="J28" s="57"/>
      <c r="K28" s="57"/>
      <c r="L28" s="178">
        <f t="shared" si="5"/>
        <v>0</v>
      </c>
      <c r="M28" s="179">
        <f t="shared" ca="1" si="18"/>
        <v>0</v>
      </c>
      <c r="N28" s="179">
        <f t="shared" ca="1" si="20"/>
        <v>0</v>
      </c>
      <c r="O28" s="180">
        <f t="shared" ca="1" si="6"/>
        <v>0</v>
      </c>
      <c r="P28" s="181">
        <f t="shared" ca="1" si="19"/>
        <v>0</v>
      </c>
      <c r="Q28" s="182">
        <f t="shared" ca="1" si="7"/>
        <v>0</v>
      </c>
      <c r="R28" s="182">
        <f ca="1">IF(LEN(B28)&gt;0,'8'!R28-'8'!Q28,"")</f>
        <v>0</v>
      </c>
      <c r="S28" s="183"/>
      <c r="T28" s="33"/>
      <c r="U28" s="33"/>
      <c r="V28" s="33"/>
      <c r="W28" s="33"/>
      <c r="X28" s="33"/>
      <c r="Y28" s="33"/>
      <c r="AB28" s="243">
        <f>ROW()</f>
        <v>28</v>
      </c>
      <c r="AC28" s="118">
        <f t="shared" ca="1" si="8"/>
        <v>0</v>
      </c>
      <c r="AD28" s="118">
        <f t="shared" ca="1" si="9"/>
        <v>0</v>
      </c>
      <c r="AE28" s="119" t="str">
        <f t="shared" ca="1" si="10"/>
        <v>-</v>
      </c>
      <c r="AF28" s="118" t="str">
        <f t="shared" ca="1" si="11"/>
        <v>-</v>
      </c>
      <c r="AG28" s="119" t="str">
        <f t="shared" ca="1" si="12"/>
        <v>-</v>
      </c>
      <c r="AH28" s="118" t="str">
        <f t="shared" ca="1" si="13"/>
        <v>-</v>
      </c>
      <c r="AI28" s="118">
        <f t="shared" ca="1" si="14"/>
        <v>0</v>
      </c>
      <c r="AJ28" s="120">
        <f t="shared" ca="1" si="15"/>
        <v>0</v>
      </c>
      <c r="AK28" s="118">
        <f t="shared" ca="1" si="16"/>
        <v>0</v>
      </c>
      <c r="AL28" s="118">
        <f t="shared" ca="1" si="17"/>
        <v>0</v>
      </c>
    </row>
    <row r="29" spans="1:47" ht="27" customHeight="1" x14ac:dyDescent="0.25">
      <c r="A29" s="53">
        <f>'OSNOVNA PLAČA'!A23</f>
        <v>14</v>
      </c>
      <c r="B29" s="333" t="str">
        <f t="shared" ca="1" si="4"/>
        <v>A14</v>
      </c>
      <c r="C29" s="333"/>
      <c r="D29" s="54" t="str">
        <f>IF(LEN('OSNOVNA PLAČA'!C23)&gt;0,'OSNOVNA PLAČA'!C23,"")</f>
        <v/>
      </c>
      <c r="E29" s="55" t="str">
        <f>IF(LEN('OSNOVNA PLAČA'!D23)&gt;0,'OSNOVNA PLAČA'!D23,"")</f>
        <v/>
      </c>
      <c r="F29" s="164">
        <f ca="1">IF(LEN(B29)&gt;0,'OBRAČUNANA OSNOVNA PLAČA'!M23,"")</f>
        <v>0</v>
      </c>
      <c r="G29" s="57"/>
      <c r="H29" s="57"/>
      <c r="I29" s="57"/>
      <c r="J29" s="57"/>
      <c r="K29" s="57"/>
      <c r="L29" s="178">
        <f t="shared" si="5"/>
        <v>0</v>
      </c>
      <c r="M29" s="179">
        <f t="shared" ca="1" si="18"/>
        <v>0</v>
      </c>
      <c r="N29" s="179">
        <f t="shared" ca="1" si="20"/>
        <v>0</v>
      </c>
      <c r="O29" s="180">
        <f t="shared" ca="1" si="6"/>
        <v>0</v>
      </c>
      <c r="P29" s="181">
        <f t="shared" ca="1" si="19"/>
        <v>0</v>
      </c>
      <c r="Q29" s="182">
        <f t="shared" ca="1" si="7"/>
        <v>0</v>
      </c>
      <c r="R29" s="182">
        <f ca="1">IF(LEN(B29)&gt;0,'8'!R29-'8'!Q29,"")</f>
        <v>0</v>
      </c>
      <c r="S29" s="183"/>
      <c r="T29" s="33"/>
      <c r="U29" s="33"/>
      <c r="V29" s="33"/>
      <c r="W29" s="33"/>
      <c r="X29" s="33"/>
      <c r="Y29" s="33"/>
      <c r="AB29" s="243">
        <f>ROW()</f>
        <v>29</v>
      </c>
      <c r="AC29" s="118">
        <f t="shared" ca="1" si="8"/>
        <v>0</v>
      </c>
      <c r="AD29" s="118">
        <f t="shared" ca="1" si="9"/>
        <v>0</v>
      </c>
      <c r="AE29" s="119" t="str">
        <f t="shared" ca="1" si="10"/>
        <v>-</v>
      </c>
      <c r="AF29" s="118" t="str">
        <f t="shared" ca="1" si="11"/>
        <v>-</v>
      </c>
      <c r="AG29" s="119" t="str">
        <f t="shared" ca="1" si="12"/>
        <v>-</v>
      </c>
      <c r="AH29" s="118" t="str">
        <f t="shared" ca="1" si="13"/>
        <v>-</v>
      </c>
      <c r="AI29" s="118">
        <f t="shared" ca="1" si="14"/>
        <v>0</v>
      </c>
      <c r="AJ29" s="120">
        <f t="shared" ca="1" si="15"/>
        <v>0</v>
      </c>
      <c r="AK29" s="118">
        <f t="shared" ca="1" si="16"/>
        <v>0</v>
      </c>
      <c r="AL29" s="118">
        <f t="shared" ca="1" si="17"/>
        <v>0</v>
      </c>
    </row>
    <row r="30" spans="1:47" ht="27" customHeight="1" x14ac:dyDescent="0.25">
      <c r="A30" s="53">
        <f>'OSNOVNA PLAČA'!A24</f>
        <v>15</v>
      </c>
      <c r="B30" s="333" t="str">
        <f t="shared" ca="1" si="4"/>
        <v>A15</v>
      </c>
      <c r="C30" s="333"/>
      <c r="D30" s="54" t="str">
        <f>IF(LEN('OSNOVNA PLAČA'!C24)&gt;0,'OSNOVNA PLAČA'!C24,"")</f>
        <v/>
      </c>
      <c r="E30" s="55" t="str">
        <f>IF(LEN('OSNOVNA PLAČA'!D24)&gt;0,'OSNOVNA PLAČA'!D24,"")</f>
        <v/>
      </c>
      <c r="F30" s="164">
        <f ca="1">IF(LEN(B30)&gt;0,'OBRAČUNANA OSNOVNA PLAČA'!M24,"")</f>
        <v>0</v>
      </c>
      <c r="G30" s="57"/>
      <c r="H30" s="57"/>
      <c r="I30" s="57"/>
      <c r="J30" s="57"/>
      <c r="K30" s="57"/>
      <c r="L30" s="178">
        <f t="shared" si="5"/>
        <v>0</v>
      </c>
      <c r="M30" s="179">
        <f t="shared" ca="1" si="18"/>
        <v>0</v>
      </c>
      <c r="N30" s="179">
        <f t="shared" ca="1" si="20"/>
        <v>0</v>
      </c>
      <c r="O30" s="180">
        <f t="shared" ca="1" si="6"/>
        <v>0</v>
      </c>
      <c r="P30" s="181">
        <f t="shared" ca="1" si="19"/>
        <v>0</v>
      </c>
      <c r="Q30" s="182">
        <f t="shared" ca="1" si="7"/>
        <v>0</v>
      </c>
      <c r="R30" s="182">
        <f ca="1">IF(LEN(B30)&gt;0,'8'!R30-'8'!Q30,"")</f>
        <v>0</v>
      </c>
      <c r="S30" s="183"/>
      <c r="T30" s="33"/>
      <c r="U30" s="33"/>
      <c r="V30" s="33"/>
      <c r="W30" s="33"/>
      <c r="X30" s="33"/>
      <c r="Y30" s="33"/>
      <c r="AB30" s="243">
        <f>ROW()</f>
        <v>30</v>
      </c>
      <c r="AC30" s="118">
        <f t="shared" ca="1" si="8"/>
        <v>0</v>
      </c>
      <c r="AD30" s="118">
        <f t="shared" ca="1" si="9"/>
        <v>0</v>
      </c>
      <c r="AE30" s="119" t="str">
        <f t="shared" ca="1" si="10"/>
        <v>-</v>
      </c>
      <c r="AF30" s="118" t="str">
        <f t="shared" ca="1" si="11"/>
        <v>-</v>
      </c>
      <c r="AG30" s="119" t="str">
        <f t="shared" ca="1" si="12"/>
        <v>-</v>
      </c>
      <c r="AH30" s="118" t="str">
        <f t="shared" ca="1" si="13"/>
        <v>-</v>
      </c>
      <c r="AI30" s="118">
        <f t="shared" ca="1" si="14"/>
        <v>0</v>
      </c>
      <c r="AJ30" s="120">
        <f t="shared" ca="1" si="15"/>
        <v>0</v>
      </c>
      <c r="AK30" s="118">
        <f t="shared" ca="1" si="16"/>
        <v>0</v>
      </c>
      <c r="AL30" s="118">
        <f t="shared" ca="1" si="17"/>
        <v>0</v>
      </c>
    </row>
    <row r="31" spans="1:47" ht="27" customHeight="1" x14ac:dyDescent="0.25">
      <c r="A31" s="53">
        <f>'OSNOVNA PLAČA'!A25</f>
        <v>16</v>
      </c>
      <c r="B31" s="333" t="str">
        <f t="shared" ca="1" si="4"/>
        <v>A16</v>
      </c>
      <c r="C31" s="333"/>
      <c r="D31" s="54" t="str">
        <f>IF(LEN('OSNOVNA PLAČA'!C25)&gt;0,'OSNOVNA PLAČA'!C25,"")</f>
        <v/>
      </c>
      <c r="E31" s="55" t="str">
        <f>IF(LEN('OSNOVNA PLAČA'!D25)&gt;0,'OSNOVNA PLAČA'!D25,"")</f>
        <v/>
      </c>
      <c r="F31" s="164">
        <f ca="1">IF(LEN(B31)&gt;0,'OBRAČUNANA OSNOVNA PLAČA'!M25,"")</f>
        <v>0</v>
      </c>
      <c r="G31" s="57"/>
      <c r="H31" s="57"/>
      <c r="I31" s="57"/>
      <c r="J31" s="57"/>
      <c r="K31" s="57"/>
      <c r="L31" s="178">
        <f t="shared" si="5"/>
        <v>0</v>
      </c>
      <c r="M31" s="179">
        <f t="shared" ca="1" si="18"/>
        <v>0</v>
      </c>
      <c r="N31" s="179">
        <f t="shared" ca="1" si="20"/>
        <v>0</v>
      </c>
      <c r="O31" s="180">
        <f t="shared" ca="1" si="6"/>
        <v>0</v>
      </c>
      <c r="P31" s="181">
        <f t="shared" ca="1" si="19"/>
        <v>0</v>
      </c>
      <c r="Q31" s="182">
        <f t="shared" ca="1" si="7"/>
        <v>0</v>
      </c>
      <c r="R31" s="182">
        <f ca="1">IF(LEN(B31)&gt;0,'8'!R31-'8'!Q31,"")</f>
        <v>0</v>
      </c>
      <c r="S31" s="183"/>
      <c r="T31" s="33"/>
      <c r="U31" s="33"/>
      <c r="V31" s="33"/>
      <c r="W31" s="33"/>
      <c r="X31" s="33"/>
      <c r="Y31" s="33"/>
      <c r="AB31" s="243">
        <f>ROW()</f>
        <v>31</v>
      </c>
      <c r="AC31" s="118">
        <f t="shared" ca="1" si="8"/>
        <v>0</v>
      </c>
      <c r="AD31" s="118">
        <f t="shared" ca="1" si="9"/>
        <v>0</v>
      </c>
      <c r="AE31" s="119" t="str">
        <f t="shared" ca="1" si="10"/>
        <v>-</v>
      </c>
      <c r="AF31" s="118" t="str">
        <f t="shared" ca="1" si="11"/>
        <v>-</v>
      </c>
      <c r="AG31" s="119" t="str">
        <f t="shared" ca="1" si="12"/>
        <v>-</v>
      </c>
      <c r="AH31" s="118" t="str">
        <f t="shared" ca="1" si="13"/>
        <v>-</v>
      </c>
      <c r="AI31" s="118">
        <f t="shared" ca="1" si="14"/>
        <v>0</v>
      </c>
      <c r="AJ31" s="120">
        <f t="shared" ca="1" si="15"/>
        <v>0</v>
      </c>
      <c r="AK31" s="118">
        <f t="shared" ca="1" si="16"/>
        <v>0</v>
      </c>
      <c r="AL31" s="118">
        <f t="shared" ca="1" si="17"/>
        <v>0</v>
      </c>
    </row>
    <row r="32" spans="1:47" ht="27" customHeight="1" x14ac:dyDescent="0.25">
      <c r="A32" s="53">
        <f>'OSNOVNA PLAČA'!A26</f>
        <v>17</v>
      </c>
      <c r="B32" s="333" t="str">
        <f t="shared" ca="1" si="4"/>
        <v>A17</v>
      </c>
      <c r="C32" s="333"/>
      <c r="D32" s="54" t="str">
        <f>IF(LEN('OSNOVNA PLAČA'!C26)&gt;0,'OSNOVNA PLAČA'!C26,"")</f>
        <v/>
      </c>
      <c r="E32" s="55" t="str">
        <f>IF(LEN('OSNOVNA PLAČA'!D26)&gt;0,'OSNOVNA PLAČA'!D26,"")</f>
        <v/>
      </c>
      <c r="F32" s="164">
        <f ca="1">IF(LEN(B32)&gt;0,'OBRAČUNANA OSNOVNA PLAČA'!M26,"")</f>
        <v>0</v>
      </c>
      <c r="G32" s="57"/>
      <c r="H32" s="57"/>
      <c r="I32" s="57"/>
      <c r="J32" s="57"/>
      <c r="K32" s="57"/>
      <c r="L32" s="178">
        <f t="shared" si="5"/>
        <v>0</v>
      </c>
      <c r="M32" s="179">
        <f t="shared" ca="1" si="18"/>
        <v>0</v>
      </c>
      <c r="N32" s="179">
        <f t="shared" ca="1" si="20"/>
        <v>0</v>
      </c>
      <c r="O32" s="180">
        <f t="shared" ca="1" si="6"/>
        <v>0</v>
      </c>
      <c r="P32" s="181">
        <f t="shared" ca="1" si="19"/>
        <v>0</v>
      </c>
      <c r="Q32" s="182">
        <f t="shared" ca="1" si="7"/>
        <v>0</v>
      </c>
      <c r="R32" s="182">
        <f ca="1">IF(LEN(B32)&gt;0,'8'!R32-'8'!Q32,"")</f>
        <v>0</v>
      </c>
      <c r="S32" s="183"/>
      <c r="T32" s="33"/>
      <c r="U32" s="33"/>
      <c r="V32" s="33"/>
      <c r="W32" s="33"/>
      <c r="X32" s="33"/>
      <c r="Y32" s="33"/>
      <c r="AB32" s="243">
        <f>ROW()</f>
        <v>32</v>
      </c>
      <c r="AC32" s="118">
        <f t="shared" ca="1" si="8"/>
        <v>0</v>
      </c>
      <c r="AD32" s="118">
        <f t="shared" ca="1" si="9"/>
        <v>0</v>
      </c>
      <c r="AE32" s="119" t="str">
        <f t="shared" ca="1" si="10"/>
        <v>-</v>
      </c>
      <c r="AF32" s="118" t="str">
        <f t="shared" ca="1" si="11"/>
        <v>-</v>
      </c>
      <c r="AG32" s="119" t="str">
        <f t="shared" ca="1" si="12"/>
        <v>-</v>
      </c>
      <c r="AH32" s="118" t="str">
        <f t="shared" ca="1" si="13"/>
        <v>-</v>
      </c>
      <c r="AI32" s="118">
        <f t="shared" ca="1" si="14"/>
        <v>0</v>
      </c>
      <c r="AJ32" s="120">
        <f t="shared" ca="1" si="15"/>
        <v>0</v>
      </c>
      <c r="AK32" s="118">
        <f t="shared" ca="1" si="16"/>
        <v>0</v>
      </c>
      <c r="AL32" s="118">
        <f t="shared" ca="1" si="17"/>
        <v>0</v>
      </c>
    </row>
    <row r="33" spans="1:38" ht="27" customHeight="1" x14ac:dyDescent="0.25">
      <c r="A33" s="53">
        <f>'OSNOVNA PLAČA'!A27</f>
        <v>18</v>
      </c>
      <c r="B33" s="333" t="str">
        <f t="shared" ca="1" si="4"/>
        <v>A18</v>
      </c>
      <c r="C33" s="333"/>
      <c r="D33" s="54" t="str">
        <f>IF(LEN('OSNOVNA PLAČA'!C27)&gt;0,'OSNOVNA PLAČA'!C27,"")</f>
        <v/>
      </c>
      <c r="E33" s="55" t="str">
        <f>IF(LEN('OSNOVNA PLAČA'!D27)&gt;0,'OSNOVNA PLAČA'!D27,"")</f>
        <v/>
      </c>
      <c r="F33" s="164">
        <f ca="1">IF(LEN(B33)&gt;0,'OBRAČUNANA OSNOVNA PLAČA'!M27,"")</f>
        <v>0</v>
      </c>
      <c r="G33" s="57"/>
      <c r="H33" s="57"/>
      <c r="I33" s="57"/>
      <c r="J33" s="57"/>
      <c r="K33" s="57"/>
      <c r="L33" s="178">
        <f t="shared" si="5"/>
        <v>0</v>
      </c>
      <c r="M33" s="179">
        <f t="shared" ca="1" si="18"/>
        <v>0</v>
      </c>
      <c r="N33" s="179">
        <f t="shared" ca="1" si="20"/>
        <v>0</v>
      </c>
      <c r="O33" s="180">
        <f t="shared" ca="1" si="6"/>
        <v>0</v>
      </c>
      <c r="P33" s="181">
        <f t="shared" ca="1" si="19"/>
        <v>0</v>
      </c>
      <c r="Q33" s="182">
        <f t="shared" ca="1" si="7"/>
        <v>0</v>
      </c>
      <c r="R33" s="182">
        <f ca="1">IF(LEN(B33)&gt;0,'8'!R33-'8'!Q33,"")</f>
        <v>0</v>
      </c>
      <c r="S33" s="183"/>
      <c r="T33" s="33"/>
      <c r="U33" s="33"/>
      <c r="V33" s="33"/>
      <c r="W33" s="33"/>
      <c r="X33" s="33"/>
      <c r="Y33" s="33"/>
      <c r="AB33" s="243">
        <f>ROW()</f>
        <v>33</v>
      </c>
      <c r="AC33" s="118">
        <f t="shared" ca="1" si="8"/>
        <v>0</v>
      </c>
      <c r="AD33" s="118">
        <f t="shared" ca="1" si="9"/>
        <v>0</v>
      </c>
      <c r="AE33" s="119" t="str">
        <f t="shared" ca="1" si="10"/>
        <v>-</v>
      </c>
      <c r="AF33" s="118" t="str">
        <f t="shared" ca="1" si="11"/>
        <v>-</v>
      </c>
      <c r="AG33" s="119" t="str">
        <f t="shared" ca="1" si="12"/>
        <v>-</v>
      </c>
      <c r="AH33" s="118" t="str">
        <f t="shared" ca="1" si="13"/>
        <v>-</v>
      </c>
      <c r="AI33" s="118">
        <f t="shared" ca="1" si="14"/>
        <v>0</v>
      </c>
      <c r="AJ33" s="120">
        <f t="shared" ca="1" si="15"/>
        <v>0</v>
      </c>
      <c r="AK33" s="118">
        <f t="shared" ca="1" si="16"/>
        <v>0</v>
      </c>
      <c r="AL33" s="118">
        <f t="shared" ca="1" si="17"/>
        <v>0</v>
      </c>
    </row>
    <row r="34" spans="1:38" ht="27" customHeight="1" x14ac:dyDescent="0.25">
      <c r="A34" s="53">
        <f>'OSNOVNA PLAČA'!A28</f>
        <v>19</v>
      </c>
      <c r="B34" s="333" t="str">
        <f t="shared" ca="1" si="4"/>
        <v>A19</v>
      </c>
      <c r="C34" s="333"/>
      <c r="D34" s="54" t="str">
        <f>IF(LEN('OSNOVNA PLAČA'!C28)&gt;0,'OSNOVNA PLAČA'!C28,"")</f>
        <v/>
      </c>
      <c r="E34" s="55" t="str">
        <f>IF(LEN('OSNOVNA PLAČA'!D28)&gt;0,'OSNOVNA PLAČA'!D28,"")</f>
        <v/>
      </c>
      <c r="F34" s="164">
        <f ca="1">IF(LEN(B34)&gt;0,'OBRAČUNANA OSNOVNA PLAČA'!M28,"")</f>
        <v>0</v>
      </c>
      <c r="G34" s="57"/>
      <c r="H34" s="57"/>
      <c r="I34" s="57"/>
      <c r="J34" s="57"/>
      <c r="K34" s="57"/>
      <c r="L34" s="178">
        <f t="shared" si="5"/>
        <v>0</v>
      </c>
      <c r="M34" s="179">
        <f t="shared" ca="1" si="18"/>
        <v>0</v>
      </c>
      <c r="N34" s="179">
        <f t="shared" ca="1" si="20"/>
        <v>0</v>
      </c>
      <c r="O34" s="180">
        <f t="shared" ca="1" si="6"/>
        <v>0</v>
      </c>
      <c r="P34" s="181">
        <f t="shared" ca="1" si="19"/>
        <v>0</v>
      </c>
      <c r="Q34" s="182">
        <f t="shared" ca="1" si="7"/>
        <v>0</v>
      </c>
      <c r="R34" s="182">
        <f ca="1">IF(LEN(B34)&gt;0,'8'!R34-'8'!Q34,"")</f>
        <v>0</v>
      </c>
      <c r="S34" s="183"/>
      <c r="T34" s="33"/>
      <c r="U34" s="33"/>
      <c r="V34" s="33"/>
      <c r="W34" s="33"/>
      <c r="X34" s="33"/>
      <c r="Y34" s="33"/>
      <c r="AB34" s="243">
        <f>ROW()</f>
        <v>34</v>
      </c>
      <c r="AC34" s="118">
        <f t="shared" ca="1" si="8"/>
        <v>0</v>
      </c>
      <c r="AD34" s="118">
        <f t="shared" ca="1" si="9"/>
        <v>0</v>
      </c>
      <c r="AE34" s="119" t="str">
        <f t="shared" ca="1" si="10"/>
        <v>-</v>
      </c>
      <c r="AF34" s="118" t="str">
        <f t="shared" ca="1" si="11"/>
        <v>-</v>
      </c>
      <c r="AG34" s="119" t="str">
        <f t="shared" ca="1" si="12"/>
        <v>-</v>
      </c>
      <c r="AH34" s="118" t="str">
        <f t="shared" ca="1" si="13"/>
        <v>-</v>
      </c>
      <c r="AI34" s="118">
        <f t="shared" ca="1" si="14"/>
        <v>0</v>
      </c>
      <c r="AJ34" s="120">
        <f t="shared" ca="1" si="15"/>
        <v>0</v>
      </c>
      <c r="AK34" s="118">
        <f t="shared" ca="1" si="16"/>
        <v>0</v>
      </c>
      <c r="AL34" s="118">
        <f t="shared" ca="1" si="17"/>
        <v>0</v>
      </c>
    </row>
    <row r="35" spans="1:38" ht="27" customHeight="1" x14ac:dyDescent="0.25">
      <c r="A35" s="53">
        <f>'OSNOVNA PLAČA'!A29</f>
        <v>20</v>
      </c>
      <c r="B35" s="333" t="str">
        <f t="shared" ca="1" si="4"/>
        <v>A20</v>
      </c>
      <c r="C35" s="333"/>
      <c r="D35" s="54" t="str">
        <f>IF(LEN('OSNOVNA PLAČA'!C29)&gt;0,'OSNOVNA PLAČA'!C29,"")</f>
        <v/>
      </c>
      <c r="E35" s="55" t="str">
        <f>IF(LEN('OSNOVNA PLAČA'!D29)&gt;0,'OSNOVNA PLAČA'!D29,"")</f>
        <v/>
      </c>
      <c r="F35" s="164">
        <f ca="1">IF(LEN(B35)&gt;0,'OBRAČUNANA OSNOVNA PLAČA'!M29,"")</f>
        <v>0</v>
      </c>
      <c r="G35" s="57"/>
      <c r="H35" s="57"/>
      <c r="I35" s="57"/>
      <c r="J35" s="57"/>
      <c r="K35" s="57"/>
      <c r="L35" s="178">
        <f t="shared" si="5"/>
        <v>0</v>
      </c>
      <c r="M35" s="179">
        <f t="shared" ca="1" si="18"/>
        <v>0</v>
      </c>
      <c r="N35" s="179">
        <f t="shared" ca="1" si="20"/>
        <v>0</v>
      </c>
      <c r="O35" s="180">
        <f t="shared" ca="1" si="6"/>
        <v>0</v>
      </c>
      <c r="P35" s="181">
        <f t="shared" ca="1" si="19"/>
        <v>0</v>
      </c>
      <c r="Q35" s="182">
        <f t="shared" ca="1" si="7"/>
        <v>0</v>
      </c>
      <c r="R35" s="182">
        <f ca="1">IF(LEN(B35)&gt;0,'8'!R35-'8'!Q35,"")</f>
        <v>0</v>
      </c>
      <c r="S35" s="183"/>
      <c r="T35" s="33"/>
      <c r="U35" s="33"/>
      <c r="V35" s="33"/>
      <c r="W35" s="33"/>
      <c r="X35" s="33"/>
      <c r="Y35" s="33"/>
      <c r="AB35" s="243">
        <f>ROW()</f>
        <v>35</v>
      </c>
      <c r="AC35" s="118">
        <f t="shared" ca="1" si="8"/>
        <v>0</v>
      </c>
      <c r="AD35" s="118">
        <f t="shared" ca="1" si="9"/>
        <v>0</v>
      </c>
      <c r="AE35" s="119" t="str">
        <f t="shared" ca="1" si="10"/>
        <v>-</v>
      </c>
      <c r="AF35" s="118" t="str">
        <f t="shared" ca="1" si="11"/>
        <v>-</v>
      </c>
      <c r="AG35" s="119" t="str">
        <f t="shared" ca="1" si="12"/>
        <v>-</v>
      </c>
      <c r="AH35" s="118" t="str">
        <f t="shared" ca="1" si="13"/>
        <v>-</v>
      </c>
      <c r="AI35" s="118">
        <f t="shared" ca="1" si="14"/>
        <v>0</v>
      </c>
      <c r="AJ35" s="120">
        <f t="shared" ca="1" si="15"/>
        <v>0</v>
      </c>
      <c r="AK35" s="118">
        <f t="shared" ca="1" si="16"/>
        <v>0</v>
      </c>
      <c r="AL35" s="118">
        <f t="shared" ca="1" si="17"/>
        <v>0</v>
      </c>
    </row>
    <row r="36" spans="1:38" ht="27" customHeight="1" x14ac:dyDescent="0.25">
      <c r="A36" s="53">
        <f>'OSNOVNA PLAČA'!A30</f>
        <v>21</v>
      </c>
      <c r="B36" s="333" t="str">
        <f t="shared" ca="1" si="4"/>
        <v>A21</v>
      </c>
      <c r="C36" s="333"/>
      <c r="D36" s="54" t="str">
        <f>IF(LEN('OSNOVNA PLAČA'!C30)&gt;0,'OSNOVNA PLAČA'!C30,"")</f>
        <v/>
      </c>
      <c r="E36" s="55" t="str">
        <f>IF(LEN('OSNOVNA PLAČA'!D30)&gt;0,'OSNOVNA PLAČA'!D30,"")</f>
        <v/>
      </c>
      <c r="F36" s="164">
        <f ca="1">IF(LEN(B36)&gt;0,'OBRAČUNANA OSNOVNA PLAČA'!M30,"")</f>
        <v>0</v>
      </c>
      <c r="G36" s="57"/>
      <c r="H36" s="57"/>
      <c r="I36" s="57"/>
      <c r="J36" s="57"/>
      <c r="K36" s="57"/>
      <c r="L36" s="178">
        <f t="shared" si="5"/>
        <v>0</v>
      </c>
      <c r="M36" s="179">
        <f t="shared" ca="1" si="18"/>
        <v>0</v>
      </c>
      <c r="N36" s="179">
        <f t="shared" ca="1" si="20"/>
        <v>0</v>
      </c>
      <c r="O36" s="180">
        <f t="shared" ca="1" si="6"/>
        <v>0</v>
      </c>
      <c r="P36" s="181">
        <f t="shared" ca="1" si="19"/>
        <v>0</v>
      </c>
      <c r="Q36" s="182">
        <f t="shared" ca="1" si="7"/>
        <v>0</v>
      </c>
      <c r="R36" s="182">
        <f ca="1">IF(LEN(B36)&gt;0,'8'!R36-'8'!Q36,"")</f>
        <v>0</v>
      </c>
      <c r="S36" s="183"/>
      <c r="T36" s="33"/>
      <c r="U36" s="33"/>
      <c r="V36" s="33"/>
      <c r="W36" s="33"/>
      <c r="X36" s="33"/>
      <c r="Y36" s="33"/>
      <c r="AB36" s="243">
        <f>ROW()</f>
        <v>36</v>
      </c>
      <c r="AC36" s="118">
        <f t="shared" ca="1" si="8"/>
        <v>0</v>
      </c>
      <c r="AD36" s="118">
        <f t="shared" ca="1" si="9"/>
        <v>0</v>
      </c>
      <c r="AE36" s="119" t="str">
        <f t="shared" ca="1" si="10"/>
        <v>-</v>
      </c>
      <c r="AF36" s="118" t="str">
        <f t="shared" ca="1" si="11"/>
        <v>-</v>
      </c>
      <c r="AG36" s="119" t="str">
        <f t="shared" ca="1" si="12"/>
        <v>-</v>
      </c>
      <c r="AH36" s="118" t="str">
        <f t="shared" ca="1" si="13"/>
        <v>-</v>
      </c>
      <c r="AI36" s="118">
        <f t="shared" ca="1" si="14"/>
        <v>0</v>
      </c>
      <c r="AJ36" s="120">
        <f t="shared" ca="1" si="15"/>
        <v>0</v>
      </c>
      <c r="AK36" s="118">
        <f t="shared" ca="1" si="16"/>
        <v>0</v>
      </c>
      <c r="AL36" s="118">
        <f t="shared" ca="1" si="17"/>
        <v>0</v>
      </c>
    </row>
    <row r="37" spans="1:38" ht="27" customHeight="1" x14ac:dyDescent="0.25">
      <c r="A37" s="53">
        <f>'OSNOVNA PLAČA'!A31</f>
        <v>22</v>
      </c>
      <c r="B37" s="333" t="str">
        <f t="shared" ca="1" si="4"/>
        <v>A22</v>
      </c>
      <c r="C37" s="333"/>
      <c r="D37" s="54" t="str">
        <f>IF(LEN('OSNOVNA PLAČA'!C31)&gt;0,'OSNOVNA PLAČA'!C31,"")</f>
        <v/>
      </c>
      <c r="E37" s="55" t="str">
        <f>IF(LEN('OSNOVNA PLAČA'!D31)&gt;0,'OSNOVNA PLAČA'!D31,"")</f>
        <v/>
      </c>
      <c r="F37" s="164">
        <f ca="1">IF(LEN(B37)&gt;0,'OBRAČUNANA OSNOVNA PLAČA'!M31,"")</f>
        <v>0</v>
      </c>
      <c r="G37" s="57"/>
      <c r="H37" s="57"/>
      <c r="I37" s="57"/>
      <c r="J37" s="57"/>
      <c r="K37" s="57"/>
      <c r="L37" s="178">
        <f t="shared" si="5"/>
        <v>0</v>
      </c>
      <c r="M37" s="179">
        <f t="shared" ca="1" si="18"/>
        <v>0</v>
      </c>
      <c r="N37" s="179">
        <f t="shared" ca="1" si="20"/>
        <v>0</v>
      </c>
      <c r="O37" s="180">
        <f t="shared" ca="1" si="6"/>
        <v>0</v>
      </c>
      <c r="P37" s="181">
        <f t="shared" ca="1" si="19"/>
        <v>0</v>
      </c>
      <c r="Q37" s="182">
        <f t="shared" ca="1" si="7"/>
        <v>0</v>
      </c>
      <c r="R37" s="182">
        <f ca="1">IF(LEN(B37)&gt;0,'8'!R37-'8'!Q37,"")</f>
        <v>0</v>
      </c>
      <c r="S37" s="183"/>
      <c r="T37" s="33"/>
      <c r="U37" s="33"/>
      <c r="V37" s="33"/>
      <c r="W37" s="33"/>
      <c r="X37" s="33"/>
      <c r="Y37" s="33"/>
      <c r="AB37" s="243">
        <f>ROW()</f>
        <v>37</v>
      </c>
      <c r="AC37" s="118">
        <f t="shared" ca="1" si="8"/>
        <v>0</v>
      </c>
      <c r="AD37" s="118">
        <f t="shared" ca="1" si="9"/>
        <v>0</v>
      </c>
      <c r="AE37" s="119" t="str">
        <f t="shared" ca="1" si="10"/>
        <v>-</v>
      </c>
      <c r="AF37" s="118" t="str">
        <f t="shared" ca="1" si="11"/>
        <v>-</v>
      </c>
      <c r="AG37" s="119" t="str">
        <f t="shared" ca="1" si="12"/>
        <v>-</v>
      </c>
      <c r="AH37" s="118" t="str">
        <f t="shared" ca="1" si="13"/>
        <v>-</v>
      </c>
      <c r="AI37" s="118">
        <f t="shared" ca="1" si="14"/>
        <v>0</v>
      </c>
      <c r="AJ37" s="120">
        <f t="shared" ca="1" si="15"/>
        <v>0</v>
      </c>
      <c r="AK37" s="118">
        <f t="shared" ca="1" si="16"/>
        <v>0</v>
      </c>
      <c r="AL37" s="118">
        <f t="shared" ca="1" si="17"/>
        <v>0</v>
      </c>
    </row>
    <row r="38" spans="1:38" ht="27" customHeight="1" x14ac:dyDescent="0.25">
      <c r="A38" s="53">
        <f>'OSNOVNA PLAČA'!A32</f>
        <v>23</v>
      </c>
      <c r="B38" s="333" t="str">
        <f t="shared" ca="1" si="4"/>
        <v>A23</v>
      </c>
      <c r="C38" s="333"/>
      <c r="D38" s="54" t="str">
        <f>IF(LEN('OSNOVNA PLAČA'!C32)&gt;0,'OSNOVNA PLAČA'!C32,"")</f>
        <v/>
      </c>
      <c r="E38" s="55" t="str">
        <f>IF(LEN('OSNOVNA PLAČA'!D32)&gt;0,'OSNOVNA PLAČA'!D32,"")</f>
        <v/>
      </c>
      <c r="F38" s="164">
        <f ca="1">IF(LEN(B38)&gt;0,'OBRAČUNANA OSNOVNA PLAČA'!M32,"")</f>
        <v>0</v>
      </c>
      <c r="G38" s="57"/>
      <c r="H38" s="57"/>
      <c r="I38" s="57"/>
      <c r="J38" s="57"/>
      <c r="K38" s="57"/>
      <c r="L38" s="178">
        <f t="shared" si="5"/>
        <v>0</v>
      </c>
      <c r="M38" s="179">
        <f t="shared" ca="1" si="18"/>
        <v>0</v>
      </c>
      <c r="N38" s="179">
        <f t="shared" ca="1" si="20"/>
        <v>0</v>
      </c>
      <c r="O38" s="180">
        <f t="shared" ca="1" si="6"/>
        <v>0</v>
      </c>
      <c r="P38" s="181">
        <f t="shared" ca="1" si="19"/>
        <v>0</v>
      </c>
      <c r="Q38" s="182">
        <f t="shared" ca="1" si="7"/>
        <v>0</v>
      </c>
      <c r="R38" s="182">
        <f ca="1">IF(LEN(B38)&gt;0,'8'!R38-'8'!Q38,"")</f>
        <v>0</v>
      </c>
      <c r="S38" s="183"/>
      <c r="T38" s="33"/>
      <c r="U38" s="33"/>
      <c r="V38" s="33"/>
      <c r="W38" s="33"/>
      <c r="X38" s="33"/>
      <c r="Y38" s="33"/>
      <c r="AB38" s="243">
        <f>ROW()</f>
        <v>38</v>
      </c>
      <c r="AC38" s="118">
        <f t="shared" ca="1" si="8"/>
        <v>0</v>
      </c>
      <c r="AD38" s="118">
        <f t="shared" ca="1" si="9"/>
        <v>0</v>
      </c>
      <c r="AE38" s="119" t="str">
        <f t="shared" ca="1" si="10"/>
        <v>-</v>
      </c>
      <c r="AF38" s="118" t="str">
        <f t="shared" ca="1" si="11"/>
        <v>-</v>
      </c>
      <c r="AG38" s="119" t="str">
        <f t="shared" ca="1" si="12"/>
        <v>-</v>
      </c>
      <c r="AH38" s="118" t="str">
        <f t="shared" ca="1" si="13"/>
        <v>-</v>
      </c>
      <c r="AI38" s="118">
        <f t="shared" ca="1" si="14"/>
        <v>0</v>
      </c>
      <c r="AJ38" s="120">
        <f t="shared" ca="1" si="15"/>
        <v>0</v>
      </c>
      <c r="AK38" s="118">
        <f t="shared" ca="1" si="16"/>
        <v>0</v>
      </c>
      <c r="AL38" s="118">
        <f t="shared" ca="1" si="17"/>
        <v>0</v>
      </c>
    </row>
    <row r="39" spans="1:38" ht="27" customHeight="1" x14ac:dyDescent="0.25">
      <c r="A39" s="53">
        <f>'OSNOVNA PLAČA'!A33</f>
        <v>24</v>
      </c>
      <c r="B39" s="333" t="str">
        <f t="shared" ca="1" si="4"/>
        <v>A24</v>
      </c>
      <c r="C39" s="333"/>
      <c r="D39" s="54" t="str">
        <f>IF(LEN('OSNOVNA PLAČA'!C33)&gt;0,'OSNOVNA PLAČA'!C33,"")</f>
        <v/>
      </c>
      <c r="E39" s="55" t="str">
        <f>IF(LEN('OSNOVNA PLAČA'!D33)&gt;0,'OSNOVNA PLAČA'!D33,"")</f>
        <v/>
      </c>
      <c r="F39" s="164">
        <f ca="1">IF(LEN(B39)&gt;0,'OBRAČUNANA OSNOVNA PLAČA'!M33,"")</f>
        <v>0</v>
      </c>
      <c r="G39" s="57"/>
      <c r="H39" s="57"/>
      <c r="I39" s="57"/>
      <c r="J39" s="57"/>
      <c r="K39" s="57"/>
      <c r="L39" s="178">
        <f t="shared" si="5"/>
        <v>0</v>
      </c>
      <c r="M39" s="179">
        <f t="shared" ca="1" si="18"/>
        <v>0</v>
      </c>
      <c r="N39" s="179">
        <f t="shared" ca="1" si="20"/>
        <v>0</v>
      </c>
      <c r="O39" s="180">
        <f t="shared" ca="1" si="6"/>
        <v>0</v>
      </c>
      <c r="P39" s="181">
        <f t="shared" ca="1" si="19"/>
        <v>0</v>
      </c>
      <c r="Q39" s="182">
        <f t="shared" ca="1" si="7"/>
        <v>0</v>
      </c>
      <c r="R39" s="182">
        <f ca="1">IF(LEN(B39)&gt;0,'8'!R39-'8'!Q39,"")</f>
        <v>0</v>
      </c>
      <c r="S39" s="183"/>
      <c r="T39" s="33"/>
      <c r="U39" s="33"/>
      <c r="V39" s="33"/>
      <c r="W39" s="33"/>
      <c r="X39" s="33"/>
      <c r="Y39" s="33"/>
      <c r="AB39" s="243">
        <f>ROW()</f>
        <v>39</v>
      </c>
      <c r="AC39" s="118">
        <f t="shared" ca="1" si="8"/>
        <v>0</v>
      </c>
      <c r="AD39" s="118">
        <f t="shared" ca="1" si="9"/>
        <v>0</v>
      </c>
      <c r="AE39" s="119" t="str">
        <f t="shared" ca="1" si="10"/>
        <v>-</v>
      </c>
      <c r="AF39" s="118" t="str">
        <f t="shared" ca="1" si="11"/>
        <v>-</v>
      </c>
      <c r="AG39" s="119" t="str">
        <f t="shared" ca="1" si="12"/>
        <v>-</v>
      </c>
      <c r="AH39" s="118" t="str">
        <f t="shared" ca="1" si="13"/>
        <v>-</v>
      </c>
      <c r="AI39" s="118">
        <f t="shared" ca="1" si="14"/>
        <v>0</v>
      </c>
      <c r="AJ39" s="120">
        <f t="shared" ca="1" si="15"/>
        <v>0</v>
      </c>
      <c r="AK39" s="118">
        <f t="shared" ca="1" si="16"/>
        <v>0</v>
      </c>
      <c r="AL39" s="118">
        <f t="shared" ca="1" si="17"/>
        <v>0</v>
      </c>
    </row>
    <row r="40" spans="1:38" ht="27" customHeight="1" x14ac:dyDescent="0.25">
      <c r="A40" s="53">
        <f>'OSNOVNA PLAČA'!A34</f>
        <v>25</v>
      </c>
      <c r="B40" s="333" t="str">
        <f t="shared" ca="1" si="4"/>
        <v>A25</v>
      </c>
      <c r="C40" s="333"/>
      <c r="D40" s="54" t="str">
        <f>IF(LEN('OSNOVNA PLAČA'!C34)&gt;0,'OSNOVNA PLAČA'!C34,"")</f>
        <v/>
      </c>
      <c r="E40" s="55" t="str">
        <f>IF(LEN('OSNOVNA PLAČA'!D34)&gt;0,'OSNOVNA PLAČA'!D34,"")</f>
        <v/>
      </c>
      <c r="F40" s="164">
        <f ca="1">IF(LEN(B40)&gt;0,'OBRAČUNANA OSNOVNA PLAČA'!M34,"")</f>
        <v>0</v>
      </c>
      <c r="G40" s="57"/>
      <c r="H40" s="57"/>
      <c r="I40" s="57"/>
      <c r="J40" s="57"/>
      <c r="K40" s="57"/>
      <c r="L40" s="178">
        <f t="shared" si="5"/>
        <v>0</v>
      </c>
      <c r="M40" s="179">
        <f t="shared" ca="1" si="18"/>
        <v>0</v>
      </c>
      <c r="N40" s="179">
        <f t="shared" ca="1" si="20"/>
        <v>0</v>
      </c>
      <c r="O40" s="180">
        <f t="shared" ca="1" si="6"/>
        <v>0</v>
      </c>
      <c r="P40" s="181">
        <f t="shared" ca="1" si="19"/>
        <v>0</v>
      </c>
      <c r="Q40" s="182">
        <f t="shared" ca="1" si="7"/>
        <v>0</v>
      </c>
      <c r="R40" s="182">
        <f ca="1">IF(LEN(B40)&gt;0,'8'!R40-'8'!Q40,"")</f>
        <v>0</v>
      </c>
      <c r="S40" s="183"/>
      <c r="T40" s="33"/>
      <c r="U40" s="33"/>
      <c r="V40" s="33"/>
      <c r="W40" s="33"/>
      <c r="X40" s="33"/>
      <c r="Y40" s="33"/>
      <c r="AB40" s="243">
        <f>ROW()</f>
        <v>40</v>
      </c>
      <c r="AC40" s="118">
        <f t="shared" ca="1" si="8"/>
        <v>0</v>
      </c>
      <c r="AD40" s="118">
        <f t="shared" ca="1" si="9"/>
        <v>0</v>
      </c>
      <c r="AE40" s="119" t="str">
        <f t="shared" ca="1" si="10"/>
        <v>-</v>
      </c>
      <c r="AF40" s="118" t="str">
        <f t="shared" ca="1" si="11"/>
        <v>-</v>
      </c>
      <c r="AG40" s="119" t="str">
        <f t="shared" ca="1" si="12"/>
        <v>-</v>
      </c>
      <c r="AH40" s="118" t="str">
        <f t="shared" ca="1" si="13"/>
        <v>-</v>
      </c>
      <c r="AI40" s="118">
        <f t="shared" ca="1" si="14"/>
        <v>0</v>
      </c>
      <c r="AJ40" s="120">
        <f t="shared" ca="1" si="15"/>
        <v>0</v>
      </c>
      <c r="AK40" s="118">
        <f t="shared" ca="1" si="16"/>
        <v>0</v>
      </c>
      <c r="AL40" s="118">
        <f t="shared" ca="1" si="17"/>
        <v>0</v>
      </c>
    </row>
    <row r="41" spans="1:38" ht="27" customHeight="1" x14ac:dyDescent="0.25">
      <c r="A41" s="53">
        <f>'OSNOVNA PLAČA'!A35</f>
        <v>26</v>
      </c>
      <c r="B41" s="333" t="str">
        <f t="shared" ca="1" si="4"/>
        <v>A26</v>
      </c>
      <c r="C41" s="333"/>
      <c r="D41" s="54" t="str">
        <f>IF(LEN('OSNOVNA PLAČA'!C35)&gt;0,'OSNOVNA PLAČA'!C35,"")</f>
        <v/>
      </c>
      <c r="E41" s="55" t="str">
        <f>IF(LEN('OSNOVNA PLAČA'!D35)&gt;0,'OSNOVNA PLAČA'!D35,"")</f>
        <v/>
      </c>
      <c r="F41" s="164">
        <f ca="1">IF(LEN(B41)&gt;0,'OBRAČUNANA OSNOVNA PLAČA'!M35,"")</f>
        <v>0</v>
      </c>
      <c r="G41" s="57"/>
      <c r="H41" s="57"/>
      <c r="I41" s="57"/>
      <c r="J41" s="57"/>
      <c r="K41" s="57"/>
      <c r="L41" s="178">
        <f t="shared" si="5"/>
        <v>0</v>
      </c>
      <c r="M41" s="179">
        <f t="shared" ca="1" si="18"/>
        <v>0</v>
      </c>
      <c r="N41" s="179">
        <f t="shared" ca="1" si="20"/>
        <v>0</v>
      </c>
      <c r="O41" s="180">
        <f t="shared" ca="1" si="6"/>
        <v>0</v>
      </c>
      <c r="P41" s="181">
        <f t="shared" ca="1" si="19"/>
        <v>0</v>
      </c>
      <c r="Q41" s="182">
        <f t="shared" ca="1" si="7"/>
        <v>0</v>
      </c>
      <c r="R41" s="182">
        <f ca="1">IF(LEN(B41)&gt;0,'8'!R41-'8'!Q41,"")</f>
        <v>0</v>
      </c>
      <c r="S41" s="183"/>
      <c r="T41" s="33"/>
      <c r="U41" s="33"/>
      <c r="V41" s="33"/>
      <c r="W41" s="33"/>
      <c r="X41" s="33"/>
      <c r="Y41" s="33"/>
      <c r="AB41" s="243">
        <f>ROW()</f>
        <v>41</v>
      </c>
      <c r="AC41" s="118">
        <f t="shared" ca="1" si="8"/>
        <v>0</v>
      </c>
      <c r="AD41" s="118">
        <f t="shared" ca="1" si="9"/>
        <v>0</v>
      </c>
      <c r="AE41" s="119" t="str">
        <f t="shared" ca="1" si="10"/>
        <v>-</v>
      </c>
      <c r="AF41" s="118" t="str">
        <f t="shared" ca="1" si="11"/>
        <v>-</v>
      </c>
      <c r="AG41" s="119" t="str">
        <f t="shared" ca="1" si="12"/>
        <v>-</v>
      </c>
      <c r="AH41" s="118" t="str">
        <f t="shared" ca="1" si="13"/>
        <v>-</v>
      </c>
      <c r="AI41" s="118">
        <f t="shared" ca="1" si="14"/>
        <v>0</v>
      </c>
      <c r="AJ41" s="120">
        <f t="shared" ca="1" si="15"/>
        <v>0</v>
      </c>
      <c r="AK41" s="118">
        <f t="shared" ca="1" si="16"/>
        <v>0</v>
      </c>
      <c r="AL41" s="118">
        <f t="shared" ca="1" si="17"/>
        <v>0</v>
      </c>
    </row>
    <row r="42" spans="1:38" ht="27" customHeight="1" x14ac:dyDescent="0.25">
      <c r="A42" s="53">
        <f>'OSNOVNA PLAČA'!A36</f>
        <v>27</v>
      </c>
      <c r="B42" s="333" t="str">
        <f t="shared" ca="1" si="4"/>
        <v>A27</v>
      </c>
      <c r="C42" s="333"/>
      <c r="D42" s="54" t="str">
        <f>IF(LEN('OSNOVNA PLAČA'!C36)&gt;0,'OSNOVNA PLAČA'!C36,"")</f>
        <v/>
      </c>
      <c r="E42" s="55" t="str">
        <f>IF(LEN('OSNOVNA PLAČA'!D36)&gt;0,'OSNOVNA PLAČA'!D36,"")</f>
        <v/>
      </c>
      <c r="F42" s="164">
        <f ca="1">IF(LEN(B42)&gt;0,'OBRAČUNANA OSNOVNA PLAČA'!M36,"")</f>
        <v>0</v>
      </c>
      <c r="G42" s="57"/>
      <c r="H42" s="57"/>
      <c r="I42" s="57"/>
      <c r="J42" s="57"/>
      <c r="K42" s="57"/>
      <c r="L42" s="178">
        <f t="shared" si="5"/>
        <v>0</v>
      </c>
      <c r="M42" s="179">
        <f t="shared" ca="1" si="18"/>
        <v>0</v>
      </c>
      <c r="N42" s="179">
        <f t="shared" ca="1" si="20"/>
        <v>0</v>
      </c>
      <c r="O42" s="180">
        <f t="shared" ca="1" si="6"/>
        <v>0</v>
      </c>
      <c r="P42" s="181">
        <f t="shared" ca="1" si="19"/>
        <v>0</v>
      </c>
      <c r="Q42" s="182">
        <f t="shared" ca="1" si="7"/>
        <v>0</v>
      </c>
      <c r="R42" s="182">
        <f ca="1">IF(LEN(B42)&gt;0,'8'!R42-'8'!Q42,"")</f>
        <v>0</v>
      </c>
      <c r="S42" s="183"/>
      <c r="T42" s="33"/>
      <c r="U42" s="33"/>
      <c r="V42" s="33"/>
      <c r="W42" s="33"/>
      <c r="X42" s="33"/>
      <c r="Y42" s="33"/>
      <c r="AB42" s="243">
        <f>ROW()</f>
        <v>42</v>
      </c>
      <c r="AC42" s="118">
        <f t="shared" ca="1" si="8"/>
        <v>0</v>
      </c>
      <c r="AD42" s="118">
        <f t="shared" ca="1" si="9"/>
        <v>0</v>
      </c>
      <c r="AE42" s="119" t="str">
        <f t="shared" ca="1" si="10"/>
        <v>-</v>
      </c>
      <c r="AF42" s="118" t="str">
        <f t="shared" ca="1" si="11"/>
        <v>-</v>
      </c>
      <c r="AG42" s="119" t="str">
        <f t="shared" ca="1" si="12"/>
        <v>-</v>
      </c>
      <c r="AH42" s="118" t="str">
        <f t="shared" ca="1" si="13"/>
        <v>-</v>
      </c>
      <c r="AI42" s="118">
        <f t="shared" ca="1" si="14"/>
        <v>0</v>
      </c>
      <c r="AJ42" s="120">
        <f t="shared" ca="1" si="15"/>
        <v>0</v>
      </c>
      <c r="AK42" s="118">
        <f t="shared" ca="1" si="16"/>
        <v>0</v>
      </c>
      <c r="AL42" s="118">
        <f t="shared" ca="1" si="17"/>
        <v>0</v>
      </c>
    </row>
    <row r="43" spans="1:38" ht="27" customHeight="1" x14ac:dyDescent="0.25">
      <c r="A43" s="53">
        <f>'OSNOVNA PLAČA'!A37</f>
        <v>28</v>
      </c>
      <c r="B43" s="333" t="str">
        <f t="shared" ca="1" si="4"/>
        <v>A28</v>
      </c>
      <c r="C43" s="333"/>
      <c r="D43" s="54" t="str">
        <f>IF(LEN('OSNOVNA PLAČA'!C37)&gt;0,'OSNOVNA PLAČA'!C37,"")</f>
        <v/>
      </c>
      <c r="E43" s="55" t="str">
        <f>IF(LEN('OSNOVNA PLAČA'!D37)&gt;0,'OSNOVNA PLAČA'!D37,"")</f>
        <v/>
      </c>
      <c r="F43" s="164">
        <f ca="1">IF(LEN(B43)&gt;0,'OBRAČUNANA OSNOVNA PLAČA'!M37,"")</f>
        <v>0</v>
      </c>
      <c r="G43" s="57"/>
      <c r="H43" s="57"/>
      <c r="I43" s="57"/>
      <c r="J43" s="57"/>
      <c r="K43" s="57"/>
      <c r="L43" s="178">
        <f t="shared" si="5"/>
        <v>0</v>
      </c>
      <c r="M43" s="179">
        <f t="shared" ca="1" si="18"/>
        <v>0</v>
      </c>
      <c r="N43" s="179">
        <f t="shared" ca="1" si="20"/>
        <v>0</v>
      </c>
      <c r="O43" s="180">
        <f t="shared" ca="1" si="6"/>
        <v>0</v>
      </c>
      <c r="P43" s="181">
        <f t="shared" ca="1" si="19"/>
        <v>0</v>
      </c>
      <c r="Q43" s="182">
        <f t="shared" ca="1" si="7"/>
        <v>0</v>
      </c>
      <c r="R43" s="182">
        <f ca="1">IF(LEN(B43)&gt;0,'8'!R43-'8'!Q43,"")</f>
        <v>0</v>
      </c>
      <c r="S43" s="183"/>
      <c r="T43" s="33"/>
      <c r="U43" s="33"/>
      <c r="V43" s="33"/>
      <c r="W43" s="33"/>
      <c r="X43" s="33"/>
      <c r="Y43" s="33"/>
      <c r="AB43" s="243">
        <f>ROW()</f>
        <v>43</v>
      </c>
      <c r="AC43" s="118">
        <f t="shared" ca="1" si="8"/>
        <v>0</v>
      </c>
      <c r="AD43" s="118">
        <f t="shared" ca="1" si="9"/>
        <v>0</v>
      </c>
      <c r="AE43" s="119" t="str">
        <f t="shared" ca="1" si="10"/>
        <v>-</v>
      </c>
      <c r="AF43" s="118" t="str">
        <f t="shared" ca="1" si="11"/>
        <v>-</v>
      </c>
      <c r="AG43" s="119" t="str">
        <f t="shared" ca="1" si="12"/>
        <v>-</v>
      </c>
      <c r="AH43" s="118" t="str">
        <f t="shared" ca="1" si="13"/>
        <v>-</v>
      </c>
      <c r="AI43" s="118">
        <f t="shared" ca="1" si="14"/>
        <v>0</v>
      </c>
      <c r="AJ43" s="120">
        <f t="shared" ca="1" si="15"/>
        <v>0</v>
      </c>
      <c r="AK43" s="118">
        <f t="shared" ca="1" si="16"/>
        <v>0</v>
      </c>
      <c r="AL43" s="118">
        <f t="shared" ca="1" si="17"/>
        <v>0</v>
      </c>
    </row>
    <row r="44" spans="1:38" ht="27" customHeight="1" x14ac:dyDescent="0.25">
      <c r="A44" s="53">
        <f>'OSNOVNA PLAČA'!A38</f>
        <v>29</v>
      </c>
      <c r="B44" s="333" t="str">
        <f t="shared" ca="1" si="4"/>
        <v>A29</v>
      </c>
      <c r="C44" s="333"/>
      <c r="D44" s="54" t="str">
        <f>IF(LEN('OSNOVNA PLAČA'!C38)&gt;0,'OSNOVNA PLAČA'!C38,"")</f>
        <v/>
      </c>
      <c r="E44" s="55" t="str">
        <f>IF(LEN('OSNOVNA PLAČA'!D38)&gt;0,'OSNOVNA PLAČA'!D38,"")</f>
        <v/>
      </c>
      <c r="F44" s="164">
        <f ca="1">IF(LEN(B44)&gt;0,'OBRAČUNANA OSNOVNA PLAČA'!M38,"")</f>
        <v>0</v>
      </c>
      <c r="G44" s="57"/>
      <c r="H44" s="57"/>
      <c r="I44" s="57"/>
      <c r="J44" s="57"/>
      <c r="K44" s="57"/>
      <c r="L44" s="178">
        <f t="shared" si="5"/>
        <v>0</v>
      </c>
      <c r="M44" s="179">
        <f t="shared" ca="1" si="18"/>
        <v>0</v>
      </c>
      <c r="N44" s="179">
        <f t="shared" ca="1" si="20"/>
        <v>0</v>
      </c>
      <c r="O44" s="180">
        <f t="shared" ca="1" si="6"/>
        <v>0</v>
      </c>
      <c r="P44" s="181">
        <f t="shared" ca="1" si="19"/>
        <v>0</v>
      </c>
      <c r="Q44" s="182">
        <f t="shared" ca="1" si="7"/>
        <v>0</v>
      </c>
      <c r="R44" s="182">
        <f ca="1">IF(LEN(B44)&gt;0,'8'!R44-'8'!Q44,"")</f>
        <v>0</v>
      </c>
      <c r="S44" s="183"/>
      <c r="T44" s="33"/>
      <c r="U44" s="33"/>
      <c r="V44" s="33"/>
      <c r="W44" s="33"/>
      <c r="X44" s="33"/>
      <c r="Y44" s="33"/>
      <c r="AB44" s="243">
        <f>ROW()</f>
        <v>44</v>
      </c>
      <c r="AC44" s="118">
        <f t="shared" ca="1" si="8"/>
        <v>0</v>
      </c>
      <c r="AD44" s="118">
        <f t="shared" ca="1" si="9"/>
        <v>0</v>
      </c>
      <c r="AE44" s="119" t="str">
        <f t="shared" ca="1" si="10"/>
        <v>-</v>
      </c>
      <c r="AF44" s="118" t="str">
        <f t="shared" ca="1" si="11"/>
        <v>-</v>
      </c>
      <c r="AG44" s="119" t="str">
        <f t="shared" ca="1" si="12"/>
        <v>-</v>
      </c>
      <c r="AH44" s="118" t="str">
        <f t="shared" ca="1" si="13"/>
        <v>-</v>
      </c>
      <c r="AI44" s="118">
        <f t="shared" ca="1" si="14"/>
        <v>0</v>
      </c>
      <c r="AJ44" s="120">
        <f t="shared" ca="1" si="15"/>
        <v>0</v>
      </c>
      <c r="AK44" s="118">
        <f t="shared" ca="1" si="16"/>
        <v>0</v>
      </c>
      <c r="AL44" s="118">
        <f t="shared" ca="1" si="17"/>
        <v>0</v>
      </c>
    </row>
    <row r="45" spans="1:38" ht="27" customHeight="1" x14ac:dyDescent="0.25">
      <c r="A45" s="53">
        <f>'OSNOVNA PLAČA'!A39</f>
        <v>30</v>
      </c>
      <c r="B45" s="333" t="str">
        <f t="shared" ca="1" si="4"/>
        <v>A30</v>
      </c>
      <c r="C45" s="333"/>
      <c r="D45" s="54" t="str">
        <f>IF(LEN('OSNOVNA PLAČA'!C39)&gt;0,'OSNOVNA PLAČA'!C39,"")</f>
        <v/>
      </c>
      <c r="E45" s="55" t="str">
        <f>IF(LEN('OSNOVNA PLAČA'!D39)&gt;0,'OSNOVNA PLAČA'!D39,"")</f>
        <v/>
      </c>
      <c r="F45" s="164">
        <f ca="1">IF(LEN(B45)&gt;0,'OBRAČUNANA OSNOVNA PLAČA'!M39,"")</f>
        <v>0</v>
      </c>
      <c r="G45" s="57"/>
      <c r="H45" s="57"/>
      <c r="I45" s="57"/>
      <c r="J45" s="57"/>
      <c r="K45" s="57"/>
      <c r="L45" s="178">
        <f t="shared" si="5"/>
        <v>0</v>
      </c>
      <c r="M45" s="179">
        <f t="shared" ca="1" si="18"/>
        <v>0</v>
      </c>
      <c r="N45" s="179">
        <f t="shared" ca="1" si="20"/>
        <v>0</v>
      </c>
      <c r="O45" s="180">
        <f t="shared" ca="1" si="6"/>
        <v>0</v>
      </c>
      <c r="P45" s="181">
        <f t="shared" ca="1" si="19"/>
        <v>0</v>
      </c>
      <c r="Q45" s="182">
        <f t="shared" ca="1" si="7"/>
        <v>0</v>
      </c>
      <c r="R45" s="182">
        <f ca="1">IF(LEN(B45)&gt;0,'8'!R45-'8'!Q45,"")</f>
        <v>0</v>
      </c>
      <c r="S45" s="183"/>
      <c r="T45" s="33"/>
      <c r="U45" s="33"/>
      <c r="V45" s="33"/>
      <c r="W45" s="33"/>
      <c r="X45" s="33"/>
      <c r="Y45" s="33"/>
      <c r="AB45" s="243">
        <f>ROW()</f>
        <v>45</v>
      </c>
      <c r="AC45" s="118">
        <f t="shared" ca="1" si="8"/>
        <v>0</v>
      </c>
      <c r="AD45" s="118">
        <f t="shared" ca="1" si="9"/>
        <v>0</v>
      </c>
      <c r="AE45" s="119" t="str">
        <f t="shared" ca="1" si="10"/>
        <v>-</v>
      </c>
      <c r="AF45" s="118" t="str">
        <f t="shared" ca="1" si="11"/>
        <v>-</v>
      </c>
      <c r="AG45" s="119" t="str">
        <f t="shared" ca="1" si="12"/>
        <v>-</v>
      </c>
      <c r="AH45" s="118" t="str">
        <f t="shared" ca="1" si="13"/>
        <v>-</v>
      </c>
      <c r="AI45" s="118">
        <f t="shared" ca="1" si="14"/>
        <v>0</v>
      </c>
      <c r="AJ45" s="120">
        <f t="shared" ca="1" si="15"/>
        <v>0</v>
      </c>
      <c r="AK45" s="118">
        <f t="shared" ca="1" si="16"/>
        <v>0</v>
      </c>
      <c r="AL45" s="118">
        <f t="shared" ca="1" si="17"/>
        <v>0</v>
      </c>
    </row>
    <row r="46" spans="1:38" ht="27" customHeight="1" x14ac:dyDescent="0.25">
      <c r="A46" s="53">
        <f>'OSNOVNA PLAČA'!A40</f>
        <v>31</v>
      </c>
      <c r="B46" s="333" t="str">
        <f t="shared" ca="1" si="4"/>
        <v>A31</v>
      </c>
      <c r="C46" s="333"/>
      <c r="D46" s="54" t="str">
        <f>IF(LEN('OSNOVNA PLAČA'!C40)&gt;0,'OSNOVNA PLAČA'!C40,"")</f>
        <v/>
      </c>
      <c r="E46" s="55" t="str">
        <f>IF(LEN('OSNOVNA PLAČA'!D40)&gt;0,'OSNOVNA PLAČA'!D40,"")</f>
        <v/>
      </c>
      <c r="F46" s="164">
        <f ca="1">IF(LEN(B46)&gt;0,'OBRAČUNANA OSNOVNA PLAČA'!M40,"")</f>
        <v>0</v>
      </c>
      <c r="G46" s="57"/>
      <c r="H46" s="57"/>
      <c r="I46" s="57"/>
      <c r="J46" s="57"/>
      <c r="K46" s="57"/>
      <c r="L46" s="178">
        <f t="shared" si="5"/>
        <v>0</v>
      </c>
      <c r="M46" s="179">
        <f t="shared" ca="1" si="18"/>
        <v>0</v>
      </c>
      <c r="N46" s="179">
        <f t="shared" ca="1" si="20"/>
        <v>0</v>
      </c>
      <c r="O46" s="180">
        <f t="shared" ca="1" si="6"/>
        <v>0</v>
      </c>
      <c r="P46" s="181">
        <f t="shared" ca="1" si="19"/>
        <v>0</v>
      </c>
      <c r="Q46" s="182">
        <f t="shared" ca="1" si="7"/>
        <v>0</v>
      </c>
      <c r="R46" s="182">
        <f ca="1">IF(LEN(B46)&gt;0,'8'!R46-'8'!Q46,"")</f>
        <v>0</v>
      </c>
      <c r="S46" s="183"/>
      <c r="T46" s="33"/>
      <c r="U46" s="33"/>
      <c r="V46" s="33"/>
      <c r="W46" s="33"/>
      <c r="X46" s="33"/>
      <c r="Y46" s="33"/>
      <c r="AB46" s="243">
        <f>ROW()</f>
        <v>46</v>
      </c>
      <c r="AC46" s="118">
        <f t="shared" ca="1" si="8"/>
        <v>0</v>
      </c>
      <c r="AD46" s="118">
        <f t="shared" ca="1" si="9"/>
        <v>0</v>
      </c>
      <c r="AE46" s="119" t="str">
        <f t="shared" ca="1" si="10"/>
        <v>-</v>
      </c>
      <c r="AF46" s="118" t="str">
        <f t="shared" ca="1" si="11"/>
        <v>-</v>
      </c>
      <c r="AG46" s="119" t="str">
        <f t="shared" ca="1" si="12"/>
        <v>-</v>
      </c>
      <c r="AH46" s="118" t="str">
        <f t="shared" ca="1" si="13"/>
        <v>-</v>
      </c>
      <c r="AI46" s="118">
        <f t="shared" ca="1" si="14"/>
        <v>0</v>
      </c>
      <c r="AJ46" s="120">
        <f t="shared" ca="1" si="15"/>
        <v>0</v>
      </c>
      <c r="AK46" s="118">
        <f t="shared" ca="1" si="16"/>
        <v>0</v>
      </c>
      <c r="AL46" s="118">
        <f t="shared" ca="1" si="17"/>
        <v>0</v>
      </c>
    </row>
    <row r="47" spans="1:38" ht="27" customHeight="1" x14ac:dyDescent="0.25">
      <c r="A47" s="53">
        <f>'OSNOVNA PLAČA'!A41</f>
        <v>32</v>
      </c>
      <c r="B47" s="333" t="str">
        <f t="shared" ca="1" si="4"/>
        <v>A32</v>
      </c>
      <c r="C47" s="333"/>
      <c r="D47" s="54" t="str">
        <f>IF(LEN('OSNOVNA PLAČA'!C41)&gt;0,'OSNOVNA PLAČA'!C41,"")</f>
        <v/>
      </c>
      <c r="E47" s="55" t="str">
        <f>IF(LEN('OSNOVNA PLAČA'!D41)&gt;0,'OSNOVNA PLAČA'!D41,"")</f>
        <v/>
      </c>
      <c r="F47" s="164">
        <f ca="1">IF(LEN(B47)&gt;0,'OBRAČUNANA OSNOVNA PLAČA'!M41,"")</f>
        <v>0</v>
      </c>
      <c r="G47" s="57"/>
      <c r="H47" s="57"/>
      <c r="I47" s="57"/>
      <c r="J47" s="57"/>
      <c r="K47" s="57"/>
      <c r="L47" s="178">
        <f t="shared" si="5"/>
        <v>0</v>
      </c>
      <c r="M47" s="179">
        <f t="shared" ca="1" si="18"/>
        <v>0</v>
      </c>
      <c r="N47" s="179">
        <f t="shared" ca="1" si="20"/>
        <v>0</v>
      </c>
      <c r="O47" s="180">
        <f t="shared" ca="1" si="6"/>
        <v>0</v>
      </c>
      <c r="P47" s="181">
        <f t="shared" ca="1" si="19"/>
        <v>0</v>
      </c>
      <c r="Q47" s="182">
        <f t="shared" ca="1" si="7"/>
        <v>0</v>
      </c>
      <c r="R47" s="182">
        <f ca="1">IF(LEN(B47)&gt;0,'8'!R47-'8'!Q47,"")</f>
        <v>0</v>
      </c>
      <c r="S47" s="183"/>
      <c r="T47" s="33"/>
      <c r="U47" s="33"/>
      <c r="V47" s="33"/>
      <c r="W47" s="33"/>
      <c r="X47" s="33"/>
      <c r="Y47" s="33"/>
      <c r="AB47" s="243">
        <f>ROW()</f>
        <v>47</v>
      </c>
      <c r="AC47" s="118">
        <f t="shared" ca="1" si="8"/>
        <v>0</v>
      </c>
      <c r="AD47" s="118">
        <f t="shared" ca="1" si="9"/>
        <v>0</v>
      </c>
      <c r="AE47" s="119" t="str">
        <f t="shared" ca="1" si="10"/>
        <v>-</v>
      </c>
      <c r="AF47" s="118" t="str">
        <f t="shared" ca="1" si="11"/>
        <v>-</v>
      </c>
      <c r="AG47" s="119" t="str">
        <f t="shared" ca="1" si="12"/>
        <v>-</v>
      </c>
      <c r="AH47" s="118" t="str">
        <f t="shared" ca="1" si="13"/>
        <v>-</v>
      </c>
      <c r="AI47" s="118">
        <f t="shared" ca="1" si="14"/>
        <v>0</v>
      </c>
      <c r="AJ47" s="120">
        <f t="shared" ca="1" si="15"/>
        <v>0</v>
      </c>
      <c r="AK47" s="118">
        <f t="shared" ca="1" si="16"/>
        <v>0</v>
      </c>
      <c r="AL47" s="118">
        <f t="shared" ca="1" si="17"/>
        <v>0</v>
      </c>
    </row>
    <row r="48" spans="1:38" ht="27" customHeight="1" x14ac:dyDescent="0.25">
      <c r="A48" s="53">
        <f>'OSNOVNA PLAČA'!A42</f>
        <v>33</v>
      </c>
      <c r="B48" s="333" t="str">
        <f t="shared" ca="1" si="4"/>
        <v>A33</v>
      </c>
      <c r="C48" s="333"/>
      <c r="D48" s="54" t="str">
        <f>IF(LEN('OSNOVNA PLAČA'!C42)&gt;0,'OSNOVNA PLAČA'!C42,"")</f>
        <v/>
      </c>
      <c r="E48" s="55" t="str">
        <f>IF(LEN('OSNOVNA PLAČA'!D42)&gt;0,'OSNOVNA PLAČA'!D42,"")</f>
        <v/>
      </c>
      <c r="F48" s="164">
        <f ca="1">IF(LEN(B48)&gt;0,'OBRAČUNANA OSNOVNA PLAČA'!M42,"")</f>
        <v>0</v>
      </c>
      <c r="G48" s="57"/>
      <c r="H48" s="57"/>
      <c r="I48" s="57"/>
      <c r="J48" s="57"/>
      <c r="K48" s="57"/>
      <c r="L48" s="178">
        <f t="shared" si="5"/>
        <v>0</v>
      </c>
      <c r="M48" s="179">
        <f t="shared" ca="1" si="18"/>
        <v>0</v>
      </c>
      <c r="N48" s="179">
        <f t="shared" ca="1" si="20"/>
        <v>0</v>
      </c>
      <c r="O48" s="180">
        <f t="shared" ca="1" si="6"/>
        <v>0</v>
      </c>
      <c r="P48" s="181">
        <f t="shared" ca="1" si="19"/>
        <v>0</v>
      </c>
      <c r="Q48" s="182">
        <f t="shared" ca="1" si="7"/>
        <v>0</v>
      </c>
      <c r="R48" s="182">
        <f ca="1">IF(LEN(B48)&gt;0,'8'!R48-'8'!Q48,"")</f>
        <v>0</v>
      </c>
      <c r="S48" s="183"/>
      <c r="T48" s="33"/>
      <c r="U48" s="33"/>
      <c r="V48" s="33"/>
      <c r="W48" s="33"/>
      <c r="X48" s="33"/>
      <c r="Y48" s="33"/>
      <c r="AB48" s="243">
        <f>ROW()</f>
        <v>48</v>
      </c>
      <c r="AC48" s="118">
        <f t="shared" ca="1" si="8"/>
        <v>0</v>
      </c>
      <c r="AD48" s="118">
        <f t="shared" ca="1" si="9"/>
        <v>0</v>
      </c>
      <c r="AE48" s="119" t="str">
        <f t="shared" ca="1" si="10"/>
        <v>-</v>
      </c>
      <c r="AF48" s="118" t="str">
        <f t="shared" ca="1" si="11"/>
        <v>-</v>
      </c>
      <c r="AG48" s="119" t="str">
        <f t="shared" ca="1" si="12"/>
        <v>-</v>
      </c>
      <c r="AH48" s="118" t="str">
        <f t="shared" ca="1" si="13"/>
        <v>-</v>
      </c>
      <c r="AI48" s="118">
        <f t="shared" ca="1" si="14"/>
        <v>0</v>
      </c>
      <c r="AJ48" s="120">
        <f t="shared" ca="1" si="15"/>
        <v>0</v>
      </c>
      <c r="AK48" s="118">
        <f t="shared" ca="1" si="16"/>
        <v>0</v>
      </c>
      <c r="AL48" s="118">
        <f t="shared" ca="1" si="17"/>
        <v>0</v>
      </c>
    </row>
    <row r="49" spans="1:38" ht="27" customHeight="1" x14ac:dyDescent="0.25">
      <c r="A49" s="53">
        <f>'OSNOVNA PLAČA'!A43</f>
        <v>34</v>
      </c>
      <c r="B49" s="333" t="str">
        <f t="shared" ca="1" si="4"/>
        <v>A34</v>
      </c>
      <c r="C49" s="333"/>
      <c r="D49" s="54" t="str">
        <f>IF(LEN('OSNOVNA PLAČA'!C43)&gt;0,'OSNOVNA PLAČA'!C43,"")</f>
        <v/>
      </c>
      <c r="E49" s="55" t="str">
        <f>IF(LEN('OSNOVNA PLAČA'!D43)&gt;0,'OSNOVNA PLAČA'!D43,"")</f>
        <v/>
      </c>
      <c r="F49" s="164">
        <f ca="1">IF(LEN(B49)&gt;0,'OBRAČUNANA OSNOVNA PLAČA'!M43,"")</f>
        <v>0</v>
      </c>
      <c r="G49" s="57"/>
      <c r="H49" s="57"/>
      <c r="I49" s="57"/>
      <c r="J49" s="57"/>
      <c r="K49" s="57"/>
      <c r="L49" s="178">
        <f t="shared" si="5"/>
        <v>0</v>
      </c>
      <c r="M49" s="179">
        <f t="shared" ca="1" si="18"/>
        <v>0</v>
      </c>
      <c r="N49" s="179">
        <f t="shared" ca="1" si="20"/>
        <v>0</v>
      </c>
      <c r="O49" s="180">
        <f t="shared" ca="1" si="6"/>
        <v>0</v>
      </c>
      <c r="P49" s="181">
        <f t="shared" ca="1" si="19"/>
        <v>0</v>
      </c>
      <c r="Q49" s="182">
        <f t="shared" ca="1" si="7"/>
        <v>0</v>
      </c>
      <c r="R49" s="182">
        <f ca="1">IF(LEN(B49)&gt;0,'8'!R49-'8'!Q49,"")</f>
        <v>0</v>
      </c>
      <c r="S49" s="183"/>
      <c r="T49" s="33"/>
      <c r="U49" s="33"/>
      <c r="V49" s="33"/>
      <c r="W49" s="33"/>
      <c r="X49" s="33"/>
      <c r="Y49" s="33"/>
      <c r="AB49" s="243">
        <f>ROW()</f>
        <v>49</v>
      </c>
      <c r="AC49" s="118">
        <f t="shared" ca="1" si="8"/>
        <v>0</v>
      </c>
      <c r="AD49" s="118">
        <f t="shared" ca="1" si="9"/>
        <v>0</v>
      </c>
      <c r="AE49" s="119" t="str">
        <f t="shared" ca="1" si="10"/>
        <v>-</v>
      </c>
      <c r="AF49" s="118" t="str">
        <f t="shared" ca="1" si="11"/>
        <v>-</v>
      </c>
      <c r="AG49" s="119" t="str">
        <f t="shared" ca="1" si="12"/>
        <v>-</v>
      </c>
      <c r="AH49" s="118" t="str">
        <f t="shared" ca="1" si="13"/>
        <v>-</v>
      </c>
      <c r="AI49" s="118">
        <f t="shared" ca="1" si="14"/>
        <v>0</v>
      </c>
      <c r="AJ49" s="120">
        <f t="shared" ca="1" si="15"/>
        <v>0</v>
      </c>
      <c r="AK49" s="118">
        <f t="shared" ca="1" si="16"/>
        <v>0</v>
      </c>
      <c r="AL49" s="118">
        <f t="shared" ca="1" si="17"/>
        <v>0</v>
      </c>
    </row>
    <row r="50" spans="1:38" ht="27" customHeight="1" x14ac:dyDescent="0.25">
      <c r="A50" s="53">
        <f>'OSNOVNA PLAČA'!A44</f>
        <v>35</v>
      </c>
      <c r="B50" s="333" t="str">
        <f t="shared" ca="1" si="4"/>
        <v>A35</v>
      </c>
      <c r="C50" s="333"/>
      <c r="D50" s="54" t="str">
        <f>IF(LEN('OSNOVNA PLAČA'!C44)&gt;0,'OSNOVNA PLAČA'!C44,"")</f>
        <v/>
      </c>
      <c r="E50" s="55" t="str">
        <f>IF(LEN('OSNOVNA PLAČA'!D44)&gt;0,'OSNOVNA PLAČA'!D44,"")</f>
        <v/>
      </c>
      <c r="F50" s="164">
        <f ca="1">IF(LEN(B50)&gt;0,'OBRAČUNANA OSNOVNA PLAČA'!M44,"")</f>
        <v>0</v>
      </c>
      <c r="G50" s="57"/>
      <c r="H50" s="57"/>
      <c r="I50" s="57"/>
      <c r="J50" s="57"/>
      <c r="K50" s="57"/>
      <c r="L50" s="178">
        <f t="shared" si="5"/>
        <v>0</v>
      </c>
      <c r="M50" s="179">
        <f t="shared" ca="1" si="18"/>
        <v>0</v>
      </c>
      <c r="N50" s="179">
        <f t="shared" ca="1" si="20"/>
        <v>0</v>
      </c>
      <c r="O50" s="180">
        <f t="shared" ca="1" si="6"/>
        <v>0</v>
      </c>
      <c r="P50" s="181">
        <f t="shared" ca="1" si="19"/>
        <v>0</v>
      </c>
      <c r="Q50" s="182">
        <f t="shared" ca="1" si="7"/>
        <v>0</v>
      </c>
      <c r="R50" s="182">
        <f ca="1">IF(LEN(B50)&gt;0,'8'!R50-'8'!Q50,"")</f>
        <v>0</v>
      </c>
      <c r="S50" s="183"/>
      <c r="T50" s="33"/>
      <c r="U50" s="33"/>
      <c r="V50" s="33"/>
      <c r="W50" s="33"/>
      <c r="X50" s="33"/>
      <c r="Y50" s="33"/>
      <c r="AB50" s="243">
        <f>ROW()</f>
        <v>50</v>
      </c>
      <c r="AC50" s="118">
        <f t="shared" ca="1" si="8"/>
        <v>0</v>
      </c>
      <c r="AD50" s="118">
        <f t="shared" ca="1" si="9"/>
        <v>0</v>
      </c>
      <c r="AE50" s="119" t="str">
        <f t="shared" ca="1" si="10"/>
        <v>-</v>
      </c>
      <c r="AF50" s="118" t="str">
        <f t="shared" ca="1" si="11"/>
        <v>-</v>
      </c>
      <c r="AG50" s="119" t="str">
        <f t="shared" ca="1" si="12"/>
        <v>-</v>
      </c>
      <c r="AH50" s="118" t="str">
        <f t="shared" ca="1" si="13"/>
        <v>-</v>
      </c>
      <c r="AI50" s="118">
        <f t="shared" ca="1" si="14"/>
        <v>0</v>
      </c>
      <c r="AJ50" s="120">
        <f t="shared" ca="1" si="15"/>
        <v>0</v>
      </c>
      <c r="AK50" s="118">
        <f t="shared" ca="1" si="16"/>
        <v>0</v>
      </c>
      <c r="AL50" s="118">
        <f t="shared" ca="1" si="17"/>
        <v>0</v>
      </c>
    </row>
    <row r="51" spans="1:38" ht="27" customHeight="1" x14ac:dyDescent="0.25">
      <c r="A51" s="53">
        <f>'OSNOVNA PLAČA'!A45</f>
        <v>36</v>
      </c>
      <c r="B51" s="333" t="str">
        <f t="shared" ca="1" si="4"/>
        <v>A36</v>
      </c>
      <c r="C51" s="333"/>
      <c r="D51" s="54" t="str">
        <f>IF(LEN('OSNOVNA PLAČA'!C45)&gt;0,'OSNOVNA PLAČA'!C45,"")</f>
        <v/>
      </c>
      <c r="E51" s="55" t="str">
        <f>IF(LEN('OSNOVNA PLAČA'!D45)&gt;0,'OSNOVNA PLAČA'!D45,"")</f>
        <v/>
      </c>
      <c r="F51" s="164">
        <f ca="1">IF(LEN(B51)&gt;0,'OBRAČUNANA OSNOVNA PLAČA'!M45,"")</f>
        <v>0</v>
      </c>
      <c r="G51" s="57"/>
      <c r="H51" s="57"/>
      <c r="I51" s="57"/>
      <c r="J51" s="57"/>
      <c r="K51" s="57"/>
      <c r="L51" s="178">
        <f t="shared" si="5"/>
        <v>0</v>
      </c>
      <c r="M51" s="179">
        <f t="shared" ca="1" si="18"/>
        <v>0</v>
      </c>
      <c r="N51" s="179">
        <f t="shared" ca="1" si="20"/>
        <v>0</v>
      </c>
      <c r="O51" s="180">
        <f t="shared" ca="1" si="6"/>
        <v>0</v>
      </c>
      <c r="P51" s="181">
        <f t="shared" ca="1" si="19"/>
        <v>0</v>
      </c>
      <c r="Q51" s="182">
        <f t="shared" ca="1" si="7"/>
        <v>0</v>
      </c>
      <c r="R51" s="182">
        <f ca="1">IF(LEN(B51)&gt;0,'8'!R51-'8'!Q51,"")</f>
        <v>0</v>
      </c>
      <c r="S51" s="183"/>
      <c r="T51" s="33"/>
      <c r="U51" s="33"/>
      <c r="V51" s="33"/>
      <c r="W51" s="33"/>
      <c r="X51" s="33"/>
      <c r="Y51" s="33"/>
      <c r="AB51" s="243">
        <f>ROW()</f>
        <v>51</v>
      </c>
      <c r="AC51" s="118">
        <f t="shared" ca="1" si="8"/>
        <v>0</v>
      </c>
      <c r="AD51" s="118">
        <f t="shared" ca="1" si="9"/>
        <v>0</v>
      </c>
      <c r="AE51" s="119" t="str">
        <f t="shared" ca="1" si="10"/>
        <v>-</v>
      </c>
      <c r="AF51" s="118" t="str">
        <f t="shared" ca="1" si="11"/>
        <v>-</v>
      </c>
      <c r="AG51" s="119" t="str">
        <f t="shared" ca="1" si="12"/>
        <v>-</v>
      </c>
      <c r="AH51" s="118" t="str">
        <f t="shared" ca="1" si="13"/>
        <v>-</v>
      </c>
      <c r="AI51" s="118">
        <f t="shared" ca="1" si="14"/>
        <v>0</v>
      </c>
      <c r="AJ51" s="120">
        <f t="shared" ca="1" si="15"/>
        <v>0</v>
      </c>
      <c r="AK51" s="118">
        <f t="shared" ca="1" si="16"/>
        <v>0</v>
      </c>
      <c r="AL51" s="118">
        <f t="shared" ca="1" si="17"/>
        <v>0</v>
      </c>
    </row>
    <row r="52" spans="1:38" ht="27" customHeight="1" x14ac:dyDescent="0.25">
      <c r="A52" s="53">
        <f>'OSNOVNA PLAČA'!A46</f>
        <v>37</v>
      </c>
      <c r="B52" s="333" t="str">
        <f t="shared" ca="1" si="4"/>
        <v>A37</v>
      </c>
      <c r="C52" s="333"/>
      <c r="D52" s="54" t="str">
        <f>IF(LEN('OSNOVNA PLAČA'!C46)&gt;0,'OSNOVNA PLAČA'!C46,"")</f>
        <v/>
      </c>
      <c r="E52" s="55" t="str">
        <f>IF(LEN('OSNOVNA PLAČA'!D46)&gt;0,'OSNOVNA PLAČA'!D46,"")</f>
        <v/>
      </c>
      <c r="F52" s="164">
        <f ca="1">IF(LEN(B52)&gt;0,'OBRAČUNANA OSNOVNA PLAČA'!M46,"")</f>
        <v>0</v>
      </c>
      <c r="G52" s="57"/>
      <c r="H52" s="57"/>
      <c r="I52" s="57"/>
      <c r="J52" s="57"/>
      <c r="K52" s="57"/>
      <c r="L52" s="178">
        <f t="shared" si="5"/>
        <v>0</v>
      </c>
      <c r="M52" s="179">
        <f t="shared" ca="1" si="18"/>
        <v>0</v>
      </c>
      <c r="N52" s="179">
        <f t="shared" ca="1" si="20"/>
        <v>0</v>
      </c>
      <c r="O52" s="180">
        <f t="shared" ca="1" si="6"/>
        <v>0</v>
      </c>
      <c r="P52" s="181">
        <f t="shared" ca="1" si="19"/>
        <v>0</v>
      </c>
      <c r="Q52" s="182">
        <f t="shared" ca="1" si="7"/>
        <v>0</v>
      </c>
      <c r="R52" s="182">
        <f ca="1">IF(LEN(B52)&gt;0,'8'!R52-'8'!Q52,"")</f>
        <v>0</v>
      </c>
      <c r="S52" s="183"/>
      <c r="T52" s="33"/>
      <c r="U52" s="33"/>
      <c r="V52" s="33"/>
      <c r="W52" s="33"/>
      <c r="X52" s="33"/>
      <c r="Y52" s="33"/>
      <c r="AB52" s="243">
        <f>ROW()</f>
        <v>52</v>
      </c>
      <c r="AC52" s="118">
        <f t="shared" ca="1" si="8"/>
        <v>0</v>
      </c>
      <c r="AD52" s="118">
        <f t="shared" ca="1" si="9"/>
        <v>0</v>
      </c>
      <c r="AE52" s="119" t="str">
        <f t="shared" ca="1" si="10"/>
        <v>-</v>
      </c>
      <c r="AF52" s="118" t="str">
        <f t="shared" ca="1" si="11"/>
        <v>-</v>
      </c>
      <c r="AG52" s="119" t="str">
        <f t="shared" ca="1" si="12"/>
        <v>-</v>
      </c>
      <c r="AH52" s="118" t="str">
        <f t="shared" ca="1" si="13"/>
        <v>-</v>
      </c>
      <c r="AI52" s="118">
        <f t="shared" ca="1" si="14"/>
        <v>0</v>
      </c>
      <c r="AJ52" s="120">
        <f t="shared" ca="1" si="15"/>
        <v>0</v>
      </c>
      <c r="AK52" s="118">
        <f t="shared" ca="1" si="16"/>
        <v>0</v>
      </c>
      <c r="AL52" s="118">
        <f t="shared" ca="1" si="17"/>
        <v>0</v>
      </c>
    </row>
    <row r="53" spans="1:38" ht="27" customHeight="1" x14ac:dyDescent="0.25">
      <c r="A53" s="53">
        <f>'OSNOVNA PLAČA'!A47</f>
        <v>38</v>
      </c>
      <c r="B53" s="333" t="str">
        <f t="shared" ca="1" si="4"/>
        <v>A38</v>
      </c>
      <c r="C53" s="333"/>
      <c r="D53" s="54" t="str">
        <f>IF(LEN('OSNOVNA PLAČA'!C47)&gt;0,'OSNOVNA PLAČA'!C47,"")</f>
        <v/>
      </c>
      <c r="E53" s="55" t="str">
        <f>IF(LEN('OSNOVNA PLAČA'!D47)&gt;0,'OSNOVNA PLAČA'!D47,"")</f>
        <v/>
      </c>
      <c r="F53" s="164">
        <f ca="1">IF(LEN(B53)&gt;0,'OBRAČUNANA OSNOVNA PLAČA'!M47,"")</f>
        <v>0</v>
      </c>
      <c r="G53" s="57"/>
      <c r="H53" s="57"/>
      <c r="I53" s="57"/>
      <c r="J53" s="57"/>
      <c r="K53" s="57"/>
      <c r="L53" s="178">
        <f t="shared" si="5"/>
        <v>0</v>
      </c>
      <c r="M53" s="179">
        <f t="shared" ca="1" si="18"/>
        <v>0</v>
      </c>
      <c r="N53" s="179">
        <f t="shared" ca="1" si="20"/>
        <v>0</v>
      </c>
      <c r="O53" s="180">
        <f t="shared" ca="1" si="6"/>
        <v>0</v>
      </c>
      <c r="P53" s="181">
        <f t="shared" ca="1" si="19"/>
        <v>0</v>
      </c>
      <c r="Q53" s="182">
        <f t="shared" ca="1" si="7"/>
        <v>0</v>
      </c>
      <c r="R53" s="182">
        <f ca="1">IF(LEN(B53)&gt;0,'8'!R53-'8'!Q53,"")</f>
        <v>0</v>
      </c>
      <c r="S53" s="183"/>
      <c r="T53" s="33"/>
      <c r="U53" s="33"/>
      <c r="V53" s="33"/>
      <c r="W53" s="33"/>
      <c r="X53" s="33"/>
      <c r="Y53" s="33"/>
      <c r="AB53" s="243">
        <f>ROW()</f>
        <v>53</v>
      </c>
      <c r="AC53" s="118">
        <f t="shared" ca="1" si="8"/>
        <v>0</v>
      </c>
      <c r="AD53" s="118">
        <f t="shared" ca="1" si="9"/>
        <v>0</v>
      </c>
      <c r="AE53" s="119" t="str">
        <f t="shared" ca="1" si="10"/>
        <v>-</v>
      </c>
      <c r="AF53" s="118" t="str">
        <f t="shared" ca="1" si="11"/>
        <v>-</v>
      </c>
      <c r="AG53" s="119" t="str">
        <f t="shared" ca="1" si="12"/>
        <v>-</v>
      </c>
      <c r="AH53" s="118" t="str">
        <f t="shared" ca="1" si="13"/>
        <v>-</v>
      </c>
      <c r="AI53" s="118">
        <f t="shared" ca="1" si="14"/>
        <v>0</v>
      </c>
      <c r="AJ53" s="120">
        <f t="shared" ca="1" si="15"/>
        <v>0</v>
      </c>
      <c r="AK53" s="118">
        <f t="shared" ca="1" si="16"/>
        <v>0</v>
      </c>
      <c r="AL53" s="118">
        <f t="shared" ca="1" si="17"/>
        <v>0</v>
      </c>
    </row>
    <row r="54" spans="1:38" ht="27" customHeight="1" x14ac:dyDescent="0.25">
      <c r="A54" s="53">
        <f>'OSNOVNA PLAČA'!A48</f>
        <v>39</v>
      </c>
      <c r="B54" s="333" t="str">
        <f t="shared" ca="1" si="4"/>
        <v>A39</v>
      </c>
      <c r="C54" s="333"/>
      <c r="D54" s="54" t="str">
        <f>IF(LEN('OSNOVNA PLAČA'!C48)&gt;0,'OSNOVNA PLAČA'!C48,"")</f>
        <v/>
      </c>
      <c r="E54" s="55" t="str">
        <f>IF(LEN('OSNOVNA PLAČA'!D48)&gt;0,'OSNOVNA PLAČA'!D48,"")</f>
        <v/>
      </c>
      <c r="F54" s="164">
        <f ca="1">IF(LEN(B54)&gt;0,'OBRAČUNANA OSNOVNA PLAČA'!M48,"")</f>
        <v>0</v>
      </c>
      <c r="G54" s="57"/>
      <c r="H54" s="57"/>
      <c r="I54" s="57"/>
      <c r="J54" s="57"/>
      <c r="K54" s="57"/>
      <c r="L54" s="178">
        <f t="shared" si="5"/>
        <v>0</v>
      </c>
      <c r="M54" s="179">
        <f t="shared" ca="1" si="18"/>
        <v>0</v>
      </c>
      <c r="N54" s="179">
        <f t="shared" ca="1" si="20"/>
        <v>0</v>
      </c>
      <c r="O54" s="180">
        <f t="shared" ca="1" si="6"/>
        <v>0</v>
      </c>
      <c r="P54" s="181">
        <f t="shared" ca="1" si="19"/>
        <v>0</v>
      </c>
      <c r="Q54" s="182">
        <f t="shared" ca="1" si="7"/>
        <v>0</v>
      </c>
      <c r="R54" s="182">
        <f ca="1">IF(LEN(B54)&gt;0,'8'!R54-'8'!Q54,"")</f>
        <v>0</v>
      </c>
      <c r="S54" s="183"/>
      <c r="T54" s="33"/>
      <c r="U54" s="33"/>
      <c r="V54" s="33"/>
      <c r="W54" s="33"/>
      <c r="X54" s="33"/>
      <c r="Y54" s="33"/>
      <c r="AB54" s="243">
        <f>ROW()</f>
        <v>54</v>
      </c>
      <c r="AC54" s="118">
        <f t="shared" ca="1" si="8"/>
        <v>0</v>
      </c>
      <c r="AD54" s="118">
        <f t="shared" ca="1" si="9"/>
        <v>0</v>
      </c>
      <c r="AE54" s="119" t="str">
        <f t="shared" ca="1" si="10"/>
        <v>-</v>
      </c>
      <c r="AF54" s="118" t="str">
        <f t="shared" ca="1" si="11"/>
        <v>-</v>
      </c>
      <c r="AG54" s="119" t="str">
        <f t="shared" ca="1" si="12"/>
        <v>-</v>
      </c>
      <c r="AH54" s="118" t="str">
        <f t="shared" ca="1" si="13"/>
        <v>-</v>
      </c>
      <c r="AI54" s="118">
        <f t="shared" ca="1" si="14"/>
        <v>0</v>
      </c>
      <c r="AJ54" s="120">
        <f t="shared" ca="1" si="15"/>
        <v>0</v>
      </c>
      <c r="AK54" s="118">
        <f t="shared" ca="1" si="16"/>
        <v>0</v>
      </c>
      <c r="AL54" s="118">
        <f t="shared" ca="1" si="17"/>
        <v>0</v>
      </c>
    </row>
    <row r="55" spans="1:38" ht="27" customHeight="1" x14ac:dyDescent="0.25">
      <c r="A55" s="53">
        <f>'OSNOVNA PLAČA'!A49</f>
        <v>40</v>
      </c>
      <c r="B55" s="333" t="str">
        <f t="shared" ca="1" si="4"/>
        <v>A40</v>
      </c>
      <c r="C55" s="333"/>
      <c r="D55" s="54" t="str">
        <f>IF(LEN('OSNOVNA PLAČA'!C49)&gt;0,'OSNOVNA PLAČA'!C49,"")</f>
        <v/>
      </c>
      <c r="E55" s="55" t="str">
        <f>IF(LEN('OSNOVNA PLAČA'!D49)&gt;0,'OSNOVNA PLAČA'!D49,"")</f>
        <v/>
      </c>
      <c r="F55" s="164">
        <f ca="1">IF(LEN(B55)&gt;0,'OBRAČUNANA OSNOVNA PLAČA'!M49,"")</f>
        <v>0</v>
      </c>
      <c r="G55" s="57"/>
      <c r="H55" s="57"/>
      <c r="I55" s="57"/>
      <c r="J55" s="57"/>
      <c r="K55" s="57"/>
      <c r="L55" s="178">
        <f t="shared" si="5"/>
        <v>0</v>
      </c>
      <c r="M55" s="179">
        <f t="shared" ca="1" si="18"/>
        <v>0</v>
      </c>
      <c r="N55" s="179">
        <f t="shared" ca="1" si="20"/>
        <v>0</v>
      </c>
      <c r="O55" s="180">
        <f t="shared" ca="1" si="6"/>
        <v>0</v>
      </c>
      <c r="P55" s="181">
        <f t="shared" ca="1" si="19"/>
        <v>0</v>
      </c>
      <c r="Q55" s="182">
        <f t="shared" ca="1" si="7"/>
        <v>0</v>
      </c>
      <c r="R55" s="182">
        <f ca="1">IF(LEN(B55)&gt;0,'8'!R55-'8'!Q55,"")</f>
        <v>0</v>
      </c>
      <c r="S55" s="183"/>
      <c r="T55" s="33"/>
      <c r="U55" s="33"/>
      <c r="V55" s="33"/>
      <c r="W55" s="33"/>
      <c r="X55" s="33"/>
      <c r="Y55" s="33"/>
      <c r="AB55" s="243">
        <f>ROW()</f>
        <v>55</v>
      </c>
      <c r="AC55" s="118">
        <f t="shared" ca="1" si="8"/>
        <v>0</v>
      </c>
      <c r="AD55" s="118">
        <f t="shared" ca="1" si="9"/>
        <v>0</v>
      </c>
      <c r="AE55" s="119" t="str">
        <f t="shared" ca="1" si="10"/>
        <v>-</v>
      </c>
      <c r="AF55" s="118" t="str">
        <f t="shared" ca="1" si="11"/>
        <v>-</v>
      </c>
      <c r="AG55" s="119" t="str">
        <f t="shared" ca="1" si="12"/>
        <v>-</v>
      </c>
      <c r="AH55" s="118" t="str">
        <f t="shared" ca="1" si="13"/>
        <v>-</v>
      </c>
      <c r="AI55" s="118">
        <f t="shared" ca="1" si="14"/>
        <v>0</v>
      </c>
      <c r="AJ55" s="120">
        <f t="shared" ca="1" si="15"/>
        <v>0</v>
      </c>
      <c r="AK55" s="118">
        <f t="shared" ca="1" si="16"/>
        <v>0</v>
      </c>
      <c r="AL55" s="118">
        <f t="shared" ca="1" si="17"/>
        <v>0</v>
      </c>
    </row>
    <row r="56" spans="1:38" ht="27" customHeight="1" x14ac:dyDescent="0.25">
      <c r="A56" s="53">
        <f>'OSNOVNA PLAČA'!A50</f>
        <v>41</v>
      </c>
      <c r="B56" s="333" t="str">
        <f t="shared" ca="1" si="4"/>
        <v>A41</v>
      </c>
      <c r="C56" s="333"/>
      <c r="D56" s="54" t="str">
        <f>IF(LEN('OSNOVNA PLAČA'!C50)&gt;0,'OSNOVNA PLAČA'!C50,"")</f>
        <v/>
      </c>
      <c r="E56" s="55" t="str">
        <f>IF(LEN('OSNOVNA PLAČA'!D50)&gt;0,'OSNOVNA PLAČA'!D50,"")</f>
        <v/>
      </c>
      <c r="F56" s="164">
        <f ca="1">IF(LEN(B56)&gt;0,'OBRAČUNANA OSNOVNA PLAČA'!M50,"")</f>
        <v>0</v>
      </c>
      <c r="G56" s="57"/>
      <c r="H56" s="57"/>
      <c r="I56" s="57"/>
      <c r="J56" s="57"/>
      <c r="K56" s="57"/>
      <c r="L56" s="178">
        <f t="shared" si="5"/>
        <v>0</v>
      </c>
      <c r="M56" s="179">
        <f t="shared" ca="1" si="18"/>
        <v>0</v>
      </c>
      <c r="N56" s="179">
        <f t="shared" ca="1" si="20"/>
        <v>0</v>
      </c>
      <c r="O56" s="180">
        <f t="shared" ca="1" si="6"/>
        <v>0</v>
      </c>
      <c r="P56" s="181">
        <f t="shared" ca="1" si="19"/>
        <v>0</v>
      </c>
      <c r="Q56" s="182">
        <f t="shared" ca="1" si="7"/>
        <v>0</v>
      </c>
      <c r="R56" s="182">
        <f ca="1">IF(LEN(B56)&gt;0,'8'!R56-'8'!Q56,"")</f>
        <v>0</v>
      </c>
      <c r="S56" s="183"/>
      <c r="T56" s="33"/>
      <c r="U56" s="33"/>
      <c r="V56" s="33"/>
      <c r="W56" s="33"/>
      <c r="X56" s="33"/>
      <c r="Y56" s="33"/>
      <c r="AB56" s="243">
        <f>ROW()</f>
        <v>56</v>
      </c>
      <c r="AC56" s="118">
        <f t="shared" ca="1" si="8"/>
        <v>0</v>
      </c>
      <c r="AD56" s="118">
        <f t="shared" ca="1" si="9"/>
        <v>0</v>
      </c>
      <c r="AE56" s="119" t="str">
        <f t="shared" ca="1" si="10"/>
        <v>-</v>
      </c>
      <c r="AF56" s="118" t="str">
        <f t="shared" ca="1" si="11"/>
        <v>-</v>
      </c>
      <c r="AG56" s="119" t="str">
        <f t="shared" ca="1" si="12"/>
        <v>-</v>
      </c>
      <c r="AH56" s="118" t="str">
        <f t="shared" ca="1" si="13"/>
        <v>-</v>
      </c>
      <c r="AI56" s="118">
        <f t="shared" ca="1" si="14"/>
        <v>0</v>
      </c>
      <c r="AJ56" s="120">
        <f t="shared" ca="1" si="15"/>
        <v>0</v>
      </c>
      <c r="AK56" s="118">
        <f t="shared" ca="1" si="16"/>
        <v>0</v>
      </c>
      <c r="AL56" s="118">
        <f t="shared" ca="1" si="17"/>
        <v>0</v>
      </c>
    </row>
    <row r="57" spans="1:38" ht="27" customHeight="1" x14ac:dyDescent="0.25">
      <c r="A57" s="53">
        <f>'OSNOVNA PLAČA'!A51</f>
        <v>42</v>
      </c>
      <c r="B57" s="333" t="str">
        <f t="shared" ca="1" si="4"/>
        <v>A42</v>
      </c>
      <c r="C57" s="333"/>
      <c r="D57" s="54" t="str">
        <f>IF(LEN('OSNOVNA PLAČA'!C51)&gt;0,'OSNOVNA PLAČA'!C51,"")</f>
        <v/>
      </c>
      <c r="E57" s="55" t="str">
        <f>IF(LEN('OSNOVNA PLAČA'!D51)&gt;0,'OSNOVNA PLAČA'!D51,"")</f>
        <v/>
      </c>
      <c r="F57" s="164">
        <f ca="1">IF(LEN(B57)&gt;0,'OBRAČUNANA OSNOVNA PLAČA'!M51,"")</f>
        <v>0</v>
      </c>
      <c r="G57" s="57"/>
      <c r="H57" s="57"/>
      <c r="I57" s="57"/>
      <c r="J57" s="57"/>
      <c r="K57" s="57"/>
      <c r="L57" s="178">
        <f t="shared" si="5"/>
        <v>0</v>
      </c>
      <c r="M57" s="179">
        <f t="shared" ca="1" si="18"/>
        <v>0</v>
      </c>
      <c r="N57" s="179">
        <f t="shared" ca="1" si="20"/>
        <v>0</v>
      </c>
      <c r="O57" s="180">
        <f t="shared" ca="1" si="6"/>
        <v>0</v>
      </c>
      <c r="P57" s="181">
        <f t="shared" ca="1" si="19"/>
        <v>0</v>
      </c>
      <c r="Q57" s="182">
        <f t="shared" ca="1" si="7"/>
        <v>0</v>
      </c>
      <c r="R57" s="182">
        <f ca="1">IF(LEN(B57)&gt;0,'8'!R57-'8'!Q57,"")</f>
        <v>0</v>
      </c>
      <c r="S57" s="183"/>
      <c r="T57" s="33"/>
      <c r="U57" s="33"/>
      <c r="V57" s="33"/>
      <c r="W57" s="33"/>
      <c r="X57" s="33"/>
      <c r="Y57" s="33"/>
      <c r="AB57" s="243">
        <f>ROW()</f>
        <v>57</v>
      </c>
      <c r="AC57" s="118">
        <f t="shared" ca="1" si="8"/>
        <v>0</v>
      </c>
      <c r="AD57" s="118">
        <f t="shared" ca="1" si="9"/>
        <v>0</v>
      </c>
      <c r="AE57" s="119" t="str">
        <f t="shared" ca="1" si="10"/>
        <v>-</v>
      </c>
      <c r="AF57" s="118" t="str">
        <f t="shared" ca="1" si="11"/>
        <v>-</v>
      </c>
      <c r="AG57" s="119" t="str">
        <f t="shared" ca="1" si="12"/>
        <v>-</v>
      </c>
      <c r="AH57" s="118" t="str">
        <f t="shared" ca="1" si="13"/>
        <v>-</v>
      </c>
      <c r="AI57" s="118">
        <f t="shared" ca="1" si="14"/>
        <v>0</v>
      </c>
      <c r="AJ57" s="120">
        <f t="shared" ca="1" si="15"/>
        <v>0</v>
      </c>
      <c r="AK57" s="118">
        <f t="shared" ca="1" si="16"/>
        <v>0</v>
      </c>
      <c r="AL57" s="118">
        <f t="shared" ca="1" si="17"/>
        <v>0</v>
      </c>
    </row>
    <row r="58" spans="1:38" ht="27" customHeight="1" x14ac:dyDescent="0.25">
      <c r="A58" s="53">
        <f>'OSNOVNA PLAČA'!A52</f>
        <v>43</v>
      </c>
      <c r="B58" s="333" t="str">
        <f t="shared" ca="1" si="4"/>
        <v>A43</v>
      </c>
      <c r="C58" s="333"/>
      <c r="D58" s="54" t="str">
        <f>IF(LEN('OSNOVNA PLAČA'!C52)&gt;0,'OSNOVNA PLAČA'!C52,"")</f>
        <v/>
      </c>
      <c r="E58" s="55" t="str">
        <f>IF(LEN('OSNOVNA PLAČA'!D52)&gt;0,'OSNOVNA PLAČA'!D52,"")</f>
        <v/>
      </c>
      <c r="F58" s="164">
        <f ca="1">IF(LEN(B58)&gt;0,'OBRAČUNANA OSNOVNA PLAČA'!M52,"")</f>
        <v>0</v>
      </c>
      <c r="G58" s="57"/>
      <c r="H58" s="57"/>
      <c r="I58" s="57"/>
      <c r="J58" s="57"/>
      <c r="K58" s="57"/>
      <c r="L58" s="178">
        <f t="shared" si="5"/>
        <v>0</v>
      </c>
      <c r="M58" s="179">
        <f t="shared" ca="1" si="18"/>
        <v>0</v>
      </c>
      <c r="N58" s="179">
        <f t="shared" ca="1" si="20"/>
        <v>0</v>
      </c>
      <c r="O58" s="180">
        <f t="shared" ca="1" si="6"/>
        <v>0</v>
      </c>
      <c r="P58" s="181">
        <f t="shared" ca="1" si="19"/>
        <v>0</v>
      </c>
      <c r="Q58" s="182">
        <f t="shared" ca="1" si="7"/>
        <v>0</v>
      </c>
      <c r="R58" s="182">
        <f ca="1">IF(LEN(B58)&gt;0,'8'!R58-'8'!Q58,"")</f>
        <v>0</v>
      </c>
      <c r="S58" s="183"/>
      <c r="T58" s="33"/>
      <c r="U58" s="33"/>
      <c r="V58" s="33"/>
      <c r="W58" s="33"/>
      <c r="X58" s="33"/>
      <c r="Y58" s="33"/>
      <c r="AB58" s="243">
        <f>ROW()</f>
        <v>58</v>
      </c>
      <c r="AC58" s="118">
        <f t="shared" ca="1" si="8"/>
        <v>0</v>
      </c>
      <c r="AD58" s="118">
        <f t="shared" ca="1" si="9"/>
        <v>0</v>
      </c>
      <c r="AE58" s="119" t="str">
        <f t="shared" ca="1" si="10"/>
        <v>-</v>
      </c>
      <c r="AF58" s="118" t="str">
        <f t="shared" ca="1" si="11"/>
        <v>-</v>
      </c>
      <c r="AG58" s="119" t="str">
        <f t="shared" ca="1" si="12"/>
        <v>-</v>
      </c>
      <c r="AH58" s="118" t="str">
        <f t="shared" ca="1" si="13"/>
        <v>-</v>
      </c>
      <c r="AI58" s="118">
        <f t="shared" ca="1" si="14"/>
        <v>0</v>
      </c>
      <c r="AJ58" s="120">
        <f t="shared" ca="1" si="15"/>
        <v>0</v>
      </c>
      <c r="AK58" s="118">
        <f t="shared" ca="1" si="16"/>
        <v>0</v>
      </c>
      <c r="AL58" s="118">
        <f t="shared" ca="1" si="17"/>
        <v>0</v>
      </c>
    </row>
    <row r="59" spans="1:38" ht="27" customHeight="1" x14ac:dyDescent="0.25">
      <c r="A59" s="53">
        <f>'OSNOVNA PLAČA'!A53</f>
        <v>44</v>
      </c>
      <c r="B59" s="333" t="str">
        <f t="shared" ca="1" si="4"/>
        <v>A44</v>
      </c>
      <c r="C59" s="333"/>
      <c r="D59" s="54" t="str">
        <f>IF(LEN('OSNOVNA PLAČA'!C53)&gt;0,'OSNOVNA PLAČA'!C53,"")</f>
        <v/>
      </c>
      <c r="E59" s="55" t="str">
        <f>IF(LEN('OSNOVNA PLAČA'!D53)&gt;0,'OSNOVNA PLAČA'!D53,"")</f>
        <v/>
      </c>
      <c r="F59" s="164">
        <f ca="1">IF(LEN(B59)&gt;0,'OBRAČUNANA OSNOVNA PLAČA'!M53,"")</f>
        <v>0</v>
      </c>
      <c r="G59" s="57"/>
      <c r="H59" s="57"/>
      <c r="I59" s="57"/>
      <c r="J59" s="57"/>
      <c r="K59" s="57"/>
      <c r="L59" s="178">
        <f t="shared" si="5"/>
        <v>0</v>
      </c>
      <c r="M59" s="179">
        <f t="shared" ca="1" si="18"/>
        <v>0</v>
      </c>
      <c r="N59" s="179">
        <f t="shared" ca="1" si="20"/>
        <v>0</v>
      </c>
      <c r="O59" s="180">
        <f t="shared" ca="1" si="6"/>
        <v>0</v>
      </c>
      <c r="P59" s="181">
        <f t="shared" ca="1" si="19"/>
        <v>0</v>
      </c>
      <c r="Q59" s="182">
        <f t="shared" ca="1" si="7"/>
        <v>0</v>
      </c>
      <c r="R59" s="182">
        <f ca="1">IF(LEN(B59)&gt;0,'8'!R59-'8'!Q59,"")</f>
        <v>0</v>
      </c>
      <c r="S59" s="183"/>
      <c r="T59" s="33"/>
      <c r="U59" s="33"/>
      <c r="V59" s="33"/>
      <c r="W59" s="33"/>
      <c r="X59" s="33"/>
      <c r="Y59" s="33"/>
      <c r="AB59" s="243">
        <f>ROW()</f>
        <v>59</v>
      </c>
      <c r="AC59" s="118">
        <f t="shared" ca="1" si="8"/>
        <v>0</v>
      </c>
      <c r="AD59" s="118">
        <f t="shared" ca="1" si="9"/>
        <v>0</v>
      </c>
      <c r="AE59" s="119" t="str">
        <f t="shared" ca="1" si="10"/>
        <v>-</v>
      </c>
      <c r="AF59" s="118" t="str">
        <f t="shared" ca="1" si="11"/>
        <v>-</v>
      </c>
      <c r="AG59" s="119" t="str">
        <f t="shared" ca="1" si="12"/>
        <v>-</v>
      </c>
      <c r="AH59" s="118" t="str">
        <f t="shared" ca="1" si="13"/>
        <v>-</v>
      </c>
      <c r="AI59" s="118">
        <f t="shared" ca="1" si="14"/>
        <v>0</v>
      </c>
      <c r="AJ59" s="120">
        <f t="shared" ca="1" si="15"/>
        <v>0</v>
      </c>
      <c r="AK59" s="118">
        <f t="shared" ca="1" si="16"/>
        <v>0</v>
      </c>
      <c r="AL59" s="118">
        <f t="shared" ca="1" si="17"/>
        <v>0</v>
      </c>
    </row>
    <row r="60" spans="1:38" ht="27" customHeight="1" x14ac:dyDescent="0.25">
      <c r="A60" s="53">
        <f>'OSNOVNA PLAČA'!A54</f>
        <v>45</v>
      </c>
      <c r="B60" s="333" t="str">
        <f t="shared" ca="1" si="4"/>
        <v>A45</v>
      </c>
      <c r="C60" s="333"/>
      <c r="D60" s="54" t="str">
        <f>IF(LEN('OSNOVNA PLAČA'!C54)&gt;0,'OSNOVNA PLAČA'!C54,"")</f>
        <v/>
      </c>
      <c r="E60" s="55" t="str">
        <f>IF(LEN('OSNOVNA PLAČA'!D54)&gt;0,'OSNOVNA PLAČA'!D54,"")</f>
        <v/>
      </c>
      <c r="F60" s="164">
        <f ca="1">IF(LEN(B60)&gt;0,'OBRAČUNANA OSNOVNA PLAČA'!M54,"")</f>
        <v>0</v>
      </c>
      <c r="G60" s="57"/>
      <c r="H60" s="57"/>
      <c r="I60" s="57"/>
      <c r="J60" s="57"/>
      <c r="K60" s="57"/>
      <c r="L60" s="178">
        <f t="shared" si="5"/>
        <v>0</v>
      </c>
      <c r="M60" s="179">
        <f t="shared" ca="1" si="18"/>
        <v>0</v>
      </c>
      <c r="N60" s="179">
        <f t="shared" ca="1" si="20"/>
        <v>0</v>
      </c>
      <c r="O60" s="180">
        <f t="shared" ca="1" si="6"/>
        <v>0</v>
      </c>
      <c r="P60" s="181">
        <f t="shared" ca="1" si="19"/>
        <v>0</v>
      </c>
      <c r="Q60" s="182">
        <f t="shared" ca="1" si="7"/>
        <v>0</v>
      </c>
      <c r="R60" s="182">
        <f ca="1">IF(LEN(B60)&gt;0,'8'!R60-'8'!Q60,"")</f>
        <v>0</v>
      </c>
      <c r="S60" s="183"/>
      <c r="T60" s="33"/>
      <c r="U60" s="33"/>
      <c r="V60" s="33"/>
      <c r="W60" s="33"/>
      <c r="X60" s="33"/>
      <c r="Y60" s="33"/>
      <c r="AB60" s="243">
        <f>ROW()</f>
        <v>60</v>
      </c>
      <c r="AC60" s="118">
        <f t="shared" ca="1" si="8"/>
        <v>0</v>
      </c>
      <c r="AD60" s="118">
        <f t="shared" ca="1" si="9"/>
        <v>0</v>
      </c>
      <c r="AE60" s="119" t="str">
        <f t="shared" ca="1" si="10"/>
        <v>-</v>
      </c>
      <c r="AF60" s="118" t="str">
        <f t="shared" ca="1" si="11"/>
        <v>-</v>
      </c>
      <c r="AG60" s="119" t="str">
        <f t="shared" ca="1" si="12"/>
        <v>-</v>
      </c>
      <c r="AH60" s="118" t="str">
        <f t="shared" ca="1" si="13"/>
        <v>-</v>
      </c>
      <c r="AI60" s="118">
        <f t="shared" ca="1" si="14"/>
        <v>0</v>
      </c>
      <c r="AJ60" s="120">
        <f t="shared" ca="1" si="15"/>
        <v>0</v>
      </c>
      <c r="AK60" s="118">
        <f t="shared" ca="1" si="16"/>
        <v>0</v>
      </c>
      <c r="AL60" s="118">
        <f t="shared" ca="1" si="17"/>
        <v>0</v>
      </c>
    </row>
    <row r="61" spans="1:38" ht="27" customHeight="1" x14ac:dyDescent="0.25">
      <c r="A61" s="53">
        <f>'OSNOVNA PLAČA'!A55</f>
        <v>46</v>
      </c>
      <c r="B61" s="333" t="str">
        <f t="shared" ca="1" si="4"/>
        <v>A46</v>
      </c>
      <c r="C61" s="333"/>
      <c r="D61" s="54" t="str">
        <f>IF(LEN('OSNOVNA PLAČA'!C55)&gt;0,'OSNOVNA PLAČA'!C55,"")</f>
        <v/>
      </c>
      <c r="E61" s="55" t="str">
        <f>IF(LEN('OSNOVNA PLAČA'!D55)&gt;0,'OSNOVNA PLAČA'!D55,"")</f>
        <v/>
      </c>
      <c r="F61" s="164">
        <f ca="1">IF(LEN(B61)&gt;0,'OBRAČUNANA OSNOVNA PLAČA'!M55,"")</f>
        <v>0</v>
      </c>
      <c r="G61" s="57"/>
      <c r="H61" s="57"/>
      <c r="I61" s="57"/>
      <c r="J61" s="57"/>
      <c r="K61" s="57"/>
      <c r="L61" s="178">
        <f t="shared" si="5"/>
        <v>0</v>
      </c>
      <c r="M61" s="179">
        <f t="shared" ca="1" si="18"/>
        <v>0</v>
      </c>
      <c r="N61" s="179">
        <f t="shared" ca="1" si="20"/>
        <v>0</v>
      </c>
      <c r="O61" s="180">
        <f t="shared" ca="1" si="6"/>
        <v>0</v>
      </c>
      <c r="P61" s="181">
        <f t="shared" ca="1" si="19"/>
        <v>0</v>
      </c>
      <c r="Q61" s="182">
        <f t="shared" ca="1" si="7"/>
        <v>0</v>
      </c>
      <c r="R61" s="182">
        <f ca="1">IF(LEN(B61)&gt;0,'8'!R61-'8'!Q61,"")</f>
        <v>0</v>
      </c>
      <c r="S61" s="183"/>
      <c r="T61" s="33"/>
      <c r="U61" s="33"/>
      <c r="V61" s="33"/>
      <c r="W61" s="33"/>
      <c r="X61" s="33"/>
      <c r="Y61" s="33"/>
      <c r="AB61" s="243">
        <f>ROW()</f>
        <v>61</v>
      </c>
      <c r="AC61" s="118">
        <f t="shared" ca="1" si="8"/>
        <v>0</v>
      </c>
      <c r="AD61" s="118">
        <f t="shared" ca="1" si="9"/>
        <v>0</v>
      </c>
      <c r="AE61" s="119" t="str">
        <f t="shared" ca="1" si="10"/>
        <v>-</v>
      </c>
      <c r="AF61" s="118" t="str">
        <f t="shared" ca="1" si="11"/>
        <v>-</v>
      </c>
      <c r="AG61" s="119" t="str">
        <f t="shared" ca="1" si="12"/>
        <v>-</v>
      </c>
      <c r="AH61" s="118" t="str">
        <f t="shared" ca="1" si="13"/>
        <v>-</v>
      </c>
      <c r="AI61" s="118">
        <f t="shared" ca="1" si="14"/>
        <v>0</v>
      </c>
      <c r="AJ61" s="120">
        <f t="shared" ca="1" si="15"/>
        <v>0</v>
      </c>
      <c r="AK61" s="118">
        <f t="shared" ca="1" si="16"/>
        <v>0</v>
      </c>
      <c r="AL61" s="118">
        <f t="shared" ca="1" si="17"/>
        <v>0</v>
      </c>
    </row>
    <row r="62" spans="1:38" ht="27" customHeight="1" x14ac:dyDescent="0.25">
      <c r="A62" s="53">
        <f>'OSNOVNA PLAČA'!A56</f>
        <v>47</v>
      </c>
      <c r="B62" s="333" t="str">
        <f t="shared" ca="1" si="4"/>
        <v>A47</v>
      </c>
      <c r="C62" s="333"/>
      <c r="D62" s="54" t="str">
        <f>IF(LEN('OSNOVNA PLAČA'!C56)&gt;0,'OSNOVNA PLAČA'!C56,"")</f>
        <v/>
      </c>
      <c r="E62" s="55" t="str">
        <f>IF(LEN('OSNOVNA PLAČA'!D56)&gt;0,'OSNOVNA PLAČA'!D56,"")</f>
        <v/>
      </c>
      <c r="F62" s="164">
        <f ca="1">IF(LEN(B62)&gt;0,'OBRAČUNANA OSNOVNA PLAČA'!M56,"")</f>
        <v>0</v>
      </c>
      <c r="G62" s="57"/>
      <c r="H62" s="57"/>
      <c r="I62" s="57"/>
      <c r="J62" s="57"/>
      <c r="K62" s="57"/>
      <c r="L62" s="178">
        <f t="shared" si="5"/>
        <v>0</v>
      </c>
      <c r="M62" s="179">
        <f t="shared" ca="1" si="18"/>
        <v>0</v>
      </c>
      <c r="N62" s="179">
        <f t="shared" ca="1" si="20"/>
        <v>0</v>
      </c>
      <c r="O62" s="180">
        <f t="shared" ca="1" si="6"/>
        <v>0</v>
      </c>
      <c r="P62" s="181">
        <f t="shared" ca="1" si="19"/>
        <v>0</v>
      </c>
      <c r="Q62" s="182">
        <f t="shared" ca="1" si="7"/>
        <v>0</v>
      </c>
      <c r="R62" s="182">
        <f ca="1">IF(LEN(B62)&gt;0,'8'!R62-'8'!Q62,"")</f>
        <v>0</v>
      </c>
      <c r="S62" s="183"/>
      <c r="T62" s="33"/>
      <c r="U62" s="33"/>
      <c r="V62" s="33"/>
      <c r="W62" s="33"/>
      <c r="X62" s="33"/>
      <c r="Y62" s="33"/>
      <c r="AB62" s="243">
        <f>ROW()</f>
        <v>62</v>
      </c>
      <c r="AC62" s="118">
        <f t="shared" ca="1" si="8"/>
        <v>0</v>
      </c>
      <c r="AD62" s="118">
        <f t="shared" ca="1" si="9"/>
        <v>0</v>
      </c>
      <c r="AE62" s="119" t="str">
        <f t="shared" ca="1" si="10"/>
        <v>-</v>
      </c>
      <c r="AF62" s="118" t="str">
        <f t="shared" ca="1" si="11"/>
        <v>-</v>
      </c>
      <c r="AG62" s="119" t="str">
        <f t="shared" ca="1" si="12"/>
        <v>-</v>
      </c>
      <c r="AH62" s="118" t="str">
        <f t="shared" ca="1" si="13"/>
        <v>-</v>
      </c>
      <c r="AI62" s="118">
        <f t="shared" ca="1" si="14"/>
        <v>0</v>
      </c>
      <c r="AJ62" s="120">
        <f t="shared" ca="1" si="15"/>
        <v>0</v>
      </c>
      <c r="AK62" s="118">
        <f t="shared" ca="1" si="16"/>
        <v>0</v>
      </c>
      <c r="AL62" s="118">
        <f t="shared" ca="1" si="17"/>
        <v>0</v>
      </c>
    </row>
    <row r="63" spans="1:38" ht="27" customHeight="1" x14ac:dyDescent="0.25">
      <c r="A63" s="53">
        <f>'OSNOVNA PLAČA'!A57</f>
        <v>48</v>
      </c>
      <c r="B63" s="333" t="str">
        <f t="shared" ca="1" si="4"/>
        <v>A48</v>
      </c>
      <c r="C63" s="333"/>
      <c r="D63" s="54" t="str">
        <f>IF(LEN('OSNOVNA PLAČA'!C57)&gt;0,'OSNOVNA PLAČA'!C57,"")</f>
        <v/>
      </c>
      <c r="E63" s="55" t="str">
        <f>IF(LEN('OSNOVNA PLAČA'!D57)&gt;0,'OSNOVNA PLAČA'!D57,"")</f>
        <v/>
      </c>
      <c r="F63" s="164">
        <f ca="1">IF(LEN(B63)&gt;0,'OBRAČUNANA OSNOVNA PLAČA'!M57,"")</f>
        <v>0</v>
      </c>
      <c r="G63" s="57"/>
      <c r="H63" s="57"/>
      <c r="I63" s="57"/>
      <c r="J63" s="57"/>
      <c r="K63" s="57"/>
      <c r="L63" s="178">
        <f t="shared" si="5"/>
        <v>0</v>
      </c>
      <c r="M63" s="179">
        <f t="shared" ca="1" si="18"/>
        <v>0</v>
      </c>
      <c r="N63" s="179">
        <f t="shared" ca="1" si="20"/>
        <v>0</v>
      </c>
      <c r="O63" s="180">
        <f t="shared" ca="1" si="6"/>
        <v>0</v>
      </c>
      <c r="P63" s="181">
        <f t="shared" ca="1" si="19"/>
        <v>0</v>
      </c>
      <c r="Q63" s="182">
        <f t="shared" ca="1" si="7"/>
        <v>0</v>
      </c>
      <c r="R63" s="182">
        <f ca="1">IF(LEN(B63)&gt;0,'8'!R63-'8'!Q63,"")</f>
        <v>0</v>
      </c>
      <c r="S63" s="183"/>
      <c r="T63" s="33"/>
      <c r="U63" s="33"/>
      <c r="V63" s="33"/>
      <c r="W63" s="33"/>
      <c r="X63" s="33"/>
      <c r="Y63" s="33"/>
      <c r="AB63" s="243">
        <f>ROW()</f>
        <v>63</v>
      </c>
      <c r="AC63" s="118">
        <f t="shared" ca="1" si="8"/>
        <v>0</v>
      </c>
      <c r="AD63" s="118">
        <f t="shared" ca="1" si="9"/>
        <v>0</v>
      </c>
      <c r="AE63" s="119" t="str">
        <f t="shared" ca="1" si="10"/>
        <v>-</v>
      </c>
      <c r="AF63" s="118" t="str">
        <f t="shared" ca="1" si="11"/>
        <v>-</v>
      </c>
      <c r="AG63" s="119" t="str">
        <f t="shared" ca="1" si="12"/>
        <v>-</v>
      </c>
      <c r="AH63" s="118" t="str">
        <f t="shared" ca="1" si="13"/>
        <v>-</v>
      </c>
      <c r="AI63" s="118">
        <f t="shared" ca="1" si="14"/>
        <v>0</v>
      </c>
      <c r="AJ63" s="120">
        <f t="shared" ca="1" si="15"/>
        <v>0</v>
      </c>
      <c r="AK63" s="118">
        <f t="shared" ca="1" si="16"/>
        <v>0</v>
      </c>
      <c r="AL63" s="118">
        <f t="shared" ca="1" si="17"/>
        <v>0</v>
      </c>
    </row>
    <row r="64" spans="1:38" ht="27" customHeight="1" x14ac:dyDescent="0.25">
      <c r="A64" s="53">
        <f>'OSNOVNA PLAČA'!A58</f>
        <v>49</v>
      </c>
      <c r="B64" s="333" t="str">
        <f t="shared" ca="1" si="4"/>
        <v>A49</v>
      </c>
      <c r="C64" s="333"/>
      <c r="D64" s="54" t="str">
        <f>IF(LEN('OSNOVNA PLAČA'!C58)&gt;0,'OSNOVNA PLAČA'!C58,"")</f>
        <v/>
      </c>
      <c r="E64" s="55" t="str">
        <f>IF(LEN('OSNOVNA PLAČA'!D58)&gt;0,'OSNOVNA PLAČA'!D58,"")</f>
        <v/>
      </c>
      <c r="F64" s="164">
        <f ca="1">IF(LEN(B64)&gt;0,'OBRAČUNANA OSNOVNA PLAČA'!M58,"")</f>
        <v>0</v>
      </c>
      <c r="G64" s="57"/>
      <c r="H64" s="57"/>
      <c r="I64" s="57"/>
      <c r="J64" s="57"/>
      <c r="K64" s="57"/>
      <c r="L64" s="178">
        <f t="shared" si="5"/>
        <v>0</v>
      </c>
      <c r="M64" s="179">
        <f t="shared" ca="1" si="18"/>
        <v>0</v>
      </c>
      <c r="N64" s="179">
        <f t="shared" ca="1" si="20"/>
        <v>0</v>
      </c>
      <c r="O64" s="180">
        <f t="shared" ca="1" si="6"/>
        <v>0</v>
      </c>
      <c r="P64" s="181">
        <f t="shared" ca="1" si="19"/>
        <v>0</v>
      </c>
      <c r="Q64" s="182">
        <f t="shared" ca="1" si="7"/>
        <v>0</v>
      </c>
      <c r="R64" s="182">
        <f ca="1">IF(LEN(B64)&gt;0,'8'!R64-'8'!Q64,"")</f>
        <v>0</v>
      </c>
      <c r="S64" s="183"/>
      <c r="T64" s="33"/>
      <c r="U64" s="33"/>
      <c r="V64" s="33"/>
      <c r="W64" s="33"/>
      <c r="X64" s="33"/>
      <c r="Y64" s="33"/>
      <c r="AB64" s="243">
        <f>ROW()</f>
        <v>64</v>
      </c>
      <c r="AC64" s="118">
        <f t="shared" ca="1" si="8"/>
        <v>0</v>
      </c>
      <c r="AD64" s="118">
        <f t="shared" ca="1" si="9"/>
        <v>0</v>
      </c>
      <c r="AE64" s="119" t="str">
        <f t="shared" ca="1" si="10"/>
        <v>-</v>
      </c>
      <c r="AF64" s="118" t="str">
        <f t="shared" ca="1" si="11"/>
        <v>-</v>
      </c>
      <c r="AG64" s="119" t="str">
        <f t="shared" ca="1" si="12"/>
        <v>-</v>
      </c>
      <c r="AH64" s="118" t="str">
        <f t="shared" ca="1" si="13"/>
        <v>-</v>
      </c>
      <c r="AI64" s="118">
        <f t="shared" ca="1" si="14"/>
        <v>0</v>
      </c>
      <c r="AJ64" s="120">
        <f t="shared" ca="1" si="15"/>
        <v>0</v>
      </c>
      <c r="AK64" s="118">
        <f t="shared" ca="1" si="16"/>
        <v>0</v>
      </c>
      <c r="AL64" s="118">
        <f t="shared" ca="1" si="17"/>
        <v>0</v>
      </c>
    </row>
    <row r="65" spans="1:38" ht="27" customHeight="1" x14ac:dyDescent="0.25">
      <c r="A65" s="53">
        <f>'OSNOVNA PLAČA'!A59</f>
        <v>50</v>
      </c>
      <c r="B65" s="333" t="str">
        <f t="shared" ca="1" si="4"/>
        <v>A50</v>
      </c>
      <c r="C65" s="333"/>
      <c r="D65" s="54" t="str">
        <f>IF(LEN('OSNOVNA PLAČA'!C59)&gt;0,'OSNOVNA PLAČA'!C59,"")</f>
        <v/>
      </c>
      <c r="E65" s="55" t="str">
        <f>IF(LEN('OSNOVNA PLAČA'!D59)&gt;0,'OSNOVNA PLAČA'!D59,"")</f>
        <v/>
      </c>
      <c r="F65" s="164">
        <f ca="1">IF(LEN(B65)&gt;0,'OBRAČUNANA OSNOVNA PLAČA'!M59,"")</f>
        <v>0</v>
      </c>
      <c r="G65" s="57"/>
      <c r="H65" s="57"/>
      <c r="I65" s="57"/>
      <c r="J65" s="57"/>
      <c r="K65" s="57"/>
      <c r="L65" s="178">
        <f t="shared" si="5"/>
        <v>0</v>
      </c>
      <c r="M65" s="179">
        <f t="shared" ca="1" si="18"/>
        <v>0</v>
      </c>
      <c r="N65" s="179">
        <f t="shared" ca="1" si="20"/>
        <v>0</v>
      </c>
      <c r="O65" s="180">
        <f t="shared" ca="1" si="6"/>
        <v>0</v>
      </c>
      <c r="P65" s="181">
        <f t="shared" ca="1" si="19"/>
        <v>0</v>
      </c>
      <c r="Q65" s="182">
        <f t="shared" ca="1" si="7"/>
        <v>0</v>
      </c>
      <c r="R65" s="182">
        <f ca="1">IF(LEN(B65)&gt;0,'8'!R65-'8'!Q65,"")</f>
        <v>0</v>
      </c>
      <c r="S65" s="183"/>
      <c r="T65" s="33"/>
      <c r="U65" s="33"/>
      <c r="V65" s="33"/>
      <c r="W65" s="33"/>
      <c r="X65" s="33"/>
      <c r="Y65" s="33"/>
      <c r="AB65" s="243">
        <f>ROW()</f>
        <v>65</v>
      </c>
      <c r="AC65" s="118">
        <f t="shared" ca="1" si="8"/>
        <v>0</v>
      </c>
      <c r="AD65" s="118">
        <f t="shared" ca="1" si="9"/>
        <v>0</v>
      </c>
      <c r="AE65" s="119" t="str">
        <f t="shared" ca="1" si="10"/>
        <v>-</v>
      </c>
      <c r="AF65" s="118" t="str">
        <f t="shared" ca="1" si="11"/>
        <v>-</v>
      </c>
      <c r="AG65" s="119" t="str">
        <f t="shared" ca="1" si="12"/>
        <v>-</v>
      </c>
      <c r="AH65" s="118" t="str">
        <f t="shared" ca="1" si="13"/>
        <v>-</v>
      </c>
      <c r="AI65" s="118">
        <f t="shared" ca="1" si="14"/>
        <v>0</v>
      </c>
      <c r="AJ65" s="120">
        <f t="shared" ca="1" si="15"/>
        <v>0</v>
      </c>
      <c r="AK65" s="118">
        <f t="shared" ca="1" si="16"/>
        <v>0</v>
      </c>
      <c r="AL65" s="118">
        <f t="shared" ca="1" si="17"/>
        <v>0</v>
      </c>
    </row>
    <row r="66" spans="1:38" ht="27" customHeight="1" x14ac:dyDescent="0.25">
      <c r="A66" s="53">
        <f>'OSNOVNA PLAČA'!A60</f>
        <v>51</v>
      </c>
      <c r="B66" s="333" t="str">
        <f t="shared" ca="1" si="4"/>
        <v>A51</v>
      </c>
      <c r="C66" s="333"/>
      <c r="D66" s="54" t="str">
        <f>IF(LEN('OSNOVNA PLAČA'!C60)&gt;0,'OSNOVNA PLAČA'!C60,"")</f>
        <v/>
      </c>
      <c r="E66" s="55" t="str">
        <f>IF(LEN('OSNOVNA PLAČA'!D60)&gt;0,'OSNOVNA PLAČA'!D60,"")</f>
        <v/>
      </c>
      <c r="F66" s="164">
        <f ca="1">IF(LEN(B66)&gt;0,'OBRAČUNANA OSNOVNA PLAČA'!M60,"")</f>
        <v>0</v>
      </c>
      <c r="G66" s="57"/>
      <c r="H66" s="57"/>
      <c r="I66" s="57"/>
      <c r="J66" s="57"/>
      <c r="K66" s="57"/>
      <c r="L66" s="178">
        <f t="shared" si="5"/>
        <v>0</v>
      </c>
      <c r="M66" s="179">
        <f t="shared" ca="1" si="18"/>
        <v>0</v>
      </c>
      <c r="N66" s="179">
        <f t="shared" ca="1" si="20"/>
        <v>0</v>
      </c>
      <c r="O66" s="180">
        <f t="shared" ca="1" si="6"/>
        <v>0</v>
      </c>
      <c r="P66" s="181">
        <f t="shared" ca="1" si="19"/>
        <v>0</v>
      </c>
      <c r="Q66" s="182">
        <f t="shared" ca="1" si="7"/>
        <v>0</v>
      </c>
      <c r="R66" s="182">
        <f ca="1">IF(LEN(B66)&gt;0,'8'!R66-'8'!Q66,"")</f>
        <v>0</v>
      </c>
      <c r="S66" s="183"/>
      <c r="T66" s="33"/>
      <c r="U66" s="33"/>
      <c r="V66" s="33"/>
      <c r="W66" s="33"/>
      <c r="X66" s="33"/>
      <c r="Y66" s="33"/>
      <c r="AB66" s="243">
        <f>ROW()</f>
        <v>66</v>
      </c>
      <c r="AC66" s="118">
        <f t="shared" ca="1" si="8"/>
        <v>0</v>
      </c>
      <c r="AD66" s="118">
        <f t="shared" ca="1" si="9"/>
        <v>0</v>
      </c>
      <c r="AE66" s="119" t="str">
        <f t="shared" ca="1" si="10"/>
        <v>-</v>
      </c>
      <c r="AF66" s="118" t="str">
        <f t="shared" ca="1" si="11"/>
        <v>-</v>
      </c>
      <c r="AG66" s="119" t="str">
        <f t="shared" ca="1" si="12"/>
        <v>-</v>
      </c>
      <c r="AH66" s="118" t="str">
        <f t="shared" ca="1" si="13"/>
        <v>-</v>
      </c>
      <c r="AI66" s="118">
        <f t="shared" ca="1" si="14"/>
        <v>0</v>
      </c>
      <c r="AJ66" s="120">
        <f t="shared" ca="1" si="15"/>
        <v>0</v>
      </c>
      <c r="AK66" s="118">
        <f t="shared" ca="1" si="16"/>
        <v>0</v>
      </c>
      <c r="AL66" s="118">
        <f t="shared" ca="1" si="17"/>
        <v>0</v>
      </c>
    </row>
    <row r="67" spans="1:38" ht="27" customHeight="1" x14ac:dyDescent="0.25">
      <c r="A67" s="53">
        <f>'OSNOVNA PLAČA'!A61</f>
        <v>52</v>
      </c>
      <c r="B67" s="333" t="str">
        <f t="shared" ca="1" si="4"/>
        <v>A52</v>
      </c>
      <c r="C67" s="333"/>
      <c r="D67" s="54" t="str">
        <f>IF(LEN('OSNOVNA PLAČA'!C61)&gt;0,'OSNOVNA PLAČA'!C61,"")</f>
        <v/>
      </c>
      <c r="E67" s="55" t="str">
        <f>IF(LEN('OSNOVNA PLAČA'!D61)&gt;0,'OSNOVNA PLAČA'!D61,"")</f>
        <v/>
      </c>
      <c r="F67" s="164">
        <f ca="1">IF(LEN(B67)&gt;0,'OBRAČUNANA OSNOVNA PLAČA'!M61,"")</f>
        <v>0</v>
      </c>
      <c r="G67" s="57"/>
      <c r="H67" s="57"/>
      <c r="I67" s="57"/>
      <c r="J67" s="57"/>
      <c r="K67" s="57"/>
      <c r="L67" s="178">
        <f t="shared" si="5"/>
        <v>0</v>
      </c>
      <c r="M67" s="179">
        <f t="shared" ca="1" si="18"/>
        <v>0</v>
      </c>
      <c r="N67" s="179">
        <f t="shared" ca="1" si="20"/>
        <v>0</v>
      </c>
      <c r="O67" s="180">
        <f t="shared" ca="1" si="6"/>
        <v>0</v>
      </c>
      <c r="P67" s="181">
        <f t="shared" ca="1" si="19"/>
        <v>0</v>
      </c>
      <c r="Q67" s="182">
        <f t="shared" ca="1" si="7"/>
        <v>0</v>
      </c>
      <c r="R67" s="182">
        <f ca="1">IF(LEN(B67)&gt;0,'8'!R67-'8'!Q67,"")</f>
        <v>0</v>
      </c>
      <c r="S67" s="183"/>
      <c r="T67" s="33"/>
      <c r="U67" s="33"/>
      <c r="V67" s="33"/>
      <c r="W67" s="33"/>
      <c r="X67" s="33"/>
      <c r="Y67" s="33"/>
      <c r="AB67" s="243">
        <f>ROW()</f>
        <v>67</v>
      </c>
      <c r="AC67" s="118">
        <f t="shared" ca="1" si="8"/>
        <v>0</v>
      </c>
      <c r="AD67" s="118">
        <f t="shared" ca="1" si="9"/>
        <v>0</v>
      </c>
      <c r="AE67" s="119" t="str">
        <f t="shared" ca="1" si="10"/>
        <v>-</v>
      </c>
      <c r="AF67" s="118" t="str">
        <f t="shared" ca="1" si="11"/>
        <v>-</v>
      </c>
      <c r="AG67" s="119" t="str">
        <f t="shared" ca="1" si="12"/>
        <v>-</v>
      </c>
      <c r="AH67" s="118" t="str">
        <f t="shared" ca="1" si="13"/>
        <v>-</v>
      </c>
      <c r="AI67" s="118">
        <f t="shared" ca="1" si="14"/>
        <v>0</v>
      </c>
      <c r="AJ67" s="120">
        <f t="shared" ca="1" si="15"/>
        <v>0</v>
      </c>
      <c r="AK67" s="118">
        <f t="shared" ca="1" si="16"/>
        <v>0</v>
      </c>
      <c r="AL67" s="118">
        <f t="shared" ca="1" si="17"/>
        <v>0</v>
      </c>
    </row>
    <row r="68" spans="1:38" ht="27" customHeight="1" x14ac:dyDescent="0.25">
      <c r="A68" s="53">
        <f>'OSNOVNA PLAČA'!A62</f>
        <v>53</v>
      </c>
      <c r="B68" s="333" t="str">
        <f t="shared" ca="1" si="4"/>
        <v>A53</v>
      </c>
      <c r="C68" s="333"/>
      <c r="D68" s="54" t="str">
        <f>IF(LEN('OSNOVNA PLAČA'!C62)&gt;0,'OSNOVNA PLAČA'!C62,"")</f>
        <v/>
      </c>
      <c r="E68" s="55" t="str">
        <f>IF(LEN('OSNOVNA PLAČA'!D62)&gt;0,'OSNOVNA PLAČA'!D62,"")</f>
        <v/>
      </c>
      <c r="F68" s="164">
        <f ca="1">IF(LEN(B68)&gt;0,'OBRAČUNANA OSNOVNA PLAČA'!M62,"")</f>
        <v>0</v>
      </c>
      <c r="G68" s="57"/>
      <c r="H68" s="57"/>
      <c r="I68" s="57"/>
      <c r="J68" s="57"/>
      <c r="K68" s="57"/>
      <c r="L68" s="178">
        <f t="shared" si="5"/>
        <v>0</v>
      </c>
      <c r="M68" s="179">
        <f t="shared" ca="1" si="18"/>
        <v>0</v>
      </c>
      <c r="N68" s="179">
        <f t="shared" ca="1" si="20"/>
        <v>0</v>
      </c>
      <c r="O68" s="180">
        <f t="shared" ca="1" si="6"/>
        <v>0</v>
      </c>
      <c r="P68" s="181">
        <f t="shared" ca="1" si="19"/>
        <v>0</v>
      </c>
      <c r="Q68" s="182">
        <f t="shared" ca="1" si="7"/>
        <v>0</v>
      </c>
      <c r="R68" s="182">
        <f ca="1">IF(LEN(B68)&gt;0,'8'!R68-'8'!Q68,"")</f>
        <v>0</v>
      </c>
      <c r="S68" s="183"/>
      <c r="T68" s="33"/>
      <c r="U68" s="33"/>
      <c r="V68" s="33"/>
      <c r="W68" s="33"/>
      <c r="X68" s="33"/>
      <c r="Y68" s="33"/>
      <c r="AB68" s="243">
        <f>ROW()</f>
        <v>68</v>
      </c>
      <c r="AC68" s="118">
        <f t="shared" ca="1" si="8"/>
        <v>0</v>
      </c>
      <c r="AD68" s="118">
        <f t="shared" ca="1" si="9"/>
        <v>0</v>
      </c>
      <c r="AE68" s="119" t="str">
        <f t="shared" ca="1" si="10"/>
        <v>-</v>
      </c>
      <c r="AF68" s="118" t="str">
        <f t="shared" ca="1" si="11"/>
        <v>-</v>
      </c>
      <c r="AG68" s="119" t="str">
        <f t="shared" ca="1" si="12"/>
        <v>-</v>
      </c>
      <c r="AH68" s="118" t="str">
        <f t="shared" ca="1" si="13"/>
        <v>-</v>
      </c>
      <c r="AI68" s="118">
        <f t="shared" ca="1" si="14"/>
        <v>0</v>
      </c>
      <c r="AJ68" s="120">
        <f t="shared" ca="1" si="15"/>
        <v>0</v>
      </c>
      <c r="AK68" s="118">
        <f t="shared" ca="1" si="16"/>
        <v>0</v>
      </c>
      <c r="AL68" s="118">
        <f t="shared" ca="1" si="17"/>
        <v>0</v>
      </c>
    </row>
    <row r="69" spans="1:38" ht="27" customHeight="1" x14ac:dyDescent="0.25">
      <c r="A69" s="53">
        <f>'OSNOVNA PLAČA'!A63</f>
        <v>54</v>
      </c>
      <c r="B69" s="333" t="str">
        <f t="shared" ca="1" si="4"/>
        <v>A54</v>
      </c>
      <c r="C69" s="333"/>
      <c r="D69" s="54" t="str">
        <f>IF(LEN('OSNOVNA PLAČA'!C63)&gt;0,'OSNOVNA PLAČA'!C63,"")</f>
        <v/>
      </c>
      <c r="E69" s="55" t="str">
        <f>IF(LEN('OSNOVNA PLAČA'!D63)&gt;0,'OSNOVNA PLAČA'!D63,"")</f>
        <v/>
      </c>
      <c r="F69" s="164">
        <f ca="1">IF(LEN(B69)&gt;0,'OBRAČUNANA OSNOVNA PLAČA'!M63,"")</f>
        <v>0</v>
      </c>
      <c r="G69" s="57"/>
      <c r="H69" s="57"/>
      <c r="I69" s="57"/>
      <c r="J69" s="57"/>
      <c r="K69" s="57"/>
      <c r="L69" s="178">
        <f t="shared" si="5"/>
        <v>0</v>
      </c>
      <c r="M69" s="179">
        <f t="shared" ca="1" si="18"/>
        <v>0</v>
      </c>
      <c r="N69" s="179">
        <f t="shared" ca="1" si="20"/>
        <v>0</v>
      </c>
      <c r="O69" s="180">
        <f t="shared" ca="1" si="6"/>
        <v>0</v>
      </c>
      <c r="P69" s="181">
        <f t="shared" ca="1" si="19"/>
        <v>0</v>
      </c>
      <c r="Q69" s="182">
        <f t="shared" ca="1" si="7"/>
        <v>0</v>
      </c>
      <c r="R69" s="182">
        <f ca="1">IF(LEN(B69)&gt;0,'8'!R69-'8'!Q69,"")</f>
        <v>0</v>
      </c>
      <c r="S69" s="183"/>
      <c r="T69" s="33"/>
      <c r="U69" s="33"/>
      <c r="V69" s="33"/>
      <c r="W69" s="33"/>
      <c r="X69" s="33"/>
      <c r="Y69" s="33"/>
      <c r="AB69" s="243">
        <f>ROW()</f>
        <v>69</v>
      </c>
      <c r="AC69" s="118">
        <f t="shared" ca="1" si="8"/>
        <v>0</v>
      </c>
      <c r="AD69" s="118">
        <f t="shared" ca="1" si="9"/>
        <v>0</v>
      </c>
      <c r="AE69" s="119" t="str">
        <f t="shared" ca="1" si="10"/>
        <v>-</v>
      </c>
      <c r="AF69" s="118" t="str">
        <f t="shared" ca="1" si="11"/>
        <v>-</v>
      </c>
      <c r="AG69" s="119" t="str">
        <f t="shared" ca="1" si="12"/>
        <v>-</v>
      </c>
      <c r="AH69" s="118" t="str">
        <f t="shared" ca="1" si="13"/>
        <v>-</v>
      </c>
      <c r="AI69" s="118">
        <f t="shared" ca="1" si="14"/>
        <v>0</v>
      </c>
      <c r="AJ69" s="120">
        <f t="shared" ca="1" si="15"/>
        <v>0</v>
      </c>
      <c r="AK69" s="118">
        <f t="shared" ca="1" si="16"/>
        <v>0</v>
      </c>
      <c r="AL69" s="118">
        <f t="shared" ca="1" si="17"/>
        <v>0</v>
      </c>
    </row>
    <row r="70" spans="1:38" ht="27" customHeight="1" x14ac:dyDescent="0.25">
      <c r="A70" s="53">
        <f>'OSNOVNA PLAČA'!A64</f>
        <v>55</v>
      </c>
      <c r="B70" s="333" t="str">
        <f t="shared" ca="1" si="4"/>
        <v>A55</v>
      </c>
      <c r="C70" s="333"/>
      <c r="D70" s="54" t="str">
        <f>IF(LEN('OSNOVNA PLAČA'!C64)&gt;0,'OSNOVNA PLAČA'!C64,"")</f>
        <v/>
      </c>
      <c r="E70" s="55" t="str">
        <f>IF(LEN('OSNOVNA PLAČA'!D64)&gt;0,'OSNOVNA PLAČA'!D64,"")</f>
        <v/>
      </c>
      <c r="F70" s="164">
        <f ca="1">IF(LEN(B70)&gt;0,'OBRAČUNANA OSNOVNA PLAČA'!M64,"")</f>
        <v>0</v>
      </c>
      <c r="G70" s="57"/>
      <c r="H70" s="57"/>
      <c r="I70" s="57"/>
      <c r="J70" s="57"/>
      <c r="K70" s="57"/>
      <c r="L70" s="178">
        <f t="shared" si="5"/>
        <v>0</v>
      </c>
      <c r="M70" s="179">
        <f t="shared" ca="1" si="18"/>
        <v>0</v>
      </c>
      <c r="N70" s="179">
        <f t="shared" ca="1" si="20"/>
        <v>0</v>
      </c>
      <c r="O70" s="180">
        <f t="shared" ca="1" si="6"/>
        <v>0</v>
      </c>
      <c r="P70" s="181">
        <f t="shared" ca="1" si="19"/>
        <v>0</v>
      </c>
      <c r="Q70" s="182">
        <f t="shared" ca="1" si="7"/>
        <v>0</v>
      </c>
      <c r="R70" s="182">
        <f ca="1">IF(LEN(B70)&gt;0,'8'!R70-'8'!Q70,"")</f>
        <v>0</v>
      </c>
      <c r="S70" s="183"/>
      <c r="T70" s="33"/>
      <c r="U70" s="33"/>
      <c r="V70" s="33"/>
      <c r="W70" s="33"/>
      <c r="X70" s="33"/>
      <c r="Y70" s="33"/>
      <c r="AB70" s="243">
        <f>ROW()</f>
        <v>70</v>
      </c>
      <c r="AC70" s="118">
        <f t="shared" ca="1" si="8"/>
        <v>0</v>
      </c>
      <c r="AD70" s="118">
        <f t="shared" ca="1" si="9"/>
        <v>0</v>
      </c>
      <c r="AE70" s="119" t="str">
        <f t="shared" ca="1" si="10"/>
        <v>-</v>
      </c>
      <c r="AF70" s="118" t="str">
        <f t="shared" ca="1" si="11"/>
        <v>-</v>
      </c>
      <c r="AG70" s="119" t="str">
        <f t="shared" ca="1" si="12"/>
        <v>-</v>
      </c>
      <c r="AH70" s="118" t="str">
        <f t="shared" ca="1" si="13"/>
        <v>-</v>
      </c>
      <c r="AI70" s="118">
        <f t="shared" ca="1" si="14"/>
        <v>0</v>
      </c>
      <c r="AJ70" s="120">
        <f t="shared" ca="1" si="15"/>
        <v>0</v>
      </c>
      <c r="AK70" s="118">
        <f t="shared" ca="1" si="16"/>
        <v>0</v>
      </c>
      <c r="AL70" s="118">
        <f t="shared" ca="1" si="17"/>
        <v>0</v>
      </c>
    </row>
    <row r="71" spans="1:38" ht="27" customHeight="1" x14ac:dyDescent="0.25">
      <c r="A71" s="53">
        <f>'OSNOVNA PLAČA'!A65</f>
        <v>56</v>
      </c>
      <c r="B71" s="333" t="str">
        <f t="shared" ca="1" si="4"/>
        <v>A56</v>
      </c>
      <c r="C71" s="333"/>
      <c r="D71" s="54" t="str">
        <f>IF(LEN('OSNOVNA PLAČA'!C65)&gt;0,'OSNOVNA PLAČA'!C65,"")</f>
        <v/>
      </c>
      <c r="E71" s="55" t="str">
        <f>IF(LEN('OSNOVNA PLAČA'!D65)&gt;0,'OSNOVNA PLAČA'!D65,"")</f>
        <v/>
      </c>
      <c r="F71" s="164">
        <f ca="1">IF(LEN(B71)&gt;0,'OBRAČUNANA OSNOVNA PLAČA'!M65,"")</f>
        <v>0</v>
      </c>
      <c r="G71" s="57"/>
      <c r="H71" s="57"/>
      <c r="I71" s="57"/>
      <c r="J71" s="57"/>
      <c r="K71" s="57"/>
      <c r="L71" s="178">
        <f t="shared" si="5"/>
        <v>0</v>
      </c>
      <c r="M71" s="179">
        <f t="shared" ca="1" si="18"/>
        <v>0</v>
      </c>
      <c r="N71" s="179">
        <f t="shared" ca="1" si="20"/>
        <v>0</v>
      </c>
      <c r="O71" s="180">
        <f t="shared" ca="1" si="6"/>
        <v>0</v>
      </c>
      <c r="P71" s="181">
        <f t="shared" ca="1" si="19"/>
        <v>0</v>
      </c>
      <c r="Q71" s="182">
        <f t="shared" ca="1" si="7"/>
        <v>0</v>
      </c>
      <c r="R71" s="182">
        <f ca="1">IF(LEN(B71)&gt;0,'8'!R71-'8'!Q71,"")</f>
        <v>0</v>
      </c>
      <c r="S71" s="183"/>
      <c r="T71" s="33"/>
      <c r="U71" s="33"/>
      <c r="V71" s="33"/>
      <c r="W71" s="33"/>
      <c r="X71" s="33"/>
      <c r="Y71" s="33"/>
      <c r="AB71" s="243">
        <f>ROW()</f>
        <v>71</v>
      </c>
      <c r="AC71" s="118">
        <f t="shared" ca="1" si="8"/>
        <v>0</v>
      </c>
      <c r="AD71" s="118">
        <f t="shared" ca="1" si="9"/>
        <v>0</v>
      </c>
      <c r="AE71" s="119" t="str">
        <f t="shared" ca="1" si="10"/>
        <v>-</v>
      </c>
      <c r="AF71" s="118" t="str">
        <f t="shared" ca="1" si="11"/>
        <v>-</v>
      </c>
      <c r="AG71" s="119" t="str">
        <f t="shared" ca="1" si="12"/>
        <v>-</v>
      </c>
      <c r="AH71" s="118" t="str">
        <f t="shared" ca="1" si="13"/>
        <v>-</v>
      </c>
      <c r="AI71" s="118">
        <f t="shared" ca="1" si="14"/>
        <v>0</v>
      </c>
      <c r="AJ71" s="120">
        <f t="shared" ca="1" si="15"/>
        <v>0</v>
      </c>
      <c r="AK71" s="118">
        <f t="shared" ca="1" si="16"/>
        <v>0</v>
      </c>
      <c r="AL71" s="118">
        <f t="shared" ca="1" si="17"/>
        <v>0</v>
      </c>
    </row>
    <row r="72" spans="1:38" ht="27" customHeight="1" x14ac:dyDescent="0.25">
      <c r="A72" s="53">
        <f>'OSNOVNA PLAČA'!A66</f>
        <v>57</v>
      </c>
      <c r="B72" s="333" t="str">
        <f t="shared" ca="1" si="4"/>
        <v>A57</v>
      </c>
      <c r="C72" s="333"/>
      <c r="D72" s="54" t="str">
        <f>IF(LEN('OSNOVNA PLAČA'!C66)&gt;0,'OSNOVNA PLAČA'!C66,"")</f>
        <v/>
      </c>
      <c r="E72" s="55" t="str">
        <f>IF(LEN('OSNOVNA PLAČA'!D66)&gt;0,'OSNOVNA PLAČA'!D66,"")</f>
        <v/>
      </c>
      <c r="F72" s="164">
        <f ca="1">IF(LEN(B72)&gt;0,'OBRAČUNANA OSNOVNA PLAČA'!M66,"")</f>
        <v>0</v>
      </c>
      <c r="G72" s="57"/>
      <c r="H72" s="57"/>
      <c r="I72" s="57"/>
      <c r="J72" s="57"/>
      <c r="K72" s="57"/>
      <c r="L72" s="178">
        <f t="shared" si="5"/>
        <v>0</v>
      </c>
      <c r="M72" s="179">
        <f t="shared" ca="1" si="18"/>
        <v>0</v>
      </c>
      <c r="N72" s="179">
        <f t="shared" ca="1" si="20"/>
        <v>0</v>
      </c>
      <c r="O72" s="180">
        <f t="shared" ca="1" si="6"/>
        <v>0</v>
      </c>
      <c r="P72" s="181">
        <f t="shared" ca="1" si="19"/>
        <v>0</v>
      </c>
      <c r="Q72" s="182">
        <f t="shared" ca="1" si="7"/>
        <v>0</v>
      </c>
      <c r="R72" s="182">
        <f ca="1">IF(LEN(B72)&gt;0,'8'!R72-'8'!Q72,"")</f>
        <v>0</v>
      </c>
      <c r="S72" s="183"/>
      <c r="T72" s="33"/>
      <c r="U72" s="33"/>
      <c r="V72" s="33"/>
      <c r="W72" s="33"/>
      <c r="X72" s="33"/>
      <c r="Y72" s="33"/>
      <c r="AB72" s="243">
        <f>ROW()</f>
        <v>72</v>
      </c>
      <c r="AC72" s="118">
        <f t="shared" ca="1" si="8"/>
        <v>0</v>
      </c>
      <c r="AD72" s="118">
        <f t="shared" ca="1" si="9"/>
        <v>0</v>
      </c>
      <c r="AE72" s="119" t="str">
        <f t="shared" ca="1" si="10"/>
        <v>-</v>
      </c>
      <c r="AF72" s="118" t="str">
        <f t="shared" ca="1" si="11"/>
        <v>-</v>
      </c>
      <c r="AG72" s="119" t="str">
        <f t="shared" ca="1" si="12"/>
        <v>-</v>
      </c>
      <c r="AH72" s="118" t="str">
        <f t="shared" ca="1" si="13"/>
        <v>-</v>
      </c>
      <c r="AI72" s="118">
        <f t="shared" ca="1" si="14"/>
        <v>0</v>
      </c>
      <c r="AJ72" s="120">
        <f t="shared" ca="1" si="15"/>
        <v>0</v>
      </c>
      <c r="AK72" s="118">
        <f t="shared" ca="1" si="16"/>
        <v>0</v>
      </c>
      <c r="AL72" s="118">
        <f t="shared" ca="1" si="17"/>
        <v>0</v>
      </c>
    </row>
    <row r="73" spans="1:38" ht="27" customHeight="1" x14ac:dyDescent="0.25">
      <c r="A73" s="53">
        <f>'OSNOVNA PLAČA'!A67</f>
        <v>58</v>
      </c>
      <c r="B73" s="333" t="str">
        <f t="shared" ca="1" si="4"/>
        <v>A58</v>
      </c>
      <c r="C73" s="333"/>
      <c r="D73" s="54" t="str">
        <f>IF(LEN('OSNOVNA PLAČA'!C67)&gt;0,'OSNOVNA PLAČA'!C67,"")</f>
        <v/>
      </c>
      <c r="E73" s="55" t="str">
        <f>IF(LEN('OSNOVNA PLAČA'!D67)&gt;0,'OSNOVNA PLAČA'!D67,"")</f>
        <v/>
      </c>
      <c r="F73" s="164">
        <f ca="1">IF(LEN(B73)&gt;0,'OBRAČUNANA OSNOVNA PLAČA'!M67,"")</f>
        <v>0</v>
      </c>
      <c r="G73" s="57"/>
      <c r="H73" s="57"/>
      <c r="I73" s="57"/>
      <c r="J73" s="57"/>
      <c r="K73" s="57"/>
      <c r="L73" s="178">
        <f t="shared" si="5"/>
        <v>0</v>
      </c>
      <c r="M73" s="179">
        <f t="shared" ca="1" si="18"/>
        <v>0</v>
      </c>
      <c r="N73" s="179">
        <f t="shared" ca="1" si="20"/>
        <v>0</v>
      </c>
      <c r="O73" s="180">
        <f t="shared" ca="1" si="6"/>
        <v>0</v>
      </c>
      <c r="P73" s="181">
        <f t="shared" ca="1" si="19"/>
        <v>0</v>
      </c>
      <c r="Q73" s="182">
        <f t="shared" ca="1" si="7"/>
        <v>0</v>
      </c>
      <c r="R73" s="182">
        <f ca="1">IF(LEN(B73)&gt;0,'8'!R73-'8'!Q73,"")</f>
        <v>0</v>
      </c>
      <c r="S73" s="183"/>
      <c r="T73" s="33"/>
      <c r="U73" s="33"/>
      <c r="V73" s="33"/>
      <c r="W73" s="33"/>
      <c r="X73" s="33"/>
      <c r="Y73" s="33"/>
      <c r="AB73" s="243">
        <f>ROW()</f>
        <v>73</v>
      </c>
      <c r="AC73" s="118">
        <f t="shared" ca="1" si="8"/>
        <v>0</v>
      </c>
      <c r="AD73" s="118">
        <f t="shared" ca="1" si="9"/>
        <v>0</v>
      </c>
      <c r="AE73" s="119" t="str">
        <f t="shared" ca="1" si="10"/>
        <v>-</v>
      </c>
      <c r="AF73" s="118" t="str">
        <f t="shared" ca="1" si="11"/>
        <v>-</v>
      </c>
      <c r="AG73" s="119" t="str">
        <f t="shared" ca="1" si="12"/>
        <v>-</v>
      </c>
      <c r="AH73" s="118" t="str">
        <f t="shared" ca="1" si="13"/>
        <v>-</v>
      </c>
      <c r="AI73" s="118">
        <f t="shared" ca="1" si="14"/>
        <v>0</v>
      </c>
      <c r="AJ73" s="120">
        <f t="shared" ca="1" si="15"/>
        <v>0</v>
      </c>
      <c r="AK73" s="118">
        <f t="shared" ca="1" si="16"/>
        <v>0</v>
      </c>
      <c r="AL73" s="118">
        <f t="shared" ca="1" si="17"/>
        <v>0</v>
      </c>
    </row>
    <row r="74" spans="1:38" ht="27" customHeight="1" x14ac:dyDescent="0.25">
      <c r="A74" s="53">
        <f>'OSNOVNA PLAČA'!A68</f>
        <v>59</v>
      </c>
      <c r="B74" s="333" t="str">
        <f t="shared" ca="1" si="4"/>
        <v>A59</v>
      </c>
      <c r="C74" s="333"/>
      <c r="D74" s="54" t="str">
        <f>IF(LEN('OSNOVNA PLAČA'!C68)&gt;0,'OSNOVNA PLAČA'!C68,"")</f>
        <v/>
      </c>
      <c r="E74" s="55" t="str">
        <f>IF(LEN('OSNOVNA PLAČA'!D68)&gt;0,'OSNOVNA PLAČA'!D68,"")</f>
        <v/>
      </c>
      <c r="F74" s="164">
        <f ca="1">IF(LEN(B74)&gt;0,'OBRAČUNANA OSNOVNA PLAČA'!M68,"")</f>
        <v>0</v>
      </c>
      <c r="G74" s="57"/>
      <c r="H74" s="57"/>
      <c r="I74" s="57"/>
      <c r="J74" s="57"/>
      <c r="K74" s="57"/>
      <c r="L74" s="178">
        <f t="shared" si="5"/>
        <v>0</v>
      </c>
      <c r="M74" s="179">
        <f t="shared" ca="1" si="18"/>
        <v>0</v>
      </c>
      <c r="N74" s="179">
        <f t="shared" ca="1" si="20"/>
        <v>0</v>
      </c>
      <c r="O74" s="180">
        <f t="shared" ca="1" si="6"/>
        <v>0</v>
      </c>
      <c r="P74" s="181">
        <f t="shared" ca="1" si="19"/>
        <v>0</v>
      </c>
      <c r="Q74" s="182">
        <f t="shared" ca="1" si="7"/>
        <v>0</v>
      </c>
      <c r="R74" s="182">
        <f ca="1">IF(LEN(B74)&gt;0,'8'!R74-'8'!Q74,"")</f>
        <v>0</v>
      </c>
      <c r="S74" s="183"/>
      <c r="T74" s="33"/>
      <c r="U74" s="33"/>
      <c r="V74" s="33"/>
      <c r="W74" s="33"/>
      <c r="X74" s="33"/>
      <c r="Y74" s="33"/>
      <c r="AB74" s="243">
        <f>ROW()</f>
        <v>74</v>
      </c>
      <c r="AC74" s="118">
        <f t="shared" ca="1" si="8"/>
        <v>0</v>
      </c>
      <c r="AD74" s="118">
        <f t="shared" ca="1" si="9"/>
        <v>0</v>
      </c>
      <c r="AE74" s="119" t="str">
        <f t="shared" ca="1" si="10"/>
        <v>-</v>
      </c>
      <c r="AF74" s="118" t="str">
        <f t="shared" ca="1" si="11"/>
        <v>-</v>
      </c>
      <c r="AG74" s="119" t="str">
        <f t="shared" ca="1" si="12"/>
        <v>-</v>
      </c>
      <c r="AH74" s="118" t="str">
        <f t="shared" ca="1" si="13"/>
        <v>-</v>
      </c>
      <c r="AI74" s="118">
        <f t="shared" ca="1" si="14"/>
        <v>0</v>
      </c>
      <c r="AJ74" s="120">
        <f t="shared" ca="1" si="15"/>
        <v>0</v>
      </c>
      <c r="AK74" s="118">
        <f t="shared" ca="1" si="16"/>
        <v>0</v>
      </c>
      <c r="AL74" s="118">
        <f t="shared" ca="1" si="17"/>
        <v>0</v>
      </c>
    </row>
    <row r="75" spans="1:38" ht="27" customHeight="1" x14ac:dyDescent="0.25">
      <c r="A75" s="53">
        <f>'OSNOVNA PLAČA'!A69</f>
        <v>60</v>
      </c>
      <c r="B75" s="333" t="str">
        <f t="shared" ca="1" si="4"/>
        <v>A60</v>
      </c>
      <c r="C75" s="333"/>
      <c r="D75" s="54" t="str">
        <f>IF(LEN('OSNOVNA PLAČA'!C69)&gt;0,'OSNOVNA PLAČA'!C69,"")</f>
        <v/>
      </c>
      <c r="E75" s="55" t="str">
        <f>IF(LEN('OSNOVNA PLAČA'!D69)&gt;0,'OSNOVNA PLAČA'!D69,"")</f>
        <v/>
      </c>
      <c r="F75" s="164">
        <f ca="1">IF(LEN(B75)&gt;0,'OBRAČUNANA OSNOVNA PLAČA'!M69,"")</f>
        <v>0</v>
      </c>
      <c r="G75" s="57"/>
      <c r="H75" s="57"/>
      <c r="I75" s="57"/>
      <c r="J75" s="57"/>
      <c r="K75" s="57"/>
      <c r="L75" s="178">
        <f t="shared" si="5"/>
        <v>0</v>
      </c>
      <c r="M75" s="179">
        <f t="shared" ca="1" si="18"/>
        <v>0</v>
      </c>
      <c r="N75" s="179">
        <f t="shared" ca="1" si="20"/>
        <v>0</v>
      </c>
      <c r="O75" s="180">
        <f t="shared" ca="1" si="6"/>
        <v>0</v>
      </c>
      <c r="P75" s="181">
        <f t="shared" ca="1" si="19"/>
        <v>0</v>
      </c>
      <c r="Q75" s="182">
        <f t="shared" ca="1" si="7"/>
        <v>0</v>
      </c>
      <c r="R75" s="182">
        <f ca="1">IF(LEN(B75)&gt;0,'8'!R75-'8'!Q75,"")</f>
        <v>0</v>
      </c>
      <c r="S75" s="183"/>
      <c r="T75" s="33"/>
      <c r="U75" s="33"/>
      <c r="V75" s="33"/>
      <c r="W75" s="33"/>
      <c r="X75" s="33"/>
      <c r="Y75" s="33"/>
      <c r="AB75" s="243">
        <f>ROW()</f>
        <v>75</v>
      </c>
      <c r="AC75" s="118">
        <f t="shared" ca="1" si="8"/>
        <v>0</v>
      </c>
      <c r="AD75" s="118">
        <f t="shared" ca="1" si="9"/>
        <v>0</v>
      </c>
      <c r="AE75" s="119" t="str">
        <f t="shared" ca="1" si="10"/>
        <v>-</v>
      </c>
      <c r="AF75" s="118" t="str">
        <f t="shared" ca="1" si="11"/>
        <v>-</v>
      </c>
      <c r="AG75" s="119" t="str">
        <f t="shared" ca="1" si="12"/>
        <v>-</v>
      </c>
      <c r="AH75" s="118" t="str">
        <f t="shared" ca="1" si="13"/>
        <v>-</v>
      </c>
      <c r="AI75" s="118">
        <f t="shared" ca="1" si="14"/>
        <v>0</v>
      </c>
      <c r="AJ75" s="120">
        <f t="shared" ca="1" si="15"/>
        <v>0</v>
      </c>
      <c r="AK75" s="118">
        <f t="shared" ca="1" si="16"/>
        <v>0</v>
      </c>
      <c r="AL75" s="118">
        <f t="shared" ca="1" si="17"/>
        <v>0</v>
      </c>
    </row>
    <row r="76" spans="1:38" ht="27" customHeight="1" x14ac:dyDescent="0.25">
      <c r="A76" s="53">
        <f>'OSNOVNA PLAČA'!A70</f>
        <v>61</v>
      </c>
      <c r="B76" s="333" t="str">
        <f t="shared" ca="1" si="4"/>
        <v>A61</v>
      </c>
      <c r="C76" s="333"/>
      <c r="D76" s="54" t="str">
        <f>IF(LEN('OSNOVNA PLAČA'!C70)&gt;0,'OSNOVNA PLAČA'!C70,"")</f>
        <v/>
      </c>
      <c r="E76" s="55" t="str">
        <f>IF(LEN('OSNOVNA PLAČA'!D70)&gt;0,'OSNOVNA PLAČA'!D70,"")</f>
        <v/>
      </c>
      <c r="F76" s="164">
        <f ca="1">IF(LEN(B76)&gt;0,'OBRAČUNANA OSNOVNA PLAČA'!M70,"")</f>
        <v>0</v>
      </c>
      <c r="G76" s="57"/>
      <c r="H76" s="57"/>
      <c r="I76" s="57"/>
      <c r="J76" s="57"/>
      <c r="K76" s="57"/>
      <c r="L76" s="178">
        <f t="shared" si="5"/>
        <v>0</v>
      </c>
      <c r="M76" s="179">
        <f t="shared" ca="1" si="18"/>
        <v>0</v>
      </c>
      <c r="N76" s="179">
        <f t="shared" ca="1" si="20"/>
        <v>0</v>
      </c>
      <c r="O76" s="180">
        <f t="shared" ca="1" si="6"/>
        <v>0</v>
      </c>
      <c r="P76" s="181">
        <f t="shared" ca="1" si="19"/>
        <v>0</v>
      </c>
      <c r="Q76" s="182">
        <f t="shared" ca="1" si="7"/>
        <v>0</v>
      </c>
      <c r="R76" s="182">
        <f ca="1">IF(LEN(B76)&gt;0,'8'!R76-'8'!Q76,"")</f>
        <v>0</v>
      </c>
      <c r="S76" s="183"/>
      <c r="T76" s="33"/>
      <c r="U76" s="33"/>
      <c r="V76" s="33"/>
      <c r="W76" s="33"/>
      <c r="X76" s="33"/>
      <c r="Y76" s="33"/>
      <c r="AB76" s="243">
        <f>ROW()</f>
        <v>76</v>
      </c>
      <c r="AC76" s="118">
        <f t="shared" ca="1" si="8"/>
        <v>0</v>
      </c>
      <c r="AD76" s="118">
        <f t="shared" ca="1" si="9"/>
        <v>0</v>
      </c>
      <c r="AE76" s="119" t="str">
        <f t="shared" ca="1" si="10"/>
        <v>-</v>
      </c>
      <c r="AF76" s="118" t="str">
        <f t="shared" ca="1" si="11"/>
        <v>-</v>
      </c>
      <c r="AG76" s="119" t="str">
        <f t="shared" ca="1" si="12"/>
        <v>-</v>
      </c>
      <c r="AH76" s="118" t="str">
        <f t="shared" ca="1" si="13"/>
        <v>-</v>
      </c>
      <c r="AI76" s="118">
        <f t="shared" ca="1" si="14"/>
        <v>0</v>
      </c>
      <c r="AJ76" s="120">
        <f t="shared" ca="1" si="15"/>
        <v>0</v>
      </c>
      <c r="AK76" s="118">
        <f t="shared" ca="1" si="16"/>
        <v>0</v>
      </c>
      <c r="AL76" s="118">
        <f t="shared" ca="1" si="17"/>
        <v>0</v>
      </c>
    </row>
    <row r="77" spans="1:38" ht="27" customHeight="1" x14ac:dyDescent="0.25">
      <c r="A77" s="53">
        <f>'OSNOVNA PLAČA'!A71</f>
        <v>62</v>
      </c>
      <c r="B77" s="333" t="str">
        <f t="shared" ca="1" si="4"/>
        <v>A62</v>
      </c>
      <c r="C77" s="333"/>
      <c r="D77" s="54" t="str">
        <f>IF(LEN('OSNOVNA PLAČA'!C71)&gt;0,'OSNOVNA PLAČA'!C71,"")</f>
        <v/>
      </c>
      <c r="E77" s="55" t="str">
        <f>IF(LEN('OSNOVNA PLAČA'!D71)&gt;0,'OSNOVNA PLAČA'!D71,"")</f>
        <v/>
      </c>
      <c r="F77" s="164">
        <f ca="1">IF(LEN(B77)&gt;0,'OBRAČUNANA OSNOVNA PLAČA'!M71,"")</f>
        <v>0</v>
      </c>
      <c r="G77" s="57"/>
      <c r="H77" s="57"/>
      <c r="I77" s="57"/>
      <c r="J77" s="57"/>
      <c r="K77" s="57"/>
      <c r="L77" s="178">
        <f t="shared" si="5"/>
        <v>0</v>
      </c>
      <c r="M77" s="179">
        <f t="shared" ca="1" si="18"/>
        <v>0</v>
      </c>
      <c r="N77" s="179">
        <f t="shared" ca="1" si="20"/>
        <v>0</v>
      </c>
      <c r="O77" s="180">
        <f t="shared" ca="1" si="6"/>
        <v>0</v>
      </c>
      <c r="P77" s="181">
        <f t="shared" ca="1" si="19"/>
        <v>0</v>
      </c>
      <c r="Q77" s="182">
        <f t="shared" ca="1" si="7"/>
        <v>0</v>
      </c>
      <c r="R77" s="182">
        <f ca="1">IF(LEN(B77)&gt;0,'8'!R77-'8'!Q77,"")</f>
        <v>0</v>
      </c>
      <c r="S77" s="183"/>
      <c r="T77" s="33"/>
      <c r="U77" s="33"/>
      <c r="V77" s="33"/>
      <c r="W77" s="33"/>
      <c r="X77" s="33"/>
      <c r="Y77" s="33"/>
      <c r="AB77" s="243">
        <f>ROW()</f>
        <v>77</v>
      </c>
      <c r="AC77" s="118">
        <f t="shared" ca="1" si="8"/>
        <v>0</v>
      </c>
      <c r="AD77" s="118">
        <f t="shared" ca="1" si="9"/>
        <v>0</v>
      </c>
      <c r="AE77" s="119" t="str">
        <f t="shared" ca="1" si="10"/>
        <v>-</v>
      </c>
      <c r="AF77" s="118" t="str">
        <f t="shared" ca="1" si="11"/>
        <v>-</v>
      </c>
      <c r="AG77" s="119" t="str">
        <f t="shared" ca="1" si="12"/>
        <v>-</v>
      </c>
      <c r="AH77" s="118" t="str">
        <f t="shared" ca="1" si="13"/>
        <v>-</v>
      </c>
      <c r="AI77" s="118">
        <f t="shared" ca="1" si="14"/>
        <v>0</v>
      </c>
      <c r="AJ77" s="120">
        <f t="shared" ca="1" si="15"/>
        <v>0</v>
      </c>
      <c r="AK77" s="118">
        <f t="shared" ca="1" si="16"/>
        <v>0</v>
      </c>
      <c r="AL77" s="118">
        <f t="shared" ca="1" si="17"/>
        <v>0</v>
      </c>
    </row>
    <row r="78" spans="1:38" ht="27" customHeight="1" x14ac:dyDescent="0.25">
      <c r="A78" s="53">
        <f>'OSNOVNA PLAČA'!A72</f>
        <v>63</v>
      </c>
      <c r="B78" s="333" t="str">
        <f t="shared" ca="1" si="4"/>
        <v>A63</v>
      </c>
      <c r="C78" s="333"/>
      <c r="D78" s="54" t="str">
        <f>IF(LEN('OSNOVNA PLAČA'!C72)&gt;0,'OSNOVNA PLAČA'!C72,"")</f>
        <v/>
      </c>
      <c r="E78" s="55" t="str">
        <f>IF(LEN('OSNOVNA PLAČA'!D72)&gt;0,'OSNOVNA PLAČA'!D72,"")</f>
        <v/>
      </c>
      <c r="F78" s="164">
        <f ca="1">IF(LEN(B78)&gt;0,'OBRAČUNANA OSNOVNA PLAČA'!M72,"")</f>
        <v>0</v>
      </c>
      <c r="G78" s="57"/>
      <c r="H78" s="57"/>
      <c r="I78" s="57"/>
      <c r="J78" s="57"/>
      <c r="K78" s="57"/>
      <c r="L78" s="178">
        <f t="shared" si="5"/>
        <v>0</v>
      </c>
      <c r="M78" s="179">
        <f t="shared" ca="1" si="18"/>
        <v>0</v>
      </c>
      <c r="N78" s="179">
        <f t="shared" ca="1" si="20"/>
        <v>0</v>
      </c>
      <c r="O78" s="180">
        <f t="shared" ca="1" si="6"/>
        <v>0</v>
      </c>
      <c r="P78" s="181">
        <f t="shared" ca="1" si="19"/>
        <v>0</v>
      </c>
      <c r="Q78" s="182">
        <f t="shared" ca="1" si="7"/>
        <v>0</v>
      </c>
      <c r="R78" s="182">
        <f ca="1">IF(LEN(B78)&gt;0,'8'!R78-'8'!Q78,"")</f>
        <v>0</v>
      </c>
      <c r="S78" s="183"/>
      <c r="T78" s="33"/>
      <c r="U78" s="33"/>
      <c r="V78" s="33"/>
      <c r="W78" s="33"/>
      <c r="X78" s="33"/>
      <c r="Y78" s="33"/>
      <c r="AB78" s="243">
        <f>ROW()</f>
        <v>78</v>
      </c>
      <c r="AC78" s="118">
        <f t="shared" ca="1" si="8"/>
        <v>0</v>
      </c>
      <c r="AD78" s="118">
        <f t="shared" ca="1" si="9"/>
        <v>0</v>
      </c>
      <c r="AE78" s="119" t="str">
        <f t="shared" ca="1" si="10"/>
        <v>-</v>
      </c>
      <c r="AF78" s="118" t="str">
        <f t="shared" ca="1" si="11"/>
        <v>-</v>
      </c>
      <c r="AG78" s="119" t="str">
        <f t="shared" ca="1" si="12"/>
        <v>-</v>
      </c>
      <c r="AH78" s="118" t="str">
        <f t="shared" ca="1" si="13"/>
        <v>-</v>
      </c>
      <c r="AI78" s="118">
        <f t="shared" ca="1" si="14"/>
        <v>0</v>
      </c>
      <c r="AJ78" s="120">
        <f t="shared" ca="1" si="15"/>
        <v>0</v>
      </c>
      <c r="AK78" s="118">
        <f t="shared" ca="1" si="16"/>
        <v>0</v>
      </c>
      <c r="AL78" s="118">
        <f t="shared" ca="1" si="17"/>
        <v>0</v>
      </c>
    </row>
    <row r="79" spans="1:38" ht="27" customHeight="1" x14ac:dyDescent="0.25">
      <c r="A79" s="53">
        <f>'OSNOVNA PLAČA'!A73</f>
        <v>64</v>
      </c>
      <c r="B79" s="333" t="str">
        <f t="shared" ca="1" si="4"/>
        <v>A64</v>
      </c>
      <c r="C79" s="333"/>
      <c r="D79" s="54" t="str">
        <f>IF(LEN('OSNOVNA PLAČA'!C73)&gt;0,'OSNOVNA PLAČA'!C73,"")</f>
        <v/>
      </c>
      <c r="E79" s="55" t="str">
        <f>IF(LEN('OSNOVNA PLAČA'!D73)&gt;0,'OSNOVNA PLAČA'!D73,"")</f>
        <v/>
      </c>
      <c r="F79" s="164">
        <f ca="1">IF(LEN(B79)&gt;0,'OBRAČUNANA OSNOVNA PLAČA'!M73,"")</f>
        <v>0</v>
      </c>
      <c r="G79" s="57"/>
      <c r="H79" s="57"/>
      <c r="I79" s="57"/>
      <c r="J79" s="57"/>
      <c r="K79" s="57"/>
      <c r="L79" s="178">
        <f t="shared" si="5"/>
        <v>0</v>
      </c>
      <c r="M79" s="179">
        <f t="shared" ca="1" si="18"/>
        <v>0</v>
      </c>
      <c r="N79" s="179">
        <f t="shared" ca="1" si="20"/>
        <v>0</v>
      </c>
      <c r="O79" s="180">
        <f t="shared" ca="1" si="6"/>
        <v>0</v>
      </c>
      <c r="P79" s="181">
        <f t="shared" ca="1" si="19"/>
        <v>0</v>
      </c>
      <c r="Q79" s="182">
        <f t="shared" ca="1" si="7"/>
        <v>0</v>
      </c>
      <c r="R79" s="182">
        <f ca="1">IF(LEN(B79)&gt;0,'8'!R79-'8'!Q79,"")</f>
        <v>0</v>
      </c>
      <c r="S79" s="183"/>
      <c r="T79" s="33"/>
      <c r="U79" s="33"/>
      <c r="V79" s="33"/>
      <c r="W79" s="33"/>
      <c r="X79" s="33"/>
      <c r="Y79" s="33"/>
      <c r="AB79" s="243">
        <f>ROW()</f>
        <v>79</v>
      </c>
      <c r="AC79" s="118">
        <f t="shared" ca="1" si="8"/>
        <v>0</v>
      </c>
      <c r="AD79" s="118">
        <f t="shared" ca="1" si="9"/>
        <v>0</v>
      </c>
      <c r="AE79" s="119" t="str">
        <f t="shared" ca="1" si="10"/>
        <v>-</v>
      </c>
      <c r="AF79" s="118" t="str">
        <f t="shared" ca="1" si="11"/>
        <v>-</v>
      </c>
      <c r="AG79" s="119" t="str">
        <f t="shared" ca="1" si="12"/>
        <v>-</v>
      </c>
      <c r="AH79" s="118" t="str">
        <f t="shared" ca="1" si="13"/>
        <v>-</v>
      </c>
      <c r="AI79" s="118">
        <f t="shared" ca="1" si="14"/>
        <v>0</v>
      </c>
      <c r="AJ79" s="120">
        <f t="shared" ca="1" si="15"/>
        <v>0</v>
      </c>
      <c r="AK79" s="118">
        <f t="shared" ca="1" si="16"/>
        <v>0</v>
      </c>
      <c r="AL79" s="118">
        <f t="shared" ca="1" si="17"/>
        <v>0</v>
      </c>
    </row>
    <row r="80" spans="1:38" ht="27" customHeight="1" x14ac:dyDescent="0.25">
      <c r="A80" s="53">
        <f>'OSNOVNA PLAČA'!A74</f>
        <v>65</v>
      </c>
      <c r="B80" s="333" t="str">
        <f t="shared" ref="B80:B265" ca="1" si="21">IF(LEN(INDIRECT( "'" &amp; $AD$2 &amp; "'!B" &amp; TEXT($AB80-6,0)))&gt;0,INDIRECT( "'" &amp; $AD$2 &amp; "'!B" &amp; TEXT($AB80-6,0)),"")</f>
        <v>A65</v>
      </c>
      <c r="C80" s="333"/>
      <c r="D80" s="54" t="str">
        <f>IF(LEN('OSNOVNA PLAČA'!C74)&gt;0,'OSNOVNA PLAČA'!C74,"")</f>
        <v/>
      </c>
      <c r="E80" s="55" t="str">
        <f>IF(LEN('OSNOVNA PLAČA'!D74)&gt;0,'OSNOVNA PLAČA'!D74,"")</f>
        <v/>
      </c>
      <c r="F80" s="164">
        <f ca="1">IF(LEN(B80)&gt;0,'OBRAČUNANA OSNOVNA PLAČA'!M74,"")</f>
        <v>0</v>
      </c>
      <c r="G80" s="57"/>
      <c r="H80" s="57"/>
      <c r="I80" s="57"/>
      <c r="J80" s="57"/>
      <c r="K80" s="57"/>
      <c r="L80" s="178">
        <f t="shared" ref="L80:L143" si="22">+G80+H80+I80+J80+K80</f>
        <v>0</v>
      </c>
      <c r="M80" s="179">
        <f t="shared" ca="1" si="18"/>
        <v>0</v>
      </c>
      <c r="N80" s="179">
        <f t="shared" ca="1" si="20"/>
        <v>0</v>
      </c>
      <c r="O80" s="180">
        <f t="shared" ref="O80:O143" ca="1" si="23">IF(LEN(B80)&gt;0,M80*$P$267,"")</f>
        <v>0</v>
      </c>
      <c r="P80" s="181">
        <f t="shared" ca="1" si="19"/>
        <v>0</v>
      </c>
      <c r="Q80" s="182">
        <f t="shared" ref="Q80:Q143" ca="1" si="24">MIN(P80,R80)</f>
        <v>0</v>
      </c>
      <c r="R80" s="182">
        <f ca="1">IF(LEN(B80)&gt;0,'8'!R80-'8'!Q80,"")</f>
        <v>0</v>
      </c>
      <c r="S80" s="183"/>
      <c r="T80" s="33"/>
      <c r="U80" s="33"/>
      <c r="V80" s="33"/>
      <c r="W80" s="33"/>
      <c r="X80" s="33"/>
      <c r="Y80" s="33"/>
      <c r="AB80" s="243">
        <f>ROW()</f>
        <v>80</v>
      </c>
      <c r="AC80" s="118">
        <f t="shared" ref="AC80:AC265" ca="1" si="25">IF($AO$3=1,0,INDIRECT( "'" &amp; $AO$2 &amp; "'!P" &amp; TEXT($AB80,0)))</f>
        <v>0</v>
      </c>
      <c r="AD80" s="118">
        <f t="shared" ref="AD80:AD265" ca="1" si="26">IF($AO$3=1,(INDIRECT( "'" &amp; $AD$2 &amp; "'!F" &amp; TEXT($AB80-6,0))*2/12+INDIRECT( "'" &amp; $AD$2 &amp; "'!G" &amp; TEXT($AB80-6,0))*10/12)*2,INDIRECT( "'" &amp; $AO$2 &amp; "'!Q" &amp; TEXT($AB80,0)))</f>
        <v>0</v>
      </c>
      <c r="AE80" s="119" t="str">
        <f t="shared" ref="AE80:AE143" ca="1" si="27">IF(AC80&gt;=AD80,"-",$L80/(5*MAX($M$271:$M$272)))</f>
        <v>-</v>
      </c>
      <c r="AF80" s="118" t="str">
        <f t="shared" ref="AF80:AF143" ca="1" si="28">IF(AC80&gt;=AD80,"-",$L80/(5*MAX($M$271:$M$272))*AK80)</f>
        <v>-</v>
      </c>
      <c r="AG80" s="119" t="str">
        <f t="shared" ref="AG80:AG143" ca="1" si="29">IF(AE80="-","-",AE80*$AF$267)</f>
        <v>-</v>
      </c>
      <c r="AH80" s="118" t="str">
        <f t="shared" ref="AH80:AH143" ca="1" si="30">IF(AF80="-","-",AF80*$AF$267)</f>
        <v>-</v>
      </c>
      <c r="AI80" s="118">
        <f t="shared" ref="AI80:AI143" ca="1" si="31">IF(AG80="-",0,MIN(AH80,R80))</f>
        <v>0</v>
      </c>
      <c r="AJ80" s="120">
        <f t="shared" ref="AJ80:AJ143" ca="1" si="32">+AD80-AC80</f>
        <v>0</v>
      </c>
      <c r="AK80" s="118">
        <f t="shared" ref="AK80:AK262" ca="1" si="33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80" s="118">
        <f t="shared" ref="AL80:AL265" ca="1" si="34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81" spans="1:38" ht="27" customHeight="1" x14ac:dyDescent="0.25">
      <c r="A81" s="53">
        <f>'OSNOVNA PLAČA'!A75</f>
        <v>66</v>
      </c>
      <c r="B81" s="333" t="str">
        <f t="shared" ca="1" si="21"/>
        <v>A66</v>
      </c>
      <c r="C81" s="333"/>
      <c r="D81" s="54" t="str">
        <f>IF(LEN('OSNOVNA PLAČA'!C75)&gt;0,'OSNOVNA PLAČA'!C75,"")</f>
        <v/>
      </c>
      <c r="E81" s="55" t="str">
        <f>IF(LEN('OSNOVNA PLAČA'!D75)&gt;0,'OSNOVNA PLAČA'!D75,"")</f>
        <v/>
      </c>
      <c r="F81" s="164">
        <f ca="1">IF(LEN(B81)&gt;0,'OBRAČUNANA OSNOVNA PLAČA'!M75,"")</f>
        <v>0</v>
      </c>
      <c r="G81" s="57"/>
      <c r="H81" s="57"/>
      <c r="I81" s="57"/>
      <c r="J81" s="57"/>
      <c r="K81" s="57"/>
      <c r="L81" s="178">
        <f t="shared" si="22"/>
        <v>0</v>
      </c>
      <c r="M81" s="179">
        <f t="shared" ref="M81:M144" ca="1" si="35">IF(LEN(B81)&gt;0,L81/5,"")</f>
        <v>0</v>
      </c>
      <c r="N81" s="179">
        <f t="shared" ca="1" si="20"/>
        <v>0</v>
      </c>
      <c r="O81" s="180">
        <f t="shared" ca="1" si="23"/>
        <v>0</v>
      </c>
      <c r="P81" s="181">
        <f t="shared" ref="P81:P144" ca="1" si="36">IF(LEN(B81)&gt;0,F81*O81,"")</f>
        <v>0</v>
      </c>
      <c r="Q81" s="182">
        <f t="shared" ca="1" si="24"/>
        <v>0</v>
      </c>
      <c r="R81" s="182">
        <f ca="1">IF(LEN(B81)&gt;0,'8'!R81-'8'!Q81,"")</f>
        <v>0</v>
      </c>
      <c r="S81" s="183"/>
      <c r="T81" s="33"/>
      <c r="U81" s="33"/>
      <c r="V81" s="33"/>
      <c r="W81" s="33"/>
      <c r="X81" s="33"/>
      <c r="Y81" s="33"/>
      <c r="AB81" s="243">
        <f>ROW()</f>
        <v>81</v>
      </c>
      <c r="AC81" s="118">
        <f t="shared" ca="1" si="25"/>
        <v>0</v>
      </c>
      <c r="AD81" s="118">
        <f t="shared" ca="1" si="26"/>
        <v>0</v>
      </c>
      <c r="AE81" s="119" t="str">
        <f t="shared" ca="1" si="27"/>
        <v>-</v>
      </c>
      <c r="AF81" s="118" t="str">
        <f t="shared" ca="1" si="28"/>
        <v>-</v>
      </c>
      <c r="AG81" s="119" t="str">
        <f t="shared" ca="1" si="29"/>
        <v>-</v>
      </c>
      <c r="AH81" s="118" t="str">
        <f t="shared" ca="1" si="30"/>
        <v>-</v>
      </c>
      <c r="AI81" s="118">
        <f t="shared" ca="1" si="31"/>
        <v>0</v>
      </c>
      <c r="AJ81" s="120">
        <f t="shared" ca="1" si="32"/>
        <v>0</v>
      </c>
      <c r="AK81" s="118">
        <f t="shared" ca="1" si="33"/>
        <v>0</v>
      </c>
      <c r="AL81" s="118">
        <f t="shared" ca="1" si="34"/>
        <v>0</v>
      </c>
    </row>
    <row r="82" spans="1:38" ht="27" customHeight="1" x14ac:dyDescent="0.25">
      <c r="A82" s="53">
        <f>'OSNOVNA PLAČA'!A76</f>
        <v>67</v>
      </c>
      <c r="B82" s="333" t="str">
        <f t="shared" ca="1" si="21"/>
        <v>A67</v>
      </c>
      <c r="C82" s="333"/>
      <c r="D82" s="54" t="str">
        <f>IF(LEN('OSNOVNA PLAČA'!C76)&gt;0,'OSNOVNA PLAČA'!C76,"")</f>
        <v/>
      </c>
      <c r="E82" s="55" t="str">
        <f>IF(LEN('OSNOVNA PLAČA'!D76)&gt;0,'OSNOVNA PLAČA'!D76,"")</f>
        <v/>
      </c>
      <c r="F82" s="164">
        <f ca="1">IF(LEN(B82)&gt;0,'OBRAČUNANA OSNOVNA PLAČA'!M76,"")</f>
        <v>0</v>
      </c>
      <c r="G82" s="57"/>
      <c r="H82" s="57"/>
      <c r="I82" s="57"/>
      <c r="J82" s="57"/>
      <c r="K82" s="57"/>
      <c r="L82" s="178">
        <f t="shared" si="22"/>
        <v>0</v>
      </c>
      <c r="M82" s="179">
        <f t="shared" ca="1" si="35"/>
        <v>0</v>
      </c>
      <c r="N82" s="179">
        <f t="shared" ref="N82:N145" ca="1" si="37">IF(LEN(B82)&gt;0,F82*M82,"")</f>
        <v>0</v>
      </c>
      <c r="O82" s="180">
        <f t="shared" ca="1" si="23"/>
        <v>0</v>
      </c>
      <c r="P82" s="181">
        <f t="shared" ca="1" si="36"/>
        <v>0</v>
      </c>
      <c r="Q82" s="182">
        <f t="shared" ca="1" si="24"/>
        <v>0</v>
      </c>
      <c r="R82" s="182">
        <f ca="1">IF(LEN(B82)&gt;0,'8'!R82-'8'!Q82,"")</f>
        <v>0</v>
      </c>
      <c r="S82" s="183"/>
      <c r="T82" s="33"/>
      <c r="U82" s="33"/>
      <c r="V82" s="33"/>
      <c r="W82" s="33"/>
      <c r="X82" s="33"/>
      <c r="Y82" s="33"/>
      <c r="AB82" s="243">
        <f>ROW()</f>
        <v>82</v>
      </c>
      <c r="AC82" s="118">
        <f t="shared" ca="1" si="25"/>
        <v>0</v>
      </c>
      <c r="AD82" s="118">
        <f t="shared" ca="1" si="26"/>
        <v>0</v>
      </c>
      <c r="AE82" s="119" t="str">
        <f t="shared" ca="1" si="27"/>
        <v>-</v>
      </c>
      <c r="AF82" s="118" t="str">
        <f t="shared" ca="1" si="28"/>
        <v>-</v>
      </c>
      <c r="AG82" s="119" t="str">
        <f t="shared" ca="1" si="29"/>
        <v>-</v>
      </c>
      <c r="AH82" s="118" t="str">
        <f t="shared" ca="1" si="30"/>
        <v>-</v>
      </c>
      <c r="AI82" s="118">
        <f t="shared" ca="1" si="31"/>
        <v>0</v>
      </c>
      <c r="AJ82" s="120">
        <f t="shared" ca="1" si="32"/>
        <v>0</v>
      </c>
      <c r="AK82" s="118">
        <f t="shared" ca="1" si="33"/>
        <v>0</v>
      </c>
      <c r="AL82" s="118">
        <f t="shared" ca="1" si="34"/>
        <v>0</v>
      </c>
    </row>
    <row r="83" spans="1:38" ht="27" customHeight="1" x14ac:dyDescent="0.25">
      <c r="A83" s="53">
        <f>'OSNOVNA PLAČA'!A77</f>
        <v>68</v>
      </c>
      <c r="B83" s="333" t="str">
        <f t="shared" ca="1" si="21"/>
        <v>A68</v>
      </c>
      <c r="C83" s="333"/>
      <c r="D83" s="54" t="str">
        <f>IF(LEN('OSNOVNA PLAČA'!C77)&gt;0,'OSNOVNA PLAČA'!C77,"")</f>
        <v/>
      </c>
      <c r="E83" s="55" t="str">
        <f>IF(LEN('OSNOVNA PLAČA'!D77)&gt;0,'OSNOVNA PLAČA'!D77,"")</f>
        <v/>
      </c>
      <c r="F83" s="164">
        <f ca="1">IF(LEN(B83)&gt;0,'OBRAČUNANA OSNOVNA PLAČA'!M77,"")</f>
        <v>0</v>
      </c>
      <c r="G83" s="57"/>
      <c r="H83" s="57"/>
      <c r="I83" s="57"/>
      <c r="J83" s="57"/>
      <c r="K83" s="57"/>
      <c r="L83" s="178">
        <f t="shared" si="22"/>
        <v>0</v>
      </c>
      <c r="M83" s="179">
        <f t="shared" ca="1" si="35"/>
        <v>0</v>
      </c>
      <c r="N83" s="179">
        <f t="shared" ca="1" si="37"/>
        <v>0</v>
      </c>
      <c r="O83" s="180">
        <f t="shared" ca="1" si="23"/>
        <v>0</v>
      </c>
      <c r="P83" s="181">
        <f t="shared" ca="1" si="36"/>
        <v>0</v>
      </c>
      <c r="Q83" s="182">
        <f t="shared" ca="1" si="24"/>
        <v>0</v>
      </c>
      <c r="R83" s="182">
        <f ca="1">IF(LEN(B83)&gt;0,'8'!R83-'8'!Q83,"")</f>
        <v>0</v>
      </c>
      <c r="S83" s="183"/>
      <c r="T83" s="33"/>
      <c r="U83" s="33"/>
      <c r="V83" s="33"/>
      <c r="W83" s="33"/>
      <c r="X83" s="33"/>
      <c r="Y83" s="33"/>
      <c r="AB83" s="243">
        <f>ROW()</f>
        <v>83</v>
      </c>
      <c r="AC83" s="118">
        <f t="shared" ca="1" si="25"/>
        <v>0</v>
      </c>
      <c r="AD83" s="118">
        <f t="shared" ca="1" si="26"/>
        <v>0</v>
      </c>
      <c r="AE83" s="119" t="str">
        <f t="shared" ca="1" si="27"/>
        <v>-</v>
      </c>
      <c r="AF83" s="118" t="str">
        <f t="shared" ca="1" si="28"/>
        <v>-</v>
      </c>
      <c r="AG83" s="119" t="str">
        <f t="shared" ca="1" si="29"/>
        <v>-</v>
      </c>
      <c r="AH83" s="118" t="str">
        <f t="shared" ca="1" si="30"/>
        <v>-</v>
      </c>
      <c r="AI83" s="118">
        <f t="shared" ca="1" si="31"/>
        <v>0</v>
      </c>
      <c r="AJ83" s="120">
        <f t="shared" ca="1" si="32"/>
        <v>0</v>
      </c>
      <c r="AK83" s="118">
        <f t="shared" ca="1" si="33"/>
        <v>0</v>
      </c>
      <c r="AL83" s="118">
        <f t="shared" ca="1" si="34"/>
        <v>0</v>
      </c>
    </row>
    <row r="84" spans="1:38" ht="27" customHeight="1" x14ac:dyDescent="0.25">
      <c r="A84" s="53">
        <f>'OSNOVNA PLAČA'!A78</f>
        <v>69</v>
      </c>
      <c r="B84" s="333" t="str">
        <f t="shared" ca="1" si="21"/>
        <v>A69</v>
      </c>
      <c r="C84" s="333"/>
      <c r="D84" s="54" t="str">
        <f>IF(LEN('OSNOVNA PLAČA'!C78)&gt;0,'OSNOVNA PLAČA'!C78,"")</f>
        <v/>
      </c>
      <c r="E84" s="55" t="str">
        <f>IF(LEN('OSNOVNA PLAČA'!D78)&gt;0,'OSNOVNA PLAČA'!D78,"")</f>
        <v/>
      </c>
      <c r="F84" s="164">
        <f ca="1">IF(LEN(B84)&gt;0,'OBRAČUNANA OSNOVNA PLAČA'!M78,"")</f>
        <v>0</v>
      </c>
      <c r="G84" s="57"/>
      <c r="H84" s="57"/>
      <c r="I84" s="57"/>
      <c r="J84" s="57"/>
      <c r="K84" s="57"/>
      <c r="L84" s="178">
        <f t="shared" si="22"/>
        <v>0</v>
      </c>
      <c r="M84" s="179">
        <f t="shared" ca="1" si="35"/>
        <v>0</v>
      </c>
      <c r="N84" s="179">
        <f t="shared" ca="1" si="37"/>
        <v>0</v>
      </c>
      <c r="O84" s="180">
        <f t="shared" ca="1" si="23"/>
        <v>0</v>
      </c>
      <c r="P84" s="181">
        <f t="shared" ca="1" si="36"/>
        <v>0</v>
      </c>
      <c r="Q84" s="182">
        <f t="shared" ca="1" si="24"/>
        <v>0</v>
      </c>
      <c r="R84" s="182">
        <f ca="1">IF(LEN(B84)&gt;0,'8'!R84-'8'!Q84,"")</f>
        <v>0</v>
      </c>
      <c r="S84" s="183"/>
      <c r="T84" s="33"/>
      <c r="U84" s="33"/>
      <c r="V84" s="33"/>
      <c r="W84" s="33"/>
      <c r="X84" s="33"/>
      <c r="Y84" s="33"/>
      <c r="AB84" s="243">
        <f>ROW()</f>
        <v>84</v>
      </c>
      <c r="AC84" s="118">
        <f t="shared" ca="1" si="25"/>
        <v>0</v>
      </c>
      <c r="AD84" s="118">
        <f t="shared" ca="1" si="26"/>
        <v>0</v>
      </c>
      <c r="AE84" s="119" t="str">
        <f t="shared" ca="1" si="27"/>
        <v>-</v>
      </c>
      <c r="AF84" s="118" t="str">
        <f t="shared" ca="1" si="28"/>
        <v>-</v>
      </c>
      <c r="AG84" s="119" t="str">
        <f t="shared" ca="1" si="29"/>
        <v>-</v>
      </c>
      <c r="AH84" s="118" t="str">
        <f t="shared" ca="1" si="30"/>
        <v>-</v>
      </c>
      <c r="AI84" s="118">
        <f t="shared" ca="1" si="31"/>
        <v>0</v>
      </c>
      <c r="AJ84" s="120">
        <f t="shared" ca="1" si="32"/>
        <v>0</v>
      </c>
      <c r="AK84" s="118">
        <f t="shared" ca="1" si="33"/>
        <v>0</v>
      </c>
      <c r="AL84" s="118">
        <f t="shared" ca="1" si="34"/>
        <v>0</v>
      </c>
    </row>
    <row r="85" spans="1:38" ht="27" customHeight="1" x14ac:dyDescent="0.25">
      <c r="A85" s="53">
        <f>'OSNOVNA PLAČA'!A79</f>
        <v>70</v>
      </c>
      <c r="B85" s="333" t="str">
        <f t="shared" ca="1" si="21"/>
        <v>A70</v>
      </c>
      <c r="C85" s="333"/>
      <c r="D85" s="54" t="str">
        <f>IF(LEN('OSNOVNA PLAČA'!C79)&gt;0,'OSNOVNA PLAČA'!C79,"")</f>
        <v/>
      </c>
      <c r="E85" s="55" t="str">
        <f>IF(LEN('OSNOVNA PLAČA'!D79)&gt;0,'OSNOVNA PLAČA'!D79,"")</f>
        <v/>
      </c>
      <c r="F85" s="164">
        <f ca="1">IF(LEN(B85)&gt;0,'OBRAČUNANA OSNOVNA PLAČA'!M79,"")</f>
        <v>0</v>
      </c>
      <c r="G85" s="57"/>
      <c r="H85" s="57"/>
      <c r="I85" s="57"/>
      <c r="J85" s="57"/>
      <c r="K85" s="57"/>
      <c r="L85" s="178">
        <f t="shared" si="22"/>
        <v>0</v>
      </c>
      <c r="M85" s="179">
        <f t="shared" ca="1" si="35"/>
        <v>0</v>
      </c>
      <c r="N85" s="179">
        <f t="shared" ca="1" si="37"/>
        <v>0</v>
      </c>
      <c r="O85" s="180">
        <f t="shared" ca="1" si="23"/>
        <v>0</v>
      </c>
      <c r="P85" s="181">
        <f t="shared" ca="1" si="36"/>
        <v>0</v>
      </c>
      <c r="Q85" s="182">
        <f t="shared" ca="1" si="24"/>
        <v>0</v>
      </c>
      <c r="R85" s="182">
        <f ca="1">IF(LEN(B85)&gt;0,'8'!R85-'8'!Q85,"")</f>
        <v>0</v>
      </c>
      <c r="S85" s="183"/>
      <c r="T85" s="33"/>
      <c r="U85" s="33"/>
      <c r="V85" s="33"/>
      <c r="W85" s="33"/>
      <c r="X85" s="33"/>
      <c r="Y85" s="33"/>
      <c r="AB85" s="243">
        <f>ROW()</f>
        <v>85</v>
      </c>
      <c r="AC85" s="118">
        <f t="shared" ca="1" si="25"/>
        <v>0</v>
      </c>
      <c r="AD85" s="118">
        <f t="shared" ca="1" si="26"/>
        <v>0</v>
      </c>
      <c r="AE85" s="119" t="str">
        <f t="shared" ca="1" si="27"/>
        <v>-</v>
      </c>
      <c r="AF85" s="118" t="str">
        <f t="shared" ca="1" si="28"/>
        <v>-</v>
      </c>
      <c r="AG85" s="119" t="str">
        <f t="shared" ca="1" si="29"/>
        <v>-</v>
      </c>
      <c r="AH85" s="118" t="str">
        <f t="shared" ca="1" si="30"/>
        <v>-</v>
      </c>
      <c r="AI85" s="118">
        <f t="shared" ca="1" si="31"/>
        <v>0</v>
      </c>
      <c r="AJ85" s="120">
        <f t="shared" ca="1" si="32"/>
        <v>0</v>
      </c>
      <c r="AK85" s="118">
        <f t="shared" ca="1" si="33"/>
        <v>0</v>
      </c>
      <c r="AL85" s="118">
        <f t="shared" ca="1" si="34"/>
        <v>0</v>
      </c>
    </row>
    <row r="86" spans="1:38" ht="27" customHeight="1" x14ac:dyDescent="0.25">
      <c r="A86" s="53">
        <f>'OSNOVNA PLAČA'!A80</f>
        <v>71</v>
      </c>
      <c r="B86" s="333" t="str">
        <f t="shared" ca="1" si="21"/>
        <v>A71</v>
      </c>
      <c r="C86" s="333"/>
      <c r="D86" s="54" t="str">
        <f>IF(LEN('OSNOVNA PLAČA'!C80)&gt;0,'OSNOVNA PLAČA'!C80,"")</f>
        <v/>
      </c>
      <c r="E86" s="55" t="str">
        <f>IF(LEN('OSNOVNA PLAČA'!D80)&gt;0,'OSNOVNA PLAČA'!D80,"")</f>
        <v/>
      </c>
      <c r="F86" s="164">
        <f ca="1">IF(LEN(B86)&gt;0,'OBRAČUNANA OSNOVNA PLAČA'!M80,"")</f>
        <v>0</v>
      </c>
      <c r="G86" s="57"/>
      <c r="H86" s="57"/>
      <c r="I86" s="57"/>
      <c r="J86" s="57"/>
      <c r="K86" s="57"/>
      <c r="L86" s="178">
        <f t="shared" si="22"/>
        <v>0</v>
      </c>
      <c r="M86" s="179">
        <f t="shared" ca="1" si="35"/>
        <v>0</v>
      </c>
      <c r="N86" s="179">
        <f t="shared" ca="1" si="37"/>
        <v>0</v>
      </c>
      <c r="O86" s="180">
        <f t="shared" ca="1" si="23"/>
        <v>0</v>
      </c>
      <c r="P86" s="181">
        <f t="shared" ca="1" si="36"/>
        <v>0</v>
      </c>
      <c r="Q86" s="182">
        <f t="shared" ca="1" si="24"/>
        <v>0</v>
      </c>
      <c r="R86" s="182">
        <f ca="1">IF(LEN(B86)&gt;0,'8'!R86-'8'!Q86,"")</f>
        <v>0</v>
      </c>
      <c r="S86" s="183"/>
      <c r="T86" s="33"/>
      <c r="U86" s="33"/>
      <c r="V86" s="33"/>
      <c r="W86" s="33"/>
      <c r="X86" s="33"/>
      <c r="Y86" s="33"/>
      <c r="AB86" s="243">
        <f>ROW()</f>
        <v>86</v>
      </c>
      <c r="AC86" s="118">
        <f t="shared" ca="1" si="25"/>
        <v>0</v>
      </c>
      <c r="AD86" s="118">
        <f t="shared" ca="1" si="26"/>
        <v>0</v>
      </c>
      <c r="AE86" s="119" t="str">
        <f t="shared" ca="1" si="27"/>
        <v>-</v>
      </c>
      <c r="AF86" s="118" t="str">
        <f t="shared" ca="1" si="28"/>
        <v>-</v>
      </c>
      <c r="AG86" s="119" t="str">
        <f t="shared" ca="1" si="29"/>
        <v>-</v>
      </c>
      <c r="AH86" s="118" t="str">
        <f t="shared" ca="1" si="30"/>
        <v>-</v>
      </c>
      <c r="AI86" s="118">
        <f t="shared" ca="1" si="31"/>
        <v>0</v>
      </c>
      <c r="AJ86" s="120">
        <f t="shared" ca="1" si="32"/>
        <v>0</v>
      </c>
      <c r="AK86" s="118">
        <f t="shared" ca="1" si="33"/>
        <v>0</v>
      </c>
      <c r="AL86" s="118">
        <f t="shared" ca="1" si="34"/>
        <v>0</v>
      </c>
    </row>
    <row r="87" spans="1:38" ht="27" customHeight="1" x14ac:dyDescent="0.25">
      <c r="A87" s="53">
        <f>'OSNOVNA PLAČA'!A81</f>
        <v>72</v>
      </c>
      <c r="B87" s="333" t="str">
        <f t="shared" ca="1" si="21"/>
        <v>A72</v>
      </c>
      <c r="C87" s="333"/>
      <c r="D87" s="54" t="str">
        <f>IF(LEN('OSNOVNA PLAČA'!C81)&gt;0,'OSNOVNA PLAČA'!C81,"")</f>
        <v/>
      </c>
      <c r="E87" s="55" t="str">
        <f>IF(LEN('OSNOVNA PLAČA'!D81)&gt;0,'OSNOVNA PLAČA'!D81,"")</f>
        <v/>
      </c>
      <c r="F87" s="164">
        <f ca="1">IF(LEN(B87)&gt;0,'OBRAČUNANA OSNOVNA PLAČA'!M81,"")</f>
        <v>0</v>
      </c>
      <c r="G87" s="57"/>
      <c r="H87" s="57"/>
      <c r="I87" s="57"/>
      <c r="J87" s="57"/>
      <c r="K87" s="57"/>
      <c r="L87" s="178">
        <f t="shared" si="22"/>
        <v>0</v>
      </c>
      <c r="M87" s="179">
        <f t="shared" ca="1" si="35"/>
        <v>0</v>
      </c>
      <c r="N87" s="179">
        <f t="shared" ca="1" si="37"/>
        <v>0</v>
      </c>
      <c r="O87" s="180">
        <f t="shared" ca="1" si="23"/>
        <v>0</v>
      </c>
      <c r="P87" s="181">
        <f t="shared" ca="1" si="36"/>
        <v>0</v>
      </c>
      <c r="Q87" s="182">
        <f t="shared" ca="1" si="24"/>
        <v>0</v>
      </c>
      <c r="R87" s="182">
        <f ca="1">IF(LEN(B87)&gt;0,'8'!R87-'8'!Q87,"")</f>
        <v>0</v>
      </c>
      <c r="S87" s="183"/>
      <c r="T87" s="33"/>
      <c r="U87" s="33"/>
      <c r="V87" s="33"/>
      <c r="W87" s="33"/>
      <c r="X87" s="33"/>
      <c r="Y87" s="33"/>
      <c r="AB87" s="243">
        <f>ROW()</f>
        <v>87</v>
      </c>
      <c r="AC87" s="118">
        <f t="shared" ca="1" si="25"/>
        <v>0</v>
      </c>
      <c r="AD87" s="118">
        <f t="shared" ca="1" si="26"/>
        <v>0</v>
      </c>
      <c r="AE87" s="119" t="str">
        <f t="shared" ca="1" si="27"/>
        <v>-</v>
      </c>
      <c r="AF87" s="118" t="str">
        <f t="shared" ca="1" si="28"/>
        <v>-</v>
      </c>
      <c r="AG87" s="119" t="str">
        <f t="shared" ca="1" si="29"/>
        <v>-</v>
      </c>
      <c r="AH87" s="118" t="str">
        <f t="shared" ca="1" si="30"/>
        <v>-</v>
      </c>
      <c r="AI87" s="118">
        <f t="shared" ca="1" si="31"/>
        <v>0</v>
      </c>
      <c r="AJ87" s="120">
        <f t="shared" ca="1" si="32"/>
        <v>0</v>
      </c>
      <c r="AK87" s="118">
        <f t="shared" ca="1" si="33"/>
        <v>0</v>
      </c>
      <c r="AL87" s="118">
        <f t="shared" ca="1" si="34"/>
        <v>0</v>
      </c>
    </row>
    <row r="88" spans="1:38" ht="27" customHeight="1" x14ac:dyDescent="0.25">
      <c r="A88" s="53">
        <f>'OSNOVNA PLAČA'!A82</f>
        <v>73</v>
      </c>
      <c r="B88" s="333" t="str">
        <f t="shared" ca="1" si="21"/>
        <v>A73</v>
      </c>
      <c r="C88" s="333"/>
      <c r="D88" s="54" t="str">
        <f>IF(LEN('OSNOVNA PLAČA'!C82)&gt;0,'OSNOVNA PLAČA'!C82,"")</f>
        <v/>
      </c>
      <c r="E88" s="55" t="str">
        <f>IF(LEN('OSNOVNA PLAČA'!D82)&gt;0,'OSNOVNA PLAČA'!D82,"")</f>
        <v/>
      </c>
      <c r="F88" s="164">
        <f ca="1">IF(LEN(B88)&gt;0,'OBRAČUNANA OSNOVNA PLAČA'!M82,"")</f>
        <v>0</v>
      </c>
      <c r="G88" s="57"/>
      <c r="H88" s="57"/>
      <c r="I88" s="57"/>
      <c r="J88" s="57"/>
      <c r="K88" s="57"/>
      <c r="L88" s="178">
        <f t="shared" si="22"/>
        <v>0</v>
      </c>
      <c r="M88" s="179">
        <f t="shared" ca="1" si="35"/>
        <v>0</v>
      </c>
      <c r="N88" s="179">
        <f t="shared" ca="1" si="37"/>
        <v>0</v>
      </c>
      <c r="O88" s="180">
        <f t="shared" ca="1" si="23"/>
        <v>0</v>
      </c>
      <c r="P88" s="181">
        <f t="shared" ca="1" si="36"/>
        <v>0</v>
      </c>
      <c r="Q88" s="182">
        <f t="shared" ca="1" si="24"/>
        <v>0</v>
      </c>
      <c r="R88" s="182">
        <f ca="1">IF(LEN(B88)&gt;0,'8'!R88-'8'!Q88,"")</f>
        <v>0</v>
      </c>
      <c r="S88" s="183"/>
      <c r="T88" s="33"/>
      <c r="U88" s="33"/>
      <c r="V88" s="33"/>
      <c r="W88" s="33"/>
      <c r="X88" s="33"/>
      <c r="Y88" s="33"/>
      <c r="AB88" s="243">
        <f>ROW()</f>
        <v>88</v>
      </c>
      <c r="AC88" s="118">
        <f t="shared" ca="1" si="25"/>
        <v>0</v>
      </c>
      <c r="AD88" s="118">
        <f t="shared" ca="1" si="26"/>
        <v>0</v>
      </c>
      <c r="AE88" s="119" t="str">
        <f t="shared" ca="1" si="27"/>
        <v>-</v>
      </c>
      <c r="AF88" s="118" t="str">
        <f t="shared" ca="1" si="28"/>
        <v>-</v>
      </c>
      <c r="AG88" s="119" t="str">
        <f t="shared" ca="1" si="29"/>
        <v>-</v>
      </c>
      <c r="AH88" s="118" t="str">
        <f t="shared" ca="1" si="30"/>
        <v>-</v>
      </c>
      <c r="AI88" s="118">
        <f t="shared" ca="1" si="31"/>
        <v>0</v>
      </c>
      <c r="AJ88" s="120">
        <f t="shared" ca="1" si="32"/>
        <v>0</v>
      </c>
      <c r="AK88" s="118">
        <f t="shared" ca="1" si="33"/>
        <v>0</v>
      </c>
      <c r="AL88" s="118">
        <f t="shared" ca="1" si="34"/>
        <v>0</v>
      </c>
    </row>
    <row r="89" spans="1:38" ht="27" customHeight="1" x14ac:dyDescent="0.25">
      <c r="A89" s="53">
        <f>'OSNOVNA PLAČA'!A83</f>
        <v>74</v>
      </c>
      <c r="B89" s="333" t="str">
        <f t="shared" ca="1" si="21"/>
        <v>A74</v>
      </c>
      <c r="C89" s="333"/>
      <c r="D89" s="54" t="str">
        <f>IF(LEN('OSNOVNA PLAČA'!C83)&gt;0,'OSNOVNA PLAČA'!C83,"")</f>
        <v/>
      </c>
      <c r="E89" s="55" t="str">
        <f>IF(LEN('OSNOVNA PLAČA'!D83)&gt;0,'OSNOVNA PLAČA'!D83,"")</f>
        <v/>
      </c>
      <c r="F89" s="164">
        <f ca="1">IF(LEN(B89)&gt;0,'OBRAČUNANA OSNOVNA PLAČA'!M83,"")</f>
        <v>0</v>
      </c>
      <c r="G89" s="57"/>
      <c r="H89" s="57"/>
      <c r="I89" s="57"/>
      <c r="J89" s="57"/>
      <c r="K89" s="57"/>
      <c r="L89" s="178">
        <f t="shared" si="22"/>
        <v>0</v>
      </c>
      <c r="M89" s="179">
        <f t="shared" ca="1" si="35"/>
        <v>0</v>
      </c>
      <c r="N89" s="179">
        <f t="shared" ca="1" si="37"/>
        <v>0</v>
      </c>
      <c r="O89" s="180">
        <f t="shared" ca="1" si="23"/>
        <v>0</v>
      </c>
      <c r="P89" s="181">
        <f t="shared" ca="1" si="36"/>
        <v>0</v>
      </c>
      <c r="Q89" s="182">
        <f t="shared" ca="1" si="24"/>
        <v>0</v>
      </c>
      <c r="R89" s="182">
        <f ca="1">IF(LEN(B89)&gt;0,'8'!R89-'8'!Q89,"")</f>
        <v>0</v>
      </c>
      <c r="S89" s="183"/>
      <c r="T89" s="33"/>
      <c r="U89" s="33"/>
      <c r="V89" s="33"/>
      <c r="W89" s="33"/>
      <c r="X89" s="33"/>
      <c r="Y89" s="33"/>
      <c r="AB89" s="243">
        <f>ROW()</f>
        <v>89</v>
      </c>
      <c r="AC89" s="118">
        <f t="shared" ca="1" si="25"/>
        <v>0</v>
      </c>
      <c r="AD89" s="118">
        <f t="shared" ca="1" si="26"/>
        <v>0</v>
      </c>
      <c r="AE89" s="119" t="str">
        <f t="shared" ca="1" si="27"/>
        <v>-</v>
      </c>
      <c r="AF89" s="118" t="str">
        <f t="shared" ca="1" si="28"/>
        <v>-</v>
      </c>
      <c r="AG89" s="119" t="str">
        <f t="shared" ca="1" si="29"/>
        <v>-</v>
      </c>
      <c r="AH89" s="118" t="str">
        <f t="shared" ca="1" si="30"/>
        <v>-</v>
      </c>
      <c r="AI89" s="118">
        <f t="shared" ca="1" si="31"/>
        <v>0</v>
      </c>
      <c r="AJ89" s="120">
        <f t="shared" ca="1" si="32"/>
        <v>0</v>
      </c>
      <c r="AK89" s="118">
        <f t="shared" ca="1" si="33"/>
        <v>0</v>
      </c>
      <c r="AL89" s="118">
        <f t="shared" ca="1" si="34"/>
        <v>0</v>
      </c>
    </row>
    <row r="90" spans="1:38" ht="27" customHeight="1" x14ac:dyDescent="0.25">
      <c r="A90" s="53">
        <f>'OSNOVNA PLAČA'!A84</f>
        <v>75</v>
      </c>
      <c r="B90" s="333" t="str">
        <f t="shared" ca="1" si="21"/>
        <v>A75</v>
      </c>
      <c r="C90" s="333"/>
      <c r="D90" s="54" t="str">
        <f>IF(LEN('OSNOVNA PLAČA'!C84)&gt;0,'OSNOVNA PLAČA'!C84,"")</f>
        <v/>
      </c>
      <c r="E90" s="55" t="str">
        <f>IF(LEN('OSNOVNA PLAČA'!D84)&gt;0,'OSNOVNA PLAČA'!D84,"")</f>
        <v/>
      </c>
      <c r="F90" s="164">
        <f ca="1">IF(LEN(B90)&gt;0,'OBRAČUNANA OSNOVNA PLAČA'!M84,"")</f>
        <v>0</v>
      </c>
      <c r="G90" s="57"/>
      <c r="H90" s="57"/>
      <c r="I90" s="57"/>
      <c r="J90" s="57"/>
      <c r="K90" s="57"/>
      <c r="L90" s="178">
        <f t="shared" si="22"/>
        <v>0</v>
      </c>
      <c r="M90" s="179">
        <f t="shared" ca="1" si="35"/>
        <v>0</v>
      </c>
      <c r="N90" s="179">
        <f t="shared" ca="1" si="37"/>
        <v>0</v>
      </c>
      <c r="O90" s="180">
        <f t="shared" ca="1" si="23"/>
        <v>0</v>
      </c>
      <c r="P90" s="181">
        <f t="shared" ca="1" si="36"/>
        <v>0</v>
      </c>
      <c r="Q90" s="182">
        <f t="shared" ca="1" si="24"/>
        <v>0</v>
      </c>
      <c r="R90" s="182">
        <f ca="1">IF(LEN(B90)&gt;0,'8'!R90-'8'!Q90,"")</f>
        <v>0</v>
      </c>
      <c r="S90" s="183"/>
      <c r="T90" s="33"/>
      <c r="U90" s="33"/>
      <c r="V90" s="33"/>
      <c r="W90" s="33"/>
      <c r="X90" s="33"/>
      <c r="Y90" s="33"/>
      <c r="AB90" s="243">
        <f>ROW()</f>
        <v>90</v>
      </c>
      <c r="AC90" s="118">
        <f t="shared" ca="1" si="25"/>
        <v>0</v>
      </c>
      <c r="AD90" s="118">
        <f t="shared" ca="1" si="26"/>
        <v>0</v>
      </c>
      <c r="AE90" s="119" t="str">
        <f t="shared" ca="1" si="27"/>
        <v>-</v>
      </c>
      <c r="AF90" s="118" t="str">
        <f t="shared" ca="1" si="28"/>
        <v>-</v>
      </c>
      <c r="AG90" s="119" t="str">
        <f t="shared" ca="1" si="29"/>
        <v>-</v>
      </c>
      <c r="AH90" s="118" t="str">
        <f t="shared" ca="1" si="30"/>
        <v>-</v>
      </c>
      <c r="AI90" s="118">
        <f t="shared" ca="1" si="31"/>
        <v>0</v>
      </c>
      <c r="AJ90" s="120">
        <f t="shared" ca="1" si="32"/>
        <v>0</v>
      </c>
      <c r="AK90" s="118">
        <f t="shared" ca="1" si="33"/>
        <v>0</v>
      </c>
      <c r="AL90" s="118">
        <f t="shared" ca="1" si="34"/>
        <v>0</v>
      </c>
    </row>
    <row r="91" spans="1:38" ht="27" customHeight="1" x14ac:dyDescent="0.25">
      <c r="A91" s="53">
        <f>'OSNOVNA PLAČA'!A85</f>
        <v>76</v>
      </c>
      <c r="B91" s="333" t="str">
        <f t="shared" ca="1" si="21"/>
        <v>A76</v>
      </c>
      <c r="C91" s="333"/>
      <c r="D91" s="54" t="str">
        <f>IF(LEN('OSNOVNA PLAČA'!C85)&gt;0,'OSNOVNA PLAČA'!C85,"")</f>
        <v/>
      </c>
      <c r="E91" s="55" t="str">
        <f>IF(LEN('OSNOVNA PLAČA'!D85)&gt;0,'OSNOVNA PLAČA'!D85,"")</f>
        <v/>
      </c>
      <c r="F91" s="164">
        <f ca="1">IF(LEN(B91)&gt;0,'OBRAČUNANA OSNOVNA PLAČA'!M85,"")</f>
        <v>0</v>
      </c>
      <c r="G91" s="57"/>
      <c r="H91" s="57"/>
      <c r="I91" s="57"/>
      <c r="J91" s="57"/>
      <c r="K91" s="57"/>
      <c r="L91" s="178">
        <f t="shared" si="22"/>
        <v>0</v>
      </c>
      <c r="M91" s="179">
        <f t="shared" ca="1" si="35"/>
        <v>0</v>
      </c>
      <c r="N91" s="179">
        <f t="shared" ca="1" si="37"/>
        <v>0</v>
      </c>
      <c r="O91" s="180">
        <f t="shared" ca="1" si="23"/>
        <v>0</v>
      </c>
      <c r="P91" s="181">
        <f t="shared" ca="1" si="36"/>
        <v>0</v>
      </c>
      <c r="Q91" s="182">
        <f t="shared" ca="1" si="24"/>
        <v>0</v>
      </c>
      <c r="R91" s="182">
        <f ca="1">IF(LEN(B91)&gt;0,'8'!R91-'8'!Q91,"")</f>
        <v>0</v>
      </c>
      <c r="S91" s="183"/>
      <c r="T91" s="33"/>
      <c r="U91" s="33"/>
      <c r="V91" s="33"/>
      <c r="W91" s="33"/>
      <c r="X91" s="33"/>
      <c r="Y91" s="33"/>
      <c r="AB91" s="243">
        <f>ROW()</f>
        <v>91</v>
      </c>
      <c r="AC91" s="118">
        <f t="shared" ca="1" si="25"/>
        <v>0</v>
      </c>
      <c r="AD91" s="118">
        <f t="shared" ca="1" si="26"/>
        <v>0</v>
      </c>
      <c r="AE91" s="119" t="str">
        <f t="shared" ca="1" si="27"/>
        <v>-</v>
      </c>
      <c r="AF91" s="118" t="str">
        <f t="shared" ca="1" si="28"/>
        <v>-</v>
      </c>
      <c r="AG91" s="119" t="str">
        <f t="shared" ca="1" si="29"/>
        <v>-</v>
      </c>
      <c r="AH91" s="118" t="str">
        <f t="shared" ca="1" si="30"/>
        <v>-</v>
      </c>
      <c r="AI91" s="118">
        <f t="shared" ca="1" si="31"/>
        <v>0</v>
      </c>
      <c r="AJ91" s="120">
        <f t="shared" ca="1" si="32"/>
        <v>0</v>
      </c>
      <c r="AK91" s="118">
        <f t="shared" ca="1" si="33"/>
        <v>0</v>
      </c>
      <c r="AL91" s="118">
        <f t="shared" ca="1" si="34"/>
        <v>0</v>
      </c>
    </row>
    <row r="92" spans="1:38" ht="27" customHeight="1" x14ac:dyDescent="0.25">
      <c r="A92" s="53">
        <f>'OSNOVNA PLAČA'!A86</f>
        <v>77</v>
      </c>
      <c r="B92" s="333" t="str">
        <f t="shared" ca="1" si="21"/>
        <v>A77</v>
      </c>
      <c r="C92" s="333"/>
      <c r="D92" s="54" t="str">
        <f>IF(LEN('OSNOVNA PLAČA'!C86)&gt;0,'OSNOVNA PLAČA'!C86,"")</f>
        <v/>
      </c>
      <c r="E92" s="55" t="str">
        <f>IF(LEN('OSNOVNA PLAČA'!D86)&gt;0,'OSNOVNA PLAČA'!D86,"")</f>
        <v/>
      </c>
      <c r="F92" s="164">
        <f ca="1">IF(LEN(B92)&gt;0,'OBRAČUNANA OSNOVNA PLAČA'!M86,"")</f>
        <v>0</v>
      </c>
      <c r="G92" s="57"/>
      <c r="H92" s="57"/>
      <c r="I92" s="57"/>
      <c r="J92" s="57"/>
      <c r="K92" s="57"/>
      <c r="L92" s="178">
        <f t="shared" si="22"/>
        <v>0</v>
      </c>
      <c r="M92" s="179">
        <f t="shared" ca="1" si="35"/>
        <v>0</v>
      </c>
      <c r="N92" s="179">
        <f t="shared" ca="1" si="37"/>
        <v>0</v>
      </c>
      <c r="O92" s="180">
        <f t="shared" ca="1" si="23"/>
        <v>0</v>
      </c>
      <c r="P92" s="181">
        <f t="shared" ca="1" si="36"/>
        <v>0</v>
      </c>
      <c r="Q92" s="182">
        <f t="shared" ca="1" si="24"/>
        <v>0</v>
      </c>
      <c r="R92" s="182">
        <f ca="1">IF(LEN(B92)&gt;0,'8'!R92-'8'!Q92,"")</f>
        <v>0</v>
      </c>
      <c r="S92" s="183"/>
      <c r="T92" s="33"/>
      <c r="U92" s="33"/>
      <c r="V92" s="33"/>
      <c r="W92" s="33"/>
      <c r="X92" s="33"/>
      <c r="Y92" s="33"/>
      <c r="AB92" s="243">
        <f>ROW()</f>
        <v>92</v>
      </c>
      <c r="AC92" s="118">
        <f t="shared" ca="1" si="25"/>
        <v>0</v>
      </c>
      <c r="AD92" s="118">
        <f t="shared" ca="1" si="26"/>
        <v>0</v>
      </c>
      <c r="AE92" s="119" t="str">
        <f t="shared" ca="1" si="27"/>
        <v>-</v>
      </c>
      <c r="AF92" s="118" t="str">
        <f t="shared" ca="1" si="28"/>
        <v>-</v>
      </c>
      <c r="AG92" s="119" t="str">
        <f t="shared" ca="1" si="29"/>
        <v>-</v>
      </c>
      <c r="AH92" s="118" t="str">
        <f t="shared" ca="1" si="30"/>
        <v>-</v>
      </c>
      <c r="AI92" s="118">
        <f t="shared" ca="1" si="31"/>
        <v>0</v>
      </c>
      <c r="AJ92" s="120">
        <f t="shared" ca="1" si="32"/>
        <v>0</v>
      </c>
      <c r="AK92" s="118">
        <f t="shared" ca="1" si="33"/>
        <v>0</v>
      </c>
      <c r="AL92" s="118">
        <f t="shared" ca="1" si="34"/>
        <v>0</v>
      </c>
    </row>
    <row r="93" spans="1:38" ht="27" customHeight="1" x14ac:dyDescent="0.25">
      <c r="A93" s="53">
        <f>'OSNOVNA PLAČA'!A87</f>
        <v>78</v>
      </c>
      <c r="B93" s="333" t="str">
        <f t="shared" ca="1" si="21"/>
        <v>A78</v>
      </c>
      <c r="C93" s="333"/>
      <c r="D93" s="54" t="str">
        <f>IF(LEN('OSNOVNA PLAČA'!C87)&gt;0,'OSNOVNA PLAČA'!C87,"")</f>
        <v/>
      </c>
      <c r="E93" s="55" t="str">
        <f>IF(LEN('OSNOVNA PLAČA'!D87)&gt;0,'OSNOVNA PLAČA'!D87,"")</f>
        <v/>
      </c>
      <c r="F93" s="164">
        <f ca="1">IF(LEN(B93)&gt;0,'OBRAČUNANA OSNOVNA PLAČA'!M87,"")</f>
        <v>0</v>
      </c>
      <c r="G93" s="57"/>
      <c r="H93" s="57"/>
      <c r="I93" s="57"/>
      <c r="J93" s="57"/>
      <c r="K93" s="57"/>
      <c r="L93" s="178">
        <f t="shared" si="22"/>
        <v>0</v>
      </c>
      <c r="M93" s="179">
        <f t="shared" ca="1" si="35"/>
        <v>0</v>
      </c>
      <c r="N93" s="179">
        <f t="shared" ca="1" si="37"/>
        <v>0</v>
      </c>
      <c r="O93" s="180">
        <f t="shared" ca="1" si="23"/>
        <v>0</v>
      </c>
      <c r="P93" s="181">
        <f t="shared" ca="1" si="36"/>
        <v>0</v>
      </c>
      <c r="Q93" s="182">
        <f t="shared" ca="1" si="24"/>
        <v>0</v>
      </c>
      <c r="R93" s="182">
        <f ca="1">IF(LEN(B93)&gt;0,'8'!R93-'8'!Q93,"")</f>
        <v>0</v>
      </c>
      <c r="S93" s="183"/>
      <c r="T93" s="33"/>
      <c r="U93" s="33"/>
      <c r="V93" s="33"/>
      <c r="W93" s="33"/>
      <c r="X93" s="33"/>
      <c r="Y93" s="33"/>
      <c r="AB93" s="243">
        <f>ROW()</f>
        <v>93</v>
      </c>
      <c r="AC93" s="118">
        <f t="shared" ca="1" si="25"/>
        <v>0</v>
      </c>
      <c r="AD93" s="118">
        <f t="shared" ca="1" si="26"/>
        <v>0</v>
      </c>
      <c r="AE93" s="119" t="str">
        <f t="shared" ca="1" si="27"/>
        <v>-</v>
      </c>
      <c r="AF93" s="118" t="str">
        <f t="shared" ca="1" si="28"/>
        <v>-</v>
      </c>
      <c r="AG93" s="119" t="str">
        <f t="shared" ca="1" si="29"/>
        <v>-</v>
      </c>
      <c r="AH93" s="118" t="str">
        <f t="shared" ca="1" si="30"/>
        <v>-</v>
      </c>
      <c r="AI93" s="118">
        <f t="shared" ca="1" si="31"/>
        <v>0</v>
      </c>
      <c r="AJ93" s="120">
        <f t="shared" ca="1" si="32"/>
        <v>0</v>
      </c>
      <c r="AK93" s="118">
        <f t="shared" ca="1" si="33"/>
        <v>0</v>
      </c>
      <c r="AL93" s="118">
        <f t="shared" ca="1" si="34"/>
        <v>0</v>
      </c>
    </row>
    <row r="94" spans="1:38" ht="27" customHeight="1" x14ac:dyDescent="0.25">
      <c r="A94" s="53">
        <f>'OSNOVNA PLAČA'!A88</f>
        <v>79</v>
      </c>
      <c r="B94" s="333" t="str">
        <f t="shared" ca="1" si="21"/>
        <v>A79</v>
      </c>
      <c r="C94" s="333"/>
      <c r="D94" s="54" t="str">
        <f>IF(LEN('OSNOVNA PLAČA'!C88)&gt;0,'OSNOVNA PLAČA'!C88,"")</f>
        <v/>
      </c>
      <c r="E94" s="55" t="str">
        <f>IF(LEN('OSNOVNA PLAČA'!D88)&gt;0,'OSNOVNA PLAČA'!D88,"")</f>
        <v/>
      </c>
      <c r="F94" s="164">
        <f ca="1">IF(LEN(B94)&gt;0,'OBRAČUNANA OSNOVNA PLAČA'!M88,"")</f>
        <v>0</v>
      </c>
      <c r="G94" s="57"/>
      <c r="H94" s="57"/>
      <c r="I94" s="57"/>
      <c r="J94" s="57"/>
      <c r="K94" s="57"/>
      <c r="L94" s="178">
        <f t="shared" si="22"/>
        <v>0</v>
      </c>
      <c r="M94" s="179">
        <f t="shared" ca="1" si="35"/>
        <v>0</v>
      </c>
      <c r="N94" s="179">
        <f t="shared" ca="1" si="37"/>
        <v>0</v>
      </c>
      <c r="O94" s="180">
        <f t="shared" ca="1" si="23"/>
        <v>0</v>
      </c>
      <c r="P94" s="181">
        <f t="shared" ca="1" si="36"/>
        <v>0</v>
      </c>
      <c r="Q94" s="182">
        <f t="shared" ca="1" si="24"/>
        <v>0</v>
      </c>
      <c r="R94" s="182">
        <f ca="1">IF(LEN(B94)&gt;0,'8'!R94-'8'!Q94,"")</f>
        <v>0</v>
      </c>
      <c r="S94" s="183"/>
      <c r="T94" s="33"/>
      <c r="U94" s="33"/>
      <c r="V94" s="33"/>
      <c r="W94" s="33"/>
      <c r="X94" s="33"/>
      <c r="Y94" s="33"/>
      <c r="AB94" s="243">
        <f>ROW()</f>
        <v>94</v>
      </c>
      <c r="AC94" s="118">
        <f t="shared" ca="1" si="25"/>
        <v>0</v>
      </c>
      <c r="AD94" s="118">
        <f t="shared" ca="1" si="26"/>
        <v>0</v>
      </c>
      <c r="AE94" s="119" t="str">
        <f t="shared" ca="1" si="27"/>
        <v>-</v>
      </c>
      <c r="AF94" s="118" t="str">
        <f t="shared" ca="1" si="28"/>
        <v>-</v>
      </c>
      <c r="AG94" s="119" t="str">
        <f t="shared" ca="1" si="29"/>
        <v>-</v>
      </c>
      <c r="AH94" s="118" t="str">
        <f t="shared" ca="1" si="30"/>
        <v>-</v>
      </c>
      <c r="AI94" s="118">
        <f t="shared" ca="1" si="31"/>
        <v>0</v>
      </c>
      <c r="AJ94" s="120">
        <f t="shared" ca="1" si="32"/>
        <v>0</v>
      </c>
      <c r="AK94" s="118">
        <f t="shared" ca="1" si="33"/>
        <v>0</v>
      </c>
      <c r="AL94" s="118">
        <f t="shared" ca="1" si="34"/>
        <v>0</v>
      </c>
    </row>
    <row r="95" spans="1:38" ht="27" customHeight="1" x14ac:dyDescent="0.25">
      <c r="A95" s="53">
        <f>'OSNOVNA PLAČA'!A89</f>
        <v>80</v>
      </c>
      <c r="B95" s="333" t="str">
        <f t="shared" ca="1" si="21"/>
        <v>A80</v>
      </c>
      <c r="C95" s="333"/>
      <c r="D95" s="54" t="str">
        <f>IF(LEN('OSNOVNA PLAČA'!C89)&gt;0,'OSNOVNA PLAČA'!C89,"")</f>
        <v/>
      </c>
      <c r="E95" s="55" t="str">
        <f>IF(LEN('OSNOVNA PLAČA'!D89)&gt;0,'OSNOVNA PLAČA'!D89,"")</f>
        <v/>
      </c>
      <c r="F95" s="164">
        <f ca="1">IF(LEN(B95)&gt;0,'OBRAČUNANA OSNOVNA PLAČA'!M89,"")</f>
        <v>0</v>
      </c>
      <c r="G95" s="57"/>
      <c r="H95" s="57"/>
      <c r="I95" s="57"/>
      <c r="J95" s="57"/>
      <c r="K95" s="57"/>
      <c r="L95" s="178">
        <f t="shared" si="22"/>
        <v>0</v>
      </c>
      <c r="M95" s="179">
        <f t="shared" ca="1" si="35"/>
        <v>0</v>
      </c>
      <c r="N95" s="179">
        <f t="shared" ca="1" si="37"/>
        <v>0</v>
      </c>
      <c r="O95" s="180">
        <f t="shared" ca="1" si="23"/>
        <v>0</v>
      </c>
      <c r="P95" s="181">
        <f t="shared" ca="1" si="36"/>
        <v>0</v>
      </c>
      <c r="Q95" s="182">
        <f t="shared" ca="1" si="24"/>
        <v>0</v>
      </c>
      <c r="R95" s="182">
        <f ca="1">IF(LEN(B95)&gt;0,'8'!R95-'8'!Q95,"")</f>
        <v>0</v>
      </c>
      <c r="S95" s="183"/>
      <c r="T95" s="33"/>
      <c r="U95" s="33"/>
      <c r="V95" s="33"/>
      <c r="W95" s="33"/>
      <c r="X95" s="33"/>
      <c r="Y95" s="33"/>
      <c r="AB95" s="243">
        <f>ROW()</f>
        <v>95</v>
      </c>
      <c r="AC95" s="118">
        <f t="shared" ca="1" si="25"/>
        <v>0</v>
      </c>
      <c r="AD95" s="118">
        <f t="shared" ca="1" si="26"/>
        <v>0</v>
      </c>
      <c r="AE95" s="119" t="str">
        <f t="shared" ca="1" si="27"/>
        <v>-</v>
      </c>
      <c r="AF95" s="118" t="str">
        <f t="shared" ca="1" si="28"/>
        <v>-</v>
      </c>
      <c r="AG95" s="119" t="str">
        <f t="shared" ca="1" si="29"/>
        <v>-</v>
      </c>
      <c r="AH95" s="118" t="str">
        <f t="shared" ca="1" si="30"/>
        <v>-</v>
      </c>
      <c r="AI95" s="118">
        <f t="shared" ca="1" si="31"/>
        <v>0</v>
      </c>
      <c r="AJ95" s="120">
        <f t="shared" ca="1" si="32"/>
        <v>0</v>
      </c>
      <c r="AK95" s="118">
        <f t="shared" ca="1" si="33"/>
        <v>0</v>
      </c>
      <c r="AL95" s="118">
        <f t="shared" ca="1" si="34"/>
        <v>0</v>
      </c>
    </row>
    <row r="96" spans="1:38" ht="27" customHeight="1" x14ac:dyDescent="0.25">
      <c r="A96" s="53">
        <f>'OSNOVNA PLAČA'!A90</f>
        <v>81</v>
      </c>
      <c r="B96" s="333" t="str">
        <f t="shared" ca="1" si="21"/>
        <v>A81</v>
      </c>
      <c r="C96" s="333"/>
      <c r="D96" s="54" t="str">
        <f>IF(LEN('OSNOVNA PLAČA'!C90)&gt;0,'OSNOVNA PLAČA'!C90,"")</f>
        <v/>
      </c>
      <c r="E96" s="55" t="str">
        <f>IF(LEN('OSNOVNA PLAČA'!D90)&gt;0,'OSNOVNA PLAČA'!D90,"")</f>
        <v/>
      </c>
      <c r="F96" s="164">
        <f ca="1">IF(LEN(B96)&gt;0,'OBRAČUNANA OSNOVNA PLAČA'!M90,"")</f>
        <v>0</v>
      </c>
      <c r="G96" s="57"/>
      <c r="H96" s="57"/>
      <c r="I96" s="57"/>
      <c r="J96" s="57"/>
      <c r="K96" s="57"/>
      <c r="L96" s="178">
        <f t="shared" si="22"/>
        <v>0</v>
      </c>
      <c r="M96" s="179">
        <f t="shared" ca="1" si="35"/>
        <v>0</v>
      </c>
      <c r="N96" s="179">
        <f t="shared" ca="1" si="37"/>
        <v>0</v>
      </c>
      <c r="O96" s="180">
        <f t="shared" ca="1" si="23"/>
        <v>0</v>
      </c>
      <c r="P96" s="181">
        <f t="shared" ca="1" si="36"/>
        <v>0</v>
      </c>
      <c r="Q96" s="182">
        <f t="shared" ca="1" si="24"/>
        <v>0</v>
      </c>
      <c r="R96" s="182">
        <f ca="1">IF(LEN(B96)&gt;0,'8'!R96-'8'!Q96,"")</f>
        <v>0</v>
      </c>
      <c r="S96" s="183"/>
      <c r="T96" s="33"/>
      <c r="U96" s="33"/>
      <c r="V96" s="33"/>
      <c r="W96" s="33"/>
      <c r="X96" s="33"/>
      <c r="Y96" s="33"/>
      <c r="AB96" s="243">
        <f>ROW()</f>
        <v>96</v>
      </c>
      <c r="AC96" s="118">
        <f t="shared" ca="1" si="25"/>
        <v>0</v>
      </c>
      <c r="AD96" s="118">
        <f t="shared" ca="1" si="26"/>
        <v>0</v>
      </c>
      <c r="AE96" s="119" t="str">
        <f t="shared" ca="1" si="27"/>
        <v>-</v>
      </c>
      <c r="AF96" s="118" t="str">
        <f t="shared" ca="1" si="28"/>
        <v>-</v>
      </c>
      <c r="AG96" s="119" t="str">
        <f t="shared" ca="1" si="29"/>
        <v>-</v>
      </c>
      <c r="AH96" s="118" t="str">
        <f t="shared" ca="1" si="30"/>
        <v>-</v>
      </c>
      <c r="AI96" s="118">
        <f t="shared" ca="1" si="31"/>
        <v>0</v>
      </c>
      <c r="AJ96" s="120">
        <f t="shared" ca="1" si="32"/>
        <v>0</v>
      </c>
      <c r="AK96" s="118">
        <f t="shared" ca="1" si="33"/>
        <v>0</v>
      </c>
      <c r="AL96" s="118">
        <f t="shared" ca="1" si="34"/>
        <v>0</v>
      </c>
    </row>
    <row r="97" spans="1:38" ht="27" customHeight="1" x14ac:dyDescent="0.25">
      <c r="A97" s="53">
        <f>'OSNOVNA PLAČA'!A91</f>
        <v>82</v>
      </c>
      <c r="B97" s="333" t="str">
        <f t="shared" ca="1" si="21"/>
        <v>A82</v>
      </c>
      <c r="C97" s="333"/>
      <c r="D97" s="54" t="str">
        <f>IF(LEN('OSNOVNA PLAČA'!C91)&gt;0,'OSNOVNA PLAČA'!C91,"")</f>
        <v/>
      </c>
      <c r="E97" s="55" t="str">
        <f>IF(LEN('OSNOVNA PLAČA'!D91)&gt;0,'OSNOVNA PLAČA'!D91,"")</f>
        <v/>
      </c>
      <c r="F97" s="164">
        <f ca="1">IF(LEN(B97)&gt;0,'OBRAČUNANA OSNOVNA PLAČA'!M91,"")</f>
        <v>0</v>
      </c>
      <c r="G97" s="57"/>
      <c r="H97" s="57"/>
      <c r="I97" s="57"/>
      <c r="J97" s="57"/>
      <c r="K97" s="57"/>
      <c r="L97" s="178">
        <f t="shared" si="22"/>
        <v>0</v>
      </c>
      <c r="M97" s="179">
        <f t="shared" ca="1" si="35"/>
        <v>0</v>
      </c>
      <c r="N97" s="179">
        <f t="shared" ca="1" si="37"/>
        <v>0</v>
      </c>
      <c r="O97" s="180">
        <f t="shared" ca="1" si="23"/>
        <v>0</v>
      </c>
      <c r="P97" s="181">
        <f t="shared" ca="1" si="36"/>
        <v>0</v>
      </c>
      <c r="Q97" s="182">
        <f t="shared" ca="1" si="24"/>
        <v>0</v>
      </c>
      <c r="R97" s="182">
        <f ca="1">IF(LEN(B97)&gt;0,'8'!R97-'8'!Q97,"")</f>
        <v>0</v>
      </c>
      <c r="S97" s="183"/>
      <c r="T97" s="33"/>
      <c r="U97" s="33"/>
      <c r="V97" s="33"/>
      <c r="W97" s="33"/>
      <c r="X97" s="33"/>
      <c r="Y97" s="33"/>
      <c r="AB97" s="243">
        <f>ROW()</f>
        <v>97</v>
      </c>
      <c r="AC97" s="118">
        <f t="shared" ca="1" si="25"/>
        <v>0</v>
      </c>
      <c r="AD97" s="118">
        <f t="shared" ca="1" si="26"/>
        <v>0</v>
      </c>
      <c r="AE97" s="119" t="str">
        <f t="shared" ca="1" si="27"/>
        <v>-</v>
      </c>
      <c r="AF97" s="118" t="str">
        <f t="shared" ca="1" si="28"/>
        <v>-</v>
      </c>
      <c r="AG97" s="119" t="str">
        <f t="shared" ca="1" si="29"/>
        <v>-</v>
      </c>
      <c r="AH97" s="118" t="str">
        <f t="shared" ca="1" si="30"/>
        <v>-</v>
      </c>
      <c r="AI97" s="118">
        <f t="shared" ca="1" si="31"/>
        <v>0</v>
      </c>
      <c r="AJ97" s="120">
        <f t="shared" ca="1" si="32"/>
        <v>0</v>
      </c>
      <c r="AK97" s="118">
        <f t="shared" ca="1" si="33"/>
        <v>0</v>
      </c>
      <c r="AL97" s="118">
        <f t="shared" ca="1" si="34"/>
        <v>0</v>
      </c>
    </row>
    <row r="98" spans="1:38" ht="27" customHeight="1" x14ac:dyDescent="0.25">
      <c r="A98" s="53">
        <f>'OSNOVNA PLAČA'!A92</f>
        <v>83</v>
      </c>
      <c r="B98" s="333" t="str">
        <f t="shared" ca="1" si="21"/>
        <v>A83</v>
      </c>
      <c r="C98" s="333"/>
      <c r="D98" s="54" t="str">
        <f>IF(LEN('OSNOVNA PLAČA'!C92)&gt;0,'OSNOVNA PLAČA'!C92,"")</f>
        <v/>
      </c>
      <c r="E98" s="55" t="str">
        <f>IF(LEN('OSNOVNA PLAČA'!D92)&gt;0,'OSNOVNA PLAČA'!D92,"")</f>
        <v/>
      </c>
      <c r="F98" s="164">
        <f ca="1">IF(LEN(B98)&gt;0,'OBRAČUNANA OSNOVNA PLAČA'!M92,"")</f>
        <v>0</v>
      </c>
      <c r="G98" s="57"/>
      <c r="H98" s="57"/>
      <c r="I98" s="57"/>
      <c r="J98" s="57"/>
      <c r="K98" s="57"/>
      <c r="L98" s="178">
        <f t="shared" si="22"/>
        <v>0</v>
      </c>
      <c r="M98" s="179">
        <f t="shared" ca="1" si="35"/>
        <v>0</v>
      </c>
      <c r="N98" s="179">
        <f t="shared" ca="1" si="37"/>
        <v>0</v>
      </c>
      <c r="O98" s="180">
        <f t="shared" ca="1" si="23"/>
        <v>0</v>
      </c>
      <c r="P98" s="181">
        <f t="shared" ca="1" si="36"/>
        <v>0</v>
      </c>
      <c r="Q98" s="182">
        <f t="shared" ca="1" si="24"/>
        <v>0</v>
      </c>
      <c r="R98" s="182">
        <f ca="1">IF(LEN(B98)&gt;0,'8'!R98-'8'!Q98,"")</f>
        <v>0</v>
      </c>
      <c r="S98" s="183"/>
      <c r="T98" s="33"/>
      <c r="U98" s="33"/>
      <c r="V98" s="33"/>
      <c r="W98" s="33"/>
      <c r="X98" s="33"/>
      <c r="Y98" s="33"/>
      <c r="AB98" s="243">
        <f>ROW()</f>
        <v>98</v>
      </c>
      <c r="AC98" s="118">
        <f t="shared" ca="1" si="25"/>
        <v>0</v>
      </c>
      <c r="AD98" s="118">
        <f t="shared" ca="1" si="26"/>
        <v>0</v>
      </c>
      <c r="AE98" s="119" t="str">
        <f t="shared" ca="1" si="27"/>
        <v>-</v>
      </c>
      <c r="AF98" s="118" t="str">
        <f t="shared" ca="1" si="28"/>
        <v>-</v>
      </c>
      <c r="AG98" s="119" t="str">
        <f t="shared" ca="1" si="29"/>
        <v>-</v>
      </c>
      <c r="AH98" s="118" t="str">
        <f t="shared" ca="1" si="30"/>
        <v>-</v>
      </c>
      <c r="AI98" s="118">
        <f t="shared" ca="1" si="31"/>
        <v>0</v>
      </c>
      <c r="AJ98" s="120">
        <f t="shared" ca="1" si="32"/>
        <v>0</v>
      </c>
      <c r="AK98" s="118">
        <f t="shared" ca="1" si="33"/>
        <v>0</v>
      </c>
      <c r="AL98" s="118">
        <f t="shared" ca="1" si="34"/>
        <v>0</v>
      </c>
    </row>
    <row r="99" spans="1:38" ht="27" customHeight="1" x14ac:dyDescent="0.25">
      <c r="A99" s="53">
        <f>'OSNOVNA PLAČA'!A93</f>
        <v>84</v>
      </c>
      <c r="B99" s="333" t="str">
        <f t="shared" ca="1" si="21"/>
        <v>A84</v>
      </c>
      <c r="C99" s="333"/>
      <c r="D99" s="54" t="str">
        <f>IF(LEN('OSNOVNA PLAČA'!C93)&gt;0,'OSNOVNA PLAČA'!C93,"")</f>
        <v/>
      </c>
      <c r="E99" s="55" t="str">
        <f>IF(LEN('OSNOVNA PLAČA'!D93)&gt;0,'OSNOVNA PLAČA'!D93,"")</f>
        <v/>
      </c>
      <c r="F99" s="164">
        <f ca="1">IF(LEN(B99)&gt;0,'OBRAČUNANA OSNOVNA PLAČA'!M93,"")</f>
        <v>0</v>
      </c>
      <c r="G99" s="57"/>
      <c r="H99" s="57"/>
      <c r="I99" s="57"/>
      <c r="J99" s="57"/>
      <c r="K99" s="57"/>
      <c r="L99" s="178">
        <f t="shared" si="22"/>
        <v>0</v>
      </c>
      <c r="M99" s="179">
        <f t="shared" ca="1" si="35"/>
        <v>0</v>
      </c>
      <c r="N99" s="179">
        <f t="shared" ca="1" si="37"/>
        <v>0</v>
      </c>
      <c r="O99" s="180">
        <f t="shared" ca="1" si="23"/>
        <v>0</v>
      </c>
      <c r="P99" s="181">
        <f t="shared" ca="1" si="36"/>
        <v>0</v>
      </c>
      <c r="Q99" s="182">
        <f t="shared" ca="1" si="24"/>
        <v>0</v>
      </c>
      <c r="R99" s="182">
        <f ca="1">IF(LEN(B99)&gt;0,'8'!R99-'8'!Q99,"")</f>
        <v>0</v>
      </c>
      <c r="S99" s="183"/>
      <c r="T99" s="33"/>
      <c r="U99" s="33"/>
      <c r="V99" s="33"/>
      <c r="W99" s="33"/>
      <c r="X99" s="33"/>
      <c r="Y99" s="33"/>
      <c r="AB99" s="243">
        <f>ROW()</f>
        <v>99</v>
      </c>
      <c r="AC99" s="118">
        <f t="shared" ca="1" si="25"/>
        <v>0</v>
      </c>
      <c r="AD99" s="118">
        <f t="shared" ca="1" si="26"/>
        <v>0</v>
      </c>
      <c r="AE99" s="119" t="str">
        <f t="shared" ca="1" si="27"/>
        <v>-</v>
      </c>
      <c r="AF99" s="118" t="str">
        <f t="shared" ca="1" si="28"/>
        <v>-</v>
      </c>
      <c r="AG99" s="119" t="str">
        <f t="shared" ca="1" si="29"/>
        <v>-</v>
      </c>
      <c r="AH99" s="118" t="str">
        <f t="shared" ca="1" si="30"/>
        <v>-</v>
      </c>
      <c r="AI99" s="118">
        <f t="shared" ca="1" si="31"/>
        <v>0</v>
      </c>
      <c r="AJ99" s="120">
        <f t="shared" ca="1" si="32"/>
        <v>0</v>
      </c>
      <c r="AK99" s="118">
        <f t="shared" ca="1" si="33"/>
        <v>0</v>
      </c>
      <c r="AL99" s="118">
        <f t="shared" ca="1" si="34"/>
        <v>0</v>
      </c>
    </row>
    <row r="100" spans="1:38" ht="27" customHeight="1" x14ac:dyDescent="0.25">
      <c r="A100" s="53">
        <f>'OSNOVNA PLAČA'!A94</f>
        <v>85</v>
      </c>
      <c r="B100" s="333" t="str">
        <f t="shared" ca="1" si="21"/>
        <v>A85</v>
      </c>
      <c r="C100" s="333"/>
      <c r="D100" s="54" t="str">
        <f>IF(LEN('OSNOVNA PLAČA'!C94)&gt;0,'OSNOVNA PLAČA'!C94,"")</f>
        <v/>
      </c>
      <c r="E100" s="55" t="str">
        <f>IF(LEN('OSNOVNA PLAČA'!D94)&gt;0,'OSNOVNA PLAČA'!D94,"")</f>
        <v/>
      </c>
      <c r="F100" s="164">
        <f ca="1">IF(LEN(B100)&gt;0,'OBRAČUNANA OSNOVNA PLAČA'!M94,"")</f>
        <v>0</v>
      </c>
      <c r="G100" s="57"/>
      <c r="H100" s="57"/>
      <c r="I100" s="57"/>
      <c r="J100" s="57"/>
      <c r="K100" s="57"/>
      <c r="L100" s="178">
        <f t="shared" si="22"/>
        <v>0</v>
      </c>
      <c r="M100" s="179">
        <f t="shared" ca="1" si="35"/>
        <v>0</v>
      </c>
      <c r="N100" s="179">
        <f t="shared" ca="1" si="37"/>
        <v>0</v>
      </c>
      <c r="O100" s="180">
        <f t="shared" ca="1" si="23"/>
        <v>0</v>
      </c>
      <c r="P100" s="181">
        <f t="shared" ca="1" si="36"/>
        <v>0</v>
      </c>
      <c r="Q100" s="182">
        <f t="shared" ca="1" si="24"/>
        <v>0</v>
      </c>
      <c r="R100" s="182">
        <f ca="1">IF(LEN(B100)&gt;0,'8'!R100-'8'!Q100,"")</f>
        <v>0</v>
      </c>
      <c r="S100" s="183"/>
      <c r="T100" s="33"/>
      <c r="U100" s="33"/>
      <c r="V100" s="33"/>
      <c r="W100" s="33"/>
      <c r="X100" s="33"/>
      <c r="Y100" s="33"/>
      <c r="AB100" s="243">
        <f>ROW()</f>
        <v>100</v>
      </c>
      <c r="AC100" s="118">
        <f t="shared" ca="1" si="25"/>
        <v>0</v>
      </c>
      <c r="AD100" s="118">
        <f t="shared" ca="1" si="26"/>
        <v>0</v>
      </c>
      <c r="AE100" s="119" t="str">
        <f t="shared" ca="1" si="27"/>
        <v>-</v>
      </c>
      <c r="AF100" s="118" t="str">
        <f t="shared" ca="1" si="28"/>
        <v>-</v>
      </c>
      <c r="AG100" s="119" t="str">
        <f t="shared" ca="1" si="29"/>
        <v>-</v>
      </c>
      <c r="AH100" s="118" t="str">
        <f t="shared" ca="1" si="30"/>
        <v>-</v>
      </c>
      <c r="AI100" s="118">
        <f t="shared" ca="1" si="31"/>
        <v>0</v>
      </c>
      <c r="AJ100" s="120">
        <f t="shared" ca="1" si="32"/>
        <v>0</v>
      </c>
      <c r="AK100" s="118">
        <f t="shared" ca="1" si="33"/>
        <v>0</v>
      </c>
      <c r="AL100" s="118">
        <f t="shared" ca="1" si="34"/>
        <v>0</v>
      </c>
    </row>
    <row r="101" spans="1:38" ht="27" customHeight="1" x14ac:dyDescent="0.25">
      <c r="A101" s="53">
        <f>'OSNOVNA PLAČA'!A95</f>
        <v>86</v>
      </c>
      <c r="B101" s="333" t="str">
        <f t="shared" ca="1" si="21"/>
        <v>A86</v>
      </c>
      <c r="C101" s="333"/>
      <c r="D101" s="54" t="str">
        <f>IF(LEN('OSNOVNA PLAČA'!C95)&gt;0,'OSNOVNA PLAČA'!C95,"")</f>
        <v/>
      </c>
      <c r="E101" s="55" t="str">
        <f>IF(LEN('OSNOVNA PLAČA'!D95)&gt;0,'OSNOVNA PLAČA'!D95,"")</f>
        <v/>
      </c>
      <c r="F101" s="164">
        <f ca="1">IF(LEN(B101)&gt;0,'OBRAČUNANA OSNOVNA PLAČA'!M95,"")</f>
        <v>0</v>
      </c>
      <c r="G101" s="57"/>
      <c r="H101" s="57"/>
      <c r="I101" s="57"/>
      <c r="J101" s="57"/>
      <c r="K101" s="57"/>
      <c r="L101" s="178">
        <f t="shared" si="22"/>
        <v>0</v>
      </c>
      <c r="M101" s="179">
        <f t="shared" ca="1" si="35"/>
        <v>0</v>
      </c>
      <c r="N101" s="179">
        <f t="shared" ca="1" si="37"/>
        <v>0</v>
      </c>
      <c r="O101" s="180">
        <f t="shared" ca="1" si="23"/>
        <v>0</v>
      </c>
      <c r="P101" s="181">
        <f t="shared" ca="1" si="36"/>
        <v>0</v>
      </c>
      <c r="Q101" s="182">
        <f t="shared" ca="1" si="24"/>
        <v>0</v>
      </c>
      <c r="R101" s="182">
        <f ca="1">IF(LEN(B101)&gt;0,'8'!R101-'8'!Q101,"")</f>
        <v>0</v>
      </c>
      <c r="S101" s="183"/>
      <c r="T101" s="33"/>
      <c r="U101" s="33"/>
      <c r="V101" s="33"/>
      <c r="W101" s="33"/>
      <c r="X101" s="33"/>
      <c r="Y101" s="33"/>
      <c r="AB101" s="243">
        <f>ROW()</f>
        <v>101</v>
      </c>
      <c r="AC101" s="118">
        <f t="shared" ca="1" si="25"/>
        <v>0</v>
      </c>
      <c r="AD101" s="118">
        <f t="shared" ca="1" si="26"/>
        <v>0</v>
      </c>
      <c r="AE101" s="119" t="str">
        <f t="shared" ca="1" si="27"/>
        <v>-</v>
      </c>
      <c r="AF101" s="118" t="str">
        <f t="shared" ca="1" si="28"/>
        <v>-</v>
      </c>
      <c r="AG101" s="119" t="str">
        <f t="shared" ca="1" si="29"/>
        <v>-</v>
      </c>
      <c r="AH101" s="118" t="str">
        <f t="shared" ca="1" si="30"/>
        <v>-</v>
      </c>
      <c r="AI101" s="118">
        <f t="shared" ca="1" si="31"/>
        <v>0</v>
      </c>
      <c r="AJ101" s="120">
        <f t="shared" ca="1" si="32"/>
        <v>0</v>
      </c>
      <c r="AK101" s="118">
        <f t="shared" ca="1" si="33"/>
        <v>0</v>
      </c>
      <c r="AL101" s="118">
        <f t="shared" ca="1" si="34"/>
        <v>0</v>
      </c>
    </row>
    <row r="102" spans="1:38" ht="27" customHeight="1" x14ac:dyDescent="0.25">
      <c r="A102" s="53">
        <f>'OSNOVNA PLAČA'!A96</f>
        <v>87</v>
      </c>
      <c r="B102" s="333" t="str">
        <f t="shared" ca="1" si="21"/>
        <v>A87</v>
      </c>
      <c r="C102" s="333"/>
      <c r="D102" s="54" t="str">
        <f>IF(LEN('OSNOVNA PLAČA'!C96)&gt;0,'OSNOVNA PLAČA'!C96,"")</f>
        <v/>
      </c>
      <c r="E102" s="55" t="str">
        <f>IF(LEN('OSNOVNA PLAČA'!D96)&gt;0,'OSNOVNA PLAČA'!D96,"")</f>
        <v/>
      </c>
      <c r="F102" s="164">
        <f ca="1">IF(LEN(B102)&gt;0,'OBRAČUNANA OSNOVNA PLAČA'!M96,"")</f>
        <v>0</v>
      </c>
      <c r="G102" s="57"/>
      <c r="H102" s="57"/>
      <c r="I102" s="57"/>
      <c r="J102" s="57"/>
      <c r="K102" s="57"/>
      <c r="L102" s="178">
        <f t="shared" si="22"/>
        <v>0</v>
      </c>
      <c r="M102" s="179">
        <f t="shared" ca="1" si="35"/>
        <v>0</v>
      </c>
      <c r="N102" s="179">
        <f t="shared" ca="1" si="37"/>
        <v>0</v>
      </c>
      <c r="O102" s="180">
        <f t="shared" ca="1" si="23"/>
        <v>0</v>
      </c>
      <c r="P102" s="181">
        <f t="shared" ca="1" si="36"/>
        <v>0</v>
      </c>
      <c r="Q102" s="182">
        <f t="shared" ca="1" si="24"/>
        <v>0</v>
      </c>
      <c r="R102" s="182">
        <f ca="1">IF(LEN(B102)&gt;0,'8'!R102-'8'!Q102,"")</f>
        <v>0</v>
      </c>
      <c r="S102" s="183"/>
      <c r="T102" s="33"/>
      <c r="U102" s="33"/>
      <c r="V102" s="33"/>
      <c r="W102" s="33"/>
      <c r="X102" s="33"/>
      <c r="Y102" s="33"/>
      <c r="AB102" s="243">
        <f>ROW()</f>
        <v>102</v>
      </c>
      <c r="AC102" s="118">
        <f t="shared" ca="1" si="25"/>
        <v>0</v>
      </c>
      <c r="AD102" s="118">
        <f t="shared" ca="1" si="26"/>
        <v>0</v>
      </c>
      <c r="AE102" s="119" t="str">
        <f t="shared" ca="1" si="27"/>
        <v>-</v>
      </c>
      <c r="AF102" s="118" t="str">
        <f t="shared" ca="1" si="28"/>
        <v>-</v>
      </c>
      <c r="AG102" s="119" t="str">
        <f t="shared" ca="1" si="29"/>
        <v>-</v>
      </c>
      <c r="AH102" s="118" t="str">
        <f t="shared" ca="1" si="30"/>
        <v>-</v>
      </c>
      <c r="AI102" s="118">
        <f t="shared" ca="1" si="31"/>
        <v>0</v>
      </c>
      <c r="AJ102" s="120">
        <f t="shared" ca="1" si="32"/>
        <v>0</v>
      </c>
      <c r="AK102" s="118">
        <f t="shared" ca="1" si="33"/>
        <v>0</v>
      </c>
      <c r="AL102" s="118">
        <f t="shared" ca="1" si="34"/>
        <v>0</v>
      </c>
    </row>
    <row r="103" spans="1:38" ht="27" customHeight="1" x14ac:dyDescent="0.25">
      <c r="A103" s="53">
        <f>'OSNOVNA PLAČA'!A97</f>
        <v>88</v>
      </c>
      <c r="B103" s="333" t="str">
        <f t="shared" ca="1" si="21"/>
        <v>A88</v>
      </c>
      <c r="C103" s="333"/>
      <c r="D103" s="54" t="str">
        <f>IF(LEN('OSNOVNA PLAČA'!C97)&gt;0,'OSNOVNA PLAČA'!C97,"")</f>
        <v/>
      </c>
      <c r="E103" s="55" t="str">
        <f>IF(LEN('OSNOVNA PLAČA'!D97)&gt;0,'OSNOVNA PLAČA'!D97,"")</f>
        <v/>
      </c>
      <c r="F103" s="164">
        <f ca="1">IF(LEN(B103)&gt;0,'OBRAČUNANA OSNOVNA PLAČA'!M97,"")</f>
        <v>0</v>
      </c>
      <c r="G103" s="57"/>
      <c r="H103" s="57"/>
      <c r="I103" s="57"/>
      <c r="J103" s="57"/>
      <c r="K103" s="57"/>
      <c r="L103" s="178">
        <f t="shared" si="22"/>
        <v>0</v>
      </c>
      <c r="M103" s="179">
        <f t="shared" ca="1" si="35"/>
        <v>0</v>
      </c>
      <c r="N103" s="179">
        <f t="shared" ca="1" si="37"/>
        <v>0</v>
      </c>
      <c r="O103" s="180">
        <f t="shared" ca="1" si="23"/>
        <v>0</v>
      </c>
      <c r="P103" s="181">
        <f t="shared" ca="1" si="36"/>
        <v>0</v>
      </c>
      <c r="Q103" s="182">
        <f t="shared" ca="1" si="24"/>
        <v>0</v>
      </c>
      <c r="R103" s="182">
        <f ca="1">IF(LEN(B103)&gt;0,'8'!R103-'8'!Q103,"")</f>
        <v>0</v>
      </c>
      <c r="S103" s="183"/>
      <c r="T103" s="33"/>
      <c r="U103" s="33"/>
      <c r="V103" s="33"/>
      <c r="W103" s="33"/>
      <c r="X103" s="33"/>
      <c r="Y103" s="33"/>
      <c r="AB103" s="243">
        <f>ROW()</f>
        <v>103</v>
      </c>
      <c r="AC103" s="118">
        <f t="shared" ca="1" si="25"/>
        <v>0</v>
      </c>
      <c r="AD103" s="118">
        <f t="shared" ca="1" si="26"/>
        <v>0</v>
      </c>
      <c r="AE103" s="119" t="str">
        <f t="shared" ca="1" si="27"/>
        <v>-</v>
      </c>
      <c r="AF103" s="118" t="str">
        <f t="shared" ca="1" si="28"/>
        <v>-</v>
      </c>
      <c r="AG103" s="119" t="str">
        <f t="shared" ca="1" si="29"/>
        <v>-</v>
      </c>
      <c r="AH103" s="118" t="str">
        <f t="shared" ca="1" si="30"/>
        <v>-</v>
      </c>
      <c r="AI103" s="118">
        <f t="shared" ca="1" si="31"/>
        <v>0</v>
      </c>
      <c r="AJ103" s="120">
        <f t="shared" ca="1" si="32"/>
        <v>0</v>
      </c>
      <c r="AK103" s="118">
        <f t="shared" ca="1" si="33"/>
        <v>0</v>
      </c>
      <c r="AL103" s="118">
        <f t="shared" ca="1" si="34"/>
        <v>0</v>
      </c>
    </row>
    <row r="104" spans="1:38" ht="27" customHeight="1" x14ac:dyDescent="0.25">
      <c r="A104" s="53">
        <f>'OSNOVNA PLAČA'!A98</f>
        <v>89</v>
      </c>
      <c r="B104" s="333" t="str">
        <f t="shared" ca="1" si="21"/>
        <v>A89</v>
      </c>
      <c r="C104" s="333"/>
      <c r="D104" s="54" t="str">
        <f>IF(LEN('OSNOVNA PLAČA'!C98)&gt;0,'OSNOVNA PLAČA'!C98,"")</f>
        <v/>
      </c>
      <c r="E104" s="55" t="str">
        <f>IF(LEN('OSNOVNA PLAČA'!D98)&gt;0,'OSNOVNA PLAČA'!D98,"")</f>
        <v/>
      </c>
      <c r="F104" s="164">
        <f ca="1">IF(LEN(B104)&gt;0,'OBRAČUNANA OSNOVNA PLAČA'!M98,"")</f>
        <v>0</v>
      </c>
      <c r="G104" s="57"/>
      <c r="H104" s="57"/>
      <c r="I104" s="57"/>
      <c r="J104" s="57"/>
      <c r="K104" s="57"/>
      <c r="L104" s="178">
        <f t="shared" si="22"/>
        <v>0</v>
      </c>
      <c r="M104" s="179">
        <f t="shared" ca="1" si="35"/>
        <v>0</v>
      </c>
      <c r="N104" s="179">
        <f t="shared" ca="1" si="37"/>
        <v>0</v>
      </c>
      <c r="O104" s="180">
        <f t="shared" ca="1" si="23"/>
        <v>0</v>
      </c>
      <c r="P104" s="181">
        <f t="shared" ca="1" si="36"/>
        <v>0</v>
      </c>
      <c r="Q104" s="182">
        <f t="shared" ca="1" si="24"/>
        <v>0</v>
      </c>
      <c r="R104" s="182">
        <f ca="1">IF(LEN(B104)&gt;0,'8'!R104-'8'!Q104,"")</f>
        <v>0</v>
      </c>
      <c r="S104" s="183"/>
      <c r="T104" s="33"/>
      <c r="U104" s="33"/>
      <c r="V104" s="33"/>
      <c r="W104" s="33"/>
      <c r="X104" s="33"/>
      <c r="Y104" s="33"/>
      <c r="AB104" s="243">
        <f>ROW()</f>
        <v>104</v>
      </c>
      <c r="AC104" s="118">
        <f t="shared" ca="1" si="25"/>
        <v>0</v>
      </c>
      <c r="AD104" s="118">
        <f t="shared" ca="1" si="26"/>
        <v>0</v>
      </c>
      <c r="AE104" s="119" t="str">
        <f t="shared" ca="1" si="27"/>
        <v>-</v>
      </c>
      <c r="AF104" s="118" t="str">
        <f t="shared" ca="1" si="28"/>
        <v>-</v>
      </c>
      <c r="AG104" s="119" t="str">
        <f t="shared" ca="1" si="29"/>
        <v>-</v>
      </c>
      <c r="AH104" s="118" t="str">
        <f t="shared" ca="1" si="30"/>
        <v>-</v>
      </c>
      <c r="AI104" s="118">
        <f t="shared" ca="1" si="31"/>
        <v>0</v>
      </c>
      <c r="AJ104" s="120">
        <f t="shared" ca="1" si="32"/>
        <v>0</v>
      </c>
      <c r="AK104" s="118">
        <f t="shared" ca="1" si="33"/>
        <v>0</v>
      </c>
      <c r="AL104" s="118">
        <f t="shared" ca="1" si="34"/>
        <v>0</v>
      </c>
    </row>
    <row r="105" spans="1:38" ht="27" customHeight="1" x14ac:dyDescent="0.25">
      <c r="A105" s="53">
        <f>'OSNOVNA PLAČA'!A99</f>
        <v>90</v>
      </c>
      <c r="B105" s="333" t="str">
        <f t="shared" ca="1" si="21"/>
        <v>A90</v>
      </c>
      <c r="C105" s="333"/>
      <c r="D105" s="54" t="str">
        <f>IF(LEN('OSNOVNA PLAČA'!C99)&gt;0,'OSNOVNA PLAČA'!C99,"")</f>
        <v/>
      </c>
      <c r="E105" s="55" t="str">
        <f>IF(LEN('OSNOVNA PLAČA'!D99)&gt;0,'OSNOVNA PLAČA'!D99,"")</f>
        <v/>
      </c>
      <c r="F105" s="164">
        <f ca="1">IF(LEN(B105)&gt;0,'OBRAČUNANA OSNOVNA PLAČA'!M99,"")</f>
        <v>0</v>
      </c>
      <c r="G105" s="57"/>
      <c r="H105" s="57"/>
      <c r="I105" s="57"/>
      <c r="J105" s="57"/>
      <c r="K105" s="57"/>
      <c r="L105" s="178">
        <f t="shared" si="22"/>
        <v>0</v>
      </c>
      <c r="M105" s="179">
        <f t="shared" ca="1" si="35"/>
        <v>0</v>
      </c>
      <c r="N105" s="179">
        <f t="shared" ca="1" si="37"/>
        <v>0</v>
      </c>
      <c r="O105" s="180">
        <f t="shared" ca="1" si="23"/>
        <v>0</v>
      </c>
      <c r="P105" s="181">
        <f t="shared" ca="1" si="36"/>
        <v>0</v>
      </c>
      <c r="Q105" s="182">
        <f t="shared" ca="1" si="24"/>
        <v>0</v>
      </c>
      <c r="R105" s="182">
        <f ca="1">IF(LEN(B105)&gt;0,'8'!R105-'8'!Q105,"")</f>
        <v>0</v>
      </c>
      <c r="S105" s="183"/>
      <c r="T105" s="33"/>
      <c r="U105" s="33"/>
      <c r="V105" s="33"/>
      <c r="W105" s="33"/>
      <c r="X105" s="33"/>
      <c r="Y105" s="33"/>
      <c r="AB105" s="243">
        <f>ROW()</f>
        <v>105</v>
      </c>
      <c r="AC105" s="118">
        <f t="shared" ca="1" si="25"/>
        <v>0</v>
      </c>
      <c r="AD105" s="118">
        <f t="shared" ca="1" si="26"/>
        <v>0</v>
      </c>
      <c r="AE105" s="119" t="str">
        <f t="shared" ca="1" si="27"/>
        <v>-</v>
      </c>
      <c r="AF105" s="118" t="str">
        <f t="shared" ca="1" si="28"/>
        <v>-</v>
      </c>
      <c r="AG105" s="119" t="str">
        <f t="shared" ca="1" si="29"/>
        <v>-</v>
      </c>
      <c r="AH105" s="118" t="str">
        <f t="shared" ca="1" si="30"/>
        <v>-</v>
      </c>
      <c r="AI105" s="118">
        <f t="shared" ca="1" si="31"/>
        <v>0</v>
      </c>
      <c r="AJ105" s="120">
        <f t="shared" ca="1" si="32"/>
        <v>0</v>
      </c>
      <c r="AK105" s="118">
        <f t="shared" ca="1" si="33"/>
        <v>0</v>
      </c>
      <c r="AL105" s="118">
        <f t="shared" ca="1" si="34"/>
        <v>0</v>
      </c>
    </row>
    <row r="106" spans="1:38" ht="27" customHeight="1" x14ac:dyDescent="0.25">
      <c r="A106" s="53">
        <f>'OSNOVNA PLAČA'!A100</f>
        <v>91</v>
      </c>
      <c r="B106" s="333" t="str">
        <f t="shared" ca="1" si="21"/>
        <v>A91</v>
      </c>
      <c r="C106" s="333"/>
      <c r="D106" s="54" t="str">
        <f>IF(LEN('OSNOVNA PLAČA'!C100)&gt;0,'OSNOVNA PLAČA'!C100,"")</f>
        <v/>
      </c>
      <c r="E106" s="55" t="str">
        <f>IF(LEN('OSNOVNA PLAČA'!D100)&gt;0,'OSNOVNA PLAČA'!D100,"")</f>
        <v/>
      </c>
      <c r="F106" s="164">
        <f ca="1">IF(LEN(B106)&gt;0,'OBRAČUNANA OSNOVNA PLAČA'!M100,"")</f>
        <v>0</v>
      </c>
      <c r="G106" s="57"/>
      <c r="H106" s="57"/>
      <c r="I106" s="57"/>
      <c r="J106" s="57"/>
      <c r="K106" s="57"/>
      <c r="L106" s="178">
        <f t="shared" si="22"/>
        <v>0</v>
      </c>
      <c r="M106" s="179">
        <f t="shared" ca="1" si="35"/>
        <v>0</v>
      </c>
      <c r="N106" s="179">
        <f t="shared" ca="1" si="37"/>
        <v>0</v>
      </c>
      <c r="O106" s="180">
        <f t="shared" ca="1" si="23"/>
        <v>0</v>
      </c>
      <c r="P106" s="181">
        <f t="shared" ca="1" si="36"/>
        <v>0</v>
      </c>
      <c r="Q106" s="182">
        <f t="shared" ca="1" si="24"/>
        <v>0</v>
      </c>
      <c r="R106" s="182">
        <f ca="1">IF(LEN(B106)&gt;0,'8'!R106-'8'!Q106,"")</f>
        <v>0</v>
      </c>
      <c r="S106" s="183"/>
      <c r="T106" s="33"/>
      <c r="U106" s="33"/>
      <c r="V106" s="33"/>
      <c r="W106" s="33"/>
      <c r="X106" s="33"/>
      <c r="Y106" s="33"/>
      <c r="AB106" s="243">
        <f>ROW()</f>
        <v>106</v>
      </c>
      <c r="AC106" s="118">
        <f t="shared" ca="1" si="25"/>
        <v>0</v>
      </c>
      <c r="AD106" s="118">
        <f t="shared" ca="1" si="26"/>
        <v>0</v>
      </c>
      <c r="AE106" s="119" t="str">
        <f t="shared" ca="1" si="27"/>
        <v>-</v>
      </c>
      <c r="AF106" s="118" t="str">
        <f t="shared" ca="1" si="28"/>
        <v>-</v>
      </c>
      <c r="AG106" s="119" t="str">
        <f t="shared" ca="1" si="29"/>
        <v>-</v>
      </c>
      <c r="AH106" s="118" t="str">
        <f t="shared" ca="1" si="30"/>
        <v>-</v>
      </c>
      <c r="AI106" s="118">
        <f t="shared" ca="1" si="31"/>
        <v>0</v>
      </c>
      <c r="AJ106" s="120">
        <f t="shared" ca="1" si="32"/>
        <v>0</v>
      </c>
      <c r="AK106" s="118">
        <f t="shared" ca="1" si="33"/>
        <v>0</v>
      </c>
      <c r="AL106" s="118">
        <f t="shared" ca="1" si="34"/>
        <v>0</v>
      </c>
    </row>
    <row r="107" spans="1:38" ht="27" customHeight="1" x14ac:dyDescent="0.25">
      <c r="A107" s="53">
        <f>'OSNOVNA PLAČA'!A101</f>
        <v>92</v>
      </c>
      <c r="B107" s="333" t="str">
        <f t="shared" ca="1" si="21"/>
        <v>A92</v>
      </c>
      <c r="C107" s="333"/>
      <c r="D107" s="54" t="str">
        <f>IF(LEN('OSNOVNA PLAČA'!C101)&gt;0,'OSNOVNA PLAČA'!C101,"")</f>
        <v/>
      </c>
      <c r="E107" s="55" t="str">
        <f>IF(LEN('OSNOVNA PLAČA'!D101)&gt;0,'OSNOVNA PLAČA'!D101,"")</f>
        <v/>
      </c>
      <c r="F107" s="164">
        <f ca="1">IF(LEN(B107)&gt;0,'OBRAČUNANA OSNOVNA PLAČA'!M101,"")</f>
        <v>0</v>
      </c>
      <c r="G107" s="57"/>
      <c r="H107" s="57"/>
      <c r="I107" s="57"/>
      <c r="J107" s="57"/>
      <c r="K107" s="57"/>
      <c r="L107" s="178">
        <f t="shared" si="22"/>
        <v>0</v>
      </c>
      <c r="M107" s="179">
        <f t="shared" ca="1" si="35"/>
        <v>0</v>
      </c>
      <c r="N107" s="179">
        <f t="shared" ca="1" si="37"/>
        <v>0</v>
      </c>
      <c r="O107" s="180">
        <f t="shared" ca="1" si="23"/>
        <v>0</v>
      </c>
      <c r="P107" s="181">
        <f t="shared" ca="1" si="36"/>
        <v>0</v>
      </c>
      <c r="Q107" s="182">
        <f t="shared" ca="1" si="24"/>
        <v>0</v>
      </c>
      <c r="R107" s="182">
        <f ca="1">IF(LEN(B107)&gt;0,'8'!R107-'8'!Q107,"")</f>
        <v>0</v>
      </c>
      <c r="S107" s="183"/>
      <c r="T107" s="33"/>
      <c r="U107" s="33"/>
      <c r="V107" s="33"/>
      <c r="W107" s="33"/>
      <c r="X107" s="33"/>
      <c r="Y107" s="33"/>
      <c r="AB107" s="243">
        <f>ROW()</f>
        <v>107</v>
      </c>
      <c r="AC107" s="118">
        <f t="shared" ca="1" si="25"/>
        <v>0</v>
      </c>
      <c r="AD107" s="118">
        <f t="shared" ca="1" si="26"/>
        <v>0</v>
      </c>
      <c r="AE107" s="119" t="str">
        <f t="shared" ca="1" si="27"/>
        <v>-</v>
      </c>
      <c r="AF107" s="118" t="str">
        <f t="shared" ca="1" si="28"/>
        <v>-</v>
      </c>
      <c r="AG107" s="119" t="str">
        <f t="shared" ca="1" si="29"/>
        <v>-</v>
      </c>
      <c r="AH107" s="118" t="str">
        <f t="shared" ca="1" si="30"/>
        <v>-</v>
      </c>
      <c r="AI107" s="118">
        <f t="shared" ca="1" si="31"/>
        <v>0</v>
      </c>
      <c r="AJ107" s="120">
        <f t="shared" ca="1" si="32"/>
        <v>0</v>
      </c>
      <c r="AK107" s="118">
        <f t="shared" ca="1" si="33"/>
        <v>0</v>
      </c>
      <c r="AL107" s="118">
        <f t="shared" ca="1" si="34"/>
        <v>0</v>
      </c>
    </row>
    <row r="108" spans="1:38" ht="27" customHeight="1" x14ac:dyDescent="0.25">
      <c r="A108" s="53">
        <f>'OSNOVNA PLAČA'!A102</f>
        <v>93</v>
      </c>
      <c r="B108" s="333" t="str">
        <f t="shared" ca="1" si="21"/>
        <v>A93</v>
      </c>
      <c r="C108" s="333"/>
      <c r="D108" s="54" t="str">
        <f>IF(LEN('OSNOVNA PLAČA'!C102)&gt;0,'OSNOVNA PLAČA'!C102,"")</f>
        <v/>
      </c>
      <c r="E108" s="55" t="str">
        <f>IF(LEN('OSNOVNA PLAČA'!D102)&gt;0,'OSNOVNA PLAČA'!D102,"")</f>
        <v/>
      </c>
      <c r="F108" s="164">
        <f ca="1">IF(LEN(B108)&gt;0,'OBRAČUNANA OSNOVNA PLAČA'!M102,"")</f>
        <v>0</v>
      </c>
      <c r="G108" s="57"/>
      <c r="H108" s="57"/>
      <c r="I108" s="57"/>
      <c r="J108" s="57"/>
      <c r="K108" s="57"/>
      <c r="L108" s="178">
        <f t="shared" si="22"/>
        <v>0</v>
      </c>
      <c r="M108" s="179">
        <f t="shared" ca="1" si="35"/>
        <v>0</v>
      </c>
      <c r="N108" s="179">
        <f t="shared" ca="1" si="37"/>
        <v>0</v>
      </c>
      <c r="O108" s="180">
        <f t="shared" ca="1" si="23"/>
        <v>0</v>
      </c>
      <c r="P108" s="181">
        <f t="shared" ca="1" si="36"/>
        <v>0</v>
      </c>
      <c r="Q108" s="182">
        <f t="shared" ca="1" si="24"/>
        <v>0</v>
      </c>
      <c r="R108" s="182">
        <f ca="1">IF(LEN(B108)&gt;0,'8'!R108-'8'!Q108,"")</f>
        <v>0</v>
      </c>
      <c r="S108" s="183"/>
      <c r="T108" s="33"/>
      <c r="U108" s="33"/>
      <c r="V108" s="33"/>
      <c r="W108" s="33"/>
      <c r="X108" s="33"/>
      <c r="Y108" s="33"/>
      <c r="AB108" s="243">
        <f>ROW()</f>
        <v>108</v>
      </c>
      <c r="AC108" s="118">
        <f t="shared" ca="1" si="25"/>
        <v>0</v>
      </c>
      <c r="AD108" s="118">
        <f t="shared" ca="1" si="26"/>
        <v>0</v>
      </c>
      <c r="AE108" s="119" t="str">
        <f t="shared" ca="1" si="27"/>
        <v>-</v>
      </c>
      <c r="AF108" s="118" t="str">
        <f t="shared" ca="1" si="28"/>
        <v>-</v>
      </c>
      <c r="AG108" s="119" t="str">
        <f t="shared" ca="1" si="29"/>
        <v>-</v>
      </c>
      <c r="AH108" s="118" t="str">
        <f t="shared" ca="1" si="30"/>
        <v>-</v>
      </c>
      <c r="AI108" s="118">
        <f t="shared" ca="1" si="31"/>
        <v>0</v>
      </c>
      <c r="AJ108" s="120">
        <f t="shared" ca="1" si="32"/>
        <v>0</v>
      </c>
      <c r="AK108" s="118">
        <f t="shared" ca="1" si="33"/>
        <v>0</v>
      </c>
      <c r="AL108" s="118">
        <f t="shared" ca="1" si="34"/>
        <v>0</v>
      </c>
    </row>
    <row r="109" spans="1:38" ht="27" customHeight="1" x14ac:dyDescent="0.25">
      <c r="A109" s="53">
        <f>'OSNOVNA PLAČA'!A103</f>
        <v>94</v>
      </c>
      <c r="B109" s="333" t="str">
        <f t="shared" ca="1" si="21"/>
        <v>A94</v>
      </c>
      <c r="C109" s="333"/>
      <c r="D109" s="54" t="str">
        <f>IF(LEN('OSNOVNA PLAČA'!C103)&gt;0,'OSNOVNA PLAČA'!C103,"")</f>
        <v/>
      </c>
      <c r="E109" s="55" t="str">
        <f>IF(LEN('OSNOVNA PLAČA'!D103)&gt;0,'OSNOVNA PLAČA'!D103,"")</f>
        <v/>
      </c>
      <c r="F109" s="164">
        <f ca="1">IF(LEN(B109)&gt;0,'OBRAČUNANA OSNOVNA PLAČA'!M103,"")</f>
        <v>0</v>
      </c>
      <c r="G109" s="57"/>
      <c r="H109" s="57"/>
      <c r="I109" s="57"/>
      <c r="J109" s="57"/>
      <c r="K109" s="57"/>
      <c r="L109" s="178">
        <f t="shared" si="22"/>
        <v>0</v>
      </c>
      <c r="M109" s="179">
        <f t="shared" ca="1" si="35"/>
        <v>0</v>
      </c>
      <c r="N109" s="179">
        <f t="shared" ca="1" si="37"/>
        <v>0</v>
      </c>
      <c r="O109" s="180">
        <f t="shared" ca="1" si="23"/>
        <v>0</v>
      </c>
      <c r="P109" s="181">
        <f t="shared" ca="1" si="36"/>
        <v>0</v>
      </c>
      <c r="Q109" s="182">
        <f t="shared" ca="1" si="24"/>
        <v>0</v>
      </c>
      <c r="R109" s="182">
        <f ca="1">IF(LEN(B109)&gt;0,'8'!R109-'8'!Q109,"")</f>
        <v>0</v>
      </c>
      <c r="S109" s="183"/>
      <c r="T109" s="33"/>
      <c r="U109" s="33"/>
      <c r="V109" s="33"/>
      <c r="W109" s="33"/>
      <c r="X109" s="33"/>
      <c r="Y109" s="33"/>
      <c r="AB109" s="243">
        <f>ROW()</f>
        <v>109</v>
      </c>
      <c r="AC109" s="118">
        <f t="shared" ca="1" si="25"/>
        <v>0</v>
      </c>
      <c r="AD109" s="118">
        <f t="shared" ca="1" si="26"/>
        <v>0</v>
      </c>
      <c r="AE109" s="119" t="str">
        <f t="shared" ca="1" si="27"/>
        <v>-</v>
      </c>
      <c r="AF109" s="118" t="str">
        <f t="shared" ca="1" si="28"/>
        <v>-</v>
      </c>
      <c r="AG109" s="119" t="str">
        <f t="shared" ca="1" si="29"/>
        <v>-</v>
      </c>
      <c r="AH109" s="118" t="str">
        <f t="shared" ca="1" si="30"/>
        <v>-</v>
      </c>
      <c r="AI109" s="118">
        <f t="shared" ca="1" si="31"/>
        <v>0</v>
      </c>
      <c r="AJ109" s="120">
        <f t="shared" ca="1" si="32"/>
        <v>0</v>
      </c>
      <c r="AK109" s="118">
        <f t="shared" ca="1" si="33"/>
        <v>0</v>
      </c>
      <c r="AL109" s="118">
        <f t="shared" ca="1" si="34"/>
        <v>0</v>
      </c>
    </row>
    <row r="110" spans="1:38" ht="27" customHeight="1" x14ac:dyDescent="0.25">
      <c r="A110" s="53">
        <f>'OSNOVNA PLAČA'!A104</f>
        <v>95</v>
      </c>
      <c r="B110" s="333" t="str">
        <f t="shared" ca="1" si="21"/>
        <v>A95</v>
      </c>
      <c r="C110" s="333"/>
      <c r="D110" s="54" t="str">
        <f>IF(LEN('OSNOVNA PLAČA'!C104)&gt;0,'OSNOVNA PLAČA'!C104,"")</f>
        <v/>
      </c>
      <c r="E110" s="55" t="str">
        <f>IF(LEN('OSNOVNA PLAČA'!D104)&gt;0,'OSNOVNA PLAČA'!D104,"")</f>
        <v/>
      </c>
      <c r="F110" s="164">
        <f ca="1">IF(LEN(B110)&gt;0,'OBRAČUNANA OSNOVNA PLAČA'!M104,"")</f>
        <v>0</v>
      </c>
      <c r="G110" s="57"/>
      <c r="H110" s="57"/>
      <c r="I110" s="57"/>
      <c r="J110" s="57"/>
      <c r="K110" s="57"/>
      <c r="L110" s="178">
        <f t="shared" si="22"/>
        <v>0</v>
      </c>
      <c r="M110" s="179">
        <f t="shared" ca="1" si="35"/>
        <v>0</v>
      </c>
      <c r="N110" s="179">
        <f t="shared" ca="1" si="37"/>
        <v>0</v>
      </c>
      <c r="O110" s="180">
        <f t="shared" ca="1" si="23"/>
        <v>0</v>
      </c>
      <c r="P110" s="181">
        <f t="shared" ca="1" si="36"/>
        <v>0</v>
      </c>
      <c r="Q110" s="182">
        <f t="shared" ca="1" si="24"/>
        <v>0</v>
      </c>
      <c r="R110" s="182">
        <f ca="1">IF(LEN(B110)&gt;0,'8'!R110-'8'!Q110,"")</f>
        <v>0</v>
      </c>
      <c r="S110" s="183"/>
      <c r="T110" s="33"/>
      <c r="U110" s="33"/>
      <c r="V110" s="33"/>
      <c r="W110" s="33"/>
      <c r="X110" s="33"/>
      <c r="Y110" s="33"/>
      <c r="AB110" s="243">
        <f>ROW()</f>
        <v>110</v>
      </c>
      <c r="AC110" s="118">
        <f t="shared" ca="1" si="25"/>
        <v>0</v>
      </c>
      <c r="AD110" s="118">
        <f t="shared" ca="1" si="26"/>
        <v>0</v>
      </c>
      <c r="AE110" s="119" t="str">
        <f t="shared" ca="1" si="27"/>
        <v>-</v>
      </c>
      <c r="AF110" s="118" t="str">
        <f t="shared" ca="1" si="28"/>
        <v>-</v>
      </c>
      <c r="AG110" s="119" t="str">
        <f t="shared" ca="1" si="29"/>
        <v>-</v>
      </c>
      <c r="AH110" s="118" t="str">
        <f t="shared" ca="1" si="30"/>
        <v>-</v>
      </c>
      <c r="AI110" s="118">
        <f t="shared" ca="1" si="31"/>
        <v>0</v>
      </c>
      <c r="AJ110" s="120">
        <f t="shared" ca="1" si="32"/>
        <v>0</v>
      </c>
      <c r="AK110" s="118">
        <f t="shared" ca="1" si="33"/>
        <v>0</v>
      </c>
      <c r="AL110" s="118">
        <f t="shared" ca="1" si="34"/>
        <v>0</v>
      </c>
    </row>
    <row r="111" spans="1:38" ht="27" customHeight="1" x14ac:dyDescent="0.25">
      <c r="A111" s="53">
        <f>'OSNOVNA PLAČA'!A105</f>
        <v>96</v>
      </c>
      <c r="B111" s="333" t="str">
        <f t="shared" ca="1" si="21"/>
        <v>A96</v>
      </c>
      <c r="C111" s="333"/>
      <c r="D111" s="54" t="str">
        <f>IF(LEN('OSNOVNA PLAČA'!C105)&gt;0,'OSNOVNA PLAČA'!C105,"")</f>
        <v/>
      </c>
      <c r="E111" s="55" t="str">
        <f>IF(LEN('OSNOVNA PLAČA'!D105)&gt;0,'OSNOVNA PLAČA'!D105,"")</f>
        <v/>
      </c>
      <c r="F111" s="164">
        <f ca="1">IF(LEN(B111)&gt;0,'OBRAČUNANA OSNOVNA PLAČA'!M105,"")</f>
        <v>0</v>
      </c>
      <c r="G111" s="57"/>
      <c r="H111" s="57"/>
      <c r="I111" s="57"/>
      <c r="J111" s="57"/>
      <c r="K111" s="57"/>
      <c r="L111" s="178">
        <f t="shared" si="22"/>
        <v>0</v>
      </c>
      <c r="M111" s="179">
        <f t="shared" ca="1" si="35"/>
        <v>0</v>
      </c>
      <c r="N111" s="179">
        <f t="shared" ca="1" si="37"/>
        <v>0</v>
      </c>
      <c r="O111" s="180">
        <f t="shared" ca="1" si="23"/>
        <v>0</v>
      </c>
      <c r="P111" s="181">
        <f t="shared" ca="1" si="36"/>
        <v>0</v>
      </c>
      <c r="Q111" s="182">
        <f t="shared" ca="1" si="24"/>
        <v>0</v>
      </c>
      <c r="R111" s="182">
        <f ca="1">IF(LEN(B111)&gt;0,'8'!R111-'8'!Q111,"")</f>
        <v>0</v>
      </c>
      <c r="S111" s="183"/>
      <c r="T111" s="33"/>
      <c r="U111" s="33"/>
      <c r="V111" s="33"/>
      <c r="W111" s="33"/>
      <c r="X111" s="33"/>
      <c r="Y111" s="33"/>
      <c r="AB111" s="243">
        <f>ROW()</f>
        <v>111</v>
      </c>
      <c r="AC111" s="118">
        <f t="shared" ca="1" si="25"/>
        <v>0</v>
      </c>
      <c r="AD111" s="118">
        <f t="shared" ca="1" si="26"/>
        <v>0</v>
      </c>
      <c r="AE111" s="119" t="str">
        <f t="shared" ca="1" si="27"/>
        <v>-</v>
      </c>
      <c r="AF111" s="118" t="str">
        <f t="shared" ca="1" si="28"/>
        <v>-</v>
      </c>
      <c r="AG111" s="119" t="str">
        <f t="shared" ca="1" si="29"/>
        <v>-</v>
      </c>
      <c r="AH111" s="118" t="str">
        <f t="shared" ca="1" si="30"/>
        <v>-</v>
      </c>
      <c r="AI111" s="118">
        <f t="shared" ca="1" si="31"/>
        <v>0</v>
      </c>
      <c r="AJ111" s="120">
        <f t="shared" ca="1" si="32"/>
        <v>0</v>
      </c>
      <c r="AK111" s="118">
        <f t="shared" ca="1" si="33"/>
        <v>0</v>
      </c>
      <c r="AL111" s="118">
        <f t="shared" ca="1" si="34"/>
        <v>0</v>
      </c>
    </row>
    <row r="112" spans="1:38" ht="27" customHeight="1" x14ac:dyDescent="0.25">
      <c r="A112" s="53">
        <f>'OSNOVNA PLAČA'!A106</f>
        <v>97</v>
      </c>
      <c r="B112" s="333" t="str">
        <f t="shared" ca="1" si="21"/>
        <v>A97</v>
      </c>
      <c r="C112" s="333"/>
      <c r="D112" s="54" t="str">
        <f>IF(LEN('OSNOVNA PLAČA'!C106)&gt;0,'OSNOVNA PLAČA'!C106,"")</f>
        <v/>
      </c>
      <c r="E112" s="55" t="str">
        <f>IF(LEN('OSNOVNA PLAČA'!D106)&gt;0,'OSNOVNA PLAČA'!D106,"")</f>
        <v/>
      </c>
      <c r="F112" s="164">
        <f ca="1">IF(LEN(B112)&gt;0,'OBRAČUNANA OSNOVNA PLAČA'!M106,"")</f>
        <v>0</v>
      </c>
      <c r="G112" s="57"/>
      <c r="H112" s="57"/>
      <c r="I112" s="57"/>
      <c r="J112" s="57"/>
      <c r="K112" s="57"/>
      <c r="L112" s="178">
        <f t="shared" si="22"/>
        <v>0</v>
      </c>
      <c r="M112" s="179">
        <f t="shared" ca="1" si="35"/>
        <v>0</v>
      </c>
      <c r="N112" s="179">
        <f t="shared" ca="1" si="37"/>
        <v>0</v>
      </c>
      <c r="O112" s="180">
        <f t="shared" ca="1" si="23"/>
        <v>0</v>
      </c>
      <c r="P112" s="181">
        <f t="shared" ca="1" si="36"/>
        <v>0</v>
      </c>
      <c r="Q112" s="182">
        <f t="shared" ca="1" si="24"/>
        <v>0</v>
      </c>
      <c r="R112" s="182">
        <f ca="1">IF(LEN(B112)&gt;0,'8'!R112-'8'!Q112,"")</f>
        <v>0</v>
      </c>
      <c r="S112" s="183"/>
      <c r="T112" s="33"/>
      <c r="U112" s="33"/>
      <c r="V112" s="33"/>
      <c r="W112" s="33"/>
      <c r="X112" s="33"/>
      <c r="Y112" s="33"/>
      <c r="AB112" s="243">
        <f>ROW()</f>
        <v>112</v>
      </c>
      <c r="AC112" s="118">
        <f t="shared" ca="1" si="25"/>
        <v>0</v>
      </c>
      <c r="AD112" s="118">
        <f t="shared" ca="1" si="26"/>
        <v>0</v>
      </c>
      <c r="AE112" s="119" t="str">
        <f t="shared" ca="1" si="27"/>
        <v>-</v>
      </c>
      <c r="AF112" s="118" t="str">
        <f t="shared" ca="1" si="28"/>
        <v>-</v>
      </c>
      <c r="AG112" s="119" t="str">
        <f t="shared" ca="1" si="29"/>
        <v>-</v>
      </c>
      <c r="AH112" s="118" t="str">
        <f t="shared" ca="1" si="30"/>
        <v>-</v>
      </c>
      <c r="AI112" s="118">
        <f t="shared" ca="1" si="31"/>
        <v>0</v>
      </c>
      <c r="AJ112" s="120">
        <f t="shared" ca="1" si="32"/>
        <v>0</v>
      </c>
      <c r="AK112" s="118">
        <f t="shared" ca="1" si="33"/>
        <v>0</v>
      </c>
      <c r="AL112" s="118">
        <f t="shared" ca="1" si="34"/>
        <v>0</v>
      </c>
    </row>
    <row r="113" spans="1:38" ht="27" customHeight="1" x14ac:dyDescent="0.25">
      <c r="A113" s="53">
        <f>'OSNOVNA PLAČA'!A107</f>
        <v>98</v>
      </c>
      <c r="B113" s="333" t="str">
        <f t="shared" ca="1" si="21"/>
        <v>A98</v>
      </c>
      <c r="C113" s="333"/>
      <c r="D113" s="54" t="str">
        <f>IF(LEN('OSNOVNA PLAČA'!C107)&gt;0,'OSNOVNA PLAČA'!C107,"")</f>
        <v/>
      </c>
      <c r="E113" s="55" t="str">
        <f>IF(LEN('OSNOVNA PLAČA'!D107)&gt;0,'OSNOVNA PLAČA'!D107,"")</f>
        <v/>
      </c>
      <c r="F113" s="164">
        <f ca="1">IF(LEN(B113)&gt;0,'OBRAČUNANA OSNOVNA PLAČA'!M107,"")</f>
        <v>0</v>
      </c>
      <c r="G113" s="57"/>
      <c r="H113" s="57"/>
      <c r="I113" s="57"/>
      <c r="J113" s="57"/>
      <c r="K113" s="57"/>
      <c r="L113" s="178">
        <f t="shared" si="22"/>
        <v>0</v>
      </c>
      <c r="M113" s="179">
        <f t="shared" ca="1" si="35"/>
        <v>0</v>
      </c>
      <c r="N113" s="179">
        <f t="shared" ca="1" si="37"/>
        <v>0</v>
      </c>
      <c r="O113" s="180">
        <f t="shared" ca="1" si="23"/>
        <v>0</v>
      </c>
      <c r="P113" s="181">
        <f t="shared" ca="1" si="36"/>
        <v>0</v>
      </c>
      <c r="Q113" s="182">
        <f t="shared" ca="1" si="24"/>
        <v>0</v>
      </c>
      <c r="R113" s="182">
        <f ca="1">IF(LEN(B113)&gt;0,'8'!R113-'8'!Q113,"")</f>
        <v>0</v>
      </c>
      <c r="S113" s="183"/>
      <c r="T113" s="33"/>
      <c r="U113" s="33"/>
      <c r="V113" s="33"/>
      <c r="W113" s="33"/>
      <c r="X113" s="33"/>
      <c r="Y113" s="33"/>
      <c r="AB113" s="243">
        <f>ROW()</f>
        <v>113</v>
      </c>
      <c r="AC113" s="118">
        <f t="shared" ca="1" si="25"/>
        <v>0</v>
      </c>
      <c r="AD113" s="118">
        <f t="shared" ca="1" si="26"/>
        <v>0</v>
      </c>
      <c r="AE113" s="119" t="str">
        <f t="shared" ca="1" si="27"/>
        <v>-</v>
      </c>
      <c r="AF113" s="118" t="str">
        <f t="shared" ca="1" si="28"/>
        <v>-</v>
      </c>
      <c r="AG113" s="119" t="str">
        <f t="shared" ca="1" si="29"/>
        <v>-</v>
      </c>
      <c r="AH113" s="118" t="str">
        <f t="shared" ca="1" si="30"/>
        <v>-</v>
      </c>
      <c r="AI113" s="118">
        <f t="shared" ca="1" si="31"/>
        <v>0</v>
      </c>
      <c r="AJ113" s="120">
        <f t="shared" ca="1" si="32"/>
        <v>0</v>
      </c>
      <c r="AK113" s="118">
        <f t="shared" ca="1" si="33"/>
        <v>0</v>
      </c>
      <c r="AL113" s="118">
        <f t="shared" ca="1" si="34"/>
        <v>0</v>
      </c>
    </row>
    <row r="114" spans="1:38" ht="27" customHeight="1" x14ac:dyDescent="0.25">
      <c r="A114" s="53">
        <f>'OSNOVNA PLAČA'!A108</f>
        <v>99</v>
      </c>
      <c r="B114" s="333" t="str">
        <f t="shared" ca="1" si="21"/>
        <v>A99</v>
      </c>
      <c r="C114" s="333"/>
      <c r="D114" s="54" t="str">
        <f>IF(LEN('OSNOVNA PLAČA'!C108)&gt;0,'OSNOVNA PLAČA'!C108,"")</f>
        <v/>
      </c>
      <c r="E114" s="55" t="str">
        <f>IF(LEN('OSNOVNA PLAČA'!D108)&gt;0,'OSNOVNA PLAČA'!D108,"")</f>
        <v/>
      </c>
      <c r="F114" s="164">
        <f ca="1">IF(LEN(B114)&gt;0,'OBRAČUNANA OSNOVNA PLAČA'!M108,"")</f>
        <v>0</v>
      </c>
      <c r="G114" s="57"/>
      <c r="H114" s="57"/>
      <c r="I114" s="57"/>
      <c r="J114" s="57"/>
      <c r="K114" s="57"/>
      <c r="L114" s="178">
        <f t="shared" si="22"/>
        <v>0</v>
      </c>
      <c r="M114" s="179">
        <f t="shared" ca="1" si="35"/>
        <v>0</v>
      </c>
      <c r="N114" s="179">
        <f t="shared" ca="1" si="37"/>
        <v>0</v>
      </c>
      <c r="O114" s="180">
        <f t="shared" ca="1" si="23"/>
        <v>0</v>
      </c>
      <c r="P114" s="181">
        <f t="shared" ca="1" si="36"/>
        <v>0</v>
      </c>
      <c r="Q114" s="182">
        <f t="shared" ca="1" si="24"/>
        <v>0</v>
      </c>
      <c r="R114" s="182">
        <f ca="1">IF(LEN(B114)&gt;0,'8'!R114-'8'!Q114,"")</f>
        <v>0</v>
      </c>
      <c r="S114" s="183"/>
      <c r="T114" s="33"/>
      <c r="U114" s="33"/>
      <c r="V114" s="33"/>
      <c r="W114" s="33"/>
      <c r="X114" s="33"/>
      <c r="Y114" s="33"/>
      <c r="AB114" s="243">
        <f>ROW()</f>
        <v>114</v>
      </c>
      <c r="AC114" s="118">
        <f t="shared" ca="1" si="25"/>
        <v>0</v>
      </c>
      <c r="AD114" s="118">
        <f t="shared" ca="1" si="26"/>
        <v>0</v>
      </c>
      <c r="AE114" s="119" t="str">
        <f t="shared" ca="1" si="27"/>
        <v>-</v>
      </c>
      <c r="AF114" s="118" t="str">
        <f t="shared" ca="1" si="28"/>
        <v>-</v>
      </c>
      <c r="AG114" s="119" t="str">
        <f t="shared" ca="1" si="29"/>
        <v>-</v>
      </c>
      <c r="AH114" s="118" t="str">
        <f t="shared" ca="1" si="30"/>
        <v>-</v>
      </c>
      <c r="AI114" s="118">
        <f t="shared" ca="1" si="31"/>
        <v>0</v>
      </c>
      <c r="AJ114" s="120">
        <f t="shared" ca="1" si="32"/>
        <v>0</v>
      </c>
      <c r="AK114" s="118">
        <f t="shared" ca="1" si="33"/>
        <v>0</v>
      </c>
      <c r="AL114" s="118">
        <f t="shared" ca="1" si="34"/>
        <v>0</v>
      </c>
    </row>
    <row r="115" spans="1:38" ht="27" customHeight="1" x14ac:dyDescent="0.25">
      <c r="A115" s="53">
        <f>'OSNOVNA PLAČA'!A109</f>
        <v>100</v>
      </c>
      <c r="B115" s="333" t="str">
        <f t="shared" ca="1" si="21"/>
        <v>A100</v>
      </c>
      <c r="C115" s="333"/>
      <c r="D115" s="54" t="str">
        <f>IF(LEN('OSNOVNA PLAČA'!C109)&gt;0,'OSNOVNA PLAČA'!C109,"")</f>
        <v/>
      </c>
      <c r="E115" s="55" t="str">
        <f>IF(LEN('OSNOVNA PLAČA'!D109)&gt;0,'OSNOVNA PLAČA'!D109,"")</f>
        <v/>
      </c>
      <c r="F115" s="164">
        <f ca="1">IF(LEN(B115)&gt;0,'OBRAČUNANA OSNOVNA PLAČA'!M109,"")</f>
        <v>0</v>
      </c>
      <c r="G115" s="57"/>
      <c r="H115" s="57"/>
      <c r="I115" s="57"/>
      <c r="J115" s="57"/>
      <c r="K115" s="57"/>
      <c r="L115" s="178">
        <f t="shared" si="22"/>
        <v>0</v>
      </c>
      <c r="M115" s="179">
        <f t="shared" ca="1" si="35"/>
        <v>0</v>
      </c>
      <c r="N115" s="179">
        <f t="shared" ca="1" si="37"/>
        <v>0</v>
      </c>
      <c r="O115" s="180">
        <f t="shared" ca="1" si="23"/>
        <v>0</v>
      </c>
      <c r="P115" s="181">
        <f t="shared" ca="1" si="36"/>
        <v>0</v>
      </c>
      <c r="Q115" s="182">
        <f t="shared" ca="1" si="24"/>
        <v>0</v>
      </c>
      <c r="R115" s="182">
        <f ca="1">IF(LEN(B115)&gt;0,'8'!R115-'8'!Q115,"")</f>
        <v>0</v>
      </c>
      <c r="S115" s="183"/>
      <c r="T115" s="33"/>
      <c r="U115" s="33"/>
      <c r="V115" s="33"/>
      <c r="W115" s="33"/>
      <c r="X115" s="33"/>
      <c r="Y115" s="33"/>
      <c r="AB115" s="243">
        <f>ROW()</f>
        <v>115</v>
      </c>
      <c r="AC115" s="118">
        <f t="shared" ca="1" si="25"/>
        <v>0</v>
      </c>
      <c r="AD115" s="118">
        <f t="shared" ca="1" si="26"/>
        <v>0</v>
      </c>
      <c r="AE115" s="119" t="str">
        <f t="shared" ca="1" si="27"/>
        <v>-</v>
      </c>
      <c r="AF115" s="118" t="str">
        <f t="shared" ca="1" si="28"/>
        <v>-</v>
      </c>
      <c r="AG115" s="119" t="str">
        <f t="shared" ca="1" si="29"/>
        <v>-</v>
      </c>
      <c r="AH115" s="118" t="str">
        <f t="shared" ca="1" si="30"/>
        <v>-</v>
      </c>
      <c r="AI115" s="118">
        <f t="shared" ca="1" si="31"/>
        <v>0</v>
      </c>
      <c r="AJ115" s="120">
        <f t="shared" ca="1" si="32"/>
        <v>0</v>
      </c>
      <c r="AK115" s="118">
        <f t="shared" ca="1" si="33"/>
        <v>0</v>
      </c>
      <c r="AL115" s="118">
        <f t="shared" ca="1" si="34"/>
        <v>0</v>
      </c>
    </row>
    <row r="116" spans="1:38" ht="27" customHeight="1" x14ac:dyDescent="0.25">
      <c r="A116" s="53">
        <f>'OSNOVNA PLAČA'!A110</f>
        <v>101</v>
      </c>
      <c r="B116" s="333" t="str">
        <f t="shared" ca="1" si="21"/>
        <v>A101</v>
      </c>
      <c r="C116" s="333"/>
      <c r="D116" s="54" t="str">
        <f>IF(LEN('OSNOVNA PLAČA'!C110)&gt;0,'OSNOVNA PLAČA'!C110,"")</f>
        <v>VII</v>
      </c>
      <c r="E116" s="55">
        <f>IF(LEN('OSNOVNA PLAČA'!D110)&gt;0,'OSNOVNA PLAČA'!D110,"")</f>
        <v>54</v>
      </c>
      <c r="F116" s="164">
        <f ca="1">IF(LEN(B116)&gt;0,'OBRAČUNANA OSNOVNA PLAČA'!M110,"")</f>
        <v>3500</v>
      </c>
      <c r="G116" s="57"/>
      <c r="H116" s="57"/>
      <c r="I116" s="57"/>
      <c r="J116" s="57"/>
      <c r="K116" s="57"/>
      <c r="L116" s="178">
        <f t="shared" si="22"/>
        <v>0</v>
      </c>
      <c r="M116" s="179">
        <f t="shared" ca="1" si="35"/>
        <v>0</v>
      </c>
      <c r="N116" s="179">
        <f t="shared" ca="1" si="37"/>
        <v>0</v>
      </c>
      <c r="O116" s="180">
        <f t="shared" ca="1" si="23"/>
        <v>0</v>
      </c>
      <c r="P116" s="181">
        <f t="shared" ca="1" si="36"/>
        <v>0</v>
      </c>
      <c r="Q116" s="182">
        <f t="shared" ca="1" si="24"/>
        <v>0</v>
      </c>
      <c r="R116" s="182">
        <f ca="1">IF(LEN(B116)&gt;0,'8'!R116-'8'!Q116,"")</f>
        <v>6635.0636371665787</v>
      </c>
      <c r="S116" s="183"/>
      <c r="T116" s="33"/>
      <c r="U116" s="33"/>
      <c r="V116" s="33"/>
      <c r="W116" s="33"/>
      <c r="X116" s="33"/>
      <c r="Y116" s="33"/>
      <c r="AB116" s="243">
        <f>ROW()</f>
        <v>116</v>
      </c>
      <c r="AC116" s="118">
        <f t="shared" ca="1" si="25"/>
        <v>0</v>
      </c>
      <c r="AD116" s="118">
        <f t="shared" ca="1" si="26"/>
        <v>0</v>
      </c>
      <c r="AE116" s="119" t="str">
        <f t="shared" ca="1" si="27"/>
        <v>-</v>
      </c>
      <c r="AF116" s="118" t="str">
        <f t="shared" ca="1" si="28"/>
        <v>-</v>
      </c>
      <c r="AG116" s="119" t="str">
        <f t="shared" ca="1" si="29"/>
        <v>-</v>
      </c>
      <c r="AH116" s="118" t="str">
        <f t="shared" ca="1" si="30"/>
        <v>-</v>
      </c>
      <c r="AI116" s="118">
        <f t="shared" ca="1" si="31"/>
        <v>0</v>
      </c>
      <c r="AJ116" s="120">
        <f t="shared" ca="1" si="32"/>
        <v>0</v>
      </c>
      <c r="AK116" s="118">
        <f t="shared" ca="1" si="33"/>
        <v>0</v>
      </c>
      <c r="AL116" s="118">
        <f t="shared" ca="1" si="34"/>
        <v>0</v>
      </c>
    </row>
    <row r="117" spans="1:38" ht="27" customHeight="1" x14ac:dyDescent="0.25">
      <c r="A117" s="53">
        <f>'OSNOVNA PLAČA'!A111</f>
        <v>102</v>
      </c>
      <c r="B117" s="333" t="str">
        <f t="shared" ca="1" si="21"/>
        <v>A102</v>
      </c>
      <c r="C117" s="333"/>
      <c r="D117" s="54" t="str">
        <f>IF(LEN('OSNOVNA PLAČA'!C111)&gt;0,'OSNOVNA PLAČA'!C111,"")</f>
        <v/>
      </c>
      <c r="E117" s="55" t="str">
        <f>IF(LEN('OSNOVNA PLAČA'!D111)&gt;0,'OSNOVNA PLAČA'!D111,"")</f>
        <v/>
      </c>
      <c r="F117" s="164">
        <f ca="1">IF(LEN(B117)&gt;0,'OBRAČUNANA OSNOVNA PLAČA'!M111,"")</f>
        <v>0</v>
      </c>
      <c r="G117" s="57"/>
      <c r="H117" s="57"/>
      <c r="I117" s="57"/>
      <c r="J117" s="57"/>
      <c r="K117" s="57"/>
      <c r="L117" s="178">
        <f t="shared" si="22"/>
        <v>0</v>
      </c>
      <c r="M117" s="179">
        <f t="shared" ca="1" si="35"/>
        <v>0</v>
      </c>
      <c r="N117" s="179">
        <f t="shared" ca="1" si="37"/>
        <v>0</v>
      </c>
      <c r="O117" s="180">
        <f t="shared" ca="1" si="23"/>
        <v>0</v>
      </c>
      <c r="P117" s="181">
        <f t="shared" ca="1" si="36"/>
        <v>0</v>
      </c>
      <c r="Q117" s="182">
        <f t="shared" ca="1" si="24"/>
        <v>0</v>
      </c>
      <c r="R117" s="182">
        <f ca="1">IF(LEN(B117)&gt;0,'8'!R117-'8'!Q117,"")</f>
        <v>0</v>
      </c>
      <c r="S117" s="183"/>
      <c r="T117" s="33"/>
      <c r="U117" s="33"/>
      <c r="V117" s="33"/>
      <c r="W117" s="33"/>
      <c r="X117" s="33"/>
      <c r="Y117" s="33"/>
      <c r="AB117" s="243">
        <f>ROW()</f>
        <v>117</v>
      </c>
      <c r="AC117" s="118">
        <f t="shared" ca="1" si="25"/>
        <v>0</v>
      </c>
      <c r="AD117" s="118">
        <f t="shared" ca="1" si="26"/>
        <v>0</v>
      </c>
      <c r="AE117" s="119" t="str">
        <f t="shared" ca="1" si="27"/>
        <v>-</v>
      </c>
      <c r="AF117" s="118" t="str">
        <f t="shared" ca="1" si="28"/>
        <v>-</v>
      </c>
      <c r="AG117" s="119" t="str">
        <f t="shared" ca="1" si="29"/>
        <v>-</v>
      </c>
      <c r="AH117" s="118" t="str">
        <f t="shared" ca="1" si="30"/>
        <v>-</v>
      </c>
      <c r="AI117" s="118">
        <f t="shared" ca="1" si="31"/>
        <v>0</v>
      </c>
      <c r="AJ117" s="120">
        <f t="shared" ca="1" si="32"/>
        <v>0</v>
      </c>
      <c r="AK117" s="118">
        <f t="shared" ca="1" si="33"/>
        <v>0</v>
      </c>
      <c r="AL117" s="118">
        <f t="shared" ca="1" si="34"/>
        <v>0</v>
      </c>
    </row>
    <row r="118" spans="1:38" ht="27" customHeight="1" x14ac:dyDescent="0.25">
      <c r="A118" s="53">
        <f>'OSNOVNA PLAČA'!A112</f>
        <v>103</v>
      </c>
      <c r="B118" s="333" t="str">
        <f t="shared" ca="1" si="21"/>
        <v>A103</v>
      </c>
      <c r="C118" s="333"/>
      <c r="D118" s="54" t="str">
        <f>IF(LEN('OSNOVNA PLAČA'!C112)&gt;0,'OSNOVNA PLAČA'!C112,"")</f>
        <v/>
      </c>
      <c r="E118" s="55" t="str">
        <f>IF(LEN('OSNOVNA PLAČA'!D112)&gt;0,'OSNOVNA PLAČA'!D112,"")</f>
        <v/>
      </c>
      <c r="F118" s="164">
        <f ca="1">IF(LEN(B118)&gt;0,'OBRAČUNANA OSNOVNA PLAČA'!M112,"")</f>
        <v>0</v>
      </c>
      <c r="G118" s="57"/>
      <c r="H118" s="57"/>
      <c r="I118" s="57"/>
      <c r="J118" s="57"/>
      <c r="K118" s="57"/>
      <c r="L118" s="178">
        <f t="shared" si="22"/>
        <v>0</v>
      </c>
      <c r="M118" s="179">
        <f t="shared" ca="1" si="35"/>
        <v>0</v>
      </c>
      <c r="N118" s="179">
        <f t="shared" ca="1" si="37"/>
        <v>0</v>
      </c>
      <c r="O118" s="180">
        <f t="shared" ca="1" si="23"/>
        <v>0</v>
      </c>
      <c r="P118" s="181">
        <f t="shared" ca="1" si="36"/>
        <v>0</v>
      </c>
      <c r="Q118" s="182">
        <f t="shared" ca="1" si="24"/>
        <v>0</v>
      </c>
      <c r="R118" s="182">
        <f ca="1">IF(LEN(B118)&gt;0,'8'!R118-'8'!Q118,"")</f>
        <v>0</v>
      </c>
      <c r="S118" s="183"/>
      <c r="T118" s="33"/>
      <c r="U118" s="33"/>
      <c r="V118" s="33"/>
      <c r="W118" s="33"/>
      <c r="X118" s="33"/>
      <c r="Y118" s="33"/>
      <c r="AB118" s="243">
        <f>ROW()</f>
        <v>118</v>
      </c>
      <c r="AC118" s="118">
        <f t="shared" ca="1" si="25"/>
        <v>0</v>
      </c>
      <c r="AD118" s="118">
        <f t="shared" ca="1" si="26"/>
        <v>0</v>
      </c>
      <c r="AE118" s="119" t="str">
        <f t="shared" ca="1" si="27"/>
        <v>-</v>
      </c>
      <c r="AF118" s="118" t="str">
        <f t="shared" ca="1" si="28"/>
        <v>-</v>
      </c>
      <c r="AG118" s="119" t="str">
        <f t="shared" ca="1" si="29"/>
        <v>-</v>
      </c>
      <c r="AH118" s="118" t="str">
        <f t="shared" ca="1" si="30"/>
        <v>-</v>
      </c>
      <c r="AI118" s="118">
        <f t="shared" ca="1" si="31"/>
        <v>0</v>
      </c>
      <c r="AJ118" s="120">
        <f t="shared" ca="1" si="32"/>
        <v>0</v>
      </c>
      <c r="AK118" s="118">
        <f t="shared" ca="1" si="33"/>
        <v>0</v>
      </c>
      <c r="AL118" s="118">
        <f t="shared" ca="1" si="34"/>
        <v>0</v>
      </c>
    </row>
    <row r="119" spans="1:38" ht="27" customHeight="1" x14ac:dyDescent="0.25">
      <c r="A119" s="53">
        <f>'OSNOVNA PLAČA'!A113</f>
        <v>104</v>
      </c>
      <c r="B119" s="333" t="str">
        <f t="shared" ca="1" si="21"/>
        <v>A104</v>
      </c>
      <c r="C119" s="333"/>
      <c r="D119" s="54" t="str">
        <f>IF(LEN('OSNOVNA PLAČA'!C113)&gt;0,'OSNOVNA PLAČA'!C113,"")</f>
        <v/>
      </c>
      <c r="E119" s="55" t="str">
        <f>IF(LEN('OSNOVNA PLAČA'!D113)&gt;0,'OSNOVNA PLAČA'!D113,"")</f>
        <v/>
      </c>
      <c r="F119" s="164">
        <f ca="1">IF(LEN(B119)&gt;0,'OBRAČUNANA OSNOVNA PLAČA'!M113,"")</f>
        <v>0</v>
      </c>
      <c r="G119" s="57"/>
      <c r="H119" s="57"/>
      <c r="I119" s="57"/>
      <c r="J119" s="57"/>
      <c r="K119" s="57"/>
      <c r="L119" s="178">
        <f t="shared" si="22"/>
        <v>0</v>
      </c>
      <c r="M119" s="179">
        <f t="shared" ca="1" si="35"/>
        <v>0</v>
      </c>
      <c r="N119" s="179">
        <f t="shared" ca="1" si="37"/>
        <v>0</v>
      </c>
      <c r="O119" s="180">
        <f t="shared" ca="1" si="23"/>
        <v>0</v>
      </c>
      <c r="P119" s="181">
        <f t="shared" ca="1" si="36"/>
        <v>0</v>
      </c>
      <c r="Q119" s="182">
        <f t="shared" ca="1" si="24"/>
        <v>0</v>
      </c>
      <c r="R119" s="182">
        <f ca="1">IF(LEN(B119)&gt;0,'8'!R119-'8'!Q119,"")</f>
        <v>0</v>
      </c>
      <c r="S119" s="183"/>
      <c r="T119" s="33"/>
      <c r="U119" s="33"/>
      <c r="V119" s="33"/>
      <c r="W119" s="33"/>
      <c r="X119" s="33"/>
      <c r="Y119" s="33"/>
      <c r="AB119" s="243">
        <f>ROW()</f>
        <v>119</v>
      </c>
      <c r="AC119" s="118">
        <f t="shared" ca="1" si="25"/>
        <v>0</v>
      </c>
      <c r="AD119" s="118">
        <f t="shared" ca="1" si="26"/>
        <v>0</v>
      </c>
      <c r="AE119" s="119" t="str">
        <f t="shared" ca="1" si="27"/>
        <v>-</v>
      </c>
      <c r="AF119" s="118" t="str">
        <f t="shared" ca="1" si="28"/>
        <v>-</v>
      </c>
      <c r="AG119" s="119" t="str">
        <f t="shared" ca="1" si="29"/>
        <v>-</v>
      </c>
      <c r="AH119" s="118" t="str">
        <f t="shared" ca="1" si="30"/>
        <v>-</v>
      </c>
      <c r="AI119" s="118">
        <f t="shared" ca="1" si="31"/>
        <v>0</v>
      </c>
      <c r="AJ119" s="120">
        <f t="shared" ca="1" si="32"/>
        <v>0</v>
      </c>
      <c r="AK119" s="118">
        <f t="shared" ca="1" si="33"/>
        <v>0</v>
      </c>
      <c r="AL119" s="118">
        <f t="shared" ca="1" si="34"/>
        <v>0</v>
      </c>
    </row>
    <row r="120" spans="1:38" ht="27" customHeight="1" x14ac:dyDescent="0.25">
      <c r="A120" s="53">
        <f>'OSNOVNA PLAČA'!A114</f>
        <v>105</v>
      </c>
      <c r="B120" s="333" t="str">
        <f t="shared" ca="1" si="21"/>
        <v>A105</v>
      </c>
      <c r="C120" s="333"/>
      <c r="D120" s="54" t="str">
        <f>IF(LEN('OSNOVNA PLAČA'!C114)&gt;0,'OSNOVNA PLAČA'!C114,"")</f>
        <v/>
      </c>
      <c r="E120" s="55" t="str">
        <f>IF(LEN('OSNOVNA PLAČA'!D114)&gt;0,'OSNOVNA PLAČA'!D114,"")</f>
        <v/>
      </c>
      <c r="F120" s="164">
        <f ca="1">IF(LEN(B120)&gt;0,'OBRAČUNANA OSNOVNA PLAČA'!M114,"")</f>
        <v>0</v>
      </c>
      <c r="G120" s="57"/>
      <c r="H120" s="57"/>
      <c r="I120" s="57"/>
      <c r="J120" s="57"/>
      <c r="K120" s="57"/>
      <c r="L120" s="178">
        <f t="shared" si="22"/>
        <v>0</v>
      </c>
      <c r="M120" s="179">
        <f t="shared" ca="1" si="35"/>
        <v>0</v>
      </c>
      <c r="N120" s="179">
        <f t="shared" ca="1" si="37"/>
        <v>0</v>
      </c>
      <c r="O120" s="180">
        <f t="shared" ca="1" si="23"/>
        <v>0</v>
      </c>
      <c r="P120" s="181">
        <f t="shared" ca="1" si="36"/>
        <v>0</v>
      </c>
      <c r="Q120" s="182">
        <f t="shared" ca="1" si="24"/>
        <v>0</v>
      </c>
      <c r="R120" s="182">
        <f ca="1">IF(LEN(B120)&gt;0,'8'!R120-'8'!Q120,"")</f>
        <v>0</v>
      </c>
      <c r="S120" s="183"/>
      <c r="T120" s="33"/>
      <c r="U120" s="33"/>
      <c r="V120" s="33"/>
      <c r="W120" s="33"/>
      <c r="X120" s="33"/>
      <c r="Y120" s="33"/>
      <c r="AB120" s="243">
        <f>ROW()</f>
        <v>120</v>
      </c>
      <c r="AC120" s="118">
        <f t="shared" ca="1" si="25"/>
        <v>0</v>
      </c>
      <c r="AD120" s="118">
        <f t="shared" ca="1" si="26"/>
        <v>0</v>
      </c>
      <c r="AE120" s="119" t="str">
        <f t="shared" ca="1" si="27"/>
        <v>-</v>
      </c>
      <c r="AF120" s="118" t="str">
        <f t="shared" ca="1" si="28"/>
        <v>-</v>
      </c>
      <c r="AG120" s="119" t="str">
        <f t="shared" ca="1" si="29"/>
        <v>-</v>
      </c>
      <c r="AH120" s="118" t="str">
        <f t="shared" ca="1" si="30"/>
        <v>-</v>
      </c>
      <c r="AI120" s="118">
        <f t="shared" ca="1" si="31"/>
        <v>0</v>
      </c>
      <c r="AJ120" s="120">
        <f t="shared" ca="1" si="32"/>
        <v>0</v>
      </c>
      <c r="AK120" s="118">
        <f t="shared" ca="1" si="33"/>
        <v>0</v>
      </c>
      <c r="AL120" s="118">
        <f t="shared" ca="1" si="34"/>
        <v>0</v>
      </c>
    </row>
    <row r="121" spans="1:38" ht="27" customHeight="1" x14ac:dyDescent="0.25">
      <c r="A121" s="53">
        <f>'OSNOVNA PLAČA'!A115</f>
        <v>106</v>
      </c>
      <c r="B121" s="333" t="str">
        <f t="shared" ca="1" si="21"/>
        <v>A106</v>
      </c>
      <c r="C121" s="333"/>
      <c r="D121" s="54" t="str">
        <f>IF(LEN('OSNOVNA PLAČA'!C115)&gt;0,'OSNOVNA PLAČA'!C115,"")</f>
        <v/>
      </c>
      <c r="E121" s="55" t="str">
        <f>IF(LEN('OSNOVNA PLAČA'!D115)&gt;0,'OSNOVNA PLAČA'!D115,"")</f>
        <v/>
      </c>
      <c r="F121" s="164">
        <f ca="1">IF(LEN(B121)&gt;0,'OBRAČUNANA OSNOVNA PLAČA'!M115,"")</f>
        <v>0</v>
      </c>
      <c r="G121" s="57"/>
      <c r="H121" s="57"/>
      <c r="I121" s="57"/>
      <c r="J121" s="57"/>
      <c r="K121" s="57"/>
      <c r="L121" s="178">
        <f t="shared" si="22"/>
        <v>0</v>
      </c>
      <c r="M121" s="179">
        <f t="shared" ca="1" si="35"/>
        <v>0</v>
      </c>
      <c r="N121" s="179">
        <f t="shared" ca="1" si="37"/>
        <v>0</v>
      </c>
      <c r="O121" s="180">
        <f t="shared" ca="1" si="23"/>
        <v>0</v>
      </c>
      <c r="P121" s="181">
        <f t="shared" ca="1" si="36"/>
        <v>0</v>
      </c>
      <c r="Q121" s="182">
        <f t="shared" ca="1" si="24"/>
        <v>0</v>
      </c>
      <c r="R121" s="182">
        <f ca="1">IF(LEN(B121)&gt;0,'8'!R121-'8'!Q121,"")</f>
        <v>0</v>
      </c>
      <c r="S121" s="183"/>
      <c r="T121" s="33"/>
      <c r="U121" s="33"/>
      <c r="V121" s="33"/>
      <c r="W121" s="33"/>
      <c r="X121" s="33"/>
      <c r="Y121" s="33"/>
      <c r="AB121" s="243">
        <f>ROW()</f>
        <v>121</v>
      </c>
      <c r="AC121" s="118">
        <f t="shared" ca="1" si="25"/>
        <v>0</v>
      </c>
      <c r="AD121" s="118">
        <f t="shared" ca="1" si="26"/>
        <v>0</v>
      </c>
      <c r="AE121" s="119" t="str">
        <f t="shared" ca="1" si="27"/>
        <v>-</v>
      </c>
      <c r="AF121" s="118" t="str">
        <f t="shared" ca="1" si="28"/>
        <v>-</v>
      </c>
      <c r="AG121" s="119" t="str">
        <f t="shared" ca="1" si="29"/>
        <v>-</v>
      </c>
      <c r="AH121" s="118" t="str">
        <f t="shared" ca="1" si="30"/>
        <v>-</v>
      </c>
      <c r="AI121" s="118">
        <f t="shared" ca="1" si="31"/>
        <v>0</v>
      </c>
      <c r="AJ121" s="120">
        <f t="shared" ca="1" si="32"/>
        <v>0</v>
      </c>
      <c r="AK121" s="118">
        <f t="shared" ca="1" si="33"/>
        <v>0</v>
      </c>
      <c r="AL121" s="118">
        <f t="shared" ca="1" si="34"/>
        <v>0</v>
      </c>
    </row>
    <row r="122" spans="1:38" ht="27" customHeight="1" x14ac:dyDescent="0.25">
      <c r="A122" s="53">
        <f>'OSNOVNA PLAČA'!A116</f>
        <v>107</v>
      </c>
      <c r="B122" s="333" t="str">
        <f t="shared" ca="1" si="21"/>
        <v>A107</v>
      </c>
      <c r="C122" s="333"/>
      <c r="D122" s="54" t="str">
        <f>IF(LEN('OSNOVNA PLAČA'!C116)&gt;0,'OSNOVNA PLAČA'!C116,"")</f>
        <v/>
      </c>
      <c r="E122" s="55" t="str">
        <f>IF(LEN('OSNOVNA PLAČA'!D116)&gt;0,'OSNOVNA PLAČA'!D116,"")</f>
        <v/>
      </c>
      <c r="F122" s="164">
        <f ca="1">IF(LEN(B122)&gt;0,'OBRAČUNANA OSNOVNA PLAČA'!M116,"")</f>
        <v>0</v>
      </c>
      <c r="G122" s="57"/>
      <c r="H122" s="57"/>
      <c r="I122" s="57"/>
      <c r="J122" s="57"/>
      <c r="K122" s="57"/>
      <c r="L122" s="178">
        <f t="shared" si="22"/>
        <v>0</v>
      </c>
      <c r="M122" s="179">
        <f t="shared" ca="1" si="35"/>
        <v>0</v>
      </c>
      <c r="N122" s="179">
        <f t="shared" ca="1" si="37"/>
        <v>0</v>
      </c>
      <c r="O122" s="180">
        <f t="shared" ca="1" si="23"/>
        <v>0</v>
      </c>
      <c r="P122" s="181">
        <f t="shared" ca="1" si="36"/>
        <v>0</v>
      </c>
      <c r="Q122" s="182">
        <f t="shared" ca="1" si="24"/>
        <v>0</v>
      </c>
      <c r="R122" s="182">
        <f ca="1">IF(LEN(B122)&gt;0,'8'!R122-'8'!Q122,"")</f>
        <v>0</v>
      </c>
      <c r="S122" s="183"/>
      <c r="T122" s="33"/>
      <c r="U122" s="33"/>
      <c r="V122" s="33"/>
      <c r="W122" s="33"/>
      <c r="X122" s="33"/>
      <c r="Y122" s="33"/>
      <c r="AB122" s="243">
        <f>ROW()</f>
        <v>122</v>
      </c>
      <c r="AC122" s="118">
        <f t="shared" ca="1" si="25"/>
        <v>0</v>
      </c>
      <c r="AD122" s="118">
        <f t="shared" ca="1" si="26"/>
        <v>0</v>
      </c>
      <c r="AE122" s="119" t="str">
        <f t="shared" ca="1" si="27"/>
        <v>-</v>
      </c>
      <c r="AF122" s="118" t="str">
        <f t="shared" ca="1" si="28"/>
        <v>-</v>
      </c>
      <c r="AG122" s="119" t="str">
        <f t="shared" ca="1" si="29"/>
        <v>-</v>
      </c>
      <c r="AH122" s="118" t="str">
        <f t="shared" ca="1" si="30"/>
        <v>-</v>
      </c>
      <c r="AI122" s="118">
        <f t="shared" ca="1" si="31"/>
        <v>0</v>
      </c>
      <c r="AJ122" s="120">
        <f t="shared" ca="1" si="32"/>
        <v>0</v>
      </c>
      <c r="AK122" s="118">
        <f t="shared" ca="1" si="33"/>
        <v>0</v>
      </c>
      <c r="AL122" s="118">
        <f t="shared" ca="1" si="34"/>
        <v>0</v>
      </c>
    </row>
    <row r="123" spans="1:38" ht="27" customHeight="1" x14ac:dyDescent="0.25">
      <c r="A123" s="53">
        <f>'OSNOVNA PLAČA'!A117</f>
        <v>108</v>
      </c>
      <c r="B123" s="333" t="str">
        <f t="shared" ca="1" si="21"/>
        <v>A108</v>
      </c>
      <c r="C123" s="333"/>
      <c r="D123" s="54" t="str">
        <f>IF(LEN('OSNOVNA PLAČA'!C117)&gt;0,'OSNOVNA PLAČA'!C117,"")</f>
        <v/>
      </c>
      <c r="E123" s="55" t="str">
        <f>IF(LEN('OSNOVNA PLAČA'!D117)&gt;0,'OSNOVNA PLAČA'!D117,"")</f>
        <v/>
      </c>
      <c r="F123" s="164">
        <f ca="1">IF(LEN(B123)&gt;0,'OBRAČUNANA OSNOVNA PLAČA'!M117,"")</f>
        <v>0</v>
      </c>
      <c r="G123" s="57"/>
      <c r="H123" s="57"/>
      <c r="I123" s="57"/>
      <c r="J123" s="57"/>
      <c r="K123" s="57"/>
      <c r="L123" s="178">
        <f t="shared" si="22"/>
        <v>0</v>
      </c>
      <c r="M123" s="179">
        <f t="shared" ca="1" si="35"/>
        <v>0</v>
      </c>
      <c r="N123" s="179">
        <f t="shared" ca="1" si="37"/>
        <v>0</v>
      </c>
      <c r="O123" s="180">
        <f t="shared" ca="1" si="23"/>
        <v>0</v>
      </c>
      <c r="P123" s="181">
        <f t="shared" ca="1" si="36"/>
        <v>0</v>
      </c>
      <c r="Q123" s="182">
        <f t="shared" ca="1" si="24"/>
        <v>0</v>
      </c>
      <c r="R123" s="182">
        <f ca="1">IF(LEN(B123)&gt;0,'8'!R123-'8'!Q123,"")</f>
        <v>0</v>
      </c>
      <c r="S123" s="183"/>
      <c r="T123" s="33"/>
      <c r="U123" s="33"/>
      <c r="V123" s="33"/>
      <c r="W123" s="33"/>
      <c r="X123" s="33"/>
      <c r="Y123" s="33"/>
      <c r="AB123" s="243">
        <f>ROW()</f>
        <v>123</v>
      </c>
      <c r="AC123" s="118">
        <f t="shared" ca="1" si="25"/>
        <v>0</v>
      </c>
      <c r="AD123" s="118">
        <f t="shared" ca="1" si="26"/>
        <v>0</v>
      </c>
      <c r="AE123" s="119" t="str">
        <f t="shared" ca="1" si="27"/>
        <v>-</v>
      </c>
      <c r="AF123" s="118" t="str">
        <f t="shared" ca="1" si="28"/>
        <v>-</v>
      </c>
      <c r="AG123" s="119" t="str">
        <f t="shared" ca="1" si="29"/>
        <v>-</v>
      </c>
      <c r="AH123" s="118" t="str">
        <f t="shared" ca="1" si="30"/>
        <v>-</v>
      </c>
      <c r="AI123" s="118">
        <f t="shared" ca="1" si="31"/>
        <v>0</v>
      </c>
      <c r="AJ123" s="120">
        <f t="shared" ca="1" si="32"/>
        <v>0</v>
      </c>
      <c r="AK123" s="118">
        <f t="shared" ca="1" si="33"/>
        <v>0</v>
      </c>
      <c r="AL123" s="118">
        <f t="shared" ca="1" si="34"/>
        <v>0</v>
      </c>
    </row>
    <row r="124" spans="1:38" ht="27" customHeight="1" x14ac:dyDescent="0.25">
      <c r="A124" s="53">
        <f>'OSNOVNA PLAČA'!A118</f>
        <v>109</v>
      </c>
      <c r="B124" s="333" t="str">
        <f t="shared" ca="1" si="21"/>
        <v>A109</v>
      </c>
      <c r="C124" s="333"/>
      <c r="D124" s="54" t="str">
        <f>IF(LEN('OSNOVNA PLAČA'!C118)&gt;0,'OSNOVNA PLAČA'!C118,"")</f>
        <v/>
      </c>
      <c r="E124" s="55" t="str">
        <f>IF(LEN('OSNOVNA PLAČA'!D118)&gt;0,'OSNOVNA PLAČA'!D118,"")</f>
        <v/>
      </c>
      <c r="F124" s="164">
        <f ca="1">IF(LEN(B124)&gt;0,'OBRAČUNANA OSNOVNA PLAČA'!M118,"")</f>
        <v>0</v>
      </c>
      <c r="G124" s="57"/>
      <c r="H124" s="57"/>
      <c r="I124" s="57"/>
      <c r="J124" s="57"/>
      <c r="K124" s="57"/>
      <c r="L124" s="178">
        <f t="shared" si="22"/>
        <v>0</v>
      </c>
      <c r="M124" s="179">
        <f t="shared" ca="1" si="35"/>
        <v>0</v>
      </c>
      <c r="N124" s="179">
        <f t="shared" ca="1" si="37"/>
        <v>0</v>
      </c>
      <c r="O124" s="180">
        <f t="shared" ca="1" si="23"/>
        <v>0</v>
      </c>
      <c r="P124" s="181">
        <f t="shared" ca="1" si="36"/>
        <v>0</v>
      </c>
      <c r="Q124" s="182">
        <f t="shared" ca="1" si="24"/>
        <v>0</v>
      </c>
      <c r="R124" s="182">
        <f ca="1">IF(LEN(B124)&gt;0,'8'!R124-'8'!Q124,"")</f>
        <v>0</v>
      </c>
      <c r="S124" s="183"/>
      <c r="T124" s="33"/>
      <c r="U124" s="33"/>
      <c r="V124" s="33"/>
      <c r="W124" s="33"/>
      <c r="X124" s="33"/>
      <c r="Y124" s="33"/>
      <c r="AB124" s="243">
        <f>ROW()</f>
        <v>124</v>
      </c>
      <c r="AC124" s="118">
        <f t="shared" ca="1" si="25"/>
        <v>0</v>
      </c>
      <c r="AD124" s="118">
        <f t="shared" ca="1" si="26"/>
        <v>0</v>
      </c>
      <c r="AE124" s="119" t="str">
        <f t="shared" ca="1" si="27"/>
        <v>-</v>
      </c>
      <c r="AF124" s="118" t="str">
        <f t="shared" ca="1" si="28"/>
        <v>-</v>
      </c>
      <c r="AG124" s="119" t="str">
        <f t="shared" ca="1" si="29"/>
        <v>-</v>
      </c>
      <c r="AH124" s="118" t="str">
        <f t="shared" ca="1" si="30"/>
        <v>-</v>
      </c>
      <c r="AI124" s="118">
        <f t="shared" ca="1" si="31"/>
        <v>0</v>
      </c>
      <c r="AJ124" s="120">
        <f t="shared" ca="1" si="32"/>
        <v>0</v>
      </c>
      <c r="AK124" s="118">
        <f t="shared" ca="1" si="33"/>
        <v>0</v>
      </c>
      <c r="AL124" s="118">
        <f t="shared" ca="1" si="34"/>
        <v>0</v>
      </c>
    </row>
    <row r="125" spans="1:38" ht="27" customHeight="1" x14ac:dyDescent="0.25">
      <c r="A125" s="53">
        <f>'OSNOVNA PLAČA'!A119</f>
        <v>110</v>
      </c>
      <c r="B125" s="333" t="str">
        <f t="shared" ca="1" si="21"/>
        <v>A110</v>
      </c>
      <c r="C125" s="333"/>
      <c r="D125" s="54" t="str">
        <f>IF(LEN('OSNOVNA PLAČA'!C119)&gt;0,'OSNOVNA PLAČA'!C119,"")</f>
        <v/>
      </c>
      <c r="E125" s="55" t="str">
        <f>IF(LEN('OSNOVNA PLAČA'!D119)&gt;0,'OSNOVNA PLAČA'!D119,"")</f>
        <v/>
      </c>
      <c r="F125" s="164">
        <f ca="1">IF(LEN(B125)&gt;0,'OBRAČUNANA OSNOVNA PLAČA'!M119,"")</f>
        <v>0</v>
      </c>
      <c r="G125" s="57"/>
      <c r="H125" s="57"/>
      <c r="I125" s="57"/>
      <c r="J125" s="57"/>
      <c r="K125" s="57"/>
      <c r="L125" s="178">
        <f t="shared" si="22"/>
        <v>0</v>
      </c>
      <c r="M125" s="179">
        <f t="shared" ca="1" si="35"/>
        <v>0</v>
      </c>
      <c r="N125" s="179">
        <f t="shared" ca="1" si="37"/>
        <v>0</v>
      </c>
      <c r="O125" s="180">
        <f t="shared" ca="1" si="23"/>
        <v>0</v>
      </c>
      <c r="P125" s="181">
        <f t="shared" ca="1" si="36"/>
        <v>0</v>
      </c>
      <c r="Q125" s="182">
        <f t="shared" ca="1" si="24"/>
        <v>0</v>
      </c>
      <c r="R125" s="182">
        <f ca="1">IF(LEN(B125)&gt;0,'8'!R125-'8'!Q125,"")</f>
        <v>0</v>
      </c>
      <c r="S125" s="183"/>
      <c r="T125" s="33"/>
      <c r="U125" s="33"/>
      <c r="V125" s="33"/>
      <c r="W125" s="33"/>
      <c r="X125" s="33"/>
      <c r="Y125" s="33"/>
      <c r="AB125" s="243">
        <f>ROW()</f>
        <v>125</v>
      </c>
      <c r="AC125" s="118">
        <f t="shared" ca="1" si="25"/>
        <v>0</v>
      </c>
      <c r="AD125" s="118">
        <f t="shared" ca="1" si="26"/>
        <v>0</v>
      </c>
      <c r="AE125" s="119" t="str">
        <f t="shared" ca="1" si="27"/>
        <v>-</v>
      </c>
      <c r="AF125" s="118" t="str">
        <f t="shared" ca="1" si="28"/>
        <v>-</v>
      </c>
      <c r="AG125" s="119" t="str">
        <f t="shared" ca="1" si="29"/>
        <v>-</v>
      </c>
      <c r="AH125" s="118" t="str">
        <f t="shared" ca="1" si="30"/>
        <v>-</v>
      </c>
      <c r="AI125" s="118">
        <f t="shared" ca="1" si="31"/>
        <v>0</v>
      </c>
      <c r="AJ125" s="120">
        <f t="shared" ca="1" si="32"/>
        <v>0</v>
      </c>
      <c r="AK125" s="118">
        <f t="shared" ca="1" si="33"/>
        <v>0</v>
      </c>
      <c r="AL125" s="118">
        <f t="shared" ca="1" si="34"/>
        <v>0</v>
      </c>
    </row>
    <row r="126" spans="1:38" ht="27" customHeight="1" x14ac:dyDescent="0.25">
      <c r="A126" s="53">
        <f>'OSNOVNA PLAČA'!A120</f>
        <v>111</v>
      </c>
      <c r="B126" s="333" t="str">
        <f t="shared" ca="1" si="21"/>
        <v>A111</v>
      </c>
      <c r="C126" s="333"/>
      <c r="D126" s="54" t="str">
        <f>IF(LEN('OSNOVNA PLAČA'!C120)&gt;0,'OSNOVNA PLAČA'!C120,"")</f>
        <v/>
      </c>
      <c r="E126" s="55" t="str">
        <f>IF(LEN('OSNOVNA PLAČA'!D120)&gt;0,'OSNOVNA PLAČA'!D120,"")</f>
        <v/>
      </c>
      <c r="F126" s="164">
        <f ca="1">IF(LEN(B126)&gt;0,'OBRAČUNANA OSNOVNA PLAČA'!M120,"")</f>
        <v>0</v>
      </c>
      <c r="G126" s="57"/>
      <c r="H126" s="57"/>
      <c r="I126" s="57"/>
      <c r="J126" s="57"/>
      <c r="K126" s="57"/>
      <c r="L126" s="178">
        <f t="shared" si="22"/>
        <v>0</v>
      </c>
      <c r="M126" s="179">
        <f t="shared" ca="1" si="35"/>
        <v>0</v>
      </c>
      <c r="N126" s="179">
        <f t="shared" ca="1" si="37"/>
        <v>0</v>
      </c>
      <c r="O126" s="180">
        <f t="shared" ca="1" si="23"/>
        <v>0</v>
      </c>
      <c r="P126" s="181">
        <f t="shared" ca="1" si="36"/>
        <v>0</v>
      </c>
      <c r="Q126" s="182">
        <f t="shared" ca="1" si="24"/>
        <v>0</v>
      </c>
      <c r="R126" s="182">
        <f ca="1">IF(LEN(B126)&gt;0,'8'!R126-'8'!Q126,"")</f>
        <v>0</v>
      </c>
      <c r="S126" s="183"/>
      <c r="T126" s="33"/>
      <c r="U126" s="33"/>
      <c r="V126" s="33"/>
      <c r="W126" s="33"/>
      <c r="X126" s="33"/>
      <c r="Y126" s="33"/>
      <c r="AB126" s="243">
        <f>ROW()</f>
        <v>126</v>
      </c>
      <c r="AC126" s="118">
        <f t="shared" ca="1" si="25"/>
        <v>0</v>
      </c>
      <c r="AD126" s="118">
        <f t="shared" ca="1" si="26"/>
        <v>0</v>
      </c>
      <c r="AE126" s="119" t="str">
        <f t="shared" ca="1" si="27"/>
        <v>-</v>
      </c>
      <c r="AF126" s="118" t="str">
        <f t="shared" ca="1" si="28"/>
        <v>-</v>
      </c>
      <c r="AG126" s="119" t="str">
        <f t="shared" ca="1" si="29"/>
        <v>-</v>
      </c>
      <c r="AH126" s="118" t="str">
        <f t="shared" ca="1" si="30"/>
        <v>-</v>
      </c>
      <c r="AI126" s="118">
        <f t="shared" ca="1" si="31"/>
        <v>0</v>
      </c>
      <c r="AJ126" s="120">
        <f t="shared" ca="1" si="32"/>
        <v>0</v>
      </c>
      <c r="AK126" s="118">
        <f t="shared" ca="1" si="33"/>
        <v>0</v>
      </c>
      <c r="AL126" s="118">
        <f t="shared" ca="1" si="34"/>
        <v>0</v>
      </c>
    </row>
    <row r="127" spans="1:38" ht="27" customHeight="1" x14ac:dyDescent="0.25">
      <c r="A127" s="53">
        <f>'OSNOVNA PLAČA'!A121</f>
        <v>112</v>
      </c>
      <c r="B127" s="333" t="str">
        <f t="shared" ca="1" si="21"/>
        <v>A112</v>
      </c>
      <c r="C127" s="333"/>
      <c r="D127" s="54" t="str">
        <f>IF(LEN('OSNOVNA PLAČA'!C121)&gt;0,'OSNOVNA PLAČA'!C121,"")</f>
        <v/>
      </c>
      <c r="E127" s="55" t="str">
        <f>IF(LEN('OSNOVNA PLAČA'!D121)&gt;0,'OSNOVNA PLAČA'!D121,"")</f>
        <v/>
      </c>
      <c r="F127" s="164">
        <f ca="1">IF(LEN(B127)&gt;0,'OBRAČUNANA OSNOVNA PLAČA'!M121,"")</f>
        <v>0</v>
      </c>
      <c r="G127" s="57"/>
      <c r="H127" s="57"/>
      <c r="I127" s="57"/>
      <c r="J127" s="57"/>
      <c r="K127" s="57"/>
      <c r="L127" s="178">
        <f t="shared" si="22"/>
        <v>0</v>
      </c>
      <c r="M127" s="179">
        <f t="shared" ca="1" si="35"/>
        <v>0</v>
      </c>
      <c r="N127" s="179">
        <f t="shared" ca="1" si="37"/>
        <v>0</v>
      </c>
      <c r="O127" s="180">
        <f t="shared" ca="1" si="23"/>
        <v>0</v>
      </c>
      <c r="P127" s="181">
        <f t="shared" ca="1" si="36"/>
        <v>0</v>
      </c>
      <c r="Q127" s="182">
        <f t="shared" ca="1" si="24"/>
        <v>0</v>
      </c>
      <c r="R127" s="182">
        <f ca="1">IF(LEN(B127)&gt;0,'8'!R127-'8'!Q127,"")</f>
        <v>0</v>
      </c>
      <c r="S127" s="183"/>
      <c r="T127" s="33"/>
      <c r="U127" s="33"/>
      <c r="V127" s="33"/>
      <c r="W127" s="33"/>
      <c r="X127" s="33"/>
      <c r="Y127" s="33"/>
      <c r="AB127" s="243">
        <f>ROW()</f>
        <v>127</v>
      </c>
      <c r="AC127" s="118">
        <f t="shared" ca="1" si="25"/>
        <v>0</v>
      </c>
      <c r="AD127" s="118">
        <f t="shared" ca="1" si="26"/>
        <v>0</v>
      </c>
      <c r="AE127" s="119" t="str">
        <f t="shared" ca="1" si="27"/>
        <v>-</v>
      </c>
      <c r="AF127" s="118" t="str">
        <f t="shared" ca="1" si="28"/>
        <v>-</v>
      </c>
      <c r="AG127" s="119" t="str">
        <f t="shared" ca="1" si="29"/>
        <v>-</v>
      </c>
      <c r="AH127" s="118" t="str">
        <f t="shared" ca="1" si="30"/>
        <v>-</v>
      </c>
      <c r="AI127" s="118">
        <f t="shared" ca="1" si="31"/>
        <v>0</v>
      </c>
      <c r="AJ127" s="120">
        <f t="shared" ca="1" si="32"/>
        <v>0</v>
      </c>
      <c r="AK127" s="118">
        <f t="shared" ca="1" si="33"/>
        <v>0</v>
      </c>
      <c r="AL127" s="118">
        <f t="shared" ca="1" si="34"/>
        <v>0</v>
      </c>
    </row>
    <row r="128" spans="1:38" ht="27" customHeight="1" x14ac:dyDescent="0.25">
      <c r="A128" s="53">
        <f>'OSNOVNA PLAČA'!A122</f>
        <v>113</v>
      </c>
      <c r="B128" s="333" t="str">
        <f t="shared" ca="1" si="21"/>
        <v>A113</v>
      </c>
      <c r="C128" s="333"/>
      <c r="D128" s="54" t="str">
        <f>IF(LEN('OSNOVNA PLAČA'!C122)&gt;0,'OSNOVNA PLAČA'!C122,"")</f>
        <v/>
      </c>
      <c r="E128" s="55" t="str">
        <f>IF(LEN('OSNOVNA PLAČA'!D122)&gt;0,'OSNOVNA PLAČA'!D122,"")</f>
        <v/>
      </c>
      <c r="F128" s="164">
        <f ca="1">IF(LEN(B128)&gt;0,'OBRAČUNANA OSNOVNA PLAČA'!M122,"")</f>
        <v>0</v>
      </c>
      <c r="G128" s="57"/>
      <c r="H128" s="57"/>
      <c r="I128" s="57"/>
      <c r="J128" s="57"/>
      <c r="K128" s="57"/>
      <c r="L128" s="178">
        <f t="shared" si="22"/>
        <v>0</v>
      </c>
      <c r="M128" s="179">
        <f t="shared" ca="1" si="35"/>
        <v>0</v>
      </c>
      <c r="N128" s="179">
        <f t="shared" ca="1" si="37"/>
        <v>0</v>
      </c>
      <c r="O128" s="180">
        <f t="shared" ca="1" si="23"/>
        <v>0</v>
      </c>
      <c r="P128" s="181">
        <f t="shared" ca="1" si="36"/>
        <v>0</v>
      </c>
      <c r="Q128" s="182">
        <f t="shared" ca="1" si="24"/>
        <v>0</v>
      </c>
      <c r="R128" s="182">
        <f ca="1">IF(LEN(B128)&gt;0,'8'!R128-'8'!Q128,"")</f>
        <v>0</v>
      </c>
      <c r="S128" s="183"/>
      <c r="T128" s="33"/>
      <c r="U128" s="33"/>
      <c r="V128" s="33"/>
      <c r="W128" s="33"/>
      <c r="X128" s="33"/>
      <c r="Y128" s="33"/>
      <c r="AB128" s="243">
        <f>ROW()</f>
        <v>128</v>
      </c>
      <c r="AC128" s="118">
        <f t="shared" ca="1" si="25"/>
        <v>0</v>
      </c>
      <c r="AD128" s="118">
        <f t="shared" ca="1" si="26"/>
        <v>0</v>
      </c>
      <c r="AE128" s="119" t="str">
        <f t="shared" ca="1" si="27"/>
        <v>-</v>
      </c>
      <c r="AF128" s="118" t="str">
        <f t="shared" ca="1" si="28"/>
        <v>-</v>
      </c>
      <c r="AG128" s="119" t="str">
        <f t="shared" ca="1" si="29"/>
        <v>-</v>
      </c>
      <c r="AH128" s="118" t="str">
        <f t="shared" ca="1" si="30"/>
        <v>-</v>
      </c>
      <c r="AI128" s="118">
        <f t="shared" ca="1" si="31"/>
        <v>0</v>
      </c>
      <c r="AJ128" s="120">
        <f t="shared" ca="1" si="32"/>
        <v>0</v>
      </c>
      <c r="AK128" s="118">
        <f t="shared" ca="1" si="33"/>
        <v>0</v>
      </c>
      <c r="AL128" s="118">
        <f t="shared" ca="1" si="34"/>
        <v>0</v>
      </c>
    </row>
    <row r="129" spans="1:38" ht="27" customHeight="1" x14ac:dyDescent="0.25">
      <c r="A129" s="53">
        <f>'OSNOVNA PLAČA'!A123</f>
        <v>114</v>
      </c>
      <c r="B129" s="333" t="str">
        <f t="shared" ca="1" si="21"/>
        <v>A114</v>
      </c>
      <c r="C129" s="333"/>
      <c r="D129" s="54" t="str">
        <f>IF(LEN('OSNOVNA PLAČA'!C123)&gt;0,'OSNOVNA PLAČA'!C123,"")</f>
        <v/>
      </c>
      <c r="E129" s="55" t="str">
        <f>IF(LEN('OSNOVNA PLAČA'!D123)&gt;0,'OSNOVNA PLAČA'!D123,"")</f>
        <v/>
      </c>
      <c r="F129" s="164">
        <f ca="1">IF(LEN(B129)&gt;0,'OBRAČUNANA OSNOVNA PLAČA'!M123,"")</f>
        <v>0</v>
      </c>
      <c r="G129" s="57"/>
      <c r="H129" s="57"/>
      <c r="I129" s="57"/>
      <c r="J129" s="57"/>
      <c r="K129" s="57"/>
      <c r="L129" s="178">
        <f t="shared" si="22"/>
        <v>0</v>
      </c>
      <c r="M129" s="179">
        <f t="shared" ca="1" si="35"/>
        <v>0</v>
      </c>
      <c r="N129" s="179">
        <f t="shared" ca="1" si="37"/>
        <v>0</v>
      </c>
      <c r="O129" s="180">
        <f t="shared" ca="1" si="23"/>
        <v>0</v>
      </c>
      <c r="P129" s="181">
        <f t="shared" ca="1" si="36"/>
        <v>0</v>
      </c>
      <c r="Q129" s="182">
        <f t="shared" ca="1" si="24"/>
        <v>0</v>
      </c>
      <c r="R129" s="182">
        <f ca="1">IF(LEN(B129)&gt;0,'8'!R129-'8'!Q129,"")</f>
        <v>0</v>
      </c>
      <c r="S129" s="183"/>
      <c r="T129" s="33"/>
      <c r="U129" s="33"/>
      <c r="V129" s="33"/>
      <c r="W129" s="33"/>
      <c r="X129" s="33"/>
      <c r="Y129" s="33"/>
      <c r="AB129" s="243">
        <f>ROW()</f>
        <v>129</v>
      </c>
      <c r="AC129" s="118">
        <f t="shared" ca="1" si="25"/>
        <v>0</v>
      </c>
      <c r="AD129" s="118">
        <f t="shared" ca="1" si="26"/>
        <v>0</v>
      </c>
      <c r="AE129" s="119" t="str">
        <f t="shared" ca="1" si="27"/>
        <v>-</v>
      </c>
      <c r="AF129" s="118" t="str">
        <f t="shared" ca="1" si="28"/>
        <v>-</v>
      </c>
      <c r="AG129" s="119" t="str">
        <f t="shared" ca="1" si="29"/>
        <v>-</v>
      </c>
      <c r="AH129" s="118" t="str">
        <f t="shared" ca="1" si="30"/>
        <v>-</v>
      </c>
      <c r="AI129" s="118">
        <f t="shared" ca="1" si="31"/>
        <v>0</v>
      </c>
      <c r="AJ129" s="120">
        <f t="shared" ca="1" si="32"/>
        <v>0</v>
      </c>
      <c r="AK129" s="118">
        <f t="shared" ca="1" si="33"/>
        <v>0</v>
      </c>
      <c r="AL129" s="118">
        <f t="shared" ca="1" si="34"/>
        <v>0</v>
      </c>
    </row>
    <row r="130" spans="1:38" ht="27" customHeight="1" x14ac:dyDescent="0.25">
      <c r="A130" s="53">
        <f>'OSNOVNA PLAČA'!A124</f>
        <v>115</v>
      </c>
      <c r="B130" s="333" t="str">
        <f t="shared" ca="1" si="21"/>
        <v>A115</v>
      </c>
      <c r="C130" s="333"/>
      <c r="D130" s="54" t="str">
        <f>IF(LEN('OSNOVNA PLAČA'!C124)&gt;0,'OSNOVNA PLAČA'!C124,"")</f>
        <v/>
      </c>
      <c r="E130" s="55" t="str">
        <f>IF(LEN('OSNOVNA PLAČA'!D124)&gt;0,'OSNOVNA PLAČA'!D124,"")</f>
        <v/>
      </c>
      <c r="F130" s="164">
        <f ca="1">IF(LEN(B130)&gt;0,'OBRAČUNANA OSNOVNA PLAČA'!M124,"")</f>
        <v>0</v>
      </c>
      <c r="G130" s="57"/>
      <c r="H130" s="57"/>
      <c r="I130" s="57"/>
      <c r="J130" s="57"/>
      <c r="K130" s="57"/>
      <c r="L130" s="178">
        <f t="shared" si="22"/>
        <v>0</v>
      </c>
      <c r="M130" s="179">
        <f t="shared" ca="1" si="35"/>
        <v>0</v>
      </c>
      <c r="N130" s="179">
        <f t="shared" ca="1" si="37"/>
        <v>0</v>
      </c>
      <c r="O130" s="180">
        <f t="shared" ca="1" si="23"/>
        <v>0</v>
      </c>
      <c r="P130" s="181">
        <f t="shared" ca="1" si="36"/>
        <v>0</v>
      </c>
      <c r="Q130" s="182">
        <f t="shared" ca="1" si="24"/>
        <v>0</v>
      </c>
      <c r="R130" s="182">
        <f ca="1">IF(LEN(B130)&gt;0,'8'!R130-'8'!Q130,"")</f>
        <v>0</v>
      </c>
      <c r="S130" s="183"/>
      <c r="T130" s="33"/>
      <c r="U130" s="33"/>
      <c r="V130" s="33"/>
      <c r="W130" s="33"/>
      <c r="X130" s="33"/>
      <c r="Y130" s="33"/>
      <c r="AB130" s="243">
        <f>ROW()</f>
        <v>130</v>
      </c>
      <c r="AC130" s="118">
        <f t="shared" ca="1" si="25"/>
        <v>0</v>
      </c>
      <c r="AD130" s="118">
        <f t="shared" ca="1" si="26"/>
        <v>0</v>
      </c>
      <c r="AE130" s="119" t="str">
        <f t="shared" ca="1" si="27"/>
        <v>-</v>
      </c>
      <c r="AF130" s="118" t="str">
        <f t="shared" ca="1" si="28"/>
        <v>-</v>
      </c>
      <c r="AG130" s="119" t="str">
        <f t="shared" ca="1" si="29"/>
        <v>-</v>
      </c>
      <c r="AH130" s="118" t="str">
        <f t="shared" ca="1" si="30"/>
        <v>-</v>
      </c>
      <c r="AI130" s="118">
        <f t="shared" ca="1" si="31"/>
        <v>0</v>
      </c>
      <c r="AJ130" s="120">
        <f t="shared" ca="1" si="32"/>
        <v>0</v>
      </c>
      <c r="AK130" s="118">
        <f t="shared" ca="1" si="33"/>
        <v>0</v>
      </c>
      <c r="AL130" s="118">
        <f t="shared" ca="1" si="34"/>
        <v>0</v>
      </c>
    </row>
    <row r="131" spans="1:38" ht="27" customHeight="1" x14ac:dyDescent="0.25">
      <c r="A131" s="53">
        <f>'OSNOVNA PLAČA'!A125</f>
        <v>116</v>
      </c>
      <c r="B131" s="333" t="str">
        <f t="shared" ca="1" si="21"/>
        <v>A116</v>
      </c>
      <c r="C131" s="333"/>
      <c r="D131" s="54" t="str">
        <f>IF(LEN('OSNOVNA PLAČA'!C125)&gt;0,'OSNOVNA PLAČA'!C125,"")</f>
        <v/>
      </c>
      <c r="E131" s="55" t="str">
        <f>IF(LEN('OSNOVNA PLAČA'!D125)&gt;0,'OSNOVNA PLAČA'!D125,"")</f>
        <v/>
      </c>
      <c r="F131" s="164">
        <f ca="1">IF(LEN(B131)&gt;0,'OBRAČUNANA OSNOVNA PLAČA'!M125,"")</f>
        <v>0</v>
      </c>
      <c r="G131" s="57"/>
      <c r="H131" s="57"/>
      <c r="I131" s="57"/>
      <c r="J131" s="57"/>
      <c r="K131" s="57"/>
      <c r="L131" s="178">
        <f t="shared" si="22"/>
        <v>0</v>
      </c>
      <c r="M131" s="179">
        <f t="shared" ca="1" si="35"/>
        <v>0</v>
      </c>
      <c r="N131" s="179">
        <f t="shared" ca="1" si="37"/>
        <v>0</v>
      </c>
      <c r="O131" s="180">
        <f t="shared" ca="1" si="23"/>
        <v>0</v>
      </c>
      <c r="P131" s="181">
        <f t="shared" ca="1" si="36"/>
        <v>0</v>
      </c>
      <c r="Q131" s="182">
        <f t="shared" ca="1" si="24"/>
        <v>0</v>
      </c>
      <c r="R131" s="182">
        <f ca="1">IF(LEN(B131)&gt;0,'8'!R131-'8'!Q131,"")</f>
        <v>0</v>
      </c>
      <c r="S131" s="183"/>
      <c r="T131" s="33"/>
      <c r="U131" s="33"/>
      <c r="V131" s="33"/>
      <c r="W131" s="33"/>
      <c r="X131" s="33"/>
      <c r="Y131" s="33"/>
      <c r="AB131" s="243">
        <f>ROW()</f>
        <v>131</v>
      </c>
      <c r="AC131" s="118">
        <f t="shared" ca="1" si="25"/>
        <v>0</v>
      </c>
      <c r="AD131" s="118">
        <f t="shared" ca="1" si="26"/>
        <v>0</v>
      </c>
      <c r="AE131" s="119" t="str">
        <f t="shared" ca="1" si="27"/>
        <v>-</v>
      </c>
      <c r="AF131" s="118" t="str">
        <f t="shared" ca="1" si="28"/>
        <v>-</v>
      </c>
      <c r="AG131" s="119" t="str">
        <f t="shared" ca="1" si="29"/>
        <v>-</v>
      </c>
      <c r="AH131" s="118" t="str">
        <f t="shared" ca="1" si="30"/>
        <v>-</v>
      </c>
      <c r="AI131" s="118">
        <f t="shared" ca="1" si="31"/>
        <v>0</v>
      </c>
      <c r="AJ131" s="120">
        <f t="shared" ca="1" si="32"/>
        <v>0</v>
      </c>
      <c r="AK131" s="118">
        <f t="shared" ca="1" si="33"/>
        <v>0</v>
      </c>
      <c r="AL131" s="118">
        <f t="shared" ca="1" si="34"/>
        <v>0</v>
      </c>
    </row>
    <row r="132" spans="1:38" ht="27" customHeight="1" x14ac:dyDescent="0.25">
      <c r="A132" s="53">
        <f>'OSNOVNA PLAČA'!A126</f>
        <v>117</v>
      </c>
      <c r="B132" s="333" t="str">
        <f t="shared" ca="1" si="21"/>
        <v>A117</v>
      </c>
      <c r="C132" s="333"/>
      <c r="D132" s="54" t="str">
        <f>IF(LEN('OSNOVNA PLAČA'!C126)&gt;0,'OSNOVNA PLAČA'!C126,"")</f>
        <v/>
      </c>
      <c r="E132" s="55" t="str">
        <f>IF(LEN('OSNOVNA PLAČA'!D126)&gt;0,'OSNOVNA PLAČA'!D126,"")</f>
        <v/>
      </c>
      <c r="F132" s="164">
        <f ca="1">IF(LEN(B132)&gt;0,'OBRAČUNANA OSNOVNA PLAČA'!M126,"")</f>
        <v>0</v>
      </c>
      <c r="G132" s="57"/>
      <c r="H132" s="57"/>
      <c r="I132" s="57"/>
      <c r="J132" s="57"/>
      <c r="K132" s="57"/>
      <c r="L132" s="178">
        <f t="shared" si="22"/>
        <v>0</v>
      </c>
      <c r="M132" s="179">
        <f t="shared" ca="1" si="35"/>
        <v>0</v>
      </c>
      <c r="N132" s="179">
        <f t="shared" ca="1" si="37"/>
        <v>0</v>
      </c>
      <c r="O132" s="180">
        <f t="shared" ca="1" si="23"/>
        <v>0</v>
      </c>
      <c r="P132" s="181">
        <f t="shared" ca="1" si="36"/>
        <v>0</v>
      </c>
      <c r="Q132" s="182">
        <f t="shared" ca="1" si="24"/>
        <v>0</v>
      </c>
      <c r="R132" s="182">
        <f ca="1">IF(LEN(B132)&gt;0,'8'!R132-'8'!Q132,"")</f>
        <v>0</v>
      </c>
      <c r="S132" s="183"/>
      <c r="T132" s="33"/>
      <c r="U132" s="33"/>
      <c r="V132" s="33"/>
      <c r="W132" s="33"/>
      <c r="X132" s="33"/>
      <c r="Y132" s="33"/>
      <c r="AB132" s="243">
        <f>ROW()</f>
        <v>132</v>
      </c>
      <c r="AC132" s="118">
        <f t="shared" ca="1" si="25"/>
        <v>0</v>
      </c>
      <c r="AD132" s="118">
        <f t="shared" ca="1" si="26"/>
        <v>0</v>
      </c>
      <c r="AE132" s="119" t="str">
        <f t="shared" ca="1" si="27"/>
        <v>-</v>
      </c>
      <c r="AF132" s="118" t="str">
        <f t="shared" ca="1" si="28"/>
        <v>-</v>
      </c>
      <c r="AG132" s="119" t="str">
        <f t="shared" ca="1" si="29"/>
        <v>-</v>
      </c>
      <c r="AH132" s="118" t="str">
        <f t="shared" ca="1" si="30"/>
        <v>-</v>
      </c>
      <c r="AI132" s="118">
        <f t="shared" ca="1" si="31"/>
        <v>0</v>
      </c>
      <c r="AJ132" s="120">
        <f t="shared" ca="1" si="32"/>
        <v>0</v>
      </c>
      <c r="AK132" s="118">
        <f t="shared" ca="1" si="33"/>
        <v>0</v>
      </c>
      <c r="AL132" s="118">
        <f t="shared" ca="1" si="34"/>
        <v>0</v>
      </c>
    </row>
    <row r="133" spans="1:38" ht="27" customHeight="1" x14ac:dyDescent="0.25">
      <c r="A133" s="53">
        <f>'OSNOVNA PLAČA'!A127</f>
        <v>118</v>
      </c>
      <c r="B133" s="333" t="str">
        <f t="shared" ca="1" si="21"/>
        <v>A118</v>
      </c>
      <c r="C133" s="333"/>
      <c r="D133" s="54" t="str">
        <f>IF(LEN('OSNOVNA PLAČA'!C127)&gt;0,'OSNOVNA PLAČA'!C127,"")</f>
        <v/>
      </c>
      <c r="E133" s="55" t="str">
        <f>IF(LEN('OSNOVNA PLAČA'!D127)&gt;0,'OSNOVNA PLAČA'!D127,"")</f>
        <v/>
      </c>
      <c r="F133" s="164">
        <f ca="1">IF(LEN(B133)&gt;0,'OBRAČUNANA OSNOVNA PLAČA'!M127,"")</f>
        <v>0</v>
      </c>
      <c r="G133" s="57"/>
      <c r="H133" s="57"/>
      <c r="I133" s="57"/>
      <c r="J133" s="57"/>
      <c r="K133" s="57"/>
      <c r="L133" s="178">
        <f t="shared" si="22"/>
        <v>0</v>
      </c>
      <c r="M133" s="179">
        <f t="shared" ca="1" si="35"/>
        <v>0</v>
      </c>
      <c r="N133" s="179">
        <f t="shared" ca="1" si="37"/>
        <v>0</v>
      </c>
      <c r="O133" s="180">
        <f t="shared" ca="1" si="23"/>
        <v>0</v>
      </c>
      <c r="P133" s="181">
        <f t="shared" ca="1" si="36"/>
        <v>0</v>
      </c>
      <c r="Q133" s="182">
        <f t="shared" ca="1" si="24"/>
        <v>0</v>
      </c>
      <c r="R133" s="182">
        <f ca="1">IF(LEN(B133)&gt;0,'8'!R133-'8'!Q133,"")</f>
        <v>0</v>
      </c>
      <c r="S133" s="183"/>
      <c r="T133" s="33"/>
      <c r="U133" s="33"/>
      <c r="V133" s="33"/>
      <c r="W133" s="33"/>
      <c r="X133" s="33"/>
      <c r="Y133" s="33"/>
      <c r="AB133" s="243">
        <f>ROW()</f>
        <v>133</v>
      </c>
      <c r="AC133" s="118">
        <f t="shared" ca="1" si="25"/>
        <v>0</v>
      </c>
      <c r="AD133" s="118">
        <f t="shared" ca="1" si="26"/>
        <v>0</v>
      </c>
      <c r="AE133" s="119" t="str">
        <f t="shared" ca="1" si="27"/>
        <v>-</v>
      </c>
      <c r="AF133" s="118" t="str">
        <f t="shared" ca="1" si="28"/>
        <v>-</v>
      </c>
      <c r="AG133" s="119" t="str">
        <f t="shared" ca="1" si="29"/>
        <v>-</v>
      </c>
      <c r="AH133" s="118" t="str">
        <f t="shared" ca="1" si="30"/>
        <v>-</v>
      </c>
      <c r="AI133" s="118">
        <f t="shared" ca="1" si="31"/>
        <v>0</v>
      </c>
      <c r="AJ133" s="120">
        <f t="shared" ca="1" si="32"/>
        <v>0</v>
      </c>
      <c r="AK133" s="118">
        <f t="shared" ca="1" si="33"/>
        <v>0</v>
      </c>
      <c r="AL133" s="118">
        <f t="shared" ca="1" si="34"/>
        <v>0</v>
      </c>
    </row>
    <row r="134" spans="1:38" ht="27" customHeight="1" x14ac:dyDescent="0.25">
      <c r="A134" s="53">
        <f>'OSNOVNA PLAČA'!A128</f>
        <v>119</v>
      </c>
      <c r="B134" s="333" t="str">
        <f t="shared" ca="1" si="21"/>
        <v>A119</v>
      </c>
      <c r="C134" s="333"/>
      <c r="D134" s="54" t="str">
        <f>IF(LEN('OSNOVNA PLAČA'!C128)&gt;0,'OSNOVNA PLAČA'!C128,"")</f>
        <v/>
      </c>
      <c r="E134" s="55" t="str">
        <f>IF(LEN('OSNOVNA PLAČA'!D128)&gt;0,'OSNOVNA PLAČA'!D128,"")</f>
        <v/>
      </c>
      <c r="F134" s="164">
        <f ca="1">IF(LEN(B134)&gt;0,'OBRAČUNANA OSNOVNA PLAČA'!M128,"")</f>
        <v>0</v>
      </c>
      <c r="G134" s="57"/>
      <c r="H134" s="57"/>
      <c r="I134" s="57"/>
      <c r="J134" s="57"/>
      <c r="K134" s="57"/>
      <c r="L134" s="178">
        <f t="shared" si="22"/>
        <v>0</v>
      </c>
      <c r="M134" s="179">
        <f t="shared" ca="1" si="35"/>
        <v>0</v>
      </c>
      <c r="N134" s="179">
        <f t="shared" ca="1" si="37"/>
        <v>0</v>
      </c>
      <c r="O134" s="180">
        <f t="shared" ca="1" si="23"/>
        <v>0</v>
      </c>
      <c r="P134" s="181">
        <f t="shared" ca="1" si="36"/>
        <v>0</v>
      </c>
      <c r="Q134" s="182">
        <f t="shared" ca="1" si="24"/>
        <v>0</v>
      </c>
      <c r="R134" s="182">
        <f ca="1">IF(LEN(B134)&gt;0,'8'!R134-'8'!Q134,"")</f>
        <v>0</v>
      </c>
      <c r="S134" s="183"/>
      <c r="T134" s="33"/>
      <c r="U134" s="33"/>
      <c r="V134" s="33"/>
      <c r="W134" s="33"/>
      <c r="X134" s="33"/>
      <c r="Y134" s="33"/>
      <c r="AB134" s="243">
        <f>ROW()</f>
        <v>134</v>
      </c>
      <c r="AC134" s="118">
        <f t="shared" ca="1" si="25"/>
        <v>0</v>
      </c>
      <c r="AD134" s="118">
        <f t="shared" ca="1" si="26"/>
        <v>0</v>
      </c>
      <c r="AE134" s="119" t="str">
        <f t="shared" ca="1" si="27"/>
        <v>-</v>
      </c>
      <c r="AF134" s="118" t="str">
        <f t="shared" ca="1" si="28"/>
        <v>-</v>
      </c>
      <c r="AG134" s="119" t="str">
        <f t="shared" ca="1" si="29"/>
        <v>-</v>
      </c>
      <c r="AH134" s="118" t="str">
        <f t="shared" ca="1" si="30"/>
        <v>-</v>
      </c>
      <c r="AI134" s="118">
        <f t="shared" ca="1" si="31"/>
        <v>0</v>
      </c>
      <c r="AJ134" s="120">
        <f t="shared" ca="1" si="32"/>
        <v>0</v>
      </c>
      <c r="AK134" s="118">
        <f t="shared" ca="1" si="33"/>
        <v>0</v>
      </c>
      <c r="AL134" s="118">
        <f t="shared" ca="1" si="34"/>
        <v>0</v>
      </c>
    </row>
    <row r="135" spans="1:38" ht="27" customHeight="1" x14ac:dyDescent="0.25">
      <c r="A135" s="53">
        <f>'OSNOVNA PLAČA'!A129</f>
        <v>120</v>
      </c>
      <c r="B135" s="333" t="str">
        <f t="shared" ca="1" si="21"/>
        <v>A120</v>
      </c>
      <c r="C135" s="333"/>
      <c r="D135" s="54" t="str">
        <f>IF(LEN('OSNOVNA PLAČA'!C129)&gt;0,'OSNOVNA PLAČA'!C129,"")</f>
        <v/>
      </c>
      <c r="E135" s="55" t="str">
        <f>IF(LEN('OSNOVNA PLAČA'!D129)&gt;0,'OSNOVNA PLAČA'!D129,"")</f>
        <v/>
      </c>
      <c r="F135" s="164">
        <f ca="1">IF(LEN(B135)&gt;0,'OBRAČUNANA OSNOVNA PLAČA'!M129,"")</f>
        <v>0</v>
      </c>
      <c r="G135" s="57"/>
      <c r="H135" s="57"/>
      <c r="I135" s="57"/>
      <c r="J135" s="57"/>
      <c r="K135" s="57"/>
      <c r="L135" s="178">
        <f t="shared" si="22"/>
        <v>0</v>
      </c>
      <c r="M135" s="179">
        <f t="shared" ca="1" si="35"/>
        <v>0</v>
      </c>
      <c r="N135" s="179">
        <f t="shared" ca="1" si="37"/>
        <v>0</v>
      </c>
      <c r="O135" s="180">
        <f t="shared" ca="1" si="23"/>
        <v>0</v>
      </c>
      <c r="P135" s="181">
        <f t="shared" ca="1" si="36"/>
        <v>0</v>
      </c>
      <c r="Q135" s="182">
        <f t="shared" ca="1" si="24"/>
        <v>0</v>
      </c>
      <c r="R135" s="182">
        <f ca="1">IF(LEN(B135)&gt;0,'8'!R135-'8'!Q135,"")</f>
        <v>0</v>
      </c>
      <c r="S135" s="183"/>
      <c r="T135" s="33"/>
      <c r="U135" s="33"/>
      <c r="V135" s="33"/>
      <c r="W135" s="33"/>
      <c r="X135" s="33"/>
      <c r="Y135" s="33"/>
      <c r="AB135" s="243">
        <f>ROW()</f>
        <v>135</v>
      </c>
      <c r="AC135" s="118">
        <f t="shared" ca="1" si="25"/>
        <v>0</v>
      </c>
      <c r="AD135" s="118">
        <f t="shared" ca="1" si="26"/>
        <v>0</v>
      </c>
      <c r="AE135" s="119" t="str">
        <f t="shared" ca="1" si="27"/>
        <v>-</v>
      </c>
      <c r="AF135" s="118" t="str">
        <f t="shared" ca="1" si="28"/>
        <v>-</v>
      </c>
      <c r="AG135" s="119" t="str">
        <f t="shared" ca="1" si="29"/>
        <v>-</v>
      </c>
      <c r="AH135" s="118" t="str">
        <f t="shared" ca="1" si="30"/>
        <v>-</v>
      </c>
      <c r="AI135" s="118">
        <f t="shared" ca="1" si="31"/>
        <v>0</v>
      </c>
      <c r="AJ135" s="120">
        <f t="shared" ca="1" si="32"/>
        <v>0</v>
      </c>
      <c r="AK135" s="118">
        <f t="shared" ca="1" si="33"/>
        <v>0</v>
      </c>
      <c r="AL135" s="118">
        <f t="shared" ca="1" si="34"/>
        <v>0</v>
      </c>
    </row>
    <row r="136" spans="1:38" ht="27" customHeight="1" x14ac:dyDescent="0.25">
      <c r="A136" s="53">
        <f>'OSNOVNA PLAČA'!A130</f>
        <v>121</v>
      </c>
      <c r="B136" s="333" t="str">
        <f t="shared" ca="1" si="21"/>
        <v>A121</v>
      </c>
      <c r="C136" s="333"/>
      <c r="D136" s="54" t="str">
        <f>IF(LEN('OSNOVNA PLAČA'!C130)&gt;0,'OSNOVNA PLAČA'!C130,"")</f>
        <v/>
      </c>
      <c r="E136" s="55" t="str">
        <f>IF(LEN('OSNOVNA PLAČA'!D130)&gt;0,'OSNOVNA PLAČA'!D130,"")</f>
        <v/>
      </c>
      <c r="F136" s="164">
        <f ca="1">IF(LEN(B136)&gt;0,'OBRAČUNANA OSNOVNA PLAČA'!M130,"")</f>
        <v>0</v>
      </c>
      <c r="G136" s="57"/>
      <c r="H136" s="57"/>
      <c r="I136" s="57"/>
      <c r="J136" s="57"/>
      <c r="K136" s="57"/>
      <c r="L136" s="178">
        <f t="shared" si="22"/>
        <v>0</v>
      </c>
      <c r="M136" s="179">
        <f t="shared" ca="1" si="35"/>
        <v>0</v>
      </c>
      <c r="N136" s="179">
        <f t="shared" ca="1" si="37"/>
        <v>0</v>
      </c>
      <c r="O136" s="180">
        <f t="shared" ca="1" si="23"/>
        <v>0</v>
      </c>
      <c r="P136" s="181">
        <f t="shared" ca="1" si="36"/>
        <v>0</v>
      </c>
      <c r="Q136" s="182">
        <f t="shared" ca="1" si="24"/>
        <v>0</v>
      </c>
      <c r="R136" s="182">
        <f ca="1">IF(LEN(B136)&gt;0,'8'!R136-'8'!Q136,"")</f>
        <v>0</v>
      </c>
      <c r="S136" s="183"/>
      <c r="T136" s="33"/>
      <c r="U136" s="33"/>
      <c r="V136" s="33"/>
      <c r="W136" s="33"/>
      <c r="X136" s="33"/>
      <c r="Y136" s="33"/>
      <c r="AB136" s="243">
        <f>ROW()</f>
        <v>136</v>
      </c>
      <c r="AC136" s="118">
        <f t="shared" ca="1" si="25"/>
        <v>0</v>
      </c>
      <c r="AD136" s="118">
        <f t="shared" ca="1" si="26"/>
        <v>0</v>
      </c>
      <c r="AE136" s="119" t="str">
        <f t="shared" ca="1" si="27"/>
        <v>-</v>
      </c>
      <c r="AF136" s="118" t="str">
        <f t="shared" ca="1" si="28"/>
        <v>-</v>
      </c>
      <c r="AG136" s="119" t="str">
        <f t="shared" ca="1" si="29"/>
        <v>-</v>
      </c>
      <c r="AH136" s="118" t="str">
        <f t="shared" ca="1" si="30"/>
        <v>-</v>
      </c>
      <c r="AI136" s="118">
        <f t="shared" ca="1" si="31"/>
        <v>0</v>
      </c>
      <c r="AJ136" s="120">
        <f t="shared" ca="1" si="32"/>
        <v>0</v>
      </c>
      <c r="AK136" s="118">
        <f t="shared" ca="1" si="33"/>
        <v>0</v>
      </c>
      <c r="AL136" s="118">
        <f t="shared" ca="1" si="34"/>
        <v>0</v>
      </c>
    </row>
    <row r="137" spans="1:38" ht="27" customHeight="1" x14ac:dyDescent="0.25">
      <c r="A137" s="53">
        <f>'OSNOVNA PLAČA'!A131</f>
        <v>122</v>
      </c>
      <c r="B137" s="333" t="str">
        <f t="shared" ca="1" si="21"/>
        <v>A122</v>
      </c>
      <c r="C137" s="333"/>
      <c r="D137" s="54" t="str">
        <f>IF(LEN('OSNOVNA PLAČA'!C131)&gt;0,'OSNOVNA PLAČA'!C131,"")</f>
        <v/>
      </c>
      <c r="E137" s="55" t="str">
        <f>IF(LEN('OSNOVNA PLAČA'!D131)&gt;0,'OSNOVNA PLAČA'!D131,"")</f>
        <v/>
      </c>
      <c r="F137" s="164">
        <f ca="1">IF(LEN(B137)&gt;0,'OBRAČUNANA OSNOVNA PLAČA'!M131,"")</f>
        <v>0</v>
      </c>
      <c r="G137" s="57"/>
      <c r="H137" s="57"/>
      <c r="I137" s="57"/>
      <c r="J137" s="57"/>
      <c r="K137" s="57"/>
      <c r="L137" s="178">
        <f t="shared" si="22"/>
        <v>0</v>
      </c>
      <c r="M137" s="179">
        <f t="shared" ca="1" si="35"/>
        <v>0</v>
      </c>
      <c r="N137" s="179">
        <f t="shared" ca="1" si="37"/>
        <v>0</v>
      </c>
      <c r="O137" s="180">
        <f t="shared" ca="1" si="23"/>
        <v>0</v>
      </c>
      <c r="P137" s="181">
        <f t="shared" ca="1" si="36"/>
        <v>0</v>
      </c>
      <c r="Q137" s="182">
        <f t="shared" ca="1" si="24"/>
        <v>0</v>
      </c>
      <c r="R137" s="182">
        <f ca="1">IF(LEN(B137)&gt;0,'8'!R137-'8'!Q137,"")</f>
        <v>0</v>
      </c>
      <c r="S137" s="183"/>
      <c r="T137" s="33"/>
      <c r="U137" s="33"/>
      <c r="V137" s="33"/>
      <c r="W137" s="33"/>
      <c r="X137" s="33"/>
      <c r="Y137" s="33"/>
      <c r="AB137" s="243">
        <f>ROW()</f>
        <v>137</v>
      </c>
      <c r="AC137" s="118">
        <f t="shared" ca="1" si="25"/>
        <v>0</v>
      </c>
      <c r="AD137" s="118">
        <f t="shared" ca="1" si="26"/>
        <v>0</v>
      </c>
      <c r="AE137" s="119" t="str">
        <f t="shared" ca="1" si="27"/>
        <v>-</v>
      </c>
      <c r="AF137" s="118" t="str">
        <f t="shared" ca="1" si="28"/>
        <v>-</v>
      </c>
      <c r="AG137" s="119" t="str">
        <f t="shared" ca="1" si="29"/>
        <v>-</v>
      </c>
      <c r="AH137" s="118" t="str">
        <f t="shared" ca="1" si="30"/>
        <v>-</v>
      </c>
      <c r="AI137" s="118">
        <f t="shared" ca="1" si="31"/>
        <v>0</v>
      </c>
      <c r="AJ137" s="120">
        <f t="shared" ca="1" si="32"/>
        <v>0</v>
      </c>
      <c r="AK137" s="118">
        <f t="shared" ca="1" si="33"/>
        <v>0</v>
      </c>
      <c r="AL137" s="118">
        <f t="shared" ca="1" si="34"/>
        <v>0</v>
      </c>
    </row>
    <row r="138" spans="1:38" ht="27" customHeight="1" x14ac:dyDescent="0.25">
      <c r="A138" s="53">
        <f>'OSNOVNA PLAČA'!A132</f>
        <v>123</v>
      </c>
      <c r="B138" s="333" t="str">
        <f t="shared" ca="1" si="21"/>
        <v>A123</v>
      </c>
      <c r="C138" s="333"/>
      <c r="D138" s="54" t="str">
        <f>IF(LEN('OSNOVNA PLAČA'!C132)&gt;0,'OSNOVNA PLAČA'!C132,"")</f>
        <v/>
      </c>
      <c r="E138" s="55" t="str">
        <f>IF(LEN('OSNOVNA PLAČA'!D132)&gt;0,'OSNOVNA PLAČA'!D132,"")</f>
        <v/>
      </c>
      <c r="F138" s="164">
        <f ca="1">IF(LEN(B138)&gt;0,'OBRAČUNANA OSNOVNA PLAČA'!M132,"")</f>
        <v>0</v>
      </c>
      <c r="G138" s="57"/>
      <c r="H138" s="57"/>
      <c r="I138" s="57"/>
      <c r="J138" s="57"/>
      <c r="K138" s="57"/>
      <c r="L138" s="178">
        <f t="shared" si="22"/>
        <v>0</v>
      </c>
      <c r="M138" s="179">
        <f t="shared" ca="1" si="35"/>
        <v>0</v>
      </c>
      <c r="N138" s="179">
        <f t="shared" ca="1" si="37"/>
        <v>0</v>
      </c>
      <c r="O138" s="180">
        <f t="shared" ca="1" si="23"/>
        <v>0</v>
      </c>
      <c r="P138" s="181">
        <f t="shared" ca="1" si="36"/>
        <v>0</v>
      </c>
      <c r="Q138" s="182">
        <f t="shared" ca="1" si="24"/>
        <v>0</v>
      </c>
      <c r="R138" s="182">
        <f ca="1">IF(LEN(B138)&gt;0,'8'!R138-'8'!Q138,"")</f>
        <v>0</v>
      </c>
      <c r="S138" s="183"/>
      <c r="T138" s="33"/>
      <c r="U138" s="33"/>
      <c r="V138" s="33"/>
      <c r="W138" s="33"/>
      <c r="X138" s="33"/>
      <c r="Y138" s="33"/>
      <c r="AB138" s="243">
        <f>ROW()</f>
        <v>138</v>
      </c>
      <c r="AC138" s="118">
        <f t="shared" ca="1" si="25"/>
        <v>0</v>
      </c>
      <c r="AD138" s="118">
        <f t="shared" ca="1" si="26"/>
        <v>0</v>
      </c>
      <c r="AE138" s="119" t="str">
        <f t="shared" ca="1" si="27"/>
        <v>-</v>
      </c>
      <c r="AF138" s="118" t="str">
        <f t="shared" ca="1" si="28"/>
        <v>-</v>
      </c>
      <c r="AG138" s="119" t="str">
        <f t="shared" ca="1" si="29"/>
        <v>-</v>
      </c>
      <c r="AH138" s="118" t="str">
        <f t="shared" ca="1" si="30"/>
        <v>-</v>
      </c>
      <c r="AI138" s="118">
        <f t="shared" ca="1" si="31"/>
        <v>0</v>
      </c>
      <c r="AJ138" s="120">
        <f t="shared" ca="1" si="32"/>
        <v>0</v>
      </c>
      <c r="AK138" s="118">
        <f t="shared" ca="1" si="33"/>
        <v>0</v>
      </c>
      <c r="AL138" s="118">
        <f t="shared" ca="1" si="34"/>
        <v>0</v>
      </c>
    </row>
    <row r="139" spans="1:38" ht="27" customHeight="1" x14ac:dyDescent="0.25">
      <c r="A139" s="53">
        <f>'OSNOVNA PLAČA'!A133</f>
        <v>124</v>
      </c>
      <c r="B139" s="333" t="str">
        <f t="shared" ca="1" si="21"/>
        <v>A124</v>
      </c>
      <c r="C139" s="333"/>
      <c r="D139" s="54" t="str">
        <f>IF(LEN('OSNOVNA PLAČA'!C133)&gt;0,'OSNOVNA PLAČA'!C133,"")</f>
        <v/>
      </c>
      <c r="E139" s="55" t="str">
        <f>IF(LEN('OSNOVNA PLAČA'!D133)&gt;0,'OSNOVNA PLAČA'!D133,"")</f>
        <v/>
      </c>
      <c r="F139" s="164">
        <f ca="1">IF(LEN(B139)&gt;0,'OBRAČUNANA OSNOVNA PLAČA'!M133,"")</f>
        <v>0</v>
      </c>
      <c r="G139" s="57"/>
      <c r="H139" s="57"/>
      <c r="I139" s="57"/>
      <c r="J139" s="57"/>
      <c r="K139" s="57"/>
      <c r="L139" s="178">
        <f t="shared" si="22"/>
        <v>0</v>
      </c>
      <c r="M139" s="179">
        <f t="shared" ca="1" si="35"/>
        <v>0</v>
      </c>
      <c r="N139" s="179">
        <f t="shared" ca="1" si="37"/>
        <v>0</v>
      </c>
      <c r="O139" s="180">
        <f t="shared" ca="1" si="23"/>
        <v>0</v>
      </c>
      <c r="P139" s="181">
        <f t="shared" ca="1" si="36"/>
        <v>0</v>
      </c>
      <c r="Q139" s="182">
        <f t="shared" ca="1" si="24"/>
        <v>0</v>
      </c>
      <c r="R139" s="182">
        <f ca="1">IF(LEN(B139)&gt;0,'8'!R139-'8'!Q139,"")</f>
        <v>0</v>
      </c>
      <c r="S139" s="183"/>
      <c r="T139" s="33"/>
      <c r="U139" s="33"/>
      <c r="V139" s="33"/>
      <c r="W139" s="33"/>
      <c r="X139" s="33"/>
      <c r="Y139" s="33"/>
      <c r="AB139" s="243">
        <f>ROW()</f>
        <v>139</v>
      </c>
      <c r="AC139" s="118">
        <f t="shared" ca="1" si="25"/>
        <v>0</v>
      </c>
      <c r="AD139" s="118">
        <f t="shared" ca="1" si="26"/>
        <v>0</v>
      </c>
      <c r="AE139" s="119" t="str">
        <f t="shared" ca="1" si="27"/>
        <v>-</v>
      </c>
      <c r="AF139" s="118" t="str">
        <f t="shared" ca="1" si="28"/>
        <v>-</v>
      </c>
      <c r="AG139" s="119" t="str">
        <f t="shared" ca="1" si="29"/>
        <v>-</v>
      </c>
      <c r="AH139" s="118" t="str">
        <f t="shared" ca="1" si="30"/>
        <v>-</v>
      </c>
      <c r="AI139" s="118">
        <f t="shared" ca="1" si="31"/>
        <v>0</v>
      </c>
      <c r="AJ139" s="120">
        <f t="shared" ca="1" si="32"/>
        <v>0</v>
      </c>
      <c r="AK139" s="118">
        <f t="shared" ca="1" si="33"/>
        <v>0</v>
      </c>
      <c r="AL139" s="118">
        <f t="shared" ca="1" si="34"/>
        <v>0</v>
      </c>
    </row>
    <row r="140" spans="1:38" ht="27" customHeight="1" x14ac:dyDescent="0.25">
      <c r="A140" s="53">
        <f>'OSNOVNA PLAČA'!A134</f>
        <v>125</v>
      </c>
      <c r="B140" s="333" t="str">
        <f t="shared" ca="1" si="21"/>
        <v>A125</v>
      </c>
      <c r="C140" s="333"/>
      <c r="D140" s="54" t="str">
        <f>IF(LEN('OSNOVNA PLAČA'!C134)&gt;0,'OSNOVNA PLAČA'!C134,"")</f>
        <v/>
      </c>
      <c r="E140" s="55" t="str">
        <f>IF(LEN('OSNOVNA PLAČA'!D134)&gt;0,'OSNOVNA PLAČA'!D134,"")</f>
        <v/>
      </c>
      <c r="F140" s="164">
        <f ca="1">IF(LEN(B140)&gt;0,'OBRAČUNANA OSNOVNA PLAČA'!M134,"")</f>
        <v>0</v>
      </c>
      <c r="G140" s="57"/>
      <c r="H140" s="57"/>
      <c r="I140" s="57"/>
      <c r="J140" s="57"/>
      <c r="K140" s="57"/>
      <c r="L140" s="178">
        <f t="shared" si="22"/>
        <v>0</v>
      </c>
      <c r="M140" s="179">
        <f t="shared" ca="1" si="35"/>
        <v>0</v>
      </c>
      <c r="N140" s="179">
        <f t="shared" ca="1" si="37"/>
        <v>0</v>
      </c>
      <c r="O140" s="180">
        <f t="shared" ca="1" si="23"/>
        <v>0</v>
      </c>
      <c r="P140" s="181">
        <f t="shared" ca="1" si="36"/>
        <v>0</v>
      </c>
      <c r="Q140" s="182">
        <f t="shared" ca="1" si="24"/>
        <v>0</v>
      </c>
      <c r="R140" s="182">
        <f ca="1">IF(LEN(B140)&gt;0,'8'!R140-'8'!Q140,"")</f>
        <v>0</v>
      </c>
      <c r="S140" s="183"/>
      <c r="T140" s="33"/>
      <c r="U140" s="33"/>
      <c r="V140" s="33"/>
      <c r="W140" s="33"/>
      <c r="X140" s="33"/>
      <c r="Y140" s="33"/>
      <c r="AB140" s="243">
        <f>ROW()</f>
        <v>140</v>
      </c>
      <c r="AC140" s="118">
        <f t="shared" ca="1" si="25"/>
        <v>0</v>
      </c>
      <c r="AD140" s="118">
        <f t="shared" ca="1" si="26"/>
        <v>0</v>
      </c>
      <c r="AE140" s="119" t="str">
        <f t="shared" ca="1" si="27"/>
        <v>-</v>
      </c>
      <c r="AF140" s="118" t="str">
        <f t="shared" ca="1" si="28"/>
        <v>-</v>
      </c>
      <c r="AG140" s="119" t="str">
        <f t="shared" ca="1" si="29"/>
        <v>-</v>
      </c>
      <c r="AH140" s="118" t="str">
        <f t="shared" ca="1" si="30"/>
        <v>-</v>
      </c>
      <c r="AI140" s="118">
        <f t="shared" ca="1" si="31"/>
        <v>0</v>
      </c>
      <c r="AJ140" s="120">
        <f t="shared" ca="1" si="32"/>
        <v>0</v>
      </c>
      <c r="AK140" s="118">
        <f t="shared" ca="1" si="33"/>
        <v>0</v>
      </c>
      <c r="AL140" s="118">
        <f t="shared" ca="1" si="34"/>
        <v>0</v>
      </c>
    </row>
    <row r="141" spans="1:38" ht="27" customHeight="1" x14ac:dyDescent="0.25">
      <c r="A141" s="53">
        <f>'OSNOVNA PLAČA'!A135</f>
        <v>126</v>
      </c>
      <c r="B141" s="333" t="str">
        <f t="shared" ca="1" si="21"/>
        <v>A126</v>
      </c>
      <c r="C141" s="333"/>
      <c r="D141" s="54" t="str">
        <f>IF(LEN('OSNOVNA PLAČA'!C135)&gt;0,'OSNOVNA PLAČA'!C135,"")</f>
        <v/>
      </c>
      <c r="E141" s="55" t="str">
        <f>IF(LEN('OSNOVNA PLAČA'!D135)&gt;0,'OSNOVNA PLAČA'!D135,"")</f>
        <v/>
      </c>
      <c r="F141" s="164">
        <f ca="1">IF(LEN(B141)&gt;0,'OBRAČUNANA OSNOVNA PLAČA'!M135,"")</f>
        <v>0</v>
      </c>
      <c r="G141" s="57"/>
      <c r="H141" s="57"/>
      <c r="I141" s="57"/>
      <c r="J141" s="57"/>
      <c r="K141" s="57"/>
      <c r="L141" s="178">
        <f t="shared" si="22"/>
        <v>0</v>
      </c>
      <c r="M141" s="179">
        <f t="shared" ca="1" si="35"/>
        <v>0</v>
      </c>
      <c r="N141" s="179">
        <f t="shared" ca="1" si="37"/>
        <v>0</v>
      </c>
      <c r="O141" s="180">
        <f t="shared" ca="1" si="23"/>
        <v>0</v>
      </c>
      <c r="P141" s="181">
        <f t="shared" ca="1" si="36"/>
        <v>0</v>
      </c>
      <c r="Q141" s="182">
        <f t="shared" ca="1" si="24"/>
        <v>0</v>
      </c>
      <c r="R141" s="182">
        <f ca="1">IF(LEN(B141)&gt;0,'8'!R141-'8'!Q141,"")</f>
        <v>0</v>
      </c>
      <c r="S141" s="183"/>
      <c r="T141" s="33"/>
      <c r="U141" s="33"/>
      <c r="V141" s="33"/>
      <c r="W141" s="33"/>
      <c r="X141" s="33"/>
      <c r="Y141" s="33"/>
      <c r="AB141" s="243">
        <f>ROW()</f>
        <v>141</v>
      </c>
      <c r="AC141" s="118">
        <f t="shared" ca="1" si="25"/>
        <v>0</v>
      </c>
      <c r="AD141" s="118">
        <f t="shared" ca="1" si="26"/>
        <v>0</v>
      </c>
      <c r="AE141" s="119" t="str">
        <f t="shared" ca="1" si="27"/>
        <v>-</v>
      </c>
      <c r="AF141" s="118" t="str">
        <f t="shared" ca="1" si="28"/>
        <v>-</v>
      </c>
      <c r="AG141" s="119" t="str">
        <f t="shared" ca="1" si="29"/>
        <v>-</v>
      </c>
      <c r="AH141" s="118" t="str">
        <f t="shared" ca="1" si="30"/>
        <v>-</v>
      </c>
      <c r="AI141" s="118">
        <f t="shared" ca="1" si="31"/>
        <v>0</v>
      </c>
      <c r="AJ141" s="120">
        <f t="shared" ca="1" si="32"/>
        <v>0</v>
      </c>
      <c r="AK141" s="118">
        <f t="shared" ca="1" si="33"/>
        <v>0</v>
      </c>
      <c r="AL141" s="118">
        <f t="shared" ca="1" si="34"/>
        <v>0</v>
      </c>
    </row>
    <row r="142" spans="1:38" ht="27" customHeight="1" x14ac:dyDescent="0.25">
      <c r="A142" s="53">
        <f>'OSNOVNA PLAČA'!A136</f>
        <v>127</v>
      </c>
      <c r="B142" s="333" t="str">
        <f t="shared" ca="1" si="21"/>
        <v>A127</v>
      </c>
      <c r="C142" s="333"/>
      <c r="D142" s="54" t="str">
        <f>IF(LEN('OSNOVNA PLAČA'!C136)&gt;0,'OSNOVNA PLAČA'!C136,"")</f>
        <v/>
      </c>
      <c r="E142" s="55" t="str">
        <f>IF(LEN('OSNOVNA PLAČA'!D136)&gt;0,'OSNOVNA PLAČA'!D136,"")</f>
        <v/>
      </c>
      <c r="F142" s="164">
        <f ca="1">IF(LEN(B142)&gt;0,'OBRAČUNANA OSNOVNA PLAČA'!M136,"")</f>
        <v>0</v>
      </c>
      <c r="G142" s="57"/>
      <c r="H142" s="57"/>
      <c r="I142" s="57"/>
      <c r="J142" s="57"/>
      <c r="K142" s="57"/>
      <c r="L142" s="178">
        <f t="shared" si="22"/>
        <v>0</v>
      </c>
      <c r="M142" s="179">
        <f t="shared" ca="1" si="35"/>
        <v>0</v>
      </c>
      <c r="N142" s="179">
        <f t="shared" ca="1" si="37"/>
        <v>0</v>
      </c>
      <c r="O142" s="180">
        <f t="shared" ca="1" si="23"/>
        <v>0</v>
      </c>
      <c r="P142" s="181">
        <f t="shared" ca="1" si="36"/>
        <v>0</v>
      </c>
      <c r="Q142" s="182">
        <f t="shared" ca="1" si="24"/>
        <v>0</v>
      </c>
      <c r="R142" s="182">
        <f ca="1">IF(LEN(B142)&gt;0,'8'!R142-'8'!Q142,"")</f>
        <v>0</v>
      </c>
      <c r="S142" s="183"/>
      <c r="T142" s="33"/>
      <c r="U142" s="33"/>
      <c r="V142" s="33"/>
      <c r="W142" s="33"/>
      <c r="X142" s="33"/>
      <c r="Y142" s="33"/>
      <c r="AB142" s="243">
        <f>ROW()</f>
        <v>142</v>
      </c>
      <c r="AC142" s="118">
        <f t="shared" ca="1" si="25"/>
        <v>0</v>
      </c>
      <c r="AD142" s="118">
        <f t="shared" ca="1" si="26"/>
        <v>0</v>
      </c>
      <c r="AE142" s="119" t="str">
        <f t="shared" ca="1" si="27"/>
        <v>-</v>
      </c>
      <c r="AF142" s="118" t="str">
        <f t="shared" ca="1" si="28"/>
        <v>-</v>
      </c>
      <c r="AG142" s="119" t="str">
        <f t="shared" ca="1" si="29"/>
        <v>-</v>
      </c>
      <c r="AH142" s="118" t="str">
        <f t="shared" ca="1" si="30"/>
        <v>-</v>
      </c>
      <c r="AI142" s="118">
        <f t="shared" ca="1" si="31"/>
        <v>0</v>
      </c>
      <c r="AJ142" s="120">
        <f t="shared" ca="1" si="32"/>
        <v>0</v>
      </c>
      <c r="AK142" s="118">
        <f t="shared" ca="1" si="33"/>
        <v>0</v>
      </c>
      <c r="AL142" s="118">
        <f t="shared" ca="1" si="34"/>
        <v>0</v>
      </c>
    </row>
    <row r="143" spans="1:38" ht="27" customHeight="1" x14ac:dyDescent="0.25">
      <c r="A143" s="53">
        <f>'OSNOVNA PLAČA'!A137</f>
        <v>128</v>
      </c>
      <c r="B143" s="333" t="str">
        <f t="shared" ca="1" si="21"/>
        <v>A128</v>
      </c>
      <c r="C143" s="333"/>
      <c r="D143" s="54" t="str">
        <f>IF(LEN('OSNOVNA PLAČA'!C137)&gt;0,'OSNOVNA PLAČA'!C137,"")</f>
        <v/>
      </c>
      <c r="E143" s="55" t="str">
        <f>IF(LEN('OSNOVNA PLAČA'!D137)&gt;0,'OSNOVNA PLAČA'!D137,"")</f>
        <v/>
      </c>
      <c r="F143" s="164">
        <f ca="1">IF(LEN(B143)&gt;0,'OBRAČUNANA OSNOVNA PLAČA'!M137,"")</f>
        <v>0</v>
      </c>
      <c r="G143" s="57"/>
      <c r="H143" s="57"/>
      <c r="I143" s="57"/>
      <c r="J143" s="57"/>
      <c r="K143" s="57"/>
      <c r="L143" s="178">
        <f t="shared" si="22"/>
        <v>0</v>
      </c>
      <c r="M143" s="179">
        <f t="shared" ca="1" si="35"/>
        <v>0</v>
      </c>
      <c r="N143" s="179">
        <f t="shared" ca="1" si="37"/>
        <v>0</v>
      </c>
      <c r="O143" s="180">
        <f t="shared" ca="1" si="23"/>
        <v>0</v>
      </c>
      <c r="P143" s="181">
        <f t="shared" ca="1" si="36"/>
        <v>0</v>
      </c>
      <c r="Q143" s="182">
        <f t="shared" ca="1" si="24"/>
        <v>0</v>
      </c>
      <c r="R143" s="182">
        <f ca="1">IF(LEN(B143)&gt;0,'8'!R143-'8'!Q143,"")</f>
        <v>0</v>
      </c>
      <c r="S143" s="183"/>
      <c r="T143" s="33"/>
      <c r="U143" s="33"/>
      <c r="V143" s="33"/>
      <c r="W143" s="33"/>
      <c r="X143" s="33"/>
      <c r="Y143" s="33"/>
      <c r="AB143" s="243">
        <f>ROW()</f>
        <v>143</v>
      </c>
      <c r="AC143" s="118">
        <f t="shared" ca="1" si="25"/>
        <v>0</v>
      </c>
      <c r="AD143" s="118">
        <f t="shared" ca="1" si="26"/>
        <v>0</v>
      </c>
      <c r="AE143" s="119" t="str">
        <f t="shared" ca="1" si="27"/>
        <v>-</v>
      </c>
      <c r="AF143" s="118" t="str">
        <f t="shared" ca="1" si="28"/>
        <v>-</v>
      </c>
      <c r="AG143" s="119" t="str">
        <f t="shared" ca="1" si="29"/>
        <v>-</v>
      </c>
      <c r="AH143" s="118" t="str">
        <f t="shared" ca="1" si="30"/>
        <v>-</v>
      </c>
      <c r="AI143" s="118">
        <f t="shared" ca="1" si="31"/>
        <v>0</v>
      </c>
      <c r="AJ143" s="120">
        <f t="shared" ca="1" si="32"/>
        <v>0</v>
      </c>
      <c r="AK143" s="118">
        <f t="shared" ca="1" si="33"/>
        <v>0</v>
      </c>
      <c r="AL143" s="118">
        <f t="shared" ca="1" si="34"/>
        <v>0</v>
      </c>
    </row>
    <row r="144" spans="1:38" ht="27" customHeight="1" x14ac:dyDescent="0.25">
      <c r="A144" s="53">
        <f>'OSNOVNA PLAČA'!A138</f>
        <v>129</v>
      </c>
      <c r="B144" s="333" t="str">
        <f t="shared" ca="1" si="21"/>
        <v>A129</v>
      </c>
      <c r="C144" s="333"/>
      <c r="D144" s="54" t="str">
        <f>IF(LEN('OSNOVNA PLAČA'!C138)&gt;0,'OSNOVNA PLAČA'!C138,"")</f>
        <v/>
      </c>
      <c r="E144" s="55" t="str">
        <f>IF(LEN('OSNOVNA PLAČA'!D138)&gt;0,'OSNOVNA PLAČA'!D138,"")</f>
        <v/>
      </c>
      <c r="F144" s="164">
        <f ca="1">IF(LEN(B144)&gt;0,'OBRAČUNANA OSNOVNA PLAČA'!M138,"")</f>
        <v>0</v>
      </c>
      <c r="G144" s="57"/>
      <c r="H144" s="57"/>
      <c r="I144" s="57"/>
      <c r="J144" s="57"/>
      <c r="K144" s="57"/>
      <c r="L144" s="178">
        <f t="shared" ref="L144:L207" si="38">+G144+H144+I144+J144+K144</f>
        <v>0</v>
      </c>
      <c r="M144" s="179">
        <f t="shared" ca="1" si="35"/>
        <v>0</v>
      </c>
      <c r="N144" s="179">
        <f t="shared" ca="1" si="37"/>
        <v>0</v>
      </c>
      <c r="O144" s="180">
        <f t="shared" ref="O144:O207" ca="1" si="39">IF(LEN(B144)&gt;0,M144*$P$267,"")</f>
        <v>0</v>
      </c>
      <c r="P144" s="181">
        <f t="shared" ca="1" si="36"/>
        <v>0</v>
      </c>
      <c r="Q144" s="182">
        <f t="shared" ref="Q144:Q207" ca="1" si="40">MIN(P144,R144)</f>
        <v>0</v>
      </c>
      <c r="R144" s="182">
        <f ca="1">IF(LEN(B144)&gt;0,'8'!R144-'8'!Q144,"")</f>
        <v>0</v>
      </c>
      <c r="S144" s="183"/>
      <c r="T144" s="33"/>
      <c r="U144" s="33"/>
      <c r="V144" s="33"/>
      <c r="W144" s="33"/>
      <c r="X144" s="33"/>
      <c r="Y144" s="33"/>
      <c r="AB144" s="243">
        <f>ROW()</f>
        <v>144</v>
      </c>
      <c r="AC144" s="118">
        <f t="shared" ca="1" si="25"/>
        <v>0</v>
      </c>
      <c r="AD144" s="118">
        <f t="shared" ca="1" si="26"/>
        <v>0</v>
      </c>
      <c r="AE144" s="119" t="str">
        <f t="shared" ref="AE144:AE207" ca="1" si="41">IF(AC144&gt;=AD144,"-",$L144/(5*MAX($M$271:$M$272)))</f>
        <v>-</v>
      </c>
      <c r="AF144" s="118" t="str">
        <f t="shared" ref="AF144:AF207" ca="1" si="42">IF(AC144&gt;=AD144,"-",$L144/(5*MAX($M$271:$M$272))*AK144)</f>
        <v>-</v>
      </c>
      <c r="AG144" s="119" t="str">
        <f t="shared" ref="AG144:AG207" ca="1" si="43">IF(AE144="-","-",AE144*$AF$267)</f>
        <v>-</v>
      </c>
      <c r="AH144" s="118" t="str">
        <f t="shared" ref="AH144:AH207" ca="1" si="44">IF(AF144="-","-",AF144*$AF$267)</f>
        <v>-</v>
      </c>
      <c r="AI144" s="118">
        <f t="shared" ref="AI144:AI207" ca="1" si="45">IF(AG144="-",0,MIN(AH144,R144))</f>
        <v>0</v>
      </c>
      <c r="AJ144" s="120">
        <f t="shared" ref="AJ144:AJ207" ca="1" si="46">+AD144-AC144</f>
        <v>0</v>
      </c>
      <c r="AK144" s="118">
        <f t="shared" ca="1" si="33"/>
        <v>0</v>
      </c>
      <c r="AL144" s="118">
        <f t="shared" ca="1" si="34"/>
        <v>0</v>
      </c>
    </row>
    <row r="145" spans="1:38" ht="27" customHeight="1" x14ac:dyDescent="0.25">
      <c r="A145" s="53">
        <f>'OSNOVNA PLAČA'!A139</f>
        <v>130</v>
      </c>
      <c r="B145" s="333" t="str">
        <f t="shared" ca="1" si="21"/>
        <v>A130</v>
      </c>
      <c r="C145" s="333"/>
      <c r="D145" s="54" t="str">
        <f>IF(LEN('OSNOVNA PLAČA'!C139)&gt;0,'OSNOVNA PLAČA'!C139,"")</f>
        <v/>
      </c>
      <c r="E145" s="55" t="str">
        <f>IF(LEN('OSNOVNA PLAČA'!D139)&gt;0,'OSNOVNA PLAČA'!D139,"")</f>
        <v/>
      </c>
      <c r="F145" s="164">
        <f ca="1">IF(LEN(B145)&gt;0,'OBRAČUNANA OSNOVNA PLAČA'!M139,"")</f>
        <v>0</v>
      </c>
      <c r="G145" s="57"/>
      <c r="H145" s="57"/>
      <c r="I145" s="57"/>
      <c r="J145" s="57"/>
      <c r="K145" s="57"/>
      <c r="L145" s="178">
        <f t="shared" si="38"/>
        <v>0</v>
      </c>
      <c r="M145" s="179">
        <f t="shared" ref="M145:M208" ca="1" si="47">IF(LEN(B145)&gt;0,L145/5,"")</f>
        <v>0</v>
      </c>
      <c r="N145" s="179">
        <f t="shared" ca="1" si="37"/>
        <v>0</v>
      </c>
      <c r="O145" s="180">
        <f t="shared" ca="1" si="39"/>
        <v>0</v>
      </c>
      <c r="P145" s="181">
        <f t="shared" ref="P145:P208" ca="1" si="48">IF(LEN(B145)&gt;0,F145*O145,"")</f>
        <v>0</v>
      </c>
      <c r="Q145" s="182">
        <f t="shared" ca="1" si="40"/>
        <v>0</v>
      </c>
      <c r="R145" s="182">
        <f ca="1">IF(LEN(B145)&gt;0,'8'!R145-'8'!Q145,"")</f>
        <v>0</v>
      </c>
      <c r="S145" s="183"/>
      <c r="T145" s="33"/>
      <c r="U145" s="33"/>
      <c r="V145" s="33"/>
      <c r="W145" s="33"/>
      <c r="X145" s="33"/>
      <c r="Y145" s="33"/>
      <c r="AB145" s="243">
        <f>ROW()</f>
        <v>145</v>
      </c>
      <c r="AC145" s="118">
        <f t="shared" ca="1" si="25"/>
        <v>0</v>
      </c>
      <c r="AD145" s="118">
        <f t="shared" ca="1" si="26"/>
        <v>0</v>
      </c>
      <c r="AE145" s="119" t="str">
        <f t="shared" ca="1" si="41"/>
        <v>-</v>
      </c>
      <c r="AF145" s="118" t="str">
        <f t="shared" ca="1" si="42"/>
        <v>-</v>
      </c>
      <c r="AG145" s="119" t="str">
        <f t="shared" ca="1" si="43"/>
        <v>-</v>
      </c>
      <c r="AH145" s="118" t="str">
        <f t="shared" ca="1" si="44"/>
        <v>-</v>
      </c>
      <c r="AI145" s="118">
        <f t="shared" ca="1" si="45"/>
        <v>0</v>
      </c>
      <c r="AJ145" s="120">
        <f t="shared" ca="1" si="46"/>
        <v>0</v>
      </c>
      <c r="AK145" s="118">
        <f t="shared" ca="1" si="33"/>
        <v>0</v>
      </c>
      <c r="AL145" s="118">
        <f t="shared" ca="1" si="34"/>
        <v>0</v>
      </c>
    </row>
    <row r="146" spans="1:38" ht="27" customHeight="1" x14ac:dyDescent="0.25">
      <c r="A146" s="53">
        <f>'OSNOVNA PLAČA'!A140</f>
        <v>131</v>
      </c>
      <c r="B146" s="333" t="str">
        <f t="shared" ca="1" si="21"/>
        <v>A131</v>
      </c>
      <c r="C146" s="333"/>
      <c r="D146" s="54" t="str">
        <f>IF(LEN('OSNOVNA PLAČA'!C140)&gt;0,'OSNOVNA PLAČA'!C140,"")</f>
        <v/>
      </c>
      <c r="E146" s="55" t="str">
        <f>IF(LEN('OSNOVNA PLAČA'!D140)&gt;0,'OSNOVNA PLAČA'!D140,"")</f>
        <v/>
      </c>
      <c r="F146" s="164">
        <f ca="1">IF(LEN(B146)&gt;0,'OBRAČUNANA OSNOVNA PLAČA'!M140,"")</f>
        <v>0</v>
      </c>
      <c r="G146" s="57"/>
      <c r="H146" s="57"/>
      <c r="I146" s="57"/>
      <c r="J146" s="57"/>
      <c r="K146" s="57"/>
      <c r="L146" s="178">
        <f t="shared" si="38"/>
        <v>0</v>
      </c>
      <c r="M146" s="179">
        <f t="shared" ca="1" si="47"/>
        <v>0</v>
      </c>
      <c r="N146" s="179">
        <f t="shared" ref="N146:N209" ca="1" si="49">IF(LEN(B146)&gt;0,F146*M146,"")</f>
        <v>0</v>
      </c>
      <c r="O146" s="180">
        <f t="shared" ca="1" si="39"/>
        <v>0</v>
      </c>
      <c r="P146" s="181">
        <f t="shared" ca="1" si="48"/>
        <v>0</v>
      </c>
      <c r="Q146" s="182">
        <f t="shared" ca="1" si="40"/>
        <v>0</v>
      </c>
      <c r="R146" s="182">
        <f ca="1">IF(LEN(B146)&gt;0,'8'!R146-'8'!Q146,"")</f>
        <v>0</v>
      </c>
      <c r="S146" s="183"/>
      <c r="T146" s="33"/>
      <c r="U146" s="33"/>
      <c r="V146" s="33"/>
      <c r="W146" s="33"/>
      <c r="X146" s="33"/>
      <c r="Y146" s="33"/>
      <c r="AB146" s="243">
        <f>ROW()</f>
        <v>146</v>
      </c>
      <c r="AC146" s="118">
        <f t="shared" ca="1" si="25"/>
        <v>0</v>
      </c>
      <c r="AD146" s="118">
        <f t="shared" ca="1" si="26"/>
        <v>0</v>
      </c>
      <c r="AE146" s="119" t="str">
        <f t="shared" ca="1" si="41"/>
        <v>-</v>
      </c>
      <c r="AF146" s="118" t="str">
        <f t="shared" ca="1" si="42"/>
        <v>-</v>
      </c>
      <c r="AG146" s="119" t="str">
        <f t="shared" ca="1" si="43"/>
        <v>-</v>
      </c>
      <c r="AH146" s="118" t="str">
        <f t="shared" ca="1" si="44"/>
        <v>-</v>
      </c>
      <c r="AI146" s="118">
        <f t="shared" ca="1" si="45"/>
        <v>0</v>
      </c>
      <c r="AJ146" s="120">
        <f t="shared" ca="1" si="46"/>
        <v>0</v>
      </c>
      <c r="AK146" s="118">
        <f t="shared" ca="1" si="33"/>
        <v>0</v>
      </c>
      <c r="AL146" s="118">
        <f t="shared" ca="1" si="34"/>
        <v>0</v>
      </c>
    </row>
    <row r="147" spans="1:38" ht="27" customHeight="1" x14ac:dyDescent="0.25">
      <c r="A147" s="53">
        <f>'OSNOVNA PLAČA'!A141</f>
        <v>132</v>
      </c>
      <c r="B147" s="333" t="str">
        <f t="shared" ca="1" si="21"/>
        <v>A132</v>
      </c>
      <c r="C147" s="333"/>
      <c r="D147" s="54" t="str">
        <f>IF(LEN('OSNOVNA PLAČA'!C141)&gt;0,'OSNOVNA PLAČA'!C141,"")</f>
        <v/>
      </c>
      <c r="E147" s="55" t="str">
        <f>IF(LEN('OSNOVNA PLAČA'!D141)&gt;0,'OSNOVNA PLAČA'!D141,"")</f>
        <v/>
      </c>
      <c r="F147" s="164">
        <f ca="1">IF(LEN(B147)&gt;0,'OBRAČUNANA OSNOVNA PLAČA'!M141,"")</f>
        <v>0</v>
      </c>
      <c r="G147" s="57"/>
      <c r="H147" s="57"/>
      <c r="I147" s="57"/>
      <c r="J147" s="57"/>
      <c r="K147" s="57"/>
      <c r="L147" s="178">
        <f t="shared" si="38"/>
        <v>0</v>
      </c>
      <c r="M147" s="179">
        <f t="shared" ca="1" si="47"/>
        <v>0</v>
      </c>
      <c r="N147" s="179">
        <f t="shared" ca="1" si="49"/>
        <v>0</v>
      </c>
      <c r="O147" s="180">
        <f t="shared" ca="1" si="39"/>
        <v>0</v>
      </c>
      <c r="P147" s="181">
        <f t="shared" ca="1" si="48"/>
        <v>0</v>
      </c>
      <c r="Q147" s="182">
        <f t="shared" ca="1" si="40"/>
        <v>0</v>
      </c>
      <c r="R147" s="182">
        <f ca="1">IF(LEN(B147)&gt;0,'8'!R147-'8'!Q147,"")</f>
        <v>0</v>
      </c>
      <c r="S147" s="183"/>
      <c r="T147" s="33"/>
      <c r="U147" s="33"/>
      <c r="V147" s="33"/>
      <c r="W147" s="33"/>
      <c r="X147" s="33"/>
      <c r="Y147" s="33"/>
      <c r="AB147" s="243">
        <f>ROW()</f>
        <v>147</v>
      </c>
      <c r="AC147" s="118">
        <f t="shared" ca="1" si="25"/>
        <v>0</v>
      </c>
      <c r="AD147" s="118">
        <f t="shared" ca="1" si="26"/>
        <v>0</v>
      </c>
      <c r="AE147" s="119" t="str">
        <f t="shared" ca="1" si="41"/>
        <v>-</v>
      </c>
      <c r="AF147" s="118" t="str">
        <f t="shared" ca="1" si="42"/>
        <v>-</v>
      </c>
      <c r="AG147" s="119" t="str">
        <f t="shared" ca="1" si="43"/>
        <v>-</v>
      </c>
      <c r="AH147" s="118" t="str">
        <f t="shared" ca="1" si="44"/>
        <v>-</v>
      </c>
      <c r="AI147" s="118">
        <f t="shared" ca="1" si="45"/>
        <v>0</v>
      </c>
      <c r="AJ147" s="120">
        <f t="shared" ca="1" si="46"/>
        <v>0</v>
      </c>
      <c r="AK147" s="118">
        <f t="shared" ca="1" si="33"/>
        <v>0</v>
      </c>
      <c r="AL147" s="118">
        <f t="shared" ca="1" si="34"/>
        <v>0</v>
      </c>
    </row>
    <row r="148" spans="1:38" ht="27" customHeight="1" x14ac:dyDescent="0.25">
      <c r="A148" s="53">
        <f>'OSNOVNA PLAČA'!A142</f>
        <v>133</v>
      </c>
      <c r="B148" s="333" t="str">
        <f t="shared" ca="1" si="21"/>
        <v>A133</v>
      </c>
      <c r="C148" s="333"/>
      <c r="D148" s="54" t="str">
        <f>IF(LEN('OSNOVNA PLAČA'!C142)&gt;0,'OSNOVNA PLAČA'!C142,"")</f>
        <v/>
      </c>
      <c r="E148" s="55" t="str">
        <f>IF(LEN('OSNOVNA PLAČA'!D142)&gt;0,'OSNOVNA PLAČA'!D142,"")</f>
        <v/>
      </c>
      <c r="F148" s="164">
        <f ca="1">IF(LEN(B148)&gt;0,'OBRAČUNANA OSNOVNA PLAČA'!M142,"")</f>
        <v>0</v>
      </c>
      <c r="G148" s="57"/>
      <c r="H148" s="57"/>
      <c r="I148" s="57"/>
      <c r="J148" s="57"/>
      <c r="K148" s="57"/>
      <c r="L148" s="178">
        <f t="shared" si="38"/>
        <v>0</v>
      </c>
      <c r="M148" s="179">
        <f t="shared" ca="1" si="47"/>
        <v>0</v>
      </c>
      <c r="N148" s="179">
        <f t="shared" ca="1" si="49"/>
        <v>0</v>
      </c>
      <c r="O148" s="180">
        <f t="shared" ca="1" si="39"/>
        <v>0</v>
      </c>
      <c r="P148" s="181">
        <f t="shared" ca="1" si="48"/>
        <v>0</v>
      </c>
      <c r="Q148" s="182">
        <f t="shared" ca="1" si="40"/>
        <v>0</v>
      </c>
      <c r="R148" s="182">
        <f ca="1">IF(LEN(B148)&gt;0,'8'!R148-'8'!Q148,"")</f>
        <v>0</v>
      </c>
      <c r="S148" s="183"/>
      <c r="T148" s="33"/>
      <c r="U148" s="33"/>
      <c r="V148" s="33"/>
      <c r="W148" s="33"/>
      <c r="X148" s="33"/>
      <c r="Y148" s="33"/>
      <c r="AB148" s="243">
        <f>ROW()</f>
        <v>148</v>
      </c>
      <c r="AC148" s="118">
        <f t="shared" ca="1" si="25"/>
        <v>0</v>
      </c>
      <c r="AD148" s="118">
        <f t="shared" ca="1" si="26"/>
        <v>0</v>
      </c>
      <c r="AE148" s="119" t="str">
        <f t="shared" ca="1" si="41"/>
        <v>-</v>
      </c>
      <c r="AF148" s="118" t="str">
        <f t="shared" ca="1" si="42"/>
        <v>-</v>
      </c>
      <c r="AG148" s="119" t="str">
        <f t="shared" ca="1" si="43"/>
        <v>-</v>
      </c>
      <c r="AH148" s="118" t="str">
        <f t="shared" ca="1" si="44"/>
        <v>-</v>
      </c>
      <c r="AI148" s="118">
        <f t="shared" ca="1" si="45"/>
        <v>0</v>
      </c>
      <c r="AJ148" s="120">
        <f t="shared" ca="1" si="46"/>
        <v>0</v>
      </c>
      <c r="AK148" s="118">
        <f t="shared" ca="1" si="33"/>
        <v>0</v>
      </c>
      <c r="AL148" s="118">
        <f t="shared" ca="1" si="34"/>
        <v>0</v>
      </c>
    </row>
    <row r="149" spans="1:38" ht="27" customHeight="1" x14ac:dyDescent="0.25">
      <c r="A149" s="53">
        <f>'OSNOVNA PLAČA'!A143</f>
        <v>134</v>
      </c>
      <c r="B149" s="333" t="str">
        <f t="shared" ca="1" si="21"/>
        <v>A134</v>
      </c>
      <c r="C149" s="333"/>
      <c r="D149" s="54" t="str">
        <f>IF(LEN('OSNOVNA PLAČA'!C143)&gt;0,'OSNOVNA PLAČA'!C143,"")</f>
        <v/>
      </c>
      <c r="E149" s="55" t="str">
        <f>IF(LEN('OSNOVNA PLAČA'!D143)&gt;0,'OSNOVNA PLAČA'!D143,"")</f>
        <v/>
      </c>
      <c r="F149" s="164">
        <f ca="1">IF(LEN(B149)&gt;0,'OBRAČUNANA OSNOVNA PLAČA'!M143,"")</f>
        <v>0</v>
      </c>
      <c r="G149" s="57"/>
      <c r="H149" s="57"/>
      <c r="I149" s="57"/>
      <c r="J149" s="57"/>
      <c r="K149" s="57"/>
      <c r="L149" s="178">
        <f t="shared" si="38"/>
        <v>0</v>
      </c>
      <c r="M149" s="179">
        <f t="shared" ca="1" si="47"/>
        <v>0</v>
      </c>
      <c r="N149" s="179">
        <f t="shared" ca="1" si="49"/>
        <v>0</v>
      </c>
      <c r="O149" s="180">
        <f t="shared" ca="1" si="39"/>
        <v>0</v>
      </c>
      <c r="P149" s="181">
        <f t="shared" ca="1" si="48"/>
        <v>0</v>
      </c>
      <c r="Q149" s="182">
        <f t="shared" ca="1" si="40"/>
        <v>0</v>
      </c>
      <c r="R149" s="182">
        <f ca="1">IF(LEN(B149)&gt;0,'8'!R149-'8'!Q149,"")</f>
        <v>0</v>
      </c>
      <c r="S149" s="183"/>
      <c r="T149" s="33"/>
      <c r="U149" s="33"/>
      <c r="V149" s="33"/>
      <c r="W149" s="33"/>
      <c r="X149" s="33"/>
      <c r="Y149" s="33"/>
      <c r="AB149" s="243">
        <f>ROW()</f>
        <v>149</v>
      </c>
      <c r="AC149" s="118">
        <f t="shared" ca="1" si="25"/>
        <v>0</v>
      </c>
      <c r="AD149" s="118">
        <f t="shared" ca="1" si="26"/>
        <v>0</v>
      </c>
      <c r="AE149" s="119" t="str">
        <f t="shared" ca="1" si="41"/>
        <v>-</v>
      </c>
      <c r="AF149" s="118" t="str">
        <f t="shared" ca="1" si="42"/>
        <v>-</v>
      </c>
      <c r="AG149" s="119" t="str">
        <f t="shared" ca="1" si="43"/>
        <v>-</v>
      </c>
      <c r="AH149" s="118" t="str">
        <f t="shared" ca="1" si="44"/>
        <v>-</v>
      </c>
      <c r="AI149" s="118">
        <f t="shared" ca="1" si="45"/>
        <v>0</v>
      </c>
      <c r="AJ149" s="120">
        <f t="shared" ca="1" si="46"/>
        <v>0</v>
      </c>
      <c r="AK149" s="118">
        <f t="shared" ca="1" si="33"/>
        <v>0</v>
      </c>
      <c r="AL149" s="118">
        <f t="shared" ca="1" si="34"/>
        <v>0</v>
      </c>
    </row>
    <row r="150" spans="1:38" ht="27" customHeight="1" x14ac:dyDescent="0.25">
      <c r="A150" s="53">
        <f>'OSNOVNA PLAČA'!A144</f>
        <v>135</v>
      </c>
      <c r="B150" s="333" t="str">
        <f t="shared" ca="1" si="21"/>
        <v>A135</v>
      </c>
      <c r="C150" s="333"/>
      <c r="D150" s="54" t="str">
        <f>IF(LEN('OSNOVNA PLAČA'!C144)&gt;0,'OSNOVNA PLAČA'!C144,"")</f>
        <v/>
      </c>
      <c r="E150" s="55" t="str">
        <f>IF(LEN('OSNOVNA PLAČA'!D144)&gt;0,'OSNOVNA PLAČA'!D144,"")</f>
        <v/>
      </c>
      <c r="F150" s="164">
        <f ca="1">IF(LEN(B150)&gt;0,'OBRAČUNANA OSNOVNA PLAČA'!M144,"")</f>
        <v>0</v>
      </c>
      <c r="G150" s="57"/>
      <c r="H150" s="57"/>
      <c r="I150" s="57"/>
      <c r="J150" s="57"/>
      <c r="K150" s="57"/>
      <c r="L150" s="178">
        <f t="shared" si="38"/>
        <v>0</v>
      </c>
      <c r="M150" s="179">
        <f t="shared" ca="1" si="47"/>
        <v>0</v>
      </c>
      <c r="N150" s="179">
        <f t="shared" ca="1" si="49"/>
        <v>0</v>
      </c>
      <c r="O150" s="180">
        <f t="shared" ca="1" si="39"/>
        <v>0</v>
      </c>
      <c r="P150" s="181">
        <f t="shared" ca="1" si="48"/>
        <v>0</v>
      </c>
      <c r="Q150" s="182">
        <f t="shared" ca="1" si="40"/>
        <v>0</v>
      </c>
      <c r="R150" s="182">
        <f ca="1">IF(LEN(B150)&gt;0,'8'!R150-'8'!Q150,"")</f>
        <v>0</v>
      </c>
      <c r="S150" s="183"/>
      <c r="T150" s="33"/>
      <c r="U150" s="33"/>
      <c r="V150" s="33"/>
      <c r="W150" s="33"/>
      <c r="X150" s="33"/>
      <c r="Y150" s="33"/>
      <c r="AB150" s="243">
        <f>ROW()</f>
        <v>150</v>
      </c>
      <c r="AC150" s="118">
        <f t="shared" ca="1" si="25"/>
        <v>0</v>
      </c>
      <c r="AD150" s="118">
        <f t="shared" ca="1" si="26"/>
        <v>0</v>
      </c>
      <c r="AE150" s="119" t="str">
        <f t="shared" ca="1" si="41"/>
        <v>-</v>
      </c>
      <c r="AF150" s="118" t="str">
        <f t="shared" ca="1" si="42"/>
        <v>-</v>
      </c>
      <c r="AG150" s="119" t="str">
        <f t="shared" ca="1" si="43"/>
        <v>-</v>
      </c>
      <c r="AH150" s="118" t="str">
        <f t="shared" ca="1" si="44"/>
        <v>-</v>
      </c>
      <c r="AI150" s="118">
        <f t="shared" ca="1" si="45"/>
        <v>0</v>
      </c>
      <c r="AJ150" s="120">
        <f t="shared" ca="1" si="46"/>
        <v>0</v>
      </c>
      <c r="AK150" s="118">
        <f t="shared" ca="1" si="33"/>
        <v>0</v>
      </c>
      <c r="AL150" s="118">
        <f t="shared" ca="1" si="34"/>
        <v>0</v>
      </c>
    </row>
    <row r="151" spans="1:38" ht="27" customHeight="1" x14ac:dyDescent="0.25">
      <c r="A151" s="53">
        <f>'OSNOVNA PLAČA'!A145</f>
        <v>136</v>
      </c>
      <c r="B151" s="333" t="str">
        <f t="shared" ca="1" si="21"/>
        <v>A136</v>
      </c>
      <c r="C151" s="333"/>
      <c r="D151" s="54" t="str">
        <f>IF(LEN('OSNOVNA PLAČA'!C145)&gt;0,'OSNOVNA PLAČA'!C145,"")</f>
        <v/>
      </c>
      <c r="E151" s="55" t="str">
        <f>IF(LEN('OSNOVNA PLAČA'!D145)&gt;0,'OSNOVNA PLAČA'!D145,"")</f>
        <v/>
      </c>
      <c r="F151" s="164">
        <f ca="1">IF(LEN(B151)&gt;0,'OBRAČUNANA OSNOVNA PLAČA'!M145,"")</f>
        <v>0</v>
      </c>
      <c r="G151" s="57"/>
      <c r="H151" s="57"/>
      <c r="I151" s="57"/>
      <c r="J151" s="57"/>
      <c r="K151" s="57"/>
      <c r="L151" s="178">
        <f t="shared" si="38"/>
        <v>0</v>
      </c>
      <c r="M151" s="179">
        <f t="shared" ca="1" si="47"/>
        <v>0</v>
      </c>
      <c r="N151" s="179">
        <f t="shared" ca="1" si="49"/>
        <v>0</v>
      </c>
      <c r="O151" s="180">
        <f t="shared" ca="1" si="39"/>
        <v>0</v>
      </c>
      <c r="P151" s="181">
        <f t="shared" ca="1" si="48"/>
        <v>0</v>
      </c>
      <c r="Q151" s="182">
        <f t="shared" ca="1" si="40"/>
        <v>0</v>
      </c>
      <c r="R151" s="182">
        <f ca="1">IF(LEN(B151)&gt;0,'8'!R151-'8'!Q151,"")</f>
        <v>0</v>
      </c>
      <c r="S151" s="183"/>
      <c r="T151" s="33"/>
      <c r="U151" s="33"/>
      <c r="V151" s="33"/>
      <c r="W151" s="33"/>
      <c r="X151" s="33"/>
      <c r="Y151" s="33"/>
      <c r="AB151" s="243">
        <f>ROW()</f>
        <v>151</v>
      </c>
      <c r="AC151" s="118">
        <f t="shared" ca="1" si="25"/>
        <v>0</v>
      </c>
      <c r="AD151" s="118">
        <f t="shared" ca="1" si="26"/>
        <v>0</v>
      </c>
      <c r="AE151" s="119" t="str">
        <f t="shared" ca="1" si="41"/>
        <v>-</v>
      </c>
      <c r="AF151" s="118" t="str">
        <f t="shared" ca="1" si="42"/>
        <v>-</v>
      </c>
      <c r="AG151" s="119" t="str">
        <f t="shared" ca="1" si="43"/>
        <v>-</v>
      </c>
      <c r="AH151" s="118" t="str">
        <f t="shared" ca="1" si="44"/>
        <v>-</v>
      </c>
      <c r="AI151" s="118">
        <f t="shared" ca="1" si="45"/>
        <v>0</v>
      </c>
      <c r="AJ151" s="120">
        <f t="shared" ca="1" si="46"/>
        <v>0</v>
      </c>
      <c r="AK151" s="118">
        <f t="shared" ca="1" si="33"/>
        <v>0</v>
      </c>
      <c r="AL151" s="118">
        <f t="shared" ca="1" si="34"/>
        <v>0</v>
      </c>
    </row>
    <row r="152" spans="1:38" ht="27" customHeight="1" x14ac:dyDescent="0.25">
      <c r="A152" s="53">
        <f>'OSNOVNA PLAČA'!A146</f>
        <v>137</v>
      </c>
      <c r="B152" s="333" t="str">
        <f t="shared" ca="1" si="21"/>
        <v>A137</v>
      </c>
      <c r="C152" s="333"/>
      <c r="D152" s="54" t="str">
        <f>IF(LEN('OSNOVNA PLAČA'!C146)&gt;0,'OSNOVNA PLAČA'!C146,"")</f>
        <v/>
      </c>
      <c r="E152" s="55" t="str">
        <f>IF(LEN('OSNOVNA PLAČA'!D146)&gt;0,'OSNOVNA PLAČA'!D146,"")</f>
        <v/>
      </c>
      <c r="F152" s="164">
        <f ca="1">IF(LEN(B152)&gt;0,'OBRAČUNANA OSNOVNA PLAČA'!M146,"")</f>
        <v>0</v>
      </c>
      <c r="G152" s="57"/>
      <c r="H152" s="57"/>
      <c r="I152" s="57"/>
      <c r="J152" s="57"/>
      <c r="K152" s="57"/>
      <c r="L152" s="178">
        <f t="shared" si="38"/>
        <v>0</v>
      </c>
      <c r="M152" s="179">
        <f t="shared" ca="1" si="47"/>
        <v>0</v>
      </c>
      <c r="N152" s="179">
        <f t="shared" ca="1" si="49"/>
        <v>0</v>
      </c>
      <c r="O152" s="180">
        <f t="shared" ca="1" si="39"/>
        <v>0</v>
      </c>
      <c r="P152" s="181">
        <f t="shared" ca="1" si="48"/>
        <v>0</v>
      </c>
      <c r="Q152" s="182">
        <f t="shared" ca="1" si="40"/>
        <v>0</v>
      </c>
      <c r="R152" s="182">
        <f ca="1">IF(LEN(B152)&gt;0,'8'!R152-'8'!Q152,"")</f>
        <v>0</v>
      </c>
      <c r="S152" s="183"/>
      <c r="T152" s="33"/>
      <c r="U152" s="33"/>
      <c r="V152" s="33"/>
      <c r="W152" s="33"/>
      <c r="X152" s="33"/>
      <c r="Y152" s="33"/>
      <c r="AB152" s="243">
        <f>ROW()</f>
        <v>152</v>
      </c>
      <c r="AC152" s="118">
        <f t="shared" ca="1" si="25"/>
        <v>0</v>
      </c>
      <c r="AD152" s="118">
        <f t="shared" ca="1" si="26"/>
        <v>0</v>
      </c>
      <c r="AE152" s="119" t="str">
        <f t="shared" ca="1" si="41"/>
        <v>-</v>
      </c>
      <c r="AF152" s="118" t="str">
        <f t="shared" ca="1" si="42"/>
        <v>-</v>
      </c>
      <c r="AG152" s="119" t="str">
        <f t="shared" ca="1" si="43"/>
        <v>-</v>
      </c>
      <c r="AH152" s="118" t="str">
        <f t="shared" ca="1" si="44"/>
        <v>-</v>
      </c>
      <c r="AI152" s="118">
        <f t="shared" ca="1" si="45"/>
        <v>0</v>
      </c>
      <c r="AJ152" s="120">
        <f t="shared" ca="1" si="46"/>
        <v>0</v>
      </c>
      <c r="AK152" s="118">
        <f t="shared" ca="1" si="33"/>
        <v>0</v>
      </c>
      <c r="AL152" s="118">
        <f t="shared" ca="1" si="34"/>
        <v>0</v>
      </c>
    </row>
    <row r="153" spans="1:38" ht="27" customHeight="1" x14ac:dyDescent="0.25">
      <c r="A153" s="53">
        <f>'OSNOVNA PLAČA'!A147</f>
        <v>138</v>
      </c>
      <c r="B153" s="333" t="str">
        <f t="shared" ca="1" si="21"/>
        <v>A138</v>
      </c>
      <c r="C153" s="333"/>
      <c r="D153" s="54" t="str">
        <f>IF(LEN('OSNOVNA PLAČA'!C147)&gt;0,'OSNOVNA PLAČA'!C147,"")</f>
        <v/>
      </c>
      <c r="E153" s="55" t="str">
        <f>IF(LEN('OSNOVNA PLAČA'!D147)&gt;0,'OSNOVNA PLAČA'!D147,"")</f>
        <v/>
      </c>
      <c r="F153" s="164">
        <f ca="1">IF(LEN(B153)&gt;0,'OBRAČUNANA OSNOVNA PLAČA'!M147,"")</f>
        <v>0</v>
      </c>
      <c r="G153" s="57"/>
      <c r="H153" s="57"/>
      <c r="I153" s="57"/>
      <c r="J153" s="57"/>
      <c r="K153" s="57"/>
      <c r="L153" s="178">
        <f t="shared" si="38"/>
        <v>0</v>
      </c>
      <c r="M153" s="179">
        <f t="shared" ca="1" si="47"/>
        <v>0</v>
      </c>
      <c r="N153" s="179">
        <f t="shared" ca="1" si="49"/>
        <v>0</v>
      </c>
      <c r="O153" s="180">
        <f t="shared" ca="1" si="39"/>
        <v>0</v>
      </c>
      <c r="P153" s="181">
        <f t="shared" ca="1" si="48"/>
        <v>0</v>
      </c>
      <c r="Q153" s="182">
        <f t="shared" ca="1" si="40"/>
        <v>0</v>
      </c>
      <c r="R153" s="182">
        <f ca="1">IF(LEN(B153)&gt;0,'8'!R153-'8'!Q153,"")</f>
        <v>0</v>
      </c>
      <c r="S153" s="183"/>
      <c r="T153" s="33"/>
      <c r="U153" s="33"/>
      <c r="V153" s="33"/>
      <c r="W153" s="33"/>
      <c r="X153" s="33"/>
      <c r="Y153" s="33"/>
      <c r="AB153" s="243">
        <f>ROW()</f>
        <v>153</v>
      </c>
      <c r="AC153" s="118">
        <f t="shared" ca="1" si="25"/>
        <v>0</v>
      </c>
      <c r="AD153" s="118">
        <f t="shared" ca="1" si="26"/>
        <v>0</v>
      </c>
      <c r="AE153" s="119" t="str">
        <f t="shared" ca="1" si="41"/>
        <v>-</v>
      </c>
      <c r="AF153" s="118" t="str">
        <f t="shared" ca="1" si="42"/>
        <v>-</v>
      </c>
      <c r="AG153" s="119" t="str">
        <f t="shared" ca="1" si="43"/>
        <v>-</v>
      </c>
      <c r="AH153" s="118" t="str">
        <f t="shared" ca="1" si="44"/>
        <v>-</v>
      </c>
      <c r="AI153" s="118">
        <f t="shared" ca="1" si="45"/>
        <v>0</v>
      </c>
      <c r="AJ153" s="120">
        <f t="shared" ca="1" si="46"/>
        <v>0</v>
      </c>
      <c r="AK153" s="118">
        <f t="shared" ca="1" si="33"/>
        <v>0</v>
      </c>
      <c r="AL153" s="118">
        <f t="shared" ca="1" si="34"/>
        <v>0</v>
      </c>
    </row>
    <row r="154" spans="1:38" ht="27" customHeight="1" x14ac:dyDescent="0.25">
      <c r="A154" s="53">
        <f>'OSNOVNA PLAČA'!A148</f>
        <v>139</v>
      </c>
      <c r="B154" s="333" t="str">
        <f t="shared" ca="1" si="21"/>
        <v>A139</v>
      </c>
      <c r="C154" s="333"/>
      <c r="D154" s="54" t="str">
        <f>IF(LEN('OSNOVNA PLAČA'!C148)&gt;0,'OSNOVNA PLAČA'!C148,"")</f>
        <v/>
      </c>
      <c r="E154" s="55" t="str">
        <f>IF(LEN('OSNOVNA PLAČA'!D148)&gt;0,'OSNOVNA PLAČA'!D148,"")</f>
        <v/>
      </c>
      <c r="F154" s="164">
        <f ca="1">IF(LEN(B154)&gt;0,'OBRAČUNANA OSNOVNA PLAČA'!M148,"")</f>
        <v>0</v>
      </c>
      <c r="G154" s="57"/>
      <c r="H154" s="57"/>
      <c r="I154" s="57"/>
      <c r="J154" s="57"/>
      <c r="K154" s="57"/>
      <c r="L154" s="178">
        <f t="shared" si="38"/>
        <v>0</v>
      </c>
      <c r="M154" s="179">
        <f t="shared" ca="1" si="47"/>
        <v>0</v>
      </c>
      <c r="N154" s="179">
        <f t="shared" ca="1" si="49"/>
        <v>0</v>
      </c>
      <c r="O154" s="180">
        <f t="shared" ca="1" si="39"/>
        <v>0</v>
      </c>
      <c r="P154" s="181">
        <f t="shared" ca="1" si="48"/>
        <v>0</v>
      </c>
      <c r="Q154" s="182">
        <f t="shared" ca="1" si="40"/>
        <v>0</v>
      </c>
      <c r="R154" s="182">
        <f ca="1">IF(LEN(B154)&gt;0,'8'!R154-'8'!Q154,"")</f>
        <v>0</v>
      </c>
      <c r="S154" s="183"/>
      <c r="T154" s="33"/>
      <c r="U154" s="33"/>
      <c r="V154" s="33"/>
      <c r="W154" s="33"/>
      <c r="X154" s="33"/>
      <c r="Y154" s="33"/>
      <c r="AB154" s="243">
        <f>ROW()</f>
        <v>154</v>
      </c>
      <c r="AC154" s="118">
        <f t="shared" ca="1" si="25"/>
        <v>0</v>
      </c>
      <c r="AD154" s="118">
        <f t="shared" ca="1" si="26"/>
        <v>0</v>
      </c>
      <c r="AE154" s="119" t="str">
        <f t="shared" ca="1" si="41"/>
        <v>-</v>
      </c>
      <c r="AF154" s="118" t="str">
        <f t="shared" ca="1" si="42"/>
        <v>-</v>
      </c>
      <c r="AG154" s="119" t="str">
        <f t="shared" ca="1" si="43"/>
        <v>-</v>
      </c>
      <c r="AH154" s="118" t="str">
        <f t="shared" ca="1" si="44"/>
        <v>-</v>
      </c>
      <c r="AI154" s="118">
        <f t="shared" ca="1" si="45"/>
        <v>0</v>
      </c>
      <c r="AJ154" s="120">
        <f t="shared" ca="1" si="46"/>
        <v>0</v>
      </c>
      <c r="AK154" s="118">
        <f t="shared" ca="1" si="33"/>
        <v>0</v>
      </c>
      <c r="AL154" s="118">
        <f t="shared" ca="1" si="34"/>
        <v>0</v>
      </c>
    </row>
    <row r="155" spans="1:38" ht="27" customHeight="1" x14ac:dyDescent="0.25">
      <c r="A155" s="53">
        <f>'OSNOVNA PLAČA'!A149</f>
        <v>140</v>
      </c>
      <c r="B155" s="333" t="str">
        <f t="shared" ca="1" si="21"/>
        <v>A140</v>
      </c>
      <c r="C155" s="333"/>
      <c r="D155" s="54" t="str">
        <f>IF(LEN('OSNOVNA PLAČA'!C149)&gt;0,'OSNOVNA PLAČA'!C149,"")</f>
        <v/>
      </c>
      <c r="E155" s="55" t="str">
        <f>IF(LEN('OSNOVNA PLAČA'!D149)&gt;0,'OSNOVNA PLAČA'!D149,"")</f>
        <v/>
      </c>
      <c r="F155" s="164">
        <f ca="1">IF(LEN(B155)&gt;0,'OBRAČUNANA OSNOVNA PLAČA'!M149,"")</f>
        <v>0</v>
      </c>
      <c r="G155" s="57"/>
      <c r="H155" s="57"/>
      <c r="I155" s="57"/>
      <c r="J155" s="57"/>
      <c r="K155" s="57"/>
      <c r="L155" s="178">
        <f t="shared" si="38"/>
        <v>0</v>
      </c>
      <c r="M155" s="179">
        <f t="shared" ca="1" si="47"/>
        <v>0</v>
      </c>
      <c r="N155" s="179">
        <f t="shared" ca="1" si="49"/>
        <v>0</v>
      </c>
      <c r="O155" s="180">
        <f t="shared" ca="1" si="39"/>
        <v>0</v>
      </c>
      <c r="P155" s="181">
        <f t="shared" ca="1" si="48"/>
        <v>0</v>
      </c>
      <c r="Q155" s="182">
        <f t="shared" ca="1" si="40"/>
        <v>0</v>
      </c>
      <c r="R155" s="182">
        <f ca="1">IF(LEN(B155)&gt;0,'8'!R155-'8'!Q155,"")</f>
        <v>0</v>
      </c>
      <c r="S155" s="183"/>
      <c r="T155" s="33"/>
      <c r="U155" s="33"/>
      <c r="V155" s="33"/>
      <c r="W155" s="33"/>
      <c r="X155" s="33"/>
      <c r="Y155" s="33"/>
      <c r="AB155" s="243">
        <f>ROW()</f>
        <v>155</v>
      </c>
      <c r="AC155" s="118">
        <f t="shared" ca="1" si="25"/>
        <v>0</v>
      </c>
      <c r="AD155" s="118">
        <f t="shared" ca="1" si="26"/>
        <v>0</v>
      </c>
      <c r="AE155" s="119" t="str">
        <f t="shared" ca="1" si="41"/>
        <v>-</v>
      </c>
      <c r="AF155" s="118" t="str">
        <f t="shared" ca="1" si="42"/>
        <v>-</v>
      </c>
      <c r="AG155" s="119" t="str">
        <f t="shared" ca="1" si="43"/>
        <v>-</v>
      </c>
      <c r="AH155" s="118" t="str">
        <f t="shared" ca="1" si="44"/>
        <v>-</v>
      </c>
      <c r="AI155" s="118">
        <f t="shared" ca="1" si="45"/>
        <v>0</v>
      </c>
      <c r="AJ155" s="120">
        <f t="shared" ca="1" si="46"/>
        <v>0</v>
      </c>
      <c r="AK155" s="118">
        <f t="shared" ca="1" si="33"/>
        <v>0</v>
      </c>
      <c r="AL155" s="118">
        <f t="shared" ca="1" si="34"/>
        <v>0</v>
      </c>
    </row>
    <row r="156" spans="1:38" ht="27" customHeight="1" x14ac:dyDescent="0.25">
      <c r="A156" s="53">
        <f>'OSNOVNA PLAČA'!A150</f>
        <v>141</v>
      </c>
      <c r="B156" s="333" t="str">
        <f t="shared" ca="1" si="21"/>
        <v>A141</v>
      </c>
      <c r="C156" s="333"/>
      <c r="D156" s="54" t="str">
        <f>IF(LEN('OSNOVNA PLAČA'!C150)&gt;0,'OSNOVNA PLAČA'!C150,"")</f>
        <v/>
      </c>
      <c r="E156" s="55" t="str">
        <f>IF(LEN('OSNOVNA PLAČA'!D150)&gt;0,'OSNOVNA PLAČA'!D150,"")</f>
        <v/>
      </c>
      <c r="F156" s="164">
        <f ca="1">IF(LEN(B156)&gt;0,'OBRAČUNANA OSNOVNA PLAČA'!M150,"")</f>
        <v>0</v>
      </c>
      <c r="G156" s="57"/>
      <c r="H156" s="57"/>
      <c r="I156" s="57"/>
      <c r="J156" s="57"/>
      <c r="K156" s="57"/>
      <c r="L156" s="178">
        <f t="shared" si="38"/>
        <v>0</v>
      </c>
      <c r="M156" s="179">
        <f t="shared" ca="1" si="47"/>
        <v>0</v>
      </c>
      <c r="N156" s="179">
        <f t="shared" ca="1" si="49"/>
        <v>0</v>
      </c>
      <c r="O156" s="180">
        <f t="shared" ca="1" si="39"/>
        <v>0</v>
      </c>
      <c r="P156" s="181">
        <f t="shared" ca="1" si="48"/>
        <v>0</v>
      </c>
      <c r="Q156" s="182">
        <f t="shared" ca="1" si="40"/>
        <v>0</v>
      </c>
      <c r="R156" s="182">
        <f ca="1">IF(LEN(B156)&gt;0,'8'!R156-'8'!Q156,"")</f>
        <v>0</v>
      </c>
      <c r="S156" s="183"/>
      <c r="T156" s="33"/>
      <c r="U156" s="33"/>
      <c r="V156" s="33"/>
      <c r="W156" s="33"/>
      <c r="X156" s="33"/>
      <c r="Y156" s="33"/>
      <c r="AB156" s="243">
        <f>ROW()</f>
        <v>156</v>
      </c>
      <c r="AC156" s="118">
        <f t="shared" ca="1" si="25"/>
        <v>0</v>
      </c>
      <c r="AD156" s="118">
        <f t="shared" ca="1" si="26"/>
        <v>0</v>
      </c>
      <c r="AE156" s="119" t="str">
        <f t="shared" ca="1" si="41"/>
        <v>-</v>
      </c>
      <c r="AF156" s="118" t="str">
        <f t="shared" ca="1" si="42"/>
        <v>-</v>
      </c>
      <c r="AG156" s="119" t="str">
        <f t="shared" ca="1" si="43"/>
        <v>-</v>
      </c>
      <c r="AH156" s="118" t="str">
        <f t="shared" ca="1" si="44"/>
        <v>-</v>
      </c>
      <c r="AI156" s="118">
        <f t="shared" ca="1" si="45"/>
        <v>0</v>
      </c>
      <c r="AJ156" s="120">
        <f t="shared" ca="1" si="46"/>
        <v>0</v>
      </c>
      <c r="AK156" s="118">
        <f t="shared" ca="1" si="33"/>
        <v>0</v>
      </c>
      <c r="AL156" s="118">
        <f t="shared" ca="1" si="34"/>
        <v>0</v>
      </c>
    </row>
    <row r="157" spans="1:38" ht="27" customHeight="1" x14ac:dyDescent="0.25">
      <c r="A157" s="53">
        <f>'OSNOVNA PLAČA'!A151</f>
        <v>142</v>
      </c>
      <c r="B157" s="333" t="str">
        <f t="shared" ca="1" si="21"/>
        <v>A142</v>
      </c>
      <c r="C157" s="333"/>
      <c r="D157" s="54" t="str">
        <f>IF(LEN('OSNOVNA PLAČA'!C151)&gt;0,'OSNOVNA PLAČA'!C151,"")</f>
        <v/>
      </c>
      <c r="E157" s="55" t="str">
        <f>IF(LEN('OSNOVNA PLAČA'!D151)&gt;0,'OSNOVNA PLAČA'!D151,"")</f>
        <v/>
      </c>
      <c r="F157" s="164">
        <f ca="1">IF(LEN(B157)&gt;0,'OBRAČUNANA OSNOVNA PLAČA'!M151,"")</f>
        <v>0</v>
      </c>
      <c r="G157" s="57"/>
      <c r="H157" s="57"/>
      <c r="I157" s="57"/>
      <c r="J157" s="57"/>
      <c r="K157" s="57"/>
      <c r="L157" s="178">
        <f t="shared" si="38"/>
        <v>0</v>
      </c>
      <c r="M157" s="179">
        <f t="shared" ca="1" si="47"/>
        <v>0</v>
      </c>
      <c r="N157" s="179">
        <f t="shared" ca="1" si="49"/>
        <v>0</v>
      </c>
      <c r="O157" s="180">
        <f t="shared" ca="1" si="39"/>
        <v>0</v>
      </c>
      <c r="P157" s="181">
        <f t="shared" ca="1" si="48"/>
        <v>0</v>
      </c>
      <c r="Q157" s="182">
        <f t="shared" ca="1" si="40"/>
        <v>0</v>
      </c>
      <c r="R157" s="182">
        <f ca="1">IF(LEN(B157)&gt;0,'8'!R157-'8'!Q157,"")</f>
        <v>0</v>
      </c>
      <c r="S157" s="183"/>
      <c r="T157" s="33"/>
      <c r="U157" s="33"/>
      <c r="V157" s="33"/>
      <c r="W157" s="33"/>
      <c r="X157" s="33"/>
      <c r="Y157" s="33"/>
      <c r="AB157" s="243">
        <f>ROW()</f>
        <v>157</v>
      </c>
      <c r="AC157" s="118">
        <f t="shared" ca="1" si="25"/>
        <v>0</v>
      </c>
      <c r="AD157" s="118">
        <f t="shared" ca="1" si="26"/>
        <v>0</v>
      </c>
      <c r="AE157" s="119" t="str">
        <f t="shared" ca="1" si="41"/>
        <v>-</v>
      </c>
      <c r="AF157" s="118" t="str">
        <f t="shared" ca="1" si="42"/>
        <v>-</v>
      </c>
      <c r="AG157" s="119" t="str">
        <f t="shared" ca="1" si="43"/>
        <v>-</v>
      </c>
      <c r="AH157" s="118" t="str">
        <f t="shared" ca="1" si="44"/>
        <v>-</v>
      </c>
      <c r="AI157" s="118">
        <f t="shared" ca="1" si="45"/>
        <v>0</v>
      </c>
      <c r="AJ157" s="120">
        <f t="shared" ca="1" si="46"/>
        <v>0</v>
      </c>
      <c r="AK157" s="118">
        <f t="shared" ca="1" si="33"/>
        <v>0</v>
      </c>
      <c r="AL157" s="118">
        <f t="shared" ca="1" si="34"/>
        <v>0</v>
      </c>
    </row>
    <row r="158" spans="1:38" ht="27" customHeight="1" x14ac:dyDescent="0.25">
      <c r="A158" s="53">
        <f>'OSNOVNA PLAČA'!A152</f>
        <v>143</v>
      </c>
      <c r="B158" s="333" t="str">
        <f t="shared" ca="1" si="21"/>
        <v>A143</v>
      </c>
      <c r="C158" s="333"/>
      <c r="D158" s="54" t="str">
        <f>IF(LEN('OSNOVNA PLAČA'!C152)&gt;0,'OSNOVNA PLAČA'!C152,"")</f>
        <v/>
      </c>
      <c r="E158" s="55" t="str">
        <f>IF(LEN('OSNOVNA PLAČA'!D152)&gt;0,'OSNOVNA PLAČA'!D152,"")</f>
        <v/>
      </c>
      <c r="F158" s="164">
        <f ca="1">IF(LEN(B158)&gt;0,'OBRAČUNANA OSNOVNA PLAČA'!M152,"")</f>
        <v>0</v>
      </c>
      <c r="G158" s="57"/>
      <c r="H158" s="57"/>
      <c r="I158" s="57"/>
      <c r="J158" s="57"/>
      <c r="K158" s="57"/>
      <c r="L158" s="178">
        <f t="shared" si="38"/>
        <v>0</v>
      </c>
      <c r="M158" s="179">
        <f t="shared" ca="1" si="47"/>
        <v>0</v>
      </c>
      <c r="N158" s="179">
        <f t="shared" ca="1" si="49"/>
        <v>0</v>
      </c>
      <c r="O158" s="180">
        <f t="shared" ca="1" si="39"/>
        <v>0</v>
      </c>
      <c r="P158" s="181">
        <f t="shared" ca="1" si="48"/>
        <v>0</v>
      </c>
      <c r="Q158" s="182">
        <f t="shared" ca="1" si="40"/>
        <v>0</v>
      </c>
      <c r="R158" s="182">
        <f ca="1">IF(LEN(B158)&gt;0,'8'!R158-'8'!Q158,"")</f>
        <v>0</v>
      </c>
      <c r="S158" s="183"/>
      <c r="T158" s="33"/>
      <c r="U158" s="33"/>
      <c r="V158" s="33"/>
      <c r="W158" s="33"/>
      <c r="X158" s="33"/>
      <c r="Y158" s="33"/>
      <c r="AB158" s="243">
        <f>ROW()</f>
        <v>158</v>
      </c>
      <c r="AC158" s="118">
        <f t="shared" ca="1" si="25"/>
        <v>0</v>
      </c>
      <c r="AD158" s="118">
        <f t="shared" ca="1" si="26"/>
        <v>0</v>
      </c>
      <c r="AE158" s="119" t="str">
        <f t="shared" ca="1" si="41"/>
        <v>-</v>
      </c>
      <c r="AF158" s="118" t="str">
        <f t="shared" ca="1" si="42"/>
        <v>-</v>
      </c>
      <c r="AG158" s="119" t="str">
        <f t="shared" ca="1" si="43"/>
        <v>-</v>
      </c>
      <c r="AH158" s="118" t="str">
        <f t="shared" ca="1" si="44"/>
        <v>-</v>
      </c>
      <c r="AI158" s="118">
        <f t="shared" ca="1" si="45"/>
        <v>0</v>
      </c>
      <c r="AJ158" s="120">
        <f t="shared" ca="1" si="46"/>
        <v>0</v>
      </c>
      <c r="AK158" s="118">
        <f t="shared" ca="1" si="33"/>
        <v>0</v>
      </c>
      <c r="AL158" s="118">
        <f t="shared" ca="1" si="34"/>
        <v>0</v>
      </c>
    </row>
    <row r="159" spans="1:38" ht="27" customHeight="1" x14ac:dyDescent="0.25">
      <c r="A159" s="53">
        <f>'OSNOVNA PLAČA'!A153</f>
        <v>144</v>
      </c>
      <c r="B159" s="333" t="str">
        <f t="shared" ca="1" si="21"/>
        <v>A144</v>
      </c>
      <c r="C159" s="333"/>
      <c r="D159" s="54" t="str">
        <f>IF(LEN('OSNOVNA PLAČA'!C153)&gt;0,'OSNOVNA PLAČA'!C153,"")</f>
        <v/>
      </c>
      <c r="E159" s="55" t="str">
        <f>IF(LEN('OSNOVNA PLAČA'!D153)&gt;0,'OSNOVNA PLAČA'!D153,"")</f>
        <v/>
      </c>
      <c r="F159" s="164">
        <f ca="1">IF(LEN(B159)&gt;0,'OBRAČUNANA OSNOVNA PLAČA'!M153,"")</f>
        <v>0</v>
      </c>
      <c r="G159" s="57"/>
      <c r="H159" s="57"/>
      <c r="I159" s="57"/>
      <c r="J159" s="57"/>
      <c r="K159" s="57"/>
      <c r="L159" s="178">
        <f t="shared" si="38"/>
        <v>0</v>
      </c>
      <c r="M159" s="179">
        <f t="shared" ca="1" si="47"/>
        <v>0</v>
      </c>
      <c r="N159" s="179">
        <f t="shared" ca="1" si="49"/>
        <v>0</v>
      </c>
      <c r="O159" s="180">
        <f t="shared" ca="1" si="39"/>
        <v>0</v>
      </c>
      <c r="P159" s="181">
        <f t="shared" ca="1" si="48"/>
        <v>0</v>
      </c>
      <c r="Q159" s="182">
        <f t="shared" ca="1" si="40"/>
        <v>0</v>
      </c>
      <c r="R159" s="182">
        <f ca="1">IF(LEN(B159)&gt;0,'8'!R159-'8'!Q159,"")</f>
        <v>0</v>
      </c>
      <c r="S159" s="183"/>
      <c r="T159" s="33"/>
      <c r="U159" s="33"/>
      <c r="V159" s="33"/>
      <c r="W159" s="33"/>
      <c r="X159" s="33"/>
      <c r="Y159" s="33"/>
      <c r="AB159" s="243">
        <f>ROW()</f>
        <v>159</v>
      </c>
      <c r="AC159" s="118">
        <f t="shared" ca="1" si="25"/>
        <v>0</v>
      </c>
      <c r="AD159" s="118">
        <f t="shared" ca="1" si="26"/>
        <v>0</v>
      </c>
      <c r="AE159" s="119" t="str">
        <f t="shared" ca="1" si="41"/>
        <v>-</v>
      </c>
      <c r="AF159" s="118" t="str">
        <f t="shared" ca="1" si="42"/>
        <v>-</v>
      </c>
      <c r="AG159" s="119" t="str">
        <f t="shared" ca="1" si="43"/>
        <v>-</v>
      </c>
      <c r="AH159" s="118" t="str">
        <f t="shared" ca="1" si="44"/>
        <v>-</v>
      </c>
      <c r="AI159" s="118">
        <f t="shared" ca="1" si="45"/>
        <v>0</v>
      </c>
      <c r="AJ159" s="120">
        <f t="shared" ca="1" si="46"/>
        <v>0</v>
      </c>
      <c r="AK159" s="118">
        <f t="shared" ca="1" si="33"/>
        <v>0</v>
      </c>
      <c r="AL159" s="118">
        <f t="shared" ca="1" si="34"/>
        <v>0</v>
      </c>
    </row>
    <row r="160" spans="1:38" ht="27" customHeight="1" x14ac:dyDescent="0.25">
      <c r="A160" s="53">
        <f>'OSNOVNA PLAČA'!A154</f>
        <v>145</v>
      </c>
      <c r="B160" s="333" t="str">
        <f t="shared" ca="1" si="21"/>
        <v>A145</v>
      </c>
      <c r="C160" s="333"/>
      <c r="D160" s="54" t="str">
        <f>IF(LEN('OSNOVNA PLAČA'!C154)&gt;0,'OSNOVNA PLAČA'!C154,"")</f>
        <v/>
      </c>
      <c r="E160" s="55" t="str">
        <f>IF(LEN('OSNOVNA PLAČA'!D154)&gt;0,'OSNOVNA PLAČA'!D154,"")</f>
        <v/>
      </c>
      <c r="F160" s="164">
        <f ca="1">IF(LEN(B160)&gt;0,'OBRAČUNANA OSNOVNA PLAČA'!M154,"")</f>
        <v>0</v>
      </c>
      <c r="G160" s="57"/>
      <c r="H160" s="57"/>
      <c r="I160" s="57"/>
      <c r="J160" s="57"/>
      <c r="K160" s="57"/>
      <c r="L160" s="178">
        <f t="shared" si="38"/>
        <v>0</v>
      </c>
      <c r="M160" s="179">
        <f t="shared" ca="1" si="47"/>
        <v>0</v>
      </c>
      <c r="N160" s="179">
        <f t="shared" ca="1" si="49"/>
        <v>0</v>
      </c>
      <c r="O160" s="180">
        <f t="shared" ca="1" si="39"/>
        <v>0</v>
      </c>
      <c r="P160" s="181">
        <f t="shared" ca="1" si="48"/>
        <v>0</v>
      </c>
      <c r="Q160" s="182">
        <f t="shared" ca="1" si="40"/>
        <v>0</v>
      </c>
      <c r="R160" s="182">
        <f ca="1">IF(LEN(B160)&gt;0,'8'!R160-'8'!Q160,"")</f>
        <v>0</v>
      </c>
      <c r="S160" s="183"/>
      <c r="T160" s="33"/>
      <c r="U160" s="33"/>
      <c r="V160" s="33"/>
      <c r="W160" s="33"/>
      <c r="X160" s="33"/>
      <c r="Y160" s="33"/>
      <c r="AB160" s="243">
        <f>ROW()</f>
        <v>160</v>
      </c>
      <c r="AC160" s="118">
        <f t="shared" ca="1" si="25"/>
        <v>0</v>
      </c>
      <c r="AD160" s="118">
        <f t="shared" ca="1" si="26"/>
        <v>0</v>
      </c>
      <c r="AE160" s="119" t="str">
        <f t="shared" ca="1" si="41"/>
        <v>-</v>
      </c>
      <c r="AF160" s="118" t="str">
        <f t="shared" ca="1" si="42"/>
        <v>-</v>
      </c>
      <c r="AG160" s="119" t="str">
        <f t="shared" ca="1" si="43"/>
        <v>-</v>
      </c>
      <c r="AH160" s="118" t="str">
        <f t="shared" ca="1" si="44"/>
        <v>-</v>
      </c>
      <c r="AI160" s="118">
        <f t="shared" ca="1" si="45"/>
        <v>0</v>
      </c>
      <c r="AJ160" s="120">
        <f t="shared" ca="1" si="46"/>
        <v>0</v>
      </c>
      <c r="AK160" s="118">
        <f t="shared" ca="1" si="33"/>
        <v>0</v>
      </c>
      <c r="AL160" s="118">
        <f t="shared" ca="1" si="34"/>
        <v>0</v>
      </c>
    </row>
    <row r="161" spans="1:38" ht="27" customHeight="1" x14ac:dyDescent="0.25">
      <c r="A161" s="53">
        <f>'OSNOVNA PLAČA'!A155</f>
        <v>146</v>
      </c>
      <c r="B161" s="333" t="str">
        <f t="shared" ca="1" si="21"/>
        <v>A146</v>
      </c>
      <c r="C161" s="333"/>
      <c r="D161" s="54" t="str">
        <f>IF(LEN('OSNOVNA PLAČA'!C155)&gt;0,'OSNOVNA PLAČA'!C155,"")</f>
        <v/>
      </c>
      <c r="E161" s="55" t="str">
        <f>IF(LEN('OSNOVNA PLAČA'!D155)&gt;0,'OSNOVNA PLAČA'!D155,"")</f>
        <v/>
      </c>
      <c r="F161" s="164">
        <f ca="1">IF(LEN(B161)&gt;0,'OBRAČUNANA OSNOVNA PLAČA'!M155,"")</f>
        <v>0</v>
      </c>
      <c r="G161" s="57"/>
      <c r="H161" s="57"/>
      <c r="I161" s="57"/>
      <c r="J161" s="57"/>
      <c r="K161" s="57"/>
      <c r="L161" s="178">
        <f t="shared" si="38"/>
        <v>0</v>
      </c>
      <c r="M161" s="179">
        <f t="shared" ca="1" si="47"/>
        <v>0</v>
      </c>
      <c r="N161" s="179">
        <f t="shared" ca="1" si="49"/>
        <v>0</v>
      </c>
      <c r="O161" s="180">
        <f t="shared" ca="1" si="39"/>
        <v>0</v>
      </c>
      <c r="P161" s="181">
        <f t="shared" ca="1" si="48"/>
        <v>0</v>
      </c>
      <c r="Q161" s="182">
        <f t="shared" ca="1" si="40"/>
        <v>0</v>
      </c>
      <c r="R161" s="182">
        <f ca="1">IF(LEN(B161)&gt;0,'8'!R161-'8'!Q161,"")</f>
        <v>0</v>
      </c>
      <c r="S161" s="183"/>
      <c r="T161" s="33"/>
      <c r="U161" s="33"/>
      <c r="V161" s="33"/>
      <c r="W161" s="33"/>
      <c r="X161" s="33"/>
      <c r="Y161" s="33"/>
      <c r="AB161" s="243">
        <f>ROW()</f>
        <v>161</v>
      </c>
      <c r="AC161" s="118">
        <f t="shared" ca="1" si="25"/>
        <v>0</v>
      </c>
      <c r="AD161" s="118">
        <f t="shared" ca="1" si="26"/>
        <v>0</v>
      </c>
      <c r="AE161" s="119" t="str">
        <f t="shared" ca="1" si="41"/>
        <v>-</v>
      </c>
      <c r="AF161" s="118" t="str">
        <f t="shared" ca="1" si="42"/>
        <v>-</v>
      </c>
      <c r="AG161" s="119" t="str">
        <f t="shared" ca="1" si="43"/>
        <v>-</v>
      </c>
      <c r="AH161" s="118" t="str">
        <f t="shared" ca="1" si="44"/>
        <v>-</v>
      </c>
      <c r="AI161" s="118">
        <f t="shared" ca="1" si="45"/>
        <v>0</v>
      </c>
      <c r="AJ161" s="120">
        <f t="shared" ca="1" si="46"/>
        <v>0</v>
      </c>
      <c r="AK161" s="118">
        <f t="shared" ca="1" si="33"/>
        <v>0</v>
      </c>
      <c r="AL161" s="118">
        <f t="shared" ca="1" si="34"/>
        <v>0</v>
      </c>
    </row>
    <row r="162" spans="1:38" ht="27" customHeight="1" x14ac:dyDescent="0.25">
      <c r="A162" s="53">
        <f>'OSNOVNA PLAČA'!A156</f>
        <v>147</v>
      </c>
      <c r="B162" s="333" t="str">
        <f t="shared" ca="1" si="21"/>
        <v>A147</v>
      </c>
      <c r="C162" s="333"/>
      <c r="D162" s="54" t="str">
        <f>IF(LEN('OSNOVNA PLAČA'!C156)&gt;0,'OSNOVNA PLAČA'!C156,"")</f>
        <v/>
      </c>
      <c r="E162" s="55" t="str">
        <f>IF(LEN('OSNOVNA PLAČA'!D156)&gt;0,'OSNOVNA PLAČA'!D156,"")</f>
        <v/>
      </c>
      <c r="F162" s="164">
        <f ca="1">IF(LEN(B162)&gt;0,'OBRAČUNANA OSNOVNA PLAČA'!M156,"")</f>
        <v>0</v>
      </c>
      <c r="G162" s="57"/>
      <c r="H162" s="57"/>
      <c r="I162" s="57"/>
      <c r="J162" s="57"/>
      <c r="K162" s="57"/>
      <c r="L162" s="178">
        <f t="shared" si="38"/>
        <v>0</v>
      </c>
      <c r="M162" s="179">
        <f t="shared" ca="1" si="47"/>
        <v>0</v>
      </c>
      <c r="N162" s="179">
        <f t="shared" ca="1" si="49"/>
        <v>0</v>
      </c>
      <c r="O162" s="180">
        <f t="shared" ca="1" si="39"/>
        <v>0</v>
      </c>
      <c r="P162" s="181">
        <f t="shared" ca="1" si="48"/>
        <v>0</v>
      </c>
      <c r="Q162" s="182">
        <f t="shared" ca="1" si="40"/>
        <v>0</v>
      </c>
      <c r="R162" s="182">
        <f ca="1">IF(LEN(B162)&gt;0,'8'!R162-'8'!Q162,"")</f>
        <v>0</v>
      </c>
      <c r="S162" s="183"/>
      <c r="T162" s="33"/>
      <c r="U162" s="33"/>
      <c r="V162" s="33"/>
      <c r="W162" s="33"/>
      <c r="X162" s="33"/>
      <c r="Y162" s="33"/>
      <c r="AB162" s="243">
        <f>ROW()</f>
        <v>162</v>
      </c>
      <c r="AC162" s="118">
        <f t="shared" ca="1" si="25"/>
        <v>0</v>
      </c>
      <c r="AD162" s="118">
        <f t="shared" ca="1" si="26"/>
        <v>0</v>
      </c>
      <c r="AE162" s="119" t="str">
        <f t="shared" ca="1" si="41"/>
        <v>-</v>
      </c>
      <c r="AF162" s="118" t="str">
        <f t="shared" ca="1" si="42"/>
        <v>-</v>
      </c>
      <c r="AG162" s="119" t="str">
        <f t="shared" ca="1" si="43"/>
        <v>-</v>
      </c>
      <c r="AH162" s="118" t="str">
        <f t="shared" ca="1" si="44"/>
        <v>-</v>
      </c>
      <c r="AI162" s="118">
        <f t="shared" ca="1" si="45"/>
        <v>0</v>
      </c>
      <c r="AJ162" s="120">
        <f t="shared" ca="1" si="46"/>
        <v>0</v>
      </c>
      <c r="AK162" s="118">
        <f t="shared" ca="1" si="33"/>
        <v>0</v>
      </c>
      <c r="AL162" s="118">
        <f t="shared" ca="1" si="34"/>
        <v>0</v>
      </c>
    </row>
    <row r="163" spans="1:38" ht="27" customHeight="1" x14ac:dyDescent="0.25">
      <c r="A163" s="53">
        <f>'OSNOVNA PLAČA'!A157</f>
        <v>148</v>
      </c>
      <c r="B163" s="333" t="str">
        <f t="shared" ca="1" si="21"/>
        <v>A148</v>
      </c>
      <c r="C163" s="333"/>
      <c r="D163" s="54" t="str">
        <f>IF(LEN('OSNOVNA PLAČA'!C157)&gt;0,'OSNOVNA PLAČA'!C157,"")</f>
        <v/>
      </c>
      <c r="E163" s="55" t="str">
        <f>IF(LEN('OSNOVNA PLAČA'!D157)&gt;0,'OSNOVNA PLAČA'!D157,"")</f>
        <v/>
      </c>
      <c r="F163" s="164">
        <f ca="1">IF(LEN(B163)&gt;0,'OBRAČUNANA OSNOVNA PLAČA'!M157,"")</f>
        <v>0</v>
      </c>
      <c r="G163" s="57"/>
      <c r="H163" s="57"/>
      <c r="I163" s="57"/>
      <c r="J163" s="57"/>
      <c r="K163" s="57"/>
      <c r="L163" s="178">
        <f t="shared" si="38"/>
        <v>0</v>
      </c>
      <c r="M163" s="179">
        <f t="shared" ca="1" si="47"/>
        <v>0</v>
      </c>
      <c r="N163" s="179">
        <f t="shared" ca="1" si="49"/>
        <v>0</v>
      </c>
      <c r="O163" s="180">
        <f t="shared" ca="1" si="39"/>
        <v>0</v>
      </c>
      <c r="P163" s="181">
        <f t="shared" ca="1" si="48"/>
        <v>0</v>
      </c>
      <c r="Q163" s="182">
        <f t="shared" ca="1" si="40"/>
        <v>0</v>
      </c>
      <c r="R163" s="182">
        <f ca="1">IF(LEN(B163)&gt;0,'8'!R163-'8'!Q163,"")</f>
        <v>0</v>
      </c>
      <c r="S163" s="183"/>
      <c r="T163" s="33"/>
      <c r="U163" s="33"/>
      <c r="V163" s="33"/>
      <c r="W163" s="33"/>
      <c r="X163" s="33"/>
      <c r="Y163" s="33"/>
      <c r="AB163" s="243">
        <f>ROW()</f>
        <v>163</v>
      </c>
      <c r="AC163" s="118">
        <f t="shared" ca="1" si="25"/>
        <v>0</v>
      </c>
      <c r="AD163" s="118">
        <f t="shared" ca="1" si="26"/>
        <v>0</v>
      </c>
      <c r="AE163" s="119" t="str">
        <f t="shared" ca="1" si="41"/>
        <v>-</v>
      </c>
      <c r="AF163" s="118" t="str">
        <f t="shared" ca="1" si="42"/>
        <v>-</v>
      </c>
      <c r="AG163" s="119" t="str">
        <f t="shared" ca="1" si="43"/>
        <v>-</v>
      </c>
      <c r="AH163" s="118" t="str">
        <f t="shared" ca="1" si="44"/>
        <v>-</v>
      </c>
      <c r="AI163" s="118">
        <f t="shared" ca="1" si="45"/>
        <v>0</v>
      </c>
      <c r="AJ163" s="120">
        <f t="shared" ca="1" si="46"/>
        <v>0</v>
      </c>
      <c r="AK163" s="118">
        <f t="shared" ca="1" si="33"/>
        <v>0</v>
      </c>
      <c r="AL163" s="118">
        <f t="shared" ca="1" si="34"/>
        <v>0</v>
      </c>
    </row>
    <row r="164" spans="1:38" ht="27" customHeight="1" x14ac:dyDescent="0.25">
      <c r="A164" s="53">
        <f>'OSNOVNA PLAČA'!A158</f>
        <v>149</v>
      </c>
      <c r="B164" s="333" t="str">
        <f t="shared" ca="1" si="21"/>
        <v>A149</v>
      </c>
      <c r="C164" s="333"/>
      <c r="D164" s="54" t="str">
        <f>IF(LEN('OSNOVNA PLAČA'!C158)&gt;0,'OSNOVNA PLAČA'!C158,"")</f>
        <v/>
      </c>
      <c r="E164" s="55" t="str">
        <f>IF(LEN('OSNOVNA PLAČA'!D158)&gt;0,'OSNOVNA PLAČA'!D158,"")</f>
        <v/>
      </c>
      <c r="F164" s="164">
        <f ca="1">IF(LEN(B164)&gt;0,'OBRAČUNANA OSNOVNA PLAČA'!M158,"")</f>
        <v>0</v>
      </c>
      <c r="G164" s="57"/>
      <c r="H164" s="57"/>
      <c r="I164" s="57"/>
      <c r="J164" s="57"/>
      <c r="K164" s="57"/>
      <c r="L164" s="178">
        <f t="shared" si="38"/>
        <v>0</v>
      </c>
      <c r="M164" s="179">
        <f t="shared" ca="1" si="47"/>
        <v>0</v>
      </c>
      <c r="N164" s="179">
        <f t="shared" ca="1" si="49"/>
        <v>0</v>
      </c>
      <c r="O164" s="180">
        <f t="shared" ca="1" si="39"/>
        <v>0</v>
      </c>
      <c r="P164" s="181">
        <f t="shared" ca="1" si="48"/>
        <v>0</v>
      </c>
      <c r="Q164" s="182">
        <f t="shared" ca="1" si="40"/>
        <v>0</v>
      </c>
      <c r="R164" s="182">
        <f ca="1">IF(LEN(B164)&gt;0,'8'!R164-'8'!Q164,"")</f>
        <v>0</v>
      </c>
      <c r="S164" s="183"/>
      <c r="T164" s="33"/>
      <c r="U164" s="33"/>
      <c r="V164" s="33"/>
      <c r="W164" s="33"/>
      <c r="X164" s="33"/>
      <c r="Y164" s="33"/>
      <c r="AB164" s="243">
        <f>ROW()</f>
        <v>164</v>
      </c>
      <c r="AC164" s="118">
        <f t="shared" ca="1" si="25"/>
        <v>0</v>
      </c>
      <c r="AD164" s="118">
        <f t="shared" ca="1" si="26"/>
        <v>0</v>
      </c>
      <c r="AE164" s="119" t="str">
        <f t="shared" ca="1" si="41"/>
        <v>-</v>
      </c>
      <c r="AF164" s="118" t="str">
        <f t="shared" ca="1" si="42"/>
        <v>-</v>
      </c>
      <c r="AG164" s="119" t="str">
        <f t="shared" ca="1" si="43"/>
        <v>-</v>
      </c>
      <c r="AH164" s="118" t="str">
        <f t="shared" ca="1" si="44"/>
        <v>-</v>
      </c>
      <c r="AI164" s="118">
        <f t="shared" ca="1" si="45"/>
        <v>0</v>
      </c>
      <c r="AJ164" s="120">
        <f t="shared" ca="1" si="46"/>
        <v>0</v>
      </c>
      <c r="AK164" s="118">
        <f t="shared" ca="1" si="33"/>
        <v>0</v>
      </c>
      <c r="AL164" s="118">
        <f t="shared" ca="1" si="34"/>
        <v>0</v>
      </c>
    </row>
    <row r="165" spans="1:38" ht="27" customHeight="1" x14ac:dyDescent="0.25">
      <c r="A165" s="53">
        <f>'OSNOVNA PLAČA'!A159</f>
        <v>150</v>
      </c>
      <c r="B165" s="333" t="str">
        <f t="shared" ca="1" si="21"/>
        <v>A150</v>
      </c>
      <c r="C165" s="333"/>
      <c r="D165" s="54" t="str">
        <f>IF(LEN('OSNOVNA PLAČA'!C159)&gt;0,'OSNOVNA PLAČA'!C159,"")</f>
        <v/>
      </c>
      <c r="E165" s="55" t="str">
        <f>IF(LEN('OSNOVNA PLAČA'!D159)&gt;0,'OSNOVNA PLAČA'!D159,"")</f>
        <v/>
      </c>
      <c r="F165" s="164">
        <f ca="1">IF(LEN(B165)&gt;0,'OBRAČUNANA OSNOVNA PLAČA'!M159,"")</f>
        <v>0</v>
      </c>
      <c r="G165" s="57"/>
      <c r="H165" s="57"/>
      <c r="I165" s="57"/>
      <c r="J165" s="57"/>
      <c r="K165" s="57"/>
      <c r="L165" s="178">
        <f t="shared" si="38"/>
        <v>0</v>
      </c>
      <c r="M165" s="179">
        <f t="shared" ca="1" si="47"/>
        <v>0</v>
      </c>
      <c r="N165" s="179">
        <f t="shared" ca="1" si="49"/>
        <v>0</v>
      </c>
      <c r="O165" s="180">
        <f t="shared" ca="1" si="39"/>
        <v>0</v>
      </c>
      <c r="P165" s="181">
        <f t="shared" ca="1" si="48"/>
        <v>0</v>
      </c>
      <c r="Q165" s="182">
        <f t="shared" ca="1" si="40"/>
        <v>0</v>
      </c>
      <c r="R165" s="182">
        <f ca="1">IF(LEN(B165)&gt;0,'8'!R165-'8'!Q165,"")</f>
        <v>0</v>
      </c>
      <c r="S165" s="183"/>
      <c r="T165" s="33"/>
      <c r="U165" s="33"/>
      <c r="V165" s="33"/>
      <c r="W165" s="33"/>
      <c r="X165" s="33"/>
      <c r="Y165" s="33"/>
      <c r="AB165" s="243">
        <f>ROW()</f>
        <v>165</v>
      </c>
      <c r="AC165" s="118">
        <f t="shared" ca="1" si="25"/>
        <v>0</v>
      </c>
      <c r="AD165" s="118">
        <f t="shared" ca="1" si="26"/>
        <v>0</v>
      </c>
      <c r="AE165" s="119" t="str">
        <f t="shared" ca="1" si="41"/>
        <v>-</v>
      </c>
      <c r="AF165" s="118" t="str">
        <f t="shared" ca="1" si="42"/>
        <v>-</v>
      </c>
      <c r="AG165" s="119" t="str">
        <f t="shared" ca="1" si="43"/>
        <v>-</v>
      </c>
      <c r="AH165" s="118" t="str">
        <f t="shared" ca="1" si="44"/>
        <v>-</v>
      </c>
      <c r="AI165" s="118">
        <f t="shared" ca="1" si="45"/>
        <v>0</v>
      </c>
      <c r="AJ165" s="120">
        <f t="shared" ca="1" si="46"/>
        <v>0</v>
      </c>
      <c r="AK165" s="118">
        <f t="shared" ca="1" si="33"/>
        <v>0</v>
      </c>
      <c r="AL165" s="118">
        <f t="shared" ca="1" si="34"/>
        <v>0</v>
      </c>
    </row>
    <row r="166" spans="1:38" ht="27" customHeight="1" x14ac:dyDescent="0.25">
      <c r="A166" s="53">
        <f>'OSNOVNA PLAČA'!A160</f>
        <v>151</v>
      </c>
      <c r="B166" s="333" t="str">
        <f t="shared" ca="1" si="21"/>
        <v>A151</v>
      </c>
      <c r="C166" s="333"/>
      <c r="D166" s="54" t="str">
        <f>IF(LEN('OSNOVNA PLAČA'!C160)&gt;0,'OSNOVNA PLAČA'!C160,"")</f>
        <v/>
      </c>
      <c r="E166" s="55" t="str">
        <f>IF(LEN('OSNOVNA PLAČA'!D160)&gt;0,'OSNOVNA PLAČA'!D160,"")</f>
        <v/>
      </c>
      <c r="F166" s="164">
        <f ca="1">IF(LEN(B166)&gt;0,'OBRAČUNANA OSNOVNA PLAČA'!M160,"")</f>
        <v>0</v>
      </c>
      <c r="G166" s="57"/>
      <c r="H166" s="57"/>
      <c r="I166" s="57"/>
      <c r="J166" s="57"/>
      <c r="K166" s="57"/>
      <c r="L166" s="178">
        <f t="shared" si="38"/>
        <v>0</v>
      </c>
      <c r="M166" s="179">
        <f t="shared" ca="1" si="47"/>
        <v>0</v>
      </c>
      <c r="N166" s="179">
        <f t="shared" ca="1" si="49"/>
        <v>0</v>
      </c>
      <c r="O166" s="180">
        <f t="shared" ca="1" si="39"/>
        <v>0</v>
      </c>
      <c r="P166" s="181">
        <f t="shared" ca="1" si="48"/>
        <v>0</v>
      </c>
      <c r="Q166" s="182">
        <f t="shared" ca="1" si="40"/>
        <v>0</v>
      </c>
      <c r="R166" s="182">
        <f ca="1">IF(LEN(B166)&gt;0,'8'!R166-'8'!Q166,"")</f>
        <v>0</v>
      </c>
      <c r="S166" s="183"/>
      <c r="T166" s="33"/>
      <c r="U166" s="33"/>
      <c r="V166" s="33"/>
      <c r="W166" s="33"/>
      <c r="X166" s="33"/>
      <c r="Y166" s="33"/>
      <c r="AB166" s="243">
        <f>ROW()</f>
        <v>166</v>
      </c>
      <c r="AC166" s="118">
        <f t="shared" ca="1" si="25"/>
        <v>0</v>
      </c>
      <c r="AD166" s="118">
        <f t="shared" ca="1" si="26"/>
        <v>0</v>
      </c>
      <c r="AE166" s="119" t="str">
        <f t="shared" ca="1" si="41"/>
        <v>-</v>
      </c>
      <c r="AF166" s="118" t="str">
        <f t="shared" ca="1" si="42"/>
        <v>-</v>
      </c>
      <c r="AG166" s="119" t="str">
        <f t="shared" ca="1" si="43"/>
        <v>-</v>
      </c>
      <c r="AH166" s="118" t="str">
        <f t="shared" ca="1" si="44"/>
        <v>-</v>
      </c>
      <c r="AI166" s="118">
        <f t="shared" ca="1" si="45"/>
        <v>0</v>
      </c>
      <c r="AJ166" s="120">
        <f t="shared" ca="1" si="46"/>
        <v>0</v>
      </c>
      <c r="AK166" s="118">
        <f t="shared" ca="1" si="33"/>
        <v>0</v>
      </c>
      <c r="AL166" s="118">
        <f t="shared" ca="1" si="34"/>
        <v>0</v>
      </c>
    </row>
    <row r="167" spans="1:38" ht="27" customHeight="1" x14ac:dyDescent="0.25">
      <c r="A167" s="53">
        <f>'OSNOVNA PLAČA'!A161</f>
        <v>152</v>
      </c>
      <c r="B167" s="333" t="str">
        <f t="shared" ca="1" si="21"/>
        <v>A152</v>
      </c>
      <c r="C167" s="333"/>
      <c r="D167" s="54" t="str">
        <f>IF(LEN('OSNOVNA PLAČA'!C161)&gt;0,'OSNOVNA PLAČA'!C161,"")</f>
        <v/>
      </c>
      <c r="E167" s="55" t="str">
        <f>IF(LEN('OSNOVNA PLAČA'!D161)&gt;0,'OSNOVNA PLAČA'!D161,"")</f>
        <v/>
      </c>
      <c r="F167" s="164">
        <f ca="1">IF(LEN(B167)&gt;0,'OBRAČUNANA OSNOVNA PLAČA'!M161,"")</f>
        <v>0</v>
      </c>
      <c r="G167" s="57"/>
      <c r="H167" s="57"/>
      <c r="I167" s="57"/>
      <c r="J167" s="57"/>
      <c r="K167" s="57"/>
      <c r="L167" s="178">
        <f t="shared" si="38"/>
        <v>0</v>
      </c>
      <c r="M167" s="179">
        <f t="shared" ca="1" si="47"/>
        <v>0</v>
      </c>
      <c r="N167" s="179">
        <f t="shared" ca="1" si="49"/>
        <v>0</v>
      </c>
      <c r="O167" s="180">
        <f t="shared" ca="1" si="39"/>
        <v>0</v>
      </c>
      <c r="P167" s="181">
        <f t="shared" ca="1" si="48"/>
        <v>0</v>
      </c>
      <c r="Q167" s="182">
        <f t="shared" ca="1" si="40"/>
        <v>0</v>
      </c>
      <c r="R167" s="182">
        <f ca="1">IF(LEN(B167)&gt;0,'8'!R167-'8'!Q167,"")</f>
        <v>0</v>
      </c>
      <c r="S167" s="183"/>
      <c r="T167" s="33"/>
      <c r="U167" s="33"/>
      <c r="V167" s="33"/>
      <c r="W167" s="33"/>
      <c r="X167" s="33"/>
      <c r="Y167" s="33"/>
      <c r="AB167" s="243">
        <f>ROW()</f>
        <v>167</v>
      </c>
      <c r="AC167" s="118">
        <f t="shared" ca="1" si="25"/>
        <v>0</v>
      </c>
      <c r="AD167" s="118">
        <f t="shared" ca="1" si="26"/>
        <v>0</v>
      </c>
      <c r="AE167" s="119" t="str">
        <f t="shared" ca="1" si="41"/>
        <v>-</v>
      </c>
      <c r="AF167" s="118" t="str">
        <f t="shared" ca="1" si="42"/>
        <v>-</v>
      </c>
      <c r="AG167" s="119" t="str">
        <f t="shared" ca="1" si="43"/>
        <v>-</v>
      </c>
      <c r="AH167" s="118" t="str">
        <f t="shared" ca="1" si="44"/>
        <v>-</v>
      </c>
      <c r="AI167" s="118">
        <f t="shared" ca="1" si="45"/>
        <v>0</v>
      </c>
      <c r="AJ167" s="120">
        <f t="shared" ca="1" si="46"/>
        <v>0</v>
      </c>
      <c r="AK167" s="118">
        <f t="shared" ca="1" si="33"/>
        <v>0</v>
      </c>
      <c r="AL167" s="118">
        <f t="shared" ca="1" si="34"/>
        <v>0</v>
      </c>
    </row>
    <row r="168" spans="1:38" ht="27" customHeight="1" x14ac:dyDescent="0.25">
      <c r="A168" s="53">
        <f>'OSNOVNA PLAČA'!A162</f>
        <v>153</v>
      </c>
      <c r="B168" s="333" t="str">
        <f t="shared" ca="1" si="21"/>
        <v>A153</v>
      </c>
      <c r="C168" s="333"/>
      <c r="D168" s="54" t="str">
        <f>IF(LEN('OSNOVNA PLAČA'!C162)&gt;0,'OSNOVNA PLAČA'!C162,"")</f>
        <v/>
      </c>
      <c r="E168" s="55" t="str">
        <f>IF(LEN('OSNOVNA PLAČA'!D162)&gt;0,'OSNOVNA PLAČA'!D162,"")</f>
        <v/>
      </c>
      <c r="F168" s="164">
        <f ca="1">IF(LEN(B168)&gt;0,'OBRAČUNANA OSNOVNA PLAČA'!M162,"")</f>
        <v>0</v>
      </c>
      <c r="G168" s="57"/>
      <c r="H168" s="57"/>
      <c r="I168" s="57"/>
      <c r="J168" s="57"/>
      <c r="K168" s="57"/>
      <c r="L168" s="178">
        <f t="shared" si="38"/>
        <v>0</v>
      </c>
      <c r="M168" s="179">
        <f t="shared" ca="1" si="47"/>
        <v>0</v>
      </c>
      <c r="N168" s="179">
        <f t="shared" ca="1" si="49"/>
        <v>0</v>
      </c>
      <c r="O168" s="180">
        <f t="shared" ca="1" si="39"/>
        <v>0</v>
      </c>
      <c r="P168" s="181">
        <f t="shared" ca="1" si="48"/>
        <v>0</v>
      </c>
      <c r="Q168" s="182">
        <f t="shared" ca="1" si="40"/>
        <v>0</v>
      </c>
      <c r="R168" s="182">
        <f ca="1">IF(LEN(B168)&gt;0,'8'!R168-'8'!Q168,"")</f>
        <v>0</v>
      </c>
      <c r="S168" s="183"/>
      <c r="T168" s="33"/>
      <c r="U168" s="33"/>
      <c r="V168" s="33"/>
      <c r="W168" s="33"/>
      <c r="X168" s="33"/>
      <c r="Y168" s="33"/>
      <c r="AB168" s="243">
        <f>ROW()</f>
        <v>168</v>
      </c>
      <c r="AC168" s="118">
        <f t="shared" ca="1" si="25"/>
        <v>0</v>
      </c>
      <c r="AD168" s="118">
        <f t="shared" ca="1" si="26"/>
        <v>0</v>
      </c>
      <c r="AE168" s="119" t="str">
        <f t="shared" ca="1" si="41"/>
        <v>-</v>
      </c>
      <c r="AF168" s="118" t="str">
        <f t="shared" ca="1" si="42"/>
        <v>-</v>
      </c>
      <c r="AG168" s="119" t="str">
        <f t="shared" ca="1" si="43"/>
        <v>-</v>
      </c>
      <c r="AH168" s="118" t="str">
        <f t="shared" ca="1" si="44"/>
        <v>-</v>
      </c>
      <c r="AI168" s="118">
        <f t="shared" ca="1" si="45"/>
        <v>0</v>
      </c>
      <c r="AJ168" s="120">
        <f t="shared" ca="1" si="46"/>
        <v>0</v>
      </c>
      <c r="AK168" s="118">
        <f t="shared" ca="1" si="33"/>
        <v>0</v>
      </c>
      <c r="AL168" s="118">
        <f t="shared" ca="1" si="34"/>
        <v>0</v>
      </c>
    </row>
    <row r="169" spans="1:38" ht="27" customHeight="1" x14ac:dyDescent="0.25">
      <c r="A169" s="53">
        <f>'OSNOVNA PLAČA'!A163</f>
        <v>154</v>
      </c>
      <c r="B169" s="333" t="str">
        <f t="shared" ca="1" si="21"/>
        <v>A154</v>
      </c>
      <c r="C169" s="333"/>
      <c r="D169" s="54" t="str">
        <f>IF(LEN('OSNOVNA PLAČA'!C163)&gt;0,'OSNOVNA PLAČA'!C163,"")</f>
        <v/>
      </c>
      <c r="E169" s="55" t="str">
        <f>IF(LEN('OSNOVNA PLAČA'!D163)&gt;0,'OSNOVNA PLAČA'!D163,"")</f>
        <v/>
      </c>
      <c r="F169" s="164">
        <f ca="1">IF(LEN(B169)&gt;0,'OBRAČUNANA OSNOVNA PLAČA'!M163,"")</f>
        <v>0</v>
      </c>
      <c r="G169" s="57"/>
      <c r="H169" s="57"/>
      <c r="I169" s="57"/>
      <c r="J169" s="57"/>
      <c r="K169" s="57"/>
      <c r="L169" s="178">
        <f t="shared" si="38"/>
        <v>0</v>
      </c>
      <c r="M169" s="179">
        <f t="shared" ca="1" si="47"/>
        <v>0</v>
      </c>
      <c r="N169" s="179">
        <f t="shared" ca="1" si="49"/>
        <v>0</v>
      </c>
      <c r="O169" s="180">
        <f t="shared" ca="1" si="39"/>
        <v>0</v>
      </c>
      <c r="P169" s="181">
        <f t="shared" ca="1" si="48"/>
        <v>0</v>
      </c>
      <c r="Q169" s="182">
        <f t="shared" ca="1" si="40"/>
        <v>0</v>
      </c>
      <c r="R169" s="182">
        <f ca="1">IF(LEN(B169)&gt;0,'8'!R169-'8'!Q169,"")</f>
        <v>0</v>
      </c>
      <c r="S169" s="183"/>
      <c r="T169" s="33"/>
      <c r="U169" s="33"/>
      <c r="V169" s="33"/>
      <c r="W169" s="33"/>
      <c r="X169" s="33"/>
      <c r="Y169" s="33"/>
      <c r="AB169" s="243">
        <f>ROW()</f>
        <v>169</v>
      </c>
      <c r="AC169" s="118">
        <f t="shared" ca="1" si="25"/>
        <v>0</v>
      </c>
      <c r="AD169" s="118">
        <f t="shared" ca="1" si="26"/>
        <v>0</v>
      </c>
      <c r="AE169" s="119" t="str">
        <f t="shared" ca="1" si="41"/>
        <v>-</v>
      </c>
      <c r="AF169" s="118" t="str">
        <f t="shared" ca="1" si="42"/>
        <v>-</v>
      </c>
      <c r="AG169" s="119" t="str">
        <f t="shared" ca="1" si="43"/>
        <v>-</v>
      </c>
      <c r="AH169" s="118" t="str">
        <f t="shared" ca="1" si="44"/>
        <v>-</v>
      </c>
      <c r="AI169" s="118">
        <f t="shared" ca="1" si="45"/>
        <v>0</v>
      </c>
      <c r="AJ169" s="120">
        <f t="shared" ca="1" si="46"/>
        <v>0</v>
      </c>
      <c r="AK169" s="118">
        <f t="shared" ca="1" si="33"/>
        <v>0</v>
      </c>
      <c r="AL169" s="118">
        <f t="shared" ca="1" si="34"/>
        <v>0</v>
      </c>
    </row>
    <row r="170" spans="1:38" ht="27" customHeight="1" x14ac:dyDescent="0.25">
      <c r="A170" s="53">
        <f>'OSNOVNA PLAČA'!A164</f>
        <v>155</v>
      </c>
      <c r="B170" s="333" t="str">
        <f t="shared" ca="1" si="21"/>
        <v>A155</v>
      </c>
      <c r="C170" s="333"/>
      <c r="D170" s="54" t="str">
        <f>IF(LEN('OSNOVNA PLAČA'!C164)&gt;0,'OSNOVNA PLAČA'!C164,"")</f>
        <v/>
      </c>
      <c r="E170" s="55" t="str">
        <f>IF(LEN('OSNOVNA PLAČA'!D164)&gt;0,'OSNOVNA PLAČA'!D164,"")</f>
        <v/>
      </c>
      <c r="F170" s="164">
        <f ca="1">IF(LEN(B170)&gt;0,'OBRAČUNANA OSNOVNA PLAČA'!M164,"")</f>
        <v>0</v>
      </c>
      <c r="G170" s="57"/>
      <c r="H170" s="57"/>
      <c r="I170" s="57"/>
      <c r="J170" s="57"/>
      <c r="K170" s="57"/>
      <c r="L170" s="178">
        <f t="shared" si="38"/>
        <v>0</v>
      </c>
      <c r="M170" s="179">
        <f t="shared" ca="1" si="47"/>
        <v>0</v>
      </c>
      <c r="N170" s="179">
        <f t="shared" ca="1" si="49"/>
        <v>0</v>
      </c>
      <c r="O170" s="180">
        <f t="shared" ca="1" si="39"/>
        <v>0</v>
      </c>
      <c r="P170" s="181">
        <f t="shared" ca="1" si="48"/>
        <v>0</v>
      </c>
      <c r="Q170" s="182">
        <f t="shared" ca="1" si="40"/>
        <v>0</v>
      </c>
      <c r="R170" s="182">
        <f ca="1">IF(LEN(B170)&gt;0,'8'!R170-'8'!Q170,"")</f>
        <v>0</v>
      </c>
      <c r="S170" s="183"/>
      <c r="T170" s="33"/>
      <c r="U170" s="33"/>
      <c r="V170" s="33"/>
      <c r="W170" s="33"/>
      <c r="X170" s="33"/>
      <c r="Y170" s="33"/>
      <c r="AB170" s="243">
        <f>ROW()</f>
        <v>170</v>
      </c>
      <c r="AC170" s="118">
        <f t="shared" ca="1" si="25"/>
        <v>0</v>
      </c>
      <c r="AD170" s="118">
        <f t="shared" ca="1" si="26"/>
        <v>0</v>
      </c>
      <c r="AE170" s="119" t="str">
        <f t="shared" ca="1" si="41"/>
        <v>-</v>
      </c>
      <c r="AF170" s="118" t="str">
        <f t="shared" ca="1" si="42"/>
        <v>-</v>
      </c>
      <c r="AG170" s="119" t="str">
        <f t="shared" ca="1" si="43"/>
        <v>-</v>
      </c>
      <c r="AH170" s="118" t="str">
        <f t="shared" ca="1" si="44"/>
        <v>-</v>
      </c>
      <c r="AI170" s="118">
        <f t="shared" ca="1" si="45"/>
        <v>0</v>
      </c>
      <c r="AJ170" s="120">
        <f t="shared" ca="1" si="46"/>
        <v>0</v>
      </c>
      <c r="AK170" s="118">
        <f t="shared" ca="1" si="33"/>
        <v>0</v>
      </c>
      <c r="AL170" s="118">
        <f t="shared" ca="1" si="34"/>
        <v>0</v>
      </c>
    </row>
    <row r="171" spans="1:38" ht="27" customHeight="1" x14ac:dyDescent="0.25">
      <c r="A171" s="53">
        <f>'OSNOVNA PLAČA'!A165</f>
        <v>156</v>
      </c>
      <c r="B171" s="333" t="str">
        <f t="shared" ca="1" si="21"/>
        <v>A156</v>
      </c>
      <c r="C171" s="333"/>
      <c r="D171" s="54" t="str">
        <f>IF(LEN('OSNOVNA PLAČA'!C165)&gt;0,'OSNOVNA PLAČA'!C165,"")</f>
        <v/>
      </c>
      <c r="E171" s="55" t="str">
        <f>IF(LEN('OSNOVNA PLAČA'!D165)&gt;0,'OSNOVNA PLAČA'!D165,"")</f>
        <v/>
      </c>
      <c r="F171" s="164">
        <f ca="1">IF(LEN(B171)&gt;0,'OBRAČUNANA OSNOVNA PLAČA'!M165,"")</f>
        <v>0</v>
      </c>
      <c r="G171" s="57"/>
      <c r="H171" s="57"/>
      <c r="I171" s="57"/>
      <c r="J171" s="57"/>
      <c r="K171" s="57"/>
      <c r="L171" s="178">
        <f t="shared" si="38"/>
        <v>0</v>
      </c>
      <c r="M171" s="179">
        <f t="shared" ca="1" si="47"/>
        <v>0</v>
      </c>
      <c r="N171" s="179">
        <f t="shared" ca="1" si="49"/>
        <v>0</v>
      </c>
      <c r="O171" s="180">
        <f t="shared" ca="1" si="39"/>
        <v>0</v>
      </c>
      <c r="P171" s="181">
        <f t="shared" ca="1" si="48"/>
        <v>0</v>
      </c>
      <c r="Q171" s="182">
        <f t="shared" ca="1" si="40"/>
        <v>0</v>
      </c>
      <c r="R171" s="182">
        <f ca="1">IF(LEN(B171)&gt;0,'8'!R171-'8'!Q171,"")</f>
        <v>0</v>
      </c>
      <c r="S171" s="183"/>
      <c r="T171" s="33"/>
      <c r="U171" s="33"/>
      <c r="V171" s="33"/>
      <c r="W171" s="33"/>
      <c r="X171" s="33"/>
      <c r="Y171" s="33"/>
      <c r="AB171" s="243">
        <f>ROW()</f>
        <v>171</v>
      </c>
      <c r="AC171" s="118">
        <f t="shared" ca="1" si="25"/>
        <v>0</v>
      </c>
      <c r="AD171" s="118">
        <f t="shared" ca="1" si="26"/>
        <v>0</v>
      </c>
      <c r="AE171" s="119" t="str">
        <f t="shared" ca="1" si="41"/>
        <v>-</v>
      </c>
      <c r="AF171" s="118" t="str">
        <f t="shared" ca="1" si="42"/>
        <v>-</v>
      </c>
      <c r="AG171" s="119" t="str">
        <f t="shared" ca="1" si="43"/>
        <v>-</v>
      </c>
      <c r="AH171" s="118" t="str">
        <f t="shared" ca="1" si="44"/>
        <v>-</v>
      </c>
      <c r="AI171" s="118">
        <f t="shared" ca="1" si="45"/>
        <v>0</v>
      </c>
      <c r="AJ171" s="120">
        <f t="shared" ca="1" si="46"/>
        <v>0</v>
      </c>
      <c r="AK171" s="118">
        <f t="shared" ca="1" si="33"/>
        <v>0</v>
      </c>
      <c r="AL171" s="118">
        <f t="shared" ca="1" si="34"/>
        <v>0</v>
      </c>
    </row>
    <row r="172" spans="1:38" ht="27" customHeight="1" x14ac:dyDescent="0.25">
      <c r="A172" s="53">
        <f>'OSNOVNA PLAČA'!A166</f>
        <v>157</v>
      </c>
      <c r="B172" s="333" t="str">
        <f t="shared" ca="1" si="21"/>
        <v>A157</v>
      </c>
      <c r="C172" s="333"/>
      <c r="D172" s="54" t="str">
        <f>IF(LEN('OSNOVNA PLAČA'!C166)&gt;0,'OSNOVNA PLAČA'!C166,"")</f>
        <v/>
      </c>
      <c r="E172" s="55" t="str">
        <f>IF(LEN('OSNOVNA PLAČA'!D166)&gt;0,'OSNOVNA PLAČA'!D166,"")</f>
        <v/>
      </c>
      <c r="F172" s="164">
        <f ca="1">IF(LEN(B172)&gt;0,'OBRAČUNANA OSNOVNA PLAČA'!M166,"")</f>
        <v>0</v>
      </c>
      <c r="G172" s="57"/>
      <c r="H172" s="57"/>
      <c r="I172" s="57"/>
      <c r="J172" s="57"/>
      <c r="K172" s="57"/>
      <c r="L172" s="178">
        <f t="shared" si="38"/>
        <v>0</v>
      </c>
      <c r="M172" s="179">
        <f t="shared" ca="1" si="47"/>
        <v>0</v>
      </c>
      <c r="N172" s="179">
        <f t="shared" ca="1" si="49"/>
        <v>0</v>
      </c>
      <c r="O172" s="180">
        <f t="shared" ca="1" si="39"/>
        <v>0</v>
      </c>
      <c r="P172" s="181">
        <f t="shared" ca="1" si="48"/>
        <v>0</v>
      </c>
      <c r="Q172" s="182">
        <f t="shared" ca="1" si="40"/>
        <v>0</v>
      </c>
      <c r="R172" s="182">
        <f ca="1">IF(LEN(B172)&gt;0,'8'!R172-'8'!Q172,"")</f>
        <v>0</v>
      </c>
      <c r="S172" s="183"/>
      <c r="T172" s="33"/>
      <c r="U172" s="33"/>
      <c r="V172" s="33"/>
      <c r="W172" s="33"/>
      <c r="X172" s="33"/>
      <c r="Y172" s="33"/>
      <c r="AB172" s="243">
        <f>ROW()</f>
        <v>172</v>
      </c>
      <c r="AC172" s="118">
        <f t="shared" ca="1" si="25"/>
        <v>0</v>
      </c>
      <c r="AD172" s="118">
        <f t="shared" ca="1" si="26"/>
        <v>0</v>
      </c>
      <c r="AE172" s="119" t="str">
        <f t="shared" ca="1" si="41"/>
        <v>-</v>
      </c>
      <c r="AF172" s="118" t="str">
        <f t="shared" ca="1" si="42"/>
        <v>-</v>
      </c>
      <c r="AG172" s="119" t="str">
        <f t="shared" ca="1" si="43"/>
        <v>-</v>
      </c>
      <c r="AH172" s="118" t="str">
        <f t="shared" ca="1" si="44"/>
        <v>-</v>
      </c>
      <c r="AI172" s="118">
        <f t="shared" ca="1" si="45"/>
        <v>0</v>
      </c>
      <c r="AJ172" s="120">
        <f t="shared" ca="1" si="46"/>
        <v>0</v>
      </c>
      <c r="AK172" s="118">
        <f t="shared" ca="1" si="33"/>
        <v>0</v>
      </c>
      <c r="AL172" s="118">
        <f t="shared" ca="1" si="34"/>
        <v>0</v>
      </c>
    </row>
    <row r="173" spans="1:38" ht="27" customHeight="1" x14ac:dyDescent="0.25">
      <c r="A173" s="53">
        <f>'OSNOVNA PLAČA'!A167</f>
        <v>158</v>
      </c>
      <c r="B173" s="333" t="str">
        <f t="shared" ca="1" si="21"/>
        <v>A158</v>
      </c>
      <c r="C173" s="333"/>
      <c r="D173" s="54" t="str">
        <f>IF(LEN('OSNOVNA PLAČA'!C167)&gt;0,'OSNOVNA PLAČA'!C167,"")</f>
        <v/>
      </c>
      <c r="E173" s="55" t="str">
        <f>IF(LEN('OSNOVNA PLAČA'!D167)&gt;0,'OSNOVNA PLAČA'!D167,"")</f>
        <v/>
      </c>
      <c r="F173" s="164">
        <f ca="1">IF(LEN(B173)&gt;0,'OBRAČUNANA OSNOVNA PLAČA'!M167,"")</f>
        <v>0</v>
      </c>
      <c r="G173" s="57"/>
      <c r="H173" s="57"/>
      <c r="I173" s="57"/>
      <c r="J173" s="57"/>
      <c r="K173" s="57"/>
      <c r="L173" s="178">
        <f t="shared" si="38"/>
        <v>0</v>
      </c>
      <c r="M173" s="179">
        <f t="shared" ca="1" si="47"/>
        <v>0</v>
      </c>
      <c r="N173" s="179">
        <f t="shared" ca="1" si="49"/>
        <v>0</v>
      </c>
      <c r="O173" s="180">
        <f t="shared" ca="1" si="39"/>
        <v>0</v>
      </c>
      <c r="P173" s="181">
        <f t="shared" ca="1" si="48"/>
        <v>0</v>
      </c>
      <c r="Q173" s="182">
        <f t="shared" ca="1" si="40"/>
        <v>0</v>
      </c>
      <c r="R173" s="182">
        <f ca="1">IF(LEN(B173)&gt;0,'8'!R173-'8'!Q173,"")</f>
        <v>0</v>
      </c>
      <c r="S173" s="183"/>
      <c r="T173" s="33"/>
      <c r="U173" s="33"/>
      <c r="V173" s="33"/>
      <c r="W173" s="33"/>
      <c r="X173" s="33"/>
      <c r="Y173" s="33"/>
      <c r="AB173" s="243">
        <f>ROW()</f>
        <v>173</v>
      </c>
      <c r="AC173" s="118">
        <f t="shared" ca="1" si="25"/>
        <v>0</v>
      </c>
      <c r="AD173" s="118">
        <f t="shared" ca="1" si="26"/>
        <v>0</v>
      </c>
      <c r="AE173" s="119" t="str">
        <f t="shared" ca="1" si="41"/>
        <v>-</v>
      </c>
      <c r="AF173" s="118" t="str">
        <f t="shared" ca="1" si="42"/>
        <v>-</v>
      </c>
      <c r="AG173" s="119" t="str">
        <f t="shared" ca="1" si="43"/>
        <v>-</v>
      </c>
      <c r="AH173" s="118" t="str">
        <f t="shared" ca="1" si="44"/>
        <v>-</v>
      </c>
      <c r="AI173" s="118">
        <f t="shared" ca="1" si="45"/>
        <v>0</v>
      </c>
      <c r="AJ173" s="120">
        <f t="shared" ca="1" si="46"/>
        <v>0</v>
      </c>
      <c r="AK173" s="118">
        <f t="shared" ca="1" si="33"/>
        <v>0</v>
      </c>
      <c r="AL173" s="118">
        <f t="shared" ca="1" si="34"/>
        <v>0</v>
      </c>
    </row>
    <row r="174" spans="1:38" ht="27" customHeight="1" x14ac:dyDescent="0.25">
      <c r="A174" s="53">
        <f>'OSNOVNA PLAČA'!A168</f>
        <v>159</v>
      </c>
      <c r="B174" s="333" t="str">
        <f t="shared" ca="1" si="21"/>
        <v>A159</v>
      </c>
      <c r="C174" s="333"/>
      <c r="D174" s="54" t="str">
        <f>IF(LEN('OSNOVNA PLAČA'!C168)&gt;0,'OSNOVNA PLAČA'!C168,"")</f>
        <v/>
      </c>
      <c r="E174" s="55" t="str">
        <f>IF(LEN('OSNOVNA PLAČA'!D168)&gt;0,'OSNOVNA PLAČA'!D168,"")</f>
        <v/>
      </c>
      <c r="F174" s="164">
        <f ca="1">IF(LEN(B174)&gt;0,'OBRAČUNANA OSNOVNA PLAČA'!M168,"")</f>
        <v>0</v>
      </c>
      <c r="G174" s="57"/>
      <c r="H174" s="57"/>
      <c r="I174" s="57"/>
      <c r="J174" s="57"/>
      <c r="K174" s="57"/>
      <c r="L174" s="178">
        <f t="shared" si="38"/>
        <v>0</v>
      </c>
      <c r="M174" s="179">
        <f t="shared" ca="1" si="47"/>
        <v>0</v>
      </c>
      <c r="N174" s="179">
        <f t="shared" ca="1" si="49"/>
        <v>0</v>
      </c>
      <c r="O174" s="180">
        <f t="shared" ca="1" si="39"/>
        <v>0</v>
      </c>
      <c r="P174" s="181">
        <f t="shared" ca="1" si="48"/>
        <v>0</v>
      </c>
      <c r="Q174" s="182">
        <f t="shared" ca="1" si="40"/>
        <v>0</v>
      </c>
      <c r="R174" s="182">
        <f ca="1">IF(LEN(B174)&gt;0,'8'!R174-'8'!Q174,"")</f>
        <v>0</v>
      </c>
      <c r="S174" s="183"/>
      <c r="T174" s="33"/>
      <c r="U174" s="33"/>
      <c r="V174" s="33"/>
      <c r="W174" s="33"/>
      <c r="X174" s="33"/>
      <c r="Y174" s="33"/>
      <c r="AB174" s="243">
        <f>ROW()</f>
        <v>174</v>
      </c>
      <c r="AC174" s="118">
        <f t="shared" ca="1" si="25"/>
        <v>0</v>
      </c>
      <c r="AD174" s="118">
        <f t="shared" ca="1" si="26"/>
        <v>0</v>
      </c>
      <c r="AE174" s="119" t="str">
        <f t="shared" ca="1" si="41"/>
        <v>-</v>
      </c>
      <c r="AF174" s="118" t="str">
        <f t="shared" ca="1" si="42"/>
        <v>-</v>
      </c>
      <c r="AG174" s="119" t="str">
        <f t="shared" ca="1" si="43"/>
        <v>-</v>
      </c>
      <c r="AH174" s="118" t="str">
        <f t="shared" ca="1" si="44"/>
        <v>-</v>
      </c>
      <c r="AI174" s="118">
        <f t="shared" ca="1" si="45"/>
        <v>0</v>
      </c>
      <c r="AJ174" s="120">
        <f t="shared" ca="1" si="46"/>
        <v>0</v>
      </c>
      <c r="AK174" s="118">
        <f t="shared" ca="1" si="33"/>
        <v>0</v>
      </c>
      <c r="AL174" s="118">
        <f t="shared" ca="1" si="34"/>
        <v>0</v>
      </c>
    </row>
    <row r="175" spans="1:38" ht="27" customHeight="1" x14ac:dyDescent="0.25">
      <c r="A175" s="53">
        <f>'OSNOVNA PLAČA'!A169</f>
        <v>160</v>
      </c>
      <c r="B175" s="333" t="str">
        <f t="shared" ca="1" si="21"/>
        <v>A160</v>
      </c>
      <c r="C175" s="333"/>
      <c r="D175" s="54" t="str">
        <f>IF(LEN('OSNOVNA PLAČA'!C169)&gt;0,'OSNOVNA PLAČA'!C169,"")</f>
        <v/>
      </c>
      <c r="E175" s="55" t="str">
        <f>IF(LEN('OSNOVNA PLAČA'!D169)&gt;0,'OSNOVNA PLAČA'!D169,"")</f>
        <v/>
      </c>
      <c r="F175" s="164">
        <f ca="1">IF(LEN(B175)&gt;0,'OBRAČUNANA OSNOVNA PLAČA'!M169,"")</f>
        <v>0</v>
      </c>
      <c r="G175" s="57"/>
      <c r="H175" s="57"/>
      <c r="I175" s="57"/>
      <c r="J175" s="57"/>
      <c r="K175" s="57"/>
      <c r="L175" s="178">
        <f t="shared" si="38"/>
        <v>0</v>
      </c>
      <c r="M175" s="179">
        <f t="shared" ca="1" si="47"/>
        <v>0</v>
      </c>
      <c r="N175" s="179">
        <f t="shared" ca="1" si="49"/>
        <v>0</v>
      </c>
      <c r="O175" s="180">
        <f t="shared" ca="1" si="39"/>
        <v>0</v>
      </c>
      <c r="P175" s="181">
        <f t="shared" ca="1" si="48"/>
        <v>0</v>
      </c>
      <c r="Q175" s="182">
        <f t="shared" ca="1" si="40"/>
        <v>0</v>
      </c>
      <c r="R175" s="182">
        <f ca="1">IF(LEN(B175)&gt;0,'8'!R175-'8'!Q175,"")</f>
        <v>0</v>
      </c>
      <c r="S175" s="183"/>
      <c r="T175" s="33"/>
      <c r="U175" s="33"/>
      <c r="V175" s="33"/>
      <c r="W175" s="33"/>
      <c r="X175" s="33"/>
      <c r="Y175" s="33"/>
      <c r="AB175" s="243">
        <f>ROW()</f>
        <v>175</v>
      </c>
      <c r="AC175" s="118">
        <f t="shared" ca="1" si="25"/>
        <v>0</v>
      </c>
      <c r="AD175" s="118">
        <f t="shared" ca="1" si="26"/>
        <v>0</v>
      </c>
      <c r="AE175" s="119" t="str">
        <f t="shared" ca="1" si="41"/>
        <v>-</v>
      </c>
      <c r="AF175" s="118" t="str">
        <f t="shared" ca="1" si="42"/>
        <v>-</v>
      </c>
      <c r="AG175" s="119" t="str">
        <f t="shared" ca="1" si="43"/>
        <v>-</v>
      </c>
      <c r="AH175" s="118" t="str">
        <f t="shared" ca="1" si="44"/>
        <v>-</v>
      </c>
      <c r="AI175" s="118">
        <f t="shared" ca="1" si="45"/>
        <v>0</v>
      </c>
      <c r="AJ175" s="120">
        <f t="shared" ca="1" si="46"/>
        <v>0</v>
      </c>
      <c r="AK175" s="118">
        <f t="shared" ca="1" si="33"/>
        <v>0</v>
      </c>
      <c r="AL175" s="118">
        <f t="shared" ca="1" si="34"/>
        <v>0</v>
      </c>
    </row>
    <row r="176" spans="1:38" ht="27" customHeight="1" x14ac:dyDescent="0.25">
      <c r="A176" s="53">
        <f>'OSNOVNA PLAČA'!A170</f>
        <v>161</v>
      </c>
      <c r="B176" s="333" t="str">
        <f t="shared" ca="1" si="21"/>
        <v>A161</v>
      </c>
      <c r="C176" s="333"/>
      <c r="D176" s="54" t="str">
        <f>IF(LEN('OSNOVNA PLAČA'!C170)&gt;0,'OSNOVNA PLAČA'!C170,"")</f>
        <v/>
      </c>
      <c r="E176" s="55" t="str">
        <f>IF(LEN('OSNOVNA PLAČA'!D170)&gt;0,'OSNOVNA PLAČA'!D170,"")</f>
        <v/>
      </c>
      <c r="F176" s="164">
        <f ca="1">IF(LEN(B176)&gt;0,'OBRAČUNANA OSNOVNA PLAČA'!M170,"")</f>
        <v>0</v>
      </c>
      <c r="G176" s="57"/>
      <c r="H176" s="57"/>
      <c r="I176" s="57"/>
      <c r="J176" s="57"/>
      <c r="K176" s="57"/>
      <c r="L176" s="178">
        <f t="shared" si="38"/>
        <v>0</v>
      </c>
      <c r="M176" s="179">
        <f t="shared" ca="1" si="47"/>
        <v>0</v>
      </c>
      <c r="N176" s="179">
        <f t="shared" ca="1" si="49"/>
        <v>0</v>
      </c>
      <c r="O176" s="180">
        <f t="shared" ca="1" si="39"/>
        <v>0</v>
      </c>
      <c r="P176" s="181">
        <f t="shared" ca="1" si="48"/>
        <v>0</v>
      </c>
      <c r="Q176" s="182">
        <f t="shared" ca="1" si="40"/>
        <v>0</v>
      </c>
      <c r="R176" s="182">
        <f ca="1">IF(LEN(B176)&gt;0,'8'!R176-'8'!Q176,"")</f>
        <v>0</v>
      </c>
      <c r="S176" s="183"/>
      <c r="T176" s="33"/>
      <c r="U176" s="33"/>
      <c r="V176" s="33"/>
      <c r="W176" s="33"/>
      <c r="X176" s="33"/>
      <c r="Y176" s="33"/>
      <c r="AB176" s="243">
        <f>ROW()</f>
        <v>176</v>
      </c>
      <c r="AC176" s="118">
        <f t="shared" ca="1" si="25"/>
        <v>0</v>
      </c>
      <c r="AD176" s="118">
        <f t="shared" ca="1" si="26"/>
        <v>0</v>
      </c>
      <c r="AE176" s="119" t="str">
        <f t="shared" ca="1" si="41"/>
        <v>-</v>
      </c>
      <c r="AF176" s="118" t="str">
        <f t="shared" ca="1" si="42"/>
        <v>-</v>
      </c>
      <c r="AG176" s="119" t="str">
        <f t="shared" ca="1" si="43"/>
        <v>-</v>
      </c>
      <c r="AH176" s="118" t="str">
        <f t="shared" ca="1" si="44"/>
        <v>-</v>
      </c>
      <c r="AI176" s="118">
        <f t="shared" ca="1" si="45"/>
        <v>0</v>
      </c>
      <c r="AJ176" s="120">
        <f t="shared" ca="1" si="46"/>
        <v>0</v>
      </c>
      <c r="AK176" s="118">
        <f t="shared" ca="1" si="33"/>
        <v>0</v>
      </c>
      <c r="AL176" s="118">
        <f t="shared" ca="1" si="34"/>
        <v>0</v>
      </c>
    </row>
    <row r="177" spans="1:38" ht="27" customHeight="1" x14ac:dyDescent="0.25">
      <c r="A177" s="53">
        <f>'OSNOVNA PLAČA'!A171</f>
        <v>162</v>
      </c>
      <c r="B177" s="333" t="str">
        <f t="shared" ca="1" si="21"/>
        <v>A162</v>
      </c>
      <c r="C177" s="333"/>
      <c r="D177" s="54" t="str">
        <f>IF(LEN('OSNOVNA PLAČA'!C171)&gt;0,'OSNOVNA PLAČA'!C171,"")</f>
        <v/>
      </c>
      <c r="E177" s="55" t="str">
        <f>IF(LEN('OSNOVNA PLAČA'!D171)&gt;0,'OSNOVNA PLAČA'!D171,"")</f>
        <v/>
      </c>
      <c r="F177" s="164">
        <f ca="1">IF(LEN(B177)&gt;0,'OBRAČUNANA OSNOVNA PLAČA'!M171,"")</f>
        <v>0</v>
      </c>
      <c r="G177" s="57"/>
      <c r="H177" s="57"/>
      <c r="I177" s="57"/>
      <c r="J177" s="57"/>
      <c r="K177" s="57"/>
      <c r="L177" s="178">
        <f t="shared" si="38"/>
        <v>0</v>
      </c>
      <c r="M177" s="179">
        <f t="shared" ca="1" si="47"/>
        <v>0</v>
      </c>
      <c r="N177" s="179">
        <f t="shared" ca="1" si="49"/>
        <v>0</v>
      </c>
      <c r="O177" s="180">
        <f t="shared" ca="1" si="39"/>
        <v>0</v>
      </c>
      <c r="P177" s="181">
        <f t="shared" ca="1" si="48"/>
        <v>0</v>
      </c>
      <c r="Q177" s="182">
        <f t="shared" ca="1" si="40"/>
        <v>0</v>
      </c>
      <c r="R177" s="182">
        <f ca="1">IF(LEN(B177)&gt;0,'8'!R177-'8'!Q177,"")</f>
        <v>0</v>
      </c>
      <c r="S177" s="183"/>
      <c r="T177" s="33"/>
      <c r="U177" s="33"/>
      <c r="V177" s="33"/>
      <c r="W177" s="33"/>
      <c r="X177" s="33"/>
      <c r="Y177" s="33"/>
      <c r="AB177" s="243">
        <f>ROW()</f>
        <v>177</v>
      </c>
      <c r="AC177" s="118">
        <f t="shared" ca="1" si="25"/>
        <v>0</v>
      </c>
      <c r="AD177" s="118">
        <f t="shared" ca="1" si="26"/>
        <v>0</v>
      </c>
      <c r="AE177" s="119" t="str">
        <f t="shared" ca="1" si="41"/>
        <v>-</v>
      </c>
      <c r="AF177" s="118" t="str">
        <f t="shared" ca="1" si="42"/>
        <v>-</v>
      </c>
      <c r="AG177" s="119" t="str">
        <f t="shared" ca="1" si="43"/>
        <v>-</v>
      </c>
      <c r="AH177" s="118" t="str">
        <f t="shared" ca="1" si="44"/>
        <v>-</v>
      </c>
      <c r="AI177" s="118">
        <f t="shared" ca="1" si="45"/>
        <v>0</v>
      </c>
      <c r="AJ177" s="120">
        <f t="shared" ca="1" si="46"/>
        <v>0</v>
      </c>
      <c r="AK177" s="118">
        <f t="shared" ca="1" si="33"/>
        <v>0</v>
      </c>
      <c r="AL177" s="118">
        <f t="shared" ca="1" si="34"/>
        <v>0</v>
      </c>
    </row>
    <row r="178" spans="1:38" ht="27" customHeight="1" x14ac:dyDescent="0.25">
      <c r="A178" s="53">
        <f>'OSNOVNA PLAČA'!A172</f>
        <v>163</v>
      </c>
      <c r="B178" s="333" t="str">
        <f t="shared" ca="1" si="21"/>
        <v>A163</v>
      </c>
      <c r="C178" s="333"/>
      <c r="D178" s="54" t="str">
        <f>IF(LEN('OSNOVNA PLAČA'!C172)&gt;0,'OSNOVNA PLAČA'!C172,"")</f>
        <v/>
      </c>
      <c r="E178" s="55" t="str">
        <f>IF(LEN('OSNOVNA PLAČA'!D172)&gt;0,'OSNOVNA PLAČA'!D172,"")</f>
        <v/>
      </c>
      <c r="F178" s="164">
        <f ca="1">IF(LEN(B178)&gt;0,'OBRAČUNANA OSNOVNA PLAČA'!M172,"")</f>
        <v>0</v>
      </c>
      <c r="G178" s="57"/>
      <c r="H178" s="57"/>
      <c r="I178" s="57"/>
      <c r="J178" s="57"/>
      <c r="K178" s="57"/>
      <c r="L178" s="178">
        <f t="shared" si="38"/>
        <v>0</v>
      </c>
      <c r="M178" s="179">
        <f t="shared" ca="1" si="47"/>
        <v>0</v>
      </c>
      <c r="N178" s="179">
        <f t="shared" ca="1" si="49"/>
        <v>0</v>
      </c>
      <c r="O178" s="180">
        <f t="shared" ca="1" si="39"/>
        <v>0</v>
      </c>
      <c r="P178" s="181">
        <f t="shared" ca="1" si="48"/>
        <v>0</v>
      </c>
      <c r="Q178" s="182">
        <f t="shared" ca="1" si="40"/>
        <v>0</v>
      </c>
      <c r="R178" s="182">
        <f ca="1">IF(LEN(B178)&gt;0,'8'!R178-'8'!Q178,"")</f>
        <v>0</v>
      </c>
      <c r="S178" s="183"/>
      <c r="T178" s="33"/>
      <c r="U178" s="33"/>
      <c r="V178" s="33"/>
      <c r="W178" s="33"/>
      <c r="X178" s="33"/>
      <c r="Y178" s="33"/>
      <c r="AB178" s="243">
        <f>ROW()</f>
        <v>178</v>
      </c>
      <c r="AC178" s="118">
        <f t="shared" ca="1" si="25"/>
        <v>0</v>
      </c>
      <c r="AD178" s="118">
        <f t="shared" ca="1" si="26"/>
        <v>0</v>
      </c>
      <c r="AE178" s="119" t="str">
        <f t="shared" ca="1" si="41"/>
        <v>-</v>
      </c>
      <c r="AF178" s="118" t="str">
        <f t="shared" ca="1" si="42"/>
        <v>-</v>
      </c>
      <c r="AG178" s="119" t="str">
        <f t="shared" ca="1" si="43"/>
        <v>-</v>
      </c>
      <c r="AH178" s="118" t="str">
        <f t="shared" ca="1" si="44"/>
        <v>-</v>
      </c>
      <c r="AI178" s="118">
        <f t="shared" ca="1" si="45"/>
        <v>0</v>
      </c>
      <c r="AJ178" s="120">
        <f t="shared" ca="1" si="46"/>
        <v>0</v>
      </c>
      <c r="AK178" s="118">
        <f t="shared" ca="1" si="33"/>
        <v>0</v>
      </c>
      <c r="AL178" s="118">
        <f t="shared" ca="1" si="34"/>
        <v>0</v>
      </c>
    </row>
    <row r="179" spans="1:38" ht="27" customHeight="1" x14ac:dyDescent="0.25">
      <c r="A179" s="53">
        <f>'OSNOVNA PLAČA'!A173</f>
        <v>164</v>
      </c>
      <c r="B179" s="333" t="str">
        <f t="shared" ca="1" si="21"/>
        <v>A164</v>
      </c>
      <c r="C179" s="333"/>
      <c r="D179" s="54" t="str">
        <f>IF(LEN('OSNOVNA PLAČA'!C173)&gt;0,'OSNOVNA PLAČA'!C173,"")</f>
        <v/>
      </c>
      <c r="E179" s="55" t="str">
        <f>IF(LEN('OSNOVNA PLAČA'!D173)&gt;0,'OSNOVNA PLAČA'!D173,"")</f>
        <v/>
      </c>
      <c r="F179" s="164">
        <f ca="1">IF(LEN(B179)&gt;0,'OBRAČUNANA OSNOVNA PLAČA'!M173,"")</f>
        <v>0</v>
      </c>
      <c r="G179" s="57"/>
      <c r="H179" s="57"/>
      <c r="I179" s="57"/>
      <c r="J179" s="57"/>
      <c r="K179" s="57"/>
      <c r="L179" s="178">
        <f t="shared" si="38"/>
        <v>0</v>
      </c>
      <c r="M179" s="179">
        <f t="shared" ca="1" si="47"/>
        <v>0</v>
      </c>
      <c r="N179" s="179">
        <f t="shared" ca="1" si="49"/>
        <v>0</v>
      </c>
      <c r="O179" s="180">
        <f t="shared" ca="1" si="39"/>
        <v>0</v>
      </c>
      <c r="P179" s="181">
        <f t="shared" ca="1" si="48"/>
        <v>0</v>
      </c>
      <c r="Q179" s="182">
        <f t="shared" ca="1" si="40"/>
        <v>0</v>
      </c>
      <c r="R179" s="182">
        <f ca="1">IF(LEN(B179)&gt;0,'8'!R179-'8'!Q179,"")</f>
        <v>0</v>
      </c>
      <c r="S179" s="183"/>
      <c r="T179" s="33"/>
      <c r="U179" s="33"/>
      <c r="V179" s="33"/>
      <c r="W179" s="33"/>
      <c r="X179" s="33"/>
      <c r="Y179" s="33"/>
      <c r="AB179" s="243">
        <f>ROW()</f>
        <v>179</v>
      </c>
      <c r="AC179" s="118">
        <f t="shared" ca="1" si="25"/>
        <v>0</v>
      </c>
      <c r="AD179" s="118">
        <f t="shared" ca="1" si="26"/>
        <v>0</v>
      </c>
      <c r="AE179" s="119" t="str">
        <f t="shared" ca="1" si="41"/>
        <v>-</v>
      </c>
      <c r="AF179" s="118" t="str">
        <f t="shared" ca="1" si="42"/>
        <v>-</v>
      </c>
      <c r="AG179" s="119" t="str">
        <f t="shared" ca="1" si="43"/>
        <v>-</v>
      </c>
      <c r="AH179" s="118" t="str">
        <f t="shared" ca="1" si="44"/>
        <v>-</v>
      </c>
      <c r="AI179" s="118">
        <f t="shared" ca="1" si="45"/>
        <v>0</v>
      </c>
      <c r="AJ179" s="120">
        <f t="shared" ca="1" si="46"/>
        <v>0</v>
      </c>
      <c r="AK179" s="118">
        <f t="shared" ca="1" si="33"/>
        <v>0</v>
      </c>
      <c r="AL179" s="118">
        <f t="shared" ca="1" si="34"/>
        <v>0</v>
      </c>
    </row>
    <row r="180" spans="1:38" ht="27" customHeight="1" x14ac:dyDescent="0.25">
      <c r="A180" s="53">
        <f>'OSNOVNA PLAČA'!A174</f>
        <v>165</v>
      </c>
      <c r="B180" s="333" t="str">
        <f t="shared" ca="1" si="21"/>
        <v>A165</v>
      </c>
      <c r="C180" s="333"/>
      <c r="D180" s="54" t="str">
        <f>IF(LEN('OSNOVNA PLAČA'!C174)&gt;0,'OSNOVNA PLAČA'!C174,"")</f>
        <v/>
      </c>
      <c r="E180" s="55" t="str">
        <f>IF(LEN('OSNOVNA PLAČA'!D174)&gt;0,'OSNOVNA PLAČA'!D174,"")</f>
        <v/>
      </c>
      <c r="F180" s="164">
        <f ca="1">IF(LEN(B180)&gt;0,'OBRAČUNANA OSNOVNA PLAČA'!M174,"")</f>
        <v>0</v>
      </c>
      <c r="G180" s="57"/>
      <c r="H180" s="57"/>
      <c r="I180" s="57"/>
      <c r="J180" s="57"/>
      <c r="K180" s="57"/>
      <c r="L180" s="178">
        <f t="shared" si="38"/>
        <v>0</v>
      </c>
      <c r="M180" s="179">
        <f t="shared" ca="1" si="47"/>
        <v>0</v>
      </c>
      <c r="N180" s="179">
        <f t="shared" ca="1" si="49"/>
        <v>0</v>
      </c>
      <c r="O180" s="180">
        <f t="shared" ca="1" si="39"/>
        <v>0</v>
      </c>
      <c r="P180" s="181">
        <f t="shared" ca="1" si="48"/>
        <v>0</v>
      </c>
      <c r="Q180" s="182">
        <f t="shared" ca="1" si="40"/>
        <v>0</v>
      </c>
      <c r="R180" s="182">
        <f ca="1">IF(LEN(B180)&gt;0,'8'!R180-'8'!Q180,"")</f>
        <v>0</v>
      </c>
      <c r="S180" s="183"/>
      <c r="T180" s="33"/>
      <c r="U180" s="33"/>
      <c r="V180" s="33"/>
      <c r="W180" s="33"/>
      <c r="X180" s="33"/>
      <c r="Y180" s="33"/>
      <c r="AB180" s="243">
        <f>ROW()</f>
        <v>180</v>
      </c>
      <c r="AC180" s="118">
        <f t="shared" ca="1" si="25"/>
        <v>0</v>
      </c>
      <c r="AD180" s="118">
        <f t="shared" ca="1" si="26"/>
        <v>0</v>
      </c>
      <c r="AE180" s="119" t="str">
        <f t="shared" ca="1" si="41"/>
        <v>-</v>
      </c>
      <c r="AF180" s="118" t="str">
        <f t="shared" ca="1" si="42"/>
        <v>-</v>
      </c>
      <c r="AG180" s="119" t="str">
        <f t="shared" ca="1" si="43"/>
        <v>-</v>
      </c>
      <c r="AH180" s="118" t="str">
        <f t="shared" ca="1" si="44"/>
        <v>-</v>
      </c>
      <c r="AI180" s="118">
        <f t="shared" ca="1" si="45"/>
        <v>0</v>
      </c>
      <c r="AJ180" s="120">
        <f t="shared" ca="1" si="46"/>
        <v>0</v>
      </c>
      <c r="AK180" s="118">
        <f t="shared" ca="1" si="33"/>
        <v>0</v>
      </c>
      <c r="AL180" s="118">
        <f t="shared" ca="1" si="34"/>
        <v>0</v>
      </c>
    </row>
    <row r="181" spans="1:38" ht="27" customHeight="1" x14ac:dyDescent="0.25">
      <c r="A181" s="53">
        <f>'OSNOVNA PLAČA'!A175</f>
        <v>166</v>
      </c>
      <c r="B181" s="333" t="str">
        <f t="shared" ca="1" si="21"/>
        <v>A166</v>
      </c>
      <c r="C181" s="333"/>
      <c r="D181" s="54" t="str">
        <f>IF(LEN('OSNOVNA PLAČA'!C175)&gt;0,'OSNOVNA PLAČA'!C175,"")</f>
        <v/>
      </c>
      <c r="E181" s="55" t="str">
        <f>IF(LEN('OSNOVNA PLAČA'!D175)&gt;0,'OSNOVNA PLAČA'!D175,"")</f>
        <v/>
      </c>
      <c r="F181" s="164">
        <f ca="1">IF(LEN(B181)&gt;0,'OBRAČUNANA OSNOVNA PLAČA'!M175,"")</f>
        <v>0</v>
      </c>
      <c r="G181" s="57"/>
      <c r="H181" s="57"/>
      <c r="I181" s="57"/>
      <c r="J181" s="57"/>
      <c r="K181" s="57"/>
      <c r="L181" s="178">
        <f t="shared" si="38"/>
        <v>0</v>
      </c>
      <c r="M181" s="179">
        <f t="shared" ca="1" si="47"/>
        <v>0</v>
      </c>
      <c r="N181" s="179">
        <f t="shared" ca="1" si="49"/>
        <v>0</v>
      </c>
      <c r="O181" s="180">
        <f t="shared" ca="1" si="39"/>
        <v>0</v>
      </c>
      <c r="P181" s="181">
        <f t="shared" ca="1" si="48"/>
        <v>0</v>
      </c>
      <c r="Q181" s="182">
        <f t="shared" ca="1" si="40"/>
        <v>0</v>
      </c>
      <c r="R181" s="182">
        <f ca="1">IF(LEN(B181)&gt;0,'8'!R181-'8'!Q181,"")</f>
        <v>0</v>
      </c>
      <c r="S181" s="183"/>
      <c r="T181" s="33"/>
      <c r="U181" s="33"/>
      <c r="V181" s="33"/>
      <c r="W181" s="33"/>
      <c r="X181" s="33"/>
      <c r="Y181" s="33"/>
      <c r="AB181" s="243">
        <f>ROW()</f>
        <v>181</v>
      </c>
      <c r="AC181" s="118">
        <f t="shared" ca="1" si="25"/>
        <v>0</v>
      </c>
      <c r="AD181" s="118">
        <f t="shared" ca="1" si="26"/>
        <v>0</v>
      </c>
      <c r="AE181" s="119" t="str">
        <f t="shared" ca="1" si="41"/>
        <v>-</v>
      </c>
      <c r="AF181" s="118" t="str">
        <f t="shared" ca="1" si="42"/>
        <v>-</v>
      </c>
      <c r="AG181" s="119" t="str">
        <f t="shared" ca="1" si="43"/>
        <v>-</v>
      </c>
      <c r="AH181" s="118" t="str">
        <f t="shared" ca="1" si="44"/>
        <v>-</v>
      </c>
      <c r="AI181" s="118">
        <f t="shared" ca="1" si="45"/>
        <v>0</v>
      </c>
      <c r="AJ181" s="120">
        <f t="shared" ca="1" si="46"/>
        <v>0</v>
      </c>
      <c r="AK181" s="118">
        <f t="shared" ca="1" si="33"/>
        <v>0</v>
      </c>
      <c r="AL181" s="118">
        <f t="shared" ca="1" si="34"/>
        <v>0</v>
      </c>
    </row>
    <row r="182" spans="1:38" ht="27" customHeight="1" x14ac:dyDescent="0.25">
      <c r="A182" s="53">
        <f>'OSNOVNA PLAČA'!A176</f>
        <v>167</v>
      </c>
      <c r="B182" s="333" t="str">
        <f t="shared" ca="1" si="21"/>
        <v>A167</v>
      </c>
      <c r="C182" s="333"/>
      <c r="D182" s="54" t="str">
        <f>IF(LEN('OSNOVNA PLAČA'!C176)&gt;0,'OSNOVNA PLAČA'!C176,"")</f>
        <v/>
      </c>
      <c r="E182" s="55" t="str">
        <f>IF(LEN('OSNOVNA PLAČA'!D176)&gt;0,'OSNOVNA PLAČA'!D176,"")</f>
        <v/>
      </c>
      <c r="F182" s="164">
        <f ca="1">IF(LEN(B182)&gt;0,'OBRAČUNANA OSNOVNA PLAČA'!M176,"")</f>
        <v>0</v>
      </c>
      <c r="G182" s="57"/>
      <c r="H182" s="57"/>
      <c r="I182" s="57"/>
      <c r="J182" s="57"/>
      <c r="K182" s="57"/>
      <c r="L182" s="178">
        <f t="shared" si="38"/>
        <v>0</v>
      </c>
      <c r="M182" s="179">
        <f t="shared" ca="1" si="47"/>
        <v>0</v>
      </c>
      <c r="N182" s="179">
        <f t="shared" ca="1" si="49"/>
        <v>0</v>
      </c>
      <c r="O182" s="180">
        <f t="shared" ca="1" si="39"/>
        <v>0</v>
      </c>
      <c r="P182" s="181">
        <f t="shared" ca="1" si="48"/>
        <v>0</v>
      </c>
      <c r="Q182" s="182">
        <f t="shared" ca="1" si="40"/>
        <v>0</v>
      </c>
      <c r="R182" s="182">
        <f ca="1">IF(LEN(B182)&gt;0,'8'!R182-'8'!Q182,"")</f>
        <v>0</v>
      </c>
      <c r="S182" s="183"/>
      <c r="T182" s="33"/>
      <c r="U182" s="33"/>
      <c r="V182" s="33"/>
      <c r="W182" s="33"/>
      <c r="X182" s="33"/>
      <c r="Y182" s="33"/>
      <c r="AB182" s="243">
        <f>ROW()</f>
        <v>182</v>
      </c>
      <c r="AC182" s="118">
        <f t="shared" ca="1" si="25"/>
        <v>0</v>
      </c>
      <c r="AD182" s="118">
        <f t="shared" ca="1" si="26"/>
        <v>0</v>
      </c>
      <c r="AE182" s="119" t="str">
        <f t="shared" ca="1" si="41"/>
        <v>-</v>
      </c>
      <c r="AF182" s="118" t="str">
        <f t="shared" ca="1" si="42"/>
        <v>-</v>
      </c>
      <c r="AG182" s="119" t="str">
        <f t="shared" ca="1" si="43"/>
        <v>-</v>
      </c>
      <c r="AH182" s="118" t="str">
        <f t="shared" ca="1" si="44"/>
        <v>-</v>
      </c>
      <c r="AI182" s="118">
        <f t="shared" ca="1" si="45"/>
        <v>0</v>
      </c>
      <c r="AJ182" s="120">
        <f t="shared" ca="1" si="46"/>
        <v>0</v>
      </c>
      <c r="AK182" s="118">
        <f t="shared" ca="1" si="33"/>
        <v>0</v>
      </c>
      <c r="AL182" s="118">
        <f t="shared" ca="1" si="34"/>
        <v>0</v>
      </c>
    </row>
    <row r="183" spans="1:38" ht="27" customHeight="1" x14ac:dyDescent="0.25">
      <c r="A183" s="53">
        <f>'OSNOVNA PLAČA'!A177</f>
        <v>168</v>
      </c>
      <c r="B183" s="333" t="str">
        <f t="shared" ca="1" si="21"/>
        <v>A168</v>
      </c>
      <c r="C183" s="333"/>
      <c r="D183" s="54" t="str">
        <f>IF(LEN('OSNOVNA PLAČA'!C177)&gt;0,'OSNOVNA PLAČA'!C177,"")</f>
        <v/>
      </c>
      <c r="E183" s="55" t="str">
        <f>IF(LEN('OSNOVNA PLAČA'!D177)&gt;0,'OSNOVNA PLAČA'!D177,"")</f>
        <v/>
      </c>
      <c r="F183" s="164">
        <f ca="1">IF(LEN(B183)&gt;0,'OBRAČUNANA OSNOVNA PLAČA'!M177,"")</f>
        <v>0</v>
      </c>
      <c r="G183" s="57"/>
      <c r="H183" s="57"/>
      <c r="I183" s="57"/>
      <c r="J183" s="57"/>
      <c r="K183" s="57"/>
      <c r="L183" s="178">
        <f t="shared" si="38"/>
        <v>0</v>
      </c>
      <c r="M183" s="179">
        <f t="shared" ca="1" si="47"/>
        <v>0</v>
      </c>
      <c r="N183" s="179">
        <f t="shared" ca="1" si="49"/>
        <v>0</v>
      </c>
      <c r="O183" s="180">
        <f t="shared" ca="1" si="39"/>
        <v>0</v>
      </c>
      <c r="P183" s="181">
        <f t="shared" ca="1" si="48"/>
        <v>0</v>
      </c>
      <c r="Q183" s="182">
        <f t="shared" ca="1" si="40"/>
        <v>0</v>
      </c>
      <c r="R183" s="182">
        <f ca="1">IF(LEN(B183)&gt;0,'8'!R183-'8'!Q183,"")</f>
        <v>0</v>
      </c>
      <c r="S183" s="183"/>
      <c r="T183" s="33"/>
      <c r="U183" s="33"/>
      <c r="V183" s="33"/>
      <c r="W183" s="33"/>
      <c r="X183" s="33"/>
      <c r="Y183" s="33"/>
      <c r="AB183" s="243">
        <f>ROW()</f>
        <v>183</v>
      </c>
      <c r="AC183" s="118">
        <f t="shared" ca="1" si="25"/>
        <v>0</v>
      </c>
      <c r="AD183" s="118">
        <f t="shared" ca="1" si="26"/>
        <v>0</v>
      </c>
      <c r="AE183" s="119" t="str">
        <f t="shared" ca="1" si="41"/>
        <v>-</v>
      </c>
      <c r="AF183" s="118" t="str">
        <f t="shared" ca="1" si="42"/>
        <v>-</v>
      </c>
      <c r="AG183" s="119" t="str">
        <f t="shared" ca="1" si="43"/>
        <v>-</v>
      </c>
      <c r="AH183" s="118" t="str">
        <f t="shared" ca="1" si="44"/>
        <v>-</v>
      </c>
      <c r="AI183" s="118">
        <f t="shared" ca="1" si="45"/>
        <v>0</v>
      </c>
      <c r="AJ183" s="120">
        <f t="shared" ca="1" si="46"/>
        <v>0</v>
      </c>
      <c r="AK183" s="118">
        <f t="shared" ca="1" si="33"/>
        <v>0</v>
      </c>
      <c r="AL183" s="118">
        <f t="shared" ca="1" si="34"/>
        <v>0</v>
      </c>
    </row>
    <row r="184" spans="1:38" ht="27" customHeight="1" x14ac:dyDescent="0.25">
      <c r="A184" s="53">
        <f>'OSNOVNA PLAČA'!A178</f>
        <v>169</v>
      </c>
      <c r="B184" s="333" t="str">
        <f t="shared" ca="1" si="21"/>
        <v>A169</v>
      </c>
      <c r="C184" s="333"/>
      <c r="D184" s="54" t="str">
        <f>IF(LEN('OSNOVNA PLAČA'!C178)&gt;0,'OSNOVNA PLAČA'!C178,"")</f>
        <v/>
      </c>
      <c r="E184" s="55" t="str">
        <f>IF(LEN('OSNOVNA PLAČA'!D178)&gt;0,'OSNOVNA PLAČA'!D178,"")</f>
        <v/>
      </c>
      <c r="F184" s="164">
        <f ca="1">IF(LEN(B184)&gt;0,'OBRAČUNANA OSNOVNA PLAČA'!M178,"")</f>
        <v>0</v>
      </c>
      <c r="G184" s="57"/>
      <c r="H184" s="57"/>
      <c r="I184" s="57"/>
      <c r="J184" s="57"/>
      <c r="K184" s="57"/>
      <c r="L184" s="178">
        <f t="shared" si="38"/>
        <v>0</v>
      </c>
      <c r="M184" s="179">
        <f t="shared" ca="1" si="47"/>
        <v>0</v>
      </c>
      <c r="N184" s="179">
        <f t="shared" ca="1" si="49"/>
        <v>0</v>
      </c>
      <c r="O184" s="180">
        <f t="shared" ca="1" si="39"/>
        <v>0</v>
      </c>
      <c r="P184" s="181">
        <f t="shared" ca="1" si="48"/>
        <v>0</v>
      </c>
      <c r="Q184" s="182">
        <f t="shared" ca="1" si="40"/>
        <v>0</v>
      </c>
      <c r="R184" s="182">
        <f ca="1">IF(LEN(B184)&gt;0,'8'!R184-'8'!Q184,"")</f>
        <v>0</v>
      </c>
      <c r="S184" s="183"/>
      <c r="T184" s="33"/>
      <c r="U184" s="33"/>
      <c r="V184" s="33"/>
      <c r="W184" s="33"/>
      <c r="X184" s="33"/>
      <c r="Y184" s="33"/>
      <c r="AB184" s="243">
        <f>ROW()</f>
        <v>184</v>
      </c>
      <c r="AC184" s="118">
        <f t="shared" ca="1" si="25"/>
        <v>0</v>
      </c>
      <c r="AD184" s="118">
        <f t="shared" ca="1" si="26"/>
        <v>0</v>
      </c>
      <c r="AE184" s="119" t="str">
        <f t="shared" ca="1" si="41"/>
        <v>-</v>
      </c>
      <c r="AF184" s="118" t="str">
        <f t="shared" ca="1" si="42"/>
        <v>-</v>
      </c>
      <c r="AG184" s="119" t="str">
        <f t="shared" ca="1" si="43"/>
        <v>-</v>
      </c>
      <c r="AH184" s="118" t="str">
        <f t="shared" ca="1" si="44"/>
        <v>-</v>
      </c>
      <c r="AI184" s="118">
        <f t="shared" ca="1" si="45"/>
        <v>0</v>
      </c>
      <c r="AJ184" s="120">
        <f t="shared" ca="1" si="46"/>
        <v>0</v>
      </c>
      <c r="AK184" s="118">
        <f t="shared" ca="1" si="33"/>
        <v>0</v>
      </c>
      <c r="AL184" s="118">
        <f t="shared" ca="1" si="34"/>
        <v>0</v>
      </c>
    </row>
    <row r="185" spans="1:38" ht="27" customHeight="1" x14ac:dyDescent="0.25">
      <c r="A185" s="53">
        <f>'OSNOVNA PLAČA'!A179</f>
        <v>170</v>
      </c>
      <c r="B185" s="333" t="str">
        <f t="shared" ca="1" si="21"/>
        <v>A170</v>
      </c>
      <c r="C185" s="333"/>
      <c r="D185" s="54" t="str">
        <f>IF(LEN('OSNOVNA PLAČA'!C179)&gt;0,'OSNOVNA PLAČA'!C179,"")</f>
        <v/>
      </c>
      <c r="E185" s="55" t="str">
        <f>IF(LEN('OSNOVNA PLAČA'!D179)&gt;0,'OSNOVNA PLAČA'!D179,"")</f>
        <v/>
      </c>
      <c r="F185" s="164">
        <f ca="1">IF(LEN(B185)&gt;0,'OBRAČUNANA OSNOVNA PLAČA'!M179,"")</f>
        <v>0</v>
      </c>
      <c r="G185" s="57"/>
      <c r="H185" s="57"/>
      <c r="I185" s="57"/>
      <c r="J185" s="57"/>
      <c r="K185" s="57"/>
      <c r="L185" s="178">
        <f t="shared" si="38"/>
        <v>0</v>
      </c>
      <c r="M185" s="179">
        <f t="shared" ca="1" si="47"/>
        <v>0</v>
      </c>
      <c r="N185" s="179">
        <f t="shared" ca="1" si="49"/>
        <v>0</v>
      </c>
      <c r="O185" s="180">
        <f t="shared" ca="1" si="39"/>
        <v>0</v>
      </c>
      <c r="P185" s="181">
        <f t="shared" ca="1" si="48"/>
        <v>0</v>
      </c>
      <c r="Q185" s="182">
        <f t="shared" ca="1" si="40"/>
        <v>0</v>
      </c>
      <c r="R185" s="182">
        <f ca="1">IF(LEN(B185)&gt;0,'8'!R185-'8'!Q185,"")</f>
        <v>0</v>
      </c>
      <c r="S185" s="183"/>
      <c r="T185" s="33"/>
      <c r="U185" s="33"/>
      <c r="V185" s="33"/>
      <c r="W185" s="33"/>
      <c r="X185" s="33"/>
      <c r="Y185" s="33"/>
      <c r="AB185" s="243">
        <f>ROW()</f>
        <v>185</v>
      </c>
      <c r="AC185" s="118">
        <f t="shared" ca="1" si="25"/>
        <v>0</v>
      </c>
      <c r="AD185" s="118">
        <f t="shared" ca="1" si="26"/>
        <v>0</v>
      </c>
      <c r="AE185" s="119" t="str">
        <f t="shared" ca="1" si="41"/>
        <v>-</v>
      </c>
      <c r="AF185" s="118" t="str">
        <f t="shared" ca="1" si="42"/>
        <v>-</v>
      </c>
      <c r="AG185" s="119" t="str">
        <f t="shared" ca="1" si="43"/>
        <v>-</v>
      </c>
      <c r="AH185" s="118" t="str">
        <f t="shared" ca="1" si="44"/>
        <v>-</v>
      </c>
      <c r="AI185" s="118">
        <f t="shared" ca="1" si="45"/>
        <v>0</v>
      </c>
      <c r="AJ185" s="120">
        <f t="shared" ca="1" si="46"/>
        <v>0</v>
      </c>
      <c r="AK185" s="118">
        <f t="shared" ca="1" si="33"/>
        <v>0</v>
      </c>
      <c r="AL185" s="118">
        <f t="shared" ca="1" si="34"/>
        <v>0</v>
      </c>
    </row>
    <row r="186" spans="1:38" ht="27" customHeight="1" x14ac:dyDescent="0.25">
      <c r="A186" s="53">
        <f>'OSNOVNA PLAČA'!A180</f>
        <v>171</v>
      </c>
      <c r="B186" s="333" t="str">
        <f t="shared" ca="1" si="21"/>
        <v>A171</v>
      </c>
      <c r="C186" s="333"/>
      <c r="D186" s="54" t="str">
        <f>IF(LEN('OSNOVNA PLAČA'!C180)&gt;0,'OSNOVNA PLAČA'!C180,"")</f>
        <v/>
      </c>
      <c r="E186" s="55" t="str">
        <f>IF(LEN('OSNOVNA PLAČA'!D180)&gt;0,'OSNOVNA PLAČA'!D180,"")</f>
        <v/>
      </c>
      <c r="F186" s="164">
        <f ca="1">IF(LEN(B186)&gt;0,'OBRAČUNANA OSNOVNA PLAČA'!M180,"")</f>
        <v>0</v>
      </c>
      <c r="G186" s="57"/>
      <c r="H186" s="57"/>
      <c r="I186" s="57"/>
      <c r="J186" s="57"/>
      <c r="K186" s="57"/>
      <c r="L186" s="178">
        <f t="shared" si="38"/>
        <v>0</v>
      </c>
      <c r="M186" s="179">
        <f t="shared" ca="1" si="47"/>
        <v>0</v>
      </c>
      <c r="N186" s="179">
        <f t="shared" ca="1" si="49"/>
        <v>0</v>
      </c>
      <c r="O186" s="180">
        <f t="shared" ca="1" si="39"/>
        <v>0</v>
      </c>
      <c r="P186" s="181">
        <f t="shared" ca="1" si="48"/>
        <v>0</v>
      </c>
      <c r="Q186" s="182">
        <f t="shared" ca="1" si="40"/>
        <v>0</v>
      </c>
      <c r="R186" s="182">
        <f ca="1">IF(LEN(B186)&gt;0,'8'!R186-'8'!Q186,"")</f>
        <v>0</v>
      </c>
      <c r="S186" s="183"/>
      <c r="T186" s="33"/>
      <c r="U186" s="33"/>
      <c r="V186" s="33"/>
      <c r="W186" s="33"/>
      <c r="X186" s="33"/>
      <c r="Y186" s="33"/>
      <c r="AB186" s="243">
        <f>ROW()</f>
        <v>186</v>
      </c>
      <c r="AC186" s="118">
        <f t="shared" ca="1" si="25"/>
        <v>0</v>
      </c>
      <c r="AD186" s="118">
        <f t="shared" ca="1" si="26"/>
        <v>0</v>
      </c>
      <c r="AE186" s="119" t="str">
        <f t="shared" ca="1" si="41"/>
        <v>-</v>
      </c>
      <c r="AF186" s="118" t="str">
        <f t="shared" ca="1" si="42"/>
        <v>-</v>
      </c>
      <c r="AG186" s="119" t="str">
        <f t="shared" ca="1" si="43"/>
        <v>-</v>
      </c>
      <c r="AH186" s="118" t="str">
        <f t="shared" ca="1" si="44"/>
        <v>-</v>
      </c>
      <c r="AI186" s="118">
        <f t="shared" ca="1" si="45"/>
        <v>0</v>
      </c>
      <c r="AJ186" s="120">
        <f t="shared" ca="1" si="46"/>
        <v>0</v>
      </c>
      <c r="AK186" s="118">
        <f t="shared" ca="1" si="33"/>
        <v>0</v>
      </c>
      <c r="AL186" s="118">
        <f t="shared" ca="1" si="34"/>
        <v>0</v>
      </c>
    </row>
    <row r="187" spans="1:38" ht="27" customHeight="1" x14ac:dyDescent="0.25">
      <c r="A187" s="53">
        <f>'OSNOVNA PLAČA'!A181</f>
        <v>172</v>
      </c>
      <c r="B187" s="333" t="str">
        <f t="shared" ca="1" si="21"/>
        <v>A172</v>
      </c>
      <c r="C187" s="333"/>
      <c r="D187" s="54" t="str">
        <f>IF(LEN('OSNOVNA PLAČA'!C181)&gt;0,'OSNOVNA PLAČA'!C181,"")</f>
        <v/>
      </c>
      <c r="E187" s="55" t="str">
        <f>IF(LEN('OSNOVNA PLAČA'!D181)&gt;0,'OSNOVNA PLAČA'!D181,"")</f>
        <v/>
      </c>
      <c r="F187" s="164">
        <f ca="1">IF(LEN(B187)&gt;0,'OBRAČUNANA OSNOVNA PLAČA'!M181,"")</f>
        <v>0</v>
      </c>
      <c r="G187" s="57"/>
      <c r="H187" s="57"/>
      <c r="I187" s="57"/>
      <c r="J187" s="57"/>
      <c r="K187" s="57"/>
      <c r="L187" s="178">
        <f t="shared" si="38"/>
        <v>0</v>
      </c>
      <c r="M187" s="179">
        <f t="shared" ca="1" si="47"/>
        <v>0</v>
      </c>
      <c r="N187" s="179">
        <f t="shared" ca="1" si="49"/>
        <v>0</v>
      </c>
      <c r="O187" s="180">
        <f t="shared" ca="1" si="39"/>
        <v>0</v>
      </c>
      <c r="P187" s="181">
        <f t="shared" ca="1" si="48"/>
        <v>0</v>
      </c>
      <c r="Q187" s="182">
        <f t="shared" ca="1" si="40"/>
        <v>0</v>
      </c>
      <c r="R187" s="182">
        <f ca="1">IF(LEN(B187)&gt;0,'8'!R187-'8'!Q187,"")</f>
        <v>0</v>
      </c>
      <c r="S187" s="183"/>
      <c r="T187" s="33"/>
      <c r="U187" s="33"/>
      <c r="V187" s="33"/>
      <c r="W187" s="33"/>
      <c r="X187" s="33"/>
      <c r="Y187" s="33"/>
      <c r="AB187" s="243">
        <f>ROW()</f>
        <v>187</v>
      </c>
      <c r="AC187" s="118">
        <f t="shared" ca="1" si="25"/>
        <v>0</v>
      </c>
      <c r="AD187" s="118">
        <f t="shared" ca="1" si="26"/>
        <v>0</v>
      </c>
      <c r="AE187" s="119" t="str">
        <f t="shared" ca="1" si="41"/>
        <v>-</v>
      </c>
      <c r="AF187" s="118" t="str">
        <f t="shared" ca="1" si="42"/>
        <v>-</v>
      </c>
      <c r="AG187" s="119" t="str">
        <f t="shared" ca="1" si="43"/>
        <v>-</v>
      </c>
      <c r="AH187" s="118" t="str">
        <f t="shared" ca="1" si="44"/>
        <v>-</v>
      </c>
      <c r="AI187" s="118">
        <f t="shared" ca="1" si="45"/>
        <v>0</v>
      </c>
      <c r="AJ187" s="120">
        <f t="shared" ca="1" si="46"/>
        <v>0</v>
      </c>
      <c r="AK187" s="118">
        <f t="shared" ca="1" si="33"/>
        <v>0</v>
      </c>
      <c r="AL187" s="118">
        <f t="shared" ca="1" si="34"/>
        <v>0</v>
      </c>
    </row>
    <row r="188" spans="1:38" ht="27" customHeight="1" x14ac:dyDescent="0.25">
      <c r="A188" s="53">
        <f>'OSNOVNA PLAČA'!A182</f>
        <v>173</v>
      </c>
      <c r="B188" s="333" t="str">
        <f t="shared" ca="1" si="21"/>
        <v>A173</v>
      </c>
      <c r="C188" s="333"/>
      <c r="D188" s="54" t="str">
        <f>IF(LEN('OSNOVNA PLAČA'!C182)&gt;0,'OSNOVNA PLAČA'!C182,"")</f>
        <v/>
      </c>
      <c r="E188" s="55" t="str">
        <f>IF(LEN('OSNOVNA PLAČA'!D182)&gt;0,'OSNOVNA PLAČA'!D182,"")</f>
        <v/>
      </c>
      <c r="F188" s="164">
        <f ca="1">IF(LEN(B188)&gt;0,'OBRAČUNANA OSNOVNA PLAČA'!M182,"")</f>
        <v>0</v>
      </c>
      <c r="G188" s="57"/>
      <c r="H188" s="57"/>
      <c r="I188" s="57"/>
      <c r="J188" s="57"/>
      <c r="K188" s="57"/>
      <c r="L188" s="178">
        <f t="shared" si="38"/>
        <v>0</v>
      </c>
      <c r="M188" s="179">
        <f t="shared" ca="1" si="47"/>
        <v>0</v>
      </c>
      <c r="N188" s="179">
        <f t="shared" ca="1" si="49"/>
        <v>0</v>
      </c>
      <c r="O188" s="180">
        <f t="shared" ca="1" si="39"/>
        <v>0</v>
      </c>
      <c r="P188" s="181">
        <f t="shared" ca="1" si="48"/>
        <v>0</v>
      </c>
      <c r="Q188" s="182">
        <f t="shared" ca="1" si="40"/>
        <v>0</v>
      </c>
      <c r="R188" s="182">
        <f ca="1">IF(LEN(B188)&gt;0,'8'!R188-'8'!Q188,"")</f>
        <v>0</v>
      </c>
      <c r="S188" s="183"/>
      <c r="T188" s="33"/>
      <c r="U188" s="33"/>
      <c r="V188" s="33"/>
      <c r="W188" s="33"/>
      <c r="X188" s="33"/>
      <c r="Y188" s="33"/>
      <c r="AB188" s="243">
        <f>ROW()</f>
        <v>188</v>
      </c>
      <c r="AC188" s="118">
        <f t="shared" ca="1" si="25"/>
        <v>0</v>
      </c>
      <c r="AD188" s="118">
        <f t="shared" ca="1" si="26"/>
        <v>0</v>
      </c>
      <c r="AE188" s="119" t="str">
        <f t="shared" ca="1" si="41"/>
        <v>-</v>
      </c>
      <c r="AF188" s="118" t="str">
        <f t="shared" ca="1" si="42"/>
        <v>-</v>
      </c>
      <c r="AG188" s="119" t="str">
        <f t="shared" ca="1" si="43"/>
        <v>-</v>
      </c>
      <c r="AH188" s="118" t="str">
        <f t="shared" ca="1" si="44"/>
        <v>-</v>
      </c>
      <c r="AI188" s="118">
        <f t="shared" ca="1" si="45"/>
        <v>0</v>
      </c>
      <c r="AJ188" s="120">
        <f t="shared" ca="1" si="46"/>
        <v>0</v>
      </c>
      <c r="AK188" s="118">
        <f t="shared" ca="1" si="33"/>
        <v>0</v>
      </c>
      <c r="AL188" s="118">
        <f t="shared" ca="1" si="34"/>
        <v>0</v>
      </c>
    </row>
    <row r="189" spans="1:38" ht="27" customHeight="1" x14ac:dyDescent="0.25">
      <c r="A189" s="53">
        <f>'OSNOVNA PLAČA'!A183</f>
        <v>174</v>
      </c>
      <c r="B189" s="333" t="str">
        <f t="shared" ca="1" si="21"/>
        <v>A174</v>
      </c>
      <c r="C189" s="333"/>
      <c r="D189" s="54" t="str">
        <f>IF(LEN('OSNOVNA PLAČA'!C183)&gt;0,'OSNOVNA PLAČA'!C183,"")</f>
        <v/>
      </c>
      <c r="E189" s="55" t="str">
        <f>IF(LEN('OSNOVNA PLAČA'!D183)&gt;0,'OSNOVNA PLAČA'!D183,"")</f>
        <v/>
      </c>
      <c r="F189" s="164">
        <f ca="1">IF(LEN(B189)&gt;0,'OBRAČUNANA OSNOVNA PLAČA'!M183,"")</f>
        <v>0</v>
      </c>
      <c r="G189" s="57"/>
      <c r="H189" s="57"/>
      <c r="I189" s="57"/>
      <c r="J189" s="57"/>
      <c r="K189" s="57"/>
      <c r="L189" s="178">
        <f t="shared" si="38"/>
        <v>0</v>
      </c>
      <c r="M189" s="179">
        <f t="shared" ca="1" si="47"/>
        <v>0</v>
      </c>
      <c r="N189" s="179">
        <f t="shared" ca="1" si="49"/>
        <v>0</v>
      </c>
      <c r="O189" s="180">
        <f t="shared" ca="1" si="39"/>
        <v>0</v>
      </c>
      <c r="P189" s="181">
        <f t="shared" ca="1" si="48"/>
        <v>0</v>
      </c>
      <c r="Q189" s="182">
        <f t="shared" ca="1" si="40"/>
        <v>0</v>
      </c>
      <c r="R189" s="182">
        <f ca="1">IF(LEN(B189)&gt;0,'8'!R189-'8'!Q189,"")</f>
        <v>0</v>
      </c>
      <c r="S189" s="183"/>
      <c r="T189" s="33"/>
      <c r="U189" s="33"/>
      <c r="V189" s="33"/>
      <c r="W189" s="33"/>
      <c r="X189" s="33"/>
      <c r="Y189" s="33"/>
      <c r="AB189" s="243">
        <f>ROW()</f>
        <v>189</v>
      </c>
      <c r="AC189" s="118">
        <f t="shared" ca="1" si="25"/>
        <v>0</v>
      </c>
      <c r="AD189" s="118">
        <f t="shared" ca="1" si="26"/>
        <v>0</v>
      </c>
      <c r="AE189" s="119" t="str">
        <f t="shared" ca="1" si="41"/>
        <v>-</v>
      </c>
      <c r="AF189" s="118" t="str">
        <f t="shared" ca="1" si="42"/>
        <v>-</v>
      </c>
      <c r="AG189" s="119" t="str">
        <f t="shared" ca="1" si="43"/>
        <v>-</v>
      </c>
      <c r="AH189" s="118" t="str">
        <f t="shared" ca="1" si="44"/>
        <v>-</v>
      </c>
      <c r="AI189" s="118">
        <f t="shared" ca="1" si="45"/>
        <v>0</v>
      </c>
      <c r="AJ189" s="120">
        <f t="shared" ca="1" si="46"/>
        <v>0</v>
      </c>
      <c r="AK189" s="118">
        <f t="shared" ca="1" si="33"/>
        <v>0</v>
      </c>
      <c r="AL189" s="118">
        <f t="shared" ca="1" si="34"/>
        <v>0</v>
      </c>
    </row>
    <row r="190" spans="1:38" ht="27" customHeight="1" x14ac:dyDescent="0.25">
      <c r="A190" s="53">
        <f>'OSNOVNA PLAČA'!A184</f>
        <v>175</v>
      </c>
      <c r="B190" s="333" t="str">
        <f t="shared" ca="1" si="21"/>
        <v>A175</v>
      </c>
      <c r="C190" s="333"/>
      <c r="D190" s="54" t="str">
        <f>IF(LEN('OSNOVNA PLAČA'!C184)&gt;0,'OSNOVNA PLAČA'!C184,"")</f>
        <v/>
      </c>
      <c r="E190" s="55" t="str">
        <f>IF(LEN('OSNOVNA PLAČA'!D184)&gt;0,'OSNOVNA PLAČA'!D184,"")</f>
        <v/>
      </c>
      <c r="F190" s="164">
        <f ca="1">IF(LEN(B190)&gt;0,'OBRAČUNANA OSNOVNA PLAČA'!M184,"")</f>
        <v>0</v>
      </c>
      <c r="G190" s="57"/>
      <c r="H190" s="57"/>
      <c r="I190" s="57"/>
      <c r="J190" s="57"/>
      <c r="K190" s="57"/>
      <c r="L190" s="178">
        <f t="shared" si="38"/>
        <v>0</v>
      </c>
      <c r="M190" s="179">
        <f t="shared" ca="1" si="47"/>
        <v>0</v>
      </c>
      <c r="N190" s="179">
        <f t="shared" ca="1" si="49"/>
        <v>0</v>
      </c>
      <c r="O190" s="180">
        <f t="shared" ca="1" si="39"/>
        <v>0</v>
      </c>
      <c r="P190" s="181">
        <f t="shared" ca="1" si="48"/>
        <v>0</v>
      </c>
      <c r="Q190" s="182">
        <f t="shared" ca="1" si="40"/>
        <v>0</v>
      </c>
      <c r="R190" s="182">
        <f ca="1">IF(LEN(B190)&gt;0,'8'!R190-'8'!Q190,"")</f>
        <v>0</v>
      </c>
      <c r="S190" s="183"/>
      <c r="T190" s="33"/>
      <c r="U190" s="33"/>
      <c r="V190" s="33"/>
      <c r="W190" s="33"/>
      <c r="X190" s="33"/>
      <c r="Y190" s="33"/>
      <c r="AB190" s="243">
        <f>ROW()</f>
        <v>190</v>
      </c>
      <c r="AC190" s="118">
        <f t="shared" ca="1" si="25"/>
        <v>0</v>
      </c>
      <c r="AD190" s="118">
        <f t="shared" ca="1" si="26"/>
        <v>0</v>
      </c>
      <c r="AE190" s="119" t="str">
        <f t="shared" ca="1" si="41"/>
        <v>-</v>
      </c>
      <c r="AF190" s="118" t="str">
        <f t="shared" ca="1" si="42"/>
        <v>-</v>
      </c>
      <c r="AG190" s="119" t="str">
        <f t="shared" ca="1" si="43"/>
        <v>-</v>
      </c>
      <c r="AH190" s="118" t="str">
        <f t="shared" ca="1" si="44"/>
        <v>-</v>
      </c>
      <c r="AI190" s="118">
        <f t="shared" ca="1" si="45"/>
        <v>0</v>
      </c>
      <c r="AJ190" s="120">
        <f t="shared" ca="1" si="46"/>
        <v>0</v>
      </c>
      <c r="AK190" s="118">
        <f t="shared" ca="1" si="33"/>
        <v>0</v>
      </c>
      <c r="AL190" s="118">
        <f t="shared" ca="1" si="34"/>
        <v>0</v>
      </c>
    </row>
    <row r="191" spans="1:38" ht="27" customHeight="1" x14ac:dyDescent="0.25">
      <c r="A191" s="53">
        <f>'OSNOVNA PLAČA'!A185</f>
        <v>176</v>
      </c>
      <c r="B191" s="333" t="str">
        <f t="shared" ca="1" si="21"/>
        <v>A176</v>
      </c>
      <c r="C191" s="333"/>
      <c r="D191" s="54" t="str">
        <f>IF(LEN('OSNOVNA PLAČA'!C185)&gt;0,'OSNOVNA PLAČA'!C185,"")</f>
        <v/>
      </c>
      <c r="E191" s="55" t="str">
        <f>IF(LEN('OSNOVNA PLAČA'!D185)&gt;0,'OSNOVNA PLAČA'!D185,"")</f>
        <v/>
      </c>
      <c r="F191" s="164">
        <f ca="1">IF(LEN(B191)&gt;0,'OBRAČUNANA OSNOVNA PLAČA'!M185,"")</f>
        <v>0</v>
      </c>
      <c r="G191" s="57"/>
      <c r="H191" s="57"/>
      <c r="I191" s="57"/>
      <c r="J191" s="57"/>
      <c r="K191" s="57"/>
      <c r="L191" s="178">
        <f t="shared" si="38"/>
        <v>0</v>
      </c>
      <c r="M191" s="179">
        <f t="shared" ca="1" si="47"/>
        <v>0</v>
      </c>
      <c r="N191" s="179">
        <f t="shared" ca="1" si="49"/>
        <v>0</v>
      </c>
      <c r="O191" s="180">
        <f t="shared" ca="1" si="39"/>
        <v>0</v>
      </c>
      <c r="P191" s="181">
        <f t="shared" ca="1" si="48"/>
        <v>0</v>
      </c>
      <c r="Q191" s="182">
        <f t="shared" ca="1" si="40"/>
        <v>0</v>
      </c>
      <c r="R191" s="182">
        <f ca="1">IF(LEN(B191)&gt;0,'8'!R191-'8'!Q191,"")</f>
        <v>0</v>
      </c>
      <c r="S191" s="183"/>
      <c r="T191" s="33"/>
      <c r="U191" s="33"/>
      <c r="V191" s="33"/>
      <c r="W191" s="33"/>
      <c r="X191" s="33"/>
      <c r="Y191" s="33"/>
      <c r="AB191" s="243">
        <f>ROW()</f>
        <v>191</v>
      </c>
      <c r="AC191" s="118">
        <f t="shared" ca="1" si="25"/>
        <v>0</v>
      </c>
      <c r="AD191" s="118">
        <f t="shared" ca="1" si="26"/>
        <v>0</v>
      </c>
      <c r="AE191" s="119" t="str">
        <f t="shared" ca="1" si="41"/>
        <v>-</v>
      </c>
      <c r="AF191" s="118" t="str">
        <f t="shared" ca="1" si="42"/>
        <v>-</v>
      </c>
      <c r="AG191" s="119" t="str">
        <f t="shared" ca="1" si="43"/>
        <v>-</v>
      </c>
      <c r="AH191" s="118" t="str">
        <f t="shared" ca="1" si="44"/>
        <v>-</v>
      </c>
      <c r="AI191" s="118">
        <f t="shared" ca="1" si="45"/>
        <v>0</v>
      </c>
      <c r="AJ191" s="120">
        <f t="shared" ca="1" si="46"/>
        <v>0</v>
      </c>
      <c r="AK191" s="118">
        <f t="shared" ca="1" si="33"/>
        <v>0</v>
      </c>
      <c r="AL191" s="118">
        <f t="shared" ca="1" si="34"/>
        <v>0</v>
      </c>
    </row>
    <row r="192" spans="1:38" ht="27" customHeight="1" x14ac:dyDescent="0.25">
      <c r="A192" s="53">
        <f>'OSNOVNA PLAČA'!A186</f>
        <v>177</v>
      </c>
      <c r="B192" s="333" t="str">
        <f t="shared" ca="1" si="21"/>
        <v>A177</v>
      </c>
      <c r="C192" s="333"/>
      <c r="D192" s="54" t="str">
        <f>IF(LEN('OSNOVNA PLAČA'!C186)&gt;0,'OSNOVNA PLAČA'!C186,"")</f>
        <v/>
      </c>
      <c r="E192" s="55" t="str">
        <f>IF(LEN('OSNOVNA PLAČA'!D186)&gt;0,'OSNOVNA PLAČA'!D186,"")</f>
        <v/>
      </c>
      <c r="F192" s="164">
        <f ca="1">IF(LEN(B192)&gt;0,'OBRAČUNANA OSNOVNA PLAČA'!M186,"")</f>
        <v>0</v>
      </c>
      <c r="G192" s="57"/>
      <c r="H192" s="57"/>
      <c r="I192" s="57"/>
      <c r="J192" s="57"/>
      <c r="K192" s="57"/>
      <c r="L192" s="178">
        <f t="shared" si="38"/>
        <v>0</v>
      </c>
      <c r="M192" s="179">
        <f t="shared" ca="1" si="47"/>
        <v>0</v>
      </c>
      <c r="N192" s="179">
        <f t="shared" ca="1" si="49"/>
        <v>0</v>
      </c>
      <c r="O192" s="180">
        <f t="shared" ca="1" si="39"/>
        <v>0</v>
      </c>
      <c r="P192" s="181">
        <f t="shared" ca="1" si="48"/>
        <v>0</v>
      </c>
      <c r="Q192" s="182">
        <f t="shared" ca="1" si="40"/>
        <v>0</v>
      </c>
      <c r="R192" s="182">
        <f ca="1">IF(LEN(B192)&gt;0,'8'!R192-'8'!Q192,"")</f>
        <v>0</v>
      </c>
      <c r="S192" s="183"/>
      <c r="T192" s="33"/>
      <c r="U192" s="33"/>
      <c r="V192" s="33"/>
      <c r="W192" s="33"/>
      <c r="X192" s="33"/>
      <c r="Y192" s="33"/>
      <c r="AB192" s="243">
        <f>ROW()</f>
        <v>192</v>
      </c>
      <c r="AC192" s="118">
        <f t="shared" ca="1" si="25"/>
        <v>0</v>
      </c>
      <c r="AD192" s="118">
        <f t="shared" ca="1" si="26"/>
        <v>0</v>
      </c>
      <c r="AE192" s="119" t="str">
        <f t="shared" ca="1" si="41"/>
        <v>-</v>
      </c>
      <c r="AF192" s="118" t="str">
        <f t="shared" ca="1" si="42"/>
        <v>-</v>
      </c>
      <c r="AG192" s="119" t="str">
        <f t="shared" ca="1" si="43"/>
        <v>-</v>
      </c>
      <c r="AH192" s="118" t="str">
        <f t="shared" ca="1" si="44"/>
        <v>-</v>
      </c>
      <c r="AI192" s="118">
        <f t="shared" ca="1" si="45"/>
        <v>0</v>
      </c>
      <c r="AJ192" s="120">
        <f t="shared" ca="1" si="46"/>
        <v>0</v>
      </c>
      <c r="AK192" s="118">
        <f t="shared" ca="1" si="33"/>
        <v>0</v>
      </c>
      <c r="AL192" s="118">
        <f t="shared" ca="1" si="34"/>
        <v>0</v>
      </c>
    </row>
    <row r="193" spans="1:38" ht="27" customHeight="1" x14ac:dyDescent="0.25">
      <c r="A193" s="53">
        <f>'OSNOVNA PLAČA'!A187</f>
        <v>178</v>
      </c>
      <c r="B193" s="333" t="str">
        <f t="shared" ca="1" si="21"/>
        <v>A178</v>
      </c>
      <c r="C193" s="333"/>
      <c r="D193" s="54" t="str">
        <f>IF(LEN('OSNOVNA PLAČA'!C187)&gt;0,'OSNOVNA PLAČA'!C187,"")</f>
        <v/>
      </c>
      <c r="E193" s="55" t="str">
        <f>IF(LEN('OSNOVNA PLAČA'!D187)&gt;0,'OSNOVNA PLAČA'!D187,"")</f>
        <v/>
      </c>
      <c r="F193" s="164">
        <f ca="1">IF(LEN(B193)&gt;0,'OBRAČUNANA OSNOVNA PLAČA'!M187,"")</f>
        <v>0</v>
      </c>
      <c r="G193" s="57"/>
      <c r="H193" s="57"/>
      <c r="I193" s="57"/>
      <c r="J193" s="57"/>
      <c r="K193" s="57"/>
      <c r="L193" s="178">
        <f t="shared" si="38"/>
        <v>0</v>
      </c>
      <c r="M193" s="179">
        <f t="shared" ca="1" si="47"/>
        <v>0</v>
      </c>
      <c r="N193" s="179">
        <f t="shared" ca="1" si="49"/>
        <v>0</v>
      </c>
      <c r="O193" s="180">
        <f t="shared" ca="1" si="39"/>
        <v>0</v>
      </c>
      <c r="P193" s="181">
        <f t="shared" ca="1" si="48"/>
        <v>0</v>
      </c>
      <c r="Q193" s="182">
        <f t="shared" ca="1" si="40"/>
        <v>0</v>
      </c>
      <c r="R193" s="182">
        <f ca="1">IF(LEN(B193)&gt;0,'8'!R193-'8'!Q193,"")</f>
        <v>0</v>
      </c>
      <c r="S193" s="183"/>
      <c r="T193" s="33"/>
      <c r="U193" s="33"/>
      <c r="V193" s="33"/>
      <c r="W193" s="33"/>
      <c r="X193" s="33"/>
      <c r="Y193" s="33"/>
      <c r="AB193" s="243">
        <f>ROW()</f>
        <v>193</v>
      </c>
      <c r="AC193" s="118">
        <f t="shared" ca="1" si="25"/>
        <v>0</v>
      </c>
      <c r="AD193" s="118">
        <f t="shared" ca="1" si="26"/>
        <v>0</v>
      </c>
      <c r="AE193" s="119" t="str">
        <f t="shared" ca="1" si="41"/>
        <v>-</v>
      </c>
      <c r="AF193" s="118" t="str">
        <f t="shared" ca="1" si="42"/>
        <v>-</v>
      </c>
      <c r="AG193" s="119" t="str">
        <f t="shared" ca="1" si="43"/>
        <v>-</v>
      </c>
      <c r="AH193" s="118" t="str">
        <f t="shared" ca="1" si="44"/>
        <v>-</v>
      </c>
      <c r="AI193" s="118">
        <f t="shared" ca="1" si="45"/>
        <v>0</v>
      </c>
      <c r="AJ193" s="120">
        <f t="shared" ca="1" si="46"/>
        <v>0</v>
      </c>
      <c r="AK193" s="118">
        <f t="shared" ca="1" si="33"/>
        <v>0</v>
      </c>
      <c r="AL193" s="118">
        <f t="shared" ca="1" si="34"/>
        <v>0</v>
      </c>
    </row>
    <row r="194" spans="1:38" ht="27" customHeight="1" x14ac:dyDescent="0.25">
      <c r="A194" s="53">
        <f>'OSNOVNA PLAČA'!A188</f>
        <v>179</v>
      </c>
      <c r="B194" s="333" t="str">
        <f t="shared" ca="1" si="21"/>
        <v>A179</v>
      </c>
      <c r="C194" s="333"/>
      <c r="D194" s="54" t="str">
        <f>IF(LEN('OSNOVNA PLAČA'!C188)&gt;0,'OSNOVNA PLAČA'!C188,"")</f>
        <v/>
      </c>
      <c r="E194" s="55" t="str">
        <f>IF(LEN('OSNOVNA PLAČA'!D188)&gt;0,'OSNOVNA PLAČA'!D188,"")</f>
        <v/>
      </c>
      <c r="F194" s="164">
        <f ca="1">IF(LEN(B194)&gt;0,'OBRAČUNANA OSNOVNA PLAČA'!M188,"")</f>
        <v>0</v>
      </c>
      <c r="G194" s="57"/>
      <c r="H194" s="57"/>
      <c r="I194" s="57"/>
      <c r="J194" s="57"/>
      <c r="K194" s="57"/>
      <c r="L194" s="178">
        <f t="shared" si="38"/>
        <v>0</v>
      </c>
      <c r="M194" s="179">
        <f t="shared" ca="1" si="47"/>
        <v>0</v>
      </c>
      <c r="N194" s="179">
        <f t="shared" ca="1" si="49"/>
        <v>0</v>
      </c>
      <c r="O194" s="180">
        <f t="shared" ca="1" si="39"/>
        <v>0</v>
      </c>
      <c r="P194" s="181">
        <f t="shared" ca="1" si="48"/>
        <v>0</v>
      </c>
      <c r="Q194" s="182">
        <f t="shared" ca="1" si="40"/>
        <v>0</v>
      </c>
      <c r="R194" s="182">
        <f ca="1">IF(LEN(B194)&gt;0,'8'!R194-'8'!Q194,"")</f>
        <v>0</v>
      </c>
      <c r="S194" s="183"/>
      <c r="T194" s="33"/>
      <c r="U194" s="33"/>
      <c r="V194" s="33"/>
      <c r="W194" s="33"/>
      <c r="X194" s="33"/>
      <c r="Y194" s="33"/>
      <c r="AB194" s="243">
        <f>ROW()</f>
        <v>194</v>
      </c>
      <c r="AC194" s="118">
        <f t="shared" ca="1" si="25"/>
        <v>0</v>
      </c>
      <c r="AD194" s="118">
        <f t="shared" ca="1" si="26"/>
        <v>0</v>
      </c>
      <c r="AE194" s="119" t="str">
        <f t="shared" ca="1" si="41"/>
        <v>-</v>
      </c>
      <c r="AF194" s="118" t="str">
        <f t="shared" ca="1" si="42"/>
        <v>-</v>
      </c>
      <c r="AG194" s="119" t="str">
        <f t="shared" ca="1" si="43"/>
        <v>-</v>
      </c>
      <c r="AH194" s="118" t="str">
        <f t="shared" ca="1" si="44"/>
        <v>-</v>
      </c>
      <c r="AI194" s="118">
        <f t="shared" ca="1" si="45"/>
        <v>0</v>
      </c>
      <c r="AJ194" s="120">
        <f t="shared" ca="1" si="46"/>
        <v>0</v>
      </c>
      <c r="AK194" s="118">
        <f t="shared" ca="1" si="33"/>
        <v>0</v>
      </c>
      <c r="AL194" s="118">
        <f t="shared" ca="1" si="34"/>
        <v>0</v>
      </c>
    </row>
    <row r="195" spans="1:38" ht="27" customHeight="1" x14ac:dyDescent="0.25">
      <c r="A195" s="53">
        <f>'OSNOVNA PLAČA'!A189</f>
        <v>180</v>
      </c>
      <c r="B195" s="333" t="str">
        <f t="shared" ca="1" si="21"/>
        <v>A180</v>
      </c>
      <c r="C195" s="333"/>
      <c r="D195" s="54" t="str">
        <f>IF(LEN('OSNOVNA PLAČA'!C189)&gt;0,'OSNOVNA PLAČA'!C189,"")</f>
        <v/>
      </c>
      <c r="E195" s="55" t="str">
        <f>IF(LEN('OSNOVNA PLAČA'!D189)&gt;0,'OSNOVNA PLAČA'!D189,"")</f>
        <v/>
      </c>
      <c r="F195" s="164">
        <f ca="1">IF(LEN(B195)&gt;0,'OBRAČUNANA OSNOVNA PLAČA'!M189,"")</f>
        <v>0</v>
      </c>
      <c r="G195" s="57"/>
      <c r="H195" s="57"/>
      <c r="I195" s="57"/>
      <c r="J195" s="57"/>
      <c r="K195" s="57"/>
      <c r="L195" s="178">
        <f t="shared" si="38"/>
        <v>0</v>
      </c>
      <c r="M195" s="179">
        <f t="shared" ca="1" si="47"/>
        <v>0</v>
      </c>
      <c r="N195" s="179">
        <f t="shared" ca="1" si="49"/>
        <v>0</v>
      </c>
      <c r="O195" s="180">
        <f t="shared" ca="1" si="39"/>
        <v>0</v>
      </c>
      <c r="P195" s="181">
        <f t="shared" ca="1" si="48"/>
        <v>0</v>
      </c>
      <c r="Q195" s="182">
        <f t="shared" ca="1" si="40"/>
        <v>0</v>
      </c>
      <c r="R195" s="182">
        <f ca="1">IF(LEN(B195)&gt;0,'8'!R195-'8'!Q195,"")</f>
        <v>0</v>
      </c>
      <c r="S195" s="183"/>
      <c r="T195" s="33"/>
      <c r="U195" s="33"/>
      <c r="V195" s="33"/>
      <c r="W195" s="33"/>
      <c r="X195" s="33"/>
      <c r="Y195" s="33"/>
      <c r="AB195" s="243">
        <f>ROW()</f>
        <v>195</v>
      </c>
      <c r="AC195" s="118">
        <f t="shared" ca="1" si="25"/>
        <v>0</v>
      </c>
      <c r="AD195" s="118">
        <f t="shared" ca="1" si="26"/>
        <v>0</v>
      </c>
      <c r="AE195" s="119" t="str">
        <f t="shared" ca="1" si="41"/>
        <v>-</v>
      </c>
      <c r="AF195" s="118" t="str">
        <f t="shared" ca="1" si="42"/>
        <v>-</v>
      </c>
      <c r="AG195" s="119" t="str">
        <f t="shared" ca="1" si="43"/>
        <v>-</v>
      </c>
      <c r="AH195" s="118" t="str">
        <f t="shared" ca="1" si="44"/>
        <v>-</v>
      </c>
      <c r="AI195" s="118">
        <f t="shared" ca="1" si="45"/>
        <v>0</v>
      </c>
      <c r="AJ195" s="120">
        <f t="shared" ca="1" si="46"/>
        <v>0</v>
      </c>
      <c r="AK195" s="118">
        <f t="shared" ca="1" si="33"/>
        <v>0</v>
      </c>
      <c r="AL195" s="118">
        <f t="shared" ca="1" si="34"/>
        <v>0</v>
      </c>
    </row>
    <row r="196" spans="1:38" ht="27" customHeight="1" x14ac:dyDescent="0.25">
      <c r="A196" s="53">
        <f>'OSNOVNA PLAČA'!A190</f>
        <v>181</v>
      </c>
      <c r="B196" s="333" t="str">
        <f t="shared" ca="1" si="21"/>
        <v>A181</v>
      </c>
      <c r="C196" s="333"/>
      <c r="D196" s="54" t="str">
        <f>IF(LEN('OSNOVNA PLAČA'!C190)&gt;0,'OSNOVNA PLAČA'!C190,"")</f>
        <v/>
      </c>
      <c r="E196" s="55" t="str">
        <f>IF(LEN('OSNOVNA PLAČA'!D190)&gt;0,'OSNOVNA PLAČA'!D190,"")</f>
        <v/>
      </c>
      <c r="F196" s="164">
        <f ca="1">IF(LEN(B196)&gt;0,'OBRAČUNANA OSNOVNA PLAČA'!M190,"")</f>
        <v>0</v>
      </c>
      <c r="G196" s="57"/>
      <c r="H196" s="57"/>
      <c r="I196" s="57"/>
      <c r="J196" s="57"/>
      <c r="K196" s="57"/>
      <c r="L196" s="178">
        <f t="shared" si="38"/>
        <v>0</v>
      </c>
      <c r="M196" s="179">
        <f t="shared" ca="1" si="47"/>
        <v>0</v>
      </c>
      <c r="N196" s="179">
        <f t="shared" ca="1" si="49"/>
        <v>0</v>
      </c>
      <c r="O196" s="180">
        <f t="shared" ca="1" si="39"/>
        <v>0</v>
      </c>
      <c r="P196" s="181">
        <f t="shared" ca="1" si="48"/>
        <v>0</v>
      </c>
      <c r="Q196" s="182">
        <f t="shared" ca="1" si="40"/>
        <v>0</v>
      </c>
      <c r="R196" s="182">
        <f ca="1">IF(LEN(B196)&gt;0,'8'!R196-'8'!Q196,"")</f>
        <v>0</v>
      </c>
      <c r="S196" s="183"/>
      <c r="T196" s="33"/>
      <c r="U196" s="33"/>
      <c r="V196" s="33"/>
      <c r="W196" s="33"/>
      <c r="X196" s="33"/>
      <c r="Y196" s="33"/>
      <c r="AB196" s="243">
        <f>ROW()</f>
        <v>196</v>
      </c>
      <c r="AC196" s="118">
        <f t="shared" ca="1" si="25"/>
        <v>0</v>
      </c>
      <c r="AD196" s="118">
        <f t="shared" ca="1" si="26"/>
        <v>0</v>
      </c>
      <c r="AE196" s="119" t="str">
        <f t="shared" ca="1" si="41"/>
        <v>-</v>
      </c>
      <c r="AF196" s="118" t="str">
        <f t="shared" ca="1" si="42"/>
        <v>-</v>
      </c>
      <c r="AG196" s="119" t="str">
        <f t="shared" ca="1" si="43"/>
        <v>-</v>
      </c>
      <c r="AH196" s="118" t="str">
        <f t="shared" ca="1" si="44"/>
        <v>-</v>
      </c>
      <c r="AI196" s="118">
        <f t="shared" ca="1" si="45"/>
        <v>0</v>
      </c>
      <c r="AJ196" s="120">
        <f t="shared" ca="1" si="46"/>
        <v>0</v>
      </c>
      <c r="AK196" s="118">
        <f t="shared" ca="1" si="33"/>
        <v>0</v>
      </c>
      <c r="AL196" s="118">
        <f t="shared" ca="1" si="34"/>
        <v>0</v>
      </c>
    </row>
    <row r="197" spans="1:38" ht="27" customHeight="1" x14ac:dyDescent="0.25">
      <c r="A197" s="53">
        <f>'OSNOVNA PLAČA'!A191</f>
        <v>182</v>
      </c>
      <c r="B197" s="333" t="str">
        <f t="shared" ca="1" si="21"/>
        <v>A182</v>
      </c>
      <c r="C197" s="333"/>
      <c r="D197" s="54" t="str">
        <f>IF(LEN('OSNOVNA PLAČA'!C191)&gt;0,'OSNOVNA PLAČA'!C191,"")</f>
        <v/>
      </c>
      <c r="E197" s="55" t="str">
        <f>IF(LEN('OSNOVNA PLAČA'!D191)&gt;0,'OSNOVNA PLAČA'!D191,"")</f>
        <v/>
      </c>
      <c r="F197" s="164">
        <f ca="1">IF(LEN(B197)&gt;0,'OBRAČUNANA OSNOVNA PLAČA'!M191,"")</f>
        <v>0</v>
      </c>
      <c r="G197" s="57"/>
      <c r="H197" s="57"/>
      <c r="I197" s="57"/>
      <c r="J197" s="57"/>
      <c r="K197" s="57"/>
      <c r="L197" s="178">
        <f t="shared" si="38"/>
        <v>0</v>
      </c>
      <c r="M197" s="179">
        <f t="shared" ca="1" si="47"/>
        <v>0</v>
      </c>
      <c r="N197" s="179">
        <f t="shared" ca="1" si="49"/>
        <v>0</v>
      </c>
      <c r="O197" s="180">
        <f t="shared" ca="1" si="39"/>
        <v>0</v>
      </c>
      <c r="P197" s="181">
        <f t="shared" ca="1" si="48"/>
        <v>0</v>
      </c>
      <c r="Q197" s="182">
        <f t="shared" ca="1" si="40"/>
        <v>0</v>
      </c>
      <c r="R197" s="182">
        <f ca="1">IF(LEN(B197)&gt;0,'8'!R197-'8'!Q197,"")</f>
        <v>0</v>
      </c>
      <c r="S197" s="183"/>
      <c r="T197" s="33"/>
      <c r="U197" s="33"/>
      <c r="V197" s="33"/>
      <c r="W197" s="33"/>
      <c r="X197" s="33"/>
      <c r="Y197" s="33"/>
      <c r="AB197" s="243">
        <f>ROW()</f>
        <v>197</v>
      </c>
      <c r="AC197" s="118">
        <f t="shared" ca="1" si="25"/>
        <v>0</v>
      </c>
      <c r="AD197" s="118">
        <f t="shared" ca="1" si="26"/>
        <v>0</v>
      </c>
      <c r="AE197" s="119" t="str">
        <f t="shared" ca="1" si="41"/>
        <v>-</v>
      </c>
      <c r="AF197" s="118" t="str">
        <f t="shared" ca="1" si="42"/>
        <v>-</v>
      </c>
      <c r="AG197" s="119" t="str">
        <f t="shared" ca="1" si="43"/>
        <v>-</v>
      </c>
      <c r="AH197" s="118" t="str">
        <f t="shared" ca="1" si="44"/>
        <v>-</v>
      </c>
      <c r="AI197" s="118">
        <f t="shared" ca="1" si="45"/>
        <v>0</v>
      </c>
      <c r="AJ197" s="120">
        <f t="shared" ca="1" si="46"/>
        <v>0</v>
      </c>
      <c r="AK197" s="118">
        <f t="shared" ca="1" si="33"/>
        <v>0</v>
      </c>
      <c r="AL197" s="118">
        <f t="shared" ca="1" si="34"/>
        <v>0</v>
      </c>
    </row>
    <row r="198" spans="1:38" ht="27" customHeight="1" x14ac:dyDescent="0.25">
      <c r="A198" s="53">
        <f>'OSNOVNA PLAČA'!A192</f>
        <v>183</v>
      </c>
      <c r="B198" s="333" t="str">
        <f t="shared" ca="1" si="21"/>
        <v>A183</v>
      </c>
      <c r="C198" s="333"/>
      <c r="D198" s="54" t="str">
        <f>IF(LEN('OSNOVNA PLAČA'!C192)&gt;0,'OSNOVNA PLAČA'!C192,"")</f>
        <v/>
      </c>
      <c r="E198" s="55" t="str">
        <f>IF(LEN('OSNOVNA PLAČA'!D192)&gt;0,'OSNOVNA PLAČA'!D192,"")</f>
        <v/>
      </c>
      <c r="F198" s="164">
        <f ca="1">IF(LEN(B198)&gt;0,'OBRAČUNANA OSNOVNA PLAČA'!M192,"")</f>
        <v>0</v>
      </c>
      <c r="G198" s="57"/>
      <c r="H198" s="57"/>
      <c r="I198" s="57"/>
      <c r="J198" s="57"/>
      <c r="K198" s="57"/>
      <c r="L198" s="178">
        <f t="shared" si="38"/>
        <v>0</v>
      </c>
      <c r="M198" s="179">
        <f t="shared" ca="1" si="47"/>
        <v>0</v>
      </c>
      <c r="N198" s="179">
        <f t="shared" ca="1" si="49"/>
        <v>0</v>
      </c>
      <c r="O198" s="180">
        <f t="shared" ca="1" si="39"/>
        <v>0</v>
      </c>
      <c r="P198" s="181">
        <f t="shared" ca="1" si="48"/>
        <v>0</v>
      </c>
      <c r="Q198" s="182">
        <f t="shared" ca="1" si="40"/>
        <v>0</v>
      </c>
      <c r="R198" s="182">
        <f ca="1">IF(LEN(B198)&gt;0,'8'!R198-'8'!Q198,"")</f>
        <v>0</v>
      </c>
      <c r="S198" s="183"/>
      <c r="T198" s="33"/>
      <c r="U198" s="33"/>
      <c r="V198" s="33"/>
      <c r="W198" s="33"/>
      <c r="X198" s="33"/>
      <c r="Y198" s="33"/>
      <c r="AB198" s="243">
        <f>ROW()</f>
        <v>198</v>
      </c>
      <c r="AC198" s="118">
        <f t="shared" ca="1" si="25"/>
        <v>0</v>
      </c>
      <c r="AD198" s="118">
        <f t="shared" ca="1" si="26"/>
        <v>0</v>
      </c>
      <c r="AE198" s="119" t="str">
        <f t="shared" ca="1" si="41"/>
        <v>-</v>
      </c>
      <c r="AF198" s="118" t="str">
        <f t="shared" ca="1" si="42"/>
        <v>-</v>
      </c>
      <c r="AG198" s="119" t="str">
        <f t="shared" ca="1" si="43"/>
        <v>-</v>
      </c>
      <c r="AH198" s="118" t="str">
        <f t="shared" ca="1" si="44"/>
        <v>-</v>
      </c>
      <c r="AI198" s="118">
        <f t="shared" ca="1" si="45"/>
        <v>0</v>
      </c>
      <c r="AJ198" s="120">
        <f t="shared" ca="1" si="46"/>
        <v>0</v>
      </c>
      <c r="AK198" s="118">
        <f t="shared" ca="1" si="33"/>
        <v>0</v>
      </c>
      <c r="AL198" s="118">
        <f t="shared" ca="1" si="34"/>
        <v>0</v>
      </c>
    </row>
    <row r="199" spans="1:38" ht="27" customHeight="1" x14ac:dyDescent="0.25">
      <c r="A199" s="53">
        <f>'OSNOVNA PLAČA'!A193</f>
        <v>184</v>
      </c>
      <c r="B199" s="333" t="str">
        <f t="shared" ca="1" si="21"/>
        <v>A184</v>
      </c>
      <c r="C199" s="333"/>
      <c r="D199" s="54" t="str">
        <f>IF(LEN('OSNOVNA PLAČA'!C193)&gt;0,'OSNOVNA PLAČA'!C193,"")</f>
        <v/>
      </c>
      <c r="E199" s="55" t="str">
        <f>IF(LEN('OSNOVNA PLAČA'!D193)&gt;0,'OSNOVNA PLAČA'!D193,"")</f>
        <v/>
      </c>
      <c r="F199" s="164">
        <f ca="1">IF(LEN(B199)&gt;0,'OBRAČUNANA OSNOVNA PLAČA'!M193,"")</f>
        <v>0</v>
      </c>
      <c r="G199" s="57"/>
      <c r="H199" s="57"/>
      <c r="I199" s="57"/>
      <c r="J199" s="57"/>
      <c r="K199" s="57"/>
      <c r="L199" s="178">
        <f t="shared" si="38"/>
        <v>0</v>
      </c>
      <c r="M199" s="179">
        <f t="shared" ca="1" si="47"/>
        <v>0</v>
      </c>
      <c r="N199" s="179">
        <f t="shared" ca="1" si="49"/>
        <v>0</v>
      </c>
      <c r="O199" s="180">
        <f t="shared" ca="1" si="39"/>
        <v>0</v>
      </c>
      <c r="P199" s="181">
        <f t="shared" ca="1" si="48"/>
        <v>0</v>
      </c>
      <c r="Q199" s="182">
        <f t="shared" ca="1" si="40"/>
        <v>0</v>
      </c>
      <c r="R199" s="182">
        <f ca="1">IF(LEN(B199)&gt;0,'8'!R199-'8'!Q199,"")</f>
        <v>0</v>
      </c>
      <c r="S199" s="183"/>
      <c r="T199" s="33"/>
      <c r="U199" s="33"/>
      <c r="V199" s="33"/>
      <c r="W199" s="33"/>
      <c r="X199" s="33"/>
      <c r="Y199" s="33"/>
      <c r="AB199" s="243">
        <f>ROW()</f>
        <v>199</v>
      </c>
      <c r="AC199" s="118">
        <f t="shared" ca="1" si="25"/>
        <v>0</v>
      </c>
      <c r="AD199" s="118">
        <f t="shared" ca="1" si="26"/>
        <v>0</v>
      </c>
      <c r="AE199" s="119" t="str">
        <f t="shared" ca="1" si="41"/>
        <v>-</v>
      </c>
      <c r="AF199" s="118" t="str">
        <f t="shared" ca="1" si="42"/>
        <v>-</v>
      </c>
      <c r="AG199" s="119" t="str">
        <f t="shared" ca="1" si="43"/>
        <v>-</v>
      </c>
      <c r="AH199" s="118" t="str">
        <f t="shared" ca="1" si="44"/>
        <v>-</v>
      </c>
      <c r="AI199" s="118">
        <f t="shared" ca="1" si="45"/>
        <v>0</v>
      </c>
      <c r="AJ199" s="120">
        <f t="shared" ca="1" si="46"/>
        <v>0</v>
      </c>
      <c r="AK199" s="118">
        <f t="shared" ca="1" si="33"/>
        <v>0</v>
      </c>
      <c r="AL199" s="118">
        <f t="shared" ca="1" si="34"/>
        <v>0</v>
      </c>
    </row>
    <row r="200" spans="1:38" ht="27" customHeight="1" x14ac:dyDescent="0.25">
      <c r="A200" s="53">
        <f>'OSNOVNA PLAČA'!A194</f>
        <v>185</v>
      </c>
      <c r="B200" s="333" t="str">
        <f t="shared" ca="1" si="21"/>
        <v>A185</v>
      </c>
      <c r="C200" s="333"/>
      <c r="D200" s="54" t="str">
        <f>IF(LEN('OSNOVNA PLAČA'!C194)&gt;0,'OSNOVNA PLAČA'!C194,"")</f>
        <v/>
      </c>
      <c r="E200" s="55" t="str">
        <f>IF(LEN('OSNOVNA PLAČA'!D194)&gt;0,'OSNOVNA PLAČA'!D194,"")</f>
        <v/>
      </c>
      <c r="F200" s="164">
        <f ca="1">IF(LEN(B200)&gt;0,'OBRAČUNANA OSNOVNA PLAČA'!M194,"")</f>
        <v>0</v>
      </c>
      <c r="G200" s="57"/>
      <c r="H200" s="57"/>
      <c r="I200" s="57"/>
      <c r="J200" s="57"/>
      <c r="K200" s="57"/>
      <c r="L200" s="178">
        <f t="shared" si="38"/>
        <v>0</v>
      </c>
      <c r="M200" s="179">
        <f t="shared" ca="1" si="47"/>
        <v>0</v>
      </c>
      <c r="N200" s="179">
        <f t="shared" ca="1" si="49"/>
        <v>0</v>
      </c>
      <c r="O200" s="180">
        <f t="shared" ca="1" si="39"/>
        <v>0</v>
      </c>
      <c r="P200" s="181">
        <f t="shared" ca="1" si="48"/>
        <v>0</v>
      </c>
      <c r="Q200" s="182">
        <f t="shared" ca="1" si="40"/>
        <v>0</v>
      </c>
      <c r="R200" s="182">
        <f ca="1">IF(LEN(B200)&gt;0,'8'!R200-'8'!Q200,"")</f>
        <v>0</v>
      </c>
      <c r="S200" s="183"/>
      <c r="T200" s="33"/>
      <c r="U200" s="33"/>
      <c r="V200" s="33"/>
      <c r="W200" s="33"/>
      <c r="X200" s="33"/>
      <c r="Y200" s="33"/>
      <c r="AB200" s="243">
        <f>ROW()</f>
        <v>200</v>
      </c>
      <c r="AC200" s="118">
        <f t="shared" ca="1" si="25"/>
        <v>0</v>
      </c>
      <c r="AD200" s="118">
        <f t="shared" ca="1" si="26"/>
        <v>0</v>
      </c>
      <c r="AE200" s="119" t="str">
        <f t="shared" ca="1" si="41"/>
        <v>-</v>
      </c>
      <c r="AF200" s="118" t="str">
        <f t="shared" ca="1" si="42"/>
        <v>-</v>
      </c>
      <c r="AG200" s="119" t="str">
        <f t="shared" ca="1" si="43"/>
        <v>-</v>
      </c>
      <c r="AH200" s="118" t="str">
        <f t="shared" ca="1" si="44"/>
        <v>-</v>
      </c>
      <c r="AI200" s="118">
        <f t="shared" ca="1" si="45"/>
        <v>0</v>
      </c>
      <c r="AJ200" s="120">
        <f t="shared" ca="1" si="46"/>
        <v>0</v>
      </c>
      <c r="AK200" s="118">
        <f t="shared" ca="1" si="33"/>
        <v>0</v>
      </c>
      <c r="AL200" s="118">
        <f t="shared" ca="1" si="34"/>
        <v>0</v>
      </c>
    </row>
    <row r="201" spans="1:38" ht="27" customHeight="1" x14ac:dyDescent="0.25">
      <c r="A201" s="53">
        <f>'OSNOVNA PLAČA'!A195</f>
        <v>186</v>
      </c>
      <c r="B201" s="333" t="str">
        <f t="shared" ca="1" si="21"/>
        <v>A186</v>
      </c>
      <c r="C201" s="333"/>
      <c r="D201" s="54" t="str">
        <f>IF(LEN('OSNOVNA PLAČA'!C195)&gt;0,'OSNOVNA PLAČA'!C195,"")</f>
        <v/>
      </c>
      <c r="E201" s="55" t="str">
        <f>IF(LEN('OSNOVNA PLAČA'!D195)&gt;0,'OSNOVNA PLAČA'!D195,"")</f>
        <v/>
      </c>
      <c r="F201" s="164">
        <f ca="1">IF(LEN(B201)&gt;0,'OBRAČUNANA OSNOVNA PLAČA'!M195,"")</f>
        <v>0</v>
      </c>
      <c r="G201" s="57"/>
      <c r="H201" s="57"/>
      <c r="I201" s="57"/>
      <c r="J201" s="57"/>
      <c r="K201" s="57"/>
      <c r="L201" s="178">
        <f t="shared" si="38"/>
        <v>0</v>
      </c>
      <c r="M201" s="179">
        <f t="shared" ca="1" si="47"/>
        <v>0</v>
      </c>
      <c r="N201" s="179">
        <f t="shared" ca="1" si="49"/>
        <v>0</v>
      </c>
      <c r="O201" s="180">
        <f t="shared" ca="1" si="39"/>
        <v>0</v>
      </c>
      <c r="P201" s="181">
        <f t="shared" ca="1" si="48"/>
        <v>0</v>
      </c>
      <c r="Q201" s="182">
        <f t="shared" ca="1" si="40"/>
        <v>0</v>
      </c>
      <c r="R201" s="182">
        <f ca="1">IF(LEN(B201)&gt;0,'8'!R201-'8'!Q201,"")</f>
        <v>0</v>
      </c>
      <c r="S201" s="183"/>
      <c r="T201" s="33"/>
      <c r="U201" s="33"/>
      <c r="V201" s="33"/>
      <c r="W201" s="33"/>
      <c r="X201" s="33"/>
      <c r="Y201" s="33"/>
      <c r="AB201" s="243">
        <f>ROW()</f>
        <v>201</v>
      </c>
      <c r="AC201" s="118">
        <f t="shared" ca="1" si="25"/>
        <v>0</v>
      </c>
      <c r="AD201" s="118">
        <f t="shared" ca="1" si="26"/>
        <v>0</v>
      </c>
      <c r="AE201" s="119" t="str">
        <f t="shared" ca="1" si="41"/>
        <v>-</v>
      </c>
      <c r="AF201" s="118" t="str">
        <f t="shared" ca="1" si="42"/>
        <v>-</v>
      </c>
      <c r="AG201" s="119" t="str">
        <f t="shared" ca="1" si="43"/>
        <v>-</v>
      </c>
      <c r="AH201" s="118" t="str">
        <f t="shared" ca="1" si="44"/>
        <v>-</v>
      </c>
      <c r="AI201" s="118">
        <f t="shared" ca="1" si="45"/>
        <v>0</v>
      </c>
      <c r="AJ201" s="120">
        <f t="shared" ca="1" si="46"/>
        <v>0</v>
      </c>
      <c r="AK201" s="118">
        <f t="shared" ca="1" si="33"/>
        <v>0</v>
      </c>
      <c r="AL201" s="118">
        <f t="shared" ca="1" si="34"/>
        <v>0</v>
      </c>
    </row>
    <row r="202" spans="1:38" ht="27" customHeight="1" x14ac:dyDescent="0.25">
      <c r="A202" s="53">
        <f>'OSNOVNA PLAČA'!A196</f>
        <v>187</v>
      </c>
      <c r="B202" s="333" t="str">
        <f t="shared" ca="1" si="21"/>
        <v>A187</v>
      </c>
      <c r="C202" s="333"/>
      <c r="D202" s="54" t="str">
        <f>IF(LEN('OSNOVNA PLAČA'!C196)&gt;0,'OSNOVNA PLAČA'!C196,"")</f>
        <v/>
      </c>
      <c r="E202" s="55" t="str">
        <f>IF(LEN('OSNOVNA PLAČA'!D196)&gt;0,'OSNOVNA PLAČA'!D196,"")</f>
        <v/>
      </c>
      <c r="F202" s="164">
        <f ca="1">IF(LEN(B202)&gt;0,'OBRAČUNANA OSNOVNA PLAČA'!M196,"")</f>
        <v>0</v>
      </c>
      <c r="G202" s="57"/>
      <c r="H202" s="57"/>
      <c r="I202" s="57"/>
      <c r="J202" s="57"/>
      <c r="K202" s="57"/>
      <c r="L202" s="178">
        <f t="shared" si="38"/>
        <v>0</v>
      </c>
      <c r="M202" s="179">
        <f t="shared" ca="1" si="47"/>
        <v>0</v>
      </c>
      <c r="N202" s="179">
        <f t="shared" ca="1" si="49"/>
        <v>0</v>
      </c>
      <c r="O202" s="180">
        <f t="shared" ca="1" si="39"/>
        <v>0</v>
      </c>
      <c r="P202" s="181">
        <f t="shared" ca="1" si="48"/>
        <v>0</v>
      </c>
      <c r="Q202" s="182">
        <f t="shared" ca="1" si="40"/>
        <v>0</v>
      </c>
      <c r="R202" s="182">
        <f ca="1">IF(LEN(B202)&gt;0,'8'!R202-'8'!Q202,"")</f>
        <v>0</v>
      </c>
      <c r="S202" s="183"/>
      <c r="T202" s="33"/>
      <c r="U202" s="33"/>
      <c r="V202" s="33"/>
      <c r="W202" s="33"/>
      <c r="X202" s="33"/>
      <c r="Y202" s="33"/>
      <c r="AB202" s="243">
        <f>ROW()</f>
        <v>202</v>
      </c>
      <c r="AC202" s="118">
        <f t="shared" ca="1" si="25"/>
        <v>0</v>
      </c>
      <c r="AD202" s="118">
        <f t="shared" ca="1" si="26"/>
        <v>0</v>
      </c>
      <c r="AE202" s="119" t="str">
        <f t="shared" ca="1" si="41"/>
        <v>-</v>
      </c>
      <c r="AF202" s="118" t="str">
        <f t="shared" ca="1" si="42"/>
        <v>-</v>
      </c>
      <c r="AG202" s="119" t="str">
        <f t="shared" ca="1" si="43"/>
        <v>-</v>
      </c>
      <c r="AH202" s="118" t="str">
        <f t="shared" ca="1" si="44"/>
        <v>-</v>
      </c>
      <c r="AI202" s="118">
        <f t="shared" ca="1" si="45"/>
        <v>0</v>
      </c>
      <c r="AJ202" s="120">
        <f t="shared" ca="1" si="46"/>
        <v>0</v>
      </c>
      <c r="AK202" s="118">
        <f t="shared" ca="1" si="33"/>
        <v>0</v>
      </c>
      <c r="AL202" s="118">
        <f t="shared" ca="1" si="34"/>
        <v>0</v>
      </c>
    </row>
    <row r="203" spans="1:38" ht="27" customHeight="1" x14ac:dyDescent="0.25">
      <c r="A203" s="53">
        <f>'OSNOVNA PLAČA'!A197</f>
        <v>188</v>
      </c>
      <c r="B203" s="333" t="str">
        <f t="shared" ca="1" si="21"/>
        <v>A188</v>
      </c>
      <c r="C203" s="333"/>
      <c r="D203" s="54" t="str">
        <f>IF(LEN('OSNOVNA PLAČA'!C197)&gt;0,'OSNOVNA PLAČA'!C197,"")</f>
        <v/>
      </c>
      <c r="E203" s="55" t="str">
        <f>IF(LEN('OSNOVNA PLAČA'!D197)&gt;0,'OSNOVNA PLAČA'!D197,"")</f>
        <v/>
      </c>
      <c r="F203" s="164">
        <f ca="1">IF(LEN(B203)&gt;0,'OBRAČUNANA OSNOVNA PLAČA'!M197,"")</f>
        <v>0</v>
      </c>
      <c r="G203" s="57"/>
      <c r="H203" s="57"/>
      <c r="I203" s="57"/>
      <c r="J203" s="57"/>
      <c r="K203" s="57"/>
      <c r="L203" s="178">
        <f t="shared" si="38"/>
        <v>0</v>
      </c>
      <c r="M203" s="179">
        <f t="shared" ca="1" si="47"/>
        <v>0</v>
      </c>
      <c r="N203" s="179">
        <f t="shared" ca="1" si="49"/>
        <v>0</v>
      </c>
      <c r="O203" s="180">
        <f t="shared" ca="1" si="39"/>
        <v>0</v>
      </c>
      <c r="P203" s="181">
        <f t="shared" ca="1" si="48"/>
        <v>0</v>
      </c>
      <c r="Q203" s="182">
        <f t="shared" ca="1" si="40"/>
        <v>0</v>
      </c>
      <c r="R203" s="182">
        <f ca="1">IF(LEN(B203)&gt;0,'8'!R203-'8'!Q203,"")</f>
        <v>0</v>
      </c>
      <c r="S203" s="183"/>
      <c r="T203" s="33"/>
      <c r="U203" s="33"/>
      <c r="V203" s="33"/>
      <c r="W203" s="33"/>
      <c r="X203" s="33"/>
      <c r="Y203" s="33"/>
      <c r="AB203" s="243">
        <f>ROW()</f>
        <v>203</v>
      </c>
      <c r="AC203" s="118">
        <f t="shared" ca="1" si="25"/>
        <v>0</v>
      </c>
      <c r="AD203" s="118">
        <f t="shared" ca="1" si="26"/>
        <v>0</v>
      </c>
      <c r="AE203" s="119" t="str">
        <f t="shared" ca="1" si="41"/>
        <v>-</v>
      </c>
      <c r="AF203" s="118" t="str">
        <f t="shared" ca="1" si="42"/>
        <v>-</v>
      </c>
      <c r="AG203" s="119" t="str">
        <f t="shared" ca="1" si="43"/>
        <v>-</v>
      </c>
      <c r="AH203" s="118" t="str">
        <f t="shared" ca="1" si="44"/>
        <v>-</v>
      </c>
      <c r="AI203" s="118">
        <f t="shared" ca="1" si="45"/>
        <v>0</v>
      </c>
      <c r="AJ203" s="120">
        <f t="shared" ca="1" si="46"/>
        <v>0</v>
      </c>
      <c r="AK203" s="118">
        <f t="shared" ca="1" si="33"/>
        <v>0</v>
      </c>
      <c r="AL203" s="118">
        <f t="shared" ca="1" si="34"/>
        <v>0</v>
      </c>
    </row>
    <row r="204" spans="1:38" ht="27" customHeight="1" x14ac:dyDescent="0.25">
      <c r="A204" s="53">
        <f>'OSNOVNA PLAČA'!A198</f>
        <v>189</v>
      </c>
      <c r="B204" s="333" t="str">
        <f t="shared" ca="1" si="21"/>
        <v>A189</v>
      </c>
      <c r="C204" s="333"/>
      <c r="D204" s="54" t="str">
        <f>IF(LEN('OSNOVNA PLAČA'!C198)&gt;0,'OSNOVNA PLAČA'!C198,"")</f>
        <v/>
      </c>
      <c r="E204" s="55" t="str">
        <f>IF(LEN('OSNOVNA PLAČA'!D198)&gt;0,'OSNOVNA PLAČA'!D198,"")</f>
        <v/>
      </c>
      <c r="F204" s="164">
        <f ca="1">IF(LEN(B204)&gt;0,'OBRAČUNANA OSNOVNA PLAČA'!M198,"")</f>
        <v>0</v>
      </c>
      <c r="G204" s="57"/>
      <c r="H204" s="57"/>
      <c r="I204" s="57"/>
      <c r="J204" s="57"/>
      <c r="K204" s="57"/>
      <c r="L204" s="178">
        <f t="shared" si="38"/>
        <v>0</v>
      </c>
      <c r="M204" s="179">
        <f t="shared" ca="1" si="47"/>
        <v>0</v>
      </c>
      <c r="N204" s="179">
        <f t="shared" ca="1" si="49"/>
        <v>0</v>
      </c>
      <c r="O204" s="180">
        <f t="shared" ca="1" si="39"/>
        <v>0</v>
      </c>
      <c r="P204" s="181">
        <f t="shared" ca="1" si="48"/>
        <v>0</v>
      </c>
      <c r="Q204" s="182">
        <f t="shared" ca="1" si="40"/>
        <v>0</v>
      </c>
      <c r="R204" s="182">
        <f ca="1">IF(LEN(B204)&gt;0,'8'!R204-'8'!Q204,"")</f>
        <v>0</v>
      </c>
      <c r="S204" s="183"/>
      <c r="T204" s="33"/>
      <c r="U204" s="33"/>
      <c r="V204" s="33"/>
      <c r="W204" s="33"/>
      <c r="X204" s="33"/>
      <c r="Y204" s="33"/>
      <c r="AB204" s="243">
        <f>ROW()</f>
        <v>204</v>
      </c>
      <c r="AC204" s="118">
        <f t="shared" ca="1" si="25"/>
        <v>0</v>
      </c>
      <c r="AD204" s="118">
        <f t="shared" ca="1" si="26"/>
        <v>0</v>
      </c>
      <c r="AE204" s="119" t="str">
        <f t="shared" ca="1" si="41"/>
        <v>-</v>
      </c>
      <c r="AF204" s="118" t="str">
        <f t="shared" ca="1" si="42"/>
        <v>-</v>
      </c>
      <c r="AG204" s="119" t="str">
        <f t="shared" ca="1" si="43"/>
        <v>-</v>
      </c>
      <c r="AH204" s="118" t="str">
        <f t="shared" ca="1" si="44"/>
        <v>-</v>
      </c>
      <c r="AI204" s="118">
        <f t="shared" ca="1" si="45"/>
        <v>0</v>
      </c>
      <c r="AJ204" s="120">
        <f t="shared" ca="1" si="46"/>
        <v>0</v>
      </c>
      <c r="AK204" s="118">
        <f t="shared" ca="1" si="33"/>
        <v>0</v>
      </c>
      <c r="AL204" s="118">
        <f t="shared" ca="1" si="34"/>
        <v>0</v>
      </c>
    </row>
    <row r="205" spans="1:38" ht="27" customHeight="1" x14ac:dyDescent="0.25">
      <c r="A205" s="53">
        <f>'OSNOVNA PLAČA'!A199</f>
        <v>190</v>
      </c>
      <c r="B205" s="333" t="str">
        <f t="shared" ca="1" si="21"/>
        <v>A190</v>
      </c>
      <c r="C205" s="333"/>
      <c r="D205" s="54" t="str">
        <f>IF(LEN('OSNOVNA PLAČA'!C199)&gt;0,'OSNOVNA PLAČA'!C199,"")</f>
        <v/>
      </c>
      <c r="E205" s="55" t="str">
        <f>IF(LEN('OSNOVNA PLAČA'!D199)&gt;0,'OSNOVNA PLAČA'!D199,"")</f>
        <v/>
      </c>
      <c r="F205" s="164">
        <f ca="1">IF(LEN(B205)&gt;0,'OBRAČUNANA OSNOVNA PLAČA'!M199,"")</f>
        <v>0</v>
      </c>
      <c r="G205" s="57"/>
      <c r="H205" s="57"/>
      <c r="I205" s="57"/>
      <c r="J205" s="57"/>
      <c r="K205" s="57"/>
      <c r="L205" s="178">
        <f t="shared" si="38"/>
        <v>0</v>
      </c>
      <c r="M205" s="179">
        <f t="shared" ca="1" si="47"/>
        <v>0</v>
      </c>
      <c r="N205" s="179">
        <f t="shared" ca="1" si="49"/>
        <v>0</v>
      </c>
      <c r="O205" s="180">
        <f t="shared" ca="1" si="39"/>
        <v>0</v>
      </c>
      <c r="P205" s="181">
        <f t="shared" ca="1" si="48"/>
        <v>0</v>
      </c>
      <c r="Q205" s="182">
        <f t="shared" ca="1" si="40"/>
        <v>0</v>
      </c>
      <c r="R205" s="182">
        <f ca="1">IF(LEN(B205)&gt;0,'8'!R205-'8'!Q205,"")</f>
        <v>0</v>
      </c>
      <c r="S205" s="183"/>
      <c r="T205" s="33"/>
      <c r="U205" s="33"/>
      <c r="V205" s="33"/>
      <c r="W205" s="33"/>
      <c r="X205" s="33"/>
      <c r="Y205" s="33"/>
      <c r="AB205" s="243">
        <f>ROW()</f>
        <v>205</v>
      </c>
      <c r="AC205" s="118">
        <f t="shared" ca="1" si="25"/>
        <v>0</v>
      </c>
      <c r="AD205" s="118">
        <f t="shared" ca="1" si="26"/>
        <v>0</v>
      </c>
      <c r="AE205" s="119" t="str">
        <f t="shared" ca="1" si="41"/>
        <v>-</v>
      </c>
      <c r="AF205" s="118" t="str">
        <f t="shared" ca="1" si="42"/>
        <v>-</v>
      </c>
      <c r="AG205" s="119" t="str">
        <f t="shared" ca="1" si="43"/>
        <v>-</v>
      </c>
      <c r="AH205" s="118" t="str">
        <f t="shared" ca="1" si="44"/>
        <v>-</v>
      </c>
      <c r="AI205" s="118">
        <f t="shared" ca="1" si="45"/>
        <v>0</v>
      </c>
      <c r="AJ205" s="120">
        <f t="shared" ca="1" si="46"/>
        <v>0</v>
      </c>
      <c r="AK205" s="118">
        <f t="shared" ca="1" si="33"/>
        <v>0</v>
      </c>
      <c r="AL205" s="118">
        <f t="shared" ca="1" si="34"/>
        <v>0</v>
      </c>
    </row>
    <row r="206" spans="1:38" ht="27" customHeight="1" x14ac:dyDescent="0.25">
      <c r="A206" s="53">
        <f>'OSNOVNA PLAČA'!A200</f>
        <v>191</v>
      </c>
      <c r="B206" s="333" t="str">
        <f t="shared" ca="1" si="21"/>
        <v>A191</v>
      </c>
      <c r="C206" s="333"/>
      <c r="D206" s="54" t="str">
        <f>IF(LEN('OSNOVNA PLAČA'!C200)&gt;0,'OSNOVNA PLAČA'!C200,"")</f>
        <v/>
      </c>
      <c r="E206" s="55" t="str">
        <f>IF(LEN('OSNOVNA PLAČA'!D200)&gt;0,'OSNOVNA PLAČA'!D200,"")</f>
        <v/>
      </c>
      <c r="F206" s="164">
        <f ca="1">IF(LEN(B206)&gt;0,'OBRAČUNANA OSNOVNA PLAČA'!M200,"")</f>
        <v>0</v>
      </c>
      <c r="G206" s="57"/>
      <c r="H206" s="57"/>
      <c r="I206" s="57"/>
      <c r="J206" s="57"/>
      <c r="K206" s="57"/>
      <c r="L206" s="178">
        <f t="shared" si="38"/>
        <v>0</v>
      </c>
      <c r="M206" s="179">
        <f t="shared" ca="1" si="47"/>
        <v>0</v>
      </c>
      <c r="N206" s="179">
        <f t="shared" ca="1" si="49"/>
        <v>0</v>
      </c>
      <c r="O206" s="180">
        <f t="shared" ca="1" si="39"/>
        <v>0</v>
      </c>
      <c r="P206" s="181">
        <f t="shared" ca="1" si="48"/>
        <v>0</v>
      </c>
      <c r="Q206" s="182">
        <f t="shared" ca="1" si="40"/>
        <v>0</v>
      </c>
      <c r="R206" s="182">
        <f ca="1">IF(LEN(B206)&gt;0,'8'!R206-'8'!Q206,"")</f>
        <v>0</v>
      </c>
      <c r="S206" s="183"/>
      <c r="T206" s="33"/>
      <c r="U206" s="33"/>
      <c r="V206" s="33"/>
      <c r="W206" s="33"/>
      <c r="X206" s="33"/>
      <c r="Y206" s="33"/>
      <c r="AB206" s="243">
        <f>ROW()</f>
        <v>206</v>
      </c>
      <c r="AC206" s="118">
        <f t="shared" ca="1" si="25"/>
        <v>0</v>
      </c>
      <c r="AD206" s="118">
        <f t="shared" ca="1" si="26"/>
        <v>0</v>
      </c>
      <c r="AE206" s="119" t="str">
        <f t="shared" ca="1" si="41"/>
        <v>-</v>
      </c>
      <c r="AF206" s="118" t="str">
        <f t="shared" ca="1" si="42"/>
        <v>-</v>
      </c>
      <c r="AG206" s="119" t="str">
        <f t="shared" ca="1" si="43"/>
        <v>-</v>
      </c>
      <c r="AH206" s="118" t="str">
        <f t="shared" ca="1" si="44"/>
        <v>-</v>
      </c>
      <c r="AI206" s="118">
        <f t="shared" ca="1" si="45"/>
        <v>0</v>
      </c>
      <c r="AJ206" s="120">
        <f t="shared" ca="1" si="46"/>
        <v>0</v>
      </c>
      <c r="AK206" s="118">
        <f t="shared" ca="1" si="33"/>
        <v>0</v>
      </c>
      <c r="AL206" s="118">
        <f t="shared" ca="1" si="34"/>
        <v>0</v>
      </c>
    </row>
    <row r="207" spans="1:38" ht="27" customHeight="1" x14ac:dyDescent="0.25">
      <c r="A207" s="53">
        <f>'OSNOVNA PLAČA'!A201</f>
        <v>192</v>
      </c>
      <c r="B207" s="333" t="str">
        <f t="shared" ca="1" si="21"/>
        <v>A192</v>
      </c>
      <c r="C207" s="333"/>
      <c r="D207" s="54" t="str">
        <f>IF(LEN('OSNOVNA PLAČA'!C201)&gt;0,'OSNOVNA PLAČA'!C201,"")</f>
        <v/>
      </c>
      <c r="E207" s="55" t="str">
        <f>IF(LEN('OSNOVNA PLAČA'!D201)&gt;0,'OSNOVNA PLAČA'!D201,"")</f>
        <v/>
      </c>
      <c r="F207" s="164">
        <f ca="1">IF(LEN(B207)&gt;0,'OBRAČUNANA OSNOVNA PLAČA'!M201,"")</f>
        <v>0</v>
      </c>
      <c r="G207" s="57"/>
      <c r="H207" s="57"/>
      <c r="I207" s="57"/>
      <c r="J207" s="57"/>
      <c r="K207" s="57"/>
      <c r="L207" s="178">
        <f t="shared" si="38"/>
        <v>0</v>
      </c>
      <c r="M207" s="179">
        <f t="shared" ca="1" si="47"/>
        <v>0</v>
      </c>
      <c r="N207" s="179">
        <f t="shared" ca="1" si="49"/>
        <v>0</v>
      </c>
      <c r="O207" s="180">
        <f t="shared" ca="1" si="39"/>
        <v>0</v>
      </c>
      <c r="P207" s="181">
        <f t="shared" ca="1" si="48"/>
        <v>0</v>
      </c>
      <c r="Q207" s="182">
        <f t="shared" ca="1" si="40"/>
        <v>0</v>
      </c>
      <c r="R207" s="182">
        <f ca="1">IF(LEN(B207)&gt;0,'8'!R207-'8'!Q207,"")</f>
        <v>0</v>
      </c>
      <c r="S207" s="183"/>
      <c r="T207" s="33"/>
      <c r="U207" s="33"/>
      <c r="V207" s="33"/>
      <c r="W207" s="33"/>
      <c r="X207" s="33"/>
      <c r="Y207" s="33"/>
      <c r="AB207" s="243">
        <f>ROW()</f>
        <v>207</v>
      </c>
      <c r="AC207" s="118">
        <f t="shared" ca="1" si="25"/>
        <v>0</v>
      </c>
      <c r="AD207" s="118">
        <f t="shared" ca="1" si="26"/>
        <v>0</v>
      </c>
      <c r="AE207" s="119" t="str">
        <f t="shared" ca="1" si="41"/>
        <v>-</v>
      </c>
      <c r="AF207" s="118" t="str">
        <f t="shared" ca="1" si="42"/>
        <v>-</v>
      </c>
      <c r="AG207" s="119" t="str">
        <f t="shared" ca="1" si="43"/>
        <v>-</v>
      </c>
      <c r="AH207" s="118" t="str">
        <f t="shared" ca="1" si="44"/>
        <v>-</v>
      </c>
      <c r="AI207" s="118">
        <f t="shared" ca="1" si="45"/>
        <v>0</v>
      </c>
      <c r="AJ207" s="120">
        <f t="shared" ca="1" si="46"/>
        <v>0</v>
      </c>
      <c r="AK207" s="118">
        <f t="shared" ca="1" si="33"/>
        <v>0</v>
      </c>
      <c r="AL207" s="118">
        <f t="shared" ca="1" si="34"/>
        <v>0</v>
      </c>
    </row>
    <row r="208" spans="1:38" ht="27" customHeight="1" x14ac:dyDescent="0.25">
      <c r="A208" s="53">
        <f>'OSNOVNA PLAČA'!A202</f>
        <v>193</v>
      </c>
      <c r="B208" s="333" t="str">
        <f t="shared" ca="1" si="21"/>
        <v>A193</v>
      </c>
      <c r="C208" s="333"/>
      <c r="D208" s="54" t="str">
        <f>IF(LEN('OSNOVNA PLAČA'!C202)&gt;0,'OSNOVNA PLAČA'!C202,"")</f>
        <v/>
      </c>
      <c r="E208" s="55" t="str">
        <f>IF(LEN('OSNOVNA PLAČA'!D202)&gt;0,'OSNOVNA PLAČA'!D202,"")</f>
        <v/>
      </c>
      <c r="F208" s="164">
        <f ca="1">IF(LEN(B208)&gt;0,'OBRAČUNANA OSNOVNA PLAČA'!M202,"")</f>
        <v>0</v>
      </c>
      <c r="G208" s="57"/>
      <c r="H208" s="57"/>
      <c r="I208" s="57"/>
      <c r="J208" s="57"/>
      <c r="K208" s="57"/>
      <c r="L208" s="178">
        <f t="shared" ref="L208:L265" si="50">+G208+H208+I208+J208+K208</f>
        <v>0</v>
      </c>
      <c r="M208" s="179">
        <f t="shared" ca="1" si="47"/>
        <v>0</v>
      </c>
      <c r="N208" s="179">
        <f t="shared" ca="1" si="49"/>
        <v>0</v>
      </c>
      <c r="O208" s="180">
        <f t="shared" ref="O208:O265" ca="1" si="51">IF(LEN(B208)&gt;0,M208*$P$267,"")</f>
        <v>0</v>
      </c>
      <c r="P208" s="181">
        <f t="shared" ca="1" si="48"/>
        <v>0</v>
      </c>
      <c r="Q208" s="182">
        <f t="shared" ref="Q208:Q265" ca="1" si="52">MIN(P208,R208)</f>
        <v>0</v>
      </c>
      <c r="R208" s="182">
        <f ca="1">IF(LEN(B208)&gt;0,'8'!R208-'8'!Q208,"")</f>
        <v>0</v>
      </c>
      <c r="S208" s="183"/>
      <c r="T208" s="33"/>
      <c r="U208" s="33"/>
      <c r="V208" s="33"/>
      <c r="W208" s="33"/>
      <c r="X208" s="33"/>
      <c r="Y208" s="33"/>
      <c r="AB208" s="243">
        <f>ROW()</f>
        <v>208</v>
      </c>
      <c r="AC208" s="118">
        <f t="shared" ca="1" si="25"/>
        <v>0</v>
      </c>
      <c r="AD208" s="118">
        <f t="shared" ca="1" si="26"/>
        <v>0</v>
      </c>
      <c r="AE208" s="119" t="str">
        <f t="shared" ref="AE208:AE265" ca="1" si="53">IF(AC208&gt;=AD208,"-",$L208/(5*MAX($M$271:$M$272)))</f>
        <v>-</v>
      </c>
      <c r="AF208" s="118" t="str">
        <f t="shared" ref="AF208:AF265" ca="1" si="54">IF(AC208&gt;=AD208,"-",$L208/(5*MAX($M$271:$M$272))*AK208)</f>
        <v>-</v>
      </c>
      <c r="AG208" s="119" t="str">
        <f t="shared" ref="AG208:AG265" ca="1" si="55">IF(AE208="-","-",AE208*$AF$267)</f>
        <v>-</v>
      </c>
      <c r="AH208" s="118" t="str">
        <f t="shared" ref="AH208:AH265" ca="1" si="56">IF(AF208="-","-",AF208*$AF$267)</f>
        <v>-</v>
      </c>
      <c r="AI208" s="118">
        <f t="shared" ref="AI208:AI265" ca="1" si="57">IF(AG208="-",0,MIN(AH208,R208))</f>
        <v>0</v>
      </c>
      <c r="AJ208" s="120">
        <f t="shared" ref="AJ208:AJ265" ca="1" si="58">+AD208-AC208</f>
        <v>0</v>
      </c>
      <c r="AK208" s="118">
        <f t="shared" ca="1" si="33"/>
        <v>0</v>
      </c>
      <c r="AL208" s="118">
        <f t="shared" ca="1" si="34"/>
        <v>0</v>
      </c>
    </row>
    <row r="209" spans="1:38" ht="27" customHeight="1" x14ac:dyDescent="0.25">
      <c r="A209" s="53">
        <f>'OSNOVNA PLAČA'!A203</f>
        <v>194</v>
      </c>
      <c r="B209" s="333" t="str">
        <f t="shared" ca="1" si="21"/>
        <v>A194</v>
      </c>
      <c r="C209" s="333"/>
      <c r="D209" s="54" t="str">
        <f>IF(LEN('OSNOVNA PLAČA'!C203)&gt;0,'OSNOVNA PLAČA'!C203,"")</f>
        <v/>
      </c>
      <c r="E209" s="55" t="str">
        <f>IF(LEN('OSNOVNA PLAČA'!D203)&gt;0,'OSNOVNA PLAČA'!D203,"")</f>
        <v/>
      </c>
      <c r="F209" s="164">
        <f ca="1">IF(LEN(B209)&gt;0,'OBRAČUNANA OSNOVNA PLAČA'!M203,"")</f>
        <v>0</v>
      </c>
      <c r="G209" s="57"/>
      <c r="H209" s="57"/>
      <c r="I209" s="57"/>
      <c r="J209" s="57"/>
      <c r="K209" s="57"/>
      <c r="L209" s="178">
        <f t="shared" si="50"/>
        <v>0</v>
      </c>
      <c r="M209" s="179">
        <f t="shared" ref="M209:M265" ca="1" si="59">IF(LEN(B209)&gt;0,L209/5,"")</f>
        <v>0</v>
      </c>
      <c r="N209" s="179">
        <f t="shared" ca="1" si="49"/>
        <v>0</v>
      </c>
      <c r="O209" s="180">
        <f t="shared" ca="1" si="51"/>
        <v>0</v>
      </c>
      <c r="P209" s="181">
        <f t="shared" ref="P209:P265" ca="1" si="60">IF(LEN(B209)&gt;0,F209*O209,"")</f>
        <v>0</v>
      </c>
      <c r="Q209" s="182">
        <f t="shared" ca="1" si="52"/>
        <v>0</v>
      </c>
      <c r="R209" s="182">
        <f ca="1">IF(LEN(B209)&gt;0,'8'!R209-'8'!Q209,"")</f>
        <v>0</v>
      </c>
      <c r="S209" s="183"/>
      <c r="T209" s="33"/>
      <c r="U209" s="33"/>
      <c r="V209" s="33"/>
      <c r="W209" s="33"/>
      <c r="X209" s="33"/>
      <c r="Y209" s="33"/>
      <c r="AB209" s="243">
        <f>ROW()</f>
        <v>209</v>
      </c>
      <c r="AC209" s="118">
        <f t="shared" ca="1" si="25"/>
        <v>0</v>
      </c>
      <c r="AD209" s="118">
        <f t="shared" ca="1" si="26"/>
        <v>0</v>
      </c>
      <c r="AE209" s="119" t="str">
        <f t="shared" ca="1" si="53"/>
        <v>-</v>
      </c>
      <c r="AF209" s="118" t="str">
        <f t="shared" ca="1" si="54"/>
        <v>-</v>
      </c>
      <c r="AG209" s="119" t="str">
        <f t="shared" ca="1" si="55"/>
        <v>-</v>
      </c>
      <c r="AH209" s="118" t="str">
        <f t="shared" ca="1" si="56"/>
        <v>-</v>
      </c>
      <c r="AI209" s="118">
        <f t="shared" ca="1" si="57"/>
        <v>0</v>
      </c>
      <c r="AJ209" s="120">
        <f t="shared" ca="1" si="58"/>
        <v>0</v>
      </c>
      <c r="AK209" s="118">
        <f t="shared" ca="1" si="33"/>
        <v>0</v>
      </c>
      <c r="AL209" s="118">
        <f t="shared" ca="1" si="34"/>
        <v>0</v>
      </c>
    </row>
    <row r="210" spans="1:38" ht="27" customHeight="1" x14ac:dyDescent="0.25">
      <c r="A210" s="53">
        <f>'OSNOVNA PLAČA'!A204</f>
        <v>195</v>
      </c>
      <c r="B210" s="333" t="str">
        <f t="shared" ca="1" si="21"/>
        <v>A195</v>
      </c>
      <c r="C210" s="333"/>
      <c r="D210" s="54" t="str">
        <f>IF(LEN('OSNOVNA PLAČA'!C204)&gt;0,'OSNOVNA PLAČA'!C204,"")</f>
        <v/>
      </c>
      <c r="E210" s="55" t="str">
        <f>IF(LEN('OSNOVNA PLAČA'!D204)&gt;0,'OSNOVNA PLAČA'!D204,"")</f>
        <v/>
      </c>
      <c r="F210" s="164">
        <f ca="1">IF(LEN(B210)&gt;0,'OBRAČUNANA OSNOVNA PLAČA'!M204,"")</f>
        <v>0</v>
      </c>
      <c r="G210" s="57"/>
      <c r="H210" s="57"/>
      <c r="I210" s="57"/>
      <c r="J210" s="57"/>
      <c r="K210" s="57"/>
      <c r="L210" s="178">
        <f t="shared" si="50"/>
        <v>0</v>
      </c>
      <c r="M210" s="179">
        <f t="shared" ca="1" si="59"/>
        <v>0</v>
      </c>
      <c r="N210" s="179">
        <f t="shared" ref="N210:N265" ca="1" si="61">IF(LEN(B210)&gt;0,F210*M210,"")</f>
        <v>0</v>
      </c>
      <c r="O210" s="180">
        <f t="shared" ca="1" si="51"/>
        <v>0</v>
      </c>
      <c r="P210" s="181">
        <f t="shared" ca="1" si="60"/>
        <v>0</v>
      </c>
      <c r="Q210" s="182">
        <f t="shared" ca="1" si="52"/>
        <v>0</v>
      </c>
      <c r="R210" s="182">
        <f ca="1">IF(LEN(B210)&gt;0,'8'!R210-'8'!Q210,"")</f>
        <v>0</v>
      </c>
      <c r="S210" s="183"/>
      <c r="T210" s="33"/>
      <c r="U210" s="33"/>
      <c r="V210" s="33"/>
      <c r="W210" s="33"/>
      <c r="X210" s="33"/>
      <c r="Y210" s="33"/>
      <c r="AB210" s="243">
        <f>ROW()</f>
        <v>210</v>
      </c>
      <c r="AC210" s="118">
        <f t="shared" ca="1" si="25"/>
        <v>0</v>
      </c>
      <c r="AD210" s="118">
        <f t="shared" ca="1" si="26"/>
        <v>0</v>
      </c>
      <c r="AE210" s="119" t="str">
        <f t="shared" ca="1" si="53"/>
        <v>-</v>
      </c>
      <c r="AF210" s="118" t="str">
        <f t="shared" ca="1" si="54"/>
        <v>-</v>
      </c>
      <c r="AG210" s="119" t="str">
        <f t="shared" ca="1" si="55"/>
        <v>-</v>
      </c>
      <c r="AH210" s="118" t="str">
        <f t="shared" ca="1" si="56"/>
        <v>-</v>
      </c>
      <c r="AI210" s="118">
        <f t="shared" ca="1" si="57"/>
        <v>0</v>
      </c>
      <c r="AJ210" s="120">
        <f t="shared" ca="1" si="58"/>
        <v>0</v>
      </c>
      <c r="AK210" s="118">
        <f t="shared" ca="1" si="33"/>
        <v>0</v>
      </c>
      <c r="AL210" s="118">
        <f t="shared" ca="1" si="34"/>
        <v>0</v>
      </c>
    </row>
    <row r="211" spans="1:38" ht="27" customHeight="1" x14ac:dyDescent="0.25">
      <c r="A211" s="53">
        <f>'OSNOVNA PLAČA'!A205</f>
        <v>196</v>
      </c>
      <c r="B211" s="333" t="str">
        <f t="shared" ca="1" si="21"/>
        <v>A196</v>
      </c>
      <c r="C211" s="333"/>
      <c r="D211" s="54" t="str">
        <f>IF(LEN('OSNOVNA PLAČA'!C205)&gt;0,'OSNOVNA PLAČA'!C205,"")</f>
        <v/>
      </c>
      <c r="E211" s="55" t="str">
        <f>IF(LEN('OSNOVNA PLAČA'!D205)&gt;0,'OSNOVNA PLAČA'!D205,"")</f>
        <v/>
      </c>
      <c r="F211" s="164">
        <f ca="1">IF(LEN(B211)&gt;0,'OBRAČUNANA OSNOVNA PLAČA'!M205,"")</f>
        <v>0</v>
      </c>
      <c r="G211" s="57"/>
      <c r="H211" s="57"/>
      <c r="I211" s="57"/>
      <c r="J211" s="57"/>
      <c r="K211" s="57"/>
      <c r="L211" s="178">
        <f t="shared" si="50"/>
        <v>0</v>
      </c>
      <c r="M211" s="179">
        <f t="shared" ca="1" si="59"/>
        <v>0</v>
      </c>
      <c r="N211" s="179">
        <f t="shared" ca="1" si="61"/>
        <v>0</v>
      </c>
      <c r="O211" s="180">
        <f t="shared" ca="1" si="51"/>
        <v>0</v>
      </c>
      <c r="P211" s="181">
        <f t="shared" ca="1" si="60"/>
        <v>0</v>
      </c>
      <c r="Q211" s="182">
        <f t="shared" ca="1" si="52"/>
        <v>0</v>
      </c>
      <c r="R211" s="182">
        <f ca="1">IF(LEN(B211)&gt;0,'8'!R211-'8'!Q211,"")</f>
        <v>0</v>
      </c>
      <c r="S211" s="183"/>
      <c r="T211" s="33"/>
      <c r="U211" s="33"/>
      <c r="V211" s="33"/>
      <c r="W211" s="33"/>
      <c r="X211" s="33"/>
      <c r="Y211" s="33"/>
      <c r="AB211" s="243">
        <f>ROW()</f>
        <v>211</v>
      </c>
      <c r="AC211" s="118">
        <f t="shared" ca="1" si="25"/>
        <v>0</v>
      </c>
      <c r="AD211" s="118">
        <f t="shared" ca="1" si="26"/>
        <v>0</v>
      </c>
      <c r="AE211" s="119" t="str">
        <f t="shared" ca="1" si="53"/>
        <v>-</v>
      </c>
      <c r="AF211" s="118" t="str">
        <f t="shared" ca="1" si="54"/>
        <v>-</v>
      </c>
      <c r="AG211" s="119" t="str">
        <f t="shared" ca="1" si="55"/>
        <v>-</v>
      </c>
      <c r="AH211" s="118" t="str">
        <f t="shared" ca="1" si="56"/>
        <v>-</v>
      </c>
      <c r="AI211" s="118">
        <f t="shared" ca="1" si="57"/>
        <v>0</v>
      </c>
      <c r="AJ211" s="120">
        <f t="shared" ca="1" si="58"/>
        <v>0</v>
      </c>
      <c r="AK211" s="118">
        <f t="shared" ca="1" si="33"/>
        <v>0</v>
      </c>
      <c r="AL211" s="118">
        <f t="shared" ca="1" si="34"/>
        <v>0</v>
      </c>
    </row>
    <row r="212" spans="1:38" ht="27" customHeight="1" x14ac:dyDescent="0.25">
      <c r="A212" s="53">
        <f>'OSNOVNA PLAČA'!A206</f>
        <v>197</v>
      </c>
      <c r="B212" s="333" t="str">
        <f t="shared" ca="1" si="21"/>
        <v>A197</v>
      </c>
      <c r="C212" s="333"/>
      <c r="D212" s="54" t="str">
        <f>IF(LEN('OSNOVNA PLAČA'!C206)&gt;0,'OSNOVNA PLAČA'!C206,"")</f>
        <v/>
      </c>
      <c r="E212" s="55" t="str">
        <f>IF(LEN('OSNOVNA PLAČA'!D206)&gt;0,'OSNOVNA PLAČA'!D206,"")</f>
        <v/>
      </c>
      <c r="F212" s="164">
        <f ca="1">IF(LEN(B212)&gt;0,'OBRAČUNANA OSNOVNA PLAČA'!M206,"")</f>
        <v>0</v>
      </c>
      <c r="G212" s="57"/>
      <c r="H212" s="57"/>
      <c r="I212" s="57"/>
      <c r="J212" s="57"/>
      <c r="K212" s="57"/>
      <c r="L212" s="178">
        <f t="shared" si="50"/>
        <v>0</v>
      </c>
      <c r="M212" s="179">
        <f t="shared" ca="1" si="59"/>
        <v>0</v>
      </c>
      <c r="N212" s="179">
        <f t="shared" ca="1" si="61"/>
        <v>0</v>
      </c>
      <c r="O212" s="180">
        <f t="shared" ca="1" si="51"/>
        <v>0</v>
      </c>
      <c r="P212" s="181">
        <f t="shared" ca="1" si="60"/>
        <v>0</v>
      </c>
      <c r="Q212" s="182">
        <f t="shared" ca="1" si="52"/>
        <v>0</v>
      </c>
      <c r="R212" s="182">
        <f ca="1">IF(LEN(B212)&gt;0,'8'!R212-'8'!Q212,"")</f>
        <v>0</v>
      </c>
      <c r="S212" s="183"/>
      <c r="T212" s="33"/>
      <c r="U212" s="33"/>
      <c r="V212" s="33"/>
      <c r="W212" s="33"/>
      <c r="X212" s="33"/>
      <c r="Y212" s="33"/>
      <c r="AB212" s="243">
        <f>ROW()</f>
        <v>212</v>
      </c>
      <c r="AC212" s="118">
        <f t="shared" ca="1" si="25"/>
        <v>0</v>
      </c>
      <c r="AD212" s="118">
        <f t="shared" ca="1" si="26"/>
        <v>0</v>
      </c>
      <c r="AE212" s="119" t="str">
        <f t="shared" ca="1" si="53"/>
        <v>-</v>
      </c>
      <c r="AF212" s="118" t="str">
        <f t="shared" ca="1" si="54"/>
        <v>-</v>
      </c>
      <c r="AG212" s="119" t="str">
        <f t="shared" ca="1" si="55"/>
        <v>-</v>
      </c>
      <c r="AH212" s="118" t="str">
        <f t="shared" ca="1" si="56"/>
        <v>-</v>
      </c>
      <c r="AI212" s="118">
        <f t="shared" ca="1" si="57"/>
        <v>0</v>
      </c>
      <c r="AJ212" s="120">
        <f t="shared" ca="1" si="58"/>
        <v>0</v>
      </c>
      <c r="AK212" s="118">
        <f t="shared" ca="1" si="33"/>
        <v>0</v>
      </c>
      <c r="AL212" s="118">
        <f t="shared" ca="1" si="34"/>
        <v>0</v>
      </c>
    </row>
    <row r="213" spans="1:38" ht="27" customHeight="1" x14ac:dyDescent="0.25">
      <c r="A213" s="53">
        <f>'OSNOVNA PLAČA'!A207</f>
        <v>198</v>
      </c>
      <c r="B213" s="333" t="str">
        <f t="shared" ca="1" si="21"/>
        <v>A198</v>
      </c>
      <c r="C213" s="333"/>
      <c r="D213" s="54" t="str">
        <f>IF(LEN('OSNOVNA PLAČA'!C207)&gt;0,'OSNOVNA PLAČA'!C207,"")</f>
        <v/>
      </c>
      <c r="E213" s="55" t="str">
        <f>IF(LEN('OSNOVNA PLAČA'!D207)&gt;0,'OSNOVNA PLAČA'!D207,"")</f>
        <v/>
      </c>
      <c r="F213" s="164">
        <f ca="1">IF(LEN(B213)&gt;0,'OBRAČUNANA OSNOVNA PLAČA'!M207,"")</f>
        <v>0</v>
      </c>
      <c r="G213" s="57"/>
      <c r="H213" s="57"/>
      <c r="I213" s="57"/>
      <c r="J213" s="57"/>
      <c r="K213" s="57"/>
      <c r="L213" s="178">
        <f t="shared" si="50"/>
        <v>0</v>
      </c>
      <c r="M213" s="179">
        <f t="shared" ca="1" si="59"/>
        <v>0</v>
      </c>
      <c r="N213" s="179">
        <f t="shared" ca="1" si="61"/>
        <v>0</v>
      </c>
      <c r="O213" s="180">
        <f t="shared" ca="1" si="51"/>
        <v>0</v>
      </c>
      <c r="P213" s="181">
        <f t="shared" ca="1" si="60"/>
        <v>0</v>
      </c>
      <c r="Q213" s="182">
        <f t="shared" ca="1" si="52"/>
        <v>0</v>
      </c>
      <c r="R213" s="182">
        <f ca="1">IF(LEN(B213)&gt;0,'8'!R213-'8'!Q213,"")</f>
        <v>0</v>
      </c>
      <c r="S213" s="183"/>
      <c r="T213" s="33"/>
      <c r="U213" s="33"/>
      <c r="V213" s="33"/>
      <c r="W213" s="33"/>
      <c r="X213" s="33"/>
      <c r="Y213" s="33"/>
      <c r="AB213" s="243">
        <f>ROW()</f>
        <v>213</v>
      </c>
      <c r="AC213" s="118">
        <f t="shared" ca="1" si="25"/>
        <v>0</v>
      </c>
      <c r="AD213" s="118">
        <f t="shared" ca="1" si="26"/>
        <v>0</v>
      </c>
      <c r="AE213" s="119" t="str">
        <f t="shared" ca="1" si="53"/>
        <v>-</v>
      </c>
      <c r="AF213" s="118" t="str">
        <f t="shared" ca="1" si="54"/>
        <v>-</v>
      </c>
      <c r="AG213" s="119" t="str">
        <f t="shared" ca="1" si="55"/>
        <v>-</v>
      </c>
      <c r="AH213" s="118" t="str">
        <f t="shared" ca="1" si="56"/>
        <v>-</v>
      </c>
      <c r="AI213" s="118">
        <f t="shared" ca="1" si="57"/>
        <v>0</v>
      </c>
      <c r="AJ213" s="120">
        <f t="shared" ca="1" si="58"/>
        <v>0</v>
      </c>
      <c r="AK213" s="118">
        <f t="shared" ca="1" si="33"/>
        <v>0</v>
      </c>
      <c r="AL213" s="118">
        <f t="shared" ca="1" si="34"/>
        <v>0</v>
      </c>
    </row>
    <row r="214" spans="1:38" ht="27" customHeight="1" x14ac:dyDescent="0.25">
      <c r="A214" s="53">
        <f>'OSNOVNA PLAČA'!A208</f>
        <v>199</v>
      </c>
      <c r="B214" s="333" t="str">
        <f t="shared" ca="1" si="21"/>
        <v>A199</v>
      </c>
      <c r="C214" s="333"/>
      <c r="D214" s="54" t="str">
        <f>IF(LEN('OSNOVNA PLAČA'!C208)&gt;0,'OSNOVNA PLAČA'!C208,"")</f>
        <v/>
      </c>
      <c r="E214" s="55" t="str">
        <f>IF(LEN('OSNOVNA PLAČA'!D208)&gt;0,'OSNOVNA PLAČA'!D208,"")</f>
        <v/>
      </c>
      <c r="F214" s="164">
        <f ca="1">IF(LEN(B214)&gt;0,'OBRAČUNANA OSNOVNA PLAČA'!M208,"")</f>
        <v>0</v>
      </c>
      <c r="G214" s="57"/>
      <c r="H214" s="57"/>
      <c r="I214" s="57"/>
      <c r="J214" s="57"/>
      <c r="K214" s="57"/>
      <c r="L214" s="178">
        <f t="shared" si="50"/>
        <v>0</v>
      </c>
      <c r="M214" s="179">
        <f t="shared" ca="1" si="59"/>
        <v>0</v>
      </c>
      <c r="N214" s="179">
        <f t="shared" ca="1" si="61"/>
        <v>0</v>
      </c>
      <c r="O214" s="180">
        <f t="shared" ca="1" si="51"/>
        <v>0</v>
      </c>
      <c r="P214" s="181">
        <f t="shared" ca="1" si="60"/>
        <v>0</v>
      </c>
      <c r="Q214" s="182">
        <f t="shared" ca="1" si="52"/>
        <v>0</v>
      </c>
      <c r="R214" s="182">
        <f ca="1">IF(LEN(B214)&gt;0,'8'!R214-'8'!Q214,"")</f>
        <v>0</v>
      </c>
      <c r="S214" s="183"/>
      <c r="T214" s="33"/>
      <c r="U214" s="33"/>
      <c r="V214" s="33"/>
      <c r="W214" s="33"/>
      <c r="X214" s="33"/>
      <c r="Y214" s="33"/>
      <c r="AB214" s="243">
        <f>ROW()</f>
        <v>214</v>
      </c>
      <c r="AC214" s="118">
        <f t="shared" ca="1" si="25"/>
        <v>0</v>
      </c>
      <c r="AD214" s="118">
        <f t="shared" ca="1" si="26"/>
        <v>0</v>
      </c>
      <c r="AE214" s="119" t="str">
        <f t="shared" ca="1" si="53"/>
        <v>-</v>
      </c>
      <c r="AF214" s="118" t="str">
        <f t="shared" ca="1" si="54"/>
        <v>-</v>
      </c>
      <c r="AG214" s="119" t="str">
        <f t="shared" ca="1" si="55"/>
        <v>-</v>
      </c>
      <c r="AH214" s="118" t="str">
        <f t="shared" ca="1" si="56"/>
        <v>-</v>
      </c>
      <c r="AI214" s="118">
        <f t="shared" ca="1" si="57"/>
        <v>0</v>
      </c>
      <c r="AJ214" s="120">
        <f t="shared" ca="1" si="58"/>
        <v>0</v>
      </c>
      <c r="AK214" s="118">
        <f t="shared" ca="1" si="33"/>
        <v>0</v>
      </c>
      <c r="AL214" s="118">
        <f t="shared" ca="1" si="34"/>
        <v>0</v>
      </c>
    </row>
    <row r="215" spans="1:38" ht="27" customHeight="1" x14ac:dyDescent="0.25">
      <c r="A215" s="53">
        <f>'OSNOVNA PLAČA'!A209</f>
        <v>200</v>
      </c>
      <c r="B215" s="333" t="str">
        <f t="shared" ca="1" si="21"/>
        <v>A200</v>
      </c>
      <c r="C215" s="333"/>
      <c r="D215" s="54" t="str">
        <f>IF(LEN('OSNOVNA PLAČA'!C209)&gt;0,'OSNOVNA PLAČA'!C209,"")</f>
        <v/>
      </c>
      <c r="E215" s="55" t="str">
        <f>IF(LEN('OSNOVNA PLAČA'!D209)&gt;0,'OSNOVNA PLAČA'!D209,"")</f>
        <v/>
      </c>
      <c r="F215" s="164">
        <f ca="1">IF(LEN(B215)&gt;0,'OBRAČUNANA OSNOVNA PLAČA'!M209,"")</f>
        <v>0</v>
      </c>
      <c r="G215" s="57"/>
      <c r="H215" s="57"/>
      <c r="I215" s="57"/>
      <c r="J215" s="57"/>
      <c r="K215" s="57"/>
      <c r="L215" s="178">
        <f t="shared" si="50"/>
        <v>0</v>
      </c>
      <c r="M215" s="179">
        <f t="shared" ca="1" si="59"/>
        <v>0</v>
      </c>
      <c r="N215" s="179">
        <f t="shared" ca="1" si="61"/>
        <v>0</v>
      </c>
      <c r="O215" s="180">
        <f t="shared" ca="1" si="51"/>
        <v>0</v>
      </c>
      <c r="P215" s="181">
        <f t="shared" ca="1" si="60"/>
        <v>0</v>
      </c>
      <c r="Q215" s="182">
        <f t="shared" ca="1" si="52"/>
        <v>0</v>
      </c>
      <c r="R215" s="182">
        <f ca="1">IF(LEN(B215)&gt;0,'8'!R215-'8'!Q215,"")</f>
        <v>0</v>
      </c>
      <c r="S215" s="183"/>
      <c r="T215" s="33"/>
      <c r="U215" s="33"/>
      <c r="V215" s="33"/>
      <c r="W215" s="33"/>
      <c r="X215" s="33"/>
      <c r="Y215" s="33"/>
      <c r="AB215" s="243">
        <f>ROW()</f>
        <v>215</v>
      </c>
      <c r="AC215" s="118">
        <f t="shared" ca="1" si="25"/>
        <v>0</v>
      </c>
      <c r="AD215" s="118">
        <f t="shared" ca="1" si="26"/>
        <v>0</v>
      </c>
      <c r="AE215" s="119" t="str">
        <f t="shared" ca="1" si="53"/>
        <v>-</v>
      </c>
      <c r="AF215" s="118" t="str">
        <f t="shared" ca="1" si="54"/>
        <v>-</v>
      </c>
      <c r="AG215" s="119" t="str">
        <f t="shared" ca="1" si="55"/>
        <v>-</v>
      </c>
      <c r="AH215" s="118" t="str">
        <f t="shared" ca="1" si="56"/>
        <v>-</v>
      </c>
      <c r="AI215" s="118">
        <f t="shared" ca="1" si="57"/>
        <v>0</v>
      </c>
      <c r="AJ215" s="120">
        <f t="shared" ca="1" si="58"/>
        <v>0</v>
      </c>
      <c r="AK215" s="118">
        <f t="shared" ca="1" si="33"/>
        <v>0</v>
      </c>
      <c r="AL215" s="118">
        <f t="shared" ca="1" si="34"/>
        <v>0</v>
      </c>
    </row>
    <row r="216" spans="1:38" ht="27" customHeight="1" x14ac:dyDescent="0.25">
      <c r="A216" s="53">
        <f>'OSNOVNA PLAČA'!A210</f>
        <v>201</v>
      </c>
      <c r="B216" s="333" t="str">
        <f t="shared" ca="1" si="21"/>
        <v>A201</v>
      </c>
      <c r="C216" s="333"/>
      <c r="D216" s="54" t="str">
        <f>IF(LEN('OSNOVNA PLAČA'!C210)&gt;0,'OSNOVNA PLAČA'!C210,"")</f>
        <v/>
      </c>
      <c r="E216" s="55" t="str">
        <f>IF(LEN('OSNOVNA PLAČA'!D210)&gt;0,'OSNOVNA PLAČA'!D210,"")</f>
        <v/>
      </c>
      <c r="F216" s="164">
        <f ca="1">IF(LEN(B216)&gt;0,'OBRAČUNANA OSNOVNA PLAČA'!M210,"")</f>
        <v>0</v>
      </c>
      <c r="G216" s="57"/>
      <c r="H216" s="57"/>
      <c r="I216" s="57"/>
      <c r="J216" s="57"/>
      <c r="K216" s="57"/>
      <c r="L216" s="178">
        <f t="shared" si="50"/>
        <v>0</v>
      </c>
      <c r="M216" s="179">
        <f t="shared" ca="1" si="59"/>
        <v>0</v>
      </c>
      <c r="N216" s="179">
        <f t="shared" ca="1" si="61"/>
        <v>0</v>
      </c>
      <c r="O216" s="180">
        <f t="shared" ca="1" si="51"/>
        <v>0</v>
      </c>
      <c r="P216" s="181">
        <f t="shared" ca="1" si="60"/>
        <v>0</v>
      </c>
      <c r="Q216" s="182">
        <f t="shared" ca="1" si="52"/>
        <v>0</v>
      </c>
      <c r="R216" s="182">
        <f ca="1">IF(LEN(B216)&gt;0,'8'!R216-'8'!Q216,"")</f>
        <v>0</v>
      </c>
      <c r="S216" s="183"/>
      <c r="T216" s="33"/>
      <c r="U216" s="33"/>
      <c r="V216" s="33"/>
      <c r="W216" s="33"/>
      <c r="X216" s="33"/>
      <c r="Y216" s="33"/>
      <c r="AB216" s="243">
        <f>ROW()</f>
        <v>216</v>
      </c>
      <c r="AC216" s="118">
        <f t="shared" ca="1" si="25"/>
        <v>0</v>
      </c>
      <c r="AD216" s="118">
        <f t="shared" ca="1" si="26"/>
        <v>0</v>
      </c>
      <c r="AE216" s="119" t="str">
        <f t="shared" ca="1" si="53"/>
        <v>-</v>
      </c>
      <c r="AF216" s="118" t="str">
        <f t="shared" ca="1" si="54"/>
        <v>-</v>
      </c>
      <c r="AG216" s="119" t="str">
        <f t="shared" ca="1" si="55"/>
        <v>-</v>
      </c>
      <c r="AH216" s="118" t="str">
        <f t="shared" ca="1" si="56"/>
        <v>-</v>
      </c>
      <c r="AI216" s="118">
        <f t="shared" ca="1" si="57"/>
        <v>0</v>
      </c>
      <c r="AJ216" s="120">
        <f t="shared" ca="1" si="58"/>
        <v>0</v>
      </c>
      <c r="AK216" s="118">
        <f t="shared" ca="1" si="33"/>
        <v>0</v>
      </c>
      <c r="AL216" s="118">
        <f t="shared" ca="1" si="34"/>
        <v>0</v>
      </c>
    </row>
    <row r="217" spans="1:38" ht="27" customHeight="1" x14ac:dyDescent="0.25">
      <c r="A217" s="53">
        <f>'OSNOVNA PLAČA'!A211</f>
        <v>202</v>
      </c>
      <c r="B217" s="333" t="str">
        <f t="shared" ca="1" si="21"/>
        <v>A202</v>
      </c>
      <c r="C217" s="333"/>
      <c r="D217" s="54" t="str">
        <f>IF(LEN('OSNOVNA PLAČA'!C211)&gt;0,'OSNOVNA PLAČA'!C211,"")</f>
        <v/>
      </c>
      <c r="E217" s="55" t="str">
        <f>IF(LEN('OSNOVNA PLAČA'!D211)&gt;0,'OSNOVNA PLAČA'!D211,"")</f>
        <v/>
      </c>
      <c r="F217" s="164">
        <f ca="1">IF(LEN(B217)&gt;0,'OBRAČUNANA OSNOVNA PLAČA'!M211,"")</f>
        <v>0</v>
      </c>
      <c r="G217" s="57"/>
      <c r="H217" s="57"/>
      <c r="I217" s="57"/>
      <c r="J217" s="57"/>
      <c r="K217" s="57"/>
      <c r="L217" s="178">
        <f t="shared" si="50"/>
        <v>0</v>
      </c>
      <c r="M217" s="179">
        <f t="shared" ca="1" si="59"/>
        <v>0</v>
      </c>
      <c r="N217" s="179">
        <f t="shared" ca="1" si="61"/>
        <v>0</v>
      </c>
      <c r="O217" s="180">
        <f t="shared" ca="1" si="51"/>
        <v>0</v>
      </c>
      <c r="P217" s="181">
        <f t="shared" ca="1" si="60"/>
        <v>0</v>
      </c>
      <c r="Q217" s="182">
        <f t="shared" ca="1" si="52"/>
        <v>0</v>
      </c>
      <c r="R217" s="182">
        <f ca="1">IF(LEN(B217)&gt;0,'8'!R217-'8'!Q217,"")</f>
        <v>0</v>
      </c>
      <c r="S217" s="183"/>
      <c r="T217" s="33"/>
      <c r="U217" s="33"/>
      <c r="V217" s="33"/>
      <c r="W217" s="33"/>
      <c r="X217" s="33"/>
      <c r="Y217" s="33"/>
      <c r="AB217" s="243">
        <f>ROW()</f>
        <v>217</v>
      </c>
      <c r="AC217" s="118">
        <f t="shared" ca="1" si="25"/>
        <v>0</v>
      </c>
      <c r="AD217" s="118">
        <f t="shared" ca="1" si="26"/>
        <v>0</v>
      </c>
      <c r="AE217" s="119" t="str">
        <f t="shared" ca="1" si="53"/>
        <v>-</v>
      </c>
      <c r="AF217" s="118" t="str">
        <f t="shared" ca="1" si="54"/>
        <v>-</v>
      </c>
      <c r="AG217" s="119" t="str">
        <f t="shared" ca="1" si="55"/>
        <v>-</v>
      </c>
      <c r="AH217" s="118" t="str">
        <f t="shared" ca="1" si="56"/>
        <v>-</v>
      </c>
      <c r="AI217" s="118">
        <f t="shared" ca="1" si="57"/>
        <v>0</v>
      </c>
      <c r="AJ217" s="120">
        <f t="shared" ca="1" si="58"/>
        <v>0</v>
      </c>
      <c r="AK217" s="118">
        <f t="shared" ca="1" si="33"/>
        <v>0</v>
      </c>
      <c r="AL217" s="118">
        <f t="shared" ca="1" si="34"/>
        <v>0</v>
      </c>
    </row>
    <row r="218" spans="1:38" ht="27" customHeight="1" x14ac:dyDescent="0.25">
      <c r="A218" s="53">
        <f>'OSNOVNA PLAČA'!A212</f>
        <v>203</v>
      </c>
      <c r="B218" s="333" t="str">
        <f t="shared" ca="1" si="21"/>
        <v>A203</v>
      </c>
      <c r="C218" s="333"/>
      <c r="D218" s="54" t="str">
        <f>IF(LEN('OSNOVNA PLAČA'!C212)&gt;0,'OSNOVNA PLAČA'!C212,"")</f>
        <v/>
      </c>
      <c r="E218" s="55" t="str">
        <f>IF(LEN('OSNOVNA PLAČA'!D212)&gt;0,'OSNOVNA PLAČA'!D212,"")</f>
        <v/>
      </c>
      <c r="F218" s="164">
        <f ca="1">IF(LEN(B218)&gt;0,'OBRAČUNANA OSNOVNA PLAČA'!M212,"")</f>
        <v>0</v>
      </c>
      <c r="G218" s="57"/>
      <c r="H218" s="57"/>
      <c r="I218" s="57"/>
      <c r="J218" s="57"/>
      <c r="K218" s="57"/>
      <c r="L218" s="178">
        <f t="shared" si="50"/>
        <v>0</v>
      </c>
      <c r="M218" s="179">
        <f t="shared" ca="1" si="59"/>
        <v>0</v>
      </c>
      <c r="N218" s="179">
        <f t="shared" ca="1" si="61"/>
        <v>0</v>
      </c>
      <c r="O218" s="180">
        <f t="shared" ca="1" si="51"/>
        <v>0</v>
      </c>
      <c r="P218" s="181">
        <f t="shared" ca="1" si="60"/>
        <v>0</v>
      </c>
      <c r="Q218" s="182">
        <f t="shared" ca="1" si="52"/>
        <v>0</v>
      </c>
      <c r="R218" s="182">
        <f ca="1">IF(LEN(B218)&gt;0,'8'!R218-'8'!Q218,"")</f>
        <v>0</v>
      </c>
      <c r="S218" s="183"/>
      <c r="T218" s="33"/>
      <c r="U218" s="33"/>
      <c r="V218" s="33"/>
      <c r="W218" s="33"/>
      <c r="X218" s="33"/>
      <c r="Y218" s="33"/>
      <c r="AB218" s="243">
        <f>ROW()</f>
        <v>218</v>
      </c>
      <c r="AC218" s="118">
        <f t="shared" ca="1" si="25"/>
        <v>0</v>
      </c>
      <c r="AD218" s="118">
        <f t="shared" ca="1" si="26"/>
        <v>0</v>
      </c>
      <c r="AE218" s="119" t="str">
        <f t="shared" ca="1" si="53"/>
        <v>-</v>
      </c>
      <c r="AF218" s="118" t="str">
        <f t="shared" ca="1" si="54"/>
        <v>-</v>
      </c>
      <c r="AG218" s="119" t="str">
        <f t="shared" ca="1" si="55"/>
        <v>-</v>
      </c>
      <c r="AH218" s="118" t="str">
        <f t="shared" ca="1" si="56"/>
        <v>-</v>
      </c>
      <c r="AI218" s="118">
        <f t="shared" ca="1" si="57"/>
        <v>0</v>
      </c>
      <c r="AJ218" s="120">
        <f t="shared" ca="1" si="58"/>
        <v>0</v>
      </c>
      <c r="AK218" s="118">
        <f t="shared" ca="1" si="33"/>
        <v>0</v>
      </c>
      <c r="AL218" s="118">
        <f t="shared" ca="1" si="34"/>
        <v>0</v>
      </c>
    </row>
    <row r="219" spans="1:38" ht="27" customHeight="1" x14ac:dyDescent="0.25">
      <c r="A219" s="53">
        <f>'OSNOVNA PLAČA'!A213</f>
        <v>204</v>
      </c>
      <c r="B219" s="333" t="str">
        <f t="shared" ca="1" si="21"/>
        <v>A204</v>
      </c>
      <c r="C219" s="333"/>
      <c r="D219" s="54" t="str">
        <f>IF(LEN('OSNOVNA PLAČA'!C213)&gt;0,'OSNOVNA PLAČA'!C213,"")</f>
        <v/>
      </c>
      <c r="E219" s="55" t="str">
        <f>IF(LEN('OSNOVNA PLAČA'!D213)&gt;0,'OSNOVNA PLAČA'!D213,"")</f>
        <v/>
      </c>
      <c r="F219" s="164">
        <f ca="1">IF(LEN(B219)&gt;0,'OBRAČUNANA OSNOVNA PLAČA'!M213,"")</f>
        <v>0</v>
      </c>
      <c r="G219" s="57"/>
      <c r="H219" s="57"/>
      <c r="I219" s="57"/>
      <c r="J219" s="57"/>
      <c r="K219" s="57"/>
      <c r="L219" s="178">
        <f t="shared" si="50"/>
        <v>0</v>
      </c>
      <c r="M219" s="179">
        <f t="shared" ca="1" si="59"/>
        <v>0</v>
      </c>
      <c r="N219" s="179">
        <f t="shared" ca="1" si="61"/>
        <v>0</v>
      </c>
      <c r="O219" s="180">
        <f t="shared" ca="1" si="51"/>
        <v>0</v>
      </c>
      <c r="P219" s="181">
        <f t="shared" ca="1" si="60"/>
        <v>0</v>
      </c>
      <c r="Q219" s="182">
        <f t="shared" ca="1" si="52"/>
        <v>0</v>
      </c>
      <c r="R219" s="182">
        <f ca="1">IF(LEN(B219)&gt;0,'8'!R219-'8'!Q219,"")</f>
        <v>0</v>
      </c>
      <c r="S219" s="183"/>
      <c r="T219" s="33"/>
      <c r="U219" s="33"/>
      <c r="V219" s="33"/>
      <c r="W219" s="33"/>
      <c r="X219" s="33"/>
      <c r="Y219" s="33"/>
      <c r="AB219" s="243">
        <f>ROW()</f>
        <v>219</v>
      </c>
      <c r="AC219" s="118">
        <f t="shared" ca="1" si="25"/>
        <v>0</v>
      </c>
      <c r="AD219" s="118">
        <f t="shared" ca="1" si="26"/>
        <v>0</v>
      </c>
      <c r="AE219" s="119" t="str">
        <f t="shared" ca="1" si="53"/>
        <v>-</v>
      </c>
      <c r="AF219" s="118" t="str">
        <f t="shared" ca="1" si="54"/>
        <v>-</v>
      </c>
      <c r="AG219" s="119" t="str">
        <f t="shared" ca="1" si="55"/>
        <v>-</v>
      </c>
      <c r="AH219" s="118" t="str">
        <f t="shared" ca="1" si="56"/>
        <v>-</v>
      </c>
      <c r="AI219" s="118">
        <f t="shared" ca="1" si="57"/>
        <v>0</v>
      </c>
      <c r="AJ219" s="120">
        <f t="shared" ca="1" si="58"/>
        <v>0</v>
      </c>
      <c r="AK219" s="118">
        <f t="shared" ca="1" si="33"/>
        <v>0</v>
      </c>
      <c r="AL219" s="118">
        <f t="shared" ca="1" si="34"/>
        <v>0</v>
      </c>
    </row>
    <row r="220" spans="1:38" ht="27" customHeight="1" x14ac:dyDescent="0.25">
      <c r="A220" s="53">
        <f>'OSNOVNA PLAČA'!A214</f>
        <v>205</v>
      </c>
      <c r="B220" s="333" t="str">
        <f t="shared" ca="1" si="21"/>
        <v>A205</v>
      </c>
      <c r="C220" s="333"/>
      <c r="D220" s="54" t="str">
        <f>IF(LEN('OSNOVNA PLAČA'!C214)&gt;0,'OSNOVNA PLAČA'!C214,"")</f>
        <v/>
      </c>
      <c r="E220" s="55" t="str">
        <f>IF(LEN('OSNOVNA PLAČA'!D214)&gt;0,'OSNOVNA PLAČA'!D214,"")</f>
        <v/>
      </c>
      <c r="F220" s="164">
        <f ca="1">IF(LEN(B220)&gt;0,'OBRAČUNANA OSNOVNA PLAČA'!M214,"")</f>
        <v>0</v>
      </c>
      <c r="G220" s="57"/>
      <c r="H220" s="57"/>
      <c r="I220" s="57"/>
      <c r="J220" s="57"/>
      <c r="K220" s="57"/>
      <c r="L220" s="178">
        <f t="shared" si="50"/>
        <v>0</v>
      </c>
      <c r="M220" s="179">
        <f t="shared" ca="1" si="59"/>
        <v>0</v>
      </c>
      <c r="N220" s="179">
        <f t="shared" ca="1" si="61"/>
        <v>0</v>
      </c>
      <c r="O220" s="180">
        <f t="shared" ca="1" si="51"/>
        <v>0</v>
      </c>
      <c r="P220" s="181">
        <f t="shared" ca="1" si="60"/>
        <v>0</v>
      </c>
      <c r="Q220" s="182">
        <f t="shared" ca="1" si="52"/>
        <v>0</v>
      </c>
      <c r="R220" s="182">
        <f ca="1">IF(LEN(B220)&gt;0,'8'!R220-'8'!Q220,"")</f>
        <v>0</v>
      </c>
      <c r="S220" s="183"/>
      <c r="T220" s="33"/>
      <c r="U220" s="33"/>
      <c r="V220" s="33"/>
      <c r="W220" s="33"/>
      <c r="X220" s="33"/>
      <c r="Y220" s="33"/>
      <c r="AB220" s="243">
        <f>ROW()</f>
        <v>220</v>
      </c>
      <c r="AC220" s="118">
        <f t="shared" ca="1" si="25"/>
        <v>0</v>
      </c>
      <c r="AD220" s="118">
        <f t="shared" ca="1" si="26"/>
        <v>0</v>
      </c>
      <c r="AE220" s="119" t="str">
        <f t="shared" ca="1" si="53"/>
        <v>-</v>
      </c>
      <c r="AF220" s="118" t="str">
        <f t="shared" ca="1" si="54"/>
        <v>-</v>
      </c>
      <c r="AG220" s="119" t="str">
        <f t="shared" ca="1" si="55"/>
        <v>-</v>
      </c>
      <c r="AH220" s="118" t="str">
        <f t="shared" ca="1" si="56"/>
        <v>-</v>
      </c>
      <c r="AI220" s="118">
        <f t="shared" ca="1" si="57"/>
        <v>0</v>
      </c>
      <c r="AJ220" s="120">
        <f t="shared" ca="1" si="58"/>
        <v>0</v>
      </c>
      <c r="AK220" s="118">
        <f t="shared" ca="1" si="33"/>
        <v>0</v>
      </c>
      <c r="AL220" s="118">
        <f t="shared" ca="1" si="34"/>
        <v>0</v>
      </c>
    </row>
    <row r="221" spans="1:38" ht="27" customHeight="1" x14ac:dyDescent="0.25">
      <c r="A221" s="53">
        <f>'OSNOVNA PLAČA'!A215</f>
        <v>206</v>
      </c>
      <c r="B221" s="333" t="str">
        <f t="shared" ca="1" si="21"/>
        <v>A206</v>
      </c>
      <c r="C221" s="333"/>
      <c r="D221" s="54" t="str">
        <f>IF(LEN('OSNOVNA PLAČA'!C215)&gt;0,'OSNOVNA PLAČA'!C215,"")</f>
        <v/>
      </c>
      <c r="E221" s="55" t="str">
        <f>IF(LEN('OSNOVNA PLAČA'!D215)&gt;0,'OSNOVNA PLAČA'!D215,"")</f>
        <v/>
      </c>
      <c r="F221" s="164">
        <f ca="1">IF(LEN(B221)&gt;0,'OBRAČUNANA OSNOVNA PLAČA'!M215,"")</f>
        <v>0</v>
      </c>
      <c r="G221" s="57"/>
      <c r="H221" s="57"/>
      <c r="I221" s="57"/>
      <c r="J221" s="57"/>
      <c r="K221" s="57"/>
      <c r="L221" s="178">
        <f t="shared" si="50"/>
        <v>0</v>
      </c>
      <c r="M221" s="179">
        <f t="shared" ca="1" si="59"/>
        <v>0</v>
      </c>
      <c r="N221" s="179">
        <f t="shared" ca="1" si="61"/>
        <v>0</v>
      </c>
      <c r="O221" s="180">
        <f t="shared" ca="1" si="51"/>
        <v>0</v>
      </c>
      <c r="P221" s="181">
        <f t="shared" ca="1" si="60"/>
        <v>0</v>
      </c>
      <c r="Q221" s="182">
        <f t="shared" ca="1" si="52"/>
        <v>0</v>
      </c>
      <c r="R221" s="182">
        <f ca="1">IF(LEN(B221)&gt;0,'8'!R221-'8'!Q221,"")</f>
        <v>0</v>
      </c>
      <c r="S221" s="183"/>
      <c r="T221" s="33"/>
      <c r="U221" s="33"/>
      <c r="V221" s="33"/>
      <c r="W221" s="33"/>
      <c r="X221" s="33"/>
      <c r="Y221" s="33"/>
      <c r="AB221" s="243">
        <f>ROW()</f>
        <v>221</v>
      </c>
      <c r="AC221" s="118">
        <f t="shared" ca="1" si="25"/>
        <v>0</v>
      </c>
      <c r="AD221" s="118">
        <f t="shared" ca="1" si="26"/>
        <v>0</v>
      </c>
      <c r="AE221" s="119" t="str">
        <f t="shared" ca="1" si="53"/>
        <v>-</v>
      </c>
      <c r="AF221" s="118" t="str">
        <f t="shared" ca="1" si="54"/>
        <v>-</v>
      </c>
      <c r="AG221" s="119" t="str">
        <f t="shared" ca="1" si="55"/>
        <v>-</v>
      </c>
      <c r="AH221" s="118" t="str">
        <f t="shared" ca="1" si="56"/>
        <v>-</v>
      </c>
      <c r="AI221" s="118">
        <f t="shared" ca="1" si="57"/>
        <v>0</v>
      </c>
      <c r="AJ221" s="120">
        <f t="shared" ca="1" si="58"/>
        <v>0</v>
      </c>
      <c r="AK221" s="118">
        <f t="shared" ca="1" si="33"/>
        <v>0</v>
      </c>
      <c r="AL221" s="118">
        <f t="shared" ca="1" si="34"/>
        <v>0</v>
      </c>
    </row>
    <row r="222" spans="1:38" ht="27" customHeight="1" x14ac:dyDescent="0.25">
      <c r="A222" s="53">
        <f>'OSNOVNA PLAČA'!A216</f>
        <v>207</v>
      </c>
      <c r="B222" s="333" t="str">
        <f t="shared" ca="1" si="21"/>
        <v>A207</v>
      </c>
      <c r="C222" s="333"/>
      <c r="D222" s="54" t="str">
        <f>IF(LEN('OSNOVNA PLAČA'!C216)&gt;0,'OSNOVNA PLAČA'!C216,"")</f>
        <v/>
      </c>
      <c r="E222" s="55" t="str">
        <f>IF(LEN('OSNOVNA PLAČA'!D216)&gt;0,'OSNOVNA PLAČA'!D216,"")</f>
        <v/>
      </c>
      <c r="F222" s="164">
        <f ca="1">IF(LEN(B222)&gt;0,'OBRAČUNANA OSNOVNA PLAČA'!M216,"")</f>
        <v>0</v>
      </c>
      <c r="G222" s="57"/>
      <c r="H222" s="57"/>
      <c r="I222" s="57"/>
      <c r="J222" s="57"/>
      <c r="K222" s="57"/>
      <c r="L222" s="178">
        <f t="shared" si="50"/>
        <v>0</v>
      </c>
      <c r="M222" s="179">
        <f t="shared" ca="1" si="59"/>
        <v>0</v>
      </c>
      <c r="N222" s="179">
        <f t="shared" ca="1" si="61"/>
        <v>0</v>
      </c>
      <c r="O222" s="180">
        <f t="shared" ca="1" si="51"/>
        <v>0</v>
      </c>
      <c r="P222" s="181">
        <f t="shared" ca="1" si="60"/>
        <v>0</v>
      </c>
      <c r="Q222" s="182">
        <f t="shared" ca="1" si="52"/>
        <v>0</v>
      </c>
      <c r="R222" s="182">
        <f ca="1">IF(LEN(B222)&gt;0,'8'!R222-'8'!Q222,"")</f>
        <v>0</v>
      </c>
      <c r="S222" s="183"/>
      <c r="T222" s="33"/>
      <c r="U222" s="33"/>
      <c r="V222" s="33"/>
      <c r="W222" s="33"/>
      <c r="X222" s="33"/>
      <c r="Y222" s="33"/>
      <c r="AB222" s="243">
        <f>ROW()</f>
        <v>222</v>
      </c>
      <c r="AC222" s="118">
        <f t="shared" ca="1" si="25"/>
        <v>0</v>
      </c>
      <c r="AD222" s="118">
        <f t="shared" ca="1" si="26"/>
        <v>0</v>
      </c>
      <c r="AE222" s="119" t="str">
        <f t="shared" ca="1" si="53"/>
        <v>-</v>
      </c>
      <c r="AF222" s="118" t="str">
        <f t="shared" ca="1" si="54"/>
        <v>-</v>
      </c>
      <c r="AG222" s="119" t="str">
        <f t="shared" ca="1" si="55"/>
        <v>-</v>
      </c>
      <c r="AH222" s="118" t="str">
        <f t="shared" ca="1" si="56"/>
        <v>-</v>
      </c>
      <c r="AI222" s="118">
        <f t="shared" ca="1" si="57"/>
        <v>0</v>
      </c>
      <c r="AJ222" s="120">
        <f t="shared" ca="1" si="58"/>
        <v>0</v>
      </c>
      <c r="AK222" s="118">
        <f t="shared" ca="1" si="33"/>
        <v>0</v>
      </c>
      <c r="AL222" s="118">
        <f t="shared" ca="1" si="34"/>
        <v>0</v>
      </c>
    </row>
    <row r="223" spans="1:38" ht="27" customHeight="1" x14ac:dyDescent="0.25">
      <c r="A223" s="53">
        <f>'OSNOVNA PLAČA'!A217</f>
        <v>208</v>
      </c>
      <c r="B223" s="333" t="str">
        <f t="shared" ca="1" si="21"/>
        <v>A208</v>
      </c>
      <c r="C223" s="333"/>
      <c r="D223" s="54" t="str">
        <f>IF(LEN('OSNOVNA PLAČA'!C217)&gt;0,'OSNOVNA PLAČA'!C217,"")</f>
        <v/>
      </c>
      <c r="E223" s="55" t="str">
        <f>IF(LEN('OSNOVNA PLAČA'!D217)&gt;0,'OSNOVNA PLAČA'!D217,"")</f>
        <v/>
      </c>
      <c r="F223" s="164">
        <f ca="1">IF(LEN(B223)&gt;0,'OBRAČUNANA OSNOVNA PLAČA'!M217,"")</f>
        <v>0</v>
      </c>
      <c r="G223" s="57"/>
      <c r="H223" s="57"/>
      <c r="I223" s="57"/>
      <c r="J223" s="57"/>
      <c r="K223" s="57"/>
      <c r="L223" s="178">
        <f t="shared" si="50"/>
        <v>0</v>
      </c>
      <c r="M223" s="179">
        <f t="shared" ca="1" si="59"/>
        <v>0</v>
      </c>
      <c r="N223" s="179">
        <f t="shared" ca="1" si="61"/>
        <v>0</v>
      </c>
      <c r="O223" s="180">
        <f t="shared" ca="1" si="51"/>
        <v>0</v>
      </c>
      <c r="P223" s="181">
        <f t="shared" ca="1" si="60"/>
        <v>0</v>
      </c>
      <c r="Q223" s="182">
        <f t="shared" ca="1" si="52"/>
        <v>0</v>
      </c>
      <c r="R223" s="182">
        <f ca="1">IF(LEN(B223)&gt;0,'8'!R223-'8'!Q223,"")</f>
        <v>0</v>
      </c>
      <c r="S223" s="183"/>
      <c r="T223" s="33"/>
      <c r="U223" s="33"/>
      <c r="V223" s="33"/>
      <c r="W223" s="33"/>
      <c r="X223" s="33"/>
      <c r="Y223" s="33"/>
      <c r="AB223" s="243">
        <f>ROW()</f>
        <v>223</v>
      </c>
      <c r="AC223" s="118">
        <f t="shared" ca="1" si="25"/>
        <v>0</v>
      </c>
      <c r="AD223" s="118">
        <f t="shared" ca="1" si="26"/>
        <v>0</v>
      </c>
      <c r="AE223" s="119" t="str">
        <f t="shared" ca="1" si="53"/>
        <v>-</v>
      </c>
      <c r="AF223" s="118" t="str">
        <f t="shared" ca="1" si="54"/>
        <v>-</v>
      </c>
      <c r="AG223" s="119" t="str">
        <f t="shared" ca="1" si="55"/>
        <v>-</v>
      </c>
      <c r="AH223" s="118" t="str">
        <f t="shared" ca="1" si="56"/>
        <v>-</v>
      </c>
      <c r="AI223" s="118">
        <f t="shared" ca="1" si="57"/>
        <v>0</v>
      </c>
      <c r="AJ223" s="120">
        <f t="shared" ca="1" si="58"/>
        <v>0</v>
      </c>
      <c r="AK223" s="118">
        <f t="shared" ca="1" si="33"/>
        <v>0</v>
      </c>
      <c r="AL223" s="118">
        <f t="shared" ca="1" si="34"/>
        <v>0</v>
      </c>
    </row>
    <row r="224" spans="1:38" ht="27" customHeight="1" x14ac:dyDescent="0.25">
      <c r="A224" s="53">
        <f>'OSNOVNA PLAČA'!A218</f>
        <v>209</v>
      </c>
      <c r="B224" s="333" t="str">
        <f t="shared" ca="1" si="21"/>
        <v>A209</v>
      </c>
      <c r="C224" s="333"/>
      <c r="D224" s="54" t="str">
        <f>IF(LEN('OSNOVNA PLAČA'!C218)&gt;0,'OSNOVNA PLAČA'!C218,"")</f>
        <v/>
      </c>
      <c r="E224" s="55" t="str">
        <f>IF(LEN('OSNOVNA PLAČA'!D218)&gt;0,'OSNOVNA PLAČA'!D218,"")</f>
        <v/>
      </c>
      <c r="F224" s="164">
        <f ca="1">IF(LEN(B224)&gt;0,'OBRAČUNANA OSNOVNA PLAČA'!M218,"")</f>
        <v>0</v>
      </c>
      <c r="G224" s="57"/>
      <c r="H224" s="57"/>
      <c r="I224" s="57"/>
      <c r="J224" s="57"/>
      <c r="K224" s="57"/>
      <c r="L224" s="178">
        <f t="shared" si="50"/>
        <v>0</v>
      </c>
      <c r="M224" s="179">
        <f t="shared" ca="1" si="59"/>
        <v>0</v>
      </c>
      <c r="N224" s="179">
        <f t="shared" ca="1" si="61"/>
        <v>0</v>
      </c>
      <c r="O224" s="180">
        <f t="shared" ca="1" si="51"/>
        <v>0</v>
      </c>
      <c r="P224" s="181">
        <f t="shared" ca="1" si="60"/>
        <v>0</v>
      </c>
      <c r="Q224" s="182">
        <f t="shared" ca="1" si="52"/>
        <v>0</v>
      </c>
      <c r="R224" s="182">
        <f ca="1">IF(LEN(B224)&gt;0,'8'!R224-'8'!Q224,"")</f>
        <v>0</v>
      </c>
      <c r="S224" s="183"/>
      <c r="T224" s="33"/>
      <c r="U224" s="33"/>
      <c r="V224" s="33"/>
      <c r="W224" s="33"/>
      <c r="X224" s="33"/>
      <c r="Y224" s="33"/>
      <c r="AB224" s="243">
        <f>ROW()</f>
        <v>224</v>
      </c>
      <c r="AC224" s="118">
        <f t="shared" ca="1" si="25"/>
        <v>0</v>
      </c>
      <c r="AD224" s="118">
        <f t="shared" ca="1" si="26"/>
        <v>0</v>
      </c>
      <c r="AE224" s="119" t="str">
        <f t="shared" ca="1" si="53"/>
        <v>-</v>
      </c>
      <c r="AF224" s="118" t="str">
        <f t="shared" ca="1" si="54"/>
        <v>-</v>
      </c>
      <c r="AG224" s="119" t="str">
        <f t="shared" ca="1" si="55"/>
        <v>-</v>
      </c>
      <c r="AH224" s="118" t="str">
        <f t="shared" ca="1" si="56"/>
        <v>-</v>
      </c>
      <c r="AI224" s="118">
        <f t="shared" ca="1" si="57"/>
        <v>0</v>
      </c>
      <c r="AJ224" s="120">
        <f t="shared" ca="1" si="58"/>
        <v>0</v>
      </c>
      <c r="AK224" s="118">
        <f t="shared" ca="1" si="33"/>
        <v>0</v>
      </c>
      <c r="AL224" s="118">
        <f t="shared" ca="1" si="34"/>
        <v>0</v>
      </c>
    </row>
    <row r="225" spans="1:38" ht="27" customHeight="1" x14ac:dyDescent="0.25">
      <c r="A225" s="53">
        <f>'OSNOVNA PLAČA'!A219</f>
        <v>210</v>
      </c>
      <c r="B225" s="333" t="str">
        <f t="shared" ca="1" si="21"/>
        <v>A210</v>
      </c>
      <c r="C225" s="333"/>
      <c r="D225" s="54" t="str">
        <f>IF(LEN('OSNOVNA PLAČA'!C219)&gt;0,'OSNOVNA PLAČA'!C219,"")</f>
        <v/>
      </c>
      <c r="E225" s="55" t="str">
        <f>IF(LEN('OSNOVNA PLAČA'!D219)&gt;0,'OSNOVNA PLAČA'!D219,"")</f>
        <v/>
      </c>
      <c r="F225" s="164">
        <f ca="1">IF(LEN(B225)&gt;0,'OBRAČUNANA OSNOVNA PLAČA'!M219,"")</f>
        <v>0</v>
      </c>
      <c r="G225" s="57"/>
      <c r="H225" s="57"/>
      <c r="I225" s="57"/>
      <c r="J225" s="57"/>
      <c r="K225" s="57"/>
      <c r="L225" s="178">
        <f t="shared" si="50"/>
        <v>0</v>
      </c>
      <c r="M225" s="179">
        <f t="shared" ca="1" si="59"/>
        <v>0</v>
      </c>
      <c r="N225" s="179">
        <f t="shared" ca="1" si="61"/>
        <v>0</v>
      </c>
      <c r="O225" s="180">
        <f t="shared" ca="1" si="51"/>
        <v>0</v>
      </c>
      <c r="P225" s="181">
        <f t="shared" ca="1" si="60"/>
        <v>0</v>
      </c>
      <c r="Q225" s="182">
        <f t="shared" ca="1" si="52"/>
        <v>0</v>
      </c>
      <c r="R225" s="182">
        <f ca="1">IF(LEN(B225)&gt;0,'8'!R225-'8'!Q225,"")</f>
        <v>0</v>
      </c>
      <c r="S225" s="183"/>
      <c r="T225" s="33"/>
      <c r="U225" s="33"/>
      <c r="V225" s="33"/>
      <c r="W225" s="33"/>
      <c r="X225" s="33"/>
      <c r="Y225" s="33"/>
      <c r="AB225" s="243">
        <f>ROW()</f>
        <v>225</v>
      </c>
      <c r="AC225" s="118">
        <f t="shared" ca="1" si="25"/>
        <v>0</v>
      </c>
      <c r="AD225" s="118">
        <f t="shared" ca="1" si="26"/>
        <v>0</v>
      </c>
      <c r="AE225" s="119" t="str">
        <f t="shared" ca="1" si="53"/>
        <v>-</v>
      </c>
      <c r="AF225" s="118" t="str">
        <f t="shared" ca="1" si="54"/>
        <v>-</v>
      </c>
      <c r="AG225" s="119" t="str">
        <f t="shared" ca="1" si="55"/>
        <v>-</v>
      </c>
      <c r="AH225" s="118" t="str">
        <f t="shared" ca="1" si="56"/>
        <v>-</v>
      </c>
      <c r="AI225" s="118">
        <f t="shared" ca="1" si="57"/>
        <v>0</v>
      </c>
      <c r="AJ225" s="120">
        <f t="shared" ca="1" si="58"/>
        <v>0</v>
      </c>
      <c r="AK225" s="118">
        <f t="shared" ca="1" si="33"/>
        <v>0</v>
      </c>
      <c r="AL225" s="118">
        <f t="shared" ca="1" si="34"/>
        <v>0</v>
      </c>
    </row>
    <row r="226" spans="1:38" ht="27" customHeight="1" x14ac:dyDescent="0.25">
      <c r="A226" s="53">
        <f>'OSNOVNA PLAČA'!A220</f>
        <v>211</v>
      </c>
      <c r="B226" s="333" t="str">
        <f t="shared" ca="1" si="21"/>
        <v>A211</v>
      </c>
      <c r="C226" s="333"/>
      <c r="D226" s="54" t="str">
        <f>IF(LEN('OSNOVNA PLAČA'!C220)&gt;0,'OSNOVNA PLAČA'!C220,"")</f>
        <v/>
      </c>
      <c r="E226" s="55" t="str">
        <f>IF(LEN('OSNOVNA PLAČA'!D220)&gt;0,'OSNOVNA PLAČA'!D220,"")</f>
        <v/>
      </c>
      <c r="F226" s="164">
        <f ca="1">IF(LEN(B226)&gt;0,'OBRAČUNANA OSNOVNA PLAČA'!M220,"")</f>
        <v>0</v>
      </c>
      <c r="G226" s="57"/>
      <c r="H226" s="57"/>
      <c r="I226" s="57"/>
      <c r="J226" s="57"/>
      <c r="K226" s="57"/>
      <c r="L226" s="178">
        <f t="shared" si="50"/>
        <v>0</v>
      </c>
      <c r="M226" s="179">
        <f t="shared" ca="1" si="59"/>
        <v>0</v>
      </c>
      <c r="N226" s="179">
        <f t="shared" ca="1" si="61"/>
        <v>0</v>
      </c>
      <c r="O226" s="180">
        <f t="shared" ca="1" si="51"/>
        <v>0</v>
      </c>
      <c r="P226" s="181">
        <f t="shared" ca="1" si="60"/>
        <v>0</v>
      </c>
      <c r="Q226" s="182">
        <f t="shared" ca="1" si="52"/>
        <v>0</v>
      </c>
      <c r="R226" s="182">
        <f ca="1">IF(LEN(B226)&gt;0,'8'!R226-'8'!Q226,"")</f>
        <v>0</v>
      </c>
      <c r="S226" s="183"/>
      <c r="T226" s="33"/>
      <c r="U226" s="33"/>
      <c r="V226" s="33"/>
      <c r="W226" s="33"/>
      <c r="X226" s="33"/>
      <c r="Y226" s="33"/>
      <c r="AB226" s="243">
        <f>ROW()</f>
        <v>226</v>
      </c>
      <c r="AC226" s="118">
        <f t="shared" ca="1" si="25"/>
        <v>0</v>
      </c>
      <c r="AD226" s="118">
        <f t="shared" ca="1" si="26"/>
        <v>0</v>
      </c>
      <c r="AE226" s="119" t="str">
        <f t="shared" ca="1" si="53"/>
        <v>-</v>
      </c>
      <c r="AF226" s="118" t="str">
        <f t="shared" ca="1" si="54"/>
        <v>-</v>
      </c>
      <c r="AG226" s="119" t="str">
        <f t="shared" ca="1" si="55"/>
        <v>-</v>
      </c>
      <c r="AH226" s="118" t="str">
        <f t="shared" ca="1" si="56"/>
        <v>-</v>
      </c>
      <c r="AI226" s="118">
        <f t="shared" ca="1" si="57"/>
        <v>0</v>
      </c>
      <c r="AJ226" s="120">
        <f t="shared" ca="1" si="58"/>
        <v>0</v>
      </c>
      <c r="AK226" s="118">
        <f t="shared" ca="1" si="33"/>
        <v>0</v>
      </c>
      <c r="AL226" s="118">
        <f t="shared" ca="1" si="34"/>
        <v>0</v>
      </c>
    </row>
    <row r="227" spans="1:38" ht="27" customHeight="1" x14ac:dyDescent="0.25">
      <c r="A227" s="53">
        <f>'OSNOVNA PLAČA'!A221</f>
        <v>212</v>
      </c>
      <c r="B227" s="333" t="str">
        <f t="shared" ca="1" si="21"/>
        <v>A212</v>
      </c>
      <c r="C227" s="333"/>
      <c r="D227" s="54" t="str">
        <f>IF(LEN('OSNOVNA PLAČA'!C221)&gt;0,'OSNOVNA PLAČA'!C221,"")</f>
        <v/>
      </c>
      <c r="E227" s="55" t="str">
        <f>IF(LEN('OSNOVNA PLAČA'!D221)&gt;0,'OSNOVNA PLAČA'!D221,"")</f>
        <v/>
      </c>
      <c r="F227" s="164">
        <f ca="1">IF(LEN(B227)&gt;0,'OBRAČUNANA OSNOVNA PLAČA'!M221,"")</f>
        <v>0</v>
      </c>
      <c r="G227" s="57"/>
      <c r="H227" s="57"/>
      <c r="I227" s="57"/>
      <c r="J227" s="57"/>
      <c r="K227" s="57"/>
      <c r="L227" s="178">
        <f t="shared" si="50"/>
        <v>0</v>
      </c>
      <c r="M227" s="179">
        <f t="shared" ca="1" si="59"/>
        <v>0</v>
      </c>
      <c r="N227" s="179">
        <f t="shared" ca="1" si="61"/>
        <v>0</v>
      </c>
      <c r="O227" s="180">
        <f t="shared" ca="1" si="51"/>
        <v>0</v>
      </c>
      <c r="P227" s="181">
        <f t="shared" ca="1" si="60"/>
        <v>0</v>
      </c>
      <c r="Q227" s="182">
        <f t="shared" ca="1" si="52"/>
        <v>0</v>
      </c>
      <c r="R227" s="182">
        <f ca="1">IF(LEN(B227)&gt;0,'8'!R227-'8'!Q227,"")</f>
        <v>0</v>
      </c>
      <c r="S227" s="183"/>
      <c r="T227" s="33"/>
      <c r="U227" s="33"/>
      <c r="V227" s="33"/>
      <c r="W227" s="33"/>
      <c r="X227" s="33"/>
      <c r="Y227" s="33"/>
      <c r="AB227" s="243">
        <f>ROW()</f>
        <v>227</v>
      </c>
      <c r="AC227" s="118">
        <f t="shared" ca="1" si="25"/>
        <v>0</v>
      </c>
      <c r="AD227" s="118">
        <f t="shared" ca="1" si="26"/>
        <v>0</v>
      </c>
      <c r="AE227" s="119" t="str">
        <f t="shared" ca="1" si="53"/>
        <v>-</v>
      </c>
      <c r="AF227" s="118" t="str">
        <f t="shared" ca="1" si="54"/>
        <v>-</v>
      </c>
      <c r="AG227" s="119" t="str">
        <f t="shared" ca="1" si="55"/>
        <v>-</v>
      </c>
      <c r="AH227" s="118" t="str">
        <f t="shared" ca="1" si="56"/>
        <v>-</v>
      </c>
      <c r="AI227" s="118">
        <f t="shared" ca="1" si="57"/>
        <v>0</v>
      </c>
      <c r="AJ227" s="120">
        <f t="shared" ca="1" si="58"/>
        <v>0</v>
      </c>
      <c r="AK227" s="118">
        <f t="shared" ca="1" si="33"/>
        <v>0</v>
      </c>
      <c r="AL227" s="118">
        <f t="shared" ca="1" si="34"/>
        <v>0</v>
      </c>
    </row>
    <row r="228" spans="1:38" ht="27" customHeight="1" x14ac:dyDescent="0.25">
      <c r="A228" s="53">
        <f>'OSNOVNA PLAČA'!A222</f>
        <v>213</v>
      </c>
      <c r="B228" s="333" t="str">
        <f t="shared" ca="1" si="21"/>
        <v>A213</v>
      </c>
      <c r="C228" s="333"/>
      <c r="D228" s="54" t="str">
        <f>IF(LEN('OSNOVNA PLAČA'!C222)&gt;0,'OSNOVNA PLAČA'!C222,"")</f>
        <v/>
      </c>
      <c r="E228" s="55" t="str">
        <f>IF(LEN('OSNOVNA PLAČA'!D222)&gt;0,'OSNOVNA PLAČA'!D222,"")</f>
        <v/>
      </c>
      <c r="F228" s="164">
        <f ca="1">IF(LEN(B228)&gt;0,'OBRAČUNANA OSNOVNA PLAČA'!M222,"")</f>
        <v>0</v>
      </c>
      <c r="G228" s="57"/>
      <c r="H228" s="57"/>
      <c r="I228" s="57"/>
      <c r="J228" s="57"/>
      <c r="K228" s="57"/>
      <c r="L228" s="178">
        <f t="shared" si="50"/>
        <v>0</v>
      </c>
      <c r="M228" s="179">
        <f t="shared" ca="1" si="59"/>
        <v>0</v>
      </c>
      <c r="N228" s="179">
        <f t="shared" ca="1" si="61"/>
        <v>0</v>
      </c>
      <c r="O228" s="180">
        <f t="shared" ca="1" si="51"/>
        <v>0</v>
      </c>
      <c r="P228" s="181">
        <f t="shared" ca="1" si="60"/>
        <v>0</v>
      </c>
      <c r="Q228" s="182">
        <f t="shared" ca="1" si="52"/>
        <v>0</v>
      </c>
      <c r="R228" s="182">
        <f ca="1">IF(LEN(B228)&gt;0,'8'!R228-'8'!Q228,"")</f>
        <v>0</v>
      </c>
      <c r="S228" s="183"/>
      <c r="T228" s="33"/>
      <c r="U228" s="33"/>
      <c r="V228" s="33"/>
      <c r="W228" s="33"/>
      <c r="X228" s="33"/>
      <c r="Y228" s="33"/>
      <c r="AB228" s="243">
        <f>ROW()</f>
        <v>228</v>
      </c>
      <c r="AC228" s="118">
        <f t="shared" ca="1" si="25"/>
        <v>0</v>
      </c>
      <c r="AD228" s="118">
        <f t="shared" ca="1" si="26"/>
        <v>0</v>
      </c>
      <c r="AE228" s="119" t="str">
        <f t="shared" ca="1" si="53"/>
        <v>-</v>
      </c>
      <c r="AF228" s="118" t="str">
        <f t="shared" ca="1" si="54"/>
        <v>-</v>
      </c>
      <c r="AG228" s="119" t="str">
        <f t="shared" ca="1" si="55"/>
        <v>-</v>
      </c>
      <c r="AH228" s="118" t="str">
        <f t="shared" ca="1" si="56"/>
        <v>-</v>
      </c>
      <c r="AI228" s="118">
        <f t="shared" ca="1" si="57"/>
        <v>0</v>
      </c>
      <c r="AJ228" s="120">
        <f t="shared" ca="1" si="58"/>
        <v>0</v>
      </c>
      <c r="AK228" s="118">
        <f t="shared" ca="1" si="33"/>
        <v>0</v>
      </c>
      <c r="AL228" s="118">
        <f t="shared" ca="1" si="34"/>
        <v>0</v>
      </c>
    </row>
    <row r="229" spans="1:38" ht="27" customHeight="1" x14ac:dyDescent="0.25">
      <c r="A229" s="53">
        <f>'OSNOVNA PLAČA'!A223</f>
        <v>214</v>
      </c>
      <c r="B229" s="333" t="str">
        <f t="shared" ca="1" si="21"/>
        <v>A214</v>
      </c>
      <c r="C229" s="333"/>
      <c r="D229" s="54" t="str">
        <f>IF(LEN('OSNOVNA PLAČA'!C223)&gt;0,'OSNOVNA PLAČA'!C223,"")</f>
        <v/>
      </c>
      <c r="E229" s="55" t="str">
        <f>IF(LEN('OSNOVNA PLAČA'!D223)&gt;0,'OSNOVNA PLAČA'!D223,"")</f>
        <v/>
      </c>
      <c r="F229" s="164">
        <f ca="1">IF(LEN(B229)&gt;0,'OBRAČUNANA OSNOVNA PLAČA'!M223,"")</f>
        <v>0</v>
      </c>
      <c r="G229" s="57"/>
      <c r="H229" s="57"/>
      <c r="I229" s="57"/>
      <c r="J229" s="57"/>
      <c r="K229" s="57"/>
      <c r="L229" s="178">
        <f t="shared" si="50"/>
        <v>0</v>
      </c>
      <c r="M229" s="179">
        <f t="shared" ca="1" si="59"/>
        <v>0</v>
      </c>
      <c r="N229" s="179">
        <f t="shared" ca="1" si="61"/>
        <v>0</v>
      </c>
      <c r="O229" s="180">
        <f t="shared" ca="1" si="51"/>
        <v>0</v>
      </c>
      <c r="P229" s="181">
        <f t="shared" ca="1" si="60"/>
        <v>0</v>
      </c>
      <c r="Q229" s="182">
        <f t="shared" ca="1" si="52"/>
        <v>0</v>
      </c>
      <c r="R229" s="182">
        <f ca="1">IF(LEN(B229)&gt;0,'8'!R229-'8'!Q229,"")</f>
        <v>0</v>
      </c>
      <c r="S229" s="183"/>
      <c r="T229" s="33"/>
      <c r="U229" s="33"/>
      <c r="V229" s="33"/>
      <c r="W229" s="33"/>
      <c r="X229" s="33"/>
      <c r="Y229" s="33"/>
      <c r="AB229" s="243">
        <f>ROW()</f>
        <v>229</v>
      </c>
      <c r="AC229" s="118">
        <f t="shared" ca="1" si="25"/>
        <v>0</v>
      </c>
      <c r="AD229" s="118">
        <f t="shared" ca="1" si="26"/>
        <v>0</v>
      </c>
      <c r="AE229" s="119" t="str">
        <f t="shared" ca="1" si="53"/>
        <v>-</v>
      </c>
      <c r="AF229" s="118" t="str">
        <f t="shared" ca="1" si="54"/>
        <v>-</v>
      </c>
      <c r="AG229" s="119" t="str">
        <f t="shared" ca="1" si="55"/>
        <v>-</v>
      </c>
      <c r="AH229" s="118" t="str">
        <f t="shared" ca="1" si="56"/>
        <v>-</v>
      </c>
      <c r="AI229" s="118">
        <f t="shared" ca="1" si="57"/>
        <v>0</v>
      </c>
      <c r="AJ229" s="120">
        <f t="shared" ca="1" si="58"/>
        <v>0</v>
      </c>
      <c r="AK229" s="118">
        <f t="shared" ca="1" si="33"/>
        <v>0</v>
      </c>
      <c r="AL229" s="118">
        <f t="shared" ca="1" si="34"/>
        <v>0</v>
      </c>
    </row>
    <row r="230" spans="1:38" ht="27" customHeight="1" x14ac:dyDescent="0.25">
      <c r="A230" s="53">
        <f>'OSNOVNA PLAČA'!A224</f>
        <v>215</v>
      </c>
      <c r="B230" s="333" t="str">
        <f t="shared" ca="1" si="21"/>
        <v>A215</v>
      </c>
      <c r="C230" s="333"/>
      <c r="D230" s="54" t="str">
        <f>IF(LEN('OSNOVNA PLAČA'!C224)&gt;0,'OSNOVNA PLAČA'!C224,"")</f>
        <v/>
      </c>
      <c r="E230" s="55" t="str">
        <f>IF(LEN('OSNOVNA PLAČA'!D224)&gt;0,'OSNOVNA PLAČA'!D224,"")</f>
        <v/>
      </c>
      <c r="F230" s="164">
        <f ca="1">IF(LEN(B230)&gt;0,'OBRAČUNANA OSNOVNA PLAČA'!M224,"")</f>
        <v>0</v>
      </c>
      <c r="G230" s="57"/>
      <c r="H230" s="57"/>
      <c r="I230" s="57"/>
      <c r="J230" s="57"/>
      <c r="K230" s="57"/>
      <c r="L230" s="178">
        <f t="shared" si="50"/>
        <v>0</v>
      </c>
      <c r="M230" s="179">
        <f t="shared" ca="1" si="59"/>
        <v>0</v>
      </c>
      <c r="N230" s="179">
        <f t="shared" ca="1" si="61"/>
        <v>0</v>
      </c>
      <c r="O230" s="180">
        <f t="shared" ca="1" si="51"/>
        <v>0</v>
      </c>
      <c r="P230" s="181">
        <f t="shared" ca="1" si="60"/>
        <v>0</v>
      </c>
      <c r="Q230" s="182">
        <f t="shared" ca="1" si="52"/>
        <v>0</v>
      </c>
      <c r="R230" s="182">
        <f ca="1">IF(LEN(B230)&gt;0,'8'!R230-'8'!Q230,"")</f>
        <v>0</v>
      </c>
      <c r="S230" s="183"/>
      <c r="T230" s="33"/>
      <c r="U230" s="33"/>
      <c r="V230" s="33"/>
      <c r="W230" s="33"/>
      <c r="X230" s="33"/>
      <c r="Y230" s="33"/>
      <c r="AB230" s="243">
        <f>ROW()</f>
        <v>230</v>
      </c>
      <c r="AC230" s="118">
        <f t="shared" ca="1" si="25"/>
        <v>0</v>
      </c>
      <c r="AD230" s="118">
        <f t="shared" ca="1" si="26"/>
        <v>0</v>
      </c>
      <c r="AE230" s="119" t="str">
        <f t="shared" ca="1" si="53"/>
        <v>-</v>
      </c>
      <c r="AF230" s="118" t="str">
        <f t="shared" ca="1" si="54"/>
        <v>-</v>
      </c>
      <c r="AG230" s="119" t="str">
        <f t="shared" ca="1" si="55"/>
        <v>-</v>
      </c>
      <c r="AH230" s="118" t="str">
        <f t="shared" ca="1" si="56"/>
        <v>-</v>
      </c>
      <c r="AI230" s="118">
        <f t="shared" ca="1" si="57"/>
        <v>0</v>
      </c>
      <c r="AJ230" s="120">
        <f t="shared" ca="1" si="58"/>
        <v>0</v>
      </c>
      <c r="AK230" s="118">
        <f t="shared" ca="1" si="33"/>
        <v>0</v>
      </c>
      <c r="AL230" s="118">
        <f t="shared" ca="1" si="34"/>
        <v>0</v>
      </c>
    </row>
    <row r="231" spans="1:38" ht="27" customHeight="1" x14ac:dyDescent="0.25">
      <c r="A231" s="53">
        <f>'OSNOVNA PLAČA'!A225</f>
        <v>216</v>
      </c>
      <c r="B231" s="333" t="str">
        <f t="shared" ca="1" si="21"/>
        <v>A216</v>
      </c>
      <c r="C231" s="333"/>
      <c r="D231" s="54" t="str">
        <f>IF(LEN('OSNOVNA PLAČA'!C225)&gt;0,'OSNOVNA PLAČA'!C225,"")</f>
        <v/>
      </c>
      <c r="E231" s="55" t="str">
        <f>IF(LEN('OSNOVNA PLAČA'!D225)&gt;0,'OSNOVNA PLAČA'!D225,"")</f>
        <v/>
      </c>
      <c r="F231" s="164">
        <f ca="1">IF(LEN(B231)&gt;0,'OBRAČUNANA OSNOVNA PLAČA'!M225,"")</f>
        <v>0</v>
      </c>
      <c r="G231" s="57"/>
      <c r="H231" s="57"/>
      <c r="I231" s="57"/>
      <c r="J231" s="57"/>
      <c r="K231" s="57"/>
      <c r="L231" s="178">
        <f t="shared" si="50"/>
        <v>0</v>
      </c>
      <c r="M231" s="179">
        <f t="shared" ca="1" si="59"/>
        <v>0</v>
      </c>
      <c r="N231" s="179">
        <f t="shared" ca="1" si="61"/>
        <v>0</v>
      </c>
      <c r="O231" s="180">
        <f t="shared" ca="1" si="51"/>
        <v>0</v>
      </c>
      <c r="P231" s="181">
        <f t="shared" ca="1" si="60"/>
        <v>0</v>
      </c>
      <c r="Q231" s="182">
        <f t="shared" ca="1" si="52"/>
        <v>0</v>
      </c>
      <c r="R231" s="182">
        <f ca="1">IF(LEN(B231)&gt;0,'8'!R231-'8'!Q231,"")</f>
        <v>0</v>
      </c>
      <c r="S231" s="183"/>
      <c r="T231" s="33"/>
      <c r="U231" s="33"/>
      <c r="V231" s="33"/>
      <c r="W231" s="33"/>
      <c r="X231" s="33"/>
      <c r="Y231" s="33"/>
      <c r="AB231" s="243">
        <f>ROW()</f>
        <v>231</v>
      </c>
      <c r="AC231" s="118">
        <f t="shared" ca="1" si="25"/>
        <v>0</v>
      </c>
      <c r="AD231" s="118">
        <f t="shared" ca="1" si="26"/>
        <v>0</v>
      </c>
      <c r="AE231" s="119" t="str">
        <f t="shared" ca="1" si="53"/>
        <v>-</v>
      </c>
      <c r="AF231" s="118" t="str">
        <f t="shared" ca="1" si="54"/>
        <v>-</v>
      </c>
      <c r="AG231" s="119" t="str">
        <f t="shared" ca="1" si="55"/>
        <v>-</v>
      </c>
      <c r="AH231" s="118" t="str">
        <f t="shared" ca="1" si="56"/>
        <v>-</v>
      </c>
      <c r="AI231" s="118">
        <f t="shared" ca="1" si="57"/>
        <v>0</v>
      </c>
      <c r="AJ231" s="120">
        <f t="shared" ca="1" si="58"/>
        <v>0</v>
      </c>
      <c r="AK231" s="118">
        <f t="shared" ca="1" si="33"/>
        <v>0</v>
      </c>
      <c r="AL231" s="118">
        <f t="shared" ca="1" si="34"/>
        <v>0</v>
      </c>
    </row>
    <row r="232" spans="1:38" ht="27" customHeight="1" x14ac:dyDescent="0.25">
      <c r="A232" s="53">
        <f>'OSNOVNA PLAČA'!A226</f>
        <v>217</v>
      </c>
      <c r="B232" s="333" t="str">
        <f t="shared" ca="1" si="21"/>
        <v>A217</v>
      </c>
      <c r="C232" s="333"/>
      <c r="D232" s="54" t="str">
        <f>IF(LEN('OSNOVNA PLAČA'!C226)&gt;0,'OSNOVNA PLAČA'!C226,"")</f>
        <v/>
      </c>
      <c r="E232" s="55" t="str">
        <f>IF(LEN('OSNOVNA PLAČA'!D226)&gt;0,'OSNOVNA PLAČA'!D226,"")</f>
        <v/>
      </c>
      <c r="F232" s="164">
        <f ca="1">IF(LEN(B232)&gt;0,'OBRAČUNANA OSNOVNA PLAČA'!M226,"")</f>
        <v>0</v>
      </c>
      <c r="G232" s="57"/>
      <c r="H232" s="57"/>
      <c r="I232" s="57"/>
      <c r="J232" s="57"/>
      <c r="K232" s="57"/>
      <c r="L232" s="178">
        <f t="shared" si="50"/>
        <v>0</v>
      </c>
      <c r="M232" s="179">
        <f t="shared" ca="1" si="59"/>
        <v>0</v>
      </c>
      <c r="N232" s="179">
        <f t="shared" ca="1" si="61"/>
        <v>0</v>
      </c>
      <c r="O232" s="180">
        <f t="shared" ca="1" si="51"/>
        <v>0</v>
      </c>
      <c r="P232" s="181">
        <f t="shared" ca="1" si="60"/>
        <v>0</v>
      </c>
      <c r="Q232" s="182">
        <f t="shared" ca="1" si="52"/>
        <v>0</v>
      </c>
      <c r="R232" s="182">
        <f ca="1">IF(LEN(B232)&gt;0,'8'!R232-'8'!Q232,"")</f>
        <v>0</v>
      </c>
      <c r="S232" s="183"/>
      <c r="T232" s="33"/>
      <c r="U232" s="33"/>
      <c r="V232" s="33"/>
      <c r="W232" s="33"/>
      <c r="X232" s="33"/>
      <c r="Y232" s="33"/>
      <c r="AB232" s="243">
        <f>ROW()</f>
        <v>232</v>
      </c>
      <c r="AC232" s="118">
        <f t="shared" ca="1" si="25"/>
        <v>0</v>
      </c>
      <c r="AD232" s="118">
        <f t="shared" ca="1" si="26"/>
        <v>0</v>
      </c>
      <c r="AE232" s="119" t="str">
        <f t="shared" ca="1" si="53"/>
        <v>-</v>
      </c>
      <c r="AF232" s="118" t="str">
        <f t="shared" ca="1" si="54"/>
        <v>-</v>
      </c>
      <c r="AG232" s="119" t="str">
        <f t="shared" ca="1" si="55"/>
        <v>-</v>
      </c>
      <c r="AH232" s="118" t="str">
        <f t="shared" ca="1" si="56"/>
        <v>-</v>
      </c>
      <c r="AI232" s="118">
        <f t="shared" ca="1" si="57"/>
        <v>0</v>
      </c>
      <c r="AJ232" s="120">
        <f t="shared" ca="1" si="58"/>
        <v>0</v>
      </c>
      <c r="AK232" s="118">
        <f t="shared" ca="1" si="33"/>
        <v>0</v>
      </c>
      <c r="AL232" s="118">
        <f t="shared" ca="1" si="34"/>
        <v>0</v>
      </c>
    </row>
    <row r="233" spans="1:38" ht="27" customHeight="1" x14ac:dyDescent="0.25">
      <c r="A233" s="53">
        <f>'OSNOVNA PLAČA'!A227</f>
        <v>218</v>
      </c>
      <c r="B233" s="333" t="str">
        <f t="shared" ca="1" si="21"/>
        <v>A218</v>
      </c>
      <c r="C233" s="333"/>
      <c r="D233" s="54" t="str">
        <f>IF(LEN('OSNOVNA PLAČA'!C227)&gt;0,'OSNOVNA PLAČA'!C227,"")</f>
        <v/>
      </c>
      <c r="E233" s="55" t="str">
        <f>IF(LEN('OSNOVNA PLAČA'!D227)&gt;0,'OSNOVNA PLAČA'!D227,"")</f>
        <v/>
      </c>
      <c r="F233" s="164">
        <f ca="1">IF(LEN(B233)&gt;0,'OBRAČUNANA OSNOVNA PLAČA'!M227,"")</f>
        <v>0</v>
      </c>
      <c r="G233" s="57"/>
      <c r="H233" s="57"/>
      <c r="I233" s="57"/>
      <c r="J233" s="57"/>
      <c r="K233" s="57"/>
      <c r="L233" s="178">
        <f t="shared" si="50"/>
        <v>0</v>
      </c>
      <c r="M233" s="179">
        <f t="shared" ca="1" si="59"/>
        <v>0</v>
      </c>
      <c r="N233" s="179">
        <f t="shared" ca="1" si="61"/>
        <v>0</v>
      </c>
      <c r="O233" s="180">
        <f t="shared" ca="1" si="51"/>
        <v>0</v>
      </c>
      <c r="P233" s="181">
        <f t="shared" ca="1" si="60"/>
        <v>0</v>
      </c>
      <c r="Q233" s="182">
        <f t="shared" ca="1" si="52"/>
        <v>0</v>
      </c>
      <c r="R233" s="182">
        <f ca="1">IF(LEN(B233)&gt;0,'8'!R233-'8'!Q233,"")</f>
        <v>0</v>
      </c>
      <c r="S233" s="183"/>
      <c r="T233" s="33"/>
      <c r="U233" s="33"/>
      <c r="V233" s="33"/>
      <c r="W233" s="33"/>
      <c r="X233" s="33"/>
      <c r="Y233" s="33"/>
      <c r="AB233" s="243">
        <f>ROW()</f>
        <v>233</v>
      </c>
      <c r="AC233" s="118">
        <f t="shared" ca="1" si="25"/>
        <v>0</v>
      </c>
      <c r="AD233" s="118">
        <f t="shared" ca="1" si="26"/>
        <v>0</v>
      </c>
      <c r="AE233" s="119" t="str">
        <f t="shared" ca="1" si="53"/>
        <v>-</v>
      </c>
      <c r="AF233" s="118" t="str">
        <f t="shared" ca="1" si="54"/>
        <v>-</v>
      </c>
      <c r="AG233" s="119" t="str">
        <f t="shared" ca="1" si="55"/>
        <v>-</v>
      </c>
      <c r="AH233" s="118" t="str">
        <f t="shared" ca="1" si="56"/>
        <v>-</v>
      </c>
      <c r="AI233" s="118">
        <f t="shared" ca="1" si="57"/>
        <v>0</v>
      </c>
      <c r="AJ233" s="120">
        <f t="shared" ca="1" si="58"/>
        <v>0</v>
      </c>
      <c r="AK233" s="118">
        <f t="shared" ca="1" si="33"/>
        <v>0</v>
      </c>
      <c r="AL233" s="118">
        <f t="shared" ca="1" si="34"/>
        <v>0</v>
      </c>
    </row>
    <row r="234" spans="1:38" ht="27" customHeight="1" x14ac:dyDescent="0.25">
      <c r="A234" s="53">
        <f>'OSNOVNA PLAČA'!A228</f>
        <v>219</v>
      </c>
      <c r="B234" s="333" t="str">
        <f t="shared" ca="1" si="21"/>
        <v>A219</v>
      </c>
      <c r="C234" s="333"/>
      <c r="D234" s="54" t="str">
        <f>IF(LEN('OSNOVNA PLAČA'!C228)&gt;0,'OSNOVNA PLAČA'!C228,"")</f>
        <v/>
      </c>
      <c r="E234" s="55" t="str">
        <f>IF(LEN('OSNOVNA PLAČA'!D228)&gt;0,'OSNOVNA PLAČA'!D228,"")</f>
        <v/>
      </c>
      <c r="F234" s="164">
        <f ca="1">IF(LEN(B234)&gt;0,'OBRAČUNANA OSNOVNA PLAČA'!M228,"")</f>
        <v>0</v>
      </c>
      <c r="G234" s="57"/>
      <c r="H234" s="57"/>
      <c r="I234" s="57"/>
      <c r="J234" s="57"/>
      <c r="K234" s="57"/>
      <c r="L234" s="178">
        <f t="shared" si="50"/>
        <v>0</v>
      </c>
      <c r="M234" s="179">
        <f t="shared" ca="1" si="59"/>
        <v>0</v>
      </c>
      <c r="N234" s="179">
        <f t="shared" ca="1" si="61"/>
        <v>0</v>
      </c>
      <c r="O234" s="180">
        <f t="shared" ca="1" si="51"/>
        <v>0</v>
      </c>
      <c r="P234" s="181">
        <f t="shared" ca="1" si="60"/>
        <v>0</v>
      </c>
      <c r="Q234" s="182">
        <f t="shared" ca="1" si="52"/>
        <v>0</v>
      </c>
      <c r="R234" s="182">
        <f ca="1">IF(LEN(B234)&gt;0,'8'!R234-'8'!Q234,"")</f>
        <v>0</v>
      </c>
      <c r="S234" s="183"/>
      <c r="T234" s="33"/>
      <c r="U234" s="33"/>
      <c r="V234" s="33"/>
      <c r="W234" s="33"/>
      <c r="X234" s="33"/>
      <c r="Y234" s="33"/>
      <c r="AB234" s="243">
        <f>ROW()</f>
        <v>234</v>
      </c>
      <c r="AC234" s="118">
        <f t="shared" ca="1" si="25"/>
        <v>0</v>
      </c>
      <c r="AD234" s="118">
        <f t="shared" ca="1" si="26"/>
        <v>0</v>
      </c>
      <c r="AE234" s="119" t="str">
        <f t="shared" ca="1" si="53"/>
        <v>-</v>
      </c>
      <c r="AF234" s="118" t="str">
        <f t="shared" ca="1" si="54"/>
        <v>-</v>
      </c>
      <c r="AG234" s="119" t="str">
        <f t="shared" ca="1" si="55"/>
        <v>-</v>
      </c>
      <c r="AH234" s="118" t="str">
        <f t="shared" ca="1" si="56"/>
        <v>-</v>
      </c>
      <c r="AI234" s="118">
        <f t="shared" ca="1" si="57"/>
        <v>0</v>
      </c>
      <c r="AJ234" s="120">
        <f t="shared" ca="1" si="58"/>
        <v>0</v>
      </c>
      <c r="AK234" s="118">
        <f t="shared" ca="1" si="33"/>
        <v>0</v>
      </c>
      <c r="AL234" s="118">
        <f t="shared" ca="1" si="34"/>
        <v>0</v>
      </c>
    </row>
    <row r="235" spans="1:38" ht="27" customHeight="1" x14ac:dyDescent="0.25">
      <c r="A235" s="53">
        <f>'OSNOVNA PLAČA'!A229</f>
        <v>220</v>
      </c>
      <c r="B235" s="333" t="str">
        <f t="shared" ca="1" si="21"/>
        <v>A220</v>
      </c>
      <c r="C235" s="333"/>
      <c r="D235" s="54" t="str">
        <f>IF(LEN('OSNOVNA PLAČA'!C229)&gt;0,'OSNOVNA PLAČA'!C229,"")</f>
        <v/>
      </c>
      <c r="E235" s="55" t="str">
        <f>IF(LEN('OSNOVNA PLAČA'!D229)&gt;0,'OSNOVNA PLAČA'!D229,"")</f>
        <v/>
      </c>
      <c r="F235" s="164">
        <f ca="1">IF(LEN(B235)&gt;0,'OBRAČUNANA OSNOVNA PLAČA'!M229,"")</f>
        <v>0</v>
      </c>
      <c r="G235" s="57"/>
      <c r="H235" s="57"/>
      <c r="I235" s="57"/>
      <c r="J235" s="57"/>
      <c r="K235" s="57"/>
      <c r="L235" s="178">
        <f t="shared" si="50"/>
        <v>0</v>
      </c>
      <c r="M235" s="179">
        <f t="shared" ca="1" si="59"/>
        <v>0</v>
      </c>
      <c r="N235" s="179">
        <f t="shared" ca="1" si="61"/>
        <v>0</v>
      </c>
      <c r="O235" s="180">
        <f t="shared" ca="1" si="51"/>
        <v>0</v>
      </c>
      <c r="P235" s="181">
        <f t="shared" ca="1" si="60"/>
        <v>0</v>
      </c>
      <c r="Q235" s="182">
        <f t="shared" ca="1" si="52"/>
        <v>0</v>
      </c>
      <c r="R235" s="182">
        <f ca="1">IF(LEN(B235)&gt;0,'8'!R235-'8'!Q235,"")</f>
        <v>0</v>
      </c>
      <c r="S235" s="183"/>
      <c r="T235" s="33"/>
      <c r="U235" s="33"/>
      <c r="V235" s="33"/>
      <c r="W235" s="33"/>
      <c r="X235" s="33"/>
      <c r="Y235" s="33"/>
      <c r="AB235" s="243">
        <f>ROW()</f>
        <v>235</v>
      </c>
      <c r="AC235" s="118">
        <f t="shared" ca="1" si="25"/>
        <v>0</v>
      </c>
      <c r="AD235" s="118">
        <f t="shared" ca="1" si="26"/>
        <v>0</v>
      </c>
      <c r="AE235" s="119" t="str">
        <f t="shared" ca="1" si="53"/>
        <v>-</v>
      </c>
      <c r="AF235" s="118" t="str">
        <f t="shared" ca="1" si="54"/>
        <v>-</v>
      </c>
      <c r="AG235" s="119" t="str">
        <f t="shared" ca="1" si="55"/>
        <v>-</v>
      </c>
      <c r="AH235" s="118" t="str">
        <f t="shared" ca="1" si="56"/>
        <v>-</v>
      </c>
      <c r="AI235" s="118">
        <f t="shared" ca="1" si="57"/>
        <v>0</v>
      </c>
      <c r="AJ235" s="120">
        <f t="shared" ca="1" si="58"/>
        <v>0</v>
      </c>
      <c r="AK235" s="118">
        <f t="shared" ca="1" si="33"/>
        <v>0</v>
      </c>
      <c r="AL235" s="118">
        <f t="shared" ca="1" si="34"/>
        <v>0</v>
      </c>
    </row>
    <row r="236" spans="1:38" ht="27" customHeight="1" x14ac:dyDescent="0.25">
      <c r="A236" s="53">
        <f>'OSNOVNA PLAČA'!A230</f>
        <v>221</v>
      </c>
      <c r="B236" s="333" t="str">
        <f t="shared" ca="1" si="21"/>
        <v>A221</v>
      </c>
      <c r="C236" s="333"/>
      <c r="D236" s="54" t="str">
        <f>IF(LEN('OSNOVNA PLAČA'!C230)&gt;0,'OSNOVNA PLAČA'!C230,"")</f>
        <v/>
      </c>
      <c r="E236" s="55" t="str">
        <f>IF(LEN('OSNOVNA PLAČA'!D230)&gt;0,'OSNOVNA PLAČA'!D230,"")</f>
        <v/>
      </c>
      <c r="F236" s="164">
        <f ca="1">IF(LEN(B236)&gt;0,'OBRAČUNANA OSNOVNA PLAČA'!M230,"")</f>
        <v>0</v>
      </c>
      <c r="G236" s="57"/>
      <c r="H236" s="57"/>
      <c r="I236" s="57"/>
      <c r="J236" s="57"/>
      <c r="K236" s="57"/>
      <c r="L236" s="178">
        <f t="shared" si="50"/>
        <v>0</v>
      </c>
      <c r="M236" s="179">
        <f t="shared" ca="1" si="59"/>
        <v>0</v>
      </c>
      <c r="N236" s="179">
        <f t="shared" ca="1" si="61"/>
        <v>0</v>
      </c>
      <c r="O236" s="180">
        <f t="shared" ca="1" si="51"/>
        <v>0</v>
      </c>
      <c r="P236" s="181">
        <f t="shared" ca="1" si="60"/>
        <v>0</v>
      </c>
      <c r="Q236" s="182">
        <f t="shared" ca="1" si="52"/>
        <v>0</v>
      </c>
      <c r="R236" s="182">
        <f ca="1">IF(LEN(B236)&gt;0,'8'!R236-'8'!Q236,"")</f>
        <v>0</v>
      </c>
      <c r="S236" s="183"/>
      <c r="T236" s="33"/>
      <c r="U236" s="33"/>
      <c r="V236" s="33"/>
      <c r="W236" s="33"/>
      <c r="X236" s="33"/>
      <c r="Y236" s="33"/>
      <c r="AB236" s="243">
        <f>ROW()</f>
        <v>236</v>
      </c>
      <c r="AC236" s="118">
        <f t="shared" ca="1" si="25"/>
        <v>0</v>
      </c>
      <c r="AD236" s="118">
        <f t="shared" ca="1" si="26"/>
        <v>0</v>
      </c>
      <c r="AE236" s="119" t="str">
        <f t="shared" ca="1" si="53"/>
        <v>-</v>
      </c>
      <c r="AF236" s="118" t="str">
        <f t="shared" ca="1" si="54"/>
        <v>-</v>
      </c>
      <c r="AG236" s="119" t="str">
        <f t="shared" ca="1" si="55"/>
        <v>-</v>
      </c>
      <c r="AH236" s="118" t="str">
        <f t="shared" ca="1" si="56"/>
        <v>-</v>
      </c>
      <c r="AI236" s="118">
        <f t="shared" ca="1" si="57"/>
        <v>0</v>
      </c>
      <c r="AJ236" s="120">
        <f t="shared" ca="1" si="58"/>
        <v>0</v>
      </c>
      <c r="AK236" s="118">
        <f t="shared" ca="1" si="33"/>
        <v>0</v>
      </c>
      <c r="AL236" s="118">
        <f t="shared" ca="1" si="34"/>
        <v>0</v>
      </c>
    </row>
    <row r="237" spans="1:38" ht="27" customHeight="1" x14ac:dyDescent="0.25">
      <c r="A237" s="53">
        <f>'OSNOVNA PLAČA'!A231</f>
        <v>222</v>
      </c>
      <c r="B237" s="333" t="str">
        <f t="shared" ca="1" si="21"/>
        <v>A222</v>
      </c>
      <c r="C237" s="333"/>
      <c r="D237" s="54" t="str">
        <f>IF(LEN('OSNOVNA PLAČA'!C231)&gt;0,'OSNOVNA PLAČA'!C231,"")</f>
        <v/>
      </c>
      <c r="E237" s="55" t="str">
        <f>IF(LEN('OSNOVNA PLAČA'!D231)&gt;0,'OSNOVNA PLAČA'!D231,"")</f>
        <v/>
      </c>
      <c r="F237" s="164">
        <f ca="1">IF(LEN(B237)&gt;0,'OBRAČUNANA OSNOVNA PLAČA'!M231,"")</f>
        <v>0</v>
      </c>
      <c r="G237" s="57"/>
      <c r="H237" s="57"/>
      <c r="I237" s="57"/>
      <c r="J237" s="57"/>
      <c r="K237" s="57"/>
      <c r="L237" s="178">
        <f t="shared" si="50"/>
        <v>0</v>
      </c>
      <c r="M237" s="179">
        <f t="shared" ca="1" si="59"/>
        <v>0</v>
      </c>
      <c r="N237" s="179">
        <f t="shared" ca="1" si="61"/>
        <v>0</v>
      </c>
      <c r="O237" s="180">
        <f t="shared" ca="1" si="51"/>
        <v>0</v>
      </c>
      <c r="P237" s="181">
        <f t="shared" ca="1" si="60"/>
        <v>0</v>
      </c>
      <c r="Q237" s="182">
        <f t="shared" ca="1" si="52"/>
        <v>0</v>
      </c>
      <c r="R237" s="182">
        <f ca="1">IF(LEN(B237)&gt;0,'8'!R237-'8'!Q237,"")</f>
        <v>0</v>
      </c>
      <c r="S237" s="183"/>
      <c r="T237" s="33"/>
      <c r="U237" s="33"/>
      <c r="V237" s="33"/>
      <c r="W237" s="33"/>
      <c r="X237" s="33"/>
      <c r="Y237" s="33"/>
      <c r="AB237" s="243">
        <f>ROW()</f>
        <v>237</v>
      </c>
      <c r="AC237" s="118">
        <f t="shared" ca="1" si="25"/>
        <v>0</v>
      </c>
      <c r="AD237" s="118">
        <f t="shared" ca="1" si="26"/>
        <v>0</v>
      </c>
      <c r="AE237" s="119" t="str">
        <f t="shared" ca="1" si="53"/>
        <v>-</v>
      </c>
      <c r="AF237" s="118" t="str">
        <f t="shared" ca="1" si="54"/>
        <v>-</v>
      </c>
      <c r="AG237" s="119" t="str">
        <f t="shared" ca="1" si="55"/>
        <v>-</v>
      </c>
      <c r="AH237" s="118" t="str">
        <f t="shared" ca="1" si="56"/>
        <v>-</v>
      </c>
      <c r="AI237" s="118">
        <f t="shared" ca="1" si="57"/>
        <v>0</v>
      </c>
      <c r="AJ237" s="120">
        <f t="shared" ca="1" si="58"/>
        <v>0</v>
      </c>
      <c r="AK237" s="118">
        <f t="shared" ca="1" si="33"/>
        <v>0</v>
      </c>
      <c r="AL237" s="118">
        <f t="shared" ca="1" si="34"/>
        <v>0</v>
      </c>
    </row>
    <row r="238" spans="1:38" ht="27" customHeight="1" x14ac:dyDescent="0.25">
      <c r="A238" s="53">
        <f>'OSNOVNA PLAČA'!A232</f>
        <v>223</v>
      </c>
      <c r="B238" s="333" t="str">
        <f t="shared" ca="1" si="21"/>
        <v>A223</v>
      </c>
      <c r="C238" s="333"/>
      <c r="D238" s="54" t="str">
        <f>IF(LEN('OSNOVNA PLAČA'!C232)&gt;0,'OSNOVNA PLAČA'!C232,"")</f>
        <v/>
      </c>
      <c r="E238" s="55" t="str">
        <f>IF(LEN('OSNOVNA PLAČA'!D232)&gt;0,'OSNOVNA PLAČA'!D232,"")</f>
        <v/>
      </c>
      <c r="F238" s="164">
        <f ca="1">IF(LEN(B238)&gt;0,'OBRAČUNANA OSNOVNA PLAČA'!M232,"")</f>
        <v>0</v>
      </c>
      <c r="G238" s="57"/>
      <c r="H238" s="57"/>
      <c r="I238" s="57"/>
      <c r="J238" s="57"/>
      <c r="K238" s="57"/>
      <c r="L238" s="178">
        <f t="shared" si="50"/>
        <v>0</v>
      </c>
      <c r="M238" s="179">
        <f t="shared" ca="1" si="59"/>
        <v>0</v>
      </c>
      <c r="N238" s="179">
        <f t="shared" ca="1" si="61"/>
        <v>0</v>
      </c>
      <c r="O238" s="180">
        <f t="shared" ca="1" si="51"/>
        <v>0</v>
      </c>
      <c r="P238" s="181">
        <f t="shared" ca="1" si="60"/>
        <v>0</v>
      </c>
      <c r="Q238" s="182">
        <f t="shared" ca="1" si="52"/>
        <v>0</v>
      </c>
      <c r="R238" s="182">
        <f ca="1">IF(LEN(B238)&gt;0,'8'!R238-'8'!Q238,"")</f>
        <v>0</v>
      </c>
      <c r="S238" s="183"/>
      <c r="T238" s="33"/>
      <c r="U238" s="33"/>
      <c r="V238" s="33"/>
      <c r="W238" s="33"/>
      <c r="X238" s="33"/>
      <c r="Y238" s="33"/>
      <c r="AB238" s="243">
        <f>ROW()</f>
        <v>238</v>
      </c>
      <c r="AC238" s="118">
        <f t="shared" ca="1" si="25"/>
        <v>0</v>
      </c>
      <c r="AD238" s="118">
        <f t="shared" ca="1" si="26"/>
        <v>0</v>
      </c>
      <c r="AE238" s="119" t="str">
        <f t="shared" ca="1" si="53"/>
        <v>-</v>
      </c>
      <c r="AF238" s="118" t="str">
        <f t="shared" ca="1" si="54"/>
        <v>-</v>
      </c>
      <c r="AG238" s="119" t="str">
        <f t="shared" ca="1" si="55"/>
        <v>-</v>
      </c>
      <c r="AH238" s="118" t="str">
        <f t="shared" ca="1" si="56"/>
        <v>-</v>
      </c>
      <c r="AI238" s="118">
        <f t="shared" ca="1" si="57"/>
        <v>0</v>
      </c>
      <c r="AJ238" s="120">
        <f t="shared" ca="1" si="58"/>
        <v>0</v>
      </c>
      <c r="AK238" s="118">
        <f t="shared" ca="1" si="33"/>
        <v>0</v>
      </c>
      <c r="AL238" s="118">
        <f t="shared" ca="1" si="34"/>
        <v>0</v>
      </c>
    </row>
    <row r="239" spans="1:38" ht="27" customHeight="1" x14ac:dyDescent="0.25">
      <c r="A239" s="53">
        <f>'OSNOVNA PLAČA'!A233</f>
        <v>224</v>
      </c>
      <c r="B239" s="333" t="str">
        <f t="shared" ca="1" si="21"/>
        <v>A224</v>
      </c>
      <c r="C239" s="333"/>
      <c r="D239" s="54" t="str">
        <f>IF(LEN('OSNOVNA PLAČA'!C233)&gt;0,'OSNOVNA PLAČA'!C233,"")</f>
        <v/>
      </c>
      <c r="E239" s="55" t="str">
        <f>IF(LEN('OSNOVNA PLAČA'!D233)&gt;0,'OSNOVNA PLAČA'!D233,"")</f>
        <v/>
      </c>
      <c r="F239" s="164">
        <f ca="1">IF(LEN(B239)&gt;0,'OBRAČUNANA OSNOVNA PLAČA'!M233,"")</f>
        <v>0</v>
      </c>
      <c r="G239" s="57"/>
      <c r="H239" s="57"/>
      <c r="I239" s="57"/>
      <c r="J239" s="57"/>
      <c r="K239" s="57"/>
      <c r="L239" s="178">
        <f t="shared" si="50"/>
        <v>0</v>
      </c>
      <c r="M239" s="179">
        <f t="shared" ca="1" si="59"/>
        <v>0</v>
      </c>
      <c r="N239" s="179">
        <f t="shared" ca="1" si="61"/>
        <v>0</v>
      </c>
      <c r="O239" s="180">
        <f t="shared" ca="1" si="51"/>
        <v>0</v>
      </c>
      <c r="P239" s="181">
        <f t="shared" ca="1" si="60"/>
        <v>0</v>
      </c>
      <c r="Q239" s="182">
        <f t="shared" ca="1" si="52"/>
        <v>0</v>
      </c>
      <c r="R239" s="182">
        <f ca="1">IF(LEN(B239)&gt;0,'8'!R239-'8'!Q239,"")</f>
        <v>0</v>
      </c>
      <c r="S239" s="183"/>
      <c r="T239" s="33"/>
      <c r="U239" s="33"/>
      <c r="V239" s="33"/>
      <c r="W239" s="33"/>
      <c r="X239" s="33"/>
      <c r="Y239" s="33"/>
      <c r="AB239" s="243">
        <f>ROW()</f>
        <v>239</v>
      </c>
      <c r="AC239" s="118">
        <f t="shared" ca="1" si="25"/>
        <v>0</v>
      </c>
      <c r="AD239" s="118">
        <f t="shared" ca="1" si="26"/>
        <v>0</v>
      </c>
      <c r="AE239" s="119" t="str">
        <f t="shared" ca="1" si="53"/>
        <v>-</v>
      </c>
      <c r="AF239" s="118" t="str">
        <f t="shared" ca="1" si="54"/>
        <v>-</v>
      </c>
      <c r="AG239" s="119" t="str">
        <f t="shared" ca="1" si="55"/>
        <v>-</v>
      </c>
      <c r="AH239" s="118" t="str">
        <f t="shared" ca="1" si="56"/>
        <v>-</v>
      </c>
      <c r="AI239" s="118">
        <f t="shared" ca="1" si="57"/>
        <v>0</v>
      </c>
      <c r="AJ239" s="120">
        <f t="shared" ca="1" si="58"/>
        <v>0</v>
      </c>
      <c r="AK239" s="118">
        <f t="shared" ca="1" si="33"/>
        <v>0</v>
      </c>
      <c r="AL239" s="118">
        <f t="shared" ca="1" si="34"/>
        <v>0</v>
      </c>
    </row>
    <row r="240" spans="1:38" ht="27" customHeight="1" x14ac:dyDescent="0.25">
      <c r="A240" s="53">
        <f>'OSNOVNA PLAČA'!A234</f>
        <v>225</v>
      </c>
      <c r="B240" s="333" t="str">
        <f t="shared" ca="1" si="21"/>
        <v>A225</v>
      </c>
      <c r="C240" s="333"/>
      <c r="D240" s="54" t="str">
        <f>IF(LEN('OSNOVNA PLAČA'!C234)&gt;0,'OSNOVNA PLAČA'!C234,"")</f>
        <v/>
      </c>
      <c r="E240" s="55" t="str">
        <f>IF(LEN('OSNOVNA PLAČA'!D234)&gt;0,'OSNOVNA PLAČA'!D234,"")</f>
        <v/>
      </c>
      <c r="F240" s="164">
        <f ca="1">IF(LEN(B240)&gt;0,'OBRAČUNANA OSNOVNA PLAČA'!M234,"")</f>
        <v>0</v>
      </c>
      <c r="G240" s="57"/>
      <c r="H240" s="57"/>
      <c r="I240" s="57"/>
      <c r="J240" s="57"/>
      <c r="K240" s="57"/>
      <c r="L240" s="178">
        <f t="shared" si="50"/>
        <v>0</v>
      </c>
      <c r="M240" s="179">
        <f t="shared" ca="1" si="59"/>
        <v>0</v>
      </c>
      <c r="N240" s="179">
        <f t="shared" ca="1" si="61"/>
        <v>0</v>
      </c>
      <c r="O240" s="180">
        <f t="shared" ca="1" si="51"/>
        <v>0</v>
      </c>
      <c r="P240" s="181">
        <f t="shared" ca="1" si="60"/>
        <v>0</v>
      </c>
      <c r="Q240" s="182">
        <f t="shared" ca="1" si="52"/>
        <v>0</v>
      </c>
      <c r="R240" s="182">
        <f ca="1">IF(LEN(B240)&gt;0,'8'!R240-'8'!Q240,"")</f>
        <v>0</v>
      </c>
      <c r="S240" s="183"/>
      <c r="T240" s="33"/>
      <c r="U240" s="33"/>
      <c r="V240" s="33"/>
      <c r="W240" s="33"/>
      <c r="X240" s="33"/>
      <c r="Y240" s="33"/>
      <c r="AB240" s="243">
        <f>ROW()</f>
        <v>240</v>
      </c>
      <c r="AC240" s="118">
        <f t="shared" ca="1" si="25"/>
        <v>0</v>
      </c>
      <c r="AD240" s="118">
        <f t="shared" ca="1" si="26"/>
        <v>0</v>
      </c>
      <c r="AE240" s="119" t="str">
        <f t="shared" ca="1" si="53"/>
        <v>-</v>
      </c>
      <c r="AF240" s="118" t="str">
        <f t="shared" ca="1" si="54"/>
        <v>-</v>
      </c>
      <c r="AG240" s="119" t="str">
        <f t="shared" ca="1" si="55"/>
        <v>-</v>
      </c>
      <c r="AH240" s="118" t="str">
        <f t="shared" ca="1" si="56"/>
        <v>-</v>
      </c>
      <c r="AI240" s="118">
        <f t="shared" ca="1" si="57"/>
        <v>0</v>
      </c>
      <c r="AJ240" s="120">
        <f t="shared" ca="1" si="58"/>
        <v>0</v>
      </c>
      <c r="AK240" s="118">
        <f t="shared" ca="1" si="33"/>
        <v>0</v>
      </c>
      <c r="AL240" s="118">
        <f t="shared" ca="1" si="34"/>
        <v>0</v>
      </c>
    </row>
    <row r="241" spans="1:38" ht="27" customHeight="1" x14ac:dyDescent="0.25">
      <c r="A241" s="53">
        <f>'OSNOVNA PLAČA'!A235</f>
        <v>226</v>
      </c>
      <c r="B241" s="333" t="str">
        <f t="shared" ca="1" si="21"/>
        <v>A226</v>
      </c>
      <c r="C241" s="333"/>
      <c r="D241" s="54" t="str">
        <f>IF(LEN('OSNOVNA PLAČA'!C235)&gt;0,'OSNOVNA PLAČA'!C235,"")</f>
        <v/>
      </c>
      <c r="E241" s="55" t="str">
        <f>IF(LEN('OSNOVNA PLAČA'!D235)&gt;0,'OSNOVNA PLAČA'!D235,"")</f>
        <v/>
      </c>
      <c r="F241" s="164">
        <f ca="1">IF(LEN(B241)&gt;0,'OBRAČUNANA OSNOVNA PLAČA'!M235,"")</f>
        <v>0</v>
      </c>
      <c r="G241" s="57"/>
      <c r="H241" s="57"/>
      <c r="I241" s="57"/>
      <c r="J241" s="57"/>
      <c r="K241" s="57"/>
      <c r="L241" s="178">
        <f t="shared" si="50"/>
        <v>0</v>
      </c>
      <c r="M241" s="179">
        <f t="shared" ca="1" si="59"/>
        <v>0</v>
      </c>
      <c r="N241" s="179">
        <f t="shared" ca="1" si="61"/>
        <v>0</v>
      </c>
      <c r="O241" s="180">
        <f t="shared" ca="1" si="51"/>
        <v>0</v>
      </c>
      <c r="P241" s="181">
        <f t="shared" ca="1" si="60"/>
        <v>0</v>
      </c>
      <c r="Q241" s="182">
        <f t="shared" ca="1" si="52"/>
        <v>0</v>
      </c>
      <c r="R241" s="182">
        <f ca="1">IF(LEN(B241)&gt;0,'8'!R241-'8'!Q241,"")</f>
        <v>0</v>
      </c>
      <c r="S241" s="183"/>
      <c r="T241" s="33"/>
      <c r="U241" s="33"/>
      <c r="V241" s="33"/>
      <c r="W241" s="33"/>
      <c r="X241" s="33"/>
      <c r="Y241" s="33"/>
      <c r="AB241" s="243">
        <f>ROW()</f>
        <v>241</v>
      </c>
      <c r="AC241" s="118">
        <f t="shared" ca="1" si="25"/>
        <v>0</v>
      </c>
      <c r="AD241" s="118">
        <f t="shared" ca="1" si="26"/>
        <v>0</v>
      </c>
      <c r="AE241" s="119" t="str">
        <f t="shared" ca="1" si="53"/>
        <v>-</v>
      </c>
      <c r="AF241" s="118" t="str">
        <f t="shared" ca="1" si="54"/>
        <v>-</v>
      </c>
      <c r="AG241" s="119" t="str">
        <f t="shared" ca="1" si="55"/>
        <v>-</v>
      </c>
      <c r="AH241" s="118" t="str">
        <f t="shared" ca="1" si="56"/>
        <v>-</v>
      </c>
      <c r="AI241" s="118">
        <f t="shared" ca="1" si="57"/>
        <v>0</v>
      </c>
      <c r="AJ241" s="120">
        <f t="shared" ca="1" si="58"/>
        <v>0</v>
      </c>
      <c r="AK241" s="118">
        <f t="shared" ca="1" si="33"/>
        <v>0</v>
      </c>
      <c r="AL241" s="118">
        <f t="shared" ca="1" si="34"/>
        <v>0</v>
      </c>
    </row>
    <row r="242" spans="1:38" ht="27" customHeight="1" x14ac:dyDescent="0.25">
      <c r="A242" s="53">
        <f>'OSNOVNA PLAČA'!A236</f>
        <v>227</v>
      </c>
      <c r="B242" s="333" t="str">
        <f t="shared" ca="1" si="21"/>
        <v>A227</v>
      </c>
      <c r="C242" s="333"/>
      <c r="D242" s="54" t="str">
        <f>IF(LEN('OSNOVNA PLAČA'!C236)&gt;0,'OSNOVNA PLAČA'!C236,"")</f>
        <v/>
      </c>
      <c r="E242" s="55" t="str">
        <f>IF(LEN('OSNOVNA PLAČA'!D236)&gt;0,'OSNOVNA PLAČA'!D236,"")</f>
        <v/>
      </c>
      <c r="F242" s="164">
        <f ca="1">IF(LEN(B242)&gt;0,'OBRAČUNANA OSNOVNA PLAČA'!M236,"")</f>
        <v>0</v>
      </c>
      <c r="G242" s="57"/>
      <c r="H242" s="57"/>
      <c r="I242" s="57"/>
      <c r="J242" s="57"/>
      <c r="K242" s="57"/>
      <c r="L242" s="178">
        <f t="shared" si="50"/>
        <v>0</v>
      </c>
      <c r="M242" s="179">
        <f t="shared" ca="1" si="59"/>
        <v>0</v>
      </c>
      <c r="N242" s="179">
        <f t="shared" ca="1" si="61"/>
        <v>0</v>
      </c>
      <c r="O242" s="180">
        <f t="shared" ca="1" si="51"/>
        <v>0</v>
      </c>
      <c r="P242" s="181">
        <f t="shared" ca="1" si="60"/>
        <v>0</v>
      </c>
      <c r="Q242" s="182">
        <f t="shared" ca="1" si="52"/>
        <v>0</v>
      </c>
      <c r="R242" s="182">
        <f ca="1">IF(LEN(B242)&gt;0,'8'!R242-'8'!Q242,"")</f>
        <v>0</v>
      </c>
      <c r="S242" s="183"/>
      <c r="T242" s="33"/>
      <c r="U242" s="33"/>
      <c r="V242" s="33"/>
      <c r="W242" s="33"/>
      <c r="X242" s="33"/>
      <c r="Y242" s="33"/>
      <c r="AB242" s="243">
        <f>ROW()</f>
        <v>242</v>
      </c>
      <c r="AC242" s="118">
        <f t="shared" ca="1" si="25"/>
        <v>0</v>
      </c>
      <c r="AD242" s="118">
        <f t="shared" ca="1" si="26"/>
        <v>0</v>
      </c>
      <c r="AE242" s="119" t="str">
        <f t="shared" ca="1" si="53"/>
        <v>-</v>
      </c>
      <c r="AF242" s="118" t="str">
        <f t="shared" ca="1" si="54"/>
        <v>-</v>
      </c>
      <c r="AG242" s="119" t="str">
        <f t="shared" ca="1" si="55"/>
        <v>-</v>
      </c>
      <c r="AH242" s="118" t="str">
        <f t="shared" ca="1" si="56"/>
        <v>-</v>
      </c>
      <c r="AI242" s="118">
        <f t="shared" ca="1" si="57"/>
        <v>0</v>
      </c>
      <c r="AJ242" s="120">
        <f t="shared" ca="1" si="58"/>
        <v>0</v>
      </c>
      <c r="AK242" s="118">
        <f t="shared" ca="1" si="33"/>
        <v>0</v>
      </c>
      <c r="AL242" s="118">
        <f t="shared" ca="1" si="34"/>
        <v>0</v>
      </c>
    </row>
    <row r="243" spans="1:38" ht="27" customHeight="1" x14ac:dyDescent="0.25">
      <c r="A243" s="53">
        <f>'OSNOVNA PLAČA'!A237</f>
        <v>228</v>
      </c>
      <c r="B243" s="333" t="str">
        <f t="shared" ca="1" si="21"/>
        <v>A228</v>
      </c>
      <c r="C243" s="333"/>
      <c r="D243" s="54" t="str">
        <f>IF(LEN('OSNOVNA PLAČA'!C237)&gt;0,'OSNOVNA PLAČA'!C237,"")</f>
        <v/>
      </c>
      <c r="E243" s="55" t="str">
        <f>IF(LEN('OSNOVNA PLAČA'!D237)&gt;0,'OSNOVNA PLAČA'!D237,"")</f>
        <v/>
      </c>
      <c r="F243" s="164">
        <f ca="1">IF(LEN(B243)&gt;0,'OBRAČUNANA OSNOVNA PLAČA'!M237,"")</f>
        <v>0</v>
      </c>
      <c r="G243" s="57"/>
      <c r="H243" s="57"/>
      <c r="I243" s="57"/>
      <c r="J243" s="57"/>
      <c r="K243" s="57"/>
      <c r="L243" s="178">
        <f t="shared" si="50"/>
        <v>0</v>
      </c>
      <c r="M243" s="179">
        <f t="shared" ca="1" si="59"/>
        <v>0</v>
      </c>
      <c r="N243" s="179">
        <f t="shared" ca="1" si="61"/>
        <v>0</v>
      </c>
      <c r="O243" s="180">
        <f t="shared" ca="1" si="51"/>
        <v>0</v>
      </c>
      <c r="P243" s="181">
        <f t="shared" ca="1" si="60"/>
        <v>0</v>
      </c>
      <c r="Q243" s="182">
        <f t="shared" ca="1" si="52"/>
        <v>0</v>
      </c>
      <c r="R243" s="182">
        <f ca="1">IF(LEN(B243)&gt;0,'8'!R243-'8'!Q243,"")</f>
        <v>0</v>
      </c>
      <c r="S243" s="183"/>
      <c r="T243" s="33"/>
      <c r="U243" s="33"/>
      <c r="V243" s="33"/>
      <c r="W243" s="33"/>
      <c r="X243" s="33"/>
      <c r="Y243" s="33"/>
      <c r="AB243" s="243">
        <f>ROW()</f>
        <v>243</v>
      </c>
      <c r="AC243" s="118">
        <f t="shared" ca="1" si="25"/>
        <v>0</v>
      </c>
      <c r="AD243" s="118">
        <f t="shared" ca="1" si="26"/>
        <v>0</v>
      </c>
      <c r="AE243" s="119" t="str">
        <f t="shared" ca="1" si="53"/>
        <v>-</v>
      </c>
      <c r="AF243" s="118" t="str">
        <f t="shared" ca="1" si="54"/>
        <v>-</v>
      </c>
      <c r="AG243" s="119" t="str">
        <f t="shared" ca="1" si="55"/>
        <v>-</v>
      </c>
      <c r="AH243" s="118" t="str">
        <f t="shared" ca="1" si="56"/>
        <v>-</v>
      </c>
      <c r="AI243" s="118">
        <f t="shared" ca="1" si="57"/>
        <v>0</v>
      </c>
      <c r="AJ243" s="120">
        <f t="shared" ca="1" si="58"/>
        <v>0</v>
      </c>
      <c r="AK243" s="118">
        <f t="shared" ca="1" si="33"/>
        <v>0</v>
      </c>
      <c r="AL243" s="118">
        <f t="shared" ca="1" si="34"/>
        <v>0</v>
      </c>
    </row>
    <row r="244" spans="1:38" ht="27" customHeight="1" x14ac:dyDescent="0.25">
      <c r="A244" s="53">
        <f>'OSNOVNA PLAČA'!A238</f>
        <v>229</v>
      </c>
      <c r="B244" s="333" t="str">
        <f t="shared" ca="1" si="21"/>
        <v>A229</v>
      </c>
      <c r="C244" s="333"/>
      <c r="D244" s="54" t="str">
        <f>IF(LEN('OSNOVNA PLAČA'!C238)&gt;0,'OSNOVNA PLAČA'!C238,"")</f>
        <v/>
      </c>
      <c r="E244" s="55" t="str">
        <f>IF(LEN('OSNOVNA PLAČA'!D238)&gt;0,'OSNOVNA PLAČA'!D238,"")</f>
        <v/>
      </c>
      <c r="F244" s="164">
        <f ca="1">IF(LEN(B244)&gt;0,'OBRAČUNANA OSNOVNA PLAČA'!M238,"")</f>
        <v>0</v>
      </c>
      <c r="G244" s="57"/>
      <c r="H244" s="57"/>
      <c r="I244" s="57"/>
      <c r="J244" s="57"/>
      <c r="K244" s="57"/>
      <c r="L244" s="178">
        <f t="shared" si="50"/>
        <v>0</v>
      </c>
      <c r="M244" s="179">
        <f t="shared" ca="1" si="59"/>
        <v>0</v>
      </c>
      <c r="N244" s="179">
        <f t="shared" ca="1" si="61"/>
        <v>0</v>
      </c>
      <c r="O244" s="180">
        <f t="shared" ca="1" si="51"/>
        <v>0</v>
      </c>
      <c r="P244" s="181">
        <f t="shared" ca="1" si="60"/>
        <v>0</v>
      </c>
      <c r="Q244" s="182">
        <f t="shared" ca="1" si="52"/>
        <v>0</v>
      </c>
      <c r="R244" s="182">
        <f ca="1">IF(LEN(B244)&gt;0,'8'!R244-'8'!Q244,"")</f>
        <v>0</v>
      </c>
      <c r="S244" s="183"/>
      <c r="T244" s="33"/>
      <c r="U244" s="33"/>
      <c r="V244" s="33"/>
      <c r="W244" s="33"/>
      <c r="X244" s="33"/>
      <c r="Y244" s="33"/>
      <c r="AB244" s="243">
        <f>ROW()</f>
        <v>244</v>
      </c>
      <c r="AC244" s="118">
        <f t="shared" ca="1" si="25"/>
        <v>0</v>
      </c>
      <c r="AD244" s="118">
        <f t="shared" ca="1" si="26"/>
        <v>0</v>
      </c>
      <c r="AE244" s="119" t="str">
        <f t="shared" ca="1" si="53"/>
        <v>-</v>
      </c>
      <c r="AF244" s="118" t="str">
        <f t="shared" ca="1" si="54"/>
        <v>-</v>
      </c>
      <c r="AG244" s="119" t="str">
        <f t="shared" ca="1" si="55"/>
        <v>-</v>
      </c>
      <c r="AH244" s="118" t="str">
        <f t="shared" ca="1" si="56"/>
        <v>-</v>
      </c>
      <c r="AI244" s="118">
        <f t="shared" ca="1" si="57"/>
        <v>0</v>
      </c>
      <c r="AJ244" s="120">
        <f t="shared" ca="1" si="58"/>
        <v>0</v>
      </c>
      <c r="AK244" s="118">
        <f t="shared" ca="1" si="33"/>
        <v>0</v>
      </c>
      <c r="AL244" s="118">
        <f t="shared" ca="1" si="34"/>
        <v>0</v>
      </c>
    </row>
    <row r="245" spans="1:38" ht="27" customHeight="1" x14ac:dyDescent="0.25">
      <c r="A245" s="53">
        <f>'OSNOVNA PLAČA'!A239</f>
        <v>230</v>
      </c>
      <c r="B245" s="333" t="str">
        <f t="shared" ca="1" si="21"/>
        <v>A230</v>
      </c>
      <c r="C245" s="333"/>
      <c r="D245" s="54" t="str">
        <f>IF(LEN('OSNOVNA PLAČA'!C239)&gt;0,'OSNOVNA PLAČA'!C239,"")</f>
        <v/>
      </c>
      <c r="E245" s="55" t="str">
        <f>IF(LEN('OSNOVNA PLAČA'!D239)&gt;0,'OSNOVNA PLAČA'!D239,"")</f>
        <v/>
      </c>
      <c r="F245" s="164">
        <f ca="1">IF(LEN(B245)&gt;0,'OBRAČUNANA OSNOVNA PLAČA'!M239,"")</f>
        <v>0</v>
      </c>
      <c r="G245" s="57"/>
      <c r="H245" s="57"/>
      <c r="I245" s="57"/>
      <c r="J245" s="57"/>
      <c r="K245" s="57"/>
      <c r="L245" s="178">
        <f t="shared" si="50"/>
        <v>0</v>
      </c>
      <c r="M245" s="179">
        <f t="shared" ca="1" si="59"/>
        <v>0</v>
      </c>
      <c r="N245" s="179">
        <f t="shared" ca="1" si="61"/>
        <v>0</v>
      </c>
      <c r="O245" s="180">
        <f t="shared" ca="1" si="51"/>
        <v>0</v>
      </c>
      <c r="P245" s="181">
        <f t="shared" ca="1" si="60"/>
        <v>0</v>
      </c>
      <c r="Q245" s="182">
        <f t="shared" ca="1" si="52"/>
        <v>0</v>
      </c>
      <c r="R245" s="182">
        <f ca="1">IF(LEN(B245)&gt;0,'8'!R245-'8'!Q245,"")</f>
        <v>0</v>
      </c>
      <c r="S245" s="183"/>
      <c r="T245" s="33"/>
      <c r="U245" s="33"/>
      <c r="V245" s="33"/>
      <c r="W245" s="33"/>
      <c r="X245" s="33"/>
      <c r="Y245" s="33"/>
      <c r="AB245" s="243">
        <f>ROW()</f>
        <v>245</v>
      </c>
      <c r="AC245" s="118">
        <f t="shared" ca="1" si="25"/>
        <v>0</v>
      </c>
      <c r="AD245" s="118">
        <f t="shared" ca="1" si="26"/>
        <v>0</v>
      </c>
      <c r="AE245" s="119" t="str">
        <f t="shared" ca="1" si="53"/>
        <v>-</v>
      </c>
      <c r="AF245" s="118" t="str">
        <f t="shared" ca="1" si="54"/>
        <v>-</v>
      </c>
      <c r="AG245" s="119" t="str">
        <f t="shared" ca="1" si="55"/>
        <v>-</v>
      </c>
      <c r="AH245" s="118" t="str">
        <f t="shared" ca="1" si="56"/>
        <v>-</v>
      </c>
      <c r="AI245" s="118">
        <f t="shared" ca="1" si="57"/>
        <v>0</v>
      </c>
      <c r="AJ245" s="120">
        <f t="shared" ca="1" si="58"/>
        <v>0</v>
      </c>
      <c r="AK245" s="118">
        <f t="shared" ca="1" si="33"/>
        <v>0</v>
      </c>
      <c r="AL245" s="118">
        <f t="shared" ca="1" si="34"/>
        <v>0</v>
      </c>
    </row>
    <row r="246" spans="1:38" ht="27" customHeight="1" x14ac:dyDescent="0.25">
      <c r="A246" s="53">
        <f>'OSNOVNA PLAČA'!A240</f>
        <v>231</v>
      </c>
      <c r="B246" s="333" t="str">
        <f t="shared" ca="1" si="21"/>
        <v>A231</v>
      </c>
      <c r="C246" s="333"/>
      <c r="D246" s="54" t="str">
        <f>IF(LEN('OSNOVNA PLAČA'!C240)&gt;0,'OSNOVNA PLAČA'!C240,"")</f>
        <v/>
      </c>
      <c r="E246" s="55" t="str">
        <f>IF(LEN('OSNOVNA PLAČA'!D240)&gt;0,'OSNOVNA PLAČA'!D240,"")</f>
        <v/>
      </c>
      <c r="F246" s="164">
        <f ca="1">IF(LEN(B246)&gt;0,'OBRAČUNANA OSNOVNA PLAČA'!M240,"")</f>
        <v>0</v>
      </c>
      <c r="G246" s="57"/>
      <c r="H246" s="57"/>
      <c r="I246" s="57"/>
      <c r="J246" s="57"/>
      <c r="K246" s="57"/>
      <c r="L246" s="178">
        <f t="shared" si="50"/>
        <v>0</v>
      </c>
      <c r="M246" s="179">
        <f t="shared" ca="1" si="59"/>
        <v>0</v>
      </c>
      <c r="N246" s="179">
        <f t="shared" ca="1" si="61"/>
        <v>0</v>
      </c>
      <c r="O246" s="180">
        <f t="shared" ca="1" si="51"/>
        <v>0</v>
      </c>
      <c r="P246" s="181">
        <f t="shared" ca="1" si="60"/>
        <v>0</v>
      </c>
      <c r="Q246" s="182">
        <f t="shared" ca="1" si="52"/>
        <v>0</v>
      </c>
      <c r="R246" s="182">
        <f ca="1">IF(LEN(B246)&gt;0,'8'!R246-'8'!Q246,"")</f>
        <v>0</v>
      </c>
      <c r="S246" s="183"/>
      <c r="T246" s="33"/>
      <c r="U246" s="33"/>
      <c r="V246" s="33"/>
      <c r="W246" s="33"/>
      <c r="X246" s="33"/>
      <c r="Y246" s="33"/>
      <c r="AB246" s="243">
        <f>ROW()</f>
        <v>246</v>
      </c>
      <c r="AC246" s="118">
        <f t="shared" ca="1" si="25"/>
        <v>0</v>
      </c>
      <c r="AD246" s="118">
        <f t="shared" ca="1" si="26"/>
        <v>0</v>
      </c>
      <c r="AE246" s="119" t="str">
        <f t="shared" ca="1" si="53"/>
        <v>-</v>
      </c>
      <c r="AF246" s="118" t="str">
        <f t="shared" ca="1" si="54"/>
        <v>-</v>
      </c>
      <c r="AG246" s="119" t="str">
        <f t="shared" ca="1" si="55"/>
        <v>-</v>
      </c>
      <c r="AH246" s="118" t="str">
        <f t="shared" ca="1" si="56"/>
        <v>-</v>
      </c>
      <c r="AI246" s="118">
        <f t="shared" ca="1" si="57"/>
        <v>0</v>
      </c>
      <c r="AJ246" s="120">
        <f t="shared" ca="1" si="58"/>
        <v>0</v>
      </c>
      <c r="AK246" s="118">
        <f t="shared" ca="1" si="33"/>
        <v>0</v>
      </c>
      <c r="AL246" s="118">
        <f t="shared" ca="1" si="34"/>
        <v>0</v>
      </c>
    </row>
    <row r="247" spans="1:38" ht="27" customHeight="1" x14ac:dyDescent="0.25">
      <c r="A247" s="53">
        <f>'OSNOVNA PLAČA'!A241</f>
        <v>232</v>
      </c>
      <c r="B247" s="333" t="str">
        <f t="shared" ca="1" si="21"/>
        <v>A232</v>
      </c>
      <c r="C247" s="333"/>
      <c r="D247" s="54" t="str">
        <f>IF(LEN('OSNOVNA PLAČA'!C241)&gt;0,'OSNOVNA PLAČA'!C241,"")</f>
        <v/>
      </c>
      <c r="E247" s="55" t="str">
        <f>IF(LEN('OSNOVNA PLAČA'!D241)&gt;0,'OSNOVNA PLAČA'!D241,"")</f>
        <v/>
      </c>
      <c r="F247" s="164">
        <f ca="1">IF(LEN(B247)&gt;0,'OBRAČUNANA OSNOVNA PLAČA'!M241,"")</f>
        <v>0</v>
      </c>
      <c r="G247" s="57"/>
      <c r="H247" s="57"/>
      <c r="I247" s="57"/>
      <c r="J247" s="57"/>
      <c r="K247" s="57"/>
      <c r="L247" s="178">
        <f t="shared" si="50"/>
        <v>0</v>
      </c>
      <c r="M247" s="179">
        <f t="shared" ca="1" si="59"/>
        <v>0</v>
      </c>
      <c r="N247" s="179">
        <f t="shared" ca="1" si="61"/>
        <v>0</v>
      </c>
      <c r="O247" s="180">
        <f t="shared" ca="1" si="51"/>
        <v>0</v>
      </c>
      <c r="P247" s="181">
        <f t="shared" ca="1" si="60"/>
        <v>0</v>
      </c>
      <c r="Q247" s="182">
        <f t="shared" ca="1" si="52"/>
        <v>0</v>
      </c>
      <c r="R247" s="182">
        <f ca="1">IF(LEN(B247)&gt;0,'8'!R247-'8'!Q247,"")</f>
        <v>0</v>
      </c>
      <c r="S247" s="183"/>
      <c r="T247" s="33"/>
      <c r="U247" s="33"/>
      <c r="V247" s="33"/>
      <c r="W247" s="33"/>
      <c r="X247" s="33"/>
      <c r="Y247" s="33"/>
      <c r="AB247" s="243">
        <f>ROW()</f>
        <v>247</v>
      </c>
      <c r="AC247" s="118">
        <f t="shared" ca="1" si="25"/>
        <v>0</v>
      </c>
      <c r="AD247" s="118">
        <f t="shared" ca="1" si="26"/>
        <v>0</v>
      </c>
      <c r="AE247" s="119" t="str">
        <f t="shared" ca="1" si="53"/>
        <v>-</v>
      </c>
      <c r="AF247" s="118" t="str">
        <f t="shared" ca="1" si="54"/>
        <v>-</v>
      </c>
      <c r="AG247" s="119" t="str">
        <f t="shared" ca="1" si="55"/>
        <v>-</v>
      </c>
      <c r="AH247" s="118" t="str">
        <f t="shared" ca="1" si="56"/>
        <v>-</v>
      </c>
      <c r="AI247" s="118">
        <f t="shared" ca="1" si="57"/>
        <v>0</v>
      </c>
      <c r="AJ247" s="120">
        <f t="shared" ca="1" si="58"/>
        <v>0</v>
      </c>
      <c r="AK247" s="118">
        <f t="shared" ca="1" si="33"/>
        <v>0</v>
      </c>
      <c r="AL247" s="118">
        <f t="shared" ca="1" si="34"/>
        <v>0</v>
      </c>
    </row>
    <row r="248" spans="1:38" ht="27" customHeight="1" x14ac:dyDescent="0.25">
      <c r="A248" s="53">
        <f>'OSNOVNA PLAČA'!A242</f>
        <v>233</v>
      </c>
      <c r="B248" s="333" t="str">
        <f t="shared" ca="1" si="21"/>
        <v>A233</v>
      </c>
      <c r="C248" s="333"/>
      <c r="D248" s="54" t="str">
        <f>IF(LEN('OSNOVNA PLAČA'!C242)&gt;0,'OSNOVNA PLAČA'!C242,"")</f>
        <v/>
      </c>
      <c r="E248" s="55" t="str">
        <f>IF(LEN('OSNOVNA PLAČA'!D242)&gt;0,'OSNOVNA PLAČA'!D242,"")</f>
        <v/>
      </c>
      <c r="F248" s="164">
        <f ca="1">IF(LEN(B248)&gt;0,'OBRAČUNANA OSNOVNA PLAČA'!M242,"")</f>
        <v>0</v>
      </c>
      <c r="G248" s="57"/>
      <c r="H248" s="57"/>
      <c r="I248" s="57"/>
      <c r="J248" s="57"/>
      <c r="K248" s="57"/>
      <c r="L248" s="178">
        <f t="shared" si="50"/>
        <v>0</v>
      </c>
      <c r="M248" s="179">
        <f t="shared" ca="1" si="59"/>
        <v>0</v>
      </c>
      <c r="N248" s="179">
        <f t="shared" ca="1" si="61"/>
        <v>0</v>
      </c>
      <c r="O248" s="180">
        <f t="shared" ca="1" si="51"/>
        <v>0</v>
      </c>
      <c r="P248" s="181">
        <f t="shared" ca="1" si="60"/>
        <v>0</v>
      </c>
      <c r="Q248" s="182">
        <f t="shared" ca="1" si="52"/>
        <v>0</v>
      </c>
      <c r="R248" s="182">
        <f ca="1">IF(LEN(B248)&gt;0,'8'!R248-'8'!Q248,"")</f>
        <v>0</v>
      </c>
      <c r="S248" s="183"/>
      <c r="T248" s="33"/>
      <c r="U248" s="33"/>
      <c r="V248" s="33"/>
      <c r="W248" s="33"/>
      <c r="X248" s="33"/>
      <c r="Y248" s="33"/>
      <c r="AB248" s="243">
        <f>ROW()</f>
        <v>248</v>
      </c>
      <c r="AC248" s="118">
        <f t="shared" ca="1" si="25"/>
        <v>0</v>
      </c>
      <c r="AD248" s="118">
        <f t="shared" ca="1" si="26"/>
        <v>0</v>
      </c>
      <c r="AE248" s="119" t="str">
        <f t="shared" ca="1" si="53"/>
        <v>-</v>
      </c>
      <c r="AF248" s="118" t="str">
        <f t="shared" ca="1" si="54"/>
        <v>-</v>
      </c>
      <c r="AG248" s="119" t="str">
        <f t="shared" ca="1" si="55"/>
        <v>-</v>
      </c>
      <c r="AH248" s="118" t="str">
        <f t="shared" ca="1" si="56"/>
        <v>-</v>
      </c>
      <c r="AI248" s="118">
        <f t="shared" ca="1" si="57"/>
        <v>0</v>
      </c>
      <c r="AJ248" s="120">
        <f t="shared" ca="1" si="58"/>
        <v>0</v>
      </c>
      <c r="AK248" s="118">
        <f t="shared" ca="1" si="33"/>
        <v>0</v>
      </c>
      <c r="AL248" s="118">
        <f t="shared" ca="1" si="34"/>
        <v>0</v>
      </c>
    </row>
    <row r="249" spans="1:38" ht="27" customHeight="1" x14ac:dyDescent="0.25">
      <c r="A249" s="53">
        <f>'OSNOVNA PLAČA'!A243</f>
        <v>234</v>
      </c>
      <c r="B249" s="333" t="str">
        <f t="shared" ca="1" si="21"/>
        <v>A234</v>
      </c>
      <c r="C249" s="333"/>
      <c r="D249" s="54" t="str">
        <f>IF(LEN('OSNOVNA PLAČA'!C243)&gt;0,'OSNOVNA PLAČA'!C243,"")</f>
        <v/>
      </c>
      <c r="E249" s="55" t="str">
        <f>IF(LEN('OSNOVNA PLAČA'!D243)&gt;0,'OSNOVNA PLAČA'!D243,"")</f>
        <v/>
      </c>
      <c r="F249" s="164">
        <f ca="1">IF(LEN(B249)&gt;0,'OBRAČUNANA OSNOVNA PLAČA'!M243,"")</f>
        <v>0</v>
      </c>
      <c r="G249" s="57"/>
      <c r="H249" s="57"/>
      <c r="I249" s="57"/>
      <c r="J249" s="57"/>
      <c r="K249" s="57"/>
      <c r="L249" s="178">
        <f t="shared" si="50"/>
        <v>0</v>
      </c>
      <c r="M249" s="179">
        <f t="shared" ca="1" si="59"/>
        <v>0</v>
      </c>
      <c r="N249" s="179">
        <f t="shared" ca="1" si="61"/>
        <v>0</v>
      </c>
      <c r="O249" s="180">
        <f t="shared" ca="1" si="51"/>
        <v>0</v>
      </c>
      <c r="P249" s="181">
        <f t="shared" ca="1" si="60"/>
        <v>0</v>
      </c>
      <c r="Q249" s="182">
        <f t="shared" ca="1" si="52"/>
        <v>0</v>
      </c>
      <c r="R249" s="182">
        <f ca="1">IF(LEN(B249)&gt;0,'8'!R249-'8'!Q249,"")</f>
        <v>0</v>
      </c>
      <c r="S249" s="183"/>
      <c r="T249" s="33"/>
      <c r="U249" s="33"/>
      <c r="V249" s="33"/>
      <c r="W249" s="33"/>
      <c r="X249" s="33"/>
      <c r="Y249" s="33"/>
      <c r="AB249" s="243">
        <f>ROW()</f>
        <v>249</v>
      </c>
      <c r="AC249" s="118">
        <f t="shared" ca="1" si="25"/>
        <v>0</v>
      </c>
      <c r="AD249" s="118">
        <f t="shared" ca="1" si="26"/>
        <v>0</v>
      </c>
      <c r="AE249" s="119" t="str">
        <f t="shared" ca="1" si="53"/>
        <v>-</v>
      </c>
      <c r="AF249" s="118" t="str">
        <f t="shared" ca="1" si="54"/>
        <v>-</v>
      </c>
      <c r="AG249" s="119" t="str">
        <f t="shared" ca="1" si="55"/>
        <v>-</v>
      </c>
      <c r="AH249" s="118" t="str">
        <f t="shared" ca="1" si="56"/>
        <v>-</v>
      </c>
      <c r="AI249" s="118">
        <f t="shared" ca="1" si="57"/>
        <v>0</v>
      </c>
      <c r="AJ249" s="120">
        <f t="shared" ca="1" si="58"/>
        <v>0</v>
      </c>
      <c r="AK249" s="118">
        <f t="shared" ca="1" si="33"/>
        <v>0</v>
      </c>
      <c r="AL249" s="118">
        <f t="shared" ca="1" si="34"/>
        <v>0</v>
      </c>
    </row>
    <row r="250" spans="1:38" ht="27" customHeight="1" x14ac:dyDescent="0.25">
      <c r="A250" s="53">
        <f>'OSNOVNA PLAČA'!A244</f>
        <v>235</v>
      </c>
      <c r="B250" s="333" t="str">
        <f t="shared" ca="1" si="21"/>
        <v>A235</v>
      </c>
      <c r="C250" s="333"/>
      <c r="D250" s="54" t="str">
        <f>IF(LEN('OSNOVNA PLAČA'!C244)&gt;0,'OSNOVNA PLAČA'!C244,"")</f>
        <v/>
      </c>
      <c r="E250" s="55" t="str">
        <f>IF(LEN('OSNOVNA PLAČA'!D244)&gt;0,'OSNOVNA PLAČA'!D244,"")</f>
        <v/>
      </c>
      <c r="F250" s="164">
        <f ca="1">IF(LEN(B250)&gt;0,'OBRAČUNANA OSNOVNA PLAČA'!M244,"")</f>
        <v>0</v>
      </c>
      <c r="G250" s="57"/>
      <c r="H250" s="57"/>
      <c r="I250" s="57"/>
      <c r="J250" s="57"/>
      <c r="K250" s="57"/>
      <c r="L250" s="178">
        <f t="shared" si="50"/>
        <v>0</v>
      </c>
      <c r="M250" s="179">
        <f t="shared" ca="1" si="59"/>
        <v>0</v>
      </c>
      <c r="N250" s="179">
        <f t="shared" ca="1" si="61"/>
        <v>0</v>
      </c>
      <c r="O250" s="180">
        <f t="shared" ca="1" si="51"/>
        <v>0</v>
      </c>
      <c r="P250" s="181">
        <f t="shared" ca="1" si="60"/>
        <v>0</v>
      </c>
      <c r="Q250" s="182">
        <f t="shared" ca="1" si="52"/>
        <v>0</v>
      </c>
      <c r="R250" s="182">
        <f ca="1">IF(LEN(B250)&gt;0,'8'!R250-'8'!Q250,"")</f>
        <v>0</v>
      </c>
      <c r="S250" s="183"/>
      <c r="T250" s="33"/>
      <c r="U250" s="33"/>
      <c r="V250" s="33"/>
      <c r="W250" s="33"/>
      <c r="X250" s="33"/>
      <c r="Y250" s="33"/>
      <c r="AB250" s="243">
        <f>ROW()</f>
        <v>250</v>
      </c>
      <c r="AC250" s="118">
        <f t="shared" ca="1" si="25"/>
        <v>0</v>
      </c>
      <c r="AD250" s="118">
        <f t="shared" ca="1" si="26"/>
        <v>0</v>
      </c>
      <c r="AE250" s="119" t="str">
        <f t="shared" ca="1" si="53"/>
        <v>-</v>
      </c>
      <c r="AF250" s="118" t="str">
        <f t="shared" ca="1" si="54"/>
        <v>-</v>
      </c>
      <c r="AG250" s="119" t="str">
        <f t="shared" ca="1" si="55"/>
        <v>-</v>
      </c>
      <c r="AH250" s="118" t="str">
        <f t="shared" ca="1" si="56"/>
        <v>-</v>
      </c>
      <c r="AI250" s="118">
        <f t="shared" ca="1" si="57"/>
        <v>0</v>
      </c>
      <c r="AJ250" s="120">
        <f t="shared" ca="1" si="58"/>
        <v>0</v>
      </c>
      <c r="AK250" s="118">
        <f t="shared" ca="1" si="33"/>
        <v>0</v>
      </c>
      <c r="AL250" s="118">
        <f t="shared" ca="1" si="34"/>
        <v>0</v>
      </c>
    </row>
    <row r="251" spans="1:38" ht="27" customHeight="1" x14ac:dyDescent="0.25">
      <c r="A251" s="53">
        <f>'OSNOVNA PLAČA'!A245</f>
        <v>236</v>
      </c>
      <c r="B251" s="333" t="str">
        <f t="shared" ca="1" si="21"/>
        <v>A236</v>
      </c>
      <c r="C251" s="333"/>
      <c r="D251" s="54" t="str">
        <f>IF(LEN('OSNOVNA PLAČA'!C245)&gt;0,'OSNOVNA PLAČA'!C245,"")</f>
        <v/>
      </c>
      <c r="E251" s="55" t="str">
        <f>IF(LEN('OSNOVNA PLAČA'!D245)&gt;0,'OSNOVNA PLAČA'!D245,"")</f>
        <v/>
      </c>
      <c r="F251" s="164">
        <f ca="1">IF(LEN(B251)&gt;0,'OBRAČUNANA OSNOVNA PLAČA'!M245,"")</f>
        <v>0</v>
      </c>
      <c r="G251" s="57"/>
      <c r="H251" s="57"/>
      <c r="I251" s="57"/>
      <c r="J251" s="57"/>
      <c r="K251" s="57"/>
      <c r="L251" s="178">
        <f t="shared" si="50"/>
        <v>0</v>
      </c>
      <c r="M251" s="179">
        <f t="shared" ca="1" si="59"/>
        <v>0</v>
      </c>
      <c r="N251" s="179">
        <f t="shared" ca="1" si="61"/>
        <v>0</v>
      </c>
      <c r="O251" s="180">
        <f t="shared" ca="1" si="51"/>
        <v>0</v>
      </c>
      <c r="P251" s="181">
        <f t="shared" ca="1" si="60"/>
        <v>0</v>
      </c>
      <c r="Q251" s="182">
        <f t="shared" ca="1" si="52"/>
        <v>0</v>
      </c>
      <c r="R251" s="182">
        <f ca="1">IF(LEN(B251)&gt;0,'8'!R251-'8'!Q251,"")</f>
        <v>0</v>
      </c>
      <c r="S251" s="183"/>
      <c r="T251" s="33"/>
      <c r="U251" s="33"/>
      <c r="V251" s="33"/>
      <c r="W251" s="33"/>
      <c r="X251" s="33"/>
      <c r="Y251" s="33"/>
      <c r="AB251" s="243">
        <f>ROW()</f>
        <v>251</v>
      </c>
      <c r="AC251" s="118">
        <f t="shared" ca="1" si="25"/>
        <v>0</v>
      </c>
      <c r="AD251" s="118">
        <f t="shared" ca="1" si="26"/>
        <v>0</v>
      </c>
      <c r="AE251" s="119" t="str">
        <f t="shared" ca="1" si="53"/>
        <v>-</v>
      </c>
      <c r="AF251" s="118" t="str">
        <f t="shared" ca="1" si="54"/>
        <v>-</v>
      </c>
      <c r="AG251" s="119" t="str">
        <f t="shared" ca="1" si="55"/>
        <v>-</v>
      </c>
      <c r="AH251" s="118" t="str">
        <f t="shared" ca="1" si="56"/>
        <v>-</v>
      </c>
      <c r="AI251" s="118">
        <f t="shared" ca="1" si="57"/>
        <v>0</v>
      </c>
      <c r="AJ251" s="120">
        <f t="shared" ca="1" si="58"/>
        <v>0</v>
      </c>
      <c r="AK251" s="118">
        <f t="shared" ca="1" si="33"/>
        <v>0</v>
      </c>
      <c r="AL251" s="118">
        <f t="shared" ca="1" si="34"/>
        <v>0</v>
      </c>
    </row>
    <row r="252" spans="1:38" ht="27" customHeight="1" x14ac:dyDescent="0.25">
      <c r="A252" s="53">
        <f>'OSNOVNA PLAČA'!A246</f>
        <v>237</v>
      </c>
      <c r="B252" s="333" t="str">
        <f t="shared" ca="1" si="21"/>
        <v>A237</v>
      </c>
      <c r="C252" s="333"/>
      <c r="D252" s="54" t="str">
        <f>IF(LEN('OSNOVNA PLAČA'!C246)&gt;0,'OSNOVNA PLAČA'!C246,"")</f>
        <v/>
      </c>
      <c r="E252" s="55" t="str">
        <f>IF(LEN('OSNOVNA PLAČA'!D246)&gt;0,'OSNOVNA PLAČA'!D246,"")</f>
        <v/>
      </c>
      <c r="F252" s="164">
        <f ca="1">IF(LEN(B252)&gt;0,'OBRAČUNANA OSNOVNA PLAČA'!M246,"")</f>
        <v>0</v>
      </c>
      <c r="G252" s="57"/>
      <c r="H252" s="57"/>
      <c r="I252" s="57"/>
      <c r="J252" s="57"/>
      <c r="K252" s="57"/>
      <c r="L252" s="178">
        <f t="shared" si="50"/>
        <v>0</v>
      </c>
      <c r="M252" s="179">
        <f t="shared" ca="1" si="59"/>
        <v>0</v>
      </c>
      <c r="N252" s="179">
        <f t="shared" ca="1" si="61"/>
        <v>0</v>
      </c>
      <c r="O252" s="180">
        <f t="shared" ca="1" si="51"/>
        <v>0</v>
      </c>
      <c r="P252" s="181">
        <f t="shared" ca="1" si="60"/>
        <v>0</v>
      </c>
      <c r="Q252" s="182">
        <f t="shared" ca="1" si="52"/>
        <v>0</v>
      </c>
      <c r="R252" s="182">
        <f ca="1">IF(LEN(B252)&gt;0,'8'!R252-'8'!Q252,"")</f>
        <v>0</v>
      </c>
      <c r="S252" s="183"/>
      <c r="T252" s="33"/>
      <c r="U252" s="33"/>
      <c r="V252" s="33"/>
      <c r="W252" s="33"/>
      <c r="X252" s="33"/>
      <c r="Y252" s="33"/>
      <c r="AB252" s="243">
        <f>ROW()</f>
        <v>252</v>
      </c>
      <c r="AC252" s="118">
        <f t="shared" ca="1" si="25"/>
        <v>0</v>
      </c>
      <c r="AD252" s="118">
        <f t="shared" ca="1" si="26"/>
        <v>0</v>
      </c>
      <c r="AE252" s="119" t="str">
        <f t="shared" ca="1" si="53"/>
        <v>-</v>
      </c>
      <c r="AF252" s="118" t="str">
        <f t="shared" ca="1" si="54"/>
        <v>-</v>
      </c>
      <c r="AG252" s="119" t="str">
        <f t="shared" ca="1" si="55"/>
        <v>-</v>
      </c>
      <c r="AH252" s="118" t="str">
        <f t="shared" ca="1" si="56"/>
        <v>-</v>
      </c>
      <c r="AI252" s="118">
        <f t="shared" ca="1" si="57"/>
        <v>0</v>
      </c>
      <c r="AJ252" s="120">
        <f t="shared" ca="1" si="58"/>
        <v>0</v>
      </c>
      <c r="AK252" s="118">
        <f t="shared" ca="1" si="33"/>
        <v>0</v>
      </c>
      <c r="AL252" s="118">
        <f t="shared" ca="1" si="34"/>
        <v>0</v>
      </c>
    </row>
    <row r="253" spans="1:38" ht="27" customHeight="1" x14ac:dyDescent="0.25">
      <c r="A253" s="53">
        <f>'OSNOVNA PLAČA'!A247</f>
        <v>238</v>
      </c>
      <c r="B253" s="333" t="str">
        <f t="shared" ca="1" si="21"/>
        <v>A238</v>
      </c>
      <c r="C253" s="333"/>
      <c r="D253" s="54" t="str">
        <f>IF(LEN('OSNOVNA PLAČA'!C247)&gt;0,'OSNOVNA PLAČA'!C247,"")</f>
        <v/>
      </c>
      <c r="E253" s="55" t="str">
        <f>IF(LEN('OSNOVNA PLAČA'!D247)&gt;0,'OSNOVNA PLAČA'!D247,"")</f>
        <v/>
      </c>
      <c r="F253" s="164">
        <f ca="1">IF(LEN(B253)&gt;0,'OBRAČUNANA OSNOVNA PLAČA'!M247,"")</f>
        <v>0</v>
      </c>
      <c r="G253" s="57"/>
      <c r="H253" s="57"/>
      <c r="I253" s="57"/>
      <c r="J253" s="57"/>
      <c r="K253" s="57"/>
      <c r="L253" s="178">
        <f t="shared" si="50"/>
        <v>0</v>
      </c>
      <c r="M253" s="179">
        <f t="shared" ca="1" si="59"/>
        <v>0</v>
      </c>
      <c r="N253" s="179">
        <f t="shared" ca="1" si="61"/>
        <v>0</v>
      </c>
      <c r="O253" s="180">
        <f t="shared" ca="1" si="51"/>
        <v>0</v>
      </c>
      <c r="P253" s="181">
        <f t="shared" ca="1" si="60"/>
        <v>0</v>
      </c>
      <c r="Q253" s="182">
        <f t="shared" ca="1" si="52"/>
        <v>0</v>
      </c>
      <c r="R253" s="182">
        <f ca="1">IF(LEN(B253)&gt;0,'8'!R253-'8'!Q253,"")</f>
        <v>0</v>
      </c>
      <c r="S253" s="183"/>
      <c r="T253" s="33"/>
      <c r="U253" s="33"/>
      <c r="V253" s="33"/>
      <c r="W253" s="33"/>
      <c r="X253" s="33"/>
      <c r="Y253" s="33"/>
      <c r="AB253" s="243">
        <f>ROW()</f>
        <v>253</v>
      </c>
      <c r="AC253" s="118">
        <f t="shared" ca="1" si="25"/>
        <v>0</v>
      </c>
      <c r="AD253" s="118">
        <f t="shared" ca="1" si="26"/>
        <v>0</v>
      </c>
      <c r="AE253" s="119" t="str">
        <f t="shared" ca="1" si="53"/>
        <v>-</v>
      </c>
      <c r="AF253" s="118" t="str">
        <f t="shared" ca="1" si="54"/>
        <v>-</v>
      </c>
      <c r="AG253" s="119" t="str">
        <f t="shared" ca="1" si="55"/>
        <v>-</v>
      </c>
      <c r="AH253" s="118" t="str">
        <f t="shared" ca="1" si="56"/>
        <v>-</v>
      </c>
      <c r="AI253" s="118">
        <f t="shared" ca="1" si="57"/>
        <v>0</v>
      </c>
      <c r="AJ253" s="120">
        <f t="shared" ca="1" si="58"/>
        <v>0</v>
      </c>
      <c r="AK253" s="118">
        <f t="shared" ca="1" si="33"/>
        <v>0</v>
      </c>
      <c r="AL253" s="118">
        <f t="shared" ca="1" si="34"/>
        <v>0</v>
      </c>
    </row>
    <row r="254" spans="1:38" ht="27" customHeight="1" x14ac:dyDescent="0.25">
      <c r="A254" s="53">
        <f>'OSNOVNA PLAČA'!A248</f>
        <v>239</v>
      </c>
      <c r="B254" s="333" t="str">
        <f t="shared" ca="1" si="21"/>
        <v>A239</v>
      </c>
      <c r="C254" s="333"/>
      <c r="D254" s="54" t="str">
        <f>IF(LEN('OSNOVNA PLAČA'!C248)&gt;0,'OSNOVNA PLAČA'!C248,"")</f>
        <v/>
      </c>
      <c r="E254" s="55" t="str">
        <f>IF(LEN('OSNOVNA PLAČA'!D248)&gt;0,'OSNOVNA PLAČA'!D248,"")</f>
        <v/>
      </c>
      <c r="F254" s="164">
        <f ca="1">IF(LEN(B254)&gt;0,'OBRAČUNANA OSNOVNA PLAČA'!M248,"")</f>
        <v>0</v>
      </c>
      <c r="G254" s="57"/>
      <c r="H254" s="57"/>
      <c r="I254" s="57"/>
      <c r="J254" s="57"/>
      <c r="K254" s="57"/>
      <c r="L254" s="178">
        <f t="shared" si="50"/>
        <v>0</v>
      </c>
      <c r="M254" s="179">
        <f t="shared" ca="1" si="59"/>
        <v>0</v>
      </c>
      <c r="N254" s="179">
        <f t="shared" ca="1" si="61"/>
        <v>0</v>
      </c>
      <c r="O254" s="180">
        <f t="shared" ca="1" si="51"/>
        <v>0</v>
      </c>
      <c r="P254" s="181">
        <f t="shared" ca="1" si="60"/>
        <v>0</v>
      </c>
      <c r="Q254" s="182">
        <f t="shared" ca="1" si="52"/>
        <v>0</v>
      </c>
      <c r="R254" s="182">
        <f ca="1">IF(LEN(B254)&gt;0,'8'!R254-'8'!Q254,"")</f>
        <v>0</v>
      </c>
      <c r="S254" s="183"/>
      <c r="T254" s="33"/>
      <c r="U254" s="33"/>
      <c r="V254" s="33"/>
      <c r="W254" s="33"/>
      <c r="X254" s="33"/>
      <c r="Y254" s="33"/>
      <c r="AB254" s="243">
        <f>ROW()</f>
        <v>254</v>
      </c>
      <c r="AC254" s="118">
        <f t="shared" ca="1" si="25"/>
        <v>0</v>
      </c>
      <c r="AD254" s="118">
        <f t="shared" ca="1" si="26"/>
        <v>0</v>
      </c>
      <c r="AE254" s="119" t="str">
        <f t="shared" ca="1" si="53"/>
        <v>-</v>
      </c>
      <c r="AF254" s="118" t="str">
        <f t="shared" ca="1" si="54"/>
        <v>-</v>
      </c>
      <c r="AG254" s="119" t="str">
        <f t="shared" ca="1" si="55"/>
        <v>-</v>
      </c>
      <c r="AH254" s="118" t="str">
        <f t="shared" ca="1" si="56"/>
        <v>-</v>
      </c>
      <c r="AI254" s="118">
        <f t="shared" ca="1" si="57"/>
        <v>0</v>
      </c>
      <c r="AJ254" s="120">
        <f t="shared" ca="1" si="58"/>
        <v>0</v>
      </c>
      <c r="AK254" s="118">
        <f t="shared" ca="1" si="33"/>
        <v>0</v>
      </c>
      <c r="AL254" s="118">
        <f t="shared" ca="1" si="34"/>
        <v>0</v>
      </c>
    </row>
    <row r="255" spans="1:38" ht="27" customHeight="1" x14ac:dyDescent="0.25">
      <c r="A255" s="53">
        <f>'OSNOVNA PLAČA'!A249</f>
        <v>240</v>
      </c>
      <c r="B255" s="333" t="str">
        <f t="shared" ca="1" si="21"/>
        <v>A240</v>
      </c>
      <c r="C255" s="333"/>
      <c r="D255" s="54" t="str">
        <f>IF(LEN('OSNOVNA PLAČA'!C249)&gt;0,'OSNOVNA PLAČA'!C249,"")</f>
        <v/>
      </c>
      <c r="E255" s="55" t="str">
        <f>IF(LEN('OSNOVNA PLAČA'!D249)&gt;0,'OSNOVNA PLAČA'!D249,"")</f>
        <v/>
      </c>
      <c r="F255" s="164">
        <f ca="1">IF(LEN(B255)&gt;0,'OBRAČUNANA OSNOVNA PLAČA'!M249,"")</f>
        <v>0</v>
      </c>
      <c r="G255" s="57"/>
      <c r="H255" s="57"/>
      <c r="I255" s="57"/>
      <c r="J255" s="57"/>
      <c r="K255" s="57"/>
      <c r="L255" s="178">
        <f t="shared" si="50"/>
        <v>0</v>
      </c>
      <c r="M255" s="179">
        <f t="shared" ca="1" si="59"/>
        <v>0</v>
      </c>
      <c r="N255" s="179">
        <f t="shared" ca="1" si="61"/>
        <v>0</v>
      </c>
      <c r="O255" s="180">
        <f t="shared" ca="1" si="51"/>
        <v>0</v>
      </c>
      <c r="P255" s="181">
        <f t="shared" ca="1" si="60"/>
        <v>0</v>
      </c>
      <c r="Q255" s="182">
        <f t="shared" ca="1" si="52"/>
        <v>0</v>
      </c>
      <c r="R255" s="182">
        <f ca="1">IF(LEN(B255)&gt;0,'8'!R255-'8'!Q255,"")</f>
        <v>0</v>
      </c>
      <c r="S255" s="183"/>
      <c r="T255" s="33"/>
      <c r="U255" s="33"/>
      <c r="V255" s="33"/>
      <c r="W255" s="33"/>
      <c r="X255" s="33"/>
      <c r="Y255" s="33"/>
      <c r="AB255" s="243">
        <f>ROW()</f>
        <v>255</v>
      </c>
      <c r="AC255" s="118">
        <f t="shared" ca="1" si="25"/>
        <v>0</v>
      </c>
      <c r="AD255" s="118">
        <f t="shared" ca="1" si="26"/>
        <v>0</v>
      </c>
      <c r="AE255" s="119" t="str">
        <f t="shared" ca="1" si="53"/>
        <v>-</v>
      </c>
      <c r="AF255" s="118" t="str">
        <f t="shared" ca="1" si="54"/>
        <v>-</v>
      </c>
      <c r="AG255" s="119" t="str">
        <f t="shared" ca="1" si="55"/>
        <v>-</v>
      </c>
      <c r="AH255" s="118" t="str">
        <f t="shared" ca="1" si="56"/>
        <v>-</v>
      </c>
      <c r="AI255" s="118">
        <f t="shared" ca="1" si="57"/>
        <v>0</v>
      </c>
      <c r="AJ255" s="120">
        <f t="shared" ca="1" si="58"/>
        <v>0</v>
      </c>
      <c r="AK255" s="118">
        <f t="shared" ca="1" si="33"/>
        <v>0</v>
      </c>
      <c r="AL255" s="118">
        <f t="shared" ca="1" si="34"/>
        <v>0</v>
      </c>
    </row>
    <row r="256" spans="1:38" ht="27" customHeight="1" x14ac:dyDescent="0.25">
      <c r="A256" s="53">
        <f>'OSNOVNA PLAČA'!A250</f>
        <v>241</v>
      </c>
      <c r="B256" s="333" t="str">
        <f t="shared" ca="1" si="21"/>
        <v>A241</v>
      </c>
      <c r="C256" s="333"/>
      <c r="D256" s="54" t="str">
        <f>IF(LEN('OSNOVNA PLAČA'!C250)&gt;0,'OSNOVNA PLAČA'!C250,"")</f>
        <v/>
      </c>
      <c r="E256" s="55" t="str">
        <f>IF(LEN('OSNOVNA PLAČA'!D250)&gt;0,'OSNOVNA PLAČA'!D250,"")</f>
        <v/>
      </c>
      <c r="F256" s="164">
        <f ca="1">IF(LEN(B256)&gt;0,'OBRAČUNANA OSNOVNA PLAČA'!M250,"")</f>
        <v>0</v>
      </c>
      <c r="G256" s="57"/>
      <c r="H256" s="57"/>
      <c r="I256" s="57"/>
      <c r="J256" s="57"/>
      <c r="K256" s="57"/>
      <c r="L256" s="178">
        <f t="shared" si="50"/>
        <v>0</v>
      </c>
      <c r="M256" s="179">
        <f t="shared" ca="1" si="59"/>
        <v>0</v>
      </c>
      <c r="N256" s="179">
        <f t="shared" ca="1" si="61"/>
        <v>0</v>
      </c>
      <c r="O256" s="180">
        <f t="shared" ca="1" si="51"/>
        <v>0</v>
      </c>
      <c r="P256" s="181">
        <f t="shared" ca="1" si="60"/>
        <v>0</v>
      </c>
      <c r="Q256" s="182">
        <f t="shared" ca="1" si="52"/>
        <v>0</v>
      </c>
      <c r="R256" s="182">
        <f ca="1">IF(LEN(B256)&gt;0,'8'!R256-'8'!Q256,"")</f>
        <v>0</v>
      </c>
      <c r="S256" s="183"/>
      <c r="T256" s="33"/>
      <c r="U256" s="33"/>
      <c r="V256" s="33"/>
      <c r="W256" s="33"/>
      <c r="X256" s="33"/>
      <c r="Y256" s="33"/>
      <c r="AB256" s="243">
        <f>ROW()</f>
        <v>256</v>
      </c>
      <c r="AC256" s="118">
        <f t="shared" ca="1" si="25"/>
        <v>0</v>
      </c>
      <c r="AD256" s="118">
        <f t="shared" ca="1" si="26"/>
        <v>0</v>
      </c>
      <c r="AE256" s="119" t="str">
        <f t="shared" ca="1" si="53"/>
        <v>-</v>
      </c>
      <c r="AF256" s="118" t="str">
        <f t="shared" ca="1" si="54"/>
        <v>-</v>
      </c>
      <c r="AG256" s="119" t="str">
        <f t="shared" ca="1" si="55"/>
        <v>-</v>
      </c>
      <c r="AH256" s="118" t="str">
        <f t="shared" ca="1" si="56"/>
        <v>-</v>
      </c>
      <c r="AI256" s="118">
        <f t="shared" ca="1" si="57"/>
        <v>0</v>
      </c>
      <c r="AJ256" s="120">
        <f t="shared" ca="1" si="58"/>
        <v>0</v>
      </c>
      <c r="AK256" s="118">
        <f t="shared" ca="1" si="33"/>
        <v>0</v>
      </c>
      <c r="AL256" s="118">
        <f t="shared" ca="1" si="34"/>
        <v>0</v>
      </c>
    </row>
    <row r="257" spans="1:44" ht="27" customHeight="1" x14ac:dyDescent="0.25">
      <c r="A257" s="53">
        <f>'OSNOVNA PLAČA'!A251</f>
        <v>242</v>
      </c>
      <c r="B257" s="333" t="str">
        <f t="shared" ca="1" si="21"/>
        <v>A242</v>
      </c>
      <c r="C257" s="333"/>
      <c r="D257" s="54" t="str">
        <f>IF(LEN('OSNOVNA PLAČA'!C251)&gt;0,'OSNOVNA PLAČA'!C251,"")</f>
        <v/>
      </c>
      <c r="E257" s="55" t="str">
        <f>IF(LEN('OSNOVNA PLAČA'!D251)&gt;0,'OSNOVNA PLAČA'!D251,"")</f>
        <v/>
      </c>
      <c r="F257" s="164">
        <f ca="1">IF(LEN(B257)&gt;0,'OBRAČUNANA OSNOVNA PLAČA'!M251,"")</f>
        <v>0</v>
      </c>
      <c r="G257" s="57"/>
      <c r="H257" s="57"/>
      <c r="I257" s="57"/>
      <c r="J257" s="57"/>
      <c r="K257" s="57"/>
      <c r="L257" s="178">
        <f t="shared" si="50"/>
        <v>0</v>
      </c>
      <c r="M257" s="179">
        <f t="shared" ca="1" si="59"/>
        <v>0</v>
      </c>
      <c r="N257" s="179">
        <f t="shared" ca="1" si="61"/>
        <v>0</v>
      </c>
      <c r="O257" s="180">
        <f t="shared" ca="1" si="51"/>
        <v>0</v>
      </c>
      <c r="P257" s="181">
        <f t="shared" ca="1" si="60"/>
        <v>0</v>
      </c>
      <c r="Q257" s="182">
        <f t="shared" ca="1" si="52"/>
        <v>0</v>
      </c>
      <c r="R257" s="182">
        <f ca="1">IF(LEN(B257)&gt;0,'8'!R257-'8'!Q257,"")</f>
        <v>0</v>
      </c>
      <c r="S257" s="183"/>
      <c r="T257" s="33"/>
      <c r="U257" s="33"/>
      <c r="V257" s="33"/>
      <c r="W257" s="33"/>
      <c r="X257" s="33"/>
      <c r="Y257" s="33"/>
      <c r="AB257" s="243">
        <f>ROW()</f>
        <v>257</v>
      </c>
      <c r="AC257" s="118">
        <f t="shared" ca="1" si="25"/>
        <v>0</v>
      </c>
      <c r="AD257" s="118">
        <f t="shared" ca="1" si="26"/>
        <v>0</v>
      </c>
      <c r="AE257" s="119" t="str">
        <f t="shared" ca="1" si="53"/>
        <v>-</v>
      </c>
      <c r="AF257" s="118" t="str">
        <f t="shared" ca="1" si="54"/>
        <v>-</v>
      </c>
      <c r="AG257" s="119" t="str">
        <f t="shared" ca="1" si="55"/>
        <v>-</v>
      </c>
      <c r="AH257" s="118" t="str">
        <f t="shared" ca="1" si="56"/>
        <v>-</v>
      </c>
      <c r="AI257" s="118">
        <f t="shared" ca="1" si="57"/>
        <v>0</v>
      </c>
      <c r="AJ257" s="120">
        <f t="shared" ca="1" si="58"/>
        <v>0</v>
      </c>
      <c r="AK257" s="118">
        <f t="shared" ca="1" si="33"/>
        <v>0</v>
      </c>
      <c r="AL257" s="118">
        <f t="shared" ca="1" si="34"/>
        <v>0</v>
      </c>
    </row>
    <row r="258" spans="1:44" ht="27" customHeight="1" x14ac:dyDescent="0.25">
      <c r="A258" s="53">
        <f>'OSNOVNA PLAČA'!A252</f>
        <v>243</v>
      </c>
      <c r="B258" s="333" t="str">
        <f t="shared" ca="1" si="21"/>
        <v>A243</v>
      </c>
      <c r="C258" s="333"/>
      <c r="D258" s="54" t="str">
        <f>IF(LEN('OSNOVNA PLAČA'!C252)&gt;0,'OSNOVNA PLAČA'!C252,"")</f>
        <v/>
      </c>
      <c r="E258" s="55" t="str">
        <f>IF(LEN('OSNOVNA PLAČA'!D252)&gt;0,'OSNOVNA PLAČA'!D252,"")</f>
        <v/>
      </c>
      <c r="F258" s="164">
        <f ca="1">IF(LEN(B258)&gt;0,'OBRAČUNANA OSNOVNA PLAČA'!M252,"")</f>
        <v>0</v>
      </c>
      <c r="G258" s="57"/>
      <c r="H258" s="57"/>
      <c r="I258" s="57"/>
      <c r="J258" s="57"/>
      <c r="K258" s="57"/>
      <c r="L258" s="178">
        <f t="shared" si="50"/>
        <v>0</v>
      </c>
      <c r="M258" s="179">
        <f t="shared" ca="1" si="59"/>
        <v>0</v>
      </c>
      <c r="N258" s="179">
        <f t="shared" ca="1" si="61"/>
        <v>0</v>
      </c>
      <c r="O258" s="180">
        <f t="shared" ca="1" si="51"/>
        <v>0</v>
      </c>
      <c r="P258" s="181">
        <f t="shared" ca="1" si="60"/>
        <v>0</v>
      </c>
      <c r="Q258" s="182">
        <f t="shared" ca="1" si="52"/>
        <v>0</v>
      </c>
      <c r="R258" s="182">
        <f ca="1">IF(LEN(B258)&gt;0,'8'!R258-'8'!Q258,"")</f>
        <v>0</v>
      </c>
      <c r="S258" s="183"/>
      <c r="T258" s="33"/>
      <c r="U258" s="33"/>
      <c r="V258" s="33"/>
      <c r="W258" s="33"/>
      <c r="X258" s="33"/>
      <c r="Y258" s="33"/>
      <c r="AB258" s="243">
        <f>ROW()</f>
        <v>258</v>
      </c>
      <c r="AC258" s="118">
        <f t="shared" ca="1" si="25"/>
        <v>0</v>
      </c>
      <c r="AD258" s="118">
        <f t="shared" ca="1" si="26"/>
        <v>0</v>
      </c>
      <c r="AE258" s="119" t="str">
        <f t="shared" ca="1" si="53"/>
        <v>-</v>
      </c>
      <c r="AF258" s="118" t="str">
        <f t="shared" ca="1" si="54"/>
        <v>-</v>
      </c>
      <c r="AG258" s="119" t="str">
        <f t="shared" ca="1" si="55"/>
        <v>-</v>
      </c>
      <c r="AH258" s="118" t="str">
        <f t="shared" ca="1" si="56"/>
        <v>-</v>
      </c>
      <c r="AI258" s="118">
        <f t="shared" ca="1" si="57"/>
        <v>0</v>
      </c>
      <c r="AJ258" s="120">
        <f t="shared" ca="1" si="58"/>
        <v>0</v>
      </c>
      <c r="AK258" s="118">
        <f t="shared" ca="1" si="33"/>
        <v>0</v>
      </c>
      <c r="AL258" s="118">
        <f t="shared" ca="1" si="34"/>
        <v>0</v>
      </c>
    </row>
    <row r="259" spans="1:44" ht="27" customHeight="1" x14ac:dyDescent="0.25">
      <c r="A259" s="53">
        <f>'OSNOVNA PLAČA'!A253</f>
        <v>244</v>
      </c>
      <c r="B259" s="333" t="str">
        <f t="shared" ca="1" si="21"/>
        <v>A244</v>
      </c>
      <c r="C259" s="333"/>
      <c r="D259" s="54" t="str">
        <f>IF(LEN('OSNOVNA PLAČA'!C253)&gt;0,'OSNOVNA PLAČA'!C253,"")</f>
        <v/>
      </c>
      <c r="E259" s="55" t="str">
        <f>IF(LEN('OSNOVNA PLAČA'!D253)&gt;0,'OSNOVNA PLAČA'!D253,"")</f>
        <v/>
      </c>
      <c r="F259" s="164">
        <f ca="1">IF(LEN(B259)&gt;0,'OBRAČUNANA OSNOVNA PLAČA'!M253,"")</f>
        <v>0</v>
      </c>
      <c r="G259" s="57"/>
      <c r="H259" s="57"/>
      <c r="I259" s="57"/>
      <c r="J259" s="57"/>
      <c r="K259" s="57"/>
      <c r="L259" s="178">
        <f t="shared" si="50"/>
        <v>0</v>
      </c>
      <c r="M259" s="179">
        <f t="shared" ca="1" si="59"/>
        <v>0</v>
      </c>
      <c r="N259" s="179">
        <f t="shared" ca="1" si="61"/>
        <v>0</v>
      </c>
      <c r="O259" s="180">
        <f t="shared" ca="1" si="51"/>
        <v>0</v>
      </c>
      <c r="P259" s="181">
        <f t="shared" ca="1" si="60"/>
        <v>0</v>
      </c>
      <c r="Q259" s="182">
        <f t="shared" ca="1" si="52"/>
        <v>0</v>
      </c>
      <c r="R259" s="182">
        <f ca="1">IF(LEN(B259)&gt;0,'8'!R259-'8'!Q259,"")</f>
        <v>0</v>
      </c>
      <c r="S259" s="183"/>
      <c r="T259" s="33"/>
      <c r="U259" s="33"/>
      <c r="V259" s="33"/>
      <c r="W259" s="33"/>
      <c r="X259" s="33"/>
      <c r="Y259" s="33"/>
      <c r="AB259" s="243">
        <f>ROW()</f>
        <v>259</v>
      </c>
      <c r="AC259" s="118">
        <f t="shared" ca="1" si="25"/>
        <v>0</v>
      </c>
      <c r="AD259" s="118">
        <f t="shared" ca="1" si="26"/>
        <v>0</v>
      </c>
      <c r="AE259" s="119" t="str">
        <f t="shared" ca="1" si="53"/>
        <v>-</v>
      </c>
      <c r="AF259" s="118" t="str">
        <f t="shared" ca="1" si="54"/>
        <v>-</v>
      </c>
      <c r="AG259" s="119" t="str">
        <f t="shared" ca="1" si="55"/>
        <v>-</v>
      </c>
      <c r="AH259" s="118" t="str">
        <f t="shared" ca="1" si="56"/>
        <v>-</v>
      </c>
      <c r="AI259" s="118">
        <f t="shared" ca="1" si="57"/>
        <v>0</v>
      </c>
      <c r="AJ259" s="120">
        <f t="shared" ca="1" si="58"/>
        <v>0</v>
      </c>
      <c r="AK259" s="118">
        <f t="shared" ca="1" si="33"/>
        <v>0</v>
      </c>
      <c r="AL259" s="118">
        <f t="shared" ca="1" si="34"/>
        <v>0</v>
      </c>
    </row>
    <row r="260" spans="1:44" ht="27" customHeight="1" x14ac:dyDescent="0.25">
      <c r="A260" s="53">
        <f>'OSNOVNA PLAČA'!A254</f>
        <v>245</v>
      </c>
      <c r="B260" s="333" t="str">
        <f t="shared" ca="1" si="21"/>
        <v>A245</v>
      </c>
      <c r="C260" s="333"/>
      <c r="D260" s="54" t="str">
        <f>IF(LEN('OSNOVNA PLAČA'!C254)&gt;0,'OSNOVNA PLAČA'!C254,"")</f>
        <v/>
      </c>
      <c r="E260" s="55" t="str">
        <f>IF(LEN('OSNOVNA PLAČA'!D254)&gt;0,'OSNOVNA PLAČA'!D254,"")</f>
        <v/>
      </c>
      <c r="F260" s="164">
        <f ca="1">IF(LEN(B260)&gt;0,'OBRAČUNANA OSNOVNA PLAČA'!M254,"")</f>
        <v>0</v>
      </c>
      <c r="G260" s="57"/>
      <c r="H260" s="57"/>
      <c r="I260" s="57"/>
      <c r="J260" s="57"/>
      <c r="K260" s="57"/>
      <c r="L260" s="178">
        <f t="shared" si="50"/>
        <v>0</v>
      </c>
      <c r="M260" s="179">
        <f t="shared" ca="1" si="59"/>
        <v>0</v>
      </c>
      <c r="N260" s="179">
        <f t="shared" ca="1" si="61"/>
        <v>0</v>
      </c>
      <c r="O260" s="180">
        <f t="shared" ca="1" si="51"/>
        <v>0</v>
      </c>
      <c r="P260" s="181">
        <f t="shared" ca="1" si="60"/>
        <v>0</v>
      </c>
      <c r="Q260" s="182">
        <f t="shared" ca="1" si="52"/>
        <v>0</v>
      </c>
      <c r="R260" s="182">
        <f ca="1">IF(LEN(B260)&gt;0,'8'!R260-'8'!Q260,"")</f>
        <v>0</v>
      </c>
      <c r="S260" s="183"/>
      <c r="T260" s="33"/>
      <c r="U260" s="33"/>
      <c r="V260" s="33"/>
      <c r="W260" s="33"/>
      <c r="X260" s="33"/>
      <c r="Y260" s="33"/>
      <c r="AB260" s="243">
        <f>ROW()</f>
        <v>260</v>
      </c>
      <c r="AC260" s="118">
        <f t="shared" ca="1" si="25"/>
        <v>0</v>
      </c>
      <c r="AD260" s="118">
        <f t="shared" ca="1" si="26"/>
        <v>0</v>
      </c>
      <c r="AE260" s="119" t="str">
        <f t="shared" ca="1" si="53"/>
        <v>-</v>
      </c>
      <c r="AF260" s="118" t="str">
        <f t="shared" ca="1" si="54"/>
        <v>-</v>
      </c>
      <c r="AG260" s="119" t="str">
        <f t="shared" ca="1" si="55"/>
        <v>-</v>
      </c>
      <c r="AH260" s="118" t="str">
        <f t="shared" ca="1" si="56"/>
        <v>-</v>
      </c>
      <c r="AI260" s="118">
        <f t="shared" ca="1" si="57"/>
        <v>0</v>
      </c>
      <c r="AJ260" s="120">
        <f t="shared" ca="1" si="58"/>
        <v>0</v>
      </c>
      <c r="AK260" s="118">
        <f t="shared" ca="1" si="33"/>
        <v>0</v>
      </c>
      <c r="AL260" s="118">
        <f t="shared" ca="1" si="34"/>
        <v>0</v>
      </c>
    </row>
    <row r="261" spans="1:44" ht="27" customHeight="1" x14ac:dyDescent="0.25">
      <c r="A261" s="53">
        <f>'OSNOVNA PLAČA'!A255</f>
        <v>246</v>
      </c>
      <c r="B261" s="333" t="str">
        <f t="shared" ca="1" si="21"/>
        <v>A246</v>
      </c>
      <c r="C261" s="333"/>
      <c r="D261" s="54" t="str">
        <f>IF(LEN('OSNOVNA PLAČA'!C255)&gt;0,'OSNOVNA PLAČA'!C255,"")</f>
        <v/>
      </c>
      <c r="E261" s="55" t="str">
        <f>IF(LEN('OSNOVNA PLAČA'!D255)&gt;0,'OSNOVNA PLAČA'!D255,"")</f>
        <v/>
      </c>
      <c r="F261" s="164">
        <f ca="1">IF(LEN(B261)&gt;0,'OBRAČUNANA OSNOVNA PLAČA'!M255,"")</f>
        <v>0</v>
      </c>
      <c r="G261" s="57"/>
      <c r="H261" s="57"/>
      <c r="I261" s="57"/>
      <c r="J261" s="57"/>
      <c r="K261" s="57"/>
      <c r="L261" s="178">
        <f t="shared" si="50"/>
        <v>0</v>
      </c>
      <c r="M261" s="179">
        <f t="shared" ca="1" si="59"/>
        <v>0</v>
      </c>
      <c r="N261" s="179">
        <f t="shared" ca="1" si="61"/>
        <v>0</v>
      </c>
      <c r="O261" s="180">
        <f t="shared" ca="1" si="51"/>
        <v>0</v>
      </c>
      <c r="P261" s="181">
        <f t="shared" ca="1" si="60"/>
        <v>0</v>
      </c>
      <c r="Q261" s="182">
        <f t="shared" ca="1" si="52"/>
        <v>0</v>
      </c>
      <c r="R261" s="182">
        <f ca="1">IF(LEN(B261)&gt;0,'8'!R261-'8'!Q261,"")</f>
        <v>0</v>
      </c>
      <c r="S261" s="183"/>
      <c r="T261" s="33"/>
      <c r="U261" s="33"/>
      <c r="V261" s="33"/>
      <c r="W261" s="33"/>
      <c r="X261" s="33"/>
      <c r="Y261" s="33"/>
      <c r="AB261" s="243">
        <f>ROW()</f>
        <v>261</v>
      </c>
      <c r="AC261" s="118">
        <f t="shared" ca="1" si="25"/>
        <v>0</v>
      </c>
      <c r="AD261" s="118">
        <f t="shared" ca="1" si="26"/>
        <v>0</v>
      </c>
      <c r="AE261" s="119" t="str">
        <f t="shared" ca="1" si="53"/>
        <v>-</v>
      </c>
      <c r="AF261" s="118" t="str">
        <f t="shared" ca="1" si="54"/>
        <v>-</v>
      </c>
      <c r="AG261" s="119" t="str">
        <f t="shared" ca="1" si="55"/>
        <v>-</v>
      </c>
      <c r="AH261" s="118" t="str">
        <f t="shared" ca="1" si="56"/>
        <v>-</v>
      </c>
      <c r="AI261" s="118">
        <f t="shared" ca="1" si="57"/>
        <v>0</v>
      </c>
      <c r="AJ261" s="120">
        <f t="shared" ca="1" si="58"/>
        <v>0</v>
      </c>
      <c r="AK261" s="118">
        <f t="shared" ca="1" si="33"/>
        <v>0</v>
      </c>
      <c r="AL261" s="118">
        <f t="shared" ca="1" si="34"/>
        <v>0</v>
      </c>
    </row>
    <row r="262" spans="1:44" ht="27" customHeight="1" x14ac:dyDescent="0.25">
      <c r="A262" s="53">
        <f>'OSNOVNA PLAČA'!A256</f>
        <v>247</v>
      </c>
      <c r="B262" s="333" t="str">
        <f t="shared" ca="1" si="21"/>
        <v>A247</v>
      </c>
      <c r="C262" s="333"/>
      <c r="D262" s="54" t="str">
        <f>IF(LEN('OSNOVNA PLAČA'!C256)&gt;0,'OSNOVNA PLAČA'!C256,"")</f>
        <v/>
      </c>
      <c r="E262" s="55" t="str">
        <f>IF(LEN('OSNOVNA PLAČA'!D256)&gt;0,'OSNOVNA PLAČA'!D256,"")</f>
        <v/>
      </c>
      <c r="F262" s="164">
        <f ca="1">IF(LEN(B262)&gt;0,'OBRAČUNANA OSNOVNA PLAČA'!M256,"")</f>
        <v>0</v>
      </c>
      <c r="G262" s="57"/>
      <c r="H262" s="57"/>
      <c r="I262" s="57"/>
      <c r="J262" s="57"/>
      <c r="K262" s="57"/>
      <c r="L262" s="178">
        <f t="shared" si="50"/>
        <v>0</v>
      </c>
      <c r="M262" s="179">
        <f t="shared" ca="1" si="59"/>
        <v>0</v>
      </c>
      <c r="N262" s="179">
        <f t="shared" ca="1" si="61"/>
        <v>0</v>
      </c>
      <c r="O262" s="180">
        <f t="shared" ca="1" si="51"/>
        <v>0</v>
      </c>
      <c r="P262" s="181">
        <f t="shared" ca="1" si="60"/>
        <v>0</v>
      </c>
      <c r="Q262" s="182">
        <f t="shared" ca="1" si="52"/>
        <v>0</v>
      </c>
      <c r="R262" s="182">
        <f ca="1">IF(LEN(B262)&gt;0,'8'!R262-'8'!Q262,"")</f>
        <v>0</v>
      </c>
      <c r="S262" s="183"/>
      <c r="T262" s="33"/>
      <c r="U262" s="33"/>
      <c r="V262" s="33"/>
      <c r="W262" s="33"/>
      <c r="X262" s="33"/>
      <c r="Y262" s="33"/>
      <c r="AB262" s="243">
        <f>ROW()</f>
        <v>262</v>
      </c>
      <c r="AC262" s="118">
        <f t="shared" ca="1" si="25"/>
        <v>0</v>
      </c>
      <c r="AD262" s="118">
        <f t="shared" ca="1" si="26"/>
        <v>0</v>
      </c>
      <c r="AE262" s="119" t="str">
        <f t="shared" ca="1" si="53"/>
        <v>-</v>
      </c>
      <c r="AF262" s="118" t="str">
        <f t="shared" ca="1" si="54"/>
        <v>-</v>
      </c>
      <c r="AG262" s="119" t="str">
        <f t="shared" ca="1" si="55"/>
        <v>-</v>
      </c>
      <c r="AH262" s="118" t="str">
        <f t="shared" ca="1" si="56"/>
        <v>-</v>
      </c>
      <c r="AI262" s="118">
        <f t="shared" ca="1" si="57"/>
        <v>0</v>
      </c>
      <c r="AJ262" s="120">
        <f t="shared" ca="1" si="58"/>
        <v>0</v>
      </c>
      <c r="AK262" s="118">
        <f t="shared" ca="1" si="33"/>
        <v>0</v>
      </c>
      <c r="AL262" s="118">
        <f t="shared" ca="1" si="34"/>
        <v>0</v>
      </c>
    </row>
    <row r="263" spans="1:44" ht="27" customHeight="1" x14ac:dyDescent="0.25">
      <c r="A263" s="53">
        <f>'OSNOVNA PLAČA'!A257</f>
        <v>248</v>
      </c>
      <c r="B263" s="333" t="str">
        <f t="shared" ca="1" si="21"/>
        <v>A248</v>
      </c>
      <c r="C263" s="333"/>
      <c r="D263" s="54" t="str">
        <f>IF(LEN('OSNOVNA PLAČA'!C257)&gt;0,'OSNOVNA PLAČA'!C257,"")</f>
        <v/>
      </c>
      <c r="E263" s="55" t="str">
        <f>IF(LEN('OSNOVNA PLAČA'!D257)&gt;0,'OSNOVNA PLAČA'!D257,"")</f>
        <v/>
      </c>
      <c r="F263" s="164">
        <f ca="1">IF(LEN(B263)&gt;0,'OBRAČUNANA OSNOVNA PLAČA'!M257,"")</f>
        <v>0</v>
      </c>
      <c r="G263" s="57"/>
      <c r="H263" s="57"/>
      <c r="I263" s="57"/>
      <c r="J263" s="57"/>
      <c r="K263" s="57"/>
      <c r="L263" s="178">
        <f t="shared" si="50"/>
        <v>0</v>
      </c>
      <c r="M263" s="179">
        <f t="shared" ca="1" si="59"/>
        <v>0</v>
      </c>
      <c r="N263" s="179">
        <f t="shared" ca="1" si="61"/>
        <v>0</v>
      </c>
      <c r="O263" s="180">
        <f t="shared" ca="1" si="51"/>
        <v>0</v>
      </c>
      <c r="P263" s="181">
        <f t="shared" ca="1" si="60"/>
        <v>0</v>
      </c>
      <c r="Q263" s="182">
        <f t="shared" ca="1" si="52"/>
        <v>0</v>
      </c>
      <c r="R263" s="182">
        <f ca="1">IF(LEN(B263)&gt;0,'8'!R263-'8'!Q263,"")</f>
        <v>0</v>
      </c>
      <c r="S263" s="183"/>
      <c r="T263" s="33"/>
      <c r="U263" s="33"/>
      <c r="V263" s="33"/>
      <c r="W263" s="33"/>
      <c r="X263" s="33"/>
      <c r="Y263" s="33"/>
      <c r="AB263" s="243">
        <f>ROW()</f>
        <v>263</v>
      </c>
      <c r="AC263" s="118">
        <f t="shared" ca="1" si="25"/>
        <v>0</v>
      </c>
      <c r="AD263" s="118">
        <f t="shared" ca="1" si="26"/>
        <v>0</v>
      </c>
      <c r="AE263" s="119" t="str">
        <f t="shared" ca="1" si="53"/>
        <v>-</v>
      </c>
      <c r="AF263" s="118" t="str">
        <f t="shared" ca="1" si="54"/>
        <v>-</v>
      </c>
      <c r="AG263" s="119" t="str">
        <f t="shared" ca="1" si="55"/>
        <v>-</v>
      </c>
      <c r="AH263" s="118" t="str">
        <f t="shared" ca="1" si="56"/>
        <v>-</v>
      </c>
      <c r="AI263" s="118">
        <f t="shared" ca="1" si="57"/>
        <v>0</v>
      </c>
      <c r="AJ263" s="120">
        <f t="shared" ca="1" si="58"/>
        <v>0</v>
      </c>
      <c r="AK263" s="118">
        <f t="shared" ref="AK263:AK265" ca="1" si="62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263" s="118">
        <f t="shared" ca="1" si="34"/>
        <v>0</v>
      </c>
    </row>
    <row r="264" spans="1:44" ht="27" customHeight="1" x14ac:dyDescent="0.25">
      <c r="A264" s="53">
        <f>'OSNOVNA PLAČA'!A258</f>
        <v>249</v>
      </c>
      <c r="B264" s="333" t="str">
        <f t="shared" ca="1" si="21"/>
        <v>A249</v>
      </c>
      <c r="C264" s="333"/>
      <c r="D264" s="54" t="str">
        <f>IF(LEN('OSNOVNA PLAČA'!C258)&gt;0,'OSNOVNA PLAČA'!C258,"")</f>
        <v/>
      </c>
      <c r="E264" s="55" t="str">
        <f>IF(LEN('OSNOVNA PLAČA'!D258)&gt;0,'OSNOVNA PLAČA'!D258,"")</f>
        <v/>
      </c>
      <c r="F264" s="164">
        <f ca="1">IF(LEN(B264)&gt;0,'OBRAČUNANA OSNOVNA PLAČA'!M258,"")</f>
        <v>0</v>
      </c>
      <c r="G264" s="57"/>
      <c r="H264" s="57"/>
      <c r="I264" s="57"/>
      <c r="J264" s="57"/>
      <c r="K264" s="57"/>
      <c r="L264" s="178">
        <f t="shared" si="50"/>
        <v>0</v>
      </c>
      <c r="M264" s="179">
        <f t="shared" ca="1" si="59"/>
        <v>0</v>
      </c>
      <c r="N264" s="179">
        <f t="shared" ca="1" si="61"/>
        <v>0</v>
      </c>
      <c r="O264" s="180">
        <f t="shared" ca="1" si="51"/>
        <v>0</v>
      </c>
      <c r="P264" s="181">
        <f t="shared" ca="1" si="60"/>
        <v>0</v>
      </c>
      <c r="Q264" s="182">
        <f t="shared" ca="1" si="52"/>
        <v>0</v>
      </c>
      <c r="R264" s="182">
        <f ca="1">IF(LEN(B264)&gt;0,'8'!R264-'8'!Q264,"")</f>
        <v>0</v>
      </c>
      <c r="S264" s="183"/>
      <c r="T264" s="33"/>
      <c r="U264" s="33"/>
      <c r="V264" s="33"/>
      <c r="W264" s="33"/>
      <c r="X264" s="33"/>
      <c r="Y264" s="33"/>
      <c r="AB264" s="243">
        <f>ROW()</f>
        <v>264</v>
      </c>
      <c r="AC264" s="118">
        <f t="shared" ca="1" si="25"/>
        <v>0</v>
      </c>
      <c r="AD264" s="118">
        <f t="shared" ca="1" si="26"/>
        <v>0</v>
      </c>
      <c r="AE264" s="119" t="str">
        <f t="shared" ca="1" si="53"/>
        <v>-</v>
      </c>
      <c r="AF264" s="118" t="str">
        <f t="shared" ca="1" si="54"/>
        <v>-</v>
      </c>
      <c r="AG264" s="119" t="str">
        <f t="shared" ca="1" si="55"/>
        <v>-</v>
      </c>
      <c r="AH264" s="118" t="str">
        <f t="shared" ca="1" si="56"/>
        <v>-</v>
      </c>
      <c r="AI264" s="118">
        <f t="shared" ca="1" si="57"/>
        <v>0</v>
      </c>
      <c r="AJ264" s="120">
        <f t="shared" ca="1" si="58"/>
        <v>0</v>
      </c>
      <c r="AK264" s="118">
        <f t="shared" ca="1" si="62"/>
        <v>0</v>
      </c>
      <c r="AL264" s="118">
        <f t="shared" ca="1" si="34"/>
        <v>0</v>
      </c>
    </row>
    <row r="265" spans="1:44" ht="27" customHeight="1" x14ac:dyDescent="0.25">
      <c r="A265" s="53">
        <f>'OSNOVNA PLAČA'!A259</f>
        <v>250</v>
      </c>
      <c r="B265" s="333" t="str">
        <f t="shared" ca="1" si="21"/>
        <v>A250</v>
      </c>
      <c r="C265" s="333"/>
      <c r="D265" s="54" t="str">
        <f>IF(LEN('OSNOVNA PLAČA'!C259)&gt;0,'OSNOVNA PLAČA'!C259,"")</f>
        <v/>
      </c>
      <c r="E265" s="55" t="str">
        <f>IF(LEN('OSNOVNA PLAČA'!D259)&gt;0,'OSNOVNA PLAČA'!D259,"")</f>
        <v/>
      </c>
      <c r="F265" s="164">
        <f ca="1">IF(LEN(B265)&gt;0,'OBRAČUNANA OSNOVNA PLAČA'!M259,"")</f>
        <v>0</v>
      </c>
      <c r="G265" s="57"/>
      <c r="H265" s="57"/>
      <c r="I265" s="57"/>
      <c r="J265" s="57"/>
      <c r="K265" s="57"/>
      <c r="L265" s="178">
        <f t="shared" si="50"/>
        <v>0</v>
      </c>
      <c r="M265" s="179">
        <f t="shared" ca="1" si="59"/>
        <v>0</v>
      </c>
      <c r="N265" s="179">
        <f t="shared" ca="1" si="61"/>
        <v>0</v>
      </c>
      <c r="O265" s="180">
        <f t="shared" ca="1" si="51"/>
        <v>0</v>
      </c>
      <c r="P265" s="181">
        <f t="shared" ca="1" si="60"/>
        <v>0</v>
      </c>
      <c r="Q265" s="182">
        <f t="shared" ca="1" si="52"/>
        <v>0</v>
      </c>
      <c r="R265" s="182">
        <f ca="1">IF(LEN(B265)&gt;0,'8'!R265-'8'!Q265,"")</f>
        <v>0</v>
      </c>
      <c r="S265" s="183"/>
      <c r="T265" s="33"/>
      <c r="U265" s="33"/>
      <c r="V265" s="33"/>
      <c r="W265" s="33"/>
      <c r="X265" s="33"/>
      <c r="Y265" s="33"/>
      <c r="AB265" s="243">
        <f>ROW()</f>
        <v>265</v>
      </c>
      <c r="AC265" s="118">
        <f t="shared" ca="1" si="25"/>
        <v>0</v>
      </c>
      <c r="AD265" s="118">
        <f t="shared" ca="1" si="26"/>
        <v>0</v>
      </c>
      <c r="AE265" s="119" t="str">
        <f t="shared" ca="1" si="53"/>
        <v>-</v>
      </c>
      <c r="AF265" s="118" t="str">
        <f t="shared" ca="1" si="54"/>
        <v>-</v>
      </c>
      <c r="AG265" s="119" t="str">
        <f t="shared" ca="1" si="55"/>
        <v>-</v>
      </c>
      <c r="AH265" s="118" t="str">
        <f t="shared" ca="1" si="56"/>
        <v>-</v>
      </c>
      <c r="AI265" s="118">
        <f t="shared" ca="1" si="57"/>
        <v>0</v>
      </c>
      <c r="AJ265" s="120">
        <f t="shared" ca="1" si="58"/>
        <v>0</v>
      </c>
      <c r="AK265" s="118">
        <f t="shared" ca="1" si="62"/>
        <v>0</v>
      </c>
      <c r="AL265" s="118">
        <f t="shared" ca="1" si="34"/>
        <v>0</v>
      </c>
    </row>
    <row r="266" spans="1:44" ht="26.25" customHeight="1" thickBot="1" x14ac:dyDescent="0.3">
      <c r="A266" s="33"/>
      <c r="B266" s="165" t="s">
        <v>37</v>
      </c>
      <c r="C266" s="336" t="s">
        <v>46</v>
      </c>
      <c r="D266" s="337"/>
      <c r="E266" s="338"/>
      <c r="F266" s="166">
        <f>'OSNOVNA PLAČA'!N260</f>
        <v>11100</v>
      </c>
      <c r="G266" s="121"/>
      <c r="H266" s="121"/>
      <c r="L266" s="33"/>
      <c r="M266" s="42"/>
      <c r="N266" s="42"/>
      <c r="O266" s="184" t="s">
        <v>413</v>
      </c>
      <c r="P266" s="185">
        <f ca="1">SUM(N16:N265)</f>
        <v>400</v>
      </c>
      <c r="Q266" s="186" t="s">
        <v>86</v>
      </c>
      <c r="R266" s="187">
        <f ca="1">SUM(Q16:Q265)</f>
        <v>222.00000000000003</v>
      </c>
      <c r="S266" s="188"/>
      <c r="T266" s="33"/>
      <c r="U266" s="33"/>
      <c r="V266" s="33"/>
      <c r="W266" s="33"/>
      <c r="X266" s="33"/>
      <c r="Y266" s="33"/>
      <c r="AB266" s="122">
        <f>ROW()</f>
        <v>266</v>
      </c>
      <c r="AC266" s="123">
        <f ca="1">SUM(AC16:AC265)</f>
        <v>194</v>
      </c>
      <c r="AD266" s="123">
        <f ca="1">SUM(AD16:AD265)</f>
        <v>194</v>
      </c>
      <c r="AE266" s="124" t="str">
        <f>+O266</f>
        <v>Izračunana masa (KF)</v>
      </c>
      <c r="AF266" s="124">
        <f ca="1">SUM(AF16:AF265)</f>
        <v>0</v>
      </c>
      <c r="AG266" s="125"/>
      <c r="AH266" s="245" t="str">
        <f>+Q266</f>
        <v>Izplačana masa</v>
      </c>
      <c r="AI266" s="123">
        <f ca="1">SUM(AI16:AI265)</f>
        <v>0</v>
      </c>
      <c r="AL266" s="118">
        <f ca="1">SUM(AL16:AL265)</f>
        <v>0</v>
      </c>
      <c r="AM266" s="350" t="str">
        <f>+C266</f>
        <v>SREDSTVA ZA
OSNOVNE PLAČE</v>
      </c>
      <c r="AN266" s="351"/>
      <c r="AO266" s="351"/>
      <c r="AP266" s="351"/>
      <c r="AQ266" s="351"/>
      <c r="AR266" s="352"/>
    </row>
    <row r="267" spans="1:44" ht="26.25" customHeight="1" thickBot="1" x14ac:dyDescent="0.3">
      <c r="A267" s="33"/>
      <c r="B267" s="167" t="s">
        <v>47</v>
      </c>
      <c r="C267" s="334" t="s">
        <v>48</v>
      </c>
      <c r="D267" s="335"/>
      <c r="E267" s="168">
        <v>0.02</v>
      </c>
      <c r="F267" s="169">
        <f ca="1">0.02*F266+'8'!R267</f>
        <v>222</v>
      </c>
      <c r="G267" s="87"/>
      <c r="H267" s="87"/>
      <c r="I267" s="87"/>
      <c r="J267" s="87"/>
      <c r="K267" s="127"/>
      <c r="L267" s="33"/>
      <c r="M267" s="42"/>
      <c r="N267" s="42"/>
      <c r="O267" s="189" t="s">
        <v>83</v>
      </c>
      <c r="P267" s="190">
        <f ca="1">IF(SUM(N16:N265)=0,0,F267/SUM(N16:N265))</f>
        <v>0.55500000000000005</v>
      </c>
      <c r="Q267" s="191" t="s">
        <v>87</v>
      </c>
      <c r="R267" s="192">
        <f ca="1">F267-R266</f>
        <v>0</v>
      </c>
      <c r="S267" s="71"/>
      <c r="T267" s="33"/>
      <c r="U267" s="33"/>
      <c r="V267" s="33"/>
      <c r="W267" s="33"/>
      <c r="X267" s="33"/>
      <c r="Y267" s="33"/>
      <c r="AB267" s="122">
        <f>ROW()</f>
        <v>267</v>
      </c>
      <c r="AC267" s="128" t="str">
        <f>+Q267</f>
        <v>Ostanek</v>
      </c>
      <c r="AD267" s="129" t="str">
        <f ca="1">IF($AO$3=1,0,INDIRECT( "'" &amp; $AO$2 &amp; "'!Q" &amp; TEXT($AB267,0)))</f>
        <v>Ostanek</v>
      </c>
      <c r="AE267" s="124" t="str">
        <f>+O267</f>
        <v>Kor. faktor (KF)</v>
      </c>
      <c r="AF267" s="130">
        <f ca="1">IF(AF266=0,0,(AD267+AL267)/AF266)</f>
        <v>0</v>
      </c>
      <c r="AG267" s="125"/>
      <c r="AH267" s="131" t="str">
        <f>+AC267</f>
        <v>Ostanek</v>
      </c>
      <c r="AI267" s="129" t="e">
        <f ca="1">+F267-AI266+AD267</f>
        <v>#VALUE!</v>
      </c>
      <c r="AL267" s="118">
        <f ca="1">+AM267*AL266</f>
        <v>0</v>
      </c>
      <c r="AM267" s="132">
        <f>+E267</f>
        <v>0.02</v>
      </c>
      <c r="AN267" s="350" t="str">
        <f>+C267</f>
        <v>SKUPEN OBSEG SREDSTEV
DELOVNE USPEŠNOSTI</v>
      </c>
      <c r="AO267" s="351"/>
      <c r="AP267" s="351"/>
      <c r="AQ267" s="351"/>
      <c r="AR267" s="352"/>
    </row>
    <row r="268" spans="1:44" x14ac:dyDescent="0.25">
      <c r="A268" s="33"/>
      <c r="B268" s="33"/>
      <c r="C268" s="33"/>
      <c r="D268" s="33"/>
      <c r="E268" s="33"/>
      <c r="F268" s="42"/>
      <c r="G268" s="87"/>
      <c r="H268" s="87"/>
      <c r="I268" s="87"/>
      <c r="J268" s="87"/>
      <c r="K268" s="87"/>
      <c r="L268" s="193"/>
      <c r="M268" s="42"/>
      <c r="N268" s="42"/>
      <c r="O268" s="42"/>
      <c r="P268" s="42"/>
      <c r="Q268" s="160"/>
      <c r="R268" s="160"/>
      <c r="S268" s="42"/>
      <c r="T268" s="193"/>
      <c r="U268" s="33"/>
      <c r="V268" s="33"/>
      <c r="W268" s="33"/>
      <c r="X268" s="33"/>
      <c r="Y268" s="33"/>
    </row>
    <row r="269" spans="1:44" ht="13.8" thickBot="1" x14ac:dyDescent="0.3"/>
    <row r="270" spans="1:44" ht="12.75" customHeight="1" x14ac:dyDescent="0.25">
      <c r="B270" s="327" t="s">
        <v>30</v>
      </c>
      <c r="C270" s="328"/>
      <c r="D270" s="329"/>
      <c r="E270" s="134"/>
      <c r="F270" s="353" t="s">
        <v>29</v>
      </c>
      <c r="G270" s="354"/>
      <c r="H270" s="354"/>
      <c r="I270" s="354"/>
      <c r="J270" s="354"/>
      <c r="K270" s="355"/>
      <c r="L270" s="134"/>
      <c r="M270" s="135" t="s">
        <v>21</v>
      </c>
      <c r="N270" s="136"/>
      <c r="O270" s="137"/>
      <c r="P270" s="327" t="s">
        <v>88</v>
      </c>
      <c r="Q270" s="328"/>
      <c r="R270" s="329"/>
    </row>
    <row r="271" spans="1:44" x14ac:dyDescent="0.25">
      <c r="B271" s="330"/>
      <c r="C271" s="331"/>
      <c r="D271" s="332"/>
      <c r="E271" s="134"/>
      <c r="F271" s="138" t="s">
        <v>25</v>
      </c>
      <c r="G271" s="139"/>
      <c r="H271" s="139"/>
      <c r="I271" s="139"/>
      <c r="J271" s="139"/>
      <c r="K271" s="140"/>
      <c r="L271" s="134"/>
      <c r="M271" s="141">
        <v>0</v>
      </c>
      <c r="N271" s="142"/>
      <c r="O271" s="137"/>
      <c r="P271" s="330"/>
      <c r="Q271" s="331"/>
      <c r="R271" s="332"/>
    </row>
    <row r="272" spans="1:44" ht="13.8" thickBot="1" x14ac:dyDescent="0.3">
      <c r="B272" s="143" t="s">
        <v>50</v>
      </c>
      <c r="C272" s="144" t="s">
        <v>31</v>
      </c>
      <c r="D272" s="145">
        <v>2</v>
      </c>
      <c r="E272" s="134"/>
      <c r="F272" s="138" t="s">
        <v>24</v>
      </c>
      <c r="G272" s="139"/>
      <c r="H272" s="139"/>
      <c r="I272" s="139"/>
      <c r="J272" s="139"/>
      <c r="K272" s="140"/>
      <c r="L272" s="134"/>
      <c r="M272" s="146">
        <v>1</v>
      </c>
      <c r="N272" s="142"/>
      <c r="O272" s="137"/>
      <c r="P272" s="147" t="s">
        <v>85</v>
      </c>
      <c r="Q272" s="148" t="s">
        <v>93</v>
      </c>
      <c r="R272" s="149">
        <v>5</v>
      </c>
    </row>
    <row r="273" spans="2:18" x14ac:dyDescent="0.25">
      <c r="B273" s="150"/>
      <c r="C273" s="31"/>
      <c r="D273" s="45"/>
      <c r="E273" s="134"/>
      <c r="F273" s="138" t="s">
        <v>26</v>
      </c>
      <c r="G273" s="139"/>
      <c r="H273" s="139"/>
      <c r="I273" s="139"/>
      <c r="J273" s="139"/>
      <c r="K273" s="140"/>
      <c r="L273" s="134"/>
      <c r="M273" s="9"/>
      <c r="N273" s="9"/>
      <c r="O273" s="151"/>
      <c r="P273" s="137"/>
      <c r="Q273" s="137"/>
      <c r="R273" s="137"/>
    </row>
    <row r="274" spans="2:18" x14ac:dyDescent="0.25">
      <c r="B274" s="134"/>
      <c r="C274" s="134"/>
      <c r="D274" s="134"/>
      <c r="E274" s="134"/>
      <c r="F274" s="138" t="s">
        <v>27</v>
      </c>
      <c r="G274" s="139"/>
      <c r="H274" s="139"/>
      <c r="I274" s="139"/>
      <c r="J274" s="139"/>
      <c r="K274" s="140"/>
      <c r="L274" s="134"/>
      <c r="M274" s="137"/>
      <c r="N274" s="137"/>
      <c r="O274" s="137"/>
      <c r="P274" s="137"/>
      <c r="Q274" s="137"/>
      <c r="R274" s="137"/>
    </row>
    <row r="275" spans="2:18" ht="13.8" thickBot="1" x14ac:dyDescent="0.3">
      <c r="B275" s="134"/>
      <c r="C275" s="134"/>
      <c r="D275" s="134"/>
      <c r="E275" s="134"/>
      <c r="F275" s="152" t="s">
        <v>28</v>
      </c>
      <c r="G275" s="153"/>
      <c r="H275" s="153"/>
      <c r="I275" s="153"/>
      <c r="J275" s="153"/>
      <c r="K275" s="154"/>
      <c r="L275" s="134"/>
      <c r="M275" s="137"/>
      <c r="N275" s="137"/>
      <c r="O275" s="137"/>
      <c r="P275" s="137"/>
      <c r="Q275" s="155"/>
      <c r="R275" s="137"/>
    </row>
    <row r="276" spans="2:18" x14ac:dyDescent="0.25">
      <c r="K276" s="9"/>
    </row>
  </sheetData>
  <sheetProtection algorithmName="SHA-512" hashValue="wlT31F3YmiW7I/wwo7zVsQywJSzzzWMSnpKfT8RPjZVhFLh689ETiYg2Vt6Rh5Iwd+ZD9DOTRwWXG2u6KTTrBQ==" saltValue="mtveTjEUSHuyE71plnc8lg==" spinCount="100000" sheet="1" objects="1" scenarios="1"/>
  <mergeCells count="301">
    <mergeCell ref="C266:E266"/>
    <mergeCell ref="AM266:AR266"/>
    <mergeCell ref="C267:D267"/>
    <mergeCell ref="AN267:AR267"/>
    <mergeCell ref="B270:D271"/>
    <mergeCell ref="F270:K270"/>
    <mergeCell ref="P270:R271"/>
    <mergeCell ref="B260:C260"/>
    <mergeCell ref="B261:C261"/>
    <mergeCell ref="B262:C262"/>
    <mergeCell ref="B263:C263"/>
    <mergeCell ref="B264:C264"/>
    <mergeCell ref="B265:C265"/>
    <mergeCell ref="B254:C254"/>
    <mergeCell ref="B255:C255"/>
    <mergeCell ref="B256:C256"/>
    <mergeCell ref="B257:C257"/>
    <mergeCell ref="B258:C258"/>
    <mergeCell ref="B259:C259"/>
    <mergeCell ref="B248:C248"/>
    <mergeCell ref="B249:C249"/>
    <mergeCell ref="B250:C250"/>
    <mergeCell ref="B251:C251"/>
    <mergeCell ref="B252:C252"/>
    <mergeCell ref="B253:C253"/>
    <mergeCell ref="B242:C242"/>
    <mergeCell ref="B243:C243"/>
    <mergeCell ref="B244:C244"/>
    <mergeCell ref="B245:C245"/>
    <mergeCell ref="B246:C246"/>
    <mergeCell ref="B247:C247"/>
    <mergeCell ref="B236:C236"/>
    <mergeCell ref="B237:C237"/>
    <mergeCell ref="B238:C238"/>
    <mergeCell ref="B239:C239"/>
    <mergeCell ref="B240:C240"/>
    <mergeCell ref="B241:C241"/>
    <mergeCell ref="B230:C230"/>
    <mergeCell ref="B231:C231"/>
    <mergeCell ref="B232:C232"/>
    <mergeCell ref="B233:C233"/>
    <mergeCell ref="B234:C234"/>
    <mergeCell ref="B235:C235"/>
    <mergeCell ref="B224:C224"/>
    <mergeCell ref="B225:C225"/>
    <mergeCell ref="B226:C226"/>
    <mergeCell ref="B227:C227"/>
    <mergeCell ref="B228:C228"/>
    <mergeCell ref="B229:C229"/>
    <mergeCell ref="B218:C218"/>
    <mergeCell ref="B219:C219"/>
    <mergeCell ref="B220:C220"/>
    <mergeCell ref="B221:C221"/>
    <mergeCell ref="B222:C222"/>
    <mergeCell ref="B223:C223"/>
    <mergeCell ref="B212:C212"/>
    <mergeCell ref="B213:C213"/>
    <mergeCell ref="B214:C214"/>
    <mergeCell ref="B215:C215"/>
    <mergeCell ref="B216:C216"/>
    <mergeCell ref="B217:C217"/>
    <mergeCell ref="B206:C206"/>
    <mergeCell ref="B207:C207"/>
    <mergeCell ref="B208:C208"/>
    <mergeCell ref="B209:C209"/>
    <mergeCell ref="B210:C210"/>
    <mergeCell ref="B211:C211"/>
    <mergeCell ref="B200:C200"/>
    <mergeCell ref="B201:C201"/>
    <mergeCell ref="B202:C202"/>
    <mergeCell ref="B203:C203"/>
    <mergeCell ref="B204:C204"/>
    <mergeCell ref="B205:C205"/>
    <mergeCell ref="B194:C194"/>
    <mergeCell ref="B195:C195"/>
    <mergeCell ref="B196:C196"/>
    <mergeCell ref="B197:C197"/>
    <mergeCell ref="B198:C198"/>
    <mergeCell ref="B199:C199"/>
    <mergeCell ref="B188:C188"/>
    <mergeCell ref="B189:C189"/>
    <mergeCell ref="B190:C190"/>
    <mergeCell ref="B191:C191"/>
    <mergeCell ref="B192:C192"/>
    <mergeCell ref="B193:C193"/>
    <mergeCell ref="B182:C182"/>
    <mergeCell ref="B183:C183"/>
    <mergeCell ref="B184:C184"/>
    <mergeCell ref="B185:C185"/>
    <mergeCell ref="B186:C186"/>
    <mergeCell ref="B187:C187"/>
    <mergeCell ref="B176:C176"/>
    <mergeCell ref="B177:C177"/>
    <mergeCell ref="B178:C178"/>
    <mergeCell ref="B179:C179"/>
    <mergeCell ref="B180:C180"/>
    <mergeCell ref="B181:C181"/>
    <mergeCell ref="B170:C170"/>
    <mergeCell ref="B171:C171"/>
    <mergeCell ref="B172:C172"/>
    <mergeCell ref="B173:C173"/>
    <mergeCell ref="B174:C174"/>
    <mergeCell ref="B175:C175"/>
    <mergeCell ref="B164:C164"/>
    <mergeCell ref="B165:C165"/>
    <mergeCell ref="B166:C166"/>
    <mergeCell ref="B167:C167"/>
    <mergeCell ref="B168:C168"/>
    <mergeCell ref="B169:C169"/>
    <mergeCell ref="B158:C158"/>
    <mergeCell ref="B159:C159"/>
    <mergeCell ref="B160:C160"/>
    <mergeCell ref="B161:C161"/>
    <mergeCell ref="B162:C162"/>
    <mergeCell ref="B163:C163"/>
    <mergeCell ref="B152:C152"/>
    <mergeCell ref="B153:C153"/>
    <mergeCell ref="B154:C154"/>
    <mergeCell ref="B155:C155"/>
    <mergeCell ref="B156:C156"/>
    <mergeCell ref="B157:C157"/>
    <mergeCell ref="B146:C146"/>
    <mergeCell ref="B147:C147"/>
    <mergeCell ref="B148:C148"/>
    <mergeCell ref="B149:C149"/>
    <mergeCell ref="B150:C150"/>
    <mergeCell ref="B151:C151"/>
    <mergeCell ref="B140:C140"/>
    <mergeCell ref="B141:C141"/>
    <mergeCell ref="B142:C142"/>
    <mergeCell ref="B143:C143"/>
    <mergeCell ref="B144:C144"/>
    <mergeCell ref="B145:C145"/>
    <mergeCell ref="B134:C134"/>
    <mergeCell ref="B135:C135"/>
    <mergeCell ref="B136:C136"/>
    <mergeCell ref="B137:C137"/>
    <mergeCell ref="B138:C138"/>
    <mergeCell ref="B139:C139"/>
    <mergeCell ref="B128:C128"/>
    <mergeCell ref="B129:C129"/>
    <mergeCell ref="B130:C130"/>
    <mergeCell ref="B131:C131"/>
    <mergeCell ref="B132:C132"/>
    <mergeCell ref="B133:C133"/>
    <mergeCell ref="B122:C122"/>
    <mergeCell ref="B123:C123"/>
    <mergeCell ref="B124:C124"/>
    <mergeCell ref="B125:C125"/>
    <mergeCell ref="B126:C126"/>
    <mergeCell ref="B127:C127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80:C80"/>
    <mergeCell ref="B81:C81"/>
    <mergeCell ref="B82:C82"/>
    <mergeCell ref="B83:C83"/>
    <mergeCell ref="B84:C84"/>
    <mergeCell ref="B85:C85"/>
    <mergeCell ref="B74:C74"/>
    <mergeCell ref="B75:C75"/>
    <mergeCell ref="B76:C76"/>
    <mergeCell ref="B77:C77"/>
    <mergeCell ref="B78:C78"/>
    <mergeCell ref="B79:C79"/>
    <mergeCell ref="B68:C68"/>
    <mergeCell ref="B69:C69"/>
    <mergeCell ref="B70:C70"/>
    <mergeCell ref="B71:C71"/>
    <mergeCell ref="B72:C72"/>
    <mergeCell ref="B73:C73"/>
    <mergeCell ref="B62:C62"/>
    <mergeCell ref="B63:C63"/>
    <mergeCell ref="B64:C64"/>
    <mergeCell ref="B65:C65"/>
    <mergeCell ref="B66:C66"/>
    <mergeCell ref="B67:C67"/>
    <mergeCell ref="B56:C56"/>
    <mergeCell ref="B57:C57"/>
    <mergeCell ref="B58:C58"/>
    <mergeCell ref="B59:C59"/>
    <mergeCell ref="B60:C60"/>
    <mergeCell ref="B61:C61"/>
    <mergeCell ref="B50:C50"/>
    <mergeCell ref="B51:C51"/>
    <mergeCell ref="B52:C52"/>
    <mergeCell ref="B53:C53"/>
    <mergeCell ref="B54:C54"/>
    <mergeCell ref="B55:C55"/>
    <mergeCell ref="B44:C44"/>
    <mergeCell ref="B45:C45"/>
    <mergeCell ref="B46:C46"/>
    <mergeCell ref="B47:C47"/>
    <mergeCell ref="B48:C48"/>
    <mergeCell ref="B49:C49"/>
    <mergeCell ref="B38:C38"/>
    <mergeCell ref="B39:C39"/>
    <mergeCell ref="B40:C40"/>
    <mergeCell ref="B41:C41"/>
    <mergeCell ref="B42:C42"/>
    <mergeCell ref="B43:C43"/>
    <mergeCell ref="B32:C32"/>
    <mergeCell ref="B33:C33"/>
    <mergeCell ref="B34:C34"/>
    <mergeCell ref="B35:C35"/>
    <mergeCell ref="B36:C36"/>
    <mergeCell ref="B37:C37"/>
    <mergeCell ref="B31:C31"/>
    <mergeCell ref="B20:C20"/>
    <mergeCell ref="B21:C21"/>
    <mergeCell ref="B22:C22"/>
    <mergeCell ref="B23:C23"/>
    <mergeCell ref="B24:C24"/>
    <mergeCell ref="B25:C25"/>
    <mergeCell ref="R13:R14"/>
    <mergeCell ref="B15:C15"/>
    <mergeCell ref="B16:C16"/>
    <mergeCell ref="B17:C17"/>
    <mergeCell ref="B18:C18"/>
    <mergeCell ref="B19:C19"/>
    <mergeCell ref="L13:L14"/>
    <mergeCell ref="M13:M14"/>
    <mergeCell ref="N13:N14"/>
    <mergeCell ref="O13:O14"/>
    <mergeCell ref="P13:P14"/>
    <mergeCell ref="Q13:Q14"/>
    <mergeCell ref="B26:C26"/>
    <mergeCell ref="B27:C27"/>
    <mergeCell ref="B28:C28"/>
    <mergeCell ref="B29:C29"/>
    <mergeCell ref="B30:C30"/>
    <mergeCell ref="B4:D4"/>
    <mergeCell ref="E4:R4"/>
    <mergeCell ref="E5:F5"/>
    <mergeCell ref="AJ5:AL5"/>
    <mergeCell ref="AJ6:AL6"/>
    <mergeCell ref="B7:D7"/>
    <mergeCell ref="E7:F7"/>
    <mergeCell ref="AB1:AF1"/>
    <mergeCell ref="AH1:AL2"/>
    <mergeCell ref="AB2:AC2"/>
    <mergeCell ref="AD2:AF2"/>
    <mergeCell ref="B3:D3"/>
    <mergeCell ref="E3:F3"/>
    <mergeCell ref="AD3:AF3"/>
    <mergeCell ref="A13:A14"/>
    <mergeCell ref="B13:C14"/>
    <mergeCell ref="D13:D14"/>
    <mergeCell ref="E13:E14"/>
    <mergeCell ref="F13:F14"/>
    <mergeCell ref="G13:K13"/>
    <mergeCell ref="AE12:AF14"/>
    <mergeCell ref="AG12:AH14"/>
    <mergeCell ref="AI12:AI14"/>
    <mergeCell ref="G12:L12"/>
    <mergeCell ref="M12:P12"/>
    <mergeCell ref="AC12:AC14"/>
    <mergeCell ref="AD12:AD14"/>
    <mergeCell ref="AJ12:AJ14"/>
    <mergeCell ref="AK12:AK14"/>
    <mergeCell ref="AL12:AL14"/>
    <mergeCell ref="B8:D8"/>
    <mergeCell ref="E8:R8"/>
    <mergeCell ref="B10:L10"/>
    <mergeCell ref="M10:R10"/>
    <mergeCell ref="AC11:AD11"/>
    <mergeCell ref="B12:F12"/>
  </mergeCells>
  <dataValidations count="1">
    <dataValidation type="list" allowBlank="1" showInputMessage="1" showErrorMessage="1" sqref="G16:K265" xr:uid="{6B8D9D74-FA53-4875-97B1-4060C5DD455E}">
      <formula1>$M$271:$M$272</formula1>
    </dataValidation>
  </dataValidation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A3F8B-94E5-40F7-BF3E-6FE18E0983C1}">
  <dimension ref="A1:BA276"/>
  <sheetViews>
    <sheetView showGridLines="0" showRowColHeaders="0" workbookViewId="0">
      <selection activeCell="F277" sqref="F277"/>
    </sheetView>
  </sheetViews>
  <sheetFormatPr defaultColWidth="9.109375" defaultRowHeight="13.2" x14ac:dyDescent="0.25"/>
  <cols>
    <col min="1" max="1" width="10.44140625" style="6" customWidth="1"/>
    <col min="2" max="2" width="6.5546875" style="6" customWidth="1"/>
    <col min="3" max="3" width="40.6640625" style="6" customWidth="1"/>
    <col min="4" max="5" width="7" style="6" customWidth="1"/>
    <col min="6" max="6" width="13.33203125" style="8" customWidth="1"/>
    <col min="7" max="11" width="5.44140625" style="6" customWidth="1"/>
    <col min="12" max="12" width="13.44140625" style="6" customWidth="1"/>
    <col min="13" max="18" width="13.44140625" style="8" customWidth="1"/>
    <col min="19" max="19" width="0.33203125" style="8" customWidth="1"/>
    <col min="20" max="22" width="9.44140625" style="6" customWidth="1"/>
    <col min="23" max="23" width="10.88671875" style="6" customWidth="1"/>
    <col min="24" max="27" width="9.109375" style="6"/>
    <col min="28" max="28" width="9.33203125" style="90" hidden="1" customWidth="1"/>
    <col min="29" max="29" width="21.5546875" style="6" hidden="1" customWidth="1"/>
    <col min="30" max="30" width="12.88671875" style="6" hidden="1" customWidth="1"/>
    <col min="31" max="32" width="12.6640625" style="6" hidden="1" customWidth="1"/>
    <col min="33" max="33" width="13.44140625" style="84" hidden="1" customWidth="1"/>
    <col min="34" max="34" width="13.44140625" style="6" hidden="1" customWidth="1"/>
    <col min="35" max="38" width="13.6640625" style="6" hidden="1" customWidth="1"/>
    <col min="39" max="39" width="9.109375" style="6" hidden="1" customWidth="1"/>
    <col min="40" max="40" width="19.6640625" style="6" hidden="1" customWidth="1"/>
    <col min="41" max="41" width="25.33203125" style="6" hidden="1" customWidth="1"/>
    <col min="42" max="42" width="9.109375" style="6" hidden="1" customWidth="1"/>
    <col min="43" max="43" width="18.88671875" style="6" hidden="1" customWidth="1"/>
    <col min="44" max="44" width="9.88671875" style="6" hidden="1" customWidth="1"/>
    <col min="45" max="45" width="17.5546875" style="6" hidden="1" customWidth="1"/>
    <col min="46" max="46" width="11.6640625" style="6" hidden="1" customWidth="1"/>
    <col min="47" max="47" width="16" style="6" hidden="1" customWidth="1"/>
    <col min="48" max="53" width="9.109375" style="6" hidden="1" customWidth="1"/>
    <col min="54" max="16384" width="9.109375" style="6"/>
  </cols>
  <sheetData>
    <row r="1" spans="1:53" ht="15.6" x14ac:dyDescent="0.25">
      <c r="A1" s="33"/>
      <c r="B1" s="7" t="s">
        <v>404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6"/>
      <c r="S1" s="157"/>
      <c r="T1" s="157"/>
      <c r="U1" s="158"/>
      <c r="V1" s="33"/>
      <c r="W1" s="33"/>
      <c r="X1" s="33"/>
      <c r="Y1" s="33"/>
      <c r="Z1" s="33"/>
      <c r="AB1" s="285" t="s">
        <v>113</v>
      </c>
      <c r="AC1" s="286"/>
      <c r="AD1" s="286"/>
      <c r="AE1" s="286"/>
      <c r="AF1" s="287"/>
      <c r="AG1" s="74"/>
      <c r="AH1" s="279" t="s">
        <v>112</v>
      </c>
      <c r="AI1" s="280"/>
      <c r="AJ1" s="280"/>
      <c r="AK1" s="280"/>
      <c r="AL1" s="281"/>
      <c r="AN1" s="75" t="s">
        <v>33</v>
      </c>
      <c r="AO1" s="76" t="str">
        <f ca="1">RIGHT(CELL("filename",A1),LEN(CELL("filename",A1))-FIND("]",CELL("filename",A1)))</f>
        <v>10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6" x14ac:dyDescent="0.25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6"/>
      <c r="S2" s="157"/>
      <c r="T2" s="159"/>
      <c r="U2" s="158"/>
      <c r="V2" s="33"/>
      <c r="W2" s="33"/>
      <c r="X2" s="33"/>
      <c r="Y2" s="33"/>
      <c r="Z2" s="33"/>
      <c r="AB2" s="295" t="s">
        <v>49</v>
      </c>
      <c r="AC2" s="296"/>
      <c r="AD2" s="292" t="s">
        <v>49</v>
      </c>
      <c r="AE2" s="293"/>
      <c r="AF2" s="294"/>
      <c r="AG2" s="74"/>
      <c r="AH2" s="282"/>
      <c r="AI2" s="283"/>
      <c r="AJ2" s="283"/>
      <c r="AK2" s="283"/>
      <c r="AL2" s="284"/>
      <c r="AN2" s="242" t="s">
        <v>108</v>
      </c>
      <c r="AO2" s="77" t="str">
        <f ca="1">VLOOKUP(AO1,AP2:AQ19,2,FALSE)</f>
        <v>9</v>
      </c>
      <c r="AP2" s="79" t="s">
        <v>105</v>
      </c>
      <c r="AQ2" s="79"/>
      <c r="AR2" s="80">
        <f t="shared" ref="AR2:AR13" ca="1" si="0">MAX($AS$2:$AS$13)</f>
        <v>12</v>
      </c>
      <c r="AS2" s="81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5">
      <c r="A3" s="33"/>
      <c r="B3" s="297" t="str">
        <f ca="1">INDIRECT( "'" &amp; $AD$2 &amp; "'!B3")</f>
        <v>Šifra proračunskega uporabnika:</v>
      </c>
      <c r="C3" s="297"/>
      <c r="D3" s="298"/>
      <c r="E3" s="259"/>
      <c r="F3" s="260"/>
      <c r="R3" s="72"/>
      <c r="S3" s="159"/>
      <c r="T3" s="158"/>
      <c r="U3" s="158"/>
      <c r="V3" s="33"/>
      <c r="W3" s="33"/>
      <c r="X3" s="33"/>
      <c r="Y3" s="33"/>
      <c r="Z3" s="33"/>
      <c r="AB3" s="82" t="s">
        <v>78</v>
      </c>
      <c r="AC3" s="83"/>
      <c r="AD3" s="292" t="s">
        <v>78</v>
      </c>
      <c r="AE3" s="293"/>
      <c r="AF3" s="294"/>
      <c r="AH3" s="85" t="s">
        <v>110</v>
      </c>
      <c r="AI3" s="86" t="s">
        <v>116</v>
      </c>
      <c r="AJ3" s="87"/>
      <c r="AK3" s="87"/>
      <c r="AL3" s="88"/>
      <c r="AN3" s="75" t="s">
        <v>106</v>
      </c>
      <c r="AO3" s="77">
        <f ca="1">VLOOKUP(AO1,AP2:AS19,4,FALSE)</f>
        <v>12</v>
      </c>
      <c r="AP3" s="79" t="s">
        <v>36</v>
      </c>
      <c r="AQ3" s="79" t="str">
        <f t="shared" ref="AQ3:AQ19" si="3">+AP2</f>
        <v>11</v>
      </c>
      <c r="AR3" s="80">
        <f t="shared" ca="1" si="0"/>
        <v>12</v>
      </c>
      <c r="AS3" s="81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5">
      <c r="A4" s="33"/>
      <c r="B4" s="297" t="str">
        <f ca="1">INDIRECT( "'" &amp; $AD$2 &amp; "'!B4")</f>
        <v>Organizacijska enota:</v>
      </c>
      <c r="C4" s="297"/>
      <c r="D4" s="297"/>
      <c r="E4" s="304"/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5"/>
      <c r="Q4" s="305"/>
      <c r="R4" s="302"/>
      <c r="S4" s="160"/>
      <c r="T4" s="160"/>
      <c r="U4" s="33"/>
      <c r="V4" s="33"/>
      <c r="W4" s="33"/>
      <c r="X4" s="33"/>
      <c r="Y4" s="33"/>
      <c r="Z4" s="33"/>
      <c r="AH4" s="75" t="s">
        <v>109</v>
      </c>
      <c r="AI4" s="30">
        <v>6</v>
      </c>
      <c r="AJ4" s="87"/>
      <c r="AK4" s="87"/>
      <c r="AL4" s="88"/>
      <c r="AN4" s="75" t="s">
        <v>77</v>
      </c>
      <c r="AO4" s="77">
        <f ca="1">VLOOKUP(AO1,AP2:AR19,3,FALSE)</f>
        <v>12</v>
      </c>
      <c r="AP4" s="79" t="s">
        <v>95</v>
      </c>
      <c r="AQ4" s="79" t="str">
        <f t="shared" si="3"/>
        <v>12</v>
      </c>
      <c r="AR4" s="80">
        <f t="shared" ca="1" si="0"/>
        <v>12</v>
      </c>
      <c r="AS4" s="81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5">
      <c r="A5" s="33"/>
      <c r="B5" s="232" t="str">
        <f ca="1">INDIRECT( "'" &amp; $AD$2 &amp; "'!B5")</f>
        <v>Leto:</v>
      </c>
      <c r="C5" s="232"/>
      <c r="D5" s="232"/>
      <c r="E5" s="303"/>
      <c r="F5" s="302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X5" s="33"/>
      <c r="Y5" s="33"/>
      <c r="Z5" s="33"/>
      <c r="AB5" s="91"/>
      <c r="AC5" s="73"/>
      <c r="AD5" s="73"/>
      <c r="AE5" s="73"/>
      <c r="AH5" s="75" t="s">
        <v>111</v>
      </c>
      <c r="AI5" s="30">
        <v>29</v>
      </c>
      <c r="AJ5" s="289" t="str">
        <f>+$AD$2</f>
        <v>OSNOVNA PLAČA</v>
      </c>
      <c r="AK5" s="290"/>
      <c r="AL5" s="291"/>
      <c r="AN5" s="75" t="s">
        <v>106</v>
      </c>
      <c r="AO5" s="77" t="str">
        <f ca="1">VLOOKUP(AO1,AP2:AU19,6,FALSE)</f>
        <v>oktober</v>
      </c>
      <c r="AP5" s="79" t="s">
        <v>96</v>
      </c>
      <c r="AQ5" s="79" t="str">
        <f t="shared" si="3"/>
        <v>1</v>
      </c>
      <c r="AR5" s="80">
        <f t="shared" ca="1" si="0"/>
        <v>12</v>
      </c>
      <c r="AS5" s="81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5">
      <c r="B6" s="17"/>
      <c r="C6" s="17"/>
      <c r="D6" s="17"/>
      <c r="E6" s="8"/>
      <c r="F6" s="6"/>
      <c r="R6" s="72"/>
      <c r="S6" s="72"/>
      <c r="T6" s="73"/>
      <c r="AB6" s="91"/>
      <c r="AE6" s="73"/>
      <c r="AH6" s="75" t="s">
        <v>111</v>
      </c>
      <c r="AI6" s="30">
        <v>29</v>
      </c>
      <c r="AJ6" s="288" t="str">
        <f>+$AD$3</f>
        <v>OBRAČUNANA OSNOVNA PLAČA</v>
      </c>
      <c r="AK6" s="288"/>
      <c r="AL6" s="288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oktober </v>
      </c>
      <c r="AP6" s="79" t="s">
        <v>97</v>
      </c>
      <c r="AQ6" s="79" t="str">
        <f t="shared" si="3"/>
        <v>2</v>
      </c>
      <c r="AR6" s="80">
        <f t="shared" ca="1" si="0"/>
        <v>12</v>
      </c>
      <c r="AS6" s="81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5">
      <c r="B7" s="299" t="s">
        <v>9</v>
      </c>
      <c r="C7" s="299"/>
      <c r="D7" s="300"/>
      <c r="E7" s="301"/>
      <c r="F7" s="302"/>
      <c r="R7" s="72"/>
      <c r="S7" s="72"/>
      <c r="T7" s="73"/>
      <c r="AB7" s="91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9" t="s">
        <v>98</v>
      </c>
      <c r="AQ7" s="79" t="str">
        <f t="shared" si="3"/>
        <v>3</v>
      </c>
      <c r="AR7" s="80">
        <f t="shared" ca="1" si="0"/>
        <v>12</v>
      </c>
      <c r="AS7" s="81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5">
      <c r="B8" s="299" t="s">
        <v>10</v>
      </c>
      <c r="C8" s="299"/>
      <c r="D8" s="306"/>
      <c r="E8" s="304"/>
      <c r="F8" s="305"/>
      <c r="G8" s="305"/>
      <c r="H8" s="305"/>
      <c r="I8" s="305"/>
      <c r="J8" s="305"/>
      <c r="K8" s="305"/>
      <c r="L8" s="305"/>
      <c r="M8" s="305"/>
      <c r="N8" s="305"/>
      <c r="O8" s="305"/>
      <c r="P8" s="305"/>
      <c r="Q8" s="305"/>
      <c r="R8" s="302"/>
      <c r="S8" s="89"/>
      <c r="T8" s="89"/>
      <c r="AP8" s="79" t="s">
        <v>99</v>
      </c>
      <c r="AQ8" s="79" t="str">
        <f t="shared" si="3"/>
        <v>4</v>
      </c>
      <c r="AR8" s="80">
        <f t="shared" ca="1" si="0"/>
        <v>12</v>
      </c>
      <c r="AS8" s="81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2" thickBot="1" x14ac:dyDescent="0.3">
      <c r="B9" s="7"/>
      <c r="C9" s="7"/>
      <c r="AP9" s="79" t="s">
        <v>100</v>
      </c>
      <c r="AQ9" s="79" t="str">
        <f t="shared" si="3"/>
        <v>5</v>
      </c>
      <c r="AR9" s="80">
        <f t="shared" ca="1" si="0"/>
        <v>12</v>
      </c>
      <c r="AS9" s="81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3">
      <c r="B10" s="311" t="s">
        <v>0</v>
      </c>
      <c r="C10" s="312"/>
      <c r="D10" s="312"/>
      <c r="E10" s="312"/>
      <c r="F10" s="312"/>
      <c r="G10" s="312"/>
      <c r="H10" s="312"/>
      <c r="I10" s="312"/>
      <c r="J10" s="312"/>
      <c r="K10" s="312"/>
      <c r="L10" s="313"/>
      <c r="M10" s="369" t="s">
        <v>1</v>
      </c>
      <c r="N10" s="370"/>
      <c r="O10" s="370"/>
      <c r="P10" s="370"/>
      <c r="Q10" s="370"/>
      <c r="R10" s="370"/>
      <c r="S10" s="92"/>
      <c r="T10" s="93"/>
      <c r="AP10" s="79" t="s">
        <v>101</v>
      </c>
      <c r="AQ10" s="79" t="str">
        <f t="shared" si="3"/>
        <v>6</v>
      </c>
      <c r="AR10" s="80">
        <f t="shared" ca="1" si="0"/>
        <v>12</v>
      </c>
      <c r="AS10" s="81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8" thickBot="1" x14ac:dyDescent="0.3">
      <c r="B11" s="94"/>
      <c r="C11" s="94"/>
      <c r="D11" s="94"/>
      <c r="E11" s="94"/>
      <c r="F11" s="95"/>
      <c r="G11" s="96"/>
      <c r="H11" s="96"/>
      <c r="I11" s="96"/>
      <c r="J11" s="96"/>
      <c r="K11" s="96"/>
      <c r="L11" s="96"/>
      <c r="M11" s="95"/>
      <c r="N11" s="95"/>
      <c r="O11" s="95"/>
      <c r="P11" s="95"/>
      <c r="Q11" s="95"/>
      <c r="R11" s="97"/>
      <c r="S11" s="89"/>
      <c r="T11" s="87"/>
      <c r="AC11" s="364" t="s">
        <v>35</v>
      </c>
      <c r="AD11" s="364"/>
      <c r="AG11" s="6"/>
      <c r="AP11" s="79" t="s">
        <v>102</v>
      </c>
      <c r="AQ11" s="79" t="str">
        <f t="shared" si="3"/>
        <v>7</v>
      </c>
      <c r="AR11" s="80">
        <f t="shared" ca="1" si="0"/>
        <v>12</v>
      </c>
      <c r="AS11" s="81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5">
      <c r="A12" s="241"/>
      <c r="B12" s="371" t="s">
        <v>13</v>
      </c>
      <c r="C12" s="372"/>
      <c r="D12" s="372"/>
      <c r="E12" s="372"/>
      <c r="F12" s="373"/>
      <c r="G12" s="317" t="s">
        <v>14</v>
      </c>
      <c r="H12" s="318"/>
      <c r="I12" s="318"/>
      <c r="J12" s="318"/>
      <c r="K12" s="318"/>
      <c r="L12" s="319"/>
      <c r="M12" s="348" t="s">
        <v>80</v>
      </c>
      <c r="N12" s="349"/>
      <c r="O12" s="349"/>
      <c r="P12" s="349"/>
      <c r="Q12" s="98" t="s">
        <v>38</v>
      </c>
      <c r="R12" s="99" t="s">
        <v>84</v>
      </c>
      <c r="S12" s="100"/>
      <c r="AB12" s="101"/>
      <c r="AC12" s="339" t="str">
        <f>+Q12</f>
        <v>IZPLAČILO REDNE DELOVNE USPEŠNOSTI</v>
      </c>
      <c r="AD12" s="339" t="str">
        <f>+R12</f>
        <v>NAJVIŠJE MOŽNO IZPLAČILO REDNE LETNE DELOVNE USPEŠNOSTI</v>
      </c>
      <c r="AE12" s="362" t="s">
        <v>15</v>
      </c>
      <c r="AF12" s="362"/>
      <c r="AG12" s="363" t="s">
        <v>16</v>
      </c>
      <c r="AH12" s="363"/>
      <c r="AI12" s="339" t="s">
        <v>17</v>
      </c>
      <c r="AJ12" s="339" t="s">
        <v>18</v>
      </c>
      <c r="AK12" s="339" t="str">
        <f>+AD3</f>
        <v>OBRAČUNANA OSNOVNA PLAČA</v>
      </c>
      <c r="AL12" s="339" t="str">
        <f>+AD2</f>
        <v>OSNOVNA PLAČA</v>
      </c>
      <c r="AN12" s="6"/>
      <c r="AO12" s="6"/>
      <c r="AP12" s="79" t="s">
        <v>103</v>
      </c>
      <c r="AQ12" s="79" t="str">
        <f t="shared" si="3"/>
        <v>8</v>
      </c>
      <c r="AR12" s="80">
        <f t="shared" ca="1" si="0"/>
        <v>12</v>
      </c>
      <c r="AS12" s="81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5">
      <c r="A13" s="275" t="s">
        <v>130</v>
      </c>
      <c r="B13" s="323" t="s">
        <v>2</v>
      </c>
      <c r="C13" s="324"/>
      <c r="D13" s="307" t="s">
        <v>11</v>
      </c>
      <c r="E13" s="307" t="s">
        <v>12</v>
      </c>
      <c r="F13" s="309" t="s">
        <v>94</v>
      </c>
      <c r="G13" s="320" t="s">
        <v>39</v>
      </c>
      <c r="H13" s="321"/>
      <c r="I13" s="321"/>
      <c r="J13" s="321"/>
      <c r="K13" s="322"/>
      <c r="L13" s="342" t="s">
        <v>3</v>
      </c>
      <c r="M13" s="346" t="s">
        <v>79</v>
      </c>
      <c r="N13" s="277" t="s">
        <v>82</v>
      </c>
      <c r="O13" s="340" t="s">
        <v>81</v>
      </c>
      <c r="P13" s="277" t="s">
        <v>82</v>
      </c>
      <c r="Q13" s="365" t="s">
        <v>82</v>
      </c>
      <c r="R13" s="367" t="s">
        <v>82</v>
      </c>
      <c r="S13" s="170"/>
      <c r="T13" s="33"/>
      <c r="U13" s="33"/>
      <c r="V13" s="33"/>
      <c r="W13" s="33"/>
      <c r="X13" s="33"/>
      <c r="Y13" s="33"/>
      <c r="AC13" s="339"/>
      <c r="AD13" s="339"/>
      <c r="AE13" s="362"/>
      <c r="AF13" s="362"/>
      <c r="AG13" s="363"/>
      <c r="AH13" s="363"/>
      <c r="AI13" s="339"/>
      <c r="AJ13" s="339"/>
      <c r="AK13" s="339"/>
      <c r="AL13" s="339"/>
      <c r="AP13" s="79" t="s">
        <v>104</v>
      </c>
      <c r="AQ13" s="79" t="str">
        <f t="shared" si="3"/>
        <v>9</v>
      </c>
      <c r="AR13" s="80">
        <f t="shared" ca="1" si="0"/>
        <v>12</v>
      </c>
      <c r="AS13" s="81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8" thickBot="1" x14ac:dyDescent="0.3">
      <c r="A14" s="276"/>
      <c r="B14" s="325"/>
      <c r="C14" s="326"/>
      <c r="D14" s="308"/>
      <c r="E14" s="308"/>
      <c r="F14" s="310"/>
      <c r="G14" s="102" t="s">
        <v>4</v>
      </c>
      <c r="H14" s="103" t="s">
        <v>5</v>
      </c>
      <c r="I14" s="104" t="s">
        <v>6</v>
      </c>
      <c r="J14" s="103" t="s">
        <v>22</v>
      </c>
      <c r="K14" s="105" t="s">
        <v>23</v>
      </c>
      <c r="L14" s="343"/>
      <c r="M14" s="347"/>
      <c r="N14" s="278"/>
      <c r="O14" s="341"/>
      <c r="P14" s="278"/>
      <c r="Q14" s="366"/>
      <c r="R14" s="368"/>
      <c r="S14" s="170"/>
      <c r="T14" s="33"/>
      <c r="U14" s="33"/>
      <c r="V14" s="33"/>
      <c r="W14" s="33"/>
      <c r="X14" s="33"/>
      <c r="Y14" s="33"/>
      <c r="AC14" s="339"/>
      <c r="AD14" s="339"/>
      <c r="AE14" s="362"/>
      <c r="AF14" s="362"/>
      <c r="AG14" s="363"/>
      <c r="AH14" s="363"/>
      <c r="AI14" s="339"/>
      <c r="AJ14" s="339"/>
      <c r="AK14" s="339"/>
      <c r="AL14" s="339"/>
      <c r="AP14" s="79" t="s">
        <v>117</v>
      </c>
      <c r="AQ14" s="79" t="str">
        <f t="shared" si="3"/>
        <v>10</v>
      </c>
      <c r="AR14" s="80">
        <f ca="1">MAX($AS$14:$AS$17)</f>
        <v>4</v>
      </c>
      <c r="AS14" s="81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5">
      <c r="A15" s="162"/>
      <c r="B15" s="344">
        <v>1</v>
      </c>
      <c r="C15" s="345"/>
      <c r="D15" s="162">
        <v>2</v>
      </c>
      <c r="E15" s="247">
        <v>3</v>
      </c>
      <c r="F15" s="163">
        <v>4</v>
      </c>
      <c r="G15" s="106">
        <v>5</v>
      </c>
      <c r="H15" s="107">
        <v>6</v>
      </c>
      <c r="I15" s="108">
        <v>7</v>
      </c>
      <c r="J15" s="107">
        <v>8</v>
      </c>
      <c r="K15" s="109">
        <v>9</v>
      </c>
      <c r="L15" s="171" t="s">
        <v>32</v>
      </c>
      <c r="M15" s="172" t="s">
        <v>76</v>
      </c>
      <c r="N15" s="172"/>
      <c r="O15" s="173" t="s">
        <v>90</v>
      </c>
      <c r="P15" s="174" t="s">
        <v>91</v>
      </c>
      <c r="Q15" s="175" t="s">
        <v>92</v>
      </c>
      <c r="R15" s="176">
        <v>15</v>
      </c>
      <c r="S15" s="177"/>
      <c r="T15" s="37"/>
      <c r="U15" s="37"/>
      <c r="V15" s="37"/>
      <c r="W15" s="37"/>
      <c r="X15" s="37"/>
      <c r="Y15" s="37"/>
      <c r="AB15" s="110" t="s">
        <v>34</v>
      </c>
      <c r="AC15" s="111" t="str">
        <f>+Q13</f>
        <v>€</v>
      </c>
      <c r="AD15" s="111" t="str">
        <f>+R13</f>
        <v>€</v>
      </c>
      <c r="AE15" s="112" t="s">
        <v>19</v>
      </c>
      <c r="AF15" s="112" t="s">
        <v>20</v>
      </c>
      <c r="AG15" s="113" t="s">
        <v>19</v>
      </c>
      <c r="AH15" s="114" t="s">
        <v>20</v>
      </c>
      <c r="AI15" s="115" t="s">
        <v>20</v>
      </c>
      <c r="AJ15" s="116" t="s">
        <v>20</v>
      </c>
      <c r="AK15" s="111" t="s">
        <v>20</v>
      </c>
      <c r="AL15" s="111" t="s">
        <v>20</v>
      </c>
      <c r="AN15" s="6"/>
      <c r="AO15" s="6"/>
      <c r="AP15" s="79" t="s">
        <v>118</v>
      </c>
      <c r="AQ15" s="79" t="str">
        <f t="shared" si="3"/>
        <v>11-1</v>
      </c>
      <c r="AR15" s="80">
        <f ca="1">MAX($AS$14:$AS$17)</f>
        <v>4</v>
      </c>
      <c r="AS15" s="81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7" customHeight="1" x14ac:dyDescent="0.25">
      <c r="A16" s="53">
        <f>'OSNOVNA PLAČA'!A10</f>
        <v>1</v>
      </c>
      <c r="B16" s="333" t="str">
        <f t="shared" ref="B16:B79" ca="1" si="4">IF(LEN(INDIRECT( "'" &amp; $AD$2 &amp; "'!B" &amp; TEXT($AB16-6,0)))&gt;0,INDIRECT( "'" &amp; $AD$2 &amp; "'!B" &amp; TEXT($AB16-6,0)),"")</f>
        <v>A1</v>
      </c>
      <c r="C16" s="333"/>
      <c r="D16" s="54" t="str">
        <f>IF(LEN('OSNOVNA PLAČA'!C10)&gt;0,'OSNOVNA PLAČA'!C10,"")</f>
        <v>V</v>
      </c>
      <c r="E16" s="55">
        <f>IF(LEN('OSNOVNA PLAČA'!D10)&gt;0,'OSNOVNA PLAČA'!D10,"")</f>
        <v>20</v>
      </c>
      <c r="F16" s="164">
        <f ca="1">IF(LEN(B16)&gt;0,'OBRAČUNANA OSNOVNA PLAČA'!N10,"")</f>
        <v>1000</v>
      </c>
      <c r="G16" s="57">
        <v>1</v>
      </c>
      <c r="H16" s="57"/>
      <c r="I16" s="57"/>
      <c r="J16" s="57">
        <v>1</v>
      </c>
      <c r="K16" s="57"/>
      <c r="L16" s="178">
        <f t="shared" ref="L16:L79" si="5">+G16+H16+I16+J16+K16</f>
        <v>2</v>
      </c>
      <c r="M16" s="179">
        <f ca="1">IF(LEN(B16)&gt;0,L16/5,"")</f>
        <v>0.4</v>
      </c>
      <c r="N16" s="179">
        <f ca="1">IF(LEN(B16)&gt;0,F16*M16,"")</f>
        <v>400</v>
      </c>
      <c r="O16" s="180">
        <f t="shared" ref="O16:O79" ca="1" si="6">IF(LEN(B16)&gt;0,M16*$P$267,"")</f>
        <v>4.8500000000000001E-2</v>
      </c>
      <c r="P16" s="181">
        <f ca="1">IF(LEN(B16)&gt;0,F16*O16,"")</f>
        <v>48.5</v>
      </c>
      <c r="Q16" s="182">
        <f t="shared" ref="Q16:Q79" ca="1" si="7">MIN(P16,R16)</f>
        <v>48.5</v>
      </c>
      <c r="R16" s="182">
        <f ca="1">IF(LEN(B16)&gt;0,'9'!R16-'9'!Q16,"")</f>
        <v>1425.0342534825852</v>
      </c>
      <c r="S16" s="183"/>
      <c r="T16" s="33"/>
      <c r="U16" s="33"/>
      <c r="V16" s="33"/>
      <c r="W16" s="33"/>
      <c r="X16" s="33"/>
      <c r="Y16" s="33"/>
      <c r="AB16" s="243">
        <f>ROW()</f>
        <v>16</v>
      </c>
      <c r="AC16" s="118">
        <f t="shared" ref="AC16:AC79" ca="1" si="8">IF($AO$3=1,0,INDIRECT( "'" &amp; $AO$2 &amp; "'!P" &amp; TEXT($AB16,0)))</f>
        <v>222.00000000000003</v>
      </c>
      <c r="AD16" s="118">
        <f t="shared" ref="AD16:AD79" ca="1" si="9">IF($AO$3=1,(INDIRECT( "'" &amp; $AD$2 &amp; "'!F" &amp; TEXT($AB16-6,0))*2/12+INDIRECT( "'" &amp; $AD$2 &amp; "'!G" &amp; TEXT($AB16-6,0))*10/12)*2,INDIRECT( "'" &amp; $AO$2 &amp; "'!Q" &amp; TEXT($AB16,0)))</f>
        <v>222.00000000000003</v>
      </c>
      <c r="AE16" s="119" t="str">
        <f t="shared" ref="AE16:AE79" ca="1" si="10">IF(AC16&gt;=AD16,"-",$L16/(5*MAX($M$271:$M$272)))</f>
        <v>-</v>
      </c>
      <c r="AF16" s="118" t="str">
        <f t="shared" ref="AF16:AF79" ca="1" si="11">IF(AC16&gt;=AD16,"-",$L16/(5*MAX($M$271:$M$272))*AK16)</f>
        <v>-</v>
      </c>
      <c r="AG16" s="119" t="str">
        <f t="shared" ref="AG16:AG79" ca="1" si="12">IF(AE16="-","-",AE16*$AF$267)</f>
        <v>-</v>
      </c>
      <c r="AH16" s="118" t="str">
        <f t="shared" ref="AH16:AH79" ca="1" si="13">IF(AF16="-","-",AF16*$AF$267)</f>
        <v>-</v>
      </c>
      <c r="AI16" s="118">
        <f t="shared" ref="AI16:AI79" ca="1" si="14">IF(AG16="-",0,MIN(AH16,R16))</f>
        <v>0</v>
      </c>
      <c r="AJ16" s="120">
        <f t="shared" ref="AJ16:AJ79" ca="1" si="15">+AD16-AC16</f>
        <v>0</v>
      </c>
      <c r="AK16" s="118">
        <f t="shared" ref="AK16:AK79" ca="1" si="16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16" s="118">
        <f t="shared" ref="AL16:AL79" ca="1" si="17">SUM(OFFSET(INDIRECT( "'" &amp; $AD$2 &amp; "'!" &amp; $AI$3),ROW()-ROW(INDIRECT( "'" &amp; $AD$2 &amp; "'!" &amp; $AI$3))-$AI$4,COLUMN()-COLUMN(INDIRECT( "'" &amp; $AD$2 &amp; "'!" &amp; $AI$3))-$AI$5+(12/$AO$4)*($AO$3-1),1,12/$AO$4))</f>
        <v>2017</v>
      </c>
      <c r="AP16" s="79" t="s">
        <v>119</v>
      </c>
      <c r="AQ16" s="79" t="str">
        <f t="shared" si="3"/>
        <v>2-4</v>
      </c>
      <c r="AR16" s="80">
        <f ca="1">MAX($AS$14:$AS$17)</f>
        <v>4</v>
      </c>
      <c r="AS16" s="81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5">
      <c r="A17" s="53">
        <f>'OSNOVNA PLAČA'!A11</f>
        <v>2</v>
      </c>
      <c r="B17" s="333" t="str">
        <f t="shared" ca="1" si="4"/>
        <v>A2</v>
      </c>
      <c r="C17" s="333"/>
      <c r="D17" s="54" t="str">
        <f>IF(LEN('OSNOVNA PLAČA'!C11)&gt;0,'OSNOVNA PLAČA'!C11,"")</f>
        <v>VII</v>
      </c>
      <c r="E17" s="55">
        <f>IF(LEN('OSNOVNA PLAČA'!D11)&gt;0,'OSNOVNA PLAČA'!D11,"")</f>
        <v>40</v>
      </c>
      <c r="F17" s="164">
        <f ca="1">IF(LEN(B17)&gt;0,'OBRAČUNANA OSNOVNA PLAČA'!N11,"")</f>
        <v>2000</v>
      </c>
      <c r="G17" s="57"/>
      <c r="H17" s="57"/>
      <c r="I17" s="57"/>
      <c r="J17" s="57"/>
      <c r="K17" s="57"/>
      <c r="L17" s="178">
        <f t="shared" si="5"/>
        <v>0</v>
      </c>
      <c r="M17" s="179">
        <f t="shared" ref="M17:M80" ca="1" si="18">IF(LEN(B17)&gt;0,L17/5,"")</f>
        <v>0</v>
      </c>
      <c r="N17" s="179">
        <f ca="1">IF(LEN(B17)&gt;0,F17*M17,"")</f>
        <v>0</v>
      </c>
      <c r="O17" s="180">
        <f t="shared" ca="1" si="6"/>
        <v>0</v>
      </c>
      <c r="P17" s="181">
        <f t="shared" ref="P17:P80" ca="1" si="19">IF(LEN(B17)&gt;0,F17*O17,"")</f>
        <v>0</v>
      </c>
      <c r="Q17" s="182">
        <f t="shared" ca="1" si="7"/>
        <v>0</v>
      </c>
      <c r="R17" s="182">
        <f ca="1">IF(LEN(B17)&gt;0,'9'!R17-'9'!Q17,"")</f>
        <v>3962.8828828828828</v>
      </c>
      <c r="S17" s="183"/>
      <c r="T17" s="33"/>
      <c r="U17" s="33"/>
      <c r="V17" s="33"/>
      <c r="W17" s="33"/>
      <c r="X17" s="33"/>
      <c r="Y17" s="33"/>
      <c r="AB17" s="243">
        <f>ROW()</f>
        <v>17</v>
      </c>
      <c r="AC17" s="118">
        <f t="shared" ca="1" si="8"/>
        <v>0</v>
      </c>
      <c r="AD17" s="118">
        <f t="shared" ca="1" si="9"/>
        <v>0</v>
      </c>
      <c r="AE17" s="119" t="str">
        <f t="shared" ca="1" si="10"/>
        <v>-</v>
      </c>
      <c r="AF17" s="118" t="str">
        <f t="shared" ca="1" si="11"/>
        <v>-</v>
      </c>
      <c r="AG17" s="119" t="str">
        <f t="shared" ca="1" si="12"/>
        <v>-</v>
      </c>
      <c r="AH17" s="118" t="str">
        <f t="shared" ca="1" si="13"/>
        <v>-</v>
      </c>
      <c r="AI17" s="118">
        <f t="shared" ca="1" si="14"/>
        <v>0</v>
      </c>
      <c r="AJ17" s="120">
        <f t="shared" ca="1" si="15"/>
        <v>0</v>
      </c>
      <c r="AK17" s="118">
        <f t="shared" ca="1" si="16"/>
        <v>0</v>
      </c>
      <c r="AL17" s="118">
        <f t="shared" ca="1" si="17"/>
        <v>2018</v>
      </c>
      <c r="AP17" s="79" t="s">
        <v>120</v>
      </c>
      <c r="AQ17" s="79" t="str">
        <f t="shared" si="3"/>
        <v>5-7</v>
      </c>
      <c r="AR17" s="80">
        <f ca="1">MAX($AS$14:$AS$17)</f>
        <v>4</v>
      </c>
      <c r="AS17" s="81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5">
      <c r="A18" s="53">
        <f>'OSNOVNA PLAČA'!A12</f>
        <v>3</v>
      </c>
      <c r="B18" s="333" t="str">
        <f t="shared" ca="1" si="4"/>
        <v>A3</v>
      </c>
      <c r="C18" s="333"/>
      <c r="D18" s="54" t="str">
        <f>IF(LEN('OSNOVNA PLAČA'!C12)&gt;0,'OSNOVNA PLAČA'!C12,"")</f>
        <v>VIII</v>
      </c>
      <c r="E18" s="55">
        <f>IF(LEN('OSNOVNA PLAČA'!D12)&gt;0,'OSNOVNA PLAČA'!D12,"")</f>
        <v>48</v>
      </c>
      <c r="F18" s="164">
        <f ca="1">IF(LEN(B18)&gt;0,'OBRAČUNANA OSNOVNA PLAČA'!N12,"")</f>
        <v>3000</v>
      </c>
      <c r="G18" s="57">
        <v>1</v>
      </c>
      <c r="H18" s="57"/>
      <c r="I18" s="57"/>
      <c r="J18" s="57"/>
      <c r="K18" s="57">
        <v>1</v>
      </c>
      <c r="L18" s="178">
        <f t="shared" si="5"/>
        <v>2</v>
      </c>
      <c r="M18" s="179">
        <f t="shared" ca="1" si="18"/>
        <v>0.4</v>
      </c>
      <c r="N18" s="179">
        <f t="shared" ref="N18:N81" ca="1" si="20">IF(LEN(B18)&gt;0,F18*M18,"")</f>
        <v>1200</v>
      </c>
      <c r="O18" s="180">
        <f t="shared" ca="1" si="6"/>
        <v>4.8500000000000001E-2</v>
      </c>
      <c r="P18" s="181">
        <f t="shared" ca="1" si="19"/>
        <v>145.5</v>
      </c>
      <c r="Q18" s="182">
        <f t="shared" ca="1" si="7"/>
        <v>145.5</v>
      </c>
      <c r="R18" s="182">
        <f ca="1">IF(LEN(B18)&gt;0,'9'!R18-'9'!Q18,"")</f>
        <v>4292.2916004462095</v>
      </c>
      <c r="S18" s="183"/>
      <c r="T18" s="33"/>
      <c r="U18" s="33"/>
      <c r="V18" s="33"/>
      <c r="W18" s="33"/>
      <c r="X18" s="33"/>
      <c r="Y18" s="33"/>
      <c r="AB18" s="243">
        <f>ROW()</f>
        <v>18</v>
      </c>
      <c r="AC18" s="118">
        <f t="shared" ca="1" si="8"/>
        <v>0</v>
      </c>
      <c r="AD18" s="118">
        <f t="shared" ca="1" si="9"/>
        <v>0</v>
      </c>
      <c r="AE18" s="119" t="str">
        <f t="shared" ca="1" si="10"/>
        <v>-</v>
      </c>
      <c r="AF18" s="118" t="str">
        <f t="shared" ca="1" si="11"/>
        <v>-</v>
      </c>
      <c r="AG18" s="119" t="str">
        <f t="shared" ca="1" si="12"/>
        <v>-</v>
      </c>
      <c r="AH18" s="118" t="str">
        <f t="shared" ca="1" si="13"/>
        <v>-</v>
      </c>
      <c r="AI18" s="118">
        <f t="shared" ca="1" si="14"/>
        <v>0</v>
      </c>
      <c r="AJ18" s="120">
        <f t="shared" ca="1" si="15"/>
        <v>0</v>
      </c>
      <c r="AK18" s="118">
        <f t="shared" ca="1" si="16"/>
        <v>0</v>
      </c>
      <c r="AL18" s="118">
        <f t="shared" ca="1" si="17"/>
        <v>2019</v>
      </c>
      <c r="AP18" s="79" t="s">
        <v>121</v>
      </c>
      <c r="AQ18" s="79" t="str">
        <f t="shared" si="3"/>
        <v>8-10</v>
      </c>
      <c r="AR18" s="80">
        <f ca="1">MAX($AS$18:$AS$19)</f>
        <v>2</v>
      </c>
      <c r="AS18" s="81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5">
      <c r="A19" s="53">
        <f>'OSNOVNA PLAČA'!A13</f>
        <v>4</v>
      </c>
      <c r="B19" s="333" t="str">
        <f t="shared" ca="1" si="4"/>
        <v>A4</v>
      </c>
      <c r="C19" s="333"/>
      <c r="D19" s="54" t="str">
        <f>IF(LEN('OSNOVNA PLAČA'!C13)&gt;0,'OSNOVNA PLAČA'!C13,"")</f>
        <v/>
      </c>
      <c r="E19" s="55" t="str">
        <f>IF(LEN('OSNOVNA PLAČA'!D13)&gt;0,'OSNOVNA PLAČA'!D13,"")</f>
        <v/>
      </c>
      <c r="F19" s="164">
        <f ca="1">IF(LEN(B19)&gt;0,'OBRAČUNANA OSNOVNA PLAČA'!N13,"")</f>
        <v>0</v>
      </c>
      <c r="G19" s="57"/>
      <c r="H19" s="57"/>
      <c r="I19" s="57"/>
      <c r="J19" s="57"/>
      <c r="K19" s="57"/>
      <c r="L19" s="178">
        <f t="shared" si="5"/>
        <v>0</v>
      </c>
      <c r="M19" s="179">
        <f t="shared" ca="1" si="18"/>
        <v>0</v>
      </c>
      <c r="N19" s="179">
        <f t="shared" ca="1" si="20"/>
        <v>0</v>
      </c>
      <c r="O19" s="180">
        <f t="shared" ca="1" si="6"/>
        <v>0</v>
      </c>
      <c r="P19" s="181">
        <f t="shared" ca="1" si="19"/>
        <v>0</v>
      </c>
      <c r="Q19" s="182">
        <f t="shared" ca="1" si="7"/>
        <v>0</v>
      </c>
      <c r="R19" s="182">
        <f ca="1">IF(LEN(B19)&gt;0,'9'!R19-'9'!Q19,"")</f>
        <v>0</v>
      </c>
      <c r="S19" s="183"/>
      <c r="T19" s="33"/>
      <c r="U19" s="33"/>
      <c r="V19" s="33"/>
      <c r="W19" s="33"/>
      <c r="X19" s="33"/>
      <c r="Y19" s="33"/>
      <c r="AB19" s="243">
        <f>ROW()</f>
        <v>19</v>
      </c>
      <c r="AC19" s="118">
        <f t="shared" ca="1" si="8"/>
        <v>0</v>
      </c>
      <c r="AD19" s="118">
        <f t="shared" ca="1" si="9"/>
        <v>0</v>
      </c>
      <c r="AE19" s="119" t="str">
        <f t="shared" ca="1" si="10"/>
        <v>-</v>
      </c>
      <c r="AF19" s="118" t="str">
        <f t="shared" ca="1" si="11"/>
        <v>-</v>
      </c>
      <c r="AG19" s="119" t="str">
        <f t="shared" ca="1" si="12"/>
        <v>-</v>
      </c>
      <c r="AH19" s="118" t="str">
        <f t="shared" ca="1" si="13"/>
        <v>-</v>
      </c>
      <c r="AI19" s="118">
        <f t="shared" ca="1" si="14"/>
        <v>0</v>
      </c>
      <c r="AJ19" s="120">
        <f t="shared" ca="1" si="15"/>
        <v>0</v>
      </c>
      <c r="AK19" s="118">
        <f t="shared" ca="1" si="16"/>
        <v>0</v>
      </c>
      <c r="AL19" s="118">
        <f t="shared" ca="1" si="17"/>
        <v>2020</v>
      </c>
      <c r="AP19" s="79" t="s">
        <v>122</v>
      </c>
      <c r="AQ19" s="79" t="str">
        <f t="shared" si="3"/>
        <v>11-4</v>
      </c>
      <c r="AR19" s="80">
        <f ca="1">MAX($AS$18:$AS$19)</f>
        <v>2</v>
      </c>
      <c r="AS19" s="81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5">
      <c r="A20" s="53">
        <f>'OSNOVNA PLAČA'!A14</f>
        <v>5</v>
      </c>
      <c r="B20" s="333" t="str">
        <f t="shared" ca="1" si="4"/>
        <v>A5</v>
      </c>
      <c r="C20" s="333"/>
      <c r="D20" s="54" t="str">
        <f>IF(LEN('OSNOVNA PLAČA'!C14)&gt;0,'OSNOVNA PLAČA'!C14,"")</f>
        <v/>
      </c>
      <c r="E20" s="55" t="str">
        <f>IF(LEN('OSNOVNA PLAČA'!D14)&gt;0,'OSNOVNA PLAČA'!D14,"")</f>
        <v/>
      </c>
      <c r="F20" s="164">
        <f ca="1">IF(LEN(B20)&gt;0,'OBRAČUNANA OSNOVNA PLAČA'!N14,"")</f>
        <v>0</v>
      </c>
      <c r="G20" s="57"/>
      <c r="H20" s="57"/>
      <c r="I20" s="57"/>
      <c r="J20" s="57"/>
      <c r="K20" s="57"/>
      <c r="L20" s="178">
        <f t="shared" si="5"/>
        <v>0</v>
      </c>
      <c r="M20" s="179">
        <f t="shared" ca="1" si="18"/>
        <v>0</v>
      </c>
      <c r="N20" s="179">
        <f t="shared" ca="1" si="20"/>
        <v>0</v>
      </c>
      <c r="O20" s="180">
        <f t="shared" ca="1" si="6"/>
        <v>0</v>
      </c>
      <c r="P20" s="181">
        <f t="shared" ca="1" si="19"/>
        <v>0</v>
      </c>
      <c r="Q20" s="182">
        <f t="shared" ca="1" si="7"/>
        <v>0</v>
      </c>
      <c r="R20" s="182">
        <f ca="1">IF(LEN(B20)&gt;0,'9'!R20-'9'!Q20,"")</f>
        <v>0</v>
      </c>
      <c r="S20" s="183"/>
      <c r="T20" s="33"/>
      <c r="U20" s="33"/>
      <c r="V20" s="33"/>
      <c r="W20" s="33"/>
      <c r="X20" s="33"/>
      <c r="Y20" s="33"/>
      <c r="AB20" s="243">
        <f>ROW()</f>
        <v>20</v>
      </c>
      <c r="AC20" s="118">
        <f t="shared" ca="1" si="8"/>
        <v>0</v>
      </c>
      <c r="AD20" s="118">
        <f t="shared" ca="1" si="9"/>
        <v>0</v>
      </c>
      <c r="AE20" s="119" t="str">
        <f t="shared" ca="1" si="10"/>
        <v>-</v>
      </c>
      <c r="AF20" s="118" t="str">
        <f t="shared" ca="1" si="11"/>
        <v>-</v>
      </c>
      <c r="AG20" s="119" t="str">
        <f t="shared" ca="1" si="12"/>
        <v>-</v>
      </c>
      <c r="AH20" s="118" t="str">
        <f t="shared" ca="1" si="13"/>
        <v>-</v>
      </c>
      <c r="AI20" s="118">
        <f t="shared" ca="1" si="14"/>
        <v>0</v>
      </c>
      <c r="AJ20" s="120">
        <f t="shared" ca="1" si="15"/>
        <v>0</v>
      </c>
      <c r="AK20" s="118">
        <f t="shared" ca="1" si="16"/>
        <v>0</v>
      </c>
      <c r="AL20" s="118">
        <f t="shared" ca="1" si="17"/>
        <v>2021</v>
      </c>
    </row>
    <row r="21" spans="1:47" ht="27" customHeight="1" x14ac:dyDescent="0.25">
      <c r="A21" s="53">
        <f>'OSNOVNA PLAČA'!A15</f>
        <v>6</v>
      </c>
      <c r="B21" s="333" t="str">
        <f t="shared" ca="1" si="4"/>
        <v>A6</v>
      </c>
      <c r="C21" s="333"/>
      <c r="D21" s="54" t="str">
        <f>IF(LEN('OSNOVNA PLAČA'!C15)&gt;0,'OSNOVNA PLAČA'!C15,"")</f>
        <v/>
      </c>
      <c r="E21" s="55" t="str">
        <f>IF(LEN('OSNOVNA PLAČA'!D15)&gt;0,'OSNOVNA PLAČA'!D15,"")</f>
        <v/>
      </c>
      <c r="F21" s="164">
        <f ca="1">IF(LEN(B21)&gt;0,'OBRAČUNANA OSNOVNA PLAČA'!N15,"")</f>
        <v>0</v>
      </c>
      <c r="G21" s="57"/>
      <c r="H21" s="57"/>
      <c r="I21" s="57"/>
      <c r="J21" s="57"/>
      <c r="K21" s="57"/>
      <c r="L21" s="178">
        <f t="shared" si="5"/>
        <v>0</v>
      </c>
      <c r="M21" s="179">
        <f t="shared" ca="1" si="18"/>
        <v>0</v>
      </c>
      <c r="N21" s="179">
        <f t="shared" ca="1" si="20"/>
        <v>0</v>
      </c>
      <c r="O21" s="180">
        <f t="shared" ca="1" si="6"/>
        <v>0</v>
      </c>
      <c r="P21" s="181">
        <f t="shared" ca="1" si="19"/>
        <v>0</v>
      </c>
      <c r="Q21" s="182">
        <f t="shared" ca="1" si="7"/>
        <v>0</v>
      </c>
      <c r="R21" s="182">
        <f ca="1">IF(LEN(B21)&gt;0,'9'!R21-'9'!Q21,"")</f>
        <v>0</v>
      </c>
      <c r="S21" s="183"/>
      <c r="T21" s="33"/>
      <c r="U21" s="33"/>
      <c r="V21" s="33"/>
      <c r="W21" s="33"/>
      <c r="X21" s="33"/>
      <c r="Y21" s="33"/>
      <c r="AB21" s="243">
        <f>ROW()</f>
        <v>21</v>
      </c>
      <c r="AC21" s="118">
        <f t="shared" ca="1" si="8"/>
        <v>0</v>
      </c>
      <c r="AD21" s="118">
        <f t="shared" ca="1" si="9"/>
        <v>0</v>
      </c>
      <c r="AE21" s="119" t="str">
        <f t="shared" ca="1" si="10"/>
        <v>-</v>
      </c>
      <c r="AF21" s="118" t="str">
        <f t="shared" ca="1" si="11"/>
        <v>-</v>
      </c>
      <c r="AG21" s="119" t="str">
        <f t="shared" ca="1" si="12"/>
        <v>-</v>
      </c>
      <c r="AH21" s="118" t="str">
        <f t="shared" ca="1" si="13"/>
        <v>-</v>
      </c>
      <c r="AI21" s="118">
        <f t="shared" ca="1" si="14"/>
        <v>0</v>
      </c>
      <c r="AJ21" s="120">
        <f t="shared" ca="1" si="15"/>
        <v>0</v>
      </c>
      <c r="AK21" s="118">
        <f t="shared" ca="1" si="16"/>
        <v>0</v>
      </c>
      <c r="AL21" s="118">
        <f t="shared" ca="1" si="17"/>
        <v>2022</v>
      </c>
    </row>
    <row r="22" spans="1:47" ht="27" customHeight="1" x14ac:dyDescent="0.25">
      <c r="A22" s="53">
        <f>'OSNOVNA PLAČA'!A16</f>
        <v>7</v>
      </c>
      <c r="B22" s="333" t="str">
        <f t="shared" ca="1" si="4"/>
        <v>A7</v>
      </c>
      <c r="C22" s="333"/>
      <c r="D22" s="54" t="str">
        <f>IF(LEN('OSNOVNA PLAČA'!C16)&gt;0,'OSNOVNA PLAČA'!C16,"")</f>
        <v>IV</v>
      </c>
      <c r="E22" s="55">
        <f>IF(LEN('OSNOVNA PLAČA'!D16)&gt;0,'OSNOVNA PLAČA'!D16,"")</f>
        <v>34</v>
      </c>
      <c r="F22" s="164">
        <f ca="1">IF(LEN(B22)&gt;0,'OBRAČUNANA OSNOVNA PLAČA'!N16,"")</f>
        <v>0</v>
      </c>
      <c r="G22" s="57"/>
      <c r="H22" s="57"/>
      <c r="I22" s="57"/>
      <c r="J22" s="57"/>
      <c r="K22" s="57"/>
      <c r="L22" s="178">
        <f t="shared" si="5"/>
        <v>0</v>
      </c>
      <c r="M22" s="179">
        <f t="shared" ca="1" si="18"/>
        <v>0</v>
      </c>
      <c r="N22" s="179">
        <f t="shared" ca="1" si="20"/>
        <v>0</v>
      </c>
      <c r="O22" s="180">
        <f t="shared" ca="1" si="6"/>
        <v>0</v>
      </c>
      <c r="P22" s="181">
        <f t="shared" ca="1" si="19"/>
        <v>0</v>
      </c>
      <c r="Q22" s="182">
        <f t="shared" ca="1" si="7"/>
        <v>0</v>
      </c>
      <c r="R22" s="182">
        <f ca="1">IF(LEN(B22)&gt;0,'9'!R22-'9'!Q22,"")</f>
        <v>3000</v>
      </c>
      <c r="S22" s="183"/>
      <c r="T22" s="33"/>
      <c r="U22" s="33"/>
      <c r="V22" s="33"/>
      <c r="W22" s="33"/>
      <c r="X22" s="33"/>
      <c r="Y22" s="33"/>
      <c r="AB22" s="243">
        <f>ROW()</f>
        <v>22</v>
      </c>
      <c r="AC22" s="118">
        <f t="shared" ca="1" si="8"/>
        <v>0</v>
      </c>
      <c r="AD22" s="118">
        <f t="shared" ca="1" si="9"/>
        <v>0</v>
      </c>
      <c r="AE22" s="119" t="str">
        <f t="shared" ca="1" si="10"/>
        <v>-</v>
      </c>
      <c r="AF22" s="118" t="str">
        <f t="shared" ca="1" si="11"/>
        <v>-</v>
      </c>
      <c r="AG22" s="119" t="str">
        <f t="shared" ca="1" si="12"/>
        <v>-</v>
      </c>
      <c r="AH22" s="118" t="str">
        <f t="shared" ca="1" si="13"/>
        <v>-</v>
      </c>
      <c r="AI22" s="118">
        <f t="shared" ca="1" si="14"/>
        <v>0</v>
      </c>
      <c r="AJ22" s="120">
        <f t="shared" ca="1" si="15"/>
        <v>0</v>
      </c>
      <c r="AK22" s="118">
        <f t="shared" ca="1" si="16"/>
        <v>0</v>
      </c>
      <c r="AL22" s="118">
        <f t="shared" ca="1" si="17"/>
        <v>2023</v>
      </c>
    </row>
    <row r="23" spans="1:47" ht="27" customHeight="1" x14ac:dyDescent="0.25">
      <c r="A23" s="53">
        <f>'OSNOVNA PLAČA'!A17</f>
        <v>8</v>
      </c>
      <c r="B23" s="333" t="str">
        <f t="shared" ca="1" si="4"/>
        <v>A8</v>
      </c>
      <c r="C23" s="333"/>
      <c r="D23" s="54" t="str">
        <f>IF(LEN('OSNOVNA PLAČA'!C17)&gt;0,'OSNOVNA PLAČA'!C17,"")</f>
        <v/>
      </c>
      <c r="E23" s="55" t="str">
        <f>IF(LEN('OSNOVNA PLAČA'!D17)&gt;0,'OSNOVNA PLAČA'!D17,"")</f>
        <v/>
      </c>
      <c r="F23" s="164">
        <f ca="1">IF(LEN(B23)&gt;0,'OBRAČUNANA OSNOVNA PLAČA'!N17,"")</f>
        <v>0</v>
      </c>
      <c r="G23" s="57"/>
      <c r="H23" s="57"/>
      <c r="I23" s="57"/>
      <c r="J23" s="57"/>
      <c r="K23" s="57"/>
      <c r="L23" s="178">
        <f t="shared" si="5"/>
        <v>0</v>
      </c>
      <c r="M23" s="179">
        <f t="shared" ca="1" si="18"/>
        <v>0</v>
      </c>
      <c r="N23" s="179">
        <f t="shared" ca="1" si="20"/>
        <v>0</v>
      </c>
      <c r="O23" s="180">
        <f t="shared" ca="1" si="6"/>
        <v>0</v>
      </c>
      <c r="P23" s="181">
        <f t="shared" ca="1" si="19"/>
        <v>0</v>
      </c>
      <c r="Q23" s="182">
        <f t="shared" ca="1" si="7"/>
        <v>0</v>
      </c>
      <c r="R23" s="182">
        <f ca="1">IF(LEN(B23)&gt;0,'9'!R23-'9'!Q23,"")</f>
        <v>0</v>
      </c>
      <c r="S23" s="183"/>
      <c r="T23" s="33"/>
      <c r="U23" s="33"/>
      <c r="V23" s="33"/>
      <c r="W23" s="33"/>
      <c r="X23" s="33"/>
      <c r="Y23" s="33"/>
      <c r="AB23" s="243">
        <f>ROW()</f>
        <v>23</v>
      </c>
      <c r="AC23" s="118">
        <f t="shared" ca="1" si="8"/>
        <v>0</v>
      </c>
      <c r="AD23" s="118">
        <f t="shared" ca="1" si="9"/>
        <v>0</v>
      </c>
      <c r="AE23" s="119" t="str">
        <f t="shared" ca="1" si="10"/>
        <v>-</v>
      </c>
      <c r="AF23" s="118" t="str">
        <f t="shared" ca="1" si="11"/>
        <v>-</v>
      </c>
      <c r="AG23" s="119" t="str">
        <f t="shared" ca="1" si="12"/>
        <v>-</v>
      </c>
      <c r="AH23" s="118" t="str">
        <f t="shared" ca="1" si="13"/>
        <v>-</v>
      </c>
      <c r="AI23" s="118">
        <f t="shared" ca="1" si="14"/>
        <v>0</v>
      </c>
      <c r="AJ23" s="120">
        <f t="shared" ca="1" si="15"/>
        <v>0</v>
      </c>
      <c r="AK23" s="118">
        <f t="shared" ca="1" si="16"/>
        <v>0</v>
      </c>
      <c r="AL23" s="118">
        <f t="shared" ca="1" si="17"/>
        <v>2024</v>
      </c>
    </row>
    <row r="24" spans="1:47" ht="27" customHeight="1" x14ac:dyDescent="0.25">
      <c r="A24" s="53">
        <f>'OSNOVNA PLAČA'!A18</f>
        <v>9</v>
      </c>
      <c r="B24" s="333" t="str">
        <f t="shared" ca="1" si="4"/>
        <v>A9</v>
      </c>
      <c r="C24" s="333"/>
      <c r="D24" s="54" t="str">
        <f>IF(LEN('OSNOVNA PLAČA'!C18)&gt;0,'OSNOVNA PLAČA'!C18,"")</f>
        <v/>
      </c>
      <c r="E24" s="55" t="str">
        <f>IF(LEN('OSNOVNA PLAČA'!D18)&gt;0,'OSNOVNA PLAČA'!D18,"")</f>
        <v/>
      </c>
      <c r="F24" s="164">
        <f ca="1">IF(LEN(B24)&gt;0,'OBRAČUNANA OSNOVNA PLAČA'!N18,"")</f>
        <v>0</v>
      </c>
      <c r="G24" s="57"/>
      <c r="H24" s="57"/>
      <c r="I24" s="57"/>
      <c r="J24" s="57"/>
      <c r="K24" s="57"/>
      <c r="L24" s="178">
        <f t="shared" si="5"/>
        <v>0</v>
      </c>
      <c r="M24" s="179">
        <f t="shared" ca="1" si="18"/>
        <v>0</v>
      </c>
      <c r="N24" s="179">
        <f t="shared" ca="1" si="20"/>
        <v>0</v>
      </c>
      <c r="O24" s="180">
        <f t="shared" ca="1" si="6"/>
        <v>0</v>
      </c>
      <c r="P24" s="181">
        <f t="shared" ca="1" si="19"/>
        <v>0</v>
      </c>
      <c r="Q24" s="182">
        <f t="shared" ca="1" si="7"/>
        <v>0</v>
      </c>
      <c r="R24" s="182">
        <f ca="1">IF(LEN(B24)&gt;0,'9'!R24-'9'!Q24,"")</f>
        <v>0</v>
      </c>
      <c r="S24" s="183"/>
      <c r="T24" s="33"/>
      <c r="U24" s="33"/>
      <c r="V24" s="33"/>
      <c r="W24" s="33"/>
      <c r="X24" s="33"/>
      <c r="Y24" s="33"/>
      <c r="AB24" s="243">
        <f>ROW()</f>
        <v>24</v>
      </c>
      <c r="AC24" s="118">
        <f t="shared" ca="1" si="8"/>
        <v>0</v>
      </c>
      <c r="AD24" s="118">
        <f t="shared" ca="1" si="9"/>
        <v>0</v>
      </c>
      <c r="AE24" s="119" t="str">
        <f t="shared" ca="1" si="10"/>
        <v>-</v>
      </c>
      <c r="AF24" s="118" t="str">
        <f t="shared" ca="1" si="11"/>
        <v>-</v>
      </c>
      <c r="AG24" s="119" t="str">
        <f t="shared" ca="1" si="12"/>
        <v>-</v>
      </c>
      <c r="AH24" s="118" t="str">
        <f t="shared" ca="1" si="13"/>
        <v>-</v>
      </c>
      <c r="AI24" s="118">
        <f t="shared" ca="1" si="14"/>
        <v>0</v>
      </c>
      <c r="AJ24" s="120">
        <f t="shared" ca="1" si="15"/>
        <v>0</v>
      </c>
      <c r="AK24" s="118">
        <f t="shared" ca="1" si="16"/>
        <v>0</v>
      </c>
      <c r="AL24" s="118">
        <f t="shared" ca="1" si="17"/>
        <v>2025</v>
      </c>
    </row>
    <row r="25" spans="1:47" ht="27" customHeight="1" x14ac:dyDescent="0.25">
      <c r="A25" s="53">
        <f>'OSNOVNA PLAČA'!A19</f>
        <v>10</v>
      </c>
      <c r="B25" s="333" t="str">
        <f t="shared" ca="1" si="4"/>
        <v>A10</v>
      </c>
      <c r="C25" s="333"/>
      <c r="D25" s="54" t="str">
        <f>IF(LEN('OSNOVNA PLAČA'!C19)&gt;0,'OSNOVNA PLAČA'!C19,"")</f>
        <v/>
      </c>
      <c r="E25" s="55" t="str">
        <f>IF(LEN('OSNOVNA PLAČA'!D19)&gt;0,'OSNOVNA PLAČA'!D19,"")</f>
        <v/>
      </c>
      <c r="F25" s="164">
        <f ca="1">IF(LEN(B25)&gt;0,'OBRAČUNANA OSNOVNA PLAČA'!N19,"")</f>
        <v>0</v>
      </c>
      <c r="G25" s="57"/>
      <c r="H25" s="57"/>
      <c r="I25" s="57"/>
      <c r="J25" s="57"/>
      <c r="K25" s="57"/>
      <c r="L25" s="178">
        <f t="shared" si="5"/>
        <v>0</v>
      </c>
      <c r="M25" s="179">
        <f t="shared" ca="1" si="18"/>
        <v>0</v>
      </c>
      <c r="N25" s="179">
        <f t="shared" ca="1" si="20"/>
        <v>0</v>
      </c>
      <c r="O25" s="180">
        <f t="shared" ca="1" si="6"/>
        <v>0</v>
      </c>
      <c r="P25" s="181">
        <f t="shared" ca="1" si="19"/>
        <v>0</v>
      </c>
      <c r="Q25" s="182">
        <f t="shared" ca="1" si="7"/>
        <v>0</v>
      </c>
      <c r="R25" s="182">
        <f ca="1">IF(LEN(B25)&gt;0,'9'!R25-'9'!Q25,"")</f>
        <v>0</v>
      </c>
      <c r="S25" s="183"/>
      <c r="T25" s="33"/>
      <c r="U25" s="33"/>
      <c r="V25" s="33"/>
      <c r="W25" s="33"/>
      <c r="X25" s="33"/>
      <c r="Y25" s="33"/>
      <c r="AB25" s="243">
        <f>ROW()</f>
        <v>25</v>
      </c>
      <c r="AC25" s="118">
        <f t="shared" ca="1" si="8"/>
        <v>0</v>
      </c>
      <c r="AD25" s="118">
        <f t="shared" ca="1" si="9"/>
        <v>0</v>
      </c>
      <c r="AE25" s="119" t="str">
        <f t="shared" ca="1" si="10"/>
        <v>-</v>
      </c>
      <c r="AF25" s="118" t="str">
        <f t="shared" ca="1" si="11"/>
        <v>-</v>
      </c>
      <c r="AG25" s="119" t="str">
        <f t="shared" ca="1" si="12"/>
        <v>-</v>
      </c>
      <c r="AH25" s="118" t="str">
        <f t="shared" ca="1" si="13"/>
        <v>-</v>
      </c>
      <c r="AI25" s="118">
        <f t="shared" ca="1" si="14"/>
        <v>0</v>
      </c>
      <c r="AJ25" s="120">
        <f t="shared" ca="1" si="15"/>
        <v>0</v>
      </c>
      <c r="AK25" s="118">
        <f t="shared" ca="1" si="16"/>
        <v>0</v>
      </c>
      <c r="AL25" s="118">
        <f t="shared" ca="1" si="17"/>
        <v>2026</v>
      </c>
    </row>
    <row r="26" spans="1:47" ht="27" customHeight="1" x14ac:dyDescent="0.25">
      <c r="A26" s="53">
        <f>'OSNOVNA PLAČA'!A20</f>
        <v>11</v>
      </c>
      <c r="B26" s="333" t="str">
        <f t="shared" ca="1" si="4"/>
        <v>A11</v>
      </c>
      <c r="C26" s="333"/>
      <c r="D26" s="54" t="str">
        <f>IF(LEN('OSNOVNA PLAČA'!C20)&gt;0,'OSNOVNA PLAČA'!C20,"")</f>
        <v>IV</v>
      </c>
      <c r="E26" s="55">
        <f>IF(LEN('OSNOVNA PLAČA'!D20)&gt;0,'OSNOVNA PLAČA'!D20,"")</f>
        <v>34</v>
      </c>
      <c r="F26" s="164">
        <f ca="1">IF(LEN(B26)&gt;0,'OBRAČUNANA OSNOVNA PLAČA'!N20,"")</f>
        <v>2000</v>
      </c>
      <c r="G26" s="57"/>
      <c r="H26" s="57"/>
      <c r="I26" s="57"/>
      <c r="J26" s="57"/>
      <c r="K26" s="57"/>
      <c r="L26" s="178">
        <f t="shared" si="5"/>
        <v>0</v>
      </c>
      <c r="M26" s="179">
        <f t="shared" ca="1" si="18"/>
        <v>0</v>
      </c>
      <c r="N26" s="179">
        <f t="shared" ca="1" si="20"/>
        <v>0</v>
      </c>
      <c r="O26" s="180">
        <f t="shared" ca="1" si="6"/>
        <v>0</v>
      </c>
      <c r="P26" s="181">
        <f t="shared" ca="1" si="19"/>
        <v>0</v>
      </c>
      <c r="Q26" s="182">
        <f t="shared" ca="1" si="7"/>
        <v>0</v>
      </c>
      <c r="R26" s="182">
        <f ca="1">IF(LEN(B26)&gt;0,'9'!R26-'9'!Q26,"")</f>
        <v>2902.7276260217432</v>
      </c>
      <c r="S26" s="183"/>
      <c r="T26" s="33"/>
      <c r="U26" s="33"/>
      <c r="V26" s="33"/>
      <c r="W26" s="33"/>
      <c r="X26" s="33"/>
      <c r="Y26" s="33"/>
      <c r="AB26" s="243">
        <f>ROW()</f>
        <v>26</v>
      </c>
      <c r="AC26" s="118">
        <f t="shared" ca="1" si="8"/>
        <v>0</v>
      </c>
      <c r="AD26" s="118">
        <f t="shared" ca="1" si="9"/>
        <v>0</v>
      </c>
      <c r="AE26" s="119" t="str">
        <f t="shared" ca="1" si="10"/>
        <v>-</v>
      </c>
      <c r="AF26" s="118" t="str">
        <f t="shared" ca="1" si="11"/>
        <v>-</v>
      </c>
      <c r="AG26" s="119" t="str">
        <f t="shared" ca="1" si="12"/>
        <v>-</v>
      </c>
      <c r="AH26" s="118" t="str">
        <f t="shared" ca="1" si="13"/>
        <v>-</v>
      </c>
      <c r="AI26" s="118">
        <f t="shared" ca="1" si="14"/>
        <v>0</v>
      </c>
      <c r="AJ26" s="120">
        <f t="shared" ca="1" si="15"/>
        <v>0</v>
      </c>
      <c r="AK26" s="118">
        <f t="shared" ca="1" si="16"/>
        <v>0</v>
      </c>
      <c r="AL26" s="118">
        <f t="shared" ca="1" si="17"/>
        <v>2027</v>
      </c>
    </row>
    <row r="27" spans="1:47" ht="27" customHeight="1" x14ac:dyDescent="0.25">
      <c r="A27" s="53">
        <f>'OSNOVNA PLAČA'!A21</f>
        <v>12</v>
      </c>
      <c r="B27" s="333" t="str">
        <f t="shared" ca="1" si="4"/>
        <v>A12</v>
      </c>
      <c r="C27" s="333"/>
      <c r="D27" s="54" t="str">
        <f>IF(LEN('OSNOVNA PLAČA'!C21)&gt;0,'OSNOVNA PLAČA'!C21,"")</f>
        <v/>
      </c>
      <c r="E27" s="55" t="str">
        <f>IF(LEN('OSNOVNA PLAČA'!D21)&gt;0,'OSNOVNA PLAČA'!D21,"")</f>
        <v/>
      </c>
      <c r="F27" s="164">
        <f ca="1">IF(LEN(B27)&gt;0,'OBRAČUNANA OSNOVNA PLAČA'!N21,"")</f>
        <v>0</v>
      </c>
      <c r="G27" s="57"/>
      <c r="H27" s="57"/>
      <c r="I27" s="57"/>
      <c r="J27" s="57"/>
      <c r="K27" s="57"/>
      <c r="L27" s="178">
        <f t="shared" si="5"/>
        <v>0</v>
      </c>
      <c r="M27" s="179">
        <f t="shared" ca="1" si="18"/>
        <v>0</v>
      </c>
      <c r="N27" s="179">
        <f t="shared" ca="1" si="20"/>
        <v>0</v>
      </c>
      <c r="O27" s="180">
        <f t="shared" ca="1" si="6"/>
        <v>0</v>
      </c>
      <c r="P27" s="181">
        <f t="shared" ca="1" si="19"/>
        <v>0</v>
      </c>
      <c r="Q27" s="182">
        <f t="shared" ca="1" si="7"/>
        <v>0</v>
      </c>
      <c r="R27" s="182">
        <f ca="1">IF(LEN(B27)&gt;0,'9'!R27-'9'!Q27,"")</f>
        <v>0</v>
      </c>
      <c r="S27" s="183"/>
      <c r="T27" s="33"/>
      <c r="U27" s="33"/>
      <c r="V27" s="33"/>
      <c r="W27" s="33"/>
      <c r="X27" s="33"/>
      <c r="Y27" s="33"/>
      <c r="AB27" s="243">
        <f>ROW()</f>
        <v>27</v>
      </c>
      <c r="AC27" s="118">
        <f t="shared" ca="1" si="8"/>
        <v>0</v>
      </c>
      <c r="AD27" s="118">
        <f t="shared" ca="1" si="9"/>
        <v>0</v>
      </c>
      <c r="AE27" s="119" t="str">
        <f t="shared" ca="1" si="10"/>
        <v>-</v>
      </c>
      <c r="AF27" s="118" t="str">
        <f t="shared" ca="1" si="11"/>
        <v>-</v>
      </c>
      <c r="AG27" s="119" t="str">
        <f t="shared" ca="1" si="12"/>
        <v>-</v>
      </c>
      <c r="AH27" s="118" t="str">
        <f t="shared" ca="1" si="13"/>
        <v>-</v>
      </c>
      <c r="AI27" s="118">
        <f t="shared" ca="1" si="14"/>
        <v>0</v>
      </c>
      <c r="AJ27" s="120">
        <f t="shared" ca="1" si="15"/>
        <v>0</v>
      </c>
      <c r="AK27" s="118">
        <f t="shared" ca="1" si="16"/>
        <v>0</v>
      </c>
      <c r="AL27" s="118">
        <f t="shared" ca="1" si="17"/>
        <v>2028</v>
      </c>
    </row>
    <row r="28" spans="1:47" ht="27" customHeight="1" x14ac:dyDescent="0.25">
      <c r="A28" s="53">
        <f>'OSNOVNA PLAČA'!A22</f>
        <v>13</v>
      </c>
      <c r="B28" s="333" t="str">
        <f t="shared" ca="1" si="4"/>
        <v>A13</v>
      </c>
      <c r="C28" s="333"/>
      <c r="D28" s="54" t="str">
        <f>IF(LEN('OSNOVNA PLAČA'!C22)&gt;0,'OSNOVNA PLAČA'!C22,"")</f>
        <v/>
      </c>
      <c r="E28" s="55" t="str">
        <f>IF(LEN('OSNOVNA PLAČA'!D22)&gt;0,'OSNOVNA PLAČA'!D22,"")</f>
        <v/>
      </c>
      <c r="F28" s="164">
        <f ca="1">IF(LEN(B28)&gt;0,'OBRAČUNANA OSNOVNA PLAČA'!N22,"")</f>
        <v>0</v>
      </c>
      <c r="G28" s="57"/>
      <c r="H28" s="57"/>
      <c r="I28" s="57"/>
      <c r="J28" s="57"/>
      <c r="K28" s="57"/>
      <c r="L28" s="178">
        <f t="shared" si="5"/>
        <v>0</v>
      </c>
      <c r="M28" s="179">
        <f t="shared" ca="1" si="18"/>
        <v>0</v>
      </c>
      <c r="N28" s="179">
        <f t="shared" ca="1" si="20"/>
        <v>0</v>
      </c>
      <c r="O28" s="180">
        <f t="shared" ca="1" si="6"/>
        <v>0</v>
      </c>
      <c r="P28" s="181">
        <f t="shared" ca="1" si="19"/>
        <v>0</v>
      </c>
      <c r="Q28" s="182">
        <f t="shared" ca="1" si="7"/>
        <v>0</v>
      </c>
      <c r="R28" s="182">
        <f ca="1">IF(LEN(B28)&gt;0,'9'!R28-'9'!Q28,"")</f>
        <v>0</v>
      </c>
      <c r="S28" s="183"/>
      <c r="T28" s="33"/>
      <c r="U28" s="33"/>
      <c r="V28" s="33"/>
      <c r="W28" s="33"/>
      <c r="X28" s="33"/>
      <c r="Y28" s="33"/>
      <c r="AB28" s="243">
        <f>ROW()</f>
        <v>28</v>
      </c>
      <c r="AC28" s="118">
        <f t="shared" ca="1" si="8"/>
        <v>0</v>
      </c>
      <c r="AD28" s="118">
        <f t="shared" ca="1" si="9"/>
        <v>0</v>
      </c>
      <c r="AE28" s="119" t="str">
        <f t="shared" ca="1" si="10"/>
        <v>-</v>
      </c>
      <c r="AF28" s="118" t="str">
        <f t="shared" ca="1" si="11"/>
        <v>-</v>
      </c>
      <c r="AG28" s="119" t="str">
        <f t="shared" ca="1" si="12"/>
        <v>-</v>
      </c>
      <c r="AH28" s="118" t="str">
        <f t="shared" ca="1" si="13"/>
        <v>-</v>
      </c>
      <c r="AI28" s="118">
        <f t="shared" ca="1" si="14"/>
        <v>0</v>
      </c>
      <c r="AJ28" s="120">
        <f t="shared" ca="1" si="15"/>
        <v>0</v>
      </c>
      <c r="AK28" s="118">
        <f t="shared" ca="1" si="16"/>
        <v>0</v>
      </c>
      <c r="AL28" s="118">
        <f t="shared" ca="1" si="17"/>
        <v>2024</v>
      </c>
    </row>
    <row r="29" spans="1:47" ht="27" customHeight="1" x14ac:dyDescent="0.25">
      <c r="A29" s="53">
        <f>'OSNOVNA PLAČA'!A23</f>
        <v>14</v>
      </c>
      <c r="B29" s="333" t="str">
        <f t="shared" ca="1" si="4"/>
        <v>A14</v>
      </c>
      <c r="C29" s="333"/>
      <c r="D29" s="54" t="str">
        <f>IF(LEN('OSNOVNA PLAČA'!C23)&gt;0,'OSNOVNA PLAČA'!C23,"")</f>
        <v/>
      </c>
      <c r="E29" s="55" t="str">
        <f>IF(LEN('OSNOVNA PLAČA'!D23)&gt;0,'OSNOVNA PLAČA'!D23,"")</f>
        <v/>
      </c>
      <c r="F29" s="164">
        <f ca="1">IF(LEN(B29)&gt;0,'OBRAČUNANA OSNOVNA PLAČA'!N23,"")</f>
        <v>0</v>
      </c>
      <c r="G29" s="57"/>
      <c r="H29" s="57"/>
      <c r="I29" s="57"/>
      <c r="J29" s="57"/>
      <c r="K29" s="57"/>
      <c r="L29" s="178">
        <f t="shared" si="5"/>
        <v>0</v>
      </c>
      <c r="M29" s="179">
        <f t="shared" ca="1" si="18"/>
        <v>0</v>
      </c>
      <c r="N29" s="179">
        <f t="shared" ca="1" si="20"/>
        <v>0</v>
      </c>
      <c r="O29" s="180">
        <f t="shared" ca="1" si="6"/>
        <v>0</v>
      </c>
      <c r="P29" s="181">
        <f t="shared" ca="1" si="19"/>
        <v>0</v>
      </c>
      <c r="Q29" s="182">
        <f t="shared" ca="1" si="7"/>
        <v>0</v>
      </c>
      <c r="R29" s="182">
        <f ca="1">IF(LEN(B29)&gt;0,'9'!R29-'9'!Q29,"")</f>
        <v>0</v>
      </c>
      <c r="S29" s="183"/>
      <c r="T29" s="33"/>
      <c r="U29" s="33"/>
      <c r="V29" s="33"/>
      <c r="W29" s="33"/>
      <c r="X29" s="33"/>
      <c r="Y29" s="33"/>
      <c r="AB29" s="243">
        <f>ROW()</f>
        <v>29</v>
      </c>
      <c r="AC29" s="118">
        <f t="shared" ca="1" si="8"/>
        <v>0</v>
      </c>
      <c r="AD29" s="118">
        <f t="shared" ca="1" si="9"/>
        <v>0</v>
      </c>
      <c r="AE29" s="119" t="str">
        <f t="shared" ca="1" si="10"/>
        <v>-</v>
      </c>
      <c r="AF29" s="118" t="str">
        <f t="shared" ca="1" si="11"/>
        <v>-</v>
      </c>
      <c r="AG29" s="119" t="str">
        <f t="shared" ca="1" si="12"/>
        <v>-</v>
      </c>
      <c r="AH29" s="118" t="str">
        <f t="shared" ca="1" si="13"/>
        <v>-</v>
      </c>
      <c r="AI29" s="118">
        <f t="shared" ca="1" si="14"/>
        <v>0</v>
      </c>
      <c r="AJ29" s="120">
        <f t="shared" ca="1" si="15"/>
        <v>0</v>
      </c>
      <c r="AK29" s="118">
        <f t="shared" ca="1" si="16"/>
        <v>0</v>
      </c>
      <c r="AL29" s="118">
        <f t="shared" ca="1" si="17"/>
        <v>2025</v>
      </c>
    </row>
    <row r="30" spans="1:47" ht="27" customHeight="1" x14ac:dyDescent="0.25">
      <c r="A30" s="53">
        <f>'OSNOVNA PLAČA'!A24</f>
        <v>15</v>
      </c>
      <c r="B30" s="333" t="str">
        <f t="shared" ca="1" si="4"/>
        <v>A15</v>
      </c>
      <c r="C30" s="333"/>
      <c r="D30" s="54" t="str">
        <f>IF(LEN('OSNOVNA PLAČA'!C24)&gt;0,'OSNOVNA PLAČA'!C24,"")</f>
        <v/>
      </c>
      <c r="E30" s="55" t="str">
        <f>IF(LEN('OSNOVNA PLAČA'!D24)&gt;0,'OSNOVNA PLAČA'!D24,"")</f>
        <v/>
      </c>
      <c r="F30" s="164">
        <f ca="1">IF(LEN(B30)&gt;0,'OBRAČUNANA OSNOVNA PLAČA'!N24,"")</f>
        <v>0</v>
      </c>
      <c r="G30" s="57"/>
      <c r="H30" s="57"/>
      <c r="I30" s="57"/>
      <c r="J30" s="57"/>
      <c r="K30" s="57"/>
      <c r="L30" s="178">
        <f t="shared" si="5"/>
        <v>0</v>
      </c>
      <c r="M30" s="179">
        <f t="shared" ca="1" si="18"/>
        <v>0</v>
      </c>
      <c r="N30" s="179">
        <f t="shared" ca="1" si="20"/>
        <v>0</v>
      </c>
      <c r="O30" s="180">
        <f t="shared" ca="1" si="6"/>
        <v>0</v>
      </c>
      <c r="P30" s="181">
        <f t="shared" ca="1" si="19"/>
        <v>0</v>
      </c>
      <c r="Q30" s="182">
        <f t="shared" ca="1" si="7"/>
        <v>0</v>
      </c>
      <c r="R30" s="182">
        <f ca="1">IF(LEN(B30)&gt;0,'9'!R30-'9'!Q30,"")</f>
        <v>0</v>
      </c>
      <c r="S30" s="183"/>
      <c r="T30" s="33"/>
      <c r="U30" s="33"/>
      <c r="V30" s="33"/>
      <c r="W30" s="33"/>
      <c r="X30" s="33"/>
      <c r="Y30" s="33"/>
      <c r="AB30" s="243">
        <f>ROW()</f>
        <v>30</v>
      </c>
      <c r="AC30" s="118">
        <f t="shared" ca="1" si="8"/>
        <v>0</v>
      </c>
      <c r="AD30" s="118">
        <f t="shared" ca="1" si="9"/>
        <v>0</v>
      </c>
      <c r="AE30" s="119" t="str">
        <f t="shared" ca="1" si="10"/>
        <v>-</v>
      </c>
      <c r="AF30" s="118" t="str">
        <f t="shared" ca="1" si="11"/>
        <v>-</v>
      </c>
      <c r="AG30" s="119" t="str">
        <f t="shared" ca="1" si="12"/>
        <v>-</v>
      </c>
      <c r="AH30" s="118" t="str">
        <f t="shared" ca="1" si="13"/>
        <v>-</v>
      </c>
      <c r="AI30" s="118">
        <f t="shared" ca="1" si="14"/>
        <v>0</v>
      </c>
      <c r="AJ30" s="120">
        <f t="shared" ca="1" si="15"/>
        <v>0</v>
      </c>
      <c r="AK30" s="118">
        <f t="shared" ca="1" si="16"/>
        <v>0</v>
      </c>
      <c r="AL30" s="118">
        <f t="shared" ca="1" si="17"/>
        <v>2026</v>
      </c>
    </row>
    <row r="31" spans="1:47" ht="27" customHeight="1" x14ac:dyDescent="0.25">
      <c r="A31" s="53">
        <f>'OSNOVNA PLAČA'!A25</f>
        <v>16</v>
      </c>
      <c r="B31" s="333" t="str">
        <f t="shared" ca="1" si="4"/>
        <v>A16</v>
      </c>
      <c r="C31" s="333"/>
      <c r="D31" s="54" t="str">
        <f>IF(LEN('OSNOVNA PLAČA'!C25)&gt;0,'OSNOVNA PLAČA'!C25,"")</f>
        <v/>
      </c>
      <c r="E31" s="55" t="str">
        <f>IF(LEN('OSNOVNA PLAČA'!D25)&gt;0,'OSNOVNA PLAČA'!D25,"")</f>
        <v/>
      </c>
      <c r="F31" s="164">
        <f ca="1">IF(LEN(B31)&gt;0,'OBRAČUNANA OSNOVNA PLAČA'!N25,"")</f>
        <v>0</v>
      </c>
      <c r="G31" s="57"/>
      <c r="H31" s="57"/>
      <c r="I31" s="57"/>
      <c r="J31" s="57"/>
      <c r="K31" s="57"/>
      <c r="L31" s="178">
        <f t="shared" si="5"/>
        <v>0</v>
      </c>
      <c r="M31" s="179">
        <f t="shared" ca="1" si="18"/>
        <v>0</v>
      </c>
      <c r="N31" s="179">
        <f t="shared" ca="1" si="20"/>
        <v>0</v>
      </c>
      <c r="O31" s="180">
        <f t="shared" ca="1" si="6"/>
        <v>0</v>
      </c>
      <c r="P31" s="181">
        <f t="shared" ca="1" si="19"/>
        <v>0</v>
      </c>
      <c r="Q31" s="182">
        <f t="shared" ca="1" si="7"/>
        <v>0</v>
      </c>
      <c r="R31" s="182">
        <f ca="1">IF(LEN(B31)&gt;0,'9'!R31-'9'!Q31,"")</f>
        <v>0</v>
      </c>
      <c r="S31" s="183"/>
      <c r="T31" s="33"/>
      <c r="U31" s="33"/>
      <c r="V31" s="33"/>
      <c r="W31" s="33"/>
      <c r="X31" s="33"/>
      <c r="Y31" s="33"/>
      <c r="AB31" s="243">
        <f>ROW()</f>
        <v>31</v>
      </c>
      <c r="AC31" s="118">
        <f t="shared" ca="1" si="8"/>
        <v>0</v>
      </c>
      <c r="AD31" s="118">
        <f t="shared" ca="1" si="9"/>
        <v>0</v>
      </c>
      <c r="AE31" s="119" t="str">
        <f t="shared" ca="1" si="10"/>
        <v>-</v>
      </c>
      <c r="AF31" s="118" t="str">
        <f t="shared" ca="1" si="11"/>
        <v>-</v>
      </c>
      <c r="AG31" s="119" t="str">
        <f t="shared" ca="1" si="12"/>
        <v>-</v>
      </c>
      <c r="AH31" s="118" t="str">
        <f t="shared" ca="1" si="13"/>
        <v>-</v>
      </c>
      <c r="AI31" s="118">
        <f t="shared" ca="1" si="14"/>
        <v>0</v>
      </c>
      <c r="AJ31" s="120">
        <f t="shared" ca="1" si="15"/>
        <v>0</v>
      </c>
      <c r="AK31" s="118">
        <f t="shared" ca="1" si="16"/>
        <v>0</v>
      </c>
      <c r="AL31" s="118">
        <f t="shared" ca="1" si="17"/>
        <v>2027</v>
      </c>
    </row>
    <row r="32" spans="1:47" ht="27" customHeight="1" x14ac:dyDescent="0.25">
      <c r="A32" s="53">
        <f>'OSNOVNA PLAČA'!A26</f>
        <v>17</v>
      </c>
      <c r="B32" s="333" t="str">
        <f t="shared" ca="1" si="4"/>
        <v>A17</v>
      </c>
      <c r="C32" s="333"/>
      <c r="D32" s="54" t="str">
        <f>IF(LEN('OSNOVNA PLAČA'!C26)&gt;0,'OSNOVNA PLAČA'!C26,"")</f>
        <v/>
      </c>
      <c r="E32" s="55" t="str">
        <f>IF(LEN('OSNOVNA PLAČA'!D26)&gt;0,'OSNOVNA PLAČA'!D26,"")</f>
        <v/>
      </c>
      <c r="F32" s="164">
        <f ca="1">IF(LEN(B32)&gt;0,'OBRAČUNANA OSNOVNA PLAČA'!N26,"")</f>
        <v>0</v>
      </c>
      <c r="G32" s="57"/>
      <c r="H32" s="57"/>
      <c r="I32" s="57"/>
      <c r="J32" s="57"/>
      <c r="K32" s="57"/>
      <c r="L32" s="178">
        <f t="shared" si="5"/>
        <v>0</v>
      </c>
      <c r="M32" s="179">
        <f t="shared" ca="1" si="18"/>
        <v>0</v>
      </c>
      <c r="N32" s="179">
        <f t="shared" ca="1" si="20"/>
        <v>0</v>
      </c>
      <c r="O32" s="180">
        <f t="shared" ca="1" si="6"/>
        <v>0</v>
      </c>
      <c r="P32" s="181">
        <f t="shared" ca="1" si="19"/>
        <v>0</v>
      </c>
      <c r="Q32" s="182">
        <f t="shared" ca="1" si="7"/>
        <v>0</v>
      </c>
      <c r="R32" s="182">
        <f ca="1">IF(LEN(B32)&gt;0,'9'!R32-'9'!Q32,"")</f>
        <v>0</v>
      </c>
      <c r="S32" s="183"/>
      <c r="T32" s="33"/>
      <c r="U32" s="33"/>
      <c r="V32" s="33"/>
      <c r="W32" s="33"/>
      <c r="X32" s="33"/>
      <c r="Y32" s="33"/>
      <c r="AB32" s="243">
        <f>ROW()</f>
        <v>32</v>
      </c>
      <c r="AC32" s="118">
        <f t="shared" ca="1" si="8"/>
        <v>0</v>
      </c>
      <c r="AD32" s="118">
        <f t="shared" ca="1" si="9"/>
        <v>0</v>
      </c>
      <c r="AE32" s="119" t="str">
        <f t="shared" ca="1" si="10"/>
        <v>-</v>
      </c>
      <c r="AF32" s="118" t="str">
        <f t="shared" ca="1" si="11"/>
        <v>-</v>
      </c>
      <c r="AG32" s="119" t="str">
        <f t="shared" ca="1" si="12"/>
        <v>-</v>
      </c>
      <c r="AH32" s="118" t="str">
        <f t="shared" ca="1" si="13"/>
        <v>-</v>
      </c>
      <c r="AI32" s="118">
        <f t="shared" ca="1" si="14"/>
        <v>0</v>
      </c>
      <c r="AJ32" s="120">
        <f t="shared" ca="1" si="15"/>
        <v>0</v>
      </c>
      <c r="AK32" s="118">
        <f t="shared" ca="1" si="16"/>
        <v>0</v>
      </c>
      <c r="AL32" s="118">
        <f t="shared" ca="1" si="17"/>
        <v>2028</v>
      </c>
    </row>
    <row r="33" spans="1:38" ht="27" customHeight="1" x14ac:dyDescent="0.25">
      <c r="A33" s="53">
        <f>'OSNOVNA PLAČA'!A27</f>
        <v>18</v>
      </c>
      <c r="B33" s="333" t="str">
        <f t="shared" ca="1" si="4"/>
        <v>A18</v>
      </c>
      <c r="C33" s="333"/>
      <c r="D33" s="54" t="str">
        <f>IF(LEN('OSNOVNA PLAČA'!C27)&gt;0,'OSNOVNA PLAČA'!C27,"")</f>
        <v/>
      </c>
      <c r="E33" s="55" t="str">
        <f>IF(LEN('OSNOVNA PLAČA'!D27)&gt;0,'OSNOVNA PLAČA'!D27,"")</f>
        <v/>
      </c>
      <c r="F33" s="164">
        <f ca="1">IF(LEN(B33)&gt;0,'OBRAČUNANA OSNOVNA PLAČA'!N27,"")</f>
        <v>0</v>
      </c>
      <c r="G33" s="57"/>
      <c r="H33" s="57"/>
      <c r="I33" s="57"/>
      <c r="J33" s="57"/>
      <c r="K33" s="57"/>
      <c r="L33" s="178">
        <f t="shared" si="5"/>
        <v>0</v>
      </c>
      <c r="M33" s="179">
        <f t="shared" ca="1" si="18"/>
        <v>0</v>
      </c>
      <c r="N33" s="179">
        <f t="shared" ca="1" si="20"/>
        <v>0</v>
      </c>
      <c r="O33" s="180">
        <f t="shared" ca="1" si="6"/>
        <v>0</v>
      </c>
      <c r="P33" s="181">
        <f t="shared" ca="1" si="19"/>
        <v>0</v>
      </c>
      <c r="Q33" s="182">
        <f t="shared" ca="1" si="7"/>
        <v>0</v>
      </c>
      <c r="R33" s="182">
        <f ca="1">IF(LEN(B33)&gt;0,'9'!R33-'9'!Q33,"")</f>
        <v>0</v>
      </c>
      <c r="S33" s="183"/>
      <c r="T33" s="33"/>
      <c r="U33" s="33"/>
      <c r="V33" s="33"/>
      <c r="W33" s="33"/>
      <c r="X33" s="33"/>
      <c r="Y33" s="33"/>
      <c r="AB33" s="243">
        <f>ROW()</f>
        <v>33</v>
      </c>
      <c r="AC33" s="118">
        <f t="shared" ca="1" si="8"/>
        <v>0</v>
      </c>
      <c r="AD33" s="118">
        <f t="shared" ca="1" si="9"/>
        <v>0</v>
      </c>
      <c r="AE33" s="119" t="str">
        <f t="shared" ca="1" si="10"/>
        <v>-</v>
      </c>
      <c r="AF33" s="118" t="str">
        <f t="shared" ca="1" si="11"/>
        <v>-</v>
      </c>
      <c r="AG33" s="119" t="str">
        <f t="shared" ca="1" si="12"/>
        <v>-</v>
      </c>
      <c r="AH33" s="118" t="str">
        <f t="shared" ca="1" si="13"/>
        <v>-</v>
      </c>
      <c r="AI33" s="118">
        <f t="shared" ca="1" si="14"/>
        <v>0</v>
      </c>
      <c r="AJ33" s="120">
        <f t="shared" ca="1" si="15"/>
        <v>0</v>
      </c>
      <c r="AK33" s="118">
        <f t="shared" ca="1" si="16"/>
        <v>0</v>
      </c>
      <c r="AL33" s="118">
        <f t="shared" ca="1" si="17"/>
        <v>2024</v>
      </c>
    </row>
    <row r="34" spans="1:38" ht="27" customHeight="1" x14ac:dyDescent="0.25">
      <c r="A34" s="53">
        <f>'OSNOVNA PLAČA'!A28</f>
        <v>19</v>
      </c>
      <c r="B34" s="333" t="str">
        <f t="shared" ca="1" si="4"/>
        <v>A19</v>
      </c>
      <c r="C34" s="333"/>
      <c r="D34" s="54" t="str">
        <f>IF(LEN('OSNOVNA PLAČA'!C28)&gt;0,'OSNOVNA PLAČA'!C28,"")</f>
        <v/>
      </c>
      <c r="E34" s="55" t="str">
        <f>IF(LEN('OSNOVNA PLAČA'!D28)&gt;0,'OSNOVNA PLAČA'!D28,"")</f>
        <v/>
      </c>
      <c r="F34" s="164">
        <f ca="1">IF(LEN(B34)&gt;0,'OBRAČUNANA OSNOVNA PLAČA'!N28,"")</f>
        <v>0</v>
      </c>
      <c r="G34" s="57"/>
      <c r="H34" s="57"/>
      <c r="I34" s="57"/>
      <c r="J34" s="57"/>
      <c r="K34" s="57"/>
      <c r="L34" s="178">
        <f t="shared" si="5"/>
        <v>0</v>
      </c>
      <c r="M34" s="179">
        <f t="shared" ca="1" si="18"/>
        <v>0</v>
      </c>
      <c r="N34" s="179">
        <f t="shared" ca="1" si="20"/>
        <v>0</v>
      </c>
      <c r="O34" s="180">
        <f t="shared" ca="1" si="6"/>
        <v>0</v>
      </c>
      <c r="P34" s="181">
        <f t="shared" ca="1" si="19"/>
        <v>0</v>
      </c>
      <c r="Q34" s="182">
        <f t="shared" ca="1" si="7"/>
        <v>0</v>
      </c>
      <c r="R34" s="182">
        <f ca="1">IF(LEN(B34)&gt;0,'9'!R34-'9'!Q34,"")</f>
        <v>0</v>
      </c>
      <c r="S34" s="183"/>
      <c r="T34" s="33"/>
      <c r="U34" s="33"/>
      <c r="V34" s="33"/>
      <c r="W34" s="33"/>
      <c r="X34" s="33"/>
      <c r="Y34" s="33"/>
      <c r="AB34" s="243">
        <f>ROW()</f>
        <v>34</v>
      </c>
      <c r="AC34" s="118">
        <f t="shared" ca="1" si="8"/>
        <v>0</v>
      </c>
      <c r="AD34" s="118">
        <f t="shared" ca="1" si="9"/>
        <v>0</v>
      </c>
      <c r="AE34" s="119" t="str">
        <f t="shared" ca="1" si="10"/>
        <v>-</v>
      </c>
      <c r="AF34" s="118" t="str">
        <f t="shared" ca="1" si="11"/>
        <v>-</v>
      </c>
      <c r="AG34" s="119" t="str">
        <f t="shared" ca="1" si="12"/>
        <v>-</v>
      </c>
      <c r="AH34" s="118" t="str">
        <f t="shared" ca="1" si="13"/>
        <v>-</v>
      </c>
      <c r="AI34" s="118">
        <f t="shared" ca="1" si="14"/>
        <v>0</v>
      </c>
      <c r="AJ34" s="120">
        <f t="shared" ca="1" si="15"/>
        <v>0</v>
      </c>
      <c r="AK34" s="118">
        <f t="shared" ca="1" si="16"/>
        <v>0</v>
      </c>
      <c r="AL34" s="118">
        <f t="shared" ca="1" si="17"/>
        <v>2025</v>
      </c>
    </row>
    <row r="35" spans="1:38" ht="27" customHeight="1" x14ac:dyDescent="0.25">
      <c r="A35" s="53">
        <f>'OSNOVNA PLAČA'!A29</f>
        <v>20</v>
      </c>
      <c r="B35" s="333" t="str">
        <f t="shared" ca="1" si="4"/>
        <v>A20</v>
      </c>
      <c r="C35" s="333"/>
      <c r="D35" s="54" t="str">
        <f>IF(LEN('OSNOVNA PLAČA'!C29)&gt;0,'OSNOVNA PLAČA'!C29,"")</f>
        <v/>
      </c>
      <c r="E35" s="55" t="str">
        <f>IF(LEN('OSNOVNA PLAČA'!D29)&gt;0,'OSNOVNA PLAČA'!D29,"")</f>
        <v/>
      </c>
      <c r="F35" s="164">
        <f ca="1">IF(LEN(B35)&gt;0,'OBRAČUNANA OSNOVNA PLAČA'!N29,"")</f>
        <v>0</v>
      </c>
      <c r="G35" s="57"/>
      <c r="H35" s="57"/>
      <c r="I35" s="57"/>
      <c r="J35" s="57"/>
      <c r="K35" s="57"/>
      <c r="L35" s="178">
        <f t="shared" si="5"/>
        <v>0</v>
      </c>
      <c r="M35" s="179">
        <f t="shared" ca="1" si="18"/>
        <v>0</v>
      </c>
      <c r="N35" s="179">
        <f t="shared" ca="1" si="20"/>
        <v>0</v>
      </c>
      <c r="O35" s="180">
        <f t="shared" ca="1" si="6"/>
        <v>0</v>
      </c>
      <c r="P35" s="181">
        <f t="shared" ca="1" si="19"/>
        <v>0</v>
      </c>
      <c r="Q35" s="182">
        <f t="shared" ca="1" si="7"/>
        <v>0</v>
      </c>
      <c r="R35" s="182">
        <f ca="1">IF(LEN(B35)&gt;0,'9'!R35-'9'!Q35,"")</f>
        <v>0</v>
      </c>
      <c r="S35" s="183"/>
      <c r="T35" s="33"/>
      <c r="U35" s="33"/>
      <c r="V35" s="33"/>
      <c r="W35" s="33"/>
      <c r="X35" s="33"/>
      <c r="Y35" s="33"/>
      <c r="AB35" s="243">
        <f>ROW()</f>
        <v>35</v>
      </c>
      <c r="AC35" s="118">
        <f t="shared" ca="1" si="8"/>
        <v>0</v>
      </c>
      <c r="AD35" s="118">
        <f t="shared" ca="1" si="9"/>
        <v>0</v>
      </c>
      <c r="AE35" s="119" t="str">
        <f t="shared" ca="1" si="10"/>
        <v>-</v>
      </c>
      <c r="AF35" s="118" t="str">
        <f t="shared" ca="1" si="11"/>
        <v>-</v>
      </c>
      <c r="AG35" s="119" t="str">
        <f t="shared" ca="1" si="12"/>
        <v>-</v>
      </c>
      <c r="AH35" s="118" t="str">
        <f t="shared" ca="1" si="13"/>
        <v>-</v>
      </c>
      <c r="AI35" s="118">
        <f t="shared" ca="1" si="14"/>
        <v>0</v>
      </c>
      <c r="AJ35" s="120">
        <f t="shared" ca="1" si="15"/>
        <v>0</v>
      </c>
      <c r="AK35" s="118">
        <f t="shared" ca="1" si="16"/>
        <v>0</v>
      </c>
      <c r="AL35" s="118">
        <f t="shared" ca="1" si="17"/>
        <v>2026</v>
      </c>
    </row>
    <row r="36" spans="1:38" ht="27" customHeight="1" x14ac:dyDescent="0.25">
      <c r="A36" s="53">
        <f>'OSNOVNA PLAČA'!A30</f>
        <v>21</v>
      </c>
      <c r="B36" s="333" t="str">
        <f t="shared" ca="1" si="4"/>
        <v>A21</v>
      </c>
      <c r="C36" s="333"/>
      <c r="D36" s="54" t="str">
        <f>IF(LEN('OSNOVNA PLAČA'!C30)&gt;0,'OSNOVNA PLAČA'!C30,"")</f>
        <v/>
      </c>
      <c r="E36" s="55" t="str">
        <f>IF(LEN('OSNOVNA PLAČA'!D30)&gt;0,'OSNOVNA PLAČA'!D30,"")</f>
        <v/>
      </c>
      <c r="F36" s="164">
        <f ca="1">IF(LEN(B36)&gt;0,'OBRAČUNANA OSNOVNA PLAČA'!N30,"")</f>
        <v>0</v>
      </c>
      <c r="G36" s="57"/>
      <c r="H36" s="57"/>
      <c r="I36" s="57"/>
      <c r="J36" s="57"/>
      <c r="K36" s="57"/>
      <c r="L36" s="178">
        <f t="shared" si="5"/>
        <v>0</v>
      </c>
      <c r="M36" s="179">
        <f t="shared" ca="1" si="18"/>
        <v>0</v>
      </c>
      <c r="N36" s="179">
        <f t="shared" ca="1" si="20"/>
        <v>0</v>
      </c>
      <c r="O36" s="180">
        <f t="shared" ca="1" si="6"/>
        <v>0</v>
      </c>
      <c r="P36" s="181">
        <f t="shared" ca="1" si="19"/>
        <v>0</v>
      </c>
      <c r="Q36" s="182">
        <f t="shared" ca="1" si="7"/>
        <v>0</v>
      </c>
      <c r="R36" s="182">
        <f ca="1">IF(LEN(B36)&gt;0,'9'!R36-'9'!Q36,"")</f>
        <v>0</v>
      </c>
      <c r="S36" s="183"/>
      <c r="T36" s="33"/>
      <c r="U36" s="33"/>
      <c r="V36" s="33"/>
      <c r="W36" s="33"/>
      <c r="X36" s="33"/>
      <c r="Y36" s="33"/>
      <c r="AB36" s="243">
        <f>ROW()</f>
        <v>36</v>
      </c>
      <c r="AC36" s="118">
        <f t="shared" ca="1" si="8"/>
        <v>0</v>
      </c>
      <c r="AD36" s="118">
        <f t="shared" ca="1" si="9"/>
        <v>0</v>
      </c>
      <c r="AE36" s="119" t="str">
        <f t="shared" ca="1" si="10"/>
        <v>-</v>
      </c>
      <c r="AF36" s="118" t="str">
        <f t="shared" ca="1" si="11"/>
        <v>-</v>
      </c>
      <c r="AG36" s="119" t="str">
        <f t="shared" ca="1" si="12"/>
        <v>-</v>
      </c>
      <c r="AH36" s="118" t="str">
        <f t="shared" ca="1" si="13"/>
        <v>-</v>
      </c>
      <c r="AI36" s="118">
        <f t="shared" ca="1" si="14"/>
        <v>0</v>
      </c>
      <c r="AJ36" s="120">
        <f t="shared" ca="1" si="15"/>
        <v>0</v>
      </c>
      <c r="AK36" s="118">
        <f t="shared" ca="1" si="16"/>
        <v>0</v>
      </c>
      <c r="AL36" s="118">
        <f t="shared" ca="1" si="17"/>
        <v>2027</v>
      </c>
    </row>
    <row r="37" spans="1:38" ht="27" customHeight="1" x14ac:dyDescent="0.25">
      <c r="A37" s="53">
        <f>'OSNOVNA PLAČA'!A31</f>
        <v>22</v>
      </c>
      <c r="B37" s="333" t="str">
        <f t="shared" ca="1" si="4"/>
        <v>A22</v>
      </c>
      <c r="C37" s="333"/>
      <c r="D37" s="54" t="str">
        <f>IF(LEN('OSNOVNA PLAČA'!C31)&gt;0,'OSNOVNA PLAČA'!C31,"")</f>
        <v/>
      </c>
      <c r="E37" s="55" t="str">
        <f>IF(LEN('OSNOVNA PLAČA'!D31)&gt;0,'OSNOVNA PLAČA'!D31,"")</f>
        <v/>
      </c>
      <c r="F37" s="164">
        <f ca="1">IF(LEN(B37)&gt;0,'OBRAČUNANA OSNOVNA PLAČA'!N31,"")</f>
        <v>0</v>
      </c>
      <c r="G37" s="57"/>
      <c r="H37" s="57"/>
      <c r="I37" s="57"/>
      <c r="J37" s="57"/>
      <c r="K37" s="57"/>
      <c r="L37" s="178">
        <f t="shared" si="5"/>
        <v>0</v>
      </c>
      <c r="M37" s="179">
        <f t="shared" ca="1" si="18"/>
        <v>0</v>
      </c>
      <c r="N37" s="179">
        <f t="shared" ca="1" si="20"/>
        <v>0</v>
      </c>
      <c r="O37" s="180">
        <f t="shared" ca="1" si="6"/>
        <v>0</v>
      </c>
      <c r="P37" s="181">
        <f t="shared" ca="1" si="19"/>
        <v>0</v>
      </c>
      <c r="Q37" s="182">
        <f t="shared" ca="1" si="7"/>
        <v>0</v>
      </c>
      <c r="R37" s="182">
        <f ca="1">IF(LEN(B37)&gt;0,'9'!R37-'9'!Q37,"")</f>
        <v>0</v>
      </c>
      <c r="S37" s="183"/>
      <c r="T37" s="33"/>
      <c r="U37" s="33"/>
      <c r="V37" s="33"/>
      <c r="W37" s="33"/>
      <c r="X37" s="33"/>
      <c r="Y37" s="33"/>
      <c r="AB37" s="243">
        <f>ROW()</f>
        <v>37</v>
      </c>
      <c r="AC37" s="118">
        <f t="shared" ca="1" si="8"/>
        <v>0</v>
      </c>
      <c r="AD37" s="118">
        <f t="shared" ca="1" si="9"/>
        <v>0</v>
      </c>
      <c r="AE37" s="119" t="str">
        <f t="shared" ca="1" si="10"/>
        <v>-</v>
      </c>
      <c r="AF37" s="118" t="str">
        <f t="shared" ca="1" si="11"/>
        <v>-</v>
      </c>
      <c r="AG37" s="119" t="str">
        <f t="shared" ca="1" si="12"/>
        <v>-</v>
      </c>
      <c r="AH37" s="118" t="str">
        <f t="shared" ca="1" si="13"/>
        <v>-</v>
      </c>
      <c r="AI37" s="118">
        <f t="shared" ca="1" si="14"/>
        <v>0</v>
      </c>
      <c r="AJ37" s="120">
        <f t="shared" ca="1" si="15"/>
        <v>0</v>
      </c>
      <c r="AK37" s="118">
        <f t="shared" ca="1" si="16"/>
        <v>0</v>
      </c>
      <c r="AL37" s="118">
        <f t="shared" ca="1" si="17"/>
        <v>2028</v>
      </c>
    </row>
    <row r="38" spans="1:38" ht="27" customHeight="1" x14ac:dyDescent="0.25">
      <c r="A38" s="53">
        <f>'OSNOVNA PLAČA'!A32</f>
        <v>23</v>
      </c>
      <c r="B38" s="333" t="str">
        <f t="shared" ca="1" si="4"/>
        <v>A23</v>
      </c>
      <c r="C38" s="333"/>
      <c r="D38" s="54" t="str">
        <f>IF(LEN('OSNOVNA PLAČA'!C32)&gt;0,'OSNOVNA PLAČA'!C32,"")</f>
        <v/>
      </c>
      <c r="E38" s="55" t="str">
        <f>IF(LEN('OSNOVNA PLAČA'!D32)&gt;0,'OSNOVNA PLAČA'!D32,"")</f>
        <v/>
      </c>
      <c r="F38" s="164">
        <f ca="1">IF(LEN(B38)&gt;0,'OBRAČUNANA OSNOVNA PLAČA'!N32,"")</f>
        <v>0</v>
      </c>
      <c r="G38" s="57"/>
      <c r="H38" s="57"/>
      <c r="I38" s="57"/>
      <c r="J38" s="57"/>
      <c r="K38" s="57"/>
      <c r="L38" s="178">
        <f t="shared" si="5"/>
        <v>0</v>
      </c>
      <c r="M38" s="179">
        <f t="shared" ca="1" si="18"/>
        <v>0</v>
      </c>
      <c r="N38" s="179">
        <f t="shared" ca="1" si="20"/>
        <v>0</v>
      </c>
      <c r="O38" s="180">
        <f t="shared" ca="1" si="6"/>
        <v>0</v>
      </c>
      <c r="P38" s="181">
        <f t="shared" ca="1" si="19"/>
        <v>0</v>
      </c>
      <c r="Q38" s="182">
        <f t="shared" ca="1" si="7"/>
        <v>0</v>
      </c>
      <c r="R38" s="182">
        <f ca="1">IF(LEN(B38)&gt;0,'9'!R38-'9'!Q38,"")</f>
        <v>0</v>
      </c>
      <c r="S38" s="183"/>
      <c r="T38" s="33"/>
      <c r="U38" s="33"/>
      <c r="V38" s="33"/>
      <c r="W38" s="33"/>
      <c r="X38" s="33"/>
      <c r="Y38" s="33"/>
      <c r="AB38" s="243">
        <f>ROW()</f>
        <v>38</v>
      </c>
      <c r="AC38" s="118">
        <f t="shared" ca="1" si="8"/>
        <v>0</v>
      </c>
      <c r="AD38" s="118">
        <f t="shared" ca="1" si="9"/>
        <v>0</v>
      </c>
      <c r="AE38" s="119" t="str">
        <f t="shared" ca="1" si="10"/>
        <v>-</v>
      </c>
      <c r="AF38" s="118" t="str">
        <f t="shared" ca="1" si="11"/>
        <v>-</v>
      </c>
      <c r="AG38" s="119" t="str">
        <f t="shared" ca="1" si="12"/>
        <v>-</v>
      </c>
      <c r="AH38" s="118" t="str">
        <f t="shared" ca="1" si="13"/>
        <v>-</v>
      </c>
      <c r="AI38" s="118">
        <f t="shared" ca="1" si="14"/>
        <v>0</v>
      </c>
      <c r="AJ38" s="120">
        <f t="shared" ca="1" si="15"/>
        <v>0</v>
      </c>
      <c r="AK38" s="118">
        <f t="shared" ca="1" si="16"/>
        <v>0</v>
      </c>
      <c r="AL38" s="118">
        <f t="shared" ca="1" si="17"/>
        <v>2024</v>
      </c>
    </row>
    <row r="39" spans="1:38" ht="27" customHeight="1" x14ac:dyDescent="0.25">
      <c r="A39" s="53">
        <f>'OSNOVNA PLAČA'!A33</f>
        <v>24</v>
      </c>
      <c r="B39" s="333" t="str">
        <f t="shared" ca="1" si="4"/>
        <v>A24</v>
      </c>
      <c r="C39" s="333"/>
      <c r="D39" s="54" t="str">
        <f>IF(LEN('OSNOVNA PLAČA'!C33)&gt;0,'OSNOVNA PLAČA'!C33,"")</f>
        <v/>
      </c>
      <c r="E39" s="55" t="str">
        <f>IF(LEN('OSNOVNA PLAČA'!D33)&gt;0,'OSNOVNA PLAČA'!D33,"")</f>
        <v/>
      </c>
      <c r="F39" s="164">
        <f ca="1">IF(LEN(B39)&gt;0,'OBRAČUNANA OSNOVNA PLAČA'!N33,"")</f>
        <v>0</v>
      </c>
      <c r="G39" s="57"/>
      <c r="H39" s="57"/>
      <c r="I39" s="57"/>
      <c r="J39" s="57"/>
      <c r="K39" s="57"/>
      <c r="L39" s="178">
        <f t="shared" si="5"/>
        <v>0</v>
      </c>
      <c r="M39" s="179">
        <f t="shared" ca="1" si="18"/>
        <v>0</v>
      </c>
      <c r="N39" s="179">
        <f t="shared" ca="1" si="20"/>
        <v>0</v>
      </c>
      <c r="O39" s="180">
        <f t="shared" ca="1" si="6"/>
        <v>0</v>
      </c>
      <c r="P39" s="181">
        <f t="shared" ca="1" si="19"/>
        <v>0</v>
      </c>
      <c r="Q39" s="182">
        <f t="shared" ca="1" si="7"/>
        <v>0</v>
      </c>
      <c r="R39" s="182">
        <f ca="1">IF(LEN(B39)&gt;0,'9'!R39-'9'!Q39,"")</f>
        <v>0</v>
      </c>
      <c r="S39" s="183"/>
      <c r="T39" s="33"/>
      <c r="U39" s="33"/>
      <c r="V39" s="33"/>
      <c r="W39" s="33"/>
      <c r="X39" s="33"/>
      <c r="Y39" s="33"/>
      <c r="AB39" s="243">
        <f>ROW()</f>
        <v>39</v>
      </c>
      <c r="AC39" s="118">
        <f t="shared" ca="1" si="8"/>
        <v>0</v>
      </c>
      <c r="AD39" s="118">
        <f t="shared" ca="1" si="9"/>
        <v>0</v>
      </c>
      <c r="AE39" s="119" t="str">
        <f t="shared" ca="1" si="10"/>
        <v>-</v>
      </c>
      <c r="AF39" s="118" t="str">
        <f t="shared" ca="1" si="11"/>
        <v>-</v>
      </c>
      <c r="AG39" s="119" t="str">
        <f t="shared" ca="1" si="12"/>
        <v>-</v>
      </c>
      <c r="AH39" s="118" t="str">
        <f t="shared" ca="1" si="13"/>
        <v>-</v>
      </c>
      <c r="AI39" s="118">
        <f t="shared" ca="1" si="14"/>
        <v>0</v>
      </c>
      <c r="AJ39" s="120">
        <f t="shared" ca="1" si="15"/>
        <v>0</v>
      </c>
      <c r="AK39" s="118">
        <f t="shared" ca="1" si="16"/>
        <v>0</v>
      </c>
      <c r="AL39" s="118">
        <f t="shared" ca="1" si="17"/>
        <v>2025</v>
      </c>
    </row>
    <row r="40" spans="1:38" ht="27" customHeight="1" x14ac:dyDescent="0.25">
      <c r="A40" s="53">
        <f>'OSNOVNA PLAČA'!A34</f>
        <v>25</v>
      </c>
      <c r="B40" s="333" t="str">
        <f t="shared" ca="1" si="4"/>
        <v>A25</v>
      </c>
      <c r="C40" s="333"/>
      <c r="D40" s="54" t="str">
        <f>IF(LEN('OSNOVNA PLAČA'!C34)&gt;0,'OSNOVNA PLAČA'!C34,"")</f>
        <v/>
      </c>
      <c r="E40" s="55" t="str">
        <f>IF(LEN('OSNOVNA PLAČA'!D34)&gt;0,'OSNOVNA PLAČA'!D34,"")</f>
        <v/>
      </c>
      <c r="F40" s="164">
        <f ca="1">IF(LEN(B40)&gt;0,'OBRAČUNANA OSNOVNA PLAČA'!N34,"")</f>
        <v>0</v>
      </c>
      <c r="G40" s="57"/>
      <c r="H40" s="57"/>
      <c r="I40" s="57"/>
      <c r="J40" s="57"/>
      <c r="K40" s="57"/>
      <c r="L40" s="178">
        <f t="shared" si="5"/>
        <v>0</v>
      </c>
      <c r="M40" s="179">
        <f t="shared" ca="1" si="18"/>
        <v>0</v>
      </c>
      <c r="N40" s="179">
        <f t="shared" ca="1" si="20"/>
        <v>0</v>
      </c>
      <c r="O40" s="180">
        <f t="shared" ca="1" si="6"/>
        <v>0</v>
      </c>
      <c r="P40" s="181">
        <f t="shared" ca="1" si="19"/>
        <v>0</v>
      </c>
      <c r="Q40" s="182">
        <f t="shared" ca="1" si="7"/>
        <v>0</v>
      </c>
      <c r="R40" s="182">
        <f ca="1">IF(LEN(B40)&gt;0,'9'!R40-'9'!Q40,"")</f>
        <v>0</v>
      </c>
      <c r="S40" s="183"/>
      <c r="T40" s="33"/>
      <c r="U40" s="33"/>
      <c r="V40" s="33"/>
      <c r="W40" s="33"/>
      <c r="X40" s="33"/>
      <c r="Y40" s="33"/>
      <c r="AB40" s="243">
        <f>ROW()</f>
        <v>40</v>
      </c>
      <c r="AC40" s="118">
        <f t="shared" ca="1" si="8"/>
        <v>0</v>
      </c>
      <c r="AD40" s="118">
        <f t="shared" ca="1" si="9"/>
        <v>0</v>
      </c>
      <c r="AE40" s="119" t="str">
        <f t="shared" ca="1" si="10"/>
        <v>-</v>
      </c>
      <c r="AF40" s="118" t="str">
        <f t="shared" ca="1" si="11"/>
        <v>-</v>
      </c>
      <c r="AG40" s="119" t="str">
        <f t="shared" ca="1" si="12"/>
        <v>-</v>
      </c>
      <c r="AH40" s="118" t="str">
        <f t="shared" ca="1" si="13"/>
        <v>-</v>
      </c>
      <c r="AI40" s="118">
        <f t="shared" ca="1" si="14"/>
        <v>0</v>
      </c>
      <c r="AJ40" s="120">
        <f t="shared" ca="1" si="15"/>
        <v>0</v>
      </c>
      <c r="AK40" s="118">
        <f t="shared" ca="1" si="16"/>
        <v>0</v>
      </c>
      <c r="AL40" s="118">
        <f t="shared" ca="1" si="17"/>
        <v>2026</v>
      </c>
    </row>
    <row r="41" spans="1:38" ht="27" customHeight="1" x14ac:dyDescent="0.25">
      <c r="A41" s="53">
        <f>'OSNOVNA PLAČA'!A35</f>
        <v>26</v>
      </c>
      <c r="B41" s="333" t="str">
        <f t="shared" ca="1" si="4"/>
        <v>A26</v>
      </c>
      <c r="C41" s="333"/>
      <c r="D41" s="54" t="str">
        <f>IF(LEN('OSNOVNA PLAČA'!C35)&gt;0,'OSNOVNA PLAČA'!C35,"")</f>
        <v/>
      </c>
      <c r="E41" s="55" t="str">
        <f>IF(LEN('OSNOVNA PLAČA'!D35)&gt;0,'OSNOVNA PLAČA'!D35,"")</f>
        <v/>
      </c>
      <c r="F41" s="164">
        <f ca="1">IF(LEN(B41)&gt;0,'OBRAČUNANA OSNOVNA PLAČA'!N35,"")</f>
        <v>0</v>
      </c>
      <c r="G41" s="57"/>
      <c r="H41" s="57"/>
      <c r="I41" s="57"/>
      <c r="J41" s="57"/>
      <c r="K41" s="57"/>
      <c r="L41" s="178">
        <f t="shared" si="5"/>
        <v>0</v>
      </c>
      <c r="M41" s="179">
        <f t="shared" ca="1" si="18"/>
        <v>0</v>
      </c>
      <c r="N41" s="179">
        <f t="shared" ca="1" si="20"/>
        <v>0</v>
      </c>
      <c r="O41" s="180">
        <f t="shared" ca="1" si="6"/>
        <v>0</v>
      </c>
      <c r="P41" s="181">
        <f t="shared" ca="1" si="19"/>
        <v>0</v>
      </c>
      <c r="Q41" s="182">
        <f t="shared" ca="1" si="7"/>
        <v>0</v>
      </c>
      <c r="R41" s="182">
        <f ca="1">IF(LEN(B41)&gt;0,'9'!R41-'9'!Q41,"")</f>
        <v>0</v>
      </c>
      <c r="S41" s="183"/>
      <c r="T41" s="33"/>
      <c r="U41" s="33"/>
      <c r="V41" s="33"/>
      <c r="W41" s="33"/>
      <c r="X41" s="33"/>
      <c r="Y41" s="33"/>
      <c r="AB41" s="243">
        <f>ROW()</f>
        <v>41</v>
      </c>
      <c r="AC41" s="118">
        <f t="shared" ca="1" si="8"/>
        <v>0</v>
      </c>
      <c r="AD41" s="118">
        <f t="shared" ca="1" si="9"/>
        <v>0</v>
      </c>
      <c r="AE41" s="119" t="str">
        <f t="shared" ca="1" si="10"/>
        <v>-</v>
      </c>
      <c r="AF41" s="118" t="str">
        <f t="shared" ca="1" si="11"/>
        <v>-</v>
      </c>
      <c r="AG41" s="119" t="str">
        <f t="shared" ca="1" si="12"/>
        <v>-</v>
      </c>
      <c r="AH41" s="118" t="str">
        <f t="shared" ca="1" si="13"/>
        <v>-</v>
      </c>
      <c r="AI41" s="118">
        <f t="shared" ca="1" si="14"/>
        <v>0</v>
      </c>
      <c r="AJ41" s="120">
        <f t="shared" ca="1" si="15"/>
        <v>0</v>
      </c>
      <c r="AK41" s="118">
        <f t="shared" ca="1" si="16"/>
        <v>0</v>
      </c>
      <c r="AL41" s="118">
        <f t="shared" ca="1" si="17"/>
        <v>2022</v>
      </c>
    </row>
    <row r="42" spans="1:38" ht="27" customHeight="1" x14ac:dyDescent="0.25">
      <c r="A42" s="53">
        <f>'OSNOVNA PLAČA'!A36</f>
        <v>27</v>
      </c>
      <c r="B42" s="333" t="str">
        <f t="shared" ca="1" si="4"/>
        <v>A27</v>
      </c>
      <c r="C42" s="333"/>
      <c r="D42" s="54" t="str">
        <f>IF(LEN('OSNOVNA PLAČA'!C36)&gt;0,'OSNOVNA PLAČA'!C36,"")</f>
        <v/>
      </c>
      <c r="E42" s="55" t="str">
        <f>IF(LEN('OSNOVNA PLAČA'!D36)&gt;0,'OSNOVNA PLAČA'!D36,"")</f>
        <v/>
      </c>
      <c r="F42" s="164">
        <f ca="1">IF(LEN(B42)&gt;0,'OBRAČUNANA OSNOVNA PLAČA'!N36,"")</f>
        <v>0</v>
      </c>
      <c r="G42" s="57"/>
      <c r="H42" s="57"/>
      <c r="I42" s="57"/>
      <c r="J42" s="57"/>
      <c r="K42" s="57"/>
      <c r="L42" s="178">
        <f t="shared" si="5"/>
        <v>0</v>
      </c>
      <c r="M42" s="179">
        <f t="shared" ca="1" si="18"/>
        <v>0</v>
      </c>
      <c r="N42" s="179">
        <f t="shared" ca="1" si="20"/>
        <v>0</v>
      </c>
      <c r="O42" s="180">
        <f t="shared" ca="1" si="6"/>
        <v>0</v>
      </c>
      <c r="P42" s="181">
        <f t="shared" ca="1" si="19"/>
        <v>0</v>
      </c>
      <c r="Q42" s="182">
        <f t="shared" ca="1" si="7"/>
        <v>0</v>
      </c>
      <c r="R42" s="182">
        <f ca="1">IF(LEN(B42)&gt;0,'9'!R42-'9'!Q42,"")</f>
        <v>0</v>
      </c>
      <c r="S42" s="183"/>
      <c r="T42" s="33"/>
      <c r="U42" s="33"/>
      <c r="V42" s="33"/>
      <c r="W42" s="33"/>
      <c r="X42" s="33"/>
      <c r="Y42" s="33"/>
      <c r="AB42" s="243">
        <f>ROW()</f>
        <v>42</v>
      </c>
      <c r="AC42" s="118">
        <f t="shared" ca="1" si="8"/>
        <v>0</v>
      </c>
      <c r="AD42" s="118">
        <f t="shared" ca="1" si="9"/>
        <v>0</v>
      </c>
      <c r="AE42" s="119" t="str">
        <f t="shared" ca="1" si="10"/>
        <v>-</v>
      </c>
      <c r="AF42" s="118" t="str">
        <f t="shared" ca="1" si="11"/>
        <v>-</v>
      </c>
      <c r="AG42" s="119" t="str">
        <f t="shared" ca="1" si="12"/>
        <v>-</v>
      </c>
      <c r="AH42" s="118" t="str">
        <f t="shared" ca="1" si="13"/>
        <v>-</v>
      </c>
      <c r="AI42" s="118">
        <f t="shared" ca="1" si="14"/>
        <v>0</v>
      </c>
      <c r="AJ42" s="120">
        <f t="shared" ca="1" si="15"/>
        <v>0</v>
      </c>
      <c r="AK42" s="118">
        <f t="shared" ca="1" si="16"/>
        <v>0</v>
      </c>
      <c r="AL42" s="118">
        <f t="shared" ca="1" si="17"/>
        <v>2023</v>
      </c>
    </row>
    <row r="43" spans="1:38" ht="27" customHeight="1" x14ac:dyDescent="0.25">
      <c r="A43" s="53">
        <f>'OSNOVNA PLAČA'!A37</f>
        <v>28</v>
      </c>
      <c r="B43" s="333" t="str">
        <f t="shared" ca="1" si="4"/>
        <v>A28</v>
      </c>
      <c r="C43" s="333"/>
      <c r="D43" s="54" t="str">
        <f>IF(LEN('OSNOVNA PLAČA'!C37)&gt;0,'OSNOVNA PLAČA'!C37,"")</f>
        <v/>
      </c>
      <c r="E43" s="55" t="str">
        <f>IF(LEN('OSNOVNA PLAČA'!D37)&gt;0,'OSNOVNA PLAČA'!D37,"")</f>
        <v/>
      </c>
      <c r="F43" s="164">
        <f ca="1">IF(LEN(B43)&gt;0,'OBRAČUNANA OSNOVNA PLAČA'!N37,"")</f>
        <v>0</v>
      </c>
      <c r="G43" s="57"/>
      <c r="H43" s="57"/>
      <c r="I43" s="57"/>
      <c r="J43" s="57"/>
      <c r="K43" s="57"/>
      <c r="L43" s="178">
        <f t="shared" si="5"/>
        <v>0</v>
      </c>
      <c r="M43" s="179">
        <f t="shared" ca="1" si="18"/>
        <v>0</v>
      </c>
      <c r="N43" s="179">
        <f t="shared" ca="1" si="20"/>
        <v>0</v>
      </c>
      <c r="O43" s="180">
        <f t="shared" ca="1" si="6"/>
        <v>0</v>
      </c>
      <c r="P43" s="181">
        <f t="shared" ca="1" si="19"/>
        <v>0</v>
      </c>
      <c r="Q43" s="182">
        <f t="shared" ca="1" si="7"/>
        <v>0</v>
      </c>
      <c r="R43" s="182">
        <f ca="1">IF(LEN(B43)&gt;0,'9'!R43-'9'!Q43,"")</f>
        <v>0</v>
      </c>
      <c r="S43" s="183"/>
      <c r="T43" s="33"/>
      <c r="U43" s="33"/>
      <c r="V43" s="33"/>
      <c r="W43" s="33"/>
      <c r="X43" s="33"/>
      <c r="Y43" s="33"/>
      <c r="AB43" s="243">
        <f>ROW()</f>
        <v>43</v>
      </c>
      <c r="AC43" s="118">
        <f t="shared" ca="1" si="8"/>
        <v>0</v>
      </c>
      <c r="AD43" s="118">
        <f t="shared" ca="1" si="9"/>
        <v>0</v>
      </c>
      <c r="AE43" s="119" t="str">
        <f t="shared" ca="1" si="10"/>
        <v>-</v>
      </c>
      <c r="AF43" s="118" t="str">
        <f t="shared" ca="1" si="11"/>
        <v>-</v>
      </c>
      <c r="AG43" s="119" t="str">
        <f t="shared" ca="1" si="12"/>
        <v>-</v>
      </c>
      <c r="AH43" s="118" t="str">
        <f t="shared" ca="1" si="13"/>
        <v>-</v>
      </c>
      <c r="AI43" s="118">
        <f t="shared" ca="1" si="14"/>
        <v>0</v>
      </c>
      <c r="AJ43" s="120">
        <f t="shared" ca="1" si="15"/>
        <v>0</v>
      </c>
      <c r="AK43" s="118">
        <f t="shared" ca="1" si="16"/>
        <v>0</v>
      </c>
      <c r="AL43" s="118">
        <f t="shared" ca="1" si="17"/>
        <v>2024</v>
      </c>
    </row>
    <row r="44" spans="1:38" ht="27" customHeight="1" x14ac:dyDescent="0.25">
      <c r="A44" s="53">
        <f>'OSNOVNA PLAČA'!A38</f>
        <v>29</v>
      </c>
      <c r="B44" s="333" t="str">
        <f t="shared" ca="1" si="4"/>
        <v>A29</v>
      </c>
      <c r="C44" s="333"/>
      <c r="D44" s="54" t="str">
        <f>IF(LEN('OSNOVNA PLAČA'!C38)&gt;0,'OSNOVNA PLAČA'!C38,"")</f>
        <v/>
      </c>
      <c r="E44" s="55" t="str">
        <f>IF(LEN('OSNOVNA PLAČA'!D38)&gt;0,'OSNOVNA PLAČA'!D38,"")</f>
        <v/>
      </c>
      <c r="F44" s="164">
        <f ca="1">IF(LEN(B44)&gt;0,'OBRAČUNANA OSNOVNA PLAČA'!N38,"")</f>
        <v>0</v>
      </c>
      <c r="G44" s="57"/>
      <c r="H44" s="57"/>
      <c r="I44" s="57"/>
      <c r="J44" s="57"/>
      <c r="K44" s="57"/>
      <c r="L44" s="178">
        <f t="shared" si="5"/>
        <v>0</v>
      </c>
      <c r="M44" s="179">
        <f t="shared" ca="1" si="18"/>
        <v>0</v>
      </c>
      <c r="N44" s="179">
        <f t="shared" ca="1" si="20"/>
        <v>0</v>
      </c>
      <c r="O44" s="180">
        <f t="shared" ca="1" si="6"/>
        <v>0</v>
      </c>
      <c r="P44" s="181">
        <f t="shared" ca="1" si="19"/>
        <v>0</v>
      </c>
      <c r="Q44" s="182">
        <f t="shared" ca="1" si="7"/>
        <v>0</v>
      </c>
      <c r="R44" s="182">
        <f ca="1">IF(LEN(B44)&gt;0,'9'!R44-'9'!Q44,"")</f>
        <v>0</v>
      </c>
      <c r="S44" s="183"/>
      <c r="T44" s="33"/>
      <c r="U44" s="33"/>
      <c r="V44" s="33"/>
      <c r="W44" s="33"/>
      <c r="X44" s="33"/>
      <c r="Y44" s="33"/>
      <c r="AB44" s="243">
        <f>ROW()</f>
        <v>44</v>
      </c>
      <c r="AC44" s="118">
        <f t="shared" ca="1" si="8"/>
        <v>0</v>
      </c>
      <c r="AD44" s="118">
        <f t="shared" ca="1" si="9"/>
        <v>0</v>
      </c>
      <c r="AE44" s="119" t="str">
        <f t="shared" ca="1" si="10"/>
        <v>-</v>
      </c>
      <c r="AF44" s="118" t="str">
        <f t="shared" ca="1" si="11"/>
        <v>-</v>
      </c>
      <c r="AG44" s="119" t="str">
        <f t="shared" ca="1" si="12"/>
        <v>-</v>
      </c>
      <c r="AH44" s="118" t="str">
        <f t="shared" ca="1" si="13"/>
        <v>-</v>
      </c>
      <c r="AI44" s="118">
        <f t="shared" ca="1" si="14"/>
        <v>0</v>
      </c>
      <c r="AJ44" s="120">
        <f t="shared" ca="1" si="15"/>
        <v>0</v>
      </c>
      <c r="AK44" s="118">
        <f t="shared" ca="1" si="16"/>
        <v>0</v>
      </c>
      <c r="AL44" s="118">
        <f t="shared" ca="1" si="17"/>
        <v>2025</v>
      </c>
    </row>
    <row r="45" spans="1:38" ht="27" customHeight="1" x14ac:dyDescent="0.25">
      <c r="A45" s="53">
        <f>'OSNOVNA PLAČA'!A39</f>
        <v>30</v>
      </c>
      <c r="B45" s="333" t="str">
        <f t="shared" ca="1" si="4"/>
        <v>A30</v>
      </c>
      <c r="C45" s="333"/>
      <c r="D45" s="54" t="str">
        <f>IF(LEN('OSNOVNA PLAČA'!C39)&gt;0,'OSNOVNA PLAČA'!C39,"")</f>
        <v/>
      </c>
      <c r="E45" s="55" t="str">
        <f>IF(LEN('OSNOVNA PLAČA'!D39)&gt;0,'OSNOVNA PLAČA'!D39,"")</f>
        <v/>
      </c>
      <c r="F45" s="164">
        <f ca="1">IF(LEN(B45)&gt;0,'OBRAČUNANA OSNOVNA PLAČA'!N39,"")</f>
        <v>0</v>
      </c>
      <c r="G45" s="57"/>
      <c r="H45" s="57"/>
      <c r="I45" s="57"/>
      <c r="J45" s="57"/>
      <c r="K45" s="57"/>
      <c r="L45" s="178">
        <f t="shared" si="5"/>
        <v>0</v>
      </c>
      <c r="M45" s="179">
        <f t="shared" ca="1" si="18"/>
        <v>0</v>
      </c>
      <c r="N45" s="179">
        <f t="shared" ca="1" si="20"/>
        <v>0</v>
      </c>
      <c r="O45" s="180">
        <f t="shared" ca="1" si="6"/>
        <v>0</v>
      </c>
      <c r="P45" s="181">
        <f t="shared" ca="1" si="19"/>
        <v>0</v>
      </c>
      <c r="Q45" s="182">
        <f t="shared" ca="1" si="7"/>
        <v>0</v>
      </c>
      <c r="R45" s="182">
        <f ca="1">IF(LEN(B45)&gt;0,'9'!R45-'9'!Q45,"")</f>
        <v>0</v>
      </c>
      <c r="S45" s="183"/>
      <c r="T45" s="33"/>
      <c r="U45" s="33"/>
      <c r="V45" s="33"/>
      <c r="W45" s="33"/>
      <c r="X45" s="33"/>
      <c r="Y45" s="33"/>
      <c r="AB45" s="243">
        <f>ROW()</f>
        <v>45</v>
      </c>
      <c r="AC45" s="118">
        <f t="shared" ca="1" si="8"/>
        <v>0</v>
      </c>
      <c r="AD45" s="118">
        <f t="shared" ca="1" si="9"/>
        <v>0</v>
      </c>
      <c r="AE45" s="119" t="str">
        <f t="shared" ca="1" si="10"/>
        <v>-</v>
      </c>
      <c r="AF45" s="118" t="str">
        <f t="shared" ca="1" si="11"/>
        <v>-</v>
      </c>
      <c r="AG45" s="119" t="str">
        <f t="shared" ca="1" si="12"/>
        <v>-</v>
      </c>
      <c r="AH45" s="118" t="str">
        <f t="shared" ca="1" si="13"/>
        <v>-</v>
      </c>
      <c r="AI45" s="118">
        <f t="shared" ca="1" si="14"/>
        <v>0</v>
      </c>
      <c r="AJ45" s="120">
        <f t="shared" ca="1" si="15"/>
        <v>0</v>
      </c>
      <c r="AK45" s="118">
        <f t="shared" ca="1" si="16"/>
        <v>0</v>
      </c>
      <c r="AL45" s="118">
        <f t="shared" ca="1" si="17"/>
        <v>2026</v>
      </c>
    </row>
    <row r="46" spans="1:38" ht="27" customHeight="1" x14ac:dyDescent="0.25">
      <c r="A46" s="53">
        <f>'OSNOVNA PLAČA'!A40</f>
        <v>31</v>
      </c>
      <c r="B46" s="333" t="str">
        <f t="shared" ca="1" si="4"/>
        <v>A31</v>
      </c>
      <c r="C46" s="333"/>
      <c r="D46" s="54" t="str">
        <f>IF(LEN('OSNOVNA PLAČA'!C40)&gt;0,'OSNOVNA PLAČA'!C40,"")</f>
        <v/>
      </c>
      <c r="E46" s="55" t="str">
        <f>IF(LEN('OSNOVNA PLAČA'!D40)&gt;0,'OSNOVNA PLAČA'!D40,"")</f>
        <v/>
      </c>
      <c r="F46" s="164">
        <f ca="1">IF(LEN(B46)&gt;0,'OBRAČUNANA OSNOVNA PLAČA'!N40,"")</f>
        <v>0</v>
      </c>
      <c r="G46" s="57"/>
      <c r="H46" s="57"/>
      <c r="I46" s="57"/>
      <c r="J46" s="57"/>
      <c r="K46" s="57"/>
      <c r="L46" s="178">
        <f t="shared" si="5"/>
        <v>0</v>
      </c>
      <c r="M46" s="179">
        <f t="shared" ca="1" si="18"/>
        <v>0</v>
      </c>
      <c r="N46" s="179">
        <f t="shared" ca="1" si="20"/>
        <v>0</v>
      </c>
      <c r="O46" s="180">
        <f t="shared" ca="1" si="6"/>
        <v>0</v>
      </c>
      <c r="P46" s="181">
        <f t="shared" ca="1" si="19"/>
        <v>0</v>
      </c>
      <c r="Q46" s="182">
        <f t="shared" ca="1" si="7"/>
        <v>0</v>
      </c>
      <c r="R46" s="182">
        <f ca="1">IF(LEN(B46)&gt;0,'9'!R46-'9'!Q46,"")</f>
        <v>0</v>
      </c>
      <c r="S46" s="183"/>
      <c r="T46" s="33"/>
      <c r="U46" s="33"/>
      <c r="V46" s="33"/>
      <c r="W46" s="33"/>
      <c r="X46" s="33"/>
      <c r="Y46" s="33"/>
      <c r="AB46" s="243">
        <f>ROW()</f>
        <v>46</v>
      </c>
      <c r="AC46" s="118">
        <f t="shared" ca="1" si="8"/>
        <v>0</v>
      </c>
      <c r="AD46" s="118">
        <f t="shared" ca="1" si="9"/>
        <v>0</v>
      </c>
      <c r="AE46" s="119" t="str">
        <f t="shared" ca="1" si="10"/>
        <v>-</v>
      </c>
      <c r="AF46" s="118" t="str">
        <f t="shared" ca="1" si="11"/>
        <v>-</v>
      </c>
      <c r="AG46" s="119" t="str">
        <f t="shared" ca="1" si="12"/>
        <v>-</v>
      </c>
      <c r="AH46" s="118" t="str">
        <f t="shared" ca="1" si="13"/>
        <v>-</v>
      </c>
      <c r="AI46" s="118">
        <f t="shared" ca="1" si="14"/>
        <v>0</v>
      </c>
      <c r="AJ46" s="120">
        <f t="shared" ca="1" si="15"/>
        <v>0</v>
      </c>
      <c r="AK46" s="118">
        <f t="shared" ca="1" si="16"/>
        <v>0</v>
      </c>
      <c r="AL46" s="118">
        <f t="shared" ca="1" si="17"/>
        <v>2027</v>
      </c>
    </row>
    <row r="47" spans="1:38" ht="27" customHeight="1" x14ac:dyDescent="0.25">
      <c r="A47" s="53">
        <f>'OSNOVNA PLAČA'!A41</f>
        <v>32</v>
      </c>
      <c r="B47" s="333" t="str">
        <f t="shared" ca="1" si="4"/>
        <v>A32</v>
      </c>
      <c r="C47" s="333"/>
      <c r="D47" s="54" t="str">
        <f>IF(LEN('OSNOVNA PLAČA'!C41)&gt;0,'OSNOVNA PLAČA'!C41,"")</f>
        <v/>
      </c>
      <c r="E47" s="55" t="str">
        <f>IF(LEN('OSNOVNA PLAČA'!D41)&gt;0,'OSNOVNA PLAČA'!D41,"")</f>
        <v/>
      </c>
      <c r="F47" s="164">
        <f ca="1">IF(LEN(B47)&gt;0,'OBRAČUNANA OSNOVNA PLAČA'!N41,"")</f>
        <v>0</v>
      </c>
      <c r="G47" s="57"/>
      <c r="H47" s="57"/>
      <c r="I47" s="57"/>
      <c r="J47" s="57"/>
      <c r="K47" s="57"/>
      <c r="L47" s="178">
        <f t="shared" si="5"/>
        <v>0</v>
      </c>
      <c r="M47" s="179">
        <f t="shared" ca="1" si="18"/>
        <v>0</v>
      </c>
      <c r="N47" s="179">
        <f t="shared" ca="1" si="20"/>
        <v>0</v>
      </c>
      <c r="O47" s="180">
        <f t="shared" ca="1" si="6"/>
        <v>0</v>
      </c>
      <c r="P47" s="181">
        <f t="shared" ca="1" si="19"/>
        <v>0</v>
      </c>
      <c r="Q47" s="182">
        <f t="shared" ca="1" si="7"/>
        <v>0</v>
      </c>
      <c r="R47" s="182">
        <f ca="1">IF(LEN(B47)&gt;0,'9'!R47-'9'!Q47,"")</f>
        <v>0</v>
      </c>
      <c r="S47" s="183"/>
      <c r="T47" s="33"/>
      <c r="U47" s="33"/>
      <c r="V47" s="33"/>
      <c r="W47" s="33"/>
      <c r="X47" s="33"/>
      <c r="Y47" s="33"/>
      <c r="AB47" s="243">
        <f>ROW()</f>
        <v>47</v>
      </c>
      <c r="AC47" s="118">
        <f t="shared" ca="1" si="8"/>
        <v>0</v>
      </c>
      <c r="AD47" s="118">
        <f t="shared" ca="1" si="9"/>
        <v>0</v>
      </c>
      <c r="AE47" s="119" t="str">
        <f t="shared" ca="1" si="10"/>
        <v>-</v>
      </c>
      <c r="AF47" s="118" t="str">
        <f t="shared" ca="1" si="11"/>
        <v>-</v>
      </c>
      <c r="AG47" s="119" t="str">
        <f t="shared" ca="1" si="12"/>
        <v>-</v>
      </c>
      <c r="AH47" s="118" t="str">
        <f t="shared" ca="1" si="13"/>
        <v>-</v>
      </c>
      <c r="AI47" s="118">
        <f t="shared" ca="1" si="14"/>
        <v>0</v>
      </c>
      <c r="AJ47" s="120">
        <f t="shared" ca="1" si="15"/>
        <v>0</v>
      </c>
      <c r="AK47" s="118">
        <f t="shared" ca="1" si="16"/>
        <v>0</v>
      </c>
      <c r="AL47" s="118">
        <f t="shared" ca="1" si="17"/>
        <v>2028</v>
      </c>
    </row>
    <row r="48" spans="1:38" ht="27" customHeight="1" x14ac:dyDescent="0.25">
      <c r="A48" s="53">
        <f>'OSNOVNA PLAČA'!A42</f>
        <v>33</v>
      </c>
      <c r="B48" s="333" t="str">
        <f t="shared" ca="1" si="4"/>
        <v>A33</v>
      </c>
      <c r="C48" s="333"/>
      <c r="D48" s="54" t="str">
        <f>IF(LEN('OSNOVNA PLAČA'!C42)&gt;0,'OSNOVNA PLAČA'!C42,"")</f>
        <v/>
      </c>
      <c r="E48" s="55" t="str">
        <f>IF(LEN('OSNOVNA PLAČA'!D42)&gt;0,'OSNOVNA PLAČA'!D42,"")</f>
        <v/>
      </c>
      <c r="F48" s="164">
        <f ca="1">IF(LEN(B48)&gt;0,'OBRAČUNANA OSNOVNA PLAČA'!N42,"")</f>
        <v>0</v>
      </c>
      <c r="G48" s="57"/>
      <c r="H48" s="57"/>
      <c r="I48" s="57"/>
      <c r="J48" s="57"/>
      <c r="K48" s="57"/>
      <c r="L48" s="178">
        <f t="shared" si="5"/>
        <v>0</v>
      </c>
      <c r="M48" s="179">
        <f t="shared" ca="1" si="18"/>
        <v>0</v>
      </c>
      <c r="N48" s="179">
        <f t="shared" ca="1" si="20"/>
        <v>0</v>
      </c>
      <c r="O48" s="180">
        <f t="shared" ca="1" si="6"/>
        <v>0</v>
      </c>
      <c r="P48" s="181">
        <f t="shared" ca="1" si="19"/>
        <v>0</v>
      </c>
      <c r="Q48" s="182">
        <f t="shared" ca="1" si="7"/>
        <v>0</v>
      </c>
      <c r="R48" s="182">
        <f ca="1">IF(LEN(B48)&gt;0,'9'!R48-'9'!Q48,"")</f>
        <v>0</v>
      </c>
      <c r="S48" s="183"/>
      <c r="T48" s="33"/>
      <c r="U48" s="33"/>
      <c r="V48" s="33"/>
      <c r="W48" s="33"/>
      <c r="X48" s="33"/>
      <c r="Y48" s="33"/>
      <c r="AB48" s="243">
        <f>ROW()</f>
        <v>48</v>
      </c>
      <c r="AC48" s="118">
        <f t="shared" ca="1" si="8"/>
        <v>0</v>
      </c>
      <c r="AD48" s="118">
        <f t="shared" ca="1" si="9"/>
        <v>0</v>
      </c>
      <c r="AE48" s="119" t="str">
        <f t="shared" ca="1" si="10"/>
        <v>-</v>
      </c>
      <c r="AF48" s="118" t="str">
        <f t="shared" ca="1" si="11"/>
        <v>-</v>
      </c>
      <c r="AG48" s="119" t="str">
        <f t="shared" ca="1" si="12"/>
        <v>-</v>
      </c>
      <c r="AH48" s="118" t="str">
        <f t="shared" ca="1" si="13"/>
        <v>-</v>
      </c>
      <c r="AI48" s="118">
        <f t="shared" ca="1" si="14"/>
        <v>0</v>
      </c>
      <c r="AJ48" s="120">
        <f t="shared" ca="1" si="15"/>
        <v>0</v>
      </c>
      <c r="AK48" s="118">
        <f t="shared" ca="1" si="16"/>
        <v>0</v>
      </c>
      <c r="AL48" s="118">
        <f t="shared" ca="1" si="17"/>
        <v>2024</v>
      </c>
    </row>
    <row r="49" spans="1:38" ht="27" customHeight="1" x14ac:dyDescent="0.25">
      <c r="A49" s="53">
        <f>'OSNOVNA PLAČA'!A43</f>
        <v>34</v>
      </c>
      <c r="B49" s="333" t="str">
        <f t="shared" ca="1" si="4"/>
        <v>A34</v>
      </c>
      <c r="C49" s="333"/>
      <c r="D49" s="54" t="str">
        <f>IF(LEN('OSNOVNA PLAČA'!C43)&gt;0,'OSNOVNA PLAČA'!C43,"")</f>
        <v/>
      </c>
      <c r="E49" s="55" t="str">
        <f>IF(LEN('OSNOVNA PLAČA'!D43)&gt;0,'OSNOVNA PLAČA'!D43,"")</f>
        <v/>
      </c>
      <c r="F49" s="164">
        <f ca="1">IF(LEN(B49)&gt;0,'OBRAČUNANA OSNOVNA PLAČA'!N43,"")</f>
        <v>0</v>
      </c>
      <c r="G49" s="57"/>
      <c r="H49" s="57"/>
      <c r="I49" s="57"/>
      <c r="J49" s="57"/>
      <c r="K49" s="57"/>
      <c r="L49" s="178">
        <f t="shared" si="5"/>
        <v>0</v>
      </c>
      <c r="M49" s="179">
        <f t="shared" ca="1" si="18"/>
        <v>0</v>
      </c>
      <c r="N49" s="179">
        <f t="shared" ca="1" si="20"/>
        <v>0</v>
      </c>
      <c r="O49" s="180">
        <f t="shared" ca="1" si="6"/>
        <v>0</v>
      </c>
      <c r="P49" s="181">
        <f t="shared" ca="1" si="19"/>
        <v>0</v>
      </c>
      <c r="Q49" s="182">
        <f t="shared" ca="1" si="7"/>
        <v>0</v>
      </c>
      <c r="R49" s="182">
        <f ca="1">IF(LEN(B49)&gt;0,'9'!R49-'9'!Q49,"")</f>
        <v>0</v>
      </c>
      <c r="S49" s="183"/>
      <c r="T49" s="33"/>
      <c r="U49" s="33"/>
      <c r="V49" s="33"/>
      <c r="W49" s="33"/>
      <c r="X49" s="33"/>
      <c r="Y49" s="33"/>
      <c r="AB49" s="243">
        <f>ROW()</f>
        <v>49</v>
      </c>
      <c r="AC49" s="118">
        <f t="shared" ca="1" si="8"/>
        <v>0</v>
      </c>
      <c r="AD49" s="118">
        <f t="shared" ca="1" si="9"/>
        <v>0</v>
      </c>
      <c r="AE49" s="119" t="str">
        <f t="shared" ca="1" si="10"/>
        <v>-</v>
      </c>
      <c r="AF49" s="118" t="str">
        <f t="shared" ca="1" si="11"/>
        <v>-</v>
      </c>
      <c r="AG49" s="119" t="str">
        <f t="shared" ca="1" si="12"/>
        <v>-</v>
      </c>
      <c r="AH49" s="118" t="str">
        <f t="shared" ca="1" si="13"/>
        <v>-</v>
      </c>
      <c r="AI49" s="118">
        <f t="shared" ca="1" si="14"/>
        <v>0</v>
      </c>
      <c r="AJ49" s="120">
        <f t="shared" ca="1" si="15"/>
        <v>0</v>
      </c>
      <c r="AK49" s="118">
        <f t="shared" ca="1" si="16"/>
        <v>0</v>
      </c>
      <c r="AL49" s="118">
        <f t="shared" ca="1" si="17"/>
        <v>2025</v>
      </c>
    </row>
    <row r="50" spans="1:38" ht="27" customHeight="1" x14ac:dyDescent="0.25">
      <c r="A50" s="53">
        <f>'OSNOVNA PLAČA'!A44</f>
        <v>35</v>
      </c>
      <c r="B50" s="333" t="str">
        <f t="shared" ca="1" si="4"/>
        <v>A35</v>
      </c>
      <c r="C50" s="333"/>
      <c r="D50" s="54" t="str">
        <f>IF(LEN('OSNOVNA PLAČA'!C44)&gt;0,'OSNOVNA PLAČA'!C44,"")</f>
        <v/>
      </c>
      <c r="E50" s="55" t="str">
        <f>IF(LEN('OSNOVNA PLAČA'!D44)&gt;0,'OSNOVNA PLAČA'!D44,"")</f>
        <v/>
      </c>
      <c r="F50" s="164">
        <f ca="1">IF(LEN(B50)&gt;0,'OBRAČUNANA OSNOVNA PLAČA'!N44,"")</f>
        <v>0</v>
      </c>
      <c r="G50" s="57"/>
      <c r="H50" s="57"/>
      <c r="I50" s="57"/>
      <c r="J50" s="57"/>
      <c r="K50" s="57"/>
      <c r="L50" s="178">
        <f t="shared" si="5"/>
        <v>0</v>
      </c>
      <c r="M50" s="179">
        <f t="shared" ca="1" si="18"/>
        <v>0</v>
      </c>
      <c r="N50" s="179">
        <f t="shared" ca="1" si="20"/>
        <v>0</v>
      </c>
      <c r="O50" s="180">
        <f t="shared" ca="1" si="6"/>
        <v>0</v>
      </c>
      <c r="P50" s="181">
        <f t="shared" ca="1" si="19"/>
        <v>0</v>
      </c>
      <c r="Q50" s="182">
        <f t="shared" ca="1" si="7"/>
        <v>0</v>
      </c>
      <c r="R50" s="182">
        <f ca="1">IF(LEN(B50)&gt;0,'9'!R50-'9'!Q50,"")</f>
        <v>0</v>
      </c>
      <c r="S50" s="183"/>
      <c r="T50" s="33"/>
      <c r="U50" s="33"/>
      <c r="V50" s="33"/>
      <c r="W50" s="33"/>
      <c r="X50" s="33"/>
      <c r="Y50" s="33"/>
      <c r="AB50" s="243">
        <f>ROW()</f>
        <v>50</v>
      </c>
      <c r="AC50" s="118">
        <f t="shared" ca="1" si="8"/>
        <v>0</v>
      </c>
      <c r="AD50" s="118">
        <f t="shared" ca="1" si="9"/>
        <v>0</v>
      </c>
      <c r="AE50" s="119" t="str">
        <f t="shared" ca="1" si="10"/>
        <v>-</v>
      </c>
      <c r="AF50" s="118" t="str">
        <f t="shared" ca="1" si="11"/>
        <v>-</v>
      </c>
      <c r="AG50" s="119" t="str">
        <f t="shared" ca="1" si="12"/>
        <v>-</v>
      </c>
      <c r="AH50" s="118" t="str">
        <f t="shared" ca="1" si="13"/>
        <v>-</v>
      </c>
      <c r="AI50" s="118">
        <f t="shared" ca="1" si="14"/>
        <v>0</v>
      </c>
      <c r="AJ50" s="120">
        <f t="shared" ca="1" si="15"/>
        <v>0</v>
      </c>
      <c r="AK50" s="118">
        <f t="shared" ca="1" si="16"/>
        <v>0</v>
      </c>
      <c r="AL50" s="118">
        <f t="shared" ca="1" si="17"/>
        <v>2026</v>
      </c>
    </row>
    <row r="51" spans="1:38" ht="27" customHeight="1" x14ac:dyDescent="0.25">
      <c r="A51" s="53">
        <f>'OSNOVNA PLAČA'!A45</f>
        <v>36</v>
      </c>
      <c r="B51" s="333" t="str">
        <f t="shared" ca="1" si="4"/>
        <v>A36</v>
      </c>
      <c r="C51" s="333"/>
      <c r="D51" s="54" t="str">
        <f>IF(LEN('OSNOVNA PLAČA'!C45)&gt;0,'OSNOVNA PLAČA'!C45,"")</f>
        <v/>
      </c>
      <c r="E51" s="55" t="str">
        <f>IF(LEN('OSNOVNA PLAČA'!D45)&gt;0,'OSNOVNA PLAČA'!D45,"")</f>
        <v/>
      </c>
      <c r="F51" s="164">
        <f ca="1">IF(LEN(B51)&gt;0,'OBRAČUNANA OSNOVNA PLAČA'!N45,"")</f>
        <v>0</v>
      </c>
      <c r="G51" s="57"/>
      <c r="H51" s="57"/>
      <c r="I51" s="57"/>
      <c r="J51" s="57"/>
      <c r="K51" s="57"/>
      <c r="L51" s="178">
        <f t="shared" si="5"/>
        <v>0</v>
      </c>
      <c r="M51" s="179">
        <f t="shared" ca="1" si="18"/>
        <v>0</v>
      </c>
      <c r="N51" s="179">
        <f t="shared" ca="1" si="20"/>
        <v>0</v>
      </c>
      <c r="O51" s="180">
        <f t="shared" ca="1" si="6"/>
        <v>0</v>
      </c>
      <c r="P51" s="181">
        <f t="shared" ca="1" si="19"/>
        <v>0</v>
      </c>
      <c r="Q51" s="182">
        <f t="shared" ca="1" si="7"/>
        <v>0</v>
      </c>
      <c r="R51" s="182">
        <f ca="1">IF(LEN(B51)&gt;0,'9'!R51-'9'!Q51,"")</f>
        <v>0</v>
      </c>
      <c r="S51" s="183"/>
      <c r="T51" s="33"/>
      <c r="U51" s="33"/>
      <c r="V51" s="33"/>
      <c r="W51" s="33"/>
      <c r="X51" s="33"/>
      <c r="Y51" s="33"/>
      <c r="AB51" s="243">
        <f>ROW()</f>
        <v>51</v>
      </c>
      <c r="AC51" s="118">
        <f t="shared" ca="1" si="8"/>
        <v>0</v>
      </c>
      <c r="AD51" s="118">
        <f t="shared" ca="1" si="9"/>
        <v>0</v>
      </c>
      <c r="AE51" s="119" t="str">
        <f t="shared" ca="1" si="10"/>
        <v>-</v>
      </c>
      <c r="AF51" s="118" t="str">
        <f t="shared" ca="1" si="11"/>
        <v>-</v>
      </c>
      <c r="AG51" s="119" t="str">
        <f t="shared" ca="1" si="12"/>
        <v>-</v>
      </c>
      <c r="AH51" s="118" t="str">
        <f t="shared" ca="1" si="13"/>
        <v>-</v>
      </c>
      <c r="AI51" s="118">
        <f t="shared" ca="1" si="14"/>
        <v>0</v>
      </c>
      <c r="AJ51" s="120">
        <f t="shared" ca="1" si="15"/>
        <v>0</v>
      </c>
      <c r="AK51" s="118">
        <f t="shared" ca="1" si="16"/>
        <v>0</v>
      </c>
      <c r="AL51" s="118">
        <f t="shared" ca="1" si="17"/>
        <v>2027</v>
      </c>
    </row>
    <row r="52" spans="1:38" ht="27" customHeight="1" x14ac:dyDescent="0.25">
      <c r="A52" s="53">
        <f>'OSNOVNA PLAČA'!A46</f>
        <v>37</v>
      </c>
      <c r="B52" s="333" t="str">
        <f t="shared" ca="1" si="4"/>
        <v>A37</v>
      </c>
      <c r="C52" s="333"/>
      <c r="D52" s="54" t="str">
        <f>IF(LEN('OSNOVNA PLAČA'!C46)&gt;0,'OSNOVNA PLAČA'!C46,"")</f>
        <v/>
      </c>
      <c r="E52" s="55" t="str">
        <f>IF(LEN('OSNOVNA PLAČA'!D46)&gt;0,'OSNOVNA PLAČA'!D46,"")</f>
        <v/>
      </c>
      <c r="F52" s="164">
        <f ca="1">IF(LEN(B52)&gt;0,'OBRAČUNANA OSNOVNA PLAČA'!N46,"")</f>
        <v>0</v>
      </c>
      <c r="G52" s="57"/>
      <c r="H52" s="57"/>
      <c r="I52" s="57"/>
      <c r="J52" s="57"/>
      <c r="K52" s="57"/>
      <c r="L52" s="178">
        <f t="shared" si="5"/>
        <v>0</v>
      </c>
      <c r="M52" s="179">
        <f t="shared" ca="1" si="18"/>
        <v>0</v>
      </c>
      <c r="N52" s="179">
        <f t="shared" ca="1" si="20"/>
        <v>0</v>
      </c>
      <c r="O52" s="180">
        <f t="shared" ca="1" si="6"/>
        <v>0</v>
      </c>
      <c r="P52" s="181">
        <f t="shared" ca="1" si="19"/>
        <v>0</v>
      </c>
      <c r="Q52" s="182">
        <f t="shared" ca="1" si="7"/>
        <v>0</v>
      </c>
      <c r="R52" s="182">
        <f ca="1">IF(LEN(B52)&gt;0,'9'!R52-'9'!Q52,"")</f>
        <v>0</v>
      </c>
      <c r="S52" s="183"/>
      <c r="T52" s="33"/>
      <c r="U52" s="33"/>
      <c r="V52" s="33"/>
      <c r="W52" s="33"/>
      <c r="X52" s="33"/>
      <c r="Y52" s="33"/>
      <c r="AB52" s="243">
        <f>ROW()</f>
        <v>52</v>
      </c>
      <c r="AC52" s="118">
        <f t="shared" ca="1" si="8"/>
        <v>0</v>
      </c>
      <c r="AD52" s="118">
        <f t="shared" ca="1" si="9"/>
        <v>0</v>
      </c>
      <c r="AE52" s="119" t="str">
        <f t="shared" ca="1" si="10"/>
        <v>-</v>
      </c>
      <c r="AF52" s="118" t="str">
        <f t="shared" ca="1" si="11"/>
        <v>-</v>
      </c>
      <c r="AG52" s="119" t="str">
        <f t="shared" ca="1" si="12"/>
        <v>-</v>
      </c>
      <c r="AH52" s="118" t="str">
        <f t="shared" ca="1" si="13"/>
        <v>-</v>
      </c>
      <c r="AI52" s="118">
        <f t="shared" ca="1" si="14"/>
        <v>0</v>
      </c>
      <c r="AJ52" s="120">
        <f t="shared" ca="1" si="15"/>
        <v>0</v>
      </c>
      <c r="AK52" s="118">
        <f t="shared" ca="1" si="16"/>
        <v>0</v>
      </c>
      <c r="AL52" s="118">
        <f t="shared" ca="1" si="17"/>
        <v>2028</v>
      </c>
    </row>
    <row r="53" spans="1:38" ht="27" customHeight="1" x14ac:dyDescent="0.25">
      <c r="A53" s="53">
        <f>'OSNOVNA PLAČA'!A47</f>
        <v>38</v>
      </c>
      <c r="B53" s="333" t="str">
        <f t="shared" ca="1" si="4"/>
        <v>A38</v>
      </c>
      <c r="C53" s="333"/>
      <c r="D53" s="54" t="str">
        <f>IF(LEN('OSNOVNA PLAČA'!C47)&gt;0,'OSNOVNA PLAČA'!C47,"")</f>
        <v/>
      </c>
      <c r="E53" s="55" t="str">
        <f>IF(LEN('OSNOVNA PLAČA'!D47)&gt;0,'OSNOVNA PLAČA'!D47,"")</f>
        <v/>
      </c>
      <c r="F53" s="164">
        <f ca="1">IF(LEN(B53)&gt;0,'OBRAČUNANA OSNOVNA PLAČA'!N47,"")</f>
        <v>0</v>
      </c>
      <c r="G53" s="57"/>
      <c r="H53" s="57"/>
      <c r="I53" s="57"/>
      <c r="J53" s="57"/>
      <c r="K53" s="57"/>
      <c r="L53" s="178">
        <f t="shared" si="5"/>
        <v>0</v>
      </c>
      <c r="M53" s="179">
        <f t="shared" ca="1" si="18"/>
        <v>0</v>
      </c>
      <c r="N53" s="179">
        <f t="shared" ca="1" si="20"/>
        <v>0</v>
      </c>
      <c r="O53" s="180">
        <f t="shared" ca="1" si="6"/>
        <v>0</v>
      </c>
      <c r="P53" s="181">
        <f t="shared" ca="1" si="19"/>
        <v>0</v>
      </c>
      <c r="Q53" s="182">
        <f t="shared" ca="1" si="7"/>
        <v>0</v>
      </c>
      <c r="R53" s="182">
        <f ca="1">IF(LEN(B53)&gt;0,'9'!R53-'9'!Q53,"")</f>
        <v>0</v>
      </c>
      <c r="S53" s="183"/>
      <c r="T53" s="33"/>
      <c r="U53" s="33"/>
      <c r="V53" s="33"/>
      <c r="W53" s="33"/>
      <c r="X53" s="33"/>
      <c r="Y53" s="33"/>
      <c r="AB53" s="243">
        <f>ROW()</f>
        <v>53</v>
      </c>
      <c r="AC53" s="118">
        <f t="shared" ca="1" si="8"/>
        <v>0</v>
      </c>
      <c r="AD53" s="118">
        <f t="shared" ca="1" si="9"/>
        <v>0</v>
      </c>
      <c r="AE53" s="119" t="str">
        <f t="shared" ca="1" si="10"/>
        <v>-</v>
      </c>
      <c r="AF53" s="118" t="str">
        <f t="shared" ca="1" si="11"/>
        <v>-</v>
      </c>
      <c r="AG53" s="119" t="str">
        <f t="shared" ca="1" si="12"/>
        <v>-</v>
      </c>
      <c r="AH53" s="118" t="str">
        <f t="shared" ca="1" si="13"/>
        <v>-</v>
      </c>
      <c r="AI53" s="118">
        <f t="shared" ca="1" si="14"/>
        <v>0</v>
      </c>
      <c r="AJ53" s="120">
        <f t="shared" ca="1" si="15"/>
        <v>0</v>
      </c>
      <c r="AK53" s="118">
        <f t="shared" ca="1" si="16"/>
        <v>0</v>
      </c>
      <c r="AL53" s="118">
        <f t="shared" ca="1" si="17"/>
        <v>2028</v>
      </c>
    </row>
    <row r="54" spans="1:38" ht="27" customHeight="1" x14ac:dyDescent="0.25">
      <c r="A54" s="53">
        <f>'OSNOVNA PLAČA'!A48</f>
        <v>39</v>
      </c>
      <c r="B54" s="333" t="str">
        <f t="shared" ca="1" si="4"/>
        <v>A39</v>
      </c>
      <c r="C54" s="333"/>
      <c r="D54" s="54" t="str">
        <f>IF(LEN('OSNOVNA PLAČA'!C48)&gt;0,'OSNOVNA PLAČA'!C48,"")</f>
        <v/>
      </c>
      <c r="E54" s="55" t="str">
        <f>IF(LEN('OSNOVNA PLAČA'!D48)&gt;0,'OSNOVNA PLAČA'!D48,"")</f>
        <v/>
      </c>
      <c r="F54" s="164">
        <f ca="1">IF(LEN(B54)&gt;0,'OBRAČUNANA OSNOVNA PLAČA'!N48,"")</f>
        <v>0</v>
      </c>
      <c r="G54" s="57"/>
      <c r="H54" s="57"/>
      <c r="I54" s="57"/>
      <c r="J54" s="57"/>
      <c r="K54" s="57"/>
      <c r="L54" s="178">
        <f t="shared" si="5"/>
        <v>0</v>
      </c>
      <c r="M54" s="179">
        <f t="shared" ca="1" si="18"/>
        <v>0</v>
      </c>
      <c r="N54" s="179">
        <f t="shared" ca="1" si="20"/>
        <v>0</v>
      </c>
      <c r="O54" s="180">
        <f t="shared" ca="1" si="6"/>
        <v>0</v>
      </c>
      <c r="P54" s="181">
        <f t="shared" ca="1" si="19"/>
        <v>0</v>
      </c>
      <c r="Q54" s="182">
        <f t="shared" ca="1" si="7"/>
        <v>0</v>
      </c>
      <c r="R54" s="182">
        <f ca="1">IF(LEN(B54)&gt;0,'9'!R54-'9'!Q54,"")</f>
        <v>0</v>
      </c>
      <c r="S54" s="183"/>
      <c r="T54" s="33"/>
      <c r="U54" s="33"/>
      <c r="V54" s="33"/>
      <c r="W54" s="33"/>
      <c r="X54" s="33"/>
      <c r="Y54" s="33"/>
      <c r="AB54" s="243">
        <f>ROW()</f>
        <v>54</v>
      </c>
      <c r="AC54" s="118">
        <f t="shared" ca="1" si="8"/>
        <v>0</v>
      </c>
      <c r="AD54" s="118">
        <f t="shared" ca="1" si="9"/>
        <v>0</v>
      </c>
      <c r="AE54" s="119" t="str">
        <f t="shared" ca="1" si="10"/>
        <v>-</v>
      </c>
      <c r="AF54" s="118" t="str">
        <f t="shared" ca="1" si="11"/>
        <v>-</v>
      </c>
      <c r="AG54" s="119" t="str">
        <f t="shared" ca="1" si="12"/>
        <v>-</v>
      </c>
      <c r="AH54" s="118" t="str">
        <f t="shared" ca="1" si="13"/>
        <v>-</v>
      </c>
      <c r="AI54" s="118">
        <f t="shared" ca="1" si="14"/>
        <v>0</v>
      </c>
      <c r="AJ54" s="120">
        <f t="shared" ca="1" si="15"/>
        <v>0</v>
      </c>
      <c r="AK54" s="118">
        <f t="shared" ca="1" si="16"/>
        <v>0</v>
      </c>
      <c r="AL54" s="118">
        <f t="shared" ca="1" si="17"/>
        <v>2028</v>
      </c>
    </row>
    <row r="55" spans="1:38" ht="27" customHeight="1" x14ac:dyDescent="0.25">
      <c r="A55" s="53">
        <f>'OSNOVNA PLAČA'!A49</f>
        <v>40</v>
      </c>
      <c r="B55" s="333" t="str">
        <f t="shared" ca="1" si="4"/>
        <v>A40</v>
      </c>
      <c r="C55" s="333"/>
      <c r="D55" s="54" t="str">
        <f>IF(LEN('OSNOVNA PLAČA'!C49)&gt;0,'OSNOVNA PLAČA'!C49,"")</f>
        <v/>
      </c>
      <c r="E55" s="55" t="str">
        <f>IF(LEN('OSNOVNA PLAČA'!D49)&gt;0,'OSNOVNA PLAČA'!D49,"")</f>
        <v/>
      </c>
      <c r="F55" s="164">
        <f ca="1">IF(LEN(B55)&gt;0,'OBRAČUNANA OSNOVNA PLAČA'!N49,"")</f>
        <v>0</v>
      </c>
      <c r="G55" s="57"/>
      <c r="H55" s="57"/>
      <c r="I55" s="57"/>
      <c r="J55" s="57"/>
      <c r="K55" s="57"/>
      <c r="L55" s="178">
        <f t="shared" si="5"/>
        <v>0</v>
      </c>
      <c r="M55" s="179">
        <f t="shared" ca="1" si="18"/>
        <v>0</v>
      </c>
      <c r="N55" s="179">
        <f t="shared" ca="1" si="20"/>
        <v>0</v>
      </c>
      <c r="O55" s="180">
        <f t="shared" ca="1" si="6"/>
        <v>0</v>
      </c>
      <c r="P55" s="181">
        <f t="shared" ca="1" si="19"/>
        <v>0</v>
      </c>
      <c r="Q55" s="182">
        <f t="shared" ca="1" si="7"/>
        <v>0</v>
      </c>
      <c r="R55" s="182">
        <f ca="1">IF(LEN(B55)&gt;0,'9'!R55-'9'!Q55,"")</f>
        <v>0</v>
      </c>
      <c r="S55" s="183"/>
      <c r="T55" s="33"/>
      <c r="U55" s="33"/>
      <c r="V55" s="33"/>
      <c r="W55" s="33"/>
      <c r="X55" s="33"/>
      <c r="Y55" s="33"/>
      <c r="AB55" s="243">
        <f>ROW()</f>
        <v>55</v>
      </c>
      <c r="AC55" s="118">
        <f t="shared" ca="1" si="8"/>
        <v>0</v>
      </c>
      <c r="AD55" s="118">
        <f t="shared" ca="1" si="9"/>
        <v>0</v>
      </c>
      <c r="AE55" s="119" t="str">
        <f t="shared" ca="1" si="10"/>
        <v>-</v>
      </c>
      <c r="AF55" s="118" t="str">
        <f t="shared" ca="1" si="11"/>
        <v>-</v>
      </c>
      <c r="AG55" s="119" t="str">
        <f t="shared" ca="1" si="12"/>
        <v>-</v>
      </c>
      <c r="AH55" s="118" t="str">
        <f t="shared" ca="1" si="13"/>
        <v>-</v>
      </c>
      <c r="AI55" s="118">
        <f t="shared" ca="1" si="14"/>
        <v>0</v>
      </c>
      <c r="AJ55" s="120">
        <f t="shared" ca="1" si="15"/>
        <v>0</v>
      </c>
      <c r="AK55" s="118">
        <f t="shared" ca="1" si="16"/>
        <v>0</v>
      </c>
      <c r="AL55" s="118">
        <f t="shared" ca="1" si="17"/>
        <v>2028</v>
      </c>
    </row>
    <row r="56" spans="1:38" ht="27" customHeight="1" x14ac:dyDescent="0.25">
      <c r="A56" s="53">
        <f>'OSNOVNA PLAČA'!A50</f>
        <v>41</v>
      </c>
      <c r="B56" s="333" t="str">
        <f t="shared" ca="1" si="4"/>
        <v>A41</v>
      </c>
      <c r="C56" s="333"/>
      <c r="D56" s="54" t="str">
        <f>IF(LEN('OSNOVNA PLAČA'!C50)&gt;0,'OSNOVNA PLAČA'!C50,"")</f>
        <v/>
      </c>
      <c r="E56" s="55" t="str">
        <f>IF(LEN('OSNOVNA PLAČA'!D50)&gt;0,'OSNOVNA PLAČA'!D50,"")</f>
        <v/>
      </c>
      <c r="F56" s="164">
        <f ca="1">IF(LEN(B56)&gt;0,'OBRAČUNANA OSNOVNA PLAČA'!N50,"")</f>
        <v>0</v>
      </c>
      <c r="G56" s="57"/>
      <c r="H56" s="57"/>
      <c r="I56" s="57"/>
      <c r="J56" s="57"/>
      <c r="K56" s="57"/>
      <c r="L56" s="178">
        <f t="shared" si="5"/>
        <v>0</v>
      </c>
      <c r="M56" s="179">
        <f t="shared" ca="1" si="18"/>
        <v>0</v>
      </c>
      <c r="N56" s="179">
        <f t="shared" ca="1" si="20"/>
        <v>0</v>
      </c>
      <c r="O56" s="180">
        <f t="shared" ca="1" si="6"/>
        <v>0</v>
      </c>
      <c r="P56" s="181">
        <f t="shared" ca="1" si="19"/>
        <v>0</v>
      </c>
      <c r="Q56" s="182">
        <f t="shared" ca="1" si="7"/>
        <v>0</v>
      </c>
      <c r="R56" s="182">
        <f ca="1">IF(LEN(B56)&gt;0,'9'!R56-'9'!Q56,"")</f>
        <v>0</v>
      </c>
      <c r="S56" s="183"/>
      <c r="T56" s="33"/>
      <c r="U56" s="33"/>
      <c r="V56" s="33"/>
      <c r="W56" s="33"/>
      <c r="X56" s="33"/>
      <c r="Y56" s="33"/>
      <c r="AB56" s="243">
        <f>ROW()</f>
        <v>56</v>
      </c>
      <c r="AC56" s="118">
        <f t="shared" ca="1" si="8"/>
        <v>0</v>
      </c>
      <c r="AD56" s="118">
        <f t="shared" ca="1" si="9"/>
        <v>0</v>
      </c>
      <c r="AE56" s="119" t="str">
        <f t="shared" ca="1" si="10"/>
        <v>-</v>
      </c>
      <c r="AF56" s="118" t="str">
        <f t="shared" ca="1" si="11"/>
        <v>-</v>
      </c>
      <c r="AG56" s="119" t="str">
        <f t="shared" ca="1" si="12"/>
        <v>-</v>
      </c>
      <c r="AH56" s="118" t="str">
        <f t="shared" ca="1" si="13"/>
        <v>-</v>
      </c>
      <c r="AI56" s="118">
        <f t="shared" ca="1" si="14"/>
        <v>0</v>
      </c>
      <c r="AJ56" s="120">
        <f t="shared" ca="1" si="15"/>
        <v>0</v>
      </c>
      <c r="AK56" s="118">
        <f t="shared" ca="1" si="16"/>
        <v>0</v>
      </c>
      <c r="AL56" s="118">
        <f t="shared" ca="1" si="17"/>
        <v>2028</v>
      </c>
    </row>
    <row r="57" spans="1:38" ht="27" customHeight="1" x14ac:dyDescent="0.25">
      <c r="A57" s="53">
        <f>'OSNOVNA PLAČA'!A51</f>
        <v>42</v>
      </c>
      <c r="B57" s="333" t="str">
        <f t="shared" ca="1" si="4"/>
        <v>A42</v>
      </c>
      <c r="C57" s="333"/>
      <c r="D57" s="54" t="str">
        <f>IF(LEN('OSNOVNA PLAČA'!C51)&gt;0,'OSNOVNA PLAČA'!C51,"")</f>
        <v/>
      </c>
      <c r="E57" s="55" t="str">
        <f>IF(LEN('OSNOVNA PLAČA'!D51)&gt;0,'OSNOVNA PLAČA'!D51,"")</f>
        <v/>
      </c>
      <c r="F57" s="164">
        <f ca="1">IF(LEN(B57)&gt;0,'OBRAČUNANA OSNOVNA PLAČA'!N51,"")</f>
        <v>0</v>
      </c>
      <c r="G57" s="57"/>
      <c r="H57" s="57"/>
      <c r="I57" s="57"/>
      <c r="J57" s="57"/>
      <c r="K57" s="57"/>
      <c r="L57" s="178">
        <f t="shared" si="5"/>
        <v>0</v>
      </c>
      <c r="M57" s="179">
        <f t="shared" ca="1" si="18"/>
        <v>0</v>
      </c>
      <c r="N57" s="179">
        <f t="shared" ca="1" si="20"/>
        <v>0</v>
      </c>
      <c r="O57" s="180">
        <f t="shared" ca="1" si="6"/>
        <v>0</v>
      </c>
      <c r="P57" s="181">
        <f t="shared" ca="1" si="19"/>
        <v>0</v>
      </c>
      <c r="Q57" s="182">
        <f t="shared" ca="1" si="7"/>
        <v>0</v>
      </c>
      <c r="R57" s="182">
        <f ca="1">IF(LEN(B57)&gt;0,'9'!R57-'9'!Q57,"")</f>
        <v>0</v>
      </c>
      <c r="S57" s="183"/>
      <c r="T57" s="33"/>
      <c r="U57" s="33"/>
      <c r="V57" s="33"/>
      <c r="W57" s="33"/>
      <c r="X57" s="33"/>
      <c r="Y57" s="33"/>
      <c r="AB57" s="243">
        <f>ROW()</f>
        <v>57</v>
      </c>
      <c r="AC57" s="118">
        <f t="shared" ca="1" si="8"/>
        <v>0</v>
      </c>
      <c r="AD57" s="118">
        <f t="shared" ca="1" si="9"/>
        <v>0</v>
      </c>
      <c r="AE57" s="119" t="str">
        <f t="shared" ca="1" si="10"/>
        <v>-</v>
      </c>
      <c r="AF57" s="118" t="str">
        <f t="shared" ca="1" si="11"/>
        <v>-</v>
      </c>
      <c r="AG57" s="119" t="str">
        <f t="shared" ca="1" si="12"/>
        <v>-</v>
      </c>
      <c r="AH57" s="118" t="str">
        <f t="shared" ca="1" si="13"/>
        <v>-</v>
      </c>
      <c r="AI57" s="118">
        <f t="shared" ca="1" si="14"/>
        <v>0</v>
      </c>
      <c r="AJ57" s="120">
        <f t="shared" ca="1" si="15"/>
        <v>0</v>
      </c>
      <c r="AK57" s="118">
        <f t="shared" ca="1" si="16"/>
        <v>0</v>
      </c>
      <c r="AL57" s="118">
        <f t="shared" ca="1" si="17"/>
        <v>2028</v>
      </c>
    </row>
    <row r="58" spans="1:38" ht="27" customHeight="1" x14ac:dyDescent="0.25">
      <c r="A58" s="53">
        <f>'OSNOVNA PLAČA'!A52</f>
        <v>43</v>
      </c>
      <c r="B58" s="333" t="str">
        <f t="shared" ca="1" si="4"/>
        <v>A43</v>
      </c>
      <c r="C58" s="333"/>
      <c r="D58" s="54" t="str">
        <f>IF(LEN('OSNOVNA PLAČA'!C52)&gt;0,'OSNOVNA PLAČA'!C52,"")</f>
        <v/>
      </c>
      <c r="E58" s="55" t="str">
        <f>IF(LEN('OSNOVNA PLAČA'!D52)&gt;0,'OSNOVNA PLAČA'!D52,"")</f>
        <v/>
      </c>
      <c r="F58" s="164">
        <f ca="1">IF(LEN(B58)&gt;0,'OBRAČUNANA OSNOVNA PLAČA'!N52,"")</f>
        <v>0</v>
      </c>
      <c r="G58" s="57"/>
      <c r="H58" s="57"/>
      <c r="I58" s="57"/>
      <c r="J58" s="57"/>
      <c r="K58" s="57"/>
      <c r="L58" s="178">
        <f t="shared" si="5"/>
        <v>0</v>
      </c>
      <c r="M58" s="179">
        <f t="shared" ca="1" si="18"/>
        <v>0</v>
      </c>
      <c r="N58" s="179">
        <f t="shared" ca="1" si="20"/>
        <v>0</v>
      </c>
      <c r="O58" s="180">
        <f t="shared" ca="1" si="6"/>
        <v>0</v>
      </c>
      <c r="P58" s="181">
        <f t="shared" ca="1" si="19"/>
        <v>0</v>
      </c>
      <c r="Q58" s="182">
        <f t="shared" ca="1" si="7"/>
        <v>0</v>
      </c>
      <c r="R58" s="182">
        <f ca="1">IF(LEN(B58)&gt;0,'9'!R58-'9'!Q58,"")</f>
        <v>0</v>
      </c>
      <c r="S58" s="183"/>
      <c r="T58" s="33"/>
      <c r="U58" s="33"/>
      <c r="V58" s="33"/>
      <c r="W58" s="33"/>
      <c r="X58" s="33"/>
      <c r="Y58" s="33"/>
      <c r="AB58" s="243">
        <f>ROW()</f>
        <v>58</v>
      </c>
      <c r="AC58" s="118">
        <f t="shared" ca="1" si="8"/>
        <v>0</v>
      </c>
      <c r="AD58" s="118">
        <f t="shared" ca="1" si="9"/>
        <v>0</v>
      </c>
      <c r="AE58" s="119" t="str">
        <f t="shared" ca="1" si="10"/>
        <v>-</v>
      </c>
      <c r="AF58" s="118" t="str">
        <f t="shared" ca="1" si="11"/>
        <v>-</v>
      </c>
      <c r="AG58" s="119" t="str">
        <f t="shared" ca="1" si="12"/>
        <v>-</v>
      </c>
      <c r="AH58" s="118" t="str">
        <f t="shared" ca="1" si="13"/>
        <v>-</v>
      </c>
      <c r="AI58" s="118">
        <f t="shared" ca="1" si="14"/>
        <v>0</v>
      </c>
      <c r="AJ58" s="120">
        <f t="shared" ca="1" si="15"/>
        <v>0</v>
      </c>
      <c r="AK58" s="118">
        <f t="shared" ca="1" si="16"/>
        <v>0</v>
      </c>
      <c r="AL58" s="118">
        <f t="shared" ca="1" si="17"/>
        <v>2028</v>
      </c>
    </row>
    <row r="59" spans="1:38" ht="27" customHeight="1" x14ac:dyDescent="0.25">
      <c r="A59" s="53">
        <f>'OSNOVNA PLAČA'!A53</f>
        <v>44</v>
      </c>
      <c r="B59" s="333" t="str">
        <f t="shared" ca="1" si="4"/>
        <v>A44</v>
      </c>
      <c r="C59" s="333"/>
      <c r="D59" s="54" t="str">
        <f>IF(LEN('OSNOVNA PLAČA'!C53)&gt;0,'OSNOVNA PLAČA'!C53,"")</f>
        <v/>
      </c>
      <c r="E59" s="55" t="str">
        <f>IF(LEN('OSNOVNA PLAČA'!D53)&gt;0,'OSNOVNA PLAČA'!D53,"")</f>
        <v/>
      </c>
      <c r="F59" s="164">
        <f ca="1">IF(LEN(B59)&gt;0,'OBRAČUNANA OSNOVNA PLAČA'!N53,"")</f>
        <v>0</v>
      </c>
      <c r="G59" s="57"/>
      <c r="H59" s="57"/>
      <c r="I59" s="57"/>
      <c r="J59" s="57"/>
      <c r="K59" s="57"/>
      <c r="L59" s="178">
        <f t="shared" si="5"/>
        <v>0</v>
      </c>
      <c r="M59" s="179">
        <f t="shared" ca="1" si="18"/>
        <v>0</v>
      </c>
      <c r="N59" s="179">
        <f t="shared" ca="1" si="20"/>
        <v>0</v>
      </c>
      <c r="O59" s="180">
        <f t="shared" ca="1" si="6"/>
        <v>0</v>
      </c>
      <c r="P59" s="181">
        <f t="shared" ca="1" si="19"/>
        <v>0</v>
      </c>
      <c r="Q59" s="182">
        <f t="shared" ca="1" si="7"/>
        <v>0</v>
      </c>
      <c r="R59" s="182">
        <f ca="1">IF(LEN(B59)&gt;0,'9'!R59-'9'!Q59,"")</f>
        <v>0</v>
      </c>
      <c r="S59" s="183"/>
      <c r="T59" s="33"/>
      <c r="U59" s="33"/>
      <c r="V59" s="33"/>
      <c r="W59" s="33"/>
      <c r="X59" s="33"/>
      <c r="Y59" s="33"/>
      <c r="AB59" s="243">
        <f>ROW()</f>
        <v>59</v>
      </c>
      <c r="AC59" s="118">
        <f t="shared" ca="1" si="8"/>
        <v>0</v>
      </c>
      <c r="AD59" s="118">
        <f t="shared" ca="1" si="9"/>
        <v>0</v>
      </c>
      <c r="AE59" s="119" t="str">
        <f t="shared" ca="1" si="10"/>
        <v>-</v>
      </c>
      <c r="AF59" s="118" t="str">
        <f t="shared" ca="1" si="11"/>
        <v>-</v>
      </c>
      <c r="AG59" s="119" t="str">
        <f t="shared" ca="1" si="12"/>
        <v>-</v>
      </c>
      <c r="AH59" s="118" t="str">
        <f t="shared" ca="1" si="13"/>
        <v>-</v>
      </c>
      <c r="AI59" s="118">
        <f t="shared" ca="1" si="14"/>
        <v>0</v>
      </c>
      <c r="AJ59" s="120">
        <f t="shared" ca="1" si="15"/>
        <v>0</v>
      </c>
      <c r="AK59" s="118">
        <f t="shared" ca="1" si="16"/>
        <v>0</v>
      </c>
      <c r="AL59" s="118">
        <f t="shared" ca="1" si="17"/>
        <v>2028</v>
      </c>
    </row>
    <row r="60" spans="1:38" ht="27" customHeight="1" x14ac:dyDescent="0.25">
      <c r="A60" s="53">
        <f>'OSNOVNA PLAČA'!A54</f>
        <v>45</v>
      </c>
      <c r="B60" s="333" t="str">
        <f t="shared" ca="1" si="4"/>
        <v>A45</v>
      </c>
      <c r="C60" s="333"/>
      <c r="D60" s="54" t="str">
        <f>IF(LEN('OSNOVNA PLAČA'!C54)&gt;0,'OSNOVNA PLAČA'!C54,"")</f>
        <v/>
      </c>
      <c r="E60" s="55" t="str">
        <f>IF(LEN('OSNOVNA PLAČA'!D54)&gt;0,'OSNOVNA PLAČA'!D54,"")</f>
        <v/>
      </c>
      <c r="F60" s="164">
        <f ca="1">IF(LEN(B60)&gt;0,'OBRAČUNANA OSNOVNA PLAČA'!N54,"")</f>
        <v>0</v>
      </c>
      <c r="G60" s="57"/>
      <c r="H60" s="57"/>
      <c r="I60" s="57"/>
      <c r="J60" s="57"/>
      <c r="K60" s="57"/>
      <c r="L60" s="178">
        <f t="shared" si="5"/>
        <v>0</v>
      </c>
      <c r="M60" s="179">
        <f t="shared" ca="1" si="18"/>
        <v>0</v>
      </c>
      <c r="N60" s="179">
        <f t="shared" ca="1" si="20"/>
        <v>0</v>
      </c>
      <c r="O60" s="180">
        <f t="shared" ca="1" si="6"/>
        <v>0</v>
      </c>
      <c r="P60" s="181">
        <f t="shared" ca="1" si="19"/>
        <v>0</v>
      </c>
      <c r="Q60" s="182">
        <f t="shared" ca="1" si="7"/>
        <v>0</v>
      </c>
      <c r="R60" s="182">
        <f ca="1">IF(LEN(B60)&gt;0,'9'!R60-'9'!Q60,"")</f>
        <v>0</v>
      </c>
      <c r="S60" s="183"/>
      <c r="T60" s="33"/>
      <c r="U60" s="33"/>
      <c r="V60" s="33"/>
      <c r="W60" s="33"/>
      <c r="X60" s="33"/>
      <c r="Y60" s="33"/>
      <c r="AB60" s="243">
        <f>ROW()</f>
        <v>60</v>
      </c>
      <c r="AC60" s="118">
        <f t="shared" ca="1" si="8"/>
        <v>0</v>
      </c>
      <c r="AD60" s="118">
        <f t="shared" ca="1" si="9"/>
        <v>0</v>
      </c>
      <c r="AE60" s="119" t="str">
        <f t="shared" ca="1" si="10"/>
        <v>-</v>
      </c>
      <c r="AF60" s="118" t="str">
        <f t="shared" ca="1" si="11"/>
        <v>-</v>
      </c>
      <c r="AG60" s="119" t="str">
        <f t="shared" ca="1" si="12"/>
        <v>-</v>
      </c>
      <c r="AH60" s="118" t="str">
        <f t="shared" ca="1" si="13"/>
        <v>-</v>
      </c>
      <c r="AI60" s="118">
        <f t="shared" ca="1" si="14"/>
        <v>0</v>
      </c>
      <c r="AJ60" s="120">
        <f t="shared" ca="1" si="15"/>
        <v>0</v>
      </c>
      <c r="AK60" s="118">
        <f t="shared" ca="1" si="16"/>
        <v>0</v>
      </c>
      <c r="AL60" s="118">
        <f t="shared" ca="1" si="17"/>
        <v>2028</v>
      </c>
    </row>
    <row r="61" spans="1:38" ht="27" customHeight="1" x14ac:dyDescent="0.25">
      <c r="A61" s="53">
        <f>'OSNOVNA PLAČA'!A55</f>
        <v>46</v>
      </c>
      <c r="B61" s="333" t="str">
        <f t="shared" ca="1" si="4"/>
        <v>A46</v>
      </c>
      <c r="C61" s="333"/>
      <c r="D61" s="54" t="str">
        <f>IF(LEN('OSNOVNA PLAČA'!C55)&gt;0,'OSNOVNA PLAČA'!C55,"")</f>
        <v/>
      </c>
      <c r="E61" s="55" t="str">
        <f>IF(LEN('OSNOVNA PLAČA'!D55)&gt;0,'OSNOVNA PLAČA'!D55,"")</f>
        <v/>
      </c>
      <c r="F61" s="164">
        <f ca="1">IF(LEN(B61)&gt;0,'OBRAČUNANA OSNOVNA PLAČA'!N55,"")</f>
        <v>0</v>
      </c>
      <c r="G61" s="57"/>
      <c r="H61" s="57"/>
      <c r="I61" s="57"/>
      <c r="J61" s="57"/>
      <c r="K61" s="57"/>
      <c r="L61" s="178">
        <f t="shared" si="5"/>
        <v>0</v>
      </c>
      <c r="M61" s="179">
        <f t="shared" ca="1" si="18"/>
        <v>0</v>
      </c>
      <c r="N61" s="179">
        <f t="shared" ca="1" si="20"/>
        <v>0</v>
      </c>
      <c r="O61" s="180">
        <f t="shared" ca="1" si="6"/>
        <v>0</v>
      </c>
      <c r="P61" s="181">
        <f t="shared" ca="1" si="19"/>
        <v>0</v>
      </c>
      <c r="Q61" s="182">
        <f t="shared" ca="1" si="7"/>
        <v>0</v>
      </c>
      <c r="R61" s="182">
        <f ca="1">IF(LEN(B61)&gt;0,'9'!R61-'9'!Q61,"")</f>
        <v>0</v>
      </c>
      <c r="S61" s="183"/>
      <c r="T61" s="33"/>
      <c r="U61" s="33"/>
      <c r="V61" s="33"/>
      <c r="W61" s="33"/>
      <c r="X61" s="33"/>
      <c r="Y61" s="33"/>
      <c r="AB61" s="243">
        <f>ROW()</f>
        <v>61</v>
      </c>
      <c r="AC61" s="118">
        <f t="shared" ca="1" si="8"/>
        <v>0</v>
      </c>
      <c r="AD61" s="118">
        <f t="shared" ca="1" si="9"/>
        <v>0</v>
      </c>
      <c r="AE61" s="119" t="str">
        <f t="shared" ca="1" si="10"/>
        <v>-</v>
      </c>
      <c r="AF61" s="118" t="str">
        <f t="shared" ca="1" si="11"/>
        <v>-</v>
      </c>
      <c r="AG61" s="119" t="str">
        <f t="shared" ca="1" si="12"/>
        <v>-</v>
      </c>
      <c r="AH61" s="118" t="str">
        <f t="shared" ca="1" si="13"/>
        <v>-</v>
      </c>
      <c r="AI61" s="118">
        <f t="shared" ca="1" si="14"/>
        <v>0</v>
      </c>
      <c r="AJ61" s="120">
        <f t="shared" ca="1" si="15"/>
        <v>0</v>
      </c>
      <c r="AK61" s="118">
        <f t="shared" ca="1" si="16"/>
        <v>0</v>
      </c>
      <c r="AL61" s="118">
        <f t="shared" ca="1" si="17"/>
        <v>2028</v>
      </c>
    </row>
    <row r="62" spans="1:38" ht="27" customHeight="1" x14ac:dyDescent="0.25">
      <c r="A62" s="53">
        <f>'OSNOVNA PLAČA'!A56</f>
        <v>47</v>
      </c>
      <c r="B62" s="333" t="str">
        <f t="shared" ca="1" si="4"/>
        <v>A47</v>
      </c>
      <c r="C62" s="333"/>
      <c r="D62" s="54" t="str">
        <f>IF(LEN('OSNOVNA PLAČA'!C56)&gt;0,'OSNOVNA PLAČA'!C56,"")</f>
        <v/>
      </c>
      <c r="E62" s="55" t="str">
        <f>IF(LEN('OSNOVNA PLAČA'!D56)&gt;0,'OSNOVNA PLAČA'!D56,"")</f>
        <v/>
      </c>
      <c r="F62" s="164">
        <f ca="1">IF(LEN(B62)&gt;0,'OBRAČUNANA OSNOVNA PLAČA'!N56,"")</f>
        <v>0</v>
      </c>
      <c r="G62" s="57"/>
      <c r="H62" s="57"/>
      <c r="I62" s="57"/>
      <c r="J62" s="57"/>
      <c r="K62" s="57"/>
      <c r="L62" s="178">
        <f t="shared" si="5"/>
        <v>0</v>
      </c>
      <c r="M62" s="179">
        <f t="shared" ca="1" si="18"/>
        <v>0</v>
      </c>
      <c r="N62" s="179">
        <f t="shared" ca="1" si="20"/>
        <v>0</v>
      </c>
      <c r="O62" s="180">
        <f t="shared" ca="1" si="6"/>
        <v>0</v>
      </c>
      <c r="P62" s="181">
        <f t="shared" ca="1" si="19"/>
        <v>0</v>
      </c>
      <c r="Q62" s="182">
        <f t="shared" ca="1" si="7"/>
        <v>0</v>
      </c>
      <c r="R62" s="182">
        <f ca="1">IF(LEN(B62)&gt;0,'9'!R62-'9'!Q62,"")</f>
        <v>0</v>
      </c>
      <c r="S62" s="183"/>
      <c r="T62" s="33"/>
      <c r="U62" s="33"/>
      <c r="V62" s="33"/>
      <c r="W62" s="33"/>
      <c r="X62" s="33"/>
      <c r="Y62" s="33"/>
      <c r="AB62" s="243">
        <f>ROW()</f>
        <v>62</v>
      </c>
      <c r="AC62" s="118">
        <f t="shared" ca="1" si="8"/>
        <v>0</v>
      </c>
      <c r="AD62" s="118">
        <f t="shared" ca="1" si="9"/>
        <v>0</v>
      </c>
      <c r="AE62" s="119" t="str">
        <f t="shared" ca="1" si="10"/>
        <v>-</v>
      </c>
      <c r="AF62" s="118" t="str">
        <f t="shared" ca="1" si="11"/>
        <v>-</v>
      </c>
      <c r="AG62" s="119" t="str">
        <f t="shared" ca="1" si="12"/>
        <v>-</v>
      </c>
      <c r="AH62" s="118" t="str">
        <f t="shared" ca="1" si="13"/>
        <v>-</v>
      </c>
      <c r="AI62" s="118">
        <f t="shared" ca="1" si="14"/>
        <v>0</v>
      </c>
      <c r="AJ62" s="120">
        <f t="shared" ca="1" si="15"/>
        <v>0</v>
      </c>
      <c r="AK62" s="118">
        <f t="shared" ca="1" si="16"/>
        <v>0</v>
      </c>
      <c r="AL62" s="118">
        <f t="shared" ca="1" si="17"/>
        <v>2028</v>
      </c>
    </row>
    <row r="63" spans="1:38" ht="27" customHeight="1" x14ac:dyDescent="0.25">
      <c r="A63" s="53">
        <f>'OSNOVNA PLAČA'!A57</f>
        <v>48</v>
      </c>
      <c r="B63" s="333" t="str">
        <f t="shared" ca="1" si="4"/>
        <v>A48</v>
      </c>
      <c r="C63" s="333"/>
      <c r="D63" s="54" t="str">
        <f>IF(LEN('OSNOVNA PLAČA'!C57)&gt;0,'OSNOVNA PLAČA'!C57,"")</f>
        <v/>
      </c>
      <c r="E63" s="55" t="str">
        <f>IF(LEN('OSNOVNA PLAČA'!D57)&gt;0,'OSNOVNA PLAČA'!D57,"")</f>
        <v/>
      </c>
      <c r="F63" s="164">
        <f ca="1">IF(LEN(B63)&gt;0,'OBRAČUNANA OSNOVNA PLAČA'!N57,"")</f>
        <v>0</v>
      </c>
      <c r="G63" s="57"/>
      <c r="H63" s="57"/>
      <c r="I63" s="57"/>
      <c r="J63" s="57"/>
      <c r="K63" s="57"/>
      <c r="L63" s="178">
        <f t="shared" si="5"/>
        <v>0</v>
      </c>
      <c r="M63" s="179">
        <f t="shared" ca="1" si="18"/>
        <v>0</v>
      </c>
      <c r="N63" s="179">
        <f t="shared" ca="1" si="20"/>
        <v>0</v>
      </c>
      <c r="O63" s="180">
        <f t="shared" ca="1" si="6"/>
        <v>0</v>
      </c>
      <c r="P63" s="181">
        <f t="shared" ca="1" si="19"/>
        <v>0</v>
      </c>
      <c r="Q63" s="182">
        <f t="shared" ca="1" si="7"/>
        <v>0</v>
      </c>
      <c r="R63" s="182">
        <f ca="1">IF(LEN(B63)&gt;0,'9'!R63-'9'!Q63,"")</f>
        <v>0</v>
      </c>
      <c r="S63" s="183"/>
      <c r="T63" s="33"/>
      <c r="U63" s="33"/>
      <c r="V63" s="33"/>
      <c r="W63" s="33"/>
      <c r="X63" s="33"/>
      <c r="Y63" s="33"/>
      <c r="AB63" s="243">
        <f>ROW()</f>
        <v>63</v>
      </c>
      <c r="AC63" s="118">
        <f t="shared" ca="1" si="8"/>
        <v>0</v>
      </c>
      <c r="AD63" s="118">
        <f t="shared" ca="1" si="9"/>
        <v>0</v>
      </c>
      <c r="AE63" s="119" t="str">
        <f t="shared" ca="1" si="10"/>
        <v>-</v>
      </c>
      <c r="AF63" s="118" t="str">
        <f t="shared" ca="1" si="11"/>
        <v>-</v>
      </c>
      <c r="AG63" s="119" t="str">
        <f t="shared" ca="1" si="12"/>
        <v>-</v>
      </c>
      <c r="AH63" s="118" t="str">
        <f t="shared" ca="1" si="13"/>
        <v>-</v>
      </c>
      <c r="AI63" s="118">
        <f t="shared" ca="1" si="14"/>
        <v>0</v>
      </c>
      <c r="AJ63" s="120">
        <f t="shared" ca="1" si="15"/>
        <v>0</v>
      </c>
      <c r="AK63" s="118">
        <f t="shared" ca="1" si="16"/>
        <v>0</v>
      </c>
      <c r="AL63" s="118">
        <f t="shared" ca="1" si="17"/>
        <v>2028</v>
      </c>
    </row>
    <row r="64" spans="1:38" ht="27" customHeight="1" x14ac:dyDescent="0.25">
      <c r="A64" s="53">
        <f>'OSNOVNA PLAČA'!A58</f>
        <v>49</v>
      </c>
      <c r="B64" s="333" t="str">
        <f t="shared" ca="1" si="4"/>
        <v>A49</v>
      </c>
      <c r="C64" s="333"/>
      <c r="D64" s="54" t="str">
        <f>IF(LEN('OSNOVNA PLAČA'!C58)&gt;0,'OSNOVNA PLAČA'!C58,"")</f>
        <v/>
      </c>
      <c r="E64" s="55" t="str">
        <f>IF(LEN('OSNOVNA PLAČA'!D58)&gt;0,'OSNOVNA PLAČA'!D58,"")</f>
        <v/>
      </c>
      <c r="F64" s="164">
        <f ca="1">IF(LEN(B64)&gt;0,'OBRAČUNANA OSNOVNA PLAČA'!N58,"")</f>
        <v>0</v>
      </c>
      <c r="G64" s="57"/>
      <c r="H64" s="57"/>
      <c r="I64" s="57"/>
      <c r="J64" s="57"/>
      <c r="K64" s="57"/>
      <c r="L64" s="178">
        <f t="shared" si="5"/>
        <v>0</v>
      </c>
      <c r="M64" s="179">
        <f t="shared" ca="1" si="18"/>
        <v>0</v>
      </c>
      <c r="N64" s="179">
        <f t="shared" ca="1" si="20"/>
        <v>0</v>
      </c>
      <c r="O64" s="180">
        <f t="shared" ca="1" si="6"/>
        <v>0</v>
      </c>
      <c r="P64" s="181">
        <f t="shared" ca="1" si="19"/>
        <v>0</v>
      </c>
      <c r="Q64" s="182">
        <f t="shared" ca="1" si="7"/>
        <v>0</v>
      </c>
      <c r="R64" s="182">
        <f ca="1">IF(LEN(B64)&gt;0,'9'!R64-'9'!Q64,"")</f>
        <v>0</v>
      </c>
      <c r="S64" s="183"/>
      <c r="T64" s="33"/>
      <c r="U64" s="33"/>
      <c r="V64" s="33"/>
      <c r="W64" s="33"/>
      <c r="X64" s="33"/>
      <c r="Y64" s="33"/>
      <c r="AB64" s="243">
        <f>ROW()</f>
        <v>64</v>
      </c>
      <c r="AC64" s="118">
        <f t="shared" ca="1" si="8"/>
        <v>0</v>
      </c>
      <c r="AD64" s="118">
        <f t="shared" ca="1" si="9"/>
        <v>0</v>
      </c>
      <c r="AE64" s="119" t="str">
        <f t="shared" ca="1" si="10"/>
        <v>-</v>
      </c>
      <c r="AF64" s="118" t="str">
        <f t="shared" ca="1" si="11"/>
        <v>-</v>
      </c>
      <c r="AG64" s="119" t="str">
        <f t="shared" ca="1" si="12"/>
        <v>-</v>
      </c>
      <c r="AH64" s="118" t="str">
        <f t="shared" ca="1" si="13"/>
        <v>-</v>
      </c>
      <c r="AI64" s="118">
        <f t="shared" ca="1" si="14"/>
        <v>0</v>
      </c>
      <c r="AJ64" s="120">
        <f t="shared" ca="1" si="15"/>
        <v>0</v>
      </c>
      <c r="AK64" s="118">
        <f t="shared" ca="1" si="16"/>
        <v>0</v>
      </c>
      <c r="AL64" s="118">
        <f t="shared" ca="1" si="17"/>
        <v>2028</v>
      </c>
    </row>
    <row r="65" spans="1:38" ht="27" customHeight="1" x14ac:dyDescent="0.25">
      <c r="A65" s="53">
        <f>'OSNOVNA PLAČA'!A59</f>
        <v>50</v>
      </c>
      <c r="B65" s="333" t="str">
        <f t="shared" ca="1" si="4"/>
        <v>A50</v>
      </c>
      <c r="C65" s="333"/>
      <c r="D65" s="54" t="str">
        <f>IF(LEN('OSNOVNA PLAČA'!C59)&gt;0,'OSNOVNA PLAČA'!C59,"")</f>
        <v/>
      </c>
      <c r="E65" s="55" t="str">
        <f>IF(LEN('OSNOVNA PLAČA'!D59)&gt;0,'OSNOVNA PLAČA'!D59,"")</f>
        <v/>
      </c>
      <c r="F65" s="164">
        <f ca="1">IF(LEN(B65)&gt;0,'OBRAČUNANA OSNOVNA PLAČA'!N59,"")</f>
        <v>0</v>
      </c>
      <c r="G65" s="57"/>
      <c r="H65" s="57"/>
      <c r="I65" s="57"/>
      <c r="J65" s="57"/>
      <c r="K65" s="57"/>
      <c r="L65" s="178">
        <f t="shared" si="5"/>
        <v>0</v>
      </c>
      <c r="M65" s="179">
        <f t="shared" ca="1" si="18"/>
        <v>0</v>
      </c>
      <c r="N65" s="179">
        <f t="shared" ca="1" si="20"/>
        <v>0</v>
      </c>
      <c r="O65" s="180">
        <f t="shared" ca="1" si="6"/>
        <v>0</v>
      </c>
      <c r="P65" s="181">
        <f t="shared" ca="1" si="19"/>
        <v>0</v>
      </c>
      <c r="Q65" s="182">
        <f t="shared" ca="1" si="7"/>
        <v>0</v>
      </c>
      <c r="R65" s="182">
        <f ca="1">IF(LEN(B65)&gt;0,'9'!R65-'9'!Q65,"")</f>
        <v>0</v>
      </c>
      <c r="S65" s="183"/>
      <c r="T65" s="33"/>
      <c r="U65" s="33"/>
      <c r="V65" s="33"/>
      <c r="W65" s="33"/>
      <c r="X65" s="33"/>
      <c r="Y65" s="33"/>
      <c r="AB65" s="243">
        <f>ROW()</f>
        <v>65</v>
      </c>
      <c r="AC65" s="118">
        <f t="shared" ca="1" si="8"/>
        <v>0</v>
      </c>
      <c r="AD65" s="118">
        <f t="shared" ca="1" si="9"/>
        <v>0</v>
      </c>
      <c r="AE65" s="119" t="str">
        <f t="shared" ca="1" si="10"/>
        <v>-</v>
      </c>
      <c r="AF65" s="118" t="str">
        <f t="shared" ca="1" si="11"/>
        <v>-</v>
      </c>
      <c r="AG65" s="119" t="str">
        <f t="shared" ca="1" si="12"/>
        <v>-</v>
      </c>
      <c r="AH65" s="118" t="str">
        <f t="shared" ca="1" si="13"/>
        <v>-</v>
      </c>
      <c r="AI65" s="118">
        <f t="shared" ca="1" si="14"/>
        <v>0</v>
      </c>
      <c r="AJ65" s="120">
        <f t="shared" ca="1" si="15"/>
        <v>0</v>
      </c>
      <c r="AK65" s="118">
        <f t="shared" ca="1" si="16"/>
        <v>0</v>
      </c>
      <c r="AL65" s="118">
        <f t="shared" ca="1" si="17"/>
        <v>2028</v>
      </c>
    </row>
    <row r="66" spans="1:38" ht="27" customHeight="1" x14ac:dyDescent="0.25">
      <c r="A66" s="53">
        <f>'OSNOVNA PLAČA'!A60</f>
        <v>51</v>
      </c>
      <c r="B66" s="333" t="str">
        <f t="shared" ca="1" si="4"/>
        <v>A51</v>
      </c>
      <c r="C66" s="333"/>
      <c r="D66" s="54" t="str">
        <f>IF(LEN('OSNOVNA PLAČA'!C60)&gt;0,'OSNOVNA PLAČA'!C60,"")</f>
        <v/>
      </c>
      <c r="E66" s="55" t="str">
        <f>IF(LEN('OSNOVNA PLAČA'!D60)&gt;0,'OSNOVNA PLAČA'!D60,"")</f>
        <v/>
      </c>
      <c r="F66" s="164">
        <f ca="1">IF(LEN(B66)&gt;0,'OBRAČUNANA OSNOVNA PLAČA'!N60,"")</f>
        <v>0</v>
      </c>
      <c r="G66" s="57"/>
      <c r="H66" s="57"/>
      <c r="I66" s="57"/>
      <c r="J66" s="57"/>
      <c r="K66" s="57"/>
      <c r="L66" s="178">
        <f t="shared" si="5"/>
        <v>0</v>
      </c>
      <c r="M66" s="179">
        <f t="shared" ca="1" si="18"/>
        <v>0</v>
      </c>
      <c r="N66" s="179">
        <f t="shared" ca="1" si="20"/>
        <v>0</v>
      </c>
      <c r="O66" s="180">
        <f t="shared" ca="1" si="6"/>
        <v>0</v>
      </c>
      <c r="P66" s="181">
        <f t="shared" ca="1" si="19"/>
        <v>0</v>
      </c>
      <c r="Q66" s="182">
        <f t="shared" ca="1" si="7"/>
        <v>0</v>
      </c>
      <c r="R66" s="182">
        <f ca="1">IF(LEN(B66)&gt;0,'9'!R66-'9'!Q66,"")</f>
        <v>0</v>
      </c>
      <c r="S66" s="183"/>
      <c r="T66" s="33"/>
      <c r="U66" s="33"/>
      <c r="V66" s="33"/>
      <c r="W66" s="33"/>
      <c r="X66" s="33"/>
      <c r="Y66" s="33"/>
      <c r="AB66" s="243">
        <f>ROW()</f>
        <v>66</v>
      </c>
      <c r="AC66" s="118">
        <f t="shared" ca="1" si="8"/>
        <v>0</v>
      </c>
      <c r="AD66" s="118">
        <f t="shared" ca="1" si="9"/>
        <v>0</v>
      </c>
      <c r="AE66" s="119" t="str">
        <f t="shared" ca="1" si="10"/>
        <v>-</v>
      </c>
      <c r="AF66" s="118" t="str">
        <f t="shared" ca="1" si="11"/>
        <v>-</v>
      </c>
      <c r="AG66" s="119" t="str">
        <f t="shared" ca="1" si="12"/>
        <v>-</v>
      </c>
      <c r="AH66" s="118" t="str">
        <f t="shared" ca="1" si="13"/>
        <v>-</v>
      </c>
      <c r="AI66" s="118">
        <f t="shared" ca="1" si="14"/>
        <v>0</v>
      </c>
      <c r="AJ66" s="120">
        <f t="shared" ca="1" si="15"/>
        <v>0</v>
      </c>
      <c r="AK66" s="118">
        <f t="shared" ca="1" si="16"/>
        <v>0</v>
      </c>
      <c r="AL66" s="118">
        <f t="shared" ca="1" si="17"/>
        <v>2028</v>
      </c>
    </row>
    <row r="67" spans="1:38" ht="27" customHeight="1" x14ac:dyDescent="0.25">
      <c r="A67" s="53">
        <f>'OSNOVNA PLAČA'!A61</f>
        <v>52</v>
      </c>
      <c r="B67" s="333" t="str">
        <f t="shared" ca="1" si="4"/>
        <v>A52</v>
      </c>
      <c r="C67" s="333"/>
      <c r="D67" s="54" t="str">
        <f>IF(LEN('OSNOVNA PLAČA'!C61)&gt;0,'OSNOVNA PLAČA'!C61,"")</f>
        <v/>
      </c>
      <c r="E67" s="55" t="str">
        <f>IF(LEN('OSNOVNA PLAČA'!D61)&gt;0,'OSNOVNA PLAČA'!D61,"")</f>
        <v/>
      </c>
      <c r="F67" s="164">
        <f ca="1">IF(LEN(B67)&gt;0,'OBRAČUNANA OSNOVNA PLAČA'!N61,"")</f>
        <v>0</v>
      </c>
      <c r="G67" s="57"/>
      <c r="H67" s="57"/>
      <c r="I67" s="57"/>
      <c r="J67" s="57"/>
      <c r="K67" s="57"/>
      <c r="L67" s="178">
        <f t="shared" si="5"/>
        <v>0</v>
      </c>
      <c r="M67" s="179">
        <f t="shared" ca="1" si="18"/>
        <v>0</v>
      </c>
      <c r="N67" s="179">
        <f t="shared" ca="1" si="20"/>
        <v>0</v>
      </c>
      <c r="O67" s="180">
        <f t="shared" ca="1" si="6"/>
        <v>0</v>
      </c>
      <c r="P67" s="181">
        <f t="shared" ca="1" si="19"/>
        <v>0</v>
      </c>
      <c r="Q67" s="182">
        <f t="shared" ca="1" si="7"/>
        <v>0</v>
      </c>
      <c r="R67" s="182">
        <f ca="1">IF(LEN(B67)&gt;0,'9'!R67-'9'!Q67,"")</f>
        <v>0</v>
      </c>
      <c r="S67" s="183"/>
      <c r="T67" s="33"/>
      <c r="U67" s="33"/>
      <c r="V67" s="33"/>
      <c r="W67" s="33"/>
      <c r="X67" s="33"/>
      <c r="Y67" s="33"/>
      <c r="AB67" s="243">
        <f>ROW()</f>
        <v>67</v>
      </c>
      <c r="AC67" s="118">
        <f t="shared" ca="1" si="8"/>
        <v>0</v>
      </c>
      <c r="AD67" s="118">
        <f t="shared" ca="1" si="9"/>
        <v>0</v>
      </c>
      <c r="AE67" s="119" t="str">
        <f t="shared" ca="1" si="10"/>
        <v>-</v>
      </c>
      <c r="AF67" s="118" t="str">
        <f t="shared" ca="1" si="11"/>
        <v>-</v>
      </c>
      <c r="AG67" s="119" t="str">
        <f t="shared" ca="1" si="12"/>
        <v>-</v>
      </c>
      <c r="AH67" s="118" t="str">
        <f t="shared" ca="1" si="13"/>
        <v>-</v>
      </c>
      <c r="AI67" s="118">
        <f t="shared" ca="1" si="14"/>
        <v>0</v>
      </c>
      <c r="AJ67" s="120">
        <f t="shared" ca="1" si="15"/>
        <v>0</v>
      </c>
      <c r="AK67" s="118">
        <f t="shared" ca="1" si="16"/>
        <v>0</v>
      </c>
      <c r="AL67" s="118">
        <f t="shared" ca="1" si="17"/>
        <v>2028</v>
      </c>
    </row>
    <row r="68" spans="1:38" ht="27" customHeight="1" x14ac:dyDescent="0.25">
      <c r="A68" s="53">
        <f>'OSNOVNA PLAČA'!A62</f>
        <v>53</v>
      </c>
      <c r="B68" s="333" t="str">
        <f t="shared" ca="1" si="4"/>
        <v>A53</v>
      </c>
      <c r="C68" s="333"/>
      <c r="D68" s="54" t="str">
        <f>IF(LEN('OSNOVNA PLAČA'!C62)&gt;0,'OSNOVNA PLAČA'!C62,"")</f>
        <v/>
      </c>
      <c r="E68" s="55" t="str">
        <f>IF(LEN('OSNOVNA PLAČA'!D62)&gt;0,'OSNOVNA PLAČA'!D62,"")</f>
        <v/>
      </c>
      <c r="F68" s="164">
        <f ca="1">IF(LEN(B68)&gt;0,'OBRAČUNANA OSNOVNA PLAČA'!N62,"")</f>
        <v>0</v>
      </c>
      <c r="G68" s="57"/>
      <c r="H68" s="57"/>
      <c r="I68" s="57"/>
      <c r="J68" s="57"/>
      <c r="K68" s="57"/>
      <c r="L68" s="178">
        <f t="shared" si="5"/>
        <v>0</v>
      </c>
      <c r="M68" s="179">
        <f t="shared" ca="1" si="18"/>
        <v>0</v>
      </c>
      <c r="N68" s="179">
        <f t="shared" ca="1" si="20"/>
        <v>0</v>
      </c>
      <c r="O68" s="180">
        <f t="shared" ca="1" si="6"/>
        <v>0</v>
      </c>
      <c r="P68" s="181">
        <f t="shared" ca="1" si="19"/>
        <v>0</v>
      </c>
      <c r="Q68" s="182">
        <f t="shared" ca="1" si="7"/>
        <v>0</v>
      </c>
      <c r="R68" s="182">
        <f ca="1">IF(LEN(B68)&gt;0,'9'!R68-'9'!Q68,"")</f>
        <v>0</v>
      </c>
      <c r="S68" s="183"/>
      <c r="T68" s="33"/>
      <c r="U68" s="33"/>
      <c r="V68" s="33"/>
      <c r="W68" s="33"/>
      <c r="X68" s="33"/>
      <c r="Y68" s="33"/>
      <c r="AB68" s="243">
        <f>ROW()</f>
        <v>68</v>
      </c>
      <c r="AC68" s="118">
        <f t="shared" ca="1" si="8"/>
        <v>0</v>
      </c>
      <c r="AD68" s="118">
        <f t="shared" ca="1" si="9"/>
        <v>0</v>
      </c>
      <c r="AE68" s="119" t="str">
        <f t="shared" ca="1" si="10"/>
        <v>-</v>
      </c>
      <c r="AF68" s="118" t="str">
        <f t="shared" ca="1" si="11"/>
        <v>-</v>
      </c>
      <c r="AG68" s="119" t="str">
        <f t="shared" ca="1" si="12"/>
        <v>-</v>
      </c>
      <c r="AH68" s="118" t="str">
        <f t="shared" ca="1" si="13"/>
        <v>-</v>
      </c>
      <c r="AI68" s="118">
        <f t="shared" ca="1" si="14"/>
        <v>0</v>
      </c>
      <c r="AJ68" s="120">
        <f t="shared" ca="1" si="15"/>
        <v>0</v>
      </c>
      <c r="AK68" s="118">
        <f t="shared" ca="1" si="16"/>
        <v>0</v>
      </c>
      <c r="AL68" s="118">
        <f t="shared" ca="1" si="17"/>
        <v>2028</v>
      </c>
    </row>
    <row r="69" spans="1:38" ht="27" customHeight="1" x14ac:dyDescent="0.25">
      <c r="A69" s="53">
        <f>'OSNOVNA PLAČA'!A63</f>
        <v>54</v>
      </c>
      <c r="B69" s="333" t="str">
        <f t="shared" ca="1" si="4"/>
        <v>A54</v>
      </c>
      <c r="C69" s="333"/>
      <c r="D69" s="54" t="str">
        <f>IF(LEN('OSNOVNA PLAČA'!C63)&gt;0,'OSNOVNA PLAČA'!C63,"")</f>
        <v/>
      </c>
      <c r="E69" s="55" t="str">
        <f>IF(LEN('OSNOVNA PLAČA'!D63)&gt;0,'OSNOVNA PLAČA'!D63,"")</f>
        <v/>
      </c>
      <c r="F69" s="164">
        <f ca="1">IF(LEN(B69)&gt;0,'OBRAČUNANA OSNOVNA PLAČA'!N63,"")</f>
        <v>0</v>
      </c>
      <c r="G69" s="57"/>
      <c r="H69" s="57"/>
      <c r="I69" s="57"/>
      <c r="J69" s="57"/>
      <c r="K69" s="57"/>
      <c r="L69" s="178">
        <f t="shared" si="5"/>
        <v>0</v>
      </c>
      <c r="M69" s="179">
        <f t="shared" ca="1" si="18"/>
        <v>0</v>
      </c>
      <c r="N69" s="179">
        <f t="shared" ca="1" si="20"/>
        <v>0</v>
      </c>
      <c r="O69" s="180">
        <f t="shared" ca="1" si="6"/>
        <v>0</v>
      </c>
      <c r="P69" s="181">
        <f t="shared" ca="1" si="19"/>
        <v>0</v>
      </c>
      <c r="Q69" s="182">
        <f t="shared" ca="1" si="7"/>
        <v>0</v>
      </c>
      <c r="R69" s="182">
        <f ca="1">IF(LEN(B69)&gt;0,'9'!R69-'9'!Q69,"")</f>
        <v>0</v>
      </c>
      <c r="S69" s="183"/>
      <c r="T69" s="33"/>
      <c r="U69" s="33"/>
      <c r="V69" s="33"/>
      <c r="W69" s="33"/>
      <c r="X69" s="33"/>
      <c r="Y69" s="33"/>
      <c r="AB69" s="243">
        <f>ROW()</f>
        <v>69</v>
      </c>
      <c r="AC69" s="118">
        <f t="shared" ca="1" si="8"/>
        <v>0</v>
      </c>
      <c r="AD69" s="118">
        <f t="shared" ca="1" si="9"/>
        <v>0</v>
      </c>
      <c r="AE69" s="119" t="str">
        <f t="shared" ca="1" si="10"/>
        <v>-</v>
      </c>
      <c r="AF69" s="118" t="str">
        <f t="shared" ca="1" si="11"/>
        <v>-</v>
      </c>
      <c r="AG69" s="119" t="str">
        <f t="shared" ca="1" si="12"/>
        <v>-</v>
      </c>
      <c r="AH69" s="118" t="str">
        <f t="shared" ca="1" si="13"/>
        <v>-</v>
      </c>
      <c r="AI69" s="118">
        <f t="shared" ca="1" si="14"/>
        <v>0</v>
      </c>
      <c r="AJ69" s="120">
        <f t="shared" ca="1" si="15"/>
        <v>0</v>
      </c>
      <c r="AK69" s="118">
        <f t="shared" ca="1" si="16"/>
        <v>0</v>
      </c>
      <c r="AL69" s="118">
        <f t="shared" ca="1" si="17"/>
        <v>2028</v>
      </c>
    </row>
    <row r="70" spans="1:38" ht="27" customHeight="1" x14ac:dyDescent="0.25">
      <c r="A70" s="53">
        <f>'OSNOVNA PLAČA'!A64</f>
        <v>55</v>
      </c>
      <c r="B70" s="333" t="str">
        <f t="shared" ca="1" si="4"/>
        <v>A55</v>
      </c>
      <c r="C70" s="333"/>
      <c r="D70" s="54" t="str">
        <f>IF(LEN('OSNOVNA PLAČA'!C64)&gt;0,'OSNOVNA PLAČA'!C64,"")</f>
        <v/>
      </c>
      <c r="E70" s="55" t="str">
        <f>IF(LEN('OSNOVNA PLAČA'!D64)&gt;0,'OSNOVNA PLAČA'!D64,"")</f>
        <v/>
      </c>
      <c r="F70" s="164">
        <f ca="1">IF(LEN(B70)&gt;0,'OBRAČUNANA OSNOVNA PLAČA'!N64,"")</f>
        <v>0</v>
      </c>
      <c r="G70" s="57"/>
      <c r="H70" s="57"/>
      <c r="I70" s="57"/>
      <c r="J70" s="57"/>
      <c r="K70" s="57"/>
      <c r="L70" s="178">
        <f t="shared" si="5"/>
        <v>0</v>
      </c>
      <c r="M70" s="179">
        <f t="shared" ca="1" si="18"/>
        <v>0</v>
      </c>
      <c r="N70" s="179">
        <f t="shared" ca="1" si="20"/>
        <v>0</v>
      </c>
      <c r="O70" s="180">
        <f t="shared" ca="1" si="6"/>
        <v>0</v>
      </c>
      <c r="P70" s="181">
        <f t="shared" ca="1" si="19"/>
        <v>0</v>
      </c>
      <c r="Q70" s="182">
        <f t="shared" ca="1" si="7"/>
        <v>0</v>
      </c>
      <c r="R70" s="182">
        <f ca="1">IF(LEN(B70)&gt;0,'9'!R70-'9'!Q70,"")</f>
        <v>0</v>
      </c>
      <c r="S70" s="183"/>
      <c r="T70" s="33"/>
      <c r="U70" s="33"/>
      <c r="V70" s="33"/>
      <c r="W70" s="33"/>
      <c r="X70" s="33"/>
      <c r="Y70" s="33"/>
      <c r="AB70" s="243">
        <f>ROW()</f>
        <v>70</v>
      </c>
      <c r="AC70" s="118">
        <f t="shared" ca="1" si="8"/>
        <v>0</v>
      </c>
      <c r="AD70" s="118">
        <f t="shared" ca="1" si="9"/>
        <v>0</v>
      </c>
      <c r="AE70" s="119" t="str">
        <f t="shared" ca="1" si="10"/>
        <v>-</v>
      </c>
      <c r="AF70" s="118" t="str">
        <f t="shared" ca="1" si="11"/>
        <v>-</v>
      </c>
      <c r="AG70" s="119" t="str">
        <f t="shared" ca="1" si="12"/>
        <v>-</v>
      </c>
      <c r="AH70" s="118" t="str">
        <f t="shared" ca="1" si="13"/>
        <v>-</v>
      </c>
      <c r="AI70" s="118">
        <f t="shared" ca="1" si="14"/>
        <v>0</v>
      </c>
      <c r="AJ70" s="120">
        <f t="shared" ca="1" si="15"/>
        <v>0</v>
      </c>
      <c r="AK70" s="118">
        <f t="shared" ca="1" si="16"/>
        <v>0</v>
      </c>
      <c r="AL70" s="118">
        <f t="shared" ca="1" si="17"/>
        <v>2028</v>
      </c>
    </row>
    <row r="71" spans="1:38" ht="27" customHeight="1" x14ac:dyDescent="0.25">
      <c r="A71" s="53">
        <f>'OSNOVNA PLAČA'!A65</f>
        <v>56</v>
      </c>
      <c r="B71" s="333" t="str">
        <f t="shared" ca="1" si="4"/>
        <v>A56</v>
      </c>
      <c r="C71" s="333"/>
      <c r="D71" s="54" t="str">
        <f>IF(LEN('OSNOVNA PLAČA'!C65)&gt;0,'OSNOVNA PLAČA'!C65,"")</f>
        <v/>
      </c>
      <c r="E71" s="55" t="str">
        <f>IF(LEN('OSNOVNA PLAČA'!D65)&gt;0,'OSNOVNA PLAČA'!D65,"")</f>
        <v/>
      </c>
      <c r="F71" s="164">
        <f ca="1">IF(LEN(B71)&gt;0,'OBRAČUNANA OSNOVNA PLAČA'!N65,"")</f>
        <v>0</v>
      </c>
      <c r="G71" s="57"/>
      <c r="H71" s="57"/>
      <c r="I71" s="57"/>
      <c r="J71" s="57"/>
      <c r="K71" s="57"/>
      <c r="L71" s="178">
        <f t="shared" si="5"/>
        <v>0</v>
      </c>
      <c r="M71" s="179">
        <f t="shared" ca="1" si="18"/>
        <v>0</v>
      </c>
      <c r="N71" s="179">
        <f t="shared" ca="1" si="20"/>
        <v>0</v>
      </c>
      <c r="O71" s="180">
        <f t="shared" ca="1" si="6"/>
        <v>0</v>
      </c>
      <c r="P71" s="181">
        <f t="shared" ca="1" si="19"/>
        <v>0</v>
      </c>
      <c r="Q71" s="182">
        <f t="shared" ca="1" si="7"/>
        <v>0</v>
      </c>
      <c r="R71" s="182">
        <f ca="1">IF(LEN(B71)&gt;0,'9'!R71-'9'!Q71,"")</f>
        <v>0</v>
      </c>
      <c r="S71" s="183"/>
      <c r="T71" s="33"/>
      <c r="U71" s="33"/>
      <c r="V71" s="33"/>
      <c r="W71" s="33"/>
      <c r="X71" s="33"/>
      <c r="Y71" s="33"/>
      <c r="AB71" s="243">
        <f>ROW()</f>
        <v>71</v>
      </c>
      <c r="AC71" s="118">
        <f t="shared" ca="1" si="8"/>
        <v>0</v>
      </c>
      <c r="AD71" s="118">
        <f t="shared" ca="1" si="9"/>
        <v>0</v>
      </c>
      <c r="AE71" s="119" t="str">
        <f t="shared" ca="1" si="10"/>
        <v>-</v>
      </c>
      <c r="AF71" s="118" t="str">
        <f t="shared" ca="1" si="11"/>
        <v>-</v>
      </c>
      <c r="AG71" s="119" t="str">
        <f t="shared" ca="1" si="12"/>
        <v>-</v>
      </c>
      <c r="AH71" s="118" t="str">
        <f t="shared" ca="1" si="13"/>
        <v>-</v>
      </c>
      <c r="AI71" s="118">
        <f t="shared" ca="1" si="14"/>
        <v>0</v>
      </c>
      <c r="AJ71" s="120">
        <f t="shared" ca="1" si="15"/>
        <v>0</v>
      </c>
      <c r="AK71" s="118">
        <f t="shared" ca="1" si="16"/>
        <v>0</v>
      </c>
      <c r="AL71" s="118">
        <f t="shared" ca="1" si="17"/>
        <v>2028</v>
      </c>
    </row>
    <row r="72" spans="1:38" ht="27" customHeight="1" x14ac:dyDescent="0.25">
      <c r="A72" s="53">
        <f>'OSNOVNA PLAČA'!A66</f>
        <v>57</v>
      </c>
      <c r="B72" s="333" t="str">
        <f t="shared" ca="1" si="4"/>
        <v>A57</v>
      </c>
      <c r="C72" s="333"/>
      <c r="D72" s="54" t="str">
        <f>IF(LEN('OSNOVNA PLAČA'!C66)&gt;0,'OSNOVNA PLAČA'!C66,"")</f>
        <v/>
      </c>
      <c r="E72" s="55" t="str">
        <f>IF(LEN('OSNOVNA PLAČA'!D66)&gt;0,'OSNOVNA PLAČA'!D66,"")</f>
        <v/>
      </c>
      <c r="F72" s="164">
        <f ca="1">IF(LEN(B72)&gt;0,'OBRAČUNANA OSNOVNA PLAČA'!N66,"")</f>
        <v>0</v>
      </c>
      <c r="G72" s="57"/>
      <c r="H72" s="57"/>
      <c r="I72" s="57"/>
      <c r="J72" s="57"/>
      <c r="K72" s="57"/>
      <c r="L72" s="178">
        <f t="shared" si="5"/>
        <v>0</v>
      </c>
      <c r="M72" s="179">
        <f t="shared" ca="1" si="18"/>
        <v>0</v>
      </c>
      <c r="N72" s="179">
        <f t="shared" ca="1" si="20"/>
        <v>0</v>
      </c>
      <c r="O72" s="180">
        <f t="shared" ca="1" si="6"/>
        <v>0</v>
      </c>
      <c r="P72" s="181">
        <f t="shared" ca="1" si="19"/>
        <v>0</v>
      </c>
      <c r="Q72" s="182">
        <f t="shared" ca="1" si="7"/>
        <v>0</v>
      </c>
      <c r="R72" s="182">
        <f ca="1">IF(LEN(B72)&gt;0,'9'!R72-'9'!Q72,"")</f>
        <v>0</v>
      </c>
      <c r="S72" s="183"/>
      <c r="T72" s="33"/>
      <c r="U72" s="33"/>
      <c r="V72" s="33"/>
      <c r="W72" s="33"/>
      <c r="X72" s="33"/>
      <c r="Y72" s="33"/>
      <c r="AB72" s="243">
        <f>ROW()</f>
        <v>72</v>
      </c>
      <c r="AC72" s="118">
        <f t="shared" ca="1" si="8"/>
        <v>0</v>
      </c>
      <c r="AD72" s="118">
        <f t="shared" ca="1" si="9"/>
        <v>0</v>
      </c>
      <c r="AE72" s="119" t="str">
        <f t="shared" ca="1" si="10"/>
        <v>-</v>
      </c>
      <c r="AF72" s="118" t="str">
        <f t="shared" ca="1" si="11"/>
        <v>-</v>
      </c>
      <c r="AG72" s="119" t="str">
        <f t="shared" ca="1" si="12"/>
        <v>-</v>
      </c>
      <c r="AH72" s="118" t="str">
        <f t="shared" ca="1" si="13"/>
        <v>-</v>
      </c>
      <c r="AI72" s="118">
        <f t="shared" ca="1" si="14"/>
        <v>0</v>
      </c>
      <c r="AJ72" s="120">
        <f t="shared" ca="1" si="15"/>
        <v>0</v>
      </c>
      <c r="AK72" s="118">
        <f t="shared" ca="1" si="16"/>
        <v>0</v>
      </c>
      <c r="AL72" s="118">
        <f t="shared" ca="1" si="17"/>
        <v>2028</v>
      </c>
    </row>
    <row r="73" spans="1:38" ht="27" customHeight="1" x14ac:dyDescent="0.25">
      <c r="A73" s="53">
        <f>'OSNOVNA PLAČA'!A67</f>
        <v>58</v>
      </c>
      <c r="B73" s="333" t="str">
        <f t="shared" ca="1" si="4"/>
        <v>A58</v>
      </c>
      <c r="C73" s="333"/>
      <c r="D73" s="54" t="str">
        <f>IF(LEN('OSNOVNA PLAČA'!C67)&gt;0,'OSNOVNA PLAČA'!C67,"")</f>
        <v/>
      </c>
      <c r="E73" s="55" t="str">
        <f>IF(LEN('OSNOVNA PLAČA'!D67)&gt;0,'OSNOVNA PLAČA'!D67,"")</f>
        <v/>
      </c>
      <c r="F73" s="164">
        <f ca="1">IF(LEN(B73)&gt;0,'OBRAČUNANA OSNOVNA PLAČA'!N67,"")</f>
        <v>0</v>
      </c>
      <c r="G73" s="57"/>
      <c r="H73" s="57"/>
      <c r="I73" s="57"/>
      <c r="J73" s="57"/>
      <c r="K73" s="57"/>
      <c r="L73" s="178">
        <f t="shared" si="5"/>
        <v>0</v>
      </c>
      <c r="M73" s="179">
        <f t="shared" ca="1" si="18"/>
        <v>0</v>
      </c>
      <c r="N73" s="179">
        <f t="shared" ca="1" si="20"/>
        <v>0</v>
      </c>
      <c r="O73" s="180">
        <f t="shared" ca="1" si="6"/>
        <v>0</v>
      </c>
      <c r="P73" s="181">
        <f t="shared" ca="1" si="19"/>
        <v>0</v>
      </c>
      <c r="Q73" s="182">
        <f t="shared" ca="1" si="7"/>
        <v>0</v>
      </c>
      <c r="R73" s="182">
        <f ca="1">IF(LEN(B73)&gt;0,'9'!R73-'9'!Q73,"")</f>
        <v>0</v>
      </c>
      <c r="S73" s="183"/>
      <c r="T73" s="33"/>
      <c r="U73" s="33"/>
      <c r="V73" s="33"/>
      <c r="W73" s="33"/>
      <c r="X73" s="33"/>
      <c r="Y73" s="33"/>
      <c r="AB73" s="243">
        <f>ROW()</f>
        <v>73</v>
      </c>
      <c r="AC73" s="118">
        <f t="shared" ca="1" si="8"/>
        <v>0</v>
      </c>
      <c r="AD73" s="118">
        <f t="shared" ca="1" si="9"/>
        <v>0</v>
      </c>
      <c r="AE73" s="119" t="str">
        <f t="shared" ca="1" si="10"/>
        <v>-</v>
      </c>
      <c r="AF73" s="118" t="str">
        <f t="shared" ca="1" si="11"/>
        <v>-</v>
      </c>
      <c r="AG73" s="119" t="str">
        <f t="shared" ca="1" si="12"/>
        <v>-</v>
      </c>
      <c r="AH73" s="118" t="str">
        <f t="shared" ca="1" si="13"/>
        <v>-</v>
      </c>
      <c r="AI73" s="118">
        <f t="shared" ca="1" si="14"/>
        <v>0</v>
      </c>
      <c r="AJ73" s="120">
        <f t="shared" ca="1" si="15"/>
        <v>0</v>
      </c>
      <c r="AK73" s="118">
        <f t="shared" ca="1" si="16"/>
        <v>0</v>
      </c>
      <c r="AL73" s="118">
        <f t="shared" ca="1" si="17"/>
        <v>2028</v>
      </c>
    </row>
    <row r="74" spans="1:38" ht="27" customHeight="1" x14ac:dyDescent="0.25">
      <c r="A74" s="53">
        <f>'OSNOVNA PLAČA'!A68</f>
        <v>59</v>
      </c>
      <c r="B74" s="333" t="str">
        <f t="shared" ca="1" si="4"/>
        <v>A59</v>
      </c>
      <c r="C74" s="333"/>
      <c r="D74" s="54" t="str">
        <f>IF(LEN('OSNOVNA PLAČA'!C68)&gt;0,'OSNOVNA PLAČA'!C68,"")</f>
        <v/>
      </c>
      <c r="E74" s="55" t="str">
        <f>IF(LEN('OSNOVNA PLAČA'!D68)&gt;0,'OSNOVNA PLAČA'!D68,"")</f>
        <v/>
      </c>
      <c r="F74" s="164">
        <f ca="1">IF(LEN(B74)&gt;0,'OBRAČUNANA OSNOVNA PLAČA'!N68,"")</f>
        <v>0</v>
      </c>
      <c r="G74" s="57"/>
      <c r="H74" s="57"/>
      <c r="I74" s="57"/>
      <c r="J74" s="57"/>
      <c r="K74" s="57"/>
      <c r="L74" s="178">
        <f t="shared" si="5"/>
        <v>0</v>
      </c>
      <c r="M74" s="179">
        <f t="shared" ca="1" si="18"/>
        <v>0</v>
      </c>
      <c r="N74" s="179">
        <f t="shared" ca="1" si="20"/>
        <v>0</v>
      </c>
      <c r="O74" s="180">
        <f t="shared" ca="1" si="6"/>
        <v>0</v>
      </c>
      <c r="P74" s="181">
        <f t="shared" ca="1" si="19"/>
        <v>0</v>
      </c>
      <c r="Q74" s="182">
        <f t="shared" ca="1" si="7"/>
        <v>0</v>
      </c>
      <c r="R74" s="182">
        <f ca="1">IF(LEN(B74)&gt;0,'9'!R74-'9'!Q74,"")</f>
        <v>0</v>
      </c>
      <c r="S74" s="183"/>
      <c r="T74" s="33"/>
      <c r="U74" s="33"/>
      <c r="V74" s="33"/>
      <c r="W74" s="33"/>
      <c r="X74" s="33"/>
      <c r="Y74" s="33"/>
      <c r="AB74" s="243">
        <f>ROW()</f>
        <v>74</v>
      </c>
      <c r="AC74" s="118">
        <f t="shared" ca="1" si="8"/>
        <v>0</v>
      </c>
      <c r="AD74" s="118">
        <f t="shared" ca="1" si="9"/>
        <v>0</v>
      </c>
      <c r="AE74" s="119" t="str">
        <f t="shared" ca="1" si="10"/>
        <v>-</v>
      </c>
      <c r="AF74" s="118" t="str">
        <f t="shared" ca="1" si="11"/>
        <v>-</v>
      </c>
      <c r="AG74" s="119" t="str">
        <f t="shared" ca="1" si="12"/>
        <v>-</v>
      </c>
      <c r="AH74" s="118" t="str">
        <f t="shared" ca="1" si="13"/>
        <v>-</v>
      </c>
      <c r="AI74" s="118">
        <f t="shared" ca="1" si="14"/>
        <v>0</v>
      </c>
      <c r="AJ74" s="120">
        <f t="shared" ca="1" si="15"/>
        <v>0</v>
      </c>
      <c r="AK74" s="118">
        <f t="shared" ca="1" si="16"/>
        <v>0</v>
      </c>
      <c r="AL74" s="118">
        <f t="shared" ca="1" si="17"/>
        <v>2028</v>
      </c>
    </row>
    <row r="75" spans="1:38" ht="27" customHeight="1" x14ac:dyDescent="0.25">
      <c r="A75" s="53">
        <f>'OSNOVNA PLAČA'!A69</f>
        <v>60</v>
      </c>
      <c r="B75" s="333" t="str">
        <f t="shared" ca="1" si="4"/>
        <v>A60</v>
      </c>
      <c r="C75" s="333"/>
      <c r="D75" s="54" t="str">
        <f>IF(LEN('OSNOVNA PLAČA'!C69)&gt;0,'OSNOVNA PLAČA'!C69,"")</f>
        <v/>
      </c>
      <c r="E75" s="55" t="str">
        <f>IF(LEN('OSNOVNA PLAČA'!D69)&gt;0,'OSNOVNA PLAČA'!D69,"")</f>
        <v/>
      </c>
      <c r="F75" s="164">
        <f ca="1">IF(LEN(B75)&gt;0,'OBRAČUNANA OSNOVNA PLAČA'!N69,"")</f>
        <v>0</v>
      </c>
      <c r="G75" s="57"/>
      <c r="H75" s="57"/>
      <c r="I75" s="57"/>
      <c r="J75" s="57"/>
      <c r="K75" s="57"/>
      <c r="L75" s="178">
        <f t="shared" si="5"/>
        <v>0</v>
      </c>
      <c r="M75" s="179">
        <f t="shared" ca="1" si="18"/>
        <v>0</v>
      </c>
      <c r="N75" s="179">
        <f t="shared" ca="1" si="20"/>
        <v>0</v>
      </c>
      <c r="O75" s="180">
        <f t="shared" ca="1" si="6"/>
        <v>0</v>
      </c>
      <c r="P75" s="181">
        <f t="shared" ca="1" si="19"/>
        <v>0</v>
      </c>
      <c r="Q75" s="182">
        <f t="shared" ca="1" si="7"/>
        <v>0</v>
      </c>
      <c r="R75" s="182">
        <f ca="1">IF(LEN(B75)&gt;0,'9'!R75-'9'!Q75,"")</f>
        <v>0</v>
      </c>
      <c r="S75" s="183"/>
      <c r="T75" s="33"/>
      <c r="U75" s="33"/>
      <c r="V75" s="33"/>
      <c r="W75" s="33"/>
      <c r="X75" s="33"/>
      <c r="Y75" s="33"/>
      <c r="AB75" s="243">
        <f>ROW()</f>
        <v>75</v>
      </c>
      <c r="AC75" s="118">
        <f t="shared" ca="1" si="8"/>
        <v>0</v>
      </c>
      <c r="AD75" s="118">
        <f t="shared" ca="1" si="9"/>
        <v>0</v>
      </c>
      <c r="AE75" s="119" t="str">
        <f t="shared" ca="1" si="10"/>
        <v>-</v>
      </c>
      <c r="AF75" s="118" t="str">
        <f t="shared" ca="1" si="11"/>
        <v>-</v>
      </c>
      <c r="AG75" s="119" t="str">
        <f t="shared" ca="1" si="12"/>
        <v>-</v>
      </c>
      <c r="AH75" s="118" t="str">
        <f t="shared" ca="1" si="13"/>
        <v>-</v>
      </c>
      <c r="AI75" s="118">
        <f t="shared" ca="1" si="14"/>
        <v>0</v>
      </c>
      <c r="AJ75" s="120">
        <f t="shared" ca="1" si="15"/>
        <v>0</v>
      </c>
      <c r="AK75" s="118">
        <f t="shared" ca="1" si="16"/>
        <v>0</v>
      </c>
      <c r="AL75" s="118">
        <f t="shared" ca="1" si="17"/>
        <v>2028</v>
      </c>
    </row>
    <row r="76" spans="1:38" ht="27" customHeight="1" x14ac:dyDescent="0.25">
      <c r="A76" s="53">
        <f>'OSNOVNA PLAČA'!A70</f>
        <v>61</v>
      </c>
      <c r="B76" s="333" t="str">
        <f t="shared" ca="1" si="4"/>
        <v>A61</v>
      </c>
      <c r="C76" s="333"/>
      <c r="D76" s="54" t="str">
        <f>IF(LEN('OSNOVNA PLAČA'!C70)&gt;0,'OSNOVNA PLAČA'!C70,"")</f>
        <v/>
      </c>
      <c r="E76" s="55" t="str">
        <f>IF(LEN('OSNOVNA PLAČA'!D70)&gt;0,'OSNOVNA PLAČA'!D70,"")</f>
        <v/>
      </c>
      <c r="F76" s="164">
        <f ca="1">IF(LEN(B76)&gt;0,'OBRAČUNANA OSNOVNA PLAČA'!N70,"")</f>
        <v>0</v>
      </c>
      <c r="G76" s="57"/>
      <c r="H76" s="57"/>
      <c r="I76" s="57"/>
      <c r="J76" s="57"/>
      <c r="K76" s="57"/>
      <c r="L76" s="178">
        <f t="shared" si="5"/>
        <v>0</v>
      </c>
      <c r="M76" s="179">
        <f t="shared" ca="1" si="18"/>
        <v>0</v>
      </c>
      <c r="N76" s="179">
        <f t="shared" ca="1" si="20"/>
        <v>0</v>
      </c>
      <c r="O76" s="180">
        <f t="shared" ca="1" si="6"/>
        <v>0</v>
      </c>
      <c r="P76" s="181">
        <f t="shared" ca="1" si="19"/>
        <v>0</v>
      </c>
      <c r="Q76" s="182">
        <f t="shared" ca="1" si="7"/>
        <v>0</v>
      </c>
      <c r="R76" s="182">
        <f ca="1">IF(LEN(B76)&gt;0,'9'!R76-'9'!Q76,"")</f>
        <v>0</v>
      </c>
      <c r="S76" s="183"/>
      <c r="T76" s="33"/>
      <c r="U76" s="33"/>
      <c r="V76" s="33"/>
      <c r="W76" s="33"/>
      <c r="X76" s="33"/>
      <c r="Y76" s="33"/>
      <c r="AB76" s="243">
        <f>ROW()</f>
        <v>76</v>
      </c>
      <c r="AC76" s="118">
        <f t="shared" ca="1" si="8"/>
        <v>0</v>
      </c>
      <c r="AD76" s="118">
        <f t="shared" ca="1" si="9"/>
        <v>0</v>
      </c>
      <c r="AE76" s="119" t="str">
        <f t="shared" ca="1" si="10"/>
        <v>-</v>
      </c>
      <c r="AF76" s="118" t="str">
        <f t="shared" ca="1" si="11"/>
        <v>-</v>
      </c>
      <c r="AG76" s="119" t="str">
        <f t="shared" ca="1" si="12"/>
        <v>-</v>
      </c>
      <c r="AH76" s="118" t="str">
        <f t="shared" ca="1" si="13"/>
        <v>-</v>
      </c>
      <c r="AI76" s="118">
        <f t="shared" ca="1" si="14"/>
        <v>0</v>
      </c>
      <c r="AJ76" s="120">
        <f t="shared" ca="1" si="15"/>
        <v>0</v>
      </c>
      <c r="AK76" s="118">
        <f t="shared" ca="1" si="16"/>
        <v>0</v>
      </c>
      <c r="AL76" s="118">
        <f t="shared" ca="1" si="17"/>
        <v>2028</v>
      </c>
    </row>
    <row r="77" spans="1:38" ht="27" customHeight="1" x14ac:dyDescent="0.25">
      <c r="A77" s="53">
        <f>'OSNOVNA PLAČA'!A71</f>
        <v>62</v>
      </c>
      <c r="B77" s="333" t="str">
        <f t="shared" ca="1" si="4"/>
        <v>A62</v>
      </c>
      <c r="C77" s="333"/>
      <c r="D77" s="54" t="str">
        <f>IF(LEN('OSNOVNA PLAČA'!C71)&gt;0,'OSNOVNA PLAČA'!C71,"")</f>
        <v/>
      </c>
      <c r="E77" s="55" t="str">
        <f>IF(LEN('OSNOVNA PLAČA'!D71)&gt;0,'OSNOVNA PLAČA'!D71,"")</f>
        <v/>
      </c>
      <c r="F77" s="164">
        <f ca="1">IF(LEN(B77)&gt;0,'OBRAČUNANA OSNOVNA PLAČA'!N71,"")</f>
        <v>0</v>
      </c>
      <c r="G77" s="57"/>
      <c r="H77" s="57"/>
      <c r="I77" s="57"/>
      <c r="J77" s="57"/>
      <c r="K77" s="57"/>
      <c r="L77" s="178">
        <f t="shared" si="5"/>
        <v>0</v>
      </c>
      <c r="M77" s="179">
        <f t="shared" ca="1" si="18"/>
        <v>0</v>
      </c>
      <c r="N77" s="179">
        <f t="shared" ca="1" si="20"/>
        <v>0</v>
      </c>
      <c r="O77" s="180">
        <f t="shared" ca="1" si="6"/>
        <v>0</v>
      </c>
      <c r="P77" s="181">
        <f t="shared" ca="1" si="19"/>
        <v>0</v>
      </c>
      <c r="Q77" s="182">
        <f t="shared" ca="1" si="7"/>
        <v>0</v>
      </c>
      <c r="R77" s="182">
        <f ca="1">IF(LEN(B77)&gt;0,'9'!R77-'9'!Q77,"")</f>
        <v>0</v>
      </c>
      <c r="S77" s="183"/>
      <c r="T77" s="33"/>
      <c r="U77" s="33"/>
      <c r="V77" s="33"/>
      <c r="W77" s="33"/>
      <c r="X77" s="33"/>
      <c r="Y77" s="33"/>
      <c r="AB77" s="243">
        <f>ROW()</f>
        <v>77</v>
      </c>
      <c r="AC77" s="118">
        <f t="shared" ca="1" si="8"/>
        <v>0</v>
      </c>
      <c r="AD77" s="118">
        <f t="shared" ca="1" si="9"/>
        <v>0</v>
      </c>
      <c r="AE77" s="119" t="str">
        <f t="shared" ca="1" si="10"/>
        <v>-</v>
      </c>
      <c r="AF77" s="118" t="str">
        <f t="shared" ca="1" si="11"/>
        <v>-</v>
      </c>
      <c r="AG77" s="119" t="str">
        <f t="shared" ca="1" si="12"/>
        <v>-</v>
      </c>
      <c r="AH77" s="118" t="str">
        <f t="shared" ca="1" si="13"/>
        <v>-</v>
      </c>
      <c r="AI77" s="118">
        <f t="shared" ca="1" si="14"/>
        <v>0</v>
      </c>
      <c r="AJ77" s="120">
        <f t="shared" ca="1" si="15"/>
        <v>0</v>
      </c>
      <c r="AK77" s="118">
        <f t="shared" ca="1" si="16"/>
        <v>0</v>
      </c>
      <c r="AL77" s="118">
        <f t="shared" ca="1" si="17"/>
        <v>2028</v>
      </c>
    </row>
    <row r="78" spans="1:38" ht="27" customHeight="1" x14ac:dyDescent="0.25">
      <c r="A78" s="53">
        <f>'OSNOVNA PLAČA'!A72</f>
        <v>63</v>
      </c>
      <c r="B78" s="333" t="str">
        <f t="shared" ca="1" si="4"/>
        <v>A63</v>
      </c>
      <c r="C78" s="333"/>
      <c r="D78" s="54" t="str">
        <f>IF(LEN('OSNOVNA PLAČA'!C72)&gt;0,'OSNOVNA PLAČA'!C72,"")</f>
        <v/>
      </c>
      <c r="E78" s="55" t="str">
        <f>IF(LEN('OSNOVNA PLAČA'!D72)&gt;0,'OSNOVNA PLAČA'!D72,"")</f>
        <v/>
      </c>
      <c r="F78" s="164">
        <f ca="1">IF(LEN(B78)&gt;0,'OBRAČUNANA OSNOVNA PLAČA'!N72,"")</f>
        <v>0</v>
      </c>
      <c r="G78" s="57"/>
      <c r="H78" s="57"/>
      <c r="I78" s="57"/>
      <c r="J78" s="57"/>
      <c r="K78" s="57"/>
      <c r="L78" s="178">
        <f t="shared" si="5"/>
        <v>0</v>
      </c>
      <c r="M78" s="179">
        <f t="shared" ca="1" si="18"/>
        <v>0</v>
      </c>
      <c r="N78" s="179">
        <f t="shared" ca="1" si="20"/>
        <v>0</v>
      </c>
      <c r="O78" s="180">
        <f t="shared" ca="1" si="6"/>
        <v>0</v>
      </c>
      <c r="P78" s="181">
        <f t="shared" ca="1" si="19"/>
        <v>0</v>
      </c>
      <c r="Q78" s="182">
        <f t="shared" ca="1" si="7"/>
        <v>0</v>
      </c>
      <c r="R78" s="182">
        <f ca="1">IF(LEN(B78)&gt;0,'9'!R78-'9'!Q78,"")</f>
        <v>0</v>
      </c>
      <c r="S78" s="183"/>
      <c r="T78" s="33"/>
      <c r="U78" s="33"/>
      <c r="V78" s="33"/>
      <c r="W78" s="33"/>
      <c r="X78" s="33"/>
      <c r="Y78" s="33"/>
      <c r="AB78" s="243">
        <f>ROW()</f>
        <v>78</v>
      </c>
      <c r="AC78" s="118">
        <f t="shared" ca="1" si="8"/>
        <v>0</v>
      </c>
      <c r="AD78" s="118">
        <f t="shared" ca="1" si="9"/>
        <v>0</v>
      </c>
      <c r="AE78" s="119" t="str">
        <f t="shared" ca="1" si="10"/>
        <v>-</v>
      </c>
      <c r="AF78" s="118" t="str">
        <f t="shared" ca="1" si="11"/>
        <v>-</v>
      </c>
      <c r="AG78" s="119" t="str">
        <f t="shared" ca="1" si="12"/>
        <v>-</v>
      </c>
      <c r="AH78" s="118" t="str">
        <f t="shared" ca="1" si="13"/>
        <v>-</v>
      </c>
      <c r="AI78" s="118">
        <f t="shared" ca="1" si="14"/>
        <v>0</v>
      </c>
      <c r="AJ78" s="120">
        <f t="shared" ca="1" si="15"/>
        <v>0</v>
      </c>
      <c r="AK78" s="118">
        <f t="shared" ca="1" si="16"/>
        <v>0</v>
      </c>
      <c r="AL78" s="118">
        <f t="shared" ca="1" si="17"/>
        <v>2028</v>
      </c>
    </row>
    <row r="79" spans="1:38" ht="27" customHeight="1" x14ac:dyDescent="0.25">
      <c r="A79" s="53">
        <f>'OSNOVNA PLAČA'!A73</f>
        <v>64</v>
      </c>
      <c r="B79" s="333" t="str">
        <f t="shared" ca="1" si="4"/>
        <v>A64</v>
      </c>
      <c r="C79" s="333"/>
      <c r="D79" s="54" t="str">
        <f>IF(LEN('OSNOVNA PLAČA'!C73)&gt;0,'OSNOVNA PLAČA'!C73,"")</f>
        <v/>
      </c>
      <c r="E79" s="55" t="str">
        <f>IF(LEN('OSNOVNA PLAČA'!D73)&gt;0,'OSNOVNA PLAČA'!D73,"")</f>
        <v/>
      </c>
      <c r="F79" s="164">
        <f ca="1">IF(LEN(B79)&gt;0,'OBRAČUNANA OSNOVNA PLAČA'!N73,"")</f>
        <v>0</v>
      </c>
      <c r="G79" s="57"/>
      <c r="H79" s="57"/>
      <c r="I79" s="57"/>
      <c r="J79" s="57"/>
      <c r="K79" s="57"/>
      <c r="L79" s="178">
        <f t="shared" si="5"/>
        <v>0</v>
      </c>
      <c r="M79" s="179">
        <f t="shared" ca="1" si="18"/>
        <v>0</v>
      </c>
      <c r="N79" s="179">
        <f t="shared" ca="1" si="20"/>
        <v>0</v>
      </c>
      <c r="O79" s="180">
        <f t="shared" ca="1" si="6"/>
        <v>0</v>
      </c>
      <c r="P79" s="181">
        <f t="shared" ca="1" si="19"/>
        <v>0</v>
      </c>
      <c r="Q79" s="182">
        <f t="shared" ca="1" si="7"/>
        <v>0</v>
      </c>
      <c r="R79" s="182">
        <f ca="1">IF(LEN(B79)&gt;0,'9'!R79-'9'!Q79,"")</f>
        <v>0</v>
      </c>
      <c r="S79" s="183"/>
      <c r="T79" s="33"/>
      <c r="U79" s="33"/>
      <c r="V79" s="33"/>
      <c r="W79" s="33"/>
      <c r="X79" s="33"/>
      <c r="Y79" s="33"/>
      <c r="AB79" s="243">
        <f>ROW()</f>
        <v>79</v>
      </c>
      <c r="AC79" s="118">
        <f t="shared" ca="1" si="8"/>
        <v>0</v>
      </c>
      <c r="AD79" s="118">
        <f t="shared" ca="1" si="9"/>
        <v>0</v>
      </c>
      <c r="AE79" s="119" t="str">
        <f t="shared" ca="1" si="10"/>
        <v>-</v>
      </c>
      <c r="AF79" s="118" t="str">
        <f t="shared" ca="1" si="11"/>
        <v>-</v>
      </c>
      <c r="AG79" s="119" t="str">
        <f t="shared" ca="1" si="12"/>
        <v>-</v>
      </c>
      <c r="AH79" s="118" t="str">
        <f t="shared" ca="1" si="13"/>
        <v>-</v>
      </c>
      <c r="AI79" s="118">
        <f t="shared" ca="1" si="14"/>
        <v>0</v>
      </c>
      <c r="AJ79" s="120">
        <f t="shared" ca="1" si="15"/>
        <v>0</v>
      </c>
      <c r="AK79" s="118">
        <f t="shared" ca="1" si="16"/>
        <v>0</v>
      </c>
      <c r="AL79" s="118">
        <f t="shared" ca="1" si="17"/>
        <v>2028</v>
      </c>
    </row>
    <row r="80" spans="1:38" ht="27" customHeight="1" x14ac:dyDescent="0.25">
      <c r="A80" s="53">
        <f>'OSNOVNA PLAČA'!A74</f>
        <v>65</v>
      </c>
      <c r="B80" s="333" t="str">
        <f t="shared" ref="B80:B265" ca="1" si="21">IF(LEN(INDIRECT( "'" &amp; $AD$2 &amp; "'!B" &amp; TEXT($AB80-6,0)))&gt;0,INDIRECT( "'" &amp; $AD$2 &amp; "'!B" &amp; TEXT($AB80-6,0)),"")</f>
        <v>A65</v>
      </c>
      <c r="C80" s="333"/>
      <c r="D80" s="54" t="str">
        <f>IF(LEN('OSNOVNA PLAČA'!C74)&gt;0,'OSNOVNA PLAČA'!C74,"")</f>
        <v/>
      </c>
      <c r="E80" s="55" t="str">
        <f>IF(LEN('OSNOVNA PLAČA'!D74)&gt;0,'OSNOVNA PLAČA'!D74,"")</f>
        <v/>
      </c>
      <c r="F80" s="164">
        <f ca="1">IF(LEN(B80)&gt;0,'OBRAČUNANA OSNOVNA PLAČA'!N74,"")</f>
        <v>0</v>
      </c>
      <c r="G80" s="57"/>
      <c r="H80" s="57"/>
      <c r="I80" s="57"/>
      <c r="J80" s="57"/>
      <c r="K80" s="57"/>
      <c r="L80" s="178">
        <f t="shared" ref="L80:L143" si="22">+G80+H80+I80+J80+K80</f>
        <v>0</v>
      </c>
      <c r="M80" s="179">
        <f t="shared" ca="1" si="18"/>
        <v>0</v>
      </c>
      <c r="N80" s="179">
        <f t="shared" ca="1" si="20"/>
        <v>0</v>
      </c>
      <c r="O80" s="180">
        <f t="shared" ref="O80:O143" ca="1" si="23">IF(LEN(B80)&gt;0,M80*$P$267,"")</f>
        <v>0</v>
      </c>
      <c r="P80" s="181">
        <f t="shared" ca="1" si="19"/>
        <v>0</v>
      </c>
      <c r="Q80" s="182">
        <f t="shared" ref="Q80:Q143" ca="1" si="24">MIN(P80,R80)</f>
        <v>0</v>
      </c>
      <c r="R80" s="182">
        <f ca="1">IF(LEN(B80)&gt;0,'9'!R80-'9'!Q80,"")</f>
        <v>0</v>
      </c>
      <c r="S80" s="183"/>
      <c r="T80" s="33"/>
      <c r="U80" s="33"/>
      <c r="V80" s="33"/>
      <c r="W80" s="33"/>
      <c r="X80" s="33"/>
      <c r="Y80" s="33"/>
      <c r="AB80" s="243">
        <f>ROW()</f>
        <v>80</v>
      </c>
      <c r="AC80" s="118">
        <f t="shared" ref="AC80:AC265" ca="1" si="25">IF($AO$3=1,0,INDIRECT( "'" &amp; $AO$2 &amp; "'!P" &amp; TEXT($AB80,0)))</f>
        <v>0</v>
      </c>
      <c r="AD80" s="118">
        <f t="shared" ref="AD80:AD265" ca="1" si="26">IF($AO$3=1,(INDIRECT( "'" &amp; $AD$2 &amp; "'!F" &amp; TEXT($AB80-6,0))*2/12+INDIRECT( "'" &amp; $AD$2 &amp; "'!G" &amp; TEXT($AB80-6,0))*10/12)*2,INDIRECT( "'" &amp; $AO$2 &amp; "'!Q" &amp; TEXT($AB80,0)))</f>
        <v>0</v>
      </c>
      <c r="AE80" s="119" t="str">
        <f t="shared" ref="AE80:AE143" ca="1" si="27">IF(AC80&gt;=AD80,"-",$L80/(5*MAX($M$271:$M$272)))</f>
        <v>-</v>
      </c>
      <c r="AF80" s="118" t="str">
        <f t="shared" ref="AF80:AF143" ca="1" si="28">IF(AC80&gt;=AD80,"-",$L80/(5*MAX($M$271:$M$272))*AK80)</f>
        <v>-</v>
      </c>
      <c r="AG80" s="119" t="str">
        <f t="shared" ref="AG80:AG143" ca="1" si="29">IF(AE80="-","-",AE80*$AF$267)</f>
        <v>-</v>
      </c>
      <c r="AH80" s="118" t="str">
        <f t="shared" ref="AH80:AH143" ca="1" si="30">IF(AF80="-","-",AF80*$AF$267)</f>
        <v>-</v>
      </c>
      <c r="AI80" s="118">
        <f t="shared" ref="AI80:AI143" ca="1" si="31">IF(AG80="-",0,MIN(AH80,R80))</f>
        <v>0</v>
      </c>
      <c r="AJ80" s="120">
        <f t="shared" ref="AJ80:AJ143" ca="1" si="32">+AD80-AC80</f>
        <v>0</v>
      </c>
      <c r="AK80" s="118">
        <f t="shared" ref="AK80:AK262" ca="1" si="33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80" s="118">
        <f t="shared" ref="AL80:AL265" ca="1" si="34">SUM(OFFSET(INDIRECT( "'" &amp; $AD$2 &amp; "'!" &amp; $AI$3),ROW()-ROW(INDIRECT( "'" &amp; $AD$2 &amp; "'!" &amp; $AI$3))-$AI$4,COLUMN()-COLUMN(INDIRECT( "'" &amp; $AD$2 &amp; "'!" &amp; $AI$3))-$AI$5+(12/$AO$4)*($AO$3-1),1,12/$AO$4))</f>
        <v>2028</v>
      </c>
    </row>
    <row r="81" spans="1:38" ht="27" customHeight="1" x14ac:dyDescent="0.25">
      <c r="A81" s="53">
        <f>'OSNOVNA PLAČA'!A75</f>
        <v>66</v>
      </c>
      <c r="B81" s="333" t="str">
        <f t="shared" ca="1" si="21"/>
        <v>A66</v>
      </c>
      <c r="C81" s="333"/>
      <c r="D81" s="54" t="str">
        <f>IF(LEN('OSNOVNA PLAČA'!C75)&gt;0,'OSNOVNA PLAČA'!C75,"")</f>
        <v/>
      </c>
      <c r="E81" s="55" t="str">
        <f>IF(LEN('OSNOVNA PLAČA'!D75)&gt;0,'OSNOVNA PLAČA'!D75,"")</f>
        <v/>
      </c>
      <c r="F81" s="164">
        <f ca="1">IF(LEN(B81)&gt;0,'OBRAČUNANA OSNOVNA PLAČA'!N75,"")</f>
        <v>0</v>
      </c>
      <c r="G81" s="57"/>
      <c r="H81" s="57"/>
      <c r="I81" s="57"/>
      <c r="J81" s="57"/>
      <c r="K81" s="57"/>
      <c r="L81" s="178">
        <f t="shared" si="22"/>
        <v>0</v>
      </c>
      <c r="M81" s="179">
        <f t="shared" ref="M81:M144" ca="1" si="35">IF(LEN(B81)&gt;0,L81/5,"")</f>
        <v>0</v>
      </c>
      <c r="N81" s="179">
        <f t="shared" ca="1" si="20"/>
        <v>0</v>
      </c>
      <c r="O81" s="180">
        <f t="shared" ca="1" si="23"/>
        <v>0</v>
      </c>
      <c r="P81" s="181">
        <f t="shared" ref="P81:P144" ca="1" si="36">IF(LEN(B81)&gt;0,F81*O81,"")</f>
        <v>0</v>
      </c>
      <c r="Q81" s="182">
        <f t="shared" ca="1" si="24"/>
        <v>0</v>
      </c>
      <c r="R81" s="182">
        <f ca="1">IF(LEN(B81)&gt;0,'9'!R81-'9'!Q81,"")</f>
        <v>0</v>
      </c>
      <c r="S81" s="183"/>
      <c r="T81" s="33"/>
      <c r="U81" s="33"/>
      <c r="V81" s="33"/>
      <c r="W81" s="33"/>
      <c r="X81" s="33"/>
      <c r="Y81" s="33"/>
      <c r="AB81" s="243">
        <f>ROW()</f>
        <v>81</v>
      </c>
      <c r="AC81" s="118">
        <f t="shared" ca="1" si="25"/>
        <v>0</v>
      </c>
      <c r="AD81" s="118">
        <f t="shared" ca="1" si="26"/>
        <v>0</v>
      </c>
      <c r="AE81" s="119" t="str">
        <f t="shared" ca="1" si="27"/>
        <v>-</v>
      </c>
      <c r="AF81" s="118" t="str">
        <f t="shared" ca="1" si="28"/>
        <v>-</v>
      </c>
      <c r="AG81" s="119" t="str">
        <f t="shared" ca="1" si="29"/>
        <v>-</v>
      </c>
      <c r="AH81" s="118" t="str">
        <f t="shared" ca="1" si="30"/>
        <v>-</v>
      </c>
      <c r="AI81" s="118">
        <f t="shared" ca="1" si="31"/>
        <v>0</v>
      </c>
      <c r="AJ81" s="120">
        <f t="shared" ca="1" si="32"/>
        <v>0</v>
      </c>
      <c r="AK81" s="118">
        <f t="shared" ca="1" si="33"/>
        <v>0</v>
      </c>
      <c r="AL81" s="118">
        <f t="shared" ca="1" si="34"/>
        <v>2028</v>
      </c>
    </row>
    <row r="82" spans="1:38" ht="27" customHeight="1" x14ac:dyDescent="0.25">
      <c r="A82" s="53">
        <f>'OSNOVNA PLAČA'!A76</f>
        <v>67</v>
      </c>
      <c r="B82" s="333" t="str">
        <f t="shared" ca="1" si="21"/>
        <v>A67</v>
      </c>
      <c r="C82" s="333"/>
      <c r="D82" s="54" t="str">
        <f>IF(LEN('OSNOVNA PLAČA'!C76)&gt;0,'OSNOVNA PLAČA'!C76,"")</f>
        <v/>
      </c>
      <c r="E82" s="55" t="str">
        <f>IF(LEN('OSNOVNA PLAČA'!D76)&gt;0,'OSNOVNA PLAČA'!D76,"")</f>
        <v/>
      </c>
      <c r="F82" s="164">
        <f ca="1">IF(LEN(B82)&gt;0,'OBRAČUNANA OSNOVNA PLAČA'!N76,"")</f>
        <v>0</v>
      </c>
      <c r="G82" s="57"/>
      <c r="H82" s="57"/>
      <c r="I82" s="57"/>
      <c r="J82" s="57"/>
      <c r="K82" s="57"/>
      <c r="L82" s="178">
        <f t="shared" si="22"/>
        <v>0</v>
      </c>
      <c r="M82" s="179">
        <f t="shared" ca="1" si="35"/>
        <v>0</v>
      </c>
      <c r="N82" s="179">
        <f t="shared" ref="N82:N145" ca="1" si="37">IF(LEN(B82)&gt;0,F82*M82,"")</f>
        <v>0</v>
      </c>
      <c r="O82" s="180">
        <f t="shared" ca="1" si="23"/>
        <v>0</v>
      </c>
      <c r="P82" s="181">
        <f t="shared" ca="1" si="36"/>
        <v>0</v>
      </c>
      <c r="Q82" s="182">
        <f t="shared" ca="1" si="24"/>
        <v>0</v>
      </c>
      <c r="R82" s="182">
        <f ca="1">IF(LEN(B82)&gt;0,'9'!R82-'9'!Q82,"")</f>
        <v>0</v>
      </c>
      <c r="S82" s="183"/>
      <c r="T82" s="33"/>
      <c r="U82" s="33"/>
      <c r="V82" s="33"/>
      <c r="W82" s="33"/>
      <c r="X82" s="33"/>
      <c r="Y82" s="33"/>
      <c r="AB82" s="243">
        <f>ROW()</f>
        <v>82</v>
      </c>
      <c r="AC82" s="118">
        <f t="shared" ca="1" si="25"/>
        <v>0</v>
      </c>
      <c r="AD82" s="118">
        <f t="shared" ca="1" si="26"/>
        <v>0</v>
      </c>
      <c r="AE82" s="119" t="str">
        <f t="shared" ca="1" si="27"/>
        <v>-</v>
      </c>
      <c r="AF82" s="118" t="str">
        <f t="shared" ca="1" si="28"/>
        <v>-</v>
      </c>
      <c r="AG82" s="119" t="str">
        <f t="shared" ca="1" si="29"/>
        <v>-</v>
      </c>
      <c r="AH82" s="118" t="str">
        <f t="shared" ca="1" si="30"/>
        <v>-</v>
      </c>
      <c r="AI82" s="118">
        <f t="shared" ca="1" si="31"/>
        <v>0</v>
      </c>
      <c r="AJ82" s="120">
        <f t="shared" ca="1" si="32"/>
        <v>0</v>
      </c>
      <c r="AK82" s="118">
        <f t="shared" ca="1" si="33"/>
        <v>0</v>
      </c>
      <c r="AL82" s="118">
        <f t="shared" ca="1" si="34"/>
        <v>2028</v>
      </c>
    </row>
    <row r="83" spans="1:38" ht="27" customHeight="1" x14ac:dyDescent="0.25">
      <c r="A83" s="53">
        <f>'OSNOVNA PLAČA'!A77</f>
        <v>68</v>
      </c>
      <c r="B83" s="333" t="str">
        <f t="shared" ca="1" si="21"/>
        <v>A68</v>
      </c>
      <c r="C83" s="333"/>
      <c r="D83" s="54" t="str">
        <f>IF(LEN('OSNOVNA PLAČA'!C77)&gt;0,'OSNOVNA PLAČA'!C77,"")</f>
        <v/>
      </c>
      <c r="E83" s="55" t="str">
        <f>IF(LEN('OSNOVNA PLAČA'!D77)&gt;0,'OSNOVNA PLAČA'!D77,"")</f>
        <v/>
      </c>
      <c r="F83" s="164">
        <f ca="1">IF(LEN(B83)&gt;0,'OBRAČUNANA OSNOVNA PLAČA'!N77,"")</f>
        <v>0</v>
      </c>
      <c r="G83" s="57"/>
      <c r="H83" s="57"/>
      <c r="I83" s="57"/>
      <c r="J83" s="57"/>
      <c r="K83" s="57"/>
      <c r="L83" s="178">
        <f t="shared" si="22"/>
        <v>0</v>
      </c>
      <c r="M83" s="179">
        <f t="shared" ca="1" si="35"/>
        <v>0</v>
      </c>
      <c r="N83" s="179">
        <f t="shared" ca="1" si="37"/>
        <v>0</v>
      </c>
      <c r="O83" s="180">
        <f t="shared" ca="1" si="23"/>
        <v>0</v>
      </c>
      <c r="P83" s="181">
        <f t="shared" ca="1" si="36"/>
        <v>0</v>
      </c>
      <c r="Q83" s="182">
        <f t="shared" ca="1" si="24"/>
        <v>0</v>
      </c>
      <c r="R83" s="182">
        <f ca="1">IF(LEN(B83)&gt;0,'9'!R83-'9'!Q83,"")</f>
        <v>0</v>
      </c>
      <c r="S83" s="183"/>
      <c r="T83" s="33"/>
      <c r="U83" s="33"/>
      <c r="V83" s="33"/>
      <c r="W83" s="33"/>
      <c r="X83" s="33"/>
      <c r="Y83" s="33"/>
      <c r="AB83" s="243">
        <f>ROW()</f>
        <v>83</v>
      </c>
      <c r="AC83" s="118">
        <f t="shared" ca="1" si="25"/>
        <v>0</v>
      </c>
      <c r="AD83" s="118">
        <f t="shared" ca="1" si="26"/>
        <v>0</v>
      </c>
      <c r="AE83" s="119" t="str">
        <f t="shared" ca="1" si="27"/>
        <v>-</v>
      </c>
      <c r="AF83" s="118" t="str">
        <f t="shared" ca="1" si="28"/>
        <v>-</v>
      </c>
      <c r="AG83" s="119" t="str">
        <f t="shared" ca="1" si="29"/>
        <v>-</v>
      </c>
      <c r="AH83" s="118" t="str">
        <f t="shared" ca="1" si="30"/>
        <v>-</v>
      </c>
      <c r="AI83" s="118">
        <f t="shared" ca="1" si="31"/>
        <v>0</v>
      </c>
      <c r="AJ83" s="120">
        <f t="shared" ca="1" si="32"/>
        <v>0</v>
      </c>
      <c r="AK83" s="118">
        <f t="shared" ca="1" si="33"/>
        <v>0</v>
      </c>
      <c r="AL83" s="118">
        <f t="shared" ca="1" si="34"/>
        <v>2028</v>
      </c>
    </row>
    <row r="84" spans="1:38" ht="27" customHeight="1" x14ac:dyDescent="0.25">
      <c r="A84" s="53">
        <f>'OSNOVNA PLAČA'!A78</f>
        <v>69</v>
      </c>
      <c r="B84" s="333" t="str">
        <f t="shared" ca="1" si="21"/>
        <v>A69</v>
      </c>
      <c r="C84" s="333"/>
      <c r="D84" s="54" t="str">
        <f>IF(LEN('OSNOVNA PLAČA'!C78)&gt;0,'OSNOVNA PLAČA'!C78,"")</f>
        <v/>
      </c>
      <c r="E84" s="55" t="str">
        <f>IF(LEN('OSNOVNA PLAČA'!D78)&gt;0,'OSNOVNA PLAČA'!D78,"")</f>
        <v/>
      </c>
      <c r="F84" s="164">
        <f ca="1">IF(LEN(B84)&gt;0,'OBRAČUNANA OSNOVNA PLAČA'!N78,"")</f>
        <v>0</v>
      </c>
      <c r="G84" s="57"/>
      <c r="H84" s="57"/>
      <c r="I84" s="57"/>
      <c r="J84" s="57"/>
      <c r="K84" s="57"/>
      <c r="L84" s="178">
        <f t="shared" si="22"/>
        <v>0</v>
      </c>
      <c r="M84" s="179">
        <f t="shared" ca="1" si="35"/>
        <v>0</v>
      </c>
      <c r="N84" s="179">
        <f t="shared" ca="1" si="37"/>
        <v>0</v>
      </c>
      <c r="O84" s="180">
        <f t="shared" ca="1" si="23"/>
        <v>0</v>
      </c>
      <c r="P84" s="181">
        <f t="shared" ca="1" si="36"/>
        <v>0</v>
      </c>
      <c r="Q84" s="182">
        <f t="shared" ca="1" si="24"/>
        <v>0</v>
      </c>
      <c r="R84" s="182">
        <f ca="1">IF(LEN(B84)&gt;0,'9'!R84-'9'!Q84,"")</f>
        <v>0</v>
      </c>
      <c r="S84" s="183"/>
      <c r="T84" s="33"/>
      <c r="U84" s="33"/>
      <c r="V84" s="33"/>
      <c r="W84" s="33"/>
      <c r="X84" s="33"/>
      <c r="Y84" s="33"/>
      <c r="AB84" s="243">
        <f>ROW()</f>
        <v>84</v>
      </c>
      <c r="AC84" s="118">
        <f t="shared" ca="1" si="25"/>
        <v>0</v>
      </c>
      <c r="AD84" s="118">
        <f t="shared" ca="1" si="26"/>
        <v>0</v>
      </c>
      <c r="AE84" s="119" t="str">
        <f t="shared" ca="1" si="27"/>
        <v>-</v>
      </c>
      <c r="AF84" s="118" t="str">
        <f t="shared" ca="1" si="28"/>
        <v>-</v>
      </c>
      <c r="AG84" s="119" t="str">
        <f t="shared" ca="1" si="29"/>
        <v>-</v>
      </c>
      <c r="AH84" s="118" t="str">
        <f t="shared" ca="1" si="30"/>
        <v>-</v>
      </c>
      <c r="AI84" s="118">
        <f t="shared" ca="1" si="31"/>
        <v>0</v>
      </c>
      <c r="AJ84" s="120">
        <f t="shared" ca="1" si="32"/>
        <v>0</v>
      </c>
      <c r="AK84" s="118">
        <f t="shared" ca="1" si="33"/>
        <v>0</v>
      </c>
      <c r="AL84" s="118">
        <f t="shared" ca="1" si="34"/>
        <v>2028</v>
      </c>
    </row>
    <row r="85" spans="1:38" ht="27" customHeight="1" x14ac:dyDescent="0.25">
      <c r="A85" s="53">
        <f>'OSNOVNA PLAČA'!A79</f>
        <v>70</v>
      </c>
      <c r="B85" s="333" t="str">
        <f t="shared" ca="1" si="21"/>
        <v>A70</v>
      </c>
      <c r="C85" s="333"/>
      <c r="D85" s="54" t="str">
        <f>IF(LEN('OSNOVNA PLAČA'!C79)&gt;0,'OSNOVNA PLAČA'!C79,"")</f>
        <v/>
      </c>
      <c r="E85" s="55" t="str">
        <f>IF(LEN('OSNOVNA PLAČA'!D79)&gt;0,'OSNOVNA PLAČA'!D79,"")</f>
        <v/>
      </c>
      <c r="F85" s="164">
        <f ca="1">IF(LEN(B85)&gt;0,'OBRAČUNANA OSNOVNA PLAČA'!N79,"")</f>
        <v>0</v>
      </c>
      <c r="G85" s="57"/>
      <c r="H85" s="57"/>
      <c r="I85" s="57"/>
      <c r="J85" s="57"/>
      <c r="K85" s="57"/>
      <c r="L85" s="178">
        <f t="shared" si="22"/>
        <v>0</v>
      </c>
      <c r="M85" s="179">
        <f t="shared" ca="1" si="35"/>
        <v>0</v>
      </c>
      <c r="N85" s="179">
        <f t="shared" ca="1" si="37"/>
        <v>0</v>
      </c>
      <c r="O85" s="180">
        <f t="shared" ca="1" si="23"/>
        <v>0</v>
      </c>
      <c r="P85" s="181">
        <f t="shared" ca="1" si="36"/>
        <v>0</v>
      </c>
      <c r="Q85" s="182">
        <f t="shared" ca="1" si="24"/>
        <v>0</v>
      </c>
      <c r="R85" s="182">
        <f ca="1">IF(LEN(B85)&gt;0,'9'!R85-'9'!Q85,"")</f>
        <v>0</v>
      </c>
      <c r="S85" s="183"/>
      <c r="T85" s="33"/>
      <c r="U85" s="33"/>
      <c r="V85" s="33"/>
      <c r="W85" s="33"/>
      <c r="X85" s="33"/>
      <c r="Y85" s="33"/>
      <c r="AB85" s="243">
        <f>ROW()</f>
        <v>85</v>
      </c>
      <c r="AC85" s="118">
        <f t="shared" ca="1" si="25"/>
        <v>0</v>
      </c>
      <c r="AD85" s="118">
        <f t="shared" ca="1" si="26"/>
        <v>0</v>
      </c>
      <c r="AE85" s="119" t="str">
        <f t="shared" ca="1" si="27"/>
        <v>-</v>
      </c>
      <c r="AF85" s="118" t="str">
        <f t="shared" ca="1" si="28"/>
        <v>-</v>
      </c>
      <c r="AG85" s="119" t="str">
        <f t="shared" ca="1" si="29"/>
        <v>-</v>
      </c>
      <c r="AH85" s="118" t="str">
        <f t="shared" ca="1" si="30"/>
        <v>-</v>
      </c>
      <c r="AI85" s="118">
        <f t="shared" ca="1" si="31"/>
        <v>0</v>
      </c>
      <c r="AJ85" s="120">
        <f t="shared" ca="1" si="32"/>
        <v>0</v>
      </c>
      <c r="AK85" s="118">
        <f t="shared" ca="1" si="33"/>
        <v>0</v>
      </c>
      <c r="AL85" s="118">
        <f t="shared" ca="1" si="34"/>
        <v>2028</v>
      </c>
    </row>
    <row r="86" spans="1:38" ht="27" customHeight="1" x14ac:dyDescent="0.25">
      <c r="A86" s="53">
        <f>'OSNOVNA PLAČA'!A80</f>
        <v>71</v>
      </c>
      <c r="B86" s="333" t="str">
        <f t="shared" ca="1" si="21"/>
        <v>A71</v>
      </c>
      <c r="C86" s="333"/>
      <c r="D86" s="54" t="str">
        <f>IF(LEN('OSNOVNA PLAČA'!C80)&gt;0,'OSNOVNA PLAČA'!C80,"")</f>
        <v/>
      </c>
      <c r="E86" s="55" t="str">
        <f>IF(LEN('OSNOVNA PLAČA'!D80)&gt;0,'OSNOVNA PLAČA'!D80,"")</f>
        <v/>
      </c>
      <c r="F86" s="164">
        <f ca="1">IF(LEN(B86)&gt;0,'OBRAČUNANA OSNOVNA PLAČA'!N80,"")</f>
        <v>0</v>
      </c>
      <c r="G86" s="57"/>
      <c r="H86" s="57"/>
      <c r="I86" s="57"/>
      <c r="J86" s="57"/>
      <c r="K86" s="57"/>
      <c r="L86" s="178">
        <f t="shared" si="22"/>
        <v>0</v>
      </c>
      <c r="M86" s="179">
        <f t="shared" ca="1" si="35"/>
        <v>0</v>
      </c>
      <c r="N86" s="179">
        <f t="shared" ca="1" si="37"/>
        <v>0</v>
      </c>
      <c r="O86" s="180">
        <f t="shared" ca="1" si="23"/>
        <v>0</v>
      </c>
      <c r="P86" s="181">
        <f t="shared" ca="1" si="36"/>
        <v>0</v>
      </c>
      <c r="Q86" s="182">
        <f t="shared" ca="1" si="24"/>
        <v>0</v>
      </c>
      <c r="R86" s="182">
        <f ca="1">IF(LEN(B86)&gt;0,'9'!R86-'9'!Q86,"")</f>
        <v>0</v>
      </c>
      <c r="S86" s="183"/>
      <c r="T86" s="33"/>
      <c r="U86" s="33"/>
      <c r="V86" s="33"/>
      <c r="W86" s="33"/>
      <c r="X86" s="33"/>
      <c r="Y86" s="33"/>
      <c r="AB86" s="243">
        <f>ROW()</f>
        <v>86</v>
      </c>
      <c r="AC86" s="118">
        <f t="shared" ca="1" si="25"/>
        <v>0</v>
      </c>
      <c r="AD86" s="118">
        <f t="shared" ca="1" si="26"/>
        <v>0</v>
      </c>
      <c r="AE86" s="119" t="str">
        <f t="shared" ca="1" si="27"/>
        <v>-</v>
      </c>
      <c r="AF86" s="118" t="str">
        <f t="shared" ca="1" si="28"/>
        <v>-</v>
      </c>
      <c r="AG86" s="119" t="str">
        <f t="shared" ca="1" si="29"/>
        <v>-</v>
      </c>
      <c r="AH86" s="118" t="str">
        <f t="shared" ca="1" si="30"/>
        <v>-</v>
      </c>
      <c r="AI86" s="118">
        <f t="shared" ca="1" si="31"/>
        <v>0</v>
      </c>
      <c r="AJ86" s="120">
        <f t="shared" ca="1" si="32"/>
        <v>0</v>
      </c>
      <c r="AK86" s="118">
        <f t="shared" ca="1" si="33"/>
        <v>0</v>
      </c>
      <c r="AL86" s="118">
        <f t="shared" ca="1" si="34"/>
        <v>2028</v>
      </c>
    </row>
    <row r="87" spans="1:38" ht="27" customHeight="1" x14ac:dyDescent="0.25">
      <c r="A87" s="53">
        <f>'OSNOVNA PLAČA'!A81</f>
        <v>72</v>
      </c>
      <c r="B87" s="333" t="str">
        <f t="shared" ca="1" si="21"/>
        <v>A72</v>
      </c>
      <c r="C87" s="333"/>
      <c r="D87" s="54" t="str">
        <f>IF(LEN('OSNOVNA PLAČA'!C81)&gt;0,'OSNOVNA PLAČA'!C81,"")</f>
        <v/>
      </c>
      <c r="E87" s="55" t="str">
        <f>IF(LEN('OSNOVNA PLAČA'!D81)&gt;0,'OSNOVNA PLAČA'!D81,"")</f>
        <v/>
      </c>
      <c r="F87" s="164">
        <f ca="1">IF(LEN(B87)&gt;0,'OBRAČUNANA OSNOVNA PLAČA'!N81,"")</f>
        <v>0</v>
      </c>
      <c r="G87" s="57"/>
      <c r="H87" s="57"/>
      <c r="I87" s="57"/>
      <c r="J87" s="57"/>
      <c r="K87" s="57"/>
      <c r="L87" s="178">
        <f t="shared" si="22"/>
        <v>0</v>
      </c>
      <c r="M87" s="179">
        <f t="shared" ca="1" si="35"/>
        <v>0</v>
      </c>
      <c r="N87" s="179">
        <f t="shared" ca="1" si="37"/>
        <v>0</v>
      </c>
      <c r="O87" s="180">
        <f t="shared" ca="1" si="23"/>
        <v>0</v>
      </c>
      <c r="P87" s="181">
        <f t="shared" ca="1" si="36"/>
        <v>0</v>
      </c>
      <c r="Q87" s="182">
        <f t="shared" ca="1" si="24"/>
        <v>0</v>
      </c>
      <c r="R87" s="182">
        <f ca="1">IF(LEN(B87)&gt;0,'9'!R87-'9'!Q87,"")</f>
        <v>0</v>
      </c>
      <c r="S87" s="183"/>
      <c r="T87" s="33"/>
      <c r="U87" s="33"/>
      <c r="V87" s="33"/>
      <c r="W87" s="33"/>
      <c r="X87" s="33"/>
      <c r="Y87" s="33"/>
      <c r="AB87" s="243">
        <f>ROW()</f>
        <v>87</v>
      </c>
      <c r="AC87" s="118">
        <f t="shared" ca="1" si="25"/>
        <v>0</v>
      </c>
      <c r="AD87" s="118">
        <f t="shared" ca="1" si="26"/>
        <v>0</v>
      </c>
      <c r="AE87" s="119" t="str">
        <f t="shared" ca="1" si="27"/>
        <v>-</v>
      </c>
      <c r="AF87" s="118" t="str">
        <f t="shared" ca="1" si="28"/>
        <v>-</v>
      </c>
      <c r="AG87" s="119" t="str">
        <f t="shared" ca="1" si="29"/>
        <v>-</v>
      </c>
      <c r="AH87" s="118" t="str">
        <f t="shared" ca="1" si="30"/>
        <v>-</v>
      </c>
      <c r="AI87" s="118">
        <f t="shared" ca="1" si="31"/>
        <v>0</v>
      </c>
      <c r="AJ87" s="120">
        <f t="shared" ca="1" si="32"/>
        <v>0</v>
      </c>
      <c r="AK87" s="118">
        <f t="shared" ca="1" si="33"/>
        <v>0</v>
      </c>
      <c r="AL87" s="118">
        <f t="shared" ca="1" si="34"/>
        <v>2028</v>
      </c>
    </row>
    <row r="88" spans="1:38" ht="27" customHeight="1" x14ac:dyDescent="0.25">
      <c r="A88" s="53">
        <f>'OSNOVNA PLAČA'!A82</f>
        <v>73</v>
      </c>
      <c r="B88" s="333" t="str">
        <f t="shared" ca="1" si="21"/>
        <v>A73</v>
      </c>
      <c r="C88" s="333"/>
      <c r="D88" s="54" t="str">
        <f>IF(LEN('OSNOVNA PLAČA'!C82)&gt;0,'OSNOVNA PLAČA'!C82,"")</f>
        <v/>
      </c>
      <c r="E88" s="55" t="str">
        <f>IF(LEN('OSNOVNA PLAČA'!D82)&gt;0,'OSNOVNA PLAČA'!D82,"")</f>
        <v/>
      </c>
      <c r="F88" s="164">
        <f ca="1">IF(LEN(B88)&gt;0,'OBRAČUNANA OSNOVNA PLAČA'!N82,"")</f>
        <v>0</v>
      </c>
      <c r="G88" s="57"/>
      <c r="H88" s="57"/>
      <c r="I88" s="57"/>
      <c r="J88" s="57"/>
      <c r="K88" s="57"/>
      <c r="L88" s="178">
        <f t="shared" si="22"/>
        <v>0</v>
      </c>
      <c r="M88" s="179">
        <f t="shared" ca="1" si="35"/>
        <v>0</v>
      </c>
      <c r="N88" s="179">
        <f t="shared" ca="1" si="37"/>
        <v>0</v>
      </c>
      <c r="O88" s="180">
        <f t="shared" ca="1" si="23"/>
        <v>0</v>
      </c>
      <c r="P88" s="181">
        <f t="shared" ca="1" si="36"/>
        <v>0</v>
      </c>
      <c r="Q88" s="182">
        <f t="shared" ca="1" si="24"/>
        <v>0</v>
      </c>
      <c r="R88" s="182">
        <f ca="1">IF(LEN(B88)&gt;0,'9'!R88-'9'!Q88,"")</f>
        <v>0</v>
      </c>
      <c r="S88" s="183"/>
      <c r="T88" s="33"/>
      <c r="U88" s="33"/>
      <c r="V88" s="33"/>
      <c r="W88" s="33"/>
      <c r="X88" s="33"/>
      <c r="Y88" s="33"/>
      <c r="AB88" s="243">
        <f>ROW()</f>
        <v>88</v>
      </c>
      <c r="AC88" s="118">
        <f t="shared" ca="1" si="25"/>
        <v>0</v>
      </c>
      <c r="AD88" s="118">
        <f t="shared" ca="1" si="26"/>
        <v>0</v>
      </c>
      <c r="AE88" s="119" t="str">
        <f t="shared" ca="1" si="27"/>
        <v>-</v>
      </c>
      <c r="AF88" s="118" t="str">
        <f t="shared" ca="1" si="28"/>
        <v>-</v>
      </c>
      <c r="AG88" s="119" t="str">
        <f t="shared" ca="1" si="29"/>
        <v>-</v>
      </c>
      <c r="AH88" s="118" t="str">
        <f t="shared" ca="1" si="30"/>
        <v>-</v>
      </c>
      <c r="AI88" s="118">
        <f t="shared" ca="1" si="31"/>
        <v>0</v>
      </c>
      <c r="AJ88" s="120">
        <f t="shared" ca="1" si="32"/>
        <v>0</v>
      </c>
      <c r="AK88" s="118">
        <f t="shared" ca="1" si="33"/>
        <v>0</v>
      </c>
      <c r="AL88" s="118">
        <f t="shared" ca="1" si="34"/>
        <v>2028</v>
      </c>
    </row>
    <row r="89" spans="1:38" ht="27" customHeight="1" x14ac:dyDescent="0.25">
      <c r="A89" s="53">
        <f>'OSNOVNA PLAČA'!A83</f>
        <v>74</v>
      </c>
      <c r="B89" s="333" t="str">
        <f t="shared" ca="1" si="21"/>
        <v>A74</v>
      </c>
      <c r="C89" s="333"/>
      <c r="D89" s="54" t="str">
        <f>IF(LEN('OSNOVNA PLAČA'!C83)&gt;0,'OSNOVNA PLAČA'!C83,"")</f>
        <v/>
      </c>
      <c r="E89" s="55" t="str">
        <f>IF(LEN('OSNOVNA PLAČA'!D83)&gt;0,'OSNOVNA PLAČA'!D83,"")</f>
        <v/>
      </c>
      <c r="F89" s="164">
        <f ca="1">IF(LEN(B89)&gt;0,'OBRAČUNANA OSNOVNA PLAČA'!N83,"")</f>
        <v>0</v>
      </c>
      <c r="G89" s="57"/>
      <c r="H89" s="57"/>
      <c r="I89" s="57"/>
      <c r="J89" s="57"/>
      <c r="K89" s="57"/>
      <c r="L89" s="178">
        <f t="shared" si="22"/>
        <v>0</v>
      </c>
      <c r="M89" s="179">
        <f t="shared" ca="1" si="35"/>
        <v>0</v>
      </c>
      <c r="N89" s="179">
        <f t="shared" ca="1" si="37"/>
        <v>0</v>
      </c>
      <c r="O89" s="180">
        <f t="shared" ca="1" si="23"/>
        <v>0</v>
      </c>
      <c r="P89" s="181">
        <f t="shared" ca="1" si="36"/>
        <v>0</v>
      </c>
      <c r="Q89" s="182">
        <f t="shared" ca="1" si="24"/>
        <v>0</v>
      </c>
      <c r="R89" s="182">
        <f ca="1">IF(LEN(B89)&gt;0,'9'!R89-'9'!Q89,"")</f>
        <v>0</v>
      </c>
      <c r="S89" s="183"/>
      <c r="T89" s="33"/>
      <c r="U89" s="33"/>
      <c r="V89" s="33"/>
      <c r="W89" s="33"/>
      <c r="X89" s="33"/>
      <c r="Y89" s="33"/>
      <c r="AB89" s="243">
        <f>ROW()</f>
        <v>89</v>
      </c>
      <c r="AC89" s="118">
        <f t="shared" ca="1" si="25"/>
        <v>0</v>
      </c>
      <c r="AD89" s="118">
        <f t="shared" ca="1" si="26"/>
        <v>0</v>
      </c>
      <c r="AE89" s="119" t="str">
        <f t="shared" ca="1" si="27"/>
        <v>-</v>
      </c>
      <c r="AF89" s="118" t="str">
        <f t="shared" ca="1" si="28"/>
        <v>-</v>
      </c>
      <c r="AG89" s="119" t="str">
        <f t="shared" ca="1" si="29"/>
        <v>-</v>
      </c>
      <c r="AH89" s="118" t="str">
        <f t="shared" ca="1" si="30"/>
        <v>-</v>
      </c>
      <c r="AI89" s="118">
        <f t="shared" ca="1" si="31"/>
        <v>0</v>
      </c>
      <c r="AJ89" s="120">
        <f t="shared" ca="1" si="32"/>
        <v>0</v>
      </c>
      <c r="AK89" s="118">
        <f t="shared" ca="1" si="33"/>
        <v>0</v>
      </c>
      <c r="AL89" s="118">
        <f t="shared" ca="1" si="34"/>
        <v>2028</v>
      </c>
    </row>
    <row r="90" spans="1:38" ht="27" customHeight="1" x14ac:dyDescent="0.25">
      <c r="A90" s="53">
        <f>'OSNOVNA PLAČA'!A84</f>
        <v>75</v>
      </c>
      <c r="B90" s="333" t="str">
        <f t="shared" ca="1" si="21"/>
        <v>A75</v>
      </c>
      <c r="C90" s="333"/>
      <c r="D90" s="54" t="str">
        <f>IF(LEN('OSNOVNA PLAČA'!C84)&gt;0,'OSNOVNA PLAČA'!C84,"")</f>
        <v/>
      </c>
      <c r="E90" s="55" t="str">
        <f>IF(LEN('OSNOVNA PLAČA'!D84)&gt;0,'OSNOVNA PLAČA'!D84,"")</f>
        <v/>
      </c>
      <c r="F90" s="164">
        <f ca="1">IF(LEN(B90)&gt;0,'OBRAČUNANA OSNOVNA PLAČA'!N84,"")</f>
        <v>0</v>
      </c>
      <c r="G90" s="57"/>
      <c r="H90" s="57"/>
      <c r="I90" s="57"/>
      <c r="J90" s="57"/>
      <c r="K90" s="57"/>
      <c r="L90" s="178">
        <f t="shared" si="22"/>
        <v>0</v>
      </c>
      <c r="M90" s="179">
        <f t="shared" ca="1" si="35"/>
        <v>0</v>
      </c>
      <c r="N90" s="179">
        <f t="shared" ca="1" si="37"/>
        <v>0</v>
      </c>
      <c r="O90" s="180">
        <f t="shared" ca="1" si="23"/>
        <v>0</v>
      </c>
      <c r="P90" s="181">
        <f t="shared" ca="1" si="36"/>
        <v>0</v>
      </c>
      <c r="Q90" s="182">
        <f t="shared" ca="1" si="24"/>
        <v>0</v>
      </c>
      <c r="R90" s="182">
        <f ca="1">IF(LEN(B90)&gt;0,'9'!R90-'9'!Q90,"")</f>
        <v>0</v>
      </c>
      <c r="S90" s="183"/>
      <c r="T90" s="33"/>
      <c r="U90" s="33"/>
      <c r="V90" s="33"/>
      <c r="W90" s="33"/>
      <c r="X90" s="33"/>
      <c r="Y90" s="33"/>
      <c r="AB90" s="243">
        <f>ROW()</f>
        <v>90</v>
      </c>
      <c r="AC90" s="118">
        <f t="shared" ca="1" si="25"/>
        <v>0</v>
      </c>
      <c r="AD90" s="118">
        <f t="shared" ca="1" si="26"/>
        <v>0</v>
      </c>
      <c r="AE90" s="119" t="str">
        <f t="shared" ca="1" si="27"/>
        <v>-</v>
      </c>
      <c r="AF90" s="118" t="str">
        <f t="shared" ca="1" si="28"/>
        <v>-</v>
      </c>
      <c r="AG90" s="119" t="str">
        <f t="shared" ca="1" si="29"/>
        <v>-</v>
      </c>
      <c r="AH90" s="118" t="str">
        <f t="shared" ca="1" si="30"/>
        <v>-</v>
      </c>
      <c r="AI90" s="118">
        <f t="shared" ca="1" si="31"/>
        <v>0</v>
      </c>
      <c r="AJ90" s="120">
        <f t="shared" ca="1" si="32"/>
        <v>0</v>
      </c>
      <c r="AK90" s="118">
        <f t="shared" ca="1" si="33"/>
        <v>0</v>
      </c>
      <c r="AL90" s="118">
        <f t="shared" ca="1" si="34"/>
        <v>2028</v>
      </c>
    </row>
    <row r="91" spans="1:38" ht="27" customHeight="1" x14ac:dyDescent="0.25">
      <c r="A91" s="53">
        <f>'OSNOVNA PLAČA'!A85</f>
        <v>76</v>
      </c>
      <c r="B91" s="333" t="str">
        <f t="shared" ca="1" si="21"/>
        <v>A76</v>
      </c>
      <c r="C91" s="333"/>
      <c r="D91" s="54" t="str">
        <f>IF(LEN('OSNOVNA PLAČA'!C85)&gt;0,'OSNOVNA PLAČA'!C85,"")</f>
        <v/>
      </c>
      <c r="E91" s="55" t="str">
        <f>IF(LEN('OSNOVNA PLAČA'!D85)&gt;0,'OSNOVNA PLAČA'!D85,"")</f>
        <v/>
      </c>
      <c r="F91" s="164">
        <f ca="1">IF(LEN(B91)&gt;0,'OBRAČUNANA OSNOVNA PLAČA'!N85,"")</f>
        <v>0</v>
      </c>
      <c r="G91" s="57"/>
      <c r="H91" s="57"/>
      <c r="I91" s="57"/>
      <c r="J91" s="57"/>
      <c r="K91" s="57"/>
      <c r="L91" s="178">
        <f t="shared" si="22"/>
        <v>0</v>
      </c>
      <c r="M91" s="179">
        <f t="shared" ca="1" si="35"/>
        <v>0</v>
      </c>
      <c r="N91" s="179">
        <f t="shared" ca="1" si="37"/>
        <v>0</v>
      </c>
      <c r="O91" s="180">
        <f t="shared" ca="1" si="23"/>
        <v>0</v>
      </c>
      <c r="P91" s="181">
        <f t="shared" ca="1" si="36"/>
        <v>0</v>
      </c>
      <c r="Q91" s="182">
        <f t="shared" ca="1" si="24"/>
        <v>0</v>
      </c>
      <c r="R91" s="182">
        <f ca="1">IF(LEN(B91)&gt;0,'9'!R91-'9'!Q91,"")</f>
        <v>0</v>
      </c>
      <c r="S91" s="183"/>
      <c r="T91" s="33"/>
      <c r="U91" s="33"/>
      <c r="V91" s="33"/>
      <c r="W91" s="33"/>
      <c r="X91" s="33"/>
      <c r="Y91" s="33"/>
      <c r="AB91" s="243">
        <f>ROW()</f>
        <v>91</v>
      </c>
      <c r="AC91" s="118">
        <f t="shared" ca="1" si="25"/>
        <v>0</v>
      </c>
      <c r="AD91" s="118">
        <f t="shared" ca="1" si="26"/>
        <v>0</v>
      </c>
      <c r="AE91" s="119" t="str">
        <f t="shared" ca="1" si="27"/>
        <v>-</v>
      </c>
      <c r="AF91" s="118" t="str">
        <f t="shared" ca="1" si="28"/>
        <v>-</v>
      </c>
      <c r="AG91" s="119" t="str">
        <f t="shared" ca="1" si="29"/>
        <v>-</v>
      </c>
      <c r="AH91" s="118" t="str">
        <f t="shared" ca="1" si="30"/>
        <v>-</v>
      </c>
      <c r="AI91" s="118">
        <f t="shared" ca="1" si="31"/>
        <v>0</v>
      </c>
      <c r="AJ91" s="120">
        <f t="shared" ca="1" si="32"/>
        <v>0</v>
      </c>
      <c r="AK91" s="118">
        <f t="shared" ca="1" si="33"/>
        <v>0</v>
      </c>
      <c r="AL91" s="118">
        <f t="shared" ca="1" si="34"/>
        <v>2028</v>
      </c>
    </row>
    <row r="92" spans="1:38" ht="27" customHeight="1" x14ac:dyDescent="0.25">
      <c r="A92" s="53">
        <f>'OSNOVNA PLAČA'!A86</f>
        <v>77</v>
      </c>
      <c r="B92" s="333" t="str">
        <f t="shared" ca="1" si="21"/>
        <v>A77</v>
      </c>
      <c r="C92" s="333"/>
      <c r="D92" s="54" t="str">
        <f>IF(LEN('OSNOVNA PLAČA'!C86)&gt;0,'OSNOVNA PLAČA'!C86,"")</f>
        <v/>
      </c>
      <c r="E92" s="55" t="str">
        <f>IF(LEN('OSNOVNA PLAČA'!D86)&gt;0,'OSNOVNA PLAČA'!D86,"")</f>
        <v/>
      </c>
      <c r="F92" s="164">
        <f ca="1">IF(LEN(B92)&gt;0,'OBRAČUNANA OSNOVNA PLAČA'!N86,"")</f>
        <v>0</v>
      </c>
      <c r="G92" s="57"/>
      <c r="H92" s="57"/>
      <c r="I92" s="57"/>
      <c r="J92" s="57"/>
      <c r="K92" s="57"/>
      <c r="L92" s="178">
        <f t="shared" si="22"/>
        <v>0</v>
      </c>
      <c r="M92" s="179">
        <f t="shared" ca="1" si="35"/>
        <v>0</v>
      </c>
      <c r="N92" s="179">
        <f t="shared" ca="1" si="37"/>
        <v>0</v>
      </c>
      <c r="O92" s="180">
        <f t="shared" ca="1" si="23"/>
        <v>0</v>
      </c>
      <c r="P92" s="181">
        <f t="shared" ca="1" si="36"/>
        <v>0</v>
      </c>
      <c r="Q92" s="182">
        <f t="shared" ca="1" si="24"/>
        <v>0</v>
      </c>
      <c r="R92" s="182">
        <f ca="1">IF(LEN(B92)&gt;0,'9'!R92-'9'!Q92,"")</f>
        <v>0</v>
      </c>
      <c r="S92" s="183"/>
      <c r="T92" s="33"/>
      <c r="U92" s="33"/>
      <c r="V92" s="33"/>
      <c r="W92" s="33"/>
      <c r="X92" s="33"/>
      <c r="Y92" s="33"/>
      <c r="AB92" s="243">
        <f>ROW()</f>
        <v>92</v>
      </c>
      <c r="AC92" s="118">
        <f t="shared" ca="1" si="25"/>
        <v>0</v>
      </c>
      <c r="AD92" s="118">
        <f t="shared" ca="1" si="26"/>
        <v>0</v>
      </c>
      <c r="AE92" s="119" t="str">
        <f t="shared" ca="1" si="27"/>
        <v>-</v>
      </c>
      <c r="AF92" s="118" t="str">
        <f t="shared" ca="1" si="28"/>
        <v>-</v>
      </c>
      <c r="AG92" s="119" t="str">
        <f t="shared" ca="1" si="29"/>
        <v>-</v>
      </c>
      <c r="AH92" s="118" t="str">
        <f t="shared" ca="1" si="30"/>
        <v>-</v>
      </c>
      <c r="AI92" s="118">
        <f t="shared" ca="1" si="31"/>
        <v>0</v>
      </c>
      <c r="AJ92" s="120">
        <f t="shared" ca="1" si="32"/>
        <v>0</v>
      </c>
      <c r="AK92" s="118">
        <f t="shared" ca="1" si="33"/>
        <v>0</v>
      </c>
      <c r="AL92" s="118">
        <f t="shared" ca="1" si="34"/>
        <v>2028</v>
      </c>
    </row>
    <row r="93" spans="1:38" ht="27" customHeight="1" x14ac:dyDescent="0.25">
      <c r="A93" s="53">
        <f>'OSNOVNA PLAČA'!A87</f>
        <v>78</v>
      </c>
      <c r="B93" s="333" t="str">
        <f t="shared" ca="1" si="21"/>
        <v>A78</v>
      </c>
      <c r="C93" s="333"/>
      <c r="D93" s="54" t="str">
        <f>IF(LEN('OSNOVNA PLAČA'!C87)&gt;0,'OSNOVNA PLAČA'!C87,"")</f>
        <v/>
      </c>
      <c r="E93" s="55" t="str">
        <f>IF(LEN('OSNOVNA PLAČA'!D87)&gt;0,'OSNOVNA PLAČA'!D87,"")</f>
        <v/>
      </c>
      <c r="F93" s="164">
        <f ca="1">IF(LEN(B93)&gt;0,'OBRAČUNANA OSNOVNA PLAČA'!N87,"")</f>
        <v>0</v>
      </c>
      <c r="G93" s="57"/>
      <c r="H93" s="57"/>
      <c r="I93" s="57"/>
      <c r="J93" s="57"/>
      <c r="K93" s="57"/>
      <c r="L93" s="178">
        <f t="shared" si="22"/>
        <v>0</v>
      </c>
      <c r="M93" s="179">
        <f t="shared" ca="1" si="35"/>
        <v>0</v>
      </c>
      <c r="N93" s="179">
        <f t="shared" ca="1" si="37"/>
        <v>0</v>
      </c>
      <c r="O93" s="180">
        <f t="shared" ca="1" si="23"/>
        <v>0</v>
      </c>
      <c r="P93" s="181">
        <f t="shared" ca="1" si="36"/>
        <v>0</v>
      </c>
      <c r="Q93" s="182">
        <f t="shared" ca="1" si="24"/>
        <v>0</v>
      </c>
      <c r="R93" s="182">
        <f ca="1">IF(LEN(B93)&gt;0,'9'!R93-'9'!Q93,"")</f>
        <v>0</v>
      </c>
      <c r="S93" s="183"/>
      <c r="T93" s="33"/>
      <c r="U93" s="33"/>
      <c r="V93" s="33"/>
      <c r="W93" s="33"/>
      <c r="X93" s="33"/>
      <c r="Y93" s="33"/>
      <c r="AB93" s="243">
        <f>ROW()</f>
        <v>93</v>
      </c>
      <c r="AC93" s="118">
        <f t="shared" ca="1" si="25"/>
        <v>0</v>
      </c>
      <c r="AD93" s="118">
        <f t="shared" ca="1" si="26"/>
        <v>0</v>
      </c>
      <c r="AE93" s="119" t="str">
        <f t="shared" ca="1" si="27"/>
        <v>-</v>
      </c>
      <c r="AF93" s="118" t="str">
        <f t="shared" ca="1" si="28"/>
        <v>-</v>
      </c>
      <c r="AG93" s="119" t="str">
        <f t="shared" ca="1" si="29"/>
        <v>-</v>
      </c>
      <c r="AH93" s="118" t="str">
        <f t="shared" ca="1" si="30"/>
        <v>-</v>
      </c>
      <c r="AI93" s="118">
        <f t="shared" ca="1" si="31"/>
        <v>0</v>
      </c>
      <c r="AJ93" s="120">
        <f t="shared" ca="1" si="32"/>
        <v>0</v>
      </c>
      <c r="AK93" s="118">
        <f t="shared" ca="1" si="33"/>
        <v>0</v>
      </c>
      <c r="AL93" s="118">
        <f t="shared" ca="1" si="34"/>
        <v>2028</v>
      </c>
    </row>
    <row r="94" spans="1:38" ht="27" customHeight="1" x14ac:dyDescent="0.25">
      <c r="A94" s="53">
        <f>'OSNOVNA PLAČA'!A88</f>
        <v>79</v>
      </c>
      <c r="B94" s="333" t="str">
        <f t="shared" ca="1" si="21"/>
        <v>A79</v>
      </c>
      <c r="C94" s="333"/>
      <c r="D94" s="54" t="str">
        <f>IF(LEN('OSNOVNA PLAČA'!C88)&gt;0,'OSNOVNA PLAČA'!C88,"")</f>
        <v/>
      </c>
      <c r="E94" s="55" t="str">
        <f>IF(LEN('OSNOVNA PLAČA'!D88)&gt;0,'OSNOVNA PLAČA'!D88,"")</f>
        <v/>
      </c>
      <c r="F94" s="164">
        <f ca="1">IF(LEN(B94)&gt;0,'OBRAČUNANA OSNOVNA PLAČA'!N88,"")</f>
        <v>0</v>
      </c>
      <c r="G94" s="57"/>
      <c r="H94" s="57"/>
      <c r="I94" s="57"/>
      <c r="J94" s="57"/>
      <c r="K94" s="57"/>
      <c r="L94" s="178">
        <f t="shared" si="22"/>
        <v>0</v>
      </c>
      <c r="M94" s="179">
        <f t="shared" ca="1" si="35"/>
        <v>0</v>
      </c>
      <c r="N94" s="179">
        <f t="shared" ca="1" si="37"/>
        <v>0</v>
      </c>
      <c r="O94" s="180">
        <f t="shared" ca="1" si="23"/>
        <v>0</v>
      </c>
      <c r="P94" s="181">
        <f t="shared" ca="1" si="36"/>
        <v>0</v>
      </c>
      <c r="Q94" s="182">
        <f t="shared" ca="1" si="24"/>
        <v>0</v>
      </c>
      <c r="R94" s="182">
        <f ca="1">IF(LEN(B94)&gt;0,'9'!R94-'9'!Q94,"")</f>
        <v>0</v>
      </c>
      <c r="S94" s="183"/>
      <c r="T94" s="33"/>
      <c r="U94" s="33"/>
      <c r="V94" s="33"/>
      <c r="W94" s="33"/>
      <c r="X94" s="33"/>
      <c r="Y94" s="33"/>
      <c r="AB94" s="243">
        <f>ROW()</f>
        <v>94</v>
      </c>
      <c r="AC94" s="118">
        <f t="shared" ca="1" si="25"/>
        <v>0</v>
      </c>
      <c r="AD94" s="118">
        <f t="shared" ca="1" si="26"/>
        <v>0</v>
      </c>
      <c r="AE94" s="119" t="str">
        <f t="shared" ca="1" si="27"/>
        <v>-</v>
      </c>
      <c r="AF94" s="118" t="str">
        <f t="shared" ca="1" si="28"/>
        <v>-</v>
      </c>
      <c r="AG94" s="119" t="str">
        <f t="shared" ca="1" si="29"/>
        <v>-</v>
      </c>
      <c r="AH94" s="118" t="str">
        <f t="shared" ca="1" si="30"/>
        <v>-</v>
      </c>
      <c r="AI94" s="118">
        <f t="shared" ca="1" si="31"/>
        <v>0</v>
      </c>
      <c r="AJ94" s="120">
        <f t="shared" ca="1" si="32"/>
        <v>0</v>
      </c>
      <c r="AK94" s="118">
        <f t="shared" ca="1" si="33"/>
        <v>0</v>
      </c>
      <c r="AL94" s="118">
        <f t="shared" ca="1" si="34"/>
        <v>2028</v>
      </c>
    </row>
    <row r="95" spans="1:38" ht="27" customHeight="1" x14ac:dyDescent="0.25">
      <c r="A95" s="53">
        <f>'OSNOVNA PLAČA'!A89</f>
        <v>80</v>
      </c>
      <c r="B95" s="333" t="str">
        <f t="shared" ca="1" si="21"/>
        <v>A80</v>
      </c>
      <c r="C95" s="333"/>
      <c r="D95" s="54" t="str">
        <f>IF(LEN('OSNOVNA PLAČA'!C89)&gt;0,'OSNOVNA PLAČA'!C89,"")</f>
        <v/>
      </c>
      <c r="E95" s="55" t="str">
        <f>IF(LEN('OSNOVNA PLAČA'!D89)&gt;0,'OSNOVNA PLAČA'!D89,"")</f>
        <v/>
      </c>
      <c r="F95" s="164">
        <f ca="1">IF(LEN(B95)&gt;0,'OBRAČUNANA OSNOVNA PLAČA'!N89,"")</f>
        <v>0</v>
      </c>
      <c r="G95" s="57"/>
      <c r="H95" s="57"/>
      <c r="I95" s="57"/>
      <c r="J95" s="57"/>
      <c r="K95" s="57"/>
      <c r="L95" s="178">
        <f t="shared" si="22"/>
        <v>0</v>
      </c>
      <c r="M95" s="179">
        <f t="shared" ca="1" si="35"/>
        <v>0</v>
      </c>
      <c r="N95" s="179">
        <f t="shared" ca="1" si="37"/>
        <v>0</v>
      </c>
      <c r="O95" s="180">
        <f t="shared" ca="1" si="23"/>
        <v>0</v>
      </c>
      <c r="P95" s="181">
        <f t="shared" ca="1" si="36"/>
        <v>0</v>
      </c>
      <c r="Q95" s="182">
        <f t="shared" ca="1" si="24"/>
        <v>0</v>
      </c>
      <c r="R95" s="182">
        <f ca="1">IF(LEN(B95)&gt;0,'9'!R95-'9'!Q95,"")</f>
        <v>0</v>
      </c>
      <c r="S95" s="183"/>
      <c r="T95" s="33"/>
      <c r="U95" s="33"/>
      <c r="V95" s="33"/>
      <c r="W95" s="33"/>
      <c r="X95" s="33"/>
      <c r="Y95" s="33"/>
      <c r="AB95" s="243">
        <f>ROW()</f>
        <v>95</v>
      </c>
      <c r="AC95" s="118">
        <f t="shared" ca="1" si="25"/>
        <v>0</v>
      </c>
      <c r="AD95" s="118">
        <f t="shared" ca="1" si="26"/>
        <v>0</v>
      </c>
      <c r="AE95" s="119" t="str">
        <f t="shared" ca="1" si="27"/>
        <v>-</v>
      </c>
      <c r="AF95" s="118" t="str">
        <f t="shared" ca="1" si="28"/>
        <v>-</v>
      </c>
      <c r="AG95" s="119" t="str">
        <f t="shared" ca="1" si="29"/>
        <v>-</v>
      </c>
      <c r="AH95" s="118" t="str">
        <f t="shared" ca="1" si="30"/>
        <v>-</v>
      </c>
      <c r="AI95" s="118">
        <f t="shared" ca="1" si="31"/>
        <v>0</v>
      </c>
      <c r="AJ95" s="120">
        <f t="shared" ca="1" si="32"/>
        <v>0</v>
      </c>
      <c r="AK95" s="118">
        <f t="shared" ca="1" si="33"/>
        <v>0</v>
      </c>
      <c r="AL95" s="118">
        <f t="shared" ca="1" si="34"/>
        <v>2028</v>
      </c>
    </row>
    <row r="96" spans="1:38" ht="27" customHeight="1" x14ac:dyDescent="0.25">
      <c r="A96" s="53">
        <f>'OSNOVNA PLAČA'!A90</f>
        <v>81</v>
      </c>
      <c r="B96" s="333" t="str">
        <f t="shared" ca="1" si="21"/>
        <v>A81</v>
      </c>
      <c r="C96" s="333"/>
      <c r="D96" s="54" t="str">
        <f>IF(LEN('OSNOVNA PLAČA'!C90)&gt;0,'OSNOVNA PLAČA'!C90,"")</f>
        <v/>
      </c>
      <c r="E96" s="55" t="str">
        <f>IF(LEN('OSNOVNA PLAČA'!D90)&gt;0,'OSNOVNA PLAČA'!D90,"")</f>
        <v/>
      </c>
      <c r="F96" s="164">
        <f ca="1">IF(LEN(B96)&gt;0,'OBRAČUNANA OSNOVNA PLAČA'!N90,"")</f>
        <v>0</v>
      </c>
      <c r="G96" s="57"/>
      <c r="H96" s="57"/>
      <c r="I96" s="57"/>
      <c r="J96" s="57"/>
      <c r="K96" s="57"/>
      <c r="L96" s="178">
        <f t="shared" si="22"/>
        <v>0</v>
      </c>
      <c r="M96" s="179">
        <f t="shared" ca="1" si="35"/>
        <v>0</v>
      </c>
      <c r="N96" s="179">
        <f t="shared" ca="1" si="37"/>
        <v>0</v>
      </c>
      <c r="O96" s="180">
        <f t="shared" ca="1" si="23"/>
        <v>0</v>
      </c>
      <c r="P96" s="181">
        <f t="shared" ca="1" si="36"/>
        <v>0</v>
      </c>
      <c r="Q96" s="182">
        <f t="shared" ca="1" si="24"/>
        <v>0</v>
      </c>
      <c r="R96" s="182">
        <f ca="1">IF(LEN(B96)&gt;0,'9'!R96-'9'!Q96,"")</f>
        <v>0</v>
      </c>
      <c r="S96" s="183"/>
      <c r="T96" s="33"/>
      <c r="U96" s="33"/>
      <c r="V96" s="33"/>
      <c r="W96" s="33"/>
      <c r="X96" s="33"/>
      <c r="Y96" s="33"/>
      <c r="AB96" s="243">
        <f>ROW()</f>
        <v>96</v>
      </c>
      <c r="AC96" s="118">
        <f t="shared" ca="1" si="25"/>
        <v>0</v>
      </c>
      <c r="AD96" s="118">
        <f t="shared" ca="1" si="26"/>
        <v>0</v>
      </c>
      <c r="AE96" s="119" t="str">
        <f t="shared" ca="1" si="27"/>
        <v>-</v>
      </c>
      <c r="AF96" s="118" t="str">
        <f t="shared" ca="1" si="28"/>
        <v>-</v>
      </c>
      <c r="AG96" s="119" t="str">
        <f t="shared" ca="1" si="29"/>
        <v>-</v>
      </c>
      <c r="AH96" s="118" t="str">
        <f t="shared" ca="1" si="30"/>
        <v>-</v>
      </c>
      <c r="AI96" s="118">
        <f t="shared" ca="1" si="31"/>
        <v>0</v>
      </c>
      <c r="AJ96" s="120">
        <f t="shared" ca="1" si="32"/>
        <v>0</v>
      </c>
      <c r="AK96" s="118">
        <f t="shared" ca="1" si="33"/>
        <v>0</v>
      </c>
      <c r="AL96" s="118">
        <f t="shared" ca="1" si="34"/>
        <v>2028</v>
      </c>
    </row>
    <row r="97" spans="1:38" ht="27" customHeight="1" x14ac:dyDescent="0.25">
      <c r="A97" s="53">
        <f>'OSNOVNA PLAČA'!A91</f>
        <v>82</v>
      </c>
      <c r="B97" s="333" t="str">
        <f t="shared" ca="1" si="21"/>
        <v>A82</v>
      </c>
      <c r="C97" s="333"/>
      <c r="D97" s="54" t="str">
        <f>IF(LEN('OSNOVNA PLAČA'!C91)&gt;0,'OSNOVNA PLAČA'!C91,"")</f>
        <v/>
      </c>
      <c r="E97" s="55" t="str">
        <f>IF(LEN('OSNOVNA PLAČA'!D91)&gt;0,'OSNOVNA PLAČA'!D91,"")</f>
        <v/>
      </c>
      <c r="F97" s="164">
        <f ca="1">IF(LEN(B97)&gt;0,'OBRAČUNANA OSNOVNA PLAČA'!N91,"")</f>
        <v>0</v>
      </c>
      <c r="G97" s="57"/>
      <c r="H97" s="57"/>
      <c r="I97" s="57"/>
      <c r="J97" s="57"/>
      <c r="K97" s="57"/>
      <c r="L97" s="178">
        <f t="shared" si="22"/>
        <v>0</v>
      </c>
      <c r="M97" s="179">
        <f t="shared" ca="1" si="35"/>
        <v>0</v>
      </c>
      <c r="N97" s="179">
        <f t="shared" ca="1" si="37"/>
        <v>0</v>
      </c>
      <c r="O97" s="180">
        <f t="shared" ca="1" si="23"/>
        <v>0</v>
      </c>
      <c r="P97" s="181">
        <f t="shared" ca="1" si="36"/>
        <v>0</v>
      </c>
      <c r="Q97" s="182">
        <f t="shared" ca="1" si="24"/>
        <v>0</v>
      </c>
      <c r="R97" s="182">
        <f ca="1">IF(LEN(B97)&gt;0,'9'!R97-'9'!Q97,"")</f>
        <v>0</v>
      </c>
      <c r="S97" s="183"/>
      <c r="T97" s="33"/>
      <c r="U97" s="33"/>
      <c r="V97" s="33"/>
      <c r="W97" s="33"/>
      <c r="X97" s="33"/>
      <c r="Y97" s="33"/>
      <c r="AB97" s="243">
        <f>ROW()</f>
        <v>97</v>
      </c>
      <c r="AC97" s="118">
        <f t="shared" ca="1" si="25"/>
        <v>0</v>
      </c>
      <c r="AD97" s="118">
        <f t="shared" ca="1" si="26"/>
        <v>0</v>
      </c>
      <c r="AE97" s="119" t="str">
        <f t="shared" ca="1" si="27"/>
        <v>-</v>
      </c>
      <c r="AF97" s="118" t="str">
        <f t="shared" ca="1" si="28"/>
        <v>-</v>
      </c>
      <c r="AG97" s="119" t="str">
        <f t="shared" ca="1" si="29"/>
        <v>-</v>
      </c>
      <c r="AH97" s="118" t="str">
        <f t="shared" ca="1" si="30"/>
        <v>-</v>
      </c>
      <c r="AI97" s="118">
        <f t="shared" ca="1" si="31"/>
        <v>0</v>
      </c>
      <c r="AJ97" s="120">
        <f t="shared" ca="1" si="32"/>
        <v>0</v>
      </c>
      <c r="AK97" s="118">
        <f t="shared" ca="1" si="33"/>
        <v>0</v>
      </c>
      <c r="AL97" s="118">
        <f t="shared" ca="1" si="34"/>
        <v>2028</v>
      </c>
    </row>
    <row r="98" spans="1:38" ht="27" customHeight="1" x14ac:dyDescent="0.25">
      <c r="A98" s="53">
        <f>'OSNOVNA PLAČA'!A92</f>
        <v>83</v>
      </c>
      <c r="B98" s="333" t="str">
        <f t="shared" ca="1" si="21"/>
        <v>A83</v>
      </c>
      <c r="C98" s="333"/>
      <c r="D98" s="54" t="str">
        <f>IF(LEN('OSNOVNA PLAČA'!C92)&gt;0,'OSNOVNA PLAČA'!C92,"")</f>
        <v/>
      </c>
      <c r="E98" s="55" t="str">
        <f>IF(LEN('OSNOVNA PLAČA'!D92)&gt;0,'OSNOVNA PLAČA'!D92,"")</f>
        <v/>
      </c>
      <c r="F98" s="164">
        <f ca="1">IF(LEN(B98)&gt;0,'OBRAČUNANA OSNOVNA PLAČA'!N92,"")</f>
        <v>0</v>
      </c>
      <c r="G98" s="57"/>
      <c r="H98" s="57"/>
      <c r="I98" s="57"/>
      <c r="J98" s="57"/>
      <c r="K98" s="57"/>
      <c r="L98" s="178">
        <f t="shared" si="22"/>
        <v>0</v>
      </c>
      <c r="M98" s="179">
        <f t="shared" ca="1" si="35"/>
        <v>0</v>
      </c>
      <c r="N98" s="179">
        <f t="shared" ca="1" si="37"/>
        <v>0</v>
      </c>
      <c r="O98" s="180">
        <f t="shared" ca="1" si="23"/>
        <v>0</v>
      </c>
      <c r="P98" s="181">
        <f t="shared" ca="1" si="36"/>
        <v>0</v>
      </c>
      <c r="Q98" s="182">
        <f t="shared" ca="1" si="24"/>
        <v>0</v>
      </c>
      <c r="R98" s="182">
        <f ca="1">IF(LEN(B98)&gt;0,'9'!R98-'9'!Q98,"")</f>
        <v>0</v>
      </c>
      <c r="S98" s="183"/>
      <c r="T98" s="33"/>
      <c r="U98" s="33"/>
      <c r="V98" s="33"/>
      <c r="W98" s="33"/>
      <c r="X98" s="33"/>
      <c r="Y98" s="33"/>
      <c r="AB98" s="243">
        <f>ROW()</f>
        <v>98</v>
      </c>
      <c r="AC98" s="118">
        <f t="shared" ca="1" si="25"/>
        <v>0</v>
      </c>
      <c r="AD98" s="118">
        <f t="shared" ca="1" si="26"/>
        <v>0</v>
      </c>
      <c r="AE98" s="119" t="str">
        <f t="shared" ca="1" si="27"/>
        <v>-</v>
      </c>
      <c r="AF98" s="118" t="str">
        <f t="shared" ca="1" si="28"/>
        <v>-</v>
      </c>
      <c r="AG98" s="119" t="str">
        <f t="shared" ca="1" si="29"/>
        <v>-</v>
      </c>
      <c r="AH98" s="118" t="str">
        <f t="shared" ca="1" si="30"/>
        <v>-</v>
      </c>
      <c r="AI98" s="118">
        <f t="shared" ca="1" si="31"/>
        <v>0</v>
      </c>
      <c r="AJ98" s="120">
        <f t="shared" ca="1" si="32"/>
        <v>0</v>
      </c>
      <c r="AK98" s="118">
        <f t="shared" ca="1" si="33"/>
        <v>0</v>
      </c>
      <c r="AL98" s="118">
        <f t="shared" ca="1" si="34"/>
        <v>2028</v>
      </c>
    </row>
    <row r="99" spans="1:38" ht="27" customHeight="1" x14ac:dyDescent="0.25">
      <c r="A99" s="53">
        <f>'OSNOVNA PLAČA'!A93</f>
        <v>84</v>
      </c>
      <c r="B99" s="333" t="str">
        <f t="shared" ca="1" si="21"/>
        <v>A84</v>
      </c>
      <c r="C99" s="333"/>
      <c r="D99" s="54" t="str">
        <f>IF(LEN('OSNOVNA PLAČA'!C93)&gt;0,'OSNOVNA PLAČA'!C93,"")</f>
        <v/>
      </c>
      <c r="E99" s="55" t="str">
        <f>IF(LEN('OSNOVNA PLAČA'!D93)&gt;0,'OSNOVNA PLAČA'!D93,"")</f>
        <v/>
      </c>
      <c r="F99" s="164">
        <f ca="1">IF(LEN(B99)&gt;0,'OBRAČUNANA OSNOVNA PLAČA'!N93,"")</f>
        <v>0</v>
      </c>
      <c r="G99" s="57"/>
      <c r="H99" s="57"/>
      <c r="I99" s="57"/>
      <c r="J99" s="57"/>
      <c r="K99" s="57"/>
      <c r="L99" s="178">
        <f t="shared" si="22"/>
        <v>0</v>
      </c>
      <c r="M99" s="179">
        <f t="shared" ca="1" si="35"/>
        <v>0</v>
      </c>
      <c r="N99" s="179">
        <f t="shared" ca="1" si="37"/>
        <v>0</v>
      </c>
      <c r="O99" s="180">
        <f t="shared" ca="1" si="23"/>
        <v>0</v>
      </c>
      <c r="P99" s="181">
        <f t="shared" ca="1" si="36"/>
        <v>0</v>
      </c>
      <c r="Q99" s="182">
        <f t="shared" ca="1" si="24"/>
        <v>0</v>
      </c>
      <c r="R99" s="182">
        <f ca="1">IF(LEN(B99)&gt;0,'9'!R99-'9'!Q99,"")</f>
        <v>0</v>
      </c>
      <c r="S99" s="183"/>
      <c r="T99" s="33"/>
      <c r="U99" s="33"/>
      <c r="V99" s="33"/>
      <c r="W99" s="33"/>
      <c r="X99" s="33"/>
      <c r="Y99" s="33"/>
      <c r="AB99" s="243">
        <f>ROW()</f>
        <v>99</v>
      </c>
      <c r="AC99" s="118">
        <f t="shared" ca="1" si="25"/>
        <v>0</v>
      </c>
      <c r="AD99" s="118">
        <f t="shared" ca="1" si="26"/>
        <v>0</v>
      </c>
      <c r="AE99" s="119" t="str">
        <f t="shared" ca="1" si="27"/>
        <v>-</v>
      </c>
      <c r="AF99" s="118" t="str">
        <f t="shared" ca="1" si="28"/>
        <v>-</v>
      </c>
      <c r="AG99" s="119" t="str">
        <f t="shared" ca="1" si="29"/>
        <v>-</v>
      </c>
      <c r="AH99" s="118" t="str">
        <f t="shared" ca="1" si="30"/>
        <v>-</v>
      </c>
      <c r="AI99" s="118">
        <f t="shared" ca="1" si="31"/>
        <v>0</v>
      </c>
      <c r="AJ99" s="120">
        <f t="shared" ca="1" si="32"/>
        <v>0</v>
      </c>
      <c r="AK99" s="118">
        <f t="shared" ca="1" si="33"/>
        <v>0</v>
      </c>
      <c r="AL99" s="118">
        <f t="shared" ca="1" si="34"/>
        <v>2028</v>
      </c>
    </row>
    <row r="100" spans="1:38" ht="27" customHeight="1" x14ac:dyDescent="0.25">
      <c r="A100" s="53">
        <f>'OSNOVNA PLAČA'!A94</f>
        <v>85</v>
      </c>
      <c r="B100" s="333" t="str">
        <f t="shared" ca="1" si="21"/>
        <v>A85</v>
      </c>
      <c r="C100" s="333"/>
      <c r="D100" s="54" t="str">
        <f>IF(LEN('OSNOVNA PLAČA'!C94)&gt;0,'OSNOVNA PLAČA'!C94,"")</f>
        <v/>
      </c>
      <c r="E100" s="55" t="str">
        <f>IF(LEN('OSNOVNA PLAČA'!D94)&gt;0,'OSNOVNA PLAČA'!D94,"")</f>
        <v/>
      </c>
      <c r="F100" s="164">
        <f ca="1">IF(LEN(B100)&gt;0,'OBRAČUNANA OSNOVNA PLAČA'!N94,"")</f>
        <v>0</v>
      </c>
      <c r="G100" s="57"/>
      <c r="H100" s="57"/>
      <c r="I100" s="57"/>
      <c r="J100" s="57"/>
      <c r="K100" s="57"/>
      <c r="L100" s="178">
        <f t="shared" si="22"/>
        <v>0</v>
      </c>
      <c r="M100" s="179">
        <f t="shared" ca="1" si="35"/>
        <v>0</v>
      </c>
      <c r="N100" s="179">
        <f t="shared" ca="1" si="37"/>
        <v>0</v>
      </c>
      <c r="O100" s="180">
        <f t="shared" ca="1" si="23"/>
        <v>0</v>
      </c>
      <c r="P100" s="181">
        <f t="shared" ca="1" si="36"/>
        <v>0</v>
      </c>
      <c r="Q100" s="182">
        <f t="shared" ca="1" si="24"/>
        <v>0</v>
      </c>
      <c r="R100" s="182">
        <f ca="1">IF(LEN(B100)&gt;0,'9'!R100-'9'!Q100,"")</f>
        <v>0</v>
      </c>
      <c r="S100" s="183"/>
      <c r="T100" s="33"/>
      <c r="U100" s="33"/>
      <c r="V100" s="33"/>
      <c r="W100" s="33"/>
      <c r="X100" s="33"/>
      <c r="Y100" s="33"/>
      <c r="AB100" s="243">
        <f>ROW()</f>
        <v>100</v>
      </c>
      <c r="AC100" s="118">
        <f t="shared" ca="1" si="25"/>
        <v>0</v>
      </c>
      <c r="AD100" s="118">
        <f t="shared" ca="1" si="26"/>
        <v>0</v>
      </c>
      <c r="AE100" s="119" t="str">
        <f t="shared" ca="1" si="27"/>
        <v>-</v>
      </c>
      <c r="AF100" s="118" t="str">
        <f t="shared" ca="1" si="28"/>
        <v>-</v>
      </c>
      <c r="AG100" s="119" t="str">
        <f t="shared" ca="1" si="29"/>
        <v>-</v>
      </c>
      <c r="AH100" s="118" t="str">
        <f t="shared" ca="1" si="30"/>
        <v>-</v>
      </c>
      <c r="AI100" s="118">
        <f t="shared" ca="1" si="31"/>
        <v>0</v>
      </c>
      <c r="AJ100" s="120">
        <f t="shared" ca="1" si="32"/>
        <v>0</v>
      </c>
      <c r="AK100" s="118">
        <f t="shared" ca="1" si="33"/>
        <v>0</v>
      </c>
      <c r="AL100" s="118">
        <f t="shared" ca="1" si="34"/>
        <v>2028</v>
      </c>
    </row>
    <row r="101" spans="1:38" ht="27" customHeight="1" x14ac:dyDescent="0.25">
      <c r="A101" s="53">
        <f>'OSNOVNA PLAČA'!A95</f>
        <v>86</v>
      </c>
      <c r="B101" s="333" t="str">
        <f t="shared" ca="1" si="21"/>
        <v>A86</v>
      </c>
      <c r="C101" s="333"/>
      <c r="D101" s="54" t="str">
        <f>IF(LEN('OSNOVNA PLAČA'!C95)&gt;0,'OSNOVNA PLAČA'!C95,"")</f>
        <v/>
      </c>
      <c r="E101" s="55" t="str">
        <f>IF(LEN('OSNOVNA PLAČA'!D95)&gt;0,'OSNOVNA PLAČA'!D95,"")</f>
        <v/>
      </c>
      <c r="F101" s="164">
        <f ca="1">IF(LEN(B101)&gt;0,'OBRAČUNANA OSNOVNA PLAČA'!N95,"")</f>
        <v>0</v>
      </c>
      <c r="G101" s="57"/>
      <c r="H101" s="57"/>
      <c r="I101" s="57"/>
      <c r="J101" s="57"/>
      <c r="K101" s="57"/>
      <c r="L101" s="178">
        <f t="shared" si="22"/>
        <v>0</v>
      </c>
      <c r="M101" s="179">
        <f t="shared" ca="1" si="35"/>
        <v>0</v>
      </c>
      <c r="N101" s="179">
        <f t="shared" ca="1" si="37"/>
        <v>0</v>
      </c>
      <c r="O101" s="180">
        <f t="shared" ca="1" si="23"/>
        <v>0</v>
      </c>
      <c r="P101" s="181">
        <f t="shared" ca="1" si="36"/>
        <v>0</v>
      </c>
      <c r="Q101" s="182">
        <f t="shared" ca="1" si="24"/>
        <v>0</v>
      </c>
      <c r="R101" s="182">
        <f ca="1">IF(LEN(B101)&gt;0,'9'!R101-'9'!Q101,"")</f>
        <v>0</v>
      </c>
      <c r="S101" s="183"/>
      <c r="T101" s="33"/>
      <c r="U101" s="33"/>
      <c r="V101" s="33"/>
      <c r="W101" s="33"/>
      <c r="X101" s="33"/>
      <c r="Y101" s="33"/>
      <c r="AB101" s="243">
        <f>ROW()</f>
        <v>101</v>
      </c>
      <c r="AC101" s="118">
        <f t="shared" ca="1" si="25"/>
        <v>0</v>
      </c>
      <c r="AD101" s="118">
        <f t="shared" ca="1" si="26"/>
        <v>0</v>
      </c>
      <c r="AE101" s="119" t="str">
        <f t="shared" ca="1" si="27"/>
        <v>-</v>
      </c>
      <c r="AF101" s="118" t="str">
        <f t="shared" ca="1" si="28"/>
        <v>-</v>
      </c>
      <c r="AG101" s="119" t="str">
        <f t="shared" ca="1" si="29"/>
        <v>-</v>
      </c>
      <c r="AH101" s="118" t="str">
        <f t="shared" ca="1" si="30"/>
        <v>-</v>
      </c>
      <c r="AI101" s="118">
        <f t="shared" ca="1" si="31"/>
        <v>0</v>
      </c>
      <c r="AJ101" s="120">
        <f t="shared" ca="1" si="32"/>
        <v>0</v>
      </c>
      <c r="AK101" s="118">
        <f t="shared" ca="1" si="33"/>
        <v>0</v>
      </c>
      <c r="AL101" s="118">
        <f t="shared" ca="1" si="34"/>
        <v>2028</v>
      </c>
    </row>
    <row r="102" spans="1:38" ht="27" customHeight="1" x14ac:dyDescent="0.25">
      <c r="A102" s="53">
        <f>'OSNOVNA PLAČA'!A96</f>
        <v>87</v>
      </c>
      <c r="B102" s="333" t="str">
        <f t="shared" ca="1" si="21"/>
        <v>A87</v>
      </c>
      <c r="C102" s="333"/>
      <c r="D102" s="54" t="str">
        <f>IF(LEN('OSNOVNA PLAČA'!C96)&gt;0,'OSNOVNA PLAČA'!C96,"")</f>
        <v/>
      </c>
      <c r="E102" s="55" t="str">
        <f>IF(LEN('OSNOVNA PLAČA'!D96)&gt;0,'OSNOVNA PLAČA'!D96,"")</f>
        <v/>
      </c>
      <c r="F102" s="164">
        <f ca="1">IF(LEN(B102)&gt;0,'OBRAČUNANA OSNOVNA PLAČA'!N96,"")</f>
        <v>0</v>
      </c>
      <c r="G102" s="57"/>
      <c r="H102" s="57"/>
      <c r="I102" s="57"/>
      <c r="J102" s="57"/>
      <c r="K102" s="57"/>
      <c r="L102" s="178">
        <f t="shared" si="22"/>
        <v>0</v>
      </c>
      <c r="M102" s="179">
        <f t="shared" ca="1" si="35"/>
        <v>0</v>
      </c>
      <c r="N102" s="179">
        <f t="shared" ca="1" si="37"/>
        <v>0</v>
      </c>
      <c r="O102" s="180">
        <f t="shared" ca="1" si="23"/>
        <v>0</v>
      </c>
      <c r="P102" s="181">
        <f t="shared" ca="1" si="36"/>
        <v>0</v>
      </c>
      <c r="Q102" s="182">
        <f t="shared" ca="1" si="24"/>
        <v>0</v>
      </c>
      <c r="R102" s="182">
        <f ca="1">IF(LEN(B102)&gt;0,'9'!R102-'9'!Q102,"")</f>
        <v>0</v>
      </c>
      <c r="S102" s="183"/>
      <c r="T102" s="33"/>
      <c r="U102" s="33"/>
      <c r="V102" s="33"/>
      <c r="W102" s="33"/>
      <c r="X102" s="33"/>
      <c r="Y102" s="33"/>
      <c r="AB102" s="243">
        <f>ROW()</f>
        <v>102</v>
      </c>
      <c r="AC102" s="118">
        <f t="shared" ca="1" si="25"/>
        <v>0</v>
      </c>
      <c r="AD102" s="118">
        <f t="shared" ca="1" si="26"/>
        <v>0</v>
      </c>
      <c r="AE102" s="119" t="str">
        <f t="shared" ca="1" si="27"/>
        <v>-</v>
      </c>
      <c r="AF102" s="118" t="str">
        <f t="shared" ca="1" si="28"/>
        <v>-</v>
      </c>
      <c r="AG102" s="119" t="str">
        <f t="shared" ca="1" si="29"/>
        <v>-</v>
      </c>
      <c r="AH102" s="118" t="str">
        <f t="shared" ca="1" si="30"/>
        <v>-</v>
      </c>
      <c r="AI102" s="118">
        <f t="shared" ca="1" si="31"/>
        <v>0</v>
      </c>
      <c r="AJ102" s="120">
        <f t="shared" ca="1" si="32"/>
        <v>0</v>
      </c>
      <c r="AK102" s="118">
        <f t="shared" ca="1" si="33"/>
        <v>0</v>
      </c>
      <c r="AL102" s="118">
        <f t="shared" ca="1" si="34"/>
        <v>2028</v>
      </c>
    </row>
    <row r="103" spans="1:38" ht="27" customHeight="1" x14ac:dyDescent="0.25">
      <c r="A103" s="53">
        <f>'OSNOVNA PLAČA'!A97</f>
        <v>88</v>
      </c>
      <c r="B103" s="333" t="str">
        <f t="shared" ca="1" si="21"/>
        <v>A88</v>
      </c>
      <c r="C103" s="333"/>
      <c r="D103" s="54" t="str">
        <f>IF(LEN('OSNOVNA PLAČA'!C97)&gt;0,'OSNOVNA PLAČA'!C97,"")</f>
        <v/>
      </c>
      <c r="E103" s="55" t="str">
        <f>IF(LEN('OSNOVNA PLAČA'!D97)&gt;0,'OSNOVNA PLAČA'!D97,"")</f>
        <v/>
      </c>
      <c r="F103" s="164">
        <f ca="1">IF(LEN(B103)&gt;0,'OBRAČUNANA OSNOVNA PLAČA'!N97,"")</f>
        <v>0</v>
      </c>
      <c r="G103" s="57"/>
      <c r="H103" s="57"/>
      <c r="I103" s="57"/>
      <c r="J103" s="57"/>
      <c r="K103" s="57"/>
      <c r="L103" s="178">
        <f t="shared" si="22"/>
        <v>0</v>
      </c>
      <c r="M103" s="179">
        <f t="shared" ca="1" si="35"/>
        <v>0</v>
      </c>
      <c r="N103" s="179">
        <f t="shared" ca="1" si="37"/>
        <v>0</v>
      </c>
      <c r="O103" s="180">
        <f t="shared" ca="1" si="23"/>
        <v>0</v>
      </c>
      <c r="P103" s="181">
        <f t="shared" ca="1" si="36"/>
        <v>0</v>
      </c>
      <c r="Q103" s="182">
        <f t="shared" ca="1" si="24"/>
        <v>0</v>
      </c>
      <c r="R103" s="182">
        <f ca="1">IF(LEN(B103)&gt;0,'9'!R103-'9'!Q103,"")</f>
        <v>0</v>
      </c>
      <c r="S103" s="183"/>
      <c r="T103" s="33"/>
      <c r="U103" s="33"/>
      <c r="V103" s="33"/>
      <c r="W103" s="33"/>
      <c r="X103" s="33"/>
      <c r="Y103" s="33"/>
      <c r="AB103" s="243">
        <f>ROW()</f>
        <v>103</v>
      </c>
      <c r="AC103" s="118">
        <f t="shared" ca="1" si="25"/>
        <v>0</v>
      </c>
      <c r="AD103" s="118">
        <f t="shared" ca="1" si="26"/>
        <v>0</v>
      </c>
      <c r="AE103" s="119" t="str">
        <f t="shared" ca="1" si="27"/>
        <v>-</v>
      </c>
      <c r="AF103" s="118" t="str">
        <f t="shared" ca="1" si="28"/>
        <v>-</v>
      </c>
      <c r="AG103" s="119" t="str">
        <f t="shared" ca="1" si="29"/>
        <v>-</v>
      </c>
      <c r="AH103" s="118" t="str">
        <f t="shared" ca="1" si="30"/>
        <v>-</v>
      </c>
      <c r="AI103" s="118">
        <f t="shared" ca="1" si="31"/>
        <v>0</v>
      </c>
      <c r="AJ103" s="120">
        <f t="shared" ca="1" si="32"/>
        <v>0</v>
      </c>
      <c r="AK103" s="118">
        <f t="shared" ca="1" si="33"/>
        <v>0</v>
      </c>
      <c r="AL103" s="118">
        <f t="shared" ca="1" si="34"/>
        <v>2028</v>
      </c>
    </row>
    <row r="104" spans="1:38" ht="27" customHeight="1" x14ac:dyDescent="0.25">
      <c r="A104" s="53">
        <f>'OSNOVNA PLAČA'!A98</f>
        <v>89</v>
      </c>
      <c r="B104" s="333" t="str">
        <f t="shared" ca="1" si="21"/>
        <v>A89</v>
      </c>
      <c r="C104" s="333"/>
      <c r="D104" s="54" t="str">
        <f>IF(LEN('OSNOVNA PLAČA'!C98)&gt;0,'OSNOVNA PLAČA'!C98,"")</f>
        <v/>
      </c>
      <c r="E104" s="55" t="str">
        <f>IF(LEN('OSNOVNA PLAČA'!D98)&gt;0,'OSNOVNA PLAČA'!D98,"")</f>
        <v/>
      </c>
      <c r="F104" s="164">
        <f ca="1">IF(LEN(B104)&gt;0,'OBRAČUNANA OSNOVNA PLAČA'!N98,"")</f>
        <v>0</v>
      </c>
      <c r="G104" s="57"/>
      <c r="H104" s="57"/>
      <c r="I104" s="57"/>
      <c r="J104" s="57"/>
      <c r="K104" s="57"/>
      <c r="L104" s="178">
        <f t="shared" si="22"/>
        <v>0</v>
      </c>
      <c r="M104" s="179">
        <f t="shared" ca="1" si="35"/>
        <v>0</v>
      </c>
      <c r="N104" s="179">
        <f t="shared" ca="1" si="37"/>
        <v>0</v>
      </c>
      <c r="O104" s="180">
        <f t="shared" ca="1" si="23"/>
        <v>0</v>
      </c>
      <c r="P104" s="181">
        <f t="shared" ca="1" si="36"/>
        <v>0</v>
      </c>
      <c r="Q104" s="182">
        <f t="shared" ca="1" si="24"/>
        <v>0</v>
      </c>
      <c r="R104" s="182">
        <f ca="1">IF(LEN(B104)&gt;0,'9'!R104-'9'!Q104,"")</f>
        <v>0</v>
      </c>
      <c r="S104" s="183"/>
      <c r="T104" s="33"/>
      <c r="U104" s="33"/>
      <c r="V104" s="33"/>
      <c r="W104" s="33"/>
      <c r="X104" s="33"/>
      <c r="Y104" s="33"/>
      <c r="AB104" s="243">
        <f>ROW()</f>
        <v>104</v>
      </c>
      <c r="AC104" s="118">
        <f t="shared" ca="1" si="25"/>
        <v>0</v>
      </c>
      <c r="AD104" s="118">
        <f t="shared" ca="1" si="26"/>
        <v>0</v>
      </c>
      <c r="AE104" s="119" t="str">
        <f t="shared" ca="1" si="27"/>
        <v>-</v>
      </c>
      <c r="AF104" s="118" t="str">
        <f t="shared" ca="1" si="28"/>
        <v>-</v>
      </c>
      <c r="AG104" s="119" t="str">
        <f t="shared" ca="1" si="29"/>
        <v>-</v>
      </c>
      <c r="AH104" s="118" t="str">
        <f t="shared" ca="1" si="30"/>
        <v>-</v>
      </c>
      <c r="AI104" s="118">
        <f t="shared" ca="1" si="31"/>
        <v>0</v>
      </c>
      <c r="AJ104" s="120">
        <f t="shared" ca="1" si="32"/>
        <v>0</v>
      </c>
      <c r="AK104" s="118">
        <f t="shared" ca="1" si="33"/>
        <v>0</v>
      </c>
      <c r="AL104" s="118">
        <f t="shared" ca="1" si="34"/>
        <v>2028</v>
      </c>
    </row>
    <row r="105" spans="1:38" ht="27" customHeight="1" x14ac:dyDescent="0.25">
      <c r="A105" s="53">
        <f>'OSNOVNA PLAČA'!A99</f>
        <v>90</v>
      </c>
      <c r="B105" s="333" t="str">
        <f t="shared" ca="1" si="21"/>
        <v>A90</v>
      </c>
      <c r="C105" s="333"/>
      <c r="D105" s="54" t="str">
        <f>IF(LEN('OSNOVNA PLAČA'!C99)&gt;0,'OSNOVNA PLAČA'!C99,"")</f>
        <v/>
      </c>
      <c r="E105" s="55" t="str">
        <f>IF(LEN('OSNOVNA PLAČA'!D99)&gt;0,'OSNOVNA PLAČA'!D99,"")</f>
        <v/>
      </c>
      <c r="F105" s="164">
        <f ca="1">IF(LEN(B105)&gt;0,'OBRAČUNANA OSNOVNA PLAČA'!N99,"")</f>
        <v>0</v>
      </c>
      <c r="G105" s="57"/>
      <c r="H105" s="57"/>
      <c r="I105" s="57"/>
      <c r="J105" s="57"/>
      <c r="K105" s="57"/>
      <c r="L105" s="178">
        <f t="shared" si="22"/>
        <v>0</v>
      </c>
      <c r="M105" s="179">
        <f t="shared" ca="1" si="35"/>
        <v>0</v>
      </c>
      <c r="N105" s="179">
        <f t="shared" ca="1" si="37"/>
        <v>0</v>
      </c>
      <c r="O105" s="180">
        <f t="shared" ca="1" si="23"/>
        <v>0</v>
      </c>
      <c r="P105" s="181">
        <f t="shared" ca="1" si="36"/>
        <v>0</v>
      </c>
      <c r="Q105" s="182">
        <f t="shared" ca="1" si="24"/>
        <v>0</v>
      </c>
      <c r="R105" s="182">
        <f ca="1">IF(LEN(B105)&gt;0,'9'!R105-'9'!Q105,"")</f>
        <v>0</v>
      </c>
      <c r="S105" s="183"/>
      <c r="T105" s="33"/>
      <c r="U105" s="33"/>
      <c r="V105" s="33"/>
      <c r="W105" s="33"/>
      <c r="X105" s="33"/>
      <c r="Y105" s="33"/>
      <c r="AB105" s="243">
        <f>ROW()</f>
        <v>105</v>
      </c>
      <c r="AC105" s="118">
        <f t="shared" ca="1" si="25"/>
        <v>0</v>
      </c>
      <c r="AD105" s="118">
        <f t="shared" ca="1" si="26"/>
        <v>0</v>
      </c>
      <c r="AE105" s="119" t="str">
        <f t="shared" ca="1" si="27"/>
        <v>-</v>
      </c>
      <c r="AF105" s="118" t="str">
        <f t="shared" ca="1" si="28"/>
        <v>-</v>
      </c>
      <c r="AG105" s="119" t="str">
        <f t="shared" ca="1" si="29"/>
        <v>-</v>
      </c>
      <c r="AH105" s="118" t="str">
        <f t="shared" ca="1" si="30"/>
        <v>-</v>
      </c>
      <c r="AI105" s="118">
        <f t="shared" ca="1" si="31"/>
        <v>0</v>
      </c>
      <c r="AJ105" s="120">
        <f t="shared" ca="1" si="32"/>
        <v>0</v>
      </c>
      <c r="AK105" s="118">
        <f t="shared" ca="1" si="33"/>
        <v>0</v>
      </c>
      <c r="AL105" s="118">
        <f t="shared" ca="1" si="34"/>
        <v>2028</v>
      </c>
    </row>
    <row r="106" spans="1:38" ht="27" customHeight="1" x14ac:dyDescent="0.25">
      <c r="A106" s="53">
        <f>'OSNOVNA PLAČA'!A100</f>
        <v>91</v>
      </c>
      <c r="B106" s="333" t="str">
        <f t="shared" ca="1" si="21"/>
        <v>A91</v>
      </c>
      <c r="C106" s="333"/>
      <c r="D106" s="54" t="str">
        <f>IF(LEN('OSNOVNA PLAČA'!C100)&gt;0,'OSNOVNA PLAČA'!C100,"")</f>
        <v/>
      </c>
      <c r="E106" s="55" t="str">
        <f>IF(LEN('OSNOVNA PLAČA'!D100)&gt;0,'OSNOVNA PLAČA'!D100,"")</f>
        <v/>
      </c>
      <c r="F106" s="164">
        <f ca="1">IF(LEN(B106)&gt;0,'OBRAČUNANA OSNOVNA PLAČA'!N100,"")</f>
        <v>0</v>
      </c>
      <c r="G106" s="57"/>
      <c r="H106" s="57"/>
      <c r="I106" s="57"/>
      <c r="J106" s="57"/>
      <c r="K106" s="57"/>
      <c r="L106" s="178">
        <f t="shared" si="22"/>
        <v>0</v>
      </c>
      <c r="M106" s="179">
        <f t="shared" ca="1" si="35"/>
        <v>0</v>
      </c>
      <c r="N106" s="179">
        <f t="shared" ca="1" si="37"/>
        <v>0</v>
      </c>
      <c r="O106" s="180">
        <f t="shared" ca="1" si="23"/>
        <v>0</v>
      </c>
      <c r="P106" s="181">
        <f t="shared" ca="1" si="36"/>
        <v>0</v>
      </c>
      <c r="Q106" s="182">
        <f t="shared" ca="1" si="24"/>
        <v>0</v>
      </c>
      <c r="R106" s="182">
        <f ca="1">IF(LEN(B106)&gt;0,'9'!R106-'9'!Q106,"")</f>
        <v>0</v>
      </c>
      <c r="S106" s="183"/>
      <c r="T106" s="33"/>
      <c r="U106" s="33"/>
      <c r="V106" s="33"/>
      <c r="W106" s="33"/>
      <c r="X106" s="33"/>
      <c r="Y106" s="33"/>
      <c r="AB106" s="243">
        <f>ROW()</f>
        <v>106</v>
      </c>
      <c r="AC106" s="118">
        <f t="shared" ca="1" si="25"/>
        <v>0</v>
      </c>
      <c r="AD106" s="118">
        <f t="shared" ca="1" si="26"/>
        <v>0</v>
      </c>
      <c r="AE106" s="119" t="str">
        <f t="shared" ca="1" si="27"/>
        <v>-</v>
      </c>
      <c r="AF106" s="118" t="str">
        <f t="shared" ca="1" si="28"/>
        <v>-</v>
      </c>
      <c r="AG106" s="119" t="str">
        <f t="shared" ca="1" si="29"/>
        <v>-</v>
      </c>
      <c r="AH106" s="118" t="str">
        <f t="shared" ca="1" si="30"/>
        <v>-</v>
      </c>
      <c r="AI106" s="118">
        <f t="shared" ca="1" si="31"/>
        <v>0</v>
      </c>
      <c r="AJ106" s="120">
        <f t="shared" ca="1" si="32"/>
        <v>0</v>
      </c>
      <c r="AK106" s="118">
        <f t="shared" ca="1" si="33"/>
        <v>0</v>
      </c>
      <c r="AL106" s="118">
        <f t="shared" ca="1" si="34"/>
        <v>2028</v>
      </c>
    </row>
    <row r="107" spans="1:38" ht="27" customHeight="1" x14ac:dyDescent="0.25">
      <c r="A107" s="53">
        <f>'OSNOVNA PLAČA'!A101</f>
        <v>92</v>
      </c>
      <c r="B107" s="333" t="str">
        <f t="shared" ca="1" si="21"/>
        <v>A92</v>
      </c>
      <c r="C107" s="333"/>
      <c r="D107" s="54" t="str">
        <f>IF(LEN('OSNOVNA PLAČA'!C101)&gt;0,'OSNOVNA PLAČA'!C101,"")</f>
        <v/>
      </c>
      <c r="E107" s="55" t="str">
        <f>IF(LEN('OSNOVNA PLAČA'!D101)&gt;0,'OSNOVNA PLAČA'!D101,"")</f>
        <v/>
      </c>
      <c r="F107" s="164">
        <f ca="1">IF(LEN(B107)&gt;0,'OBRAČUNANA OSNOVNA PLAČA'!N101,"")</f>
        <v>0</v>
      </c>
      <c r="G107" s="57"/>
      <c r="H107" s="57"/>
      <c r="I107" s="57"/>
      <c r="J107" s="57"/>
      <c r="K107" s="57"/>
      <c r="L107" s="178">
        <f t="shared" si="22"/>
        <v>0</v>
      </c>
      <c r="M107" s="179">
        <f t="shared" ca="1" si="35"/>
        <v>0</v>
      </c>
      <c r="N107" s="179">
        <f t="shared" ca="1" si="37"/>
        <v>0</v>
      </c>
      <c r="O107" s="180">
        <f t="shared" ca="1" si="23"/>
        <v>0</v>
      </c>
      <c r="P107" s="181">
        <f t="shared" ca="1" si="36"/>
        <v>0</v>
      </c>
      <c r="Q107" s="182">
        <f t="shared" ca="1" si="24"/>
        <v>0</v>
      </c>
      <c r="R107" s="182">
        <f ca="1">IF(LEN(B107)&gt;0,'9'!R107-'9'!Q107,"")</f>
        <v>0</v>
      </c>
      <c r="S107" s="183"/>
      <c r="T107" s="33"/>
      <c r="U107" s="33"/>
      <c r="V107" s="33"/>
      <c r="W107" s="33"/>
      <c r="X107" s="33"/>
      <c r="Y107" s="33"/>
      <c r="AB107" s="243">
        <f>ROW()</f>
        <v>107</v>
      </c>
      <c r="AC107" s="118">
        <f t="shared" ca="1" si="25"/>
        <v>0</v>
      </c>
      <c r="AD107" s="118">
        <f t="shared" ca="1" si="26"/>
        <v>0</v>
      </c>
      <c r="AE107" s="119" t="str">
        <f t="shared" ca="1" si="27"/>
        <v>-</v>
      </c>
      <c r="AF107" s="118" t="str">
        <f t="shared" ca="1" si="28"/>
        <v>-</v>
      </c>
      <c r="AG107" s="119" t="str">
        <f t="shared" ca="1" si="29"/>
        <v>-</v>
      </c>
      <c r="AH107" s="118" t="str">
        <f t="shared" ca="1" si="30"/>
        <v>-</v>
      </c>
      <c r="AI107" s="118">
        <f t="shared" ca="1" si="31"/>
        <v>0</v>
      </c>
      <c r="AJ107" s="120">
        <f t="shared" ca="1" si="32"/>
        <v>0</v>
      </c>
      <c r="AK107" s="118">
        <f t="shared" ca="1" si="33"/>
        <v>0</v>
      </c>
      <c r="AL107" s="118">
        <f t="shared" ca="1" si="34"/>
        <v>2028</v>
      </c>
    </row>
    <row r="108" spans="1:38" ht="27" customHeight="1" x14ac:dyDescent="0.25">
      <c r="A108" s="53">
        <f>'OSNOVNA PLAČA'!A102</f>
        <v>93</v>
      </c>
      <c r="B108" s="333" t="str">
        <f t="shared" ca="1" si="21"/>
        <v>A93</v>
      </c>
      <c r="C108" s="333"/>
      <c r="D108" s="54" t="str">
        <f>IF(LEN('OSNOVNA PLAČA'!C102)&gt;0,'OSNOVNA PLAČA'!C102,"")</f>
        <v/>
      </c>
      <c r="E108" s="55" t="str">
        <f>IF(LEN('OSNOVNA PLAČA'!D102)&gt;0,'OSNOVNA PLAČA'!D102,"")</f>
        <v/>
      </c>
      <c r="F108" s="164">
        <f ca="1">IF(LEN(B108)&gt;0,'OBRAČUNANA OSNOVNA PLAČA'!N102,"")</f>
        <v>0</v>
      </c>
      <c r="G108" s="57"/>
      <c r="H108" s="57"/>
      <c r="I108" s="57"/>
      <c r="J108" s="57"/>
      <c r="K108" s="57"/>
      <c r="L108" s="178">
        <f t="shared" si="22"/>
        <v>0</v>
      </c>
      <c r="M108" s="179">
        <f t="shared" ca="1" si="35"/>
        <v>0</v>
      </c>
      <c r="N108" s="179">
        <f t="shared" ca="1" si="37"/>
        <v>0</v>
      </c>
      <c r="O108" s="180">
        <f t="shared" ca="1" si="23"/>
        <v>0</v>
      </c>
      <c r="P108" s="181">
        <f t="shared" ca="1" si="36"/>
        <v>0</v>
      </c>
      <c r="Q108" s="182">
        <f t="shared" ca="1" si="24"/>
        <v>0</v>
      </c>
      <c r="R108" s="182">
        <f ca="1">IF(LEN(B108)&gt;0,'9'!R108-'9'!Q108,"")</f>
        <v>0</v>
      </c>
      <c r="S108" s="183"/>
      <c r="T108" s="33"/>
      <c r="U108" s="33"/>
      <c r="V108" s="33"/>
      <c r="W108" s="33"/>
      <c r="X108" s="33"/>
      <c r="Y108" s="33"/>
      <c r="AB108" s="243">
        <f>ROW()</f>
        <v>108</v>
      </c>
      <c r="AC108" s="118">
        <f t="shared" ca="1" si="25"/>
        <v>0</v>
      </c>
      <c r="AD108" s="118">
        <f t="shared" ca="1" si="26"/>
        <v>0</v>
      </c>
      <c r="AE108" s="119" t="str">
        <f t="shared" ca="1" si="27"/>
        <v>-</v>
      </c>
      <c r="AF108" s="118" t="str">
        <f t="shared" ca="1" si="28"/>
        <v>-</v>
      </c>
      <c r="AG108" s="119" t="str">
        <f t="shared" ca="1" si="29"/>
        <v>-</v>
      </c>
      <c r="AH108" s="118" t="str">
        <f t="shared" ca="1" si="30"/>
        <v>-</v>
      </c>
      <c r="AI108" s="118">
        <f t="shared" ca="1" si="31"/>
        <v>0</v>
      </c>
      <c r="AJ108" s="120">
        <f t="shared" ca="1" si="32"/>
        <v>0</v>
      </c>
      <c r="AK108" s="118">
        <f t="shared" ca="1" si="33"/>
        <v>0</v>
      </c>
      <c r="AL108" s="118">
        <f t="shared" ca="1" si="34"/>
        <v>2028</v>
      </c>
    </row>
    <row r="109" spans="1:38" ht="27" customHeight="1" x14ac:dyDescent="0.25">
      <c r="A109" s="53">
        <f>'OSNOVNA PLAČA'!A103</f>
        <v>94</v>
      </c>
      <c r="B109" s="333" t="str">
        <f t="shared" ca="1" si="21"/>
        <v>A94</v>
      </c>
      <c r="C109" s="333"/>
      <c r="D109" s="54" t="str">
        <f>IF(LEN('OSNOVNA PLAČA'!C103)&gt;0,'OSNOVNA PLAČA'!C103,"")</f>
        <v/>
      </c>
      <c r="E109" s="55" t="str">
        <f>IF(LEN('OSNOVNA PLAČA'!D103)&gt;0,'OSNOVNA PLAČA'!D103,"")</f>
        <v/>
      </c>
      <c r="F109" s="164">
        <f ca="1">IF(LEN(B109)&gt;0,'OBRAČUNANA OSNOVNA PLAČA'!N103,"")</f>
        <v>0</v>
      </c>
      <c r="G109" s="57"/>
      <c r="H109" s="57"/>
      <c r="I109" s="57"/>
      <c r="J109" s="57"/>
      <c r="K109" s="57"/>
      <c r="L109" s="178">
        <f t="shared" si="22"/>
        <v>0</v>
      </c>
      <c r="M109" s="179">
        <f t="shared" ca="1" si="35"/>
        <v>0</v>
      </c>
      <c r="N109" s="179">
        <f t="shared" ca="1" si="37"/>
        <v>0</v>
      </c>
      <c r="O109" s="180">
        <f t="shared" ca="1" si="23"/>
        <v>0</v>
      </c>
      <c r="P109" s="181">
        <f t="shared" ca="1" si="36"/>
        <v>0</v>
      </c>
      <c r="Q109" s="182">
        <f t="shared" ca="1" si="24"/>
        <v>0</v>
      </c>
      <c r="R109" s="182">
        <f ca="1">IF(LEN(B109)&gt;0,'9'!R109-'9'!Q109,"")</f>
        <v>0</v>
      </c>
      <c r="S109" s="183"/>
      <c r="T109" s="33"/>
      <c r="U109" s="33"/>
      <c r="V109" s="33"/>
      <c r="W109" s="33"/>
      <c r="X109" s="33"/>
      <c r="Y109" s="33"/>
      <c r="AB109" s="243">
        <f>ROW()</f>
        <v>109</v>
      </c>
      <c r="AC109" s="118">
        <f t="shared" ca="1" si="25"/>
        <v>0</v>
      </c>
      <c r="AD109" s="118">
        <f t="shared" ca="1" si="26"/>
        <v>0</v>
      </c>
      <c r="AE109" s="119" t="str">
        <f t="shared" ca="1" si="27"/>
        <v>-</v>
      </c>
      <c r="AF109" s="118" t="str">
        <f t="shared" ca="1" si="28"/>
        <v>-</v>
      </c>
      <c r="AG109" s="119" t="str">
        <f t="shared" ca="1" si="29"/>
        <v>-</v>
      </c>
      <c r="AH109" s="118" t="str">
        <f t="shared" ca="1" si="30"/>
        <v>-</v>
      </c>
      <c r="AI109" s="118">
        <f t="shared" ca="1" si="31"/>
        <v>0</v>
      </c>
      <c r="AJ109" s="120">
        <f t="shared" ca="1" si="32"/>
        <v>0</v>
      </c>
      <c r="AK109" s="118">
        <f t="shared" ca="1" si="33"/>
        <v>0</v>
      </c>
      <c r="AL109" s="118">
        <f t="shared" ca="1" si="34"/>
        <v>2028</v>
      </c>
    </row>
    <row r="110" spans="1:38" ht="27" customHeight="1" x14ac:dyDescent="0.25">
      <c r="A110" s="53">
        <f>'OSNOVNA PLAČA'!A104</f>
        <v>95</v>
      </c>
      <c r="B110" s="333" t="str">
        <f t="shared" ca="1" si="21"/>
        <v>A95</v>
      </c>
      <c r="C110" s="333"/>
      <c r="D110" s="54" t="str">
        <f>IF(LEN('OSNOVNA PLAČA'!C104)&gt;0,'OSNOVNA PLAČA'!C104,"")</f>
        <v/>
      </c>
      <c r="E110" s="55" t="str">
        <f>IF(LEN('OSNOVNA PLAČA'!D104)&gt;0,'OSNOVNA PLAČA'!D104,"")</f>
        <v/>
      </c>
      <c r="F110" s="164">
        <f ca="1">IF(LEN(B110)&gt;0,'OBRAČUNANA OSNOVNA PLAČA'!N104,"")</f>
        <v>0</v>
      </c>
      <c r="G110" s="57"/>
      <c r="H110" s="57"/>
      <c r="I110" s="57"/>
      <c r="J110" s="57"/>
      <c r="K110" s="57"/>
      <c r="L110" s="178">
        <f t="shared" si="22"/>
        <v>0</v>
      </c>
      <c r="M110" s="179">
        <f t="shared" ca="1" si="35"/>
        <v>0</v>
      </c>
      <c r="N110" s="179">
        <f t="shared" ca="1" si="37"/>
        <v>0</v>
      </c>
      <c r="O110" s="180">
        <f t="shared" ca="1" si="23"/>
        <v>0</v>
      </c>
      <c r="P110" s="181">
        <f t="shared" ca="1" si="36"/>
        <v>0</v>
      </c>
      <c r="Q110" s="182">
        <f t="shared" ca="1" si="24"/>
        <v>0</v>
      </c>
      <c r="R110" s="182">
        <f ca="1">IF(LEN(B110)&gt;0,'9'!R110-'9'!Q110,"")</f>
        <v>0</v>
      </c>
      <c r="S110" s="183"/>
      <c r="T110" s="33"/>
      <c r="U110" s="33"/>
      <c r="V110" s="33"/>
      <c r="W110" s="33"/>
      <c r="X110" s="33"/>
      <c r="Y110" s="33"/>
      <c r="AB110" s="243">
        <f>ROW()</f>
        <v>110</v>
      </c>
      <c r="AC110" s="118">
        <f t="shared" ca="1" si="25"/>
        <v>0</v>
      </c>
      <c r="AD110" s="118">
        <f t="shared" ca="1" si="26"/>
        <v>0</v>
      </c>
      <c r="AE110" s="119" t="str">
        <f t="shared" ca="1" si="27"/>
        <v>-</v>
      </c>
      <c r="AF110" s="118" t="str">
        <f t="shared" ca="1" si="28"/>
        <v>-</v>
      </c>
      <c r="AG110" s="119" t="str">
        <f t="shared" ca="1" si="29"/>
        <v>-</v>
      </c>
      <c r="AH110" s="118" t="str">
        <f t="shared" ca="1" si="30"/>
        <v>-</v>
      </c>
      <c r="AI110" s="118">
        <f t="shared" ca="1" si="31"/>
        <v>0</v>
      </c>
      <c r="AJ110" s="120">
        <f t="shared" ca="1" si="32"/>
        <v>0</v>
      </c>
      <c r="AK110" s="118">
        <f t="shared" ca="1" si="33"/>
        <v>0</v>
      </c>
      <c r="AL110" s="118">
        <f t="shared" ca="1" si="34"/>
        <v>2028</v>
      </c>
    </row>
    <row r="111" spans="1:38" ht="27" customHeight="1" x14ac:dyDescent="0.25">
      <c r="A111" s="53">
        <f>'OSNOVNA PLAČA'!A105</f>
        <v>96</v>
      </c>
      <c r="B111" s="333" t="str">
        <f t="shared" ca="1" si="21"/>
        <v>A96</v>
      </c>
      <c r="C111" s="333"/>
      <c r="D111" s="54" t="str">
        <f>IF(LEN('OSNOVNA PLAČA'!C105)&gt;0,'OSNOVNA PLAČA'!C105,"")</f>
        <v/>
      </c>
      <c r="E111" s="55" t="str">
        <f>IF(LEN('OSNOVNA PLAČA'!D105)&gt;0,'OSNOVNA PLAČA'!D105,"")</f>
        <v/>
      </c>
      <c r="F111" s="164">
        <f ca="1">IF(LEN(B111)&gt;0,'OBRAČUNANA OSNOVNA PLAČA'!N105,"")</f>
        <v>0</v>
      </c>
      <c r="G111" s="57"/>
      <c r="H111" s="57"/>
      <c r="I111" s="57"/>
      <c r="J111" s="57"/>
      <c r="K111" s="57"/>
      <c r="L111" s="178">
        <f t="shared" si="22"/>
        <v>0</v>
      </c>
      <c r="M111" s="179">
        <f t="shared" ca="1" si="35"/>
        <v>0</v>
      </c>
      <c r="N111" s="179">
        <f t="shared" ca="1" si="37"/>
        <v>0</v>
      </c>
      <c r="O111" s="180">
        <f t="shared" ca="1" si="23"/>
        <v>0</v>
      </c>
      <c r="P111" s="181">
        <f t="shared" ca="1" si="36"/>
        <v>0</v>
      </c>
      <c r="Q111" s="182">
        <f t="shared" ca="1" si="24"/>
        <v>0</v>
      </c>
      <c r="R111" s="182">
        <f ca="1">IF(LEN(B111)&gt;0,'9'!R111-'9'!Q111,"")</f>
        <v>0</v>
      </c>
      <c r="S111" s="183"/>
      <c r="T111" s="33"/>
      <c r="U111" s="33"/>
      <c r="V111" s="33"/>
      <c r="W111" s="33"/>
      <c r="X111" s="33"/>
      <c r="Y111" s="33"/>
      <c r="AB111" s="243">
        <f>ROW()</f>
        <v>111</v>
      </c>
      <c r="AC111" s="118">
        <f t="shared" ca="1" si="25"/>
        <v>0</v>
      </c>
      <c r="AD111" s="118">
        <f t="shared" ca="1" si="26"/>
        <v>0</v>
      </c>
      <c r="AE111" s="119" t="str">
        <f t="shared" ca="1" si="27"/>
        <v>-</v>
      </c>
      <c r="AF111" s="118" t="str">
        <f t="shared" ca="1" si="28"/>
        <v>-</v>
      </c>
      <c r="AG111" s="119" t="str">
        <f t="shared" ca="1" si="29"/>
        <v>-</v>
      </c>
      <c r="AH111" s="118" t="str">
        <f t="shared" ca="1" si="30"/>
        <v>-</v>
      </c>
      <c r="AI111" s="118">
        <f t="shared" ca="1" si="31"/>
        <v>0</v>
      </c>
      <c r="AJ111" s="120">
        <f t="shared" ca="1" si="32"/>
        <v>0</v>
      </c>
      <c r="AK111" s="118">
        <f t="shared" ca="1" si="33"/>
        <v>0</v>
      </c>
      <c r="AL111" s="118">
        <f t="shared" ca="1" si="34"/>
        <v>2028</v>
      </c>
    </row>
    <row r="112" spans="1:38" ht="27" customHeight="1" x14ac:dyDescent="0.25">
      <c r="A112" s="53">
        <f>'OSNOVNA PLAČA'!A106</f>
        <v>97</v>
      </c>
      <c r="B112" s="333" t="str">
        <f t="shared" ca="1" si="21"/>
        <v>A97</v>
      </c>
      <c r="C112" s="333"/>
      <c r="D112" s="54" t="str">
        <f>IF(LEN('OSNOVNA PLAČA'!C106)&gt;0,'OSNOVNA PLAČA'!C106,"")</f>
        <v/>
      </c>
      <c r="E112" s="55" t="str">
        <f>IF(LEN('OSNOVNA PLAČA'!D106)&gt;0,'OSNOVNA PLAČA'!D106,"")</f>
        <v/>
      </c>
      <c r="F112" s="164">
        <f ca="1">IF(LEN(B112)&gt;0,'OBRAČUNANA OSNOVNA PLAČA'!N106,"")</f>
        <v>0</v>
      </c>
      <c r="G112" s="57"/>
      <c r="H112" s="57"/>
      <c r="I112" s="57"/>
      <c r="J112" s="57"/>
      <c r="K112" s="57"/>
      <c r="L112" s="178">
        <f t="shared" si="22"/>
        <v>0</v>
      </c>
      <c r="M112" s="179">
        <f t="shared" ca="1" si="35"/>
        <v>0</v>
      </c>
      <c r="N112" s="179">
        <f t="shared" ca="1" si="37"/>
        <v>0</v>
      </c>
      <c r="O112" s="180">
        <f t="shared" ca="1" si="23"/>
        <v>0</v>
      </c>
      <c r="P112" s="181">
        <f t="shared" ca="1" si="36"/>
        <v>0</v>
      </c>
      <c r="Q112" s="182">
        <f t="shared" ca="1" si="24"/>
        <v>0</v>
      </c>
      <c r="R112" s="182">
        <f ca="1">IF(LEN(B112)&gt;0,'9'!R112-'9'!Q112,"")</f>
        <v>0</v>
      </c>
      <c r="S112" s="183"/>
      <c r="T112" s="33"/>
      <c r="U112" s="33"/>
      <c r="V112" s="33"/>
      <c r="W112" s="33"/>
      <c r="X112" s="33"/>
      <c r="Y112" s="33"/>
      <c r="AB112" s="243">
        <f>ROW()</f>
        <v>112</v>
      </c>
      <c r="AC112" s="118">
        <f t="shared" ca="1" si="25"/>
        <v>0</v>
      </c>
      <c r="AD112" s="118">
        <f t="shared" ca="1" si="26"/>
        <v>0</v>
      </c>
      <c r="AE112" s="119" t="str">
        <f t="shared" ca="1" si="27"/>
        <v>-</v>
      </c>
      <c r="AF112" s="118" t="str">
        <f t="shared" ca="1" si="28"/>
        <v>-</v>
      </c>
      <c r="AG112" s="119" t="str">
        <f t="shared" ca="1" si="29"/>
        <v>-</v>
      </c>
      <c r="AH112" s="118" t="str">
        <f t="shared" ca="1" si="30"/>
        <v>-</v>
      </c>
      <c r="AI112" s="118">
        <f t="shared" ca="1" si="31"/>
        <v>0</v>
      </c>
      <c r="AJ112" s="120">
        <f t="shared" ca="1" si="32"/>
        <v>0</v>
      </c>
      <c r="AK112" s="118">
        <f t="shared" ca="1" si="33"/>
        <v>0</v>
      </c>
      <c r="AL112" s="118">
        <f t="shared" ca="1" si="34"/>
        <v>2028</v>
      </c>
    </row>
    <row r="113" spans="1:38" ht="27" customHeight="1" x14ac:dyDescent="0.25">
      <c r="A113" s="53">
        <f>'OSNOVNA PLAČA'!A107</f>
        <v>98</v>
      </c>
      <c r="B113" s="333" t="str">
        <f t="shared" ca="1" si="21"/>
        <v>A98</v>
      </c>
      <c r="C113" s="333"/>
      <c r="D113" s="54" t="str">
        <f>IF(LEN('OSNOVNA PLAČA'!C107)&gt;0,'OSNOVNA PLAČA'!C107,"")</f>
        <v/>
      </c>
      <c r="E113" s="55" t="str">
        <f>IF(LEN('OSNOVNA PLAČA'!D107)&gt;0,'OSNOVNA PLAČA'!D107,"")</f>
        <v/>
      </c>
      <c r="F113" s="164">
        <f ca="1">IF(LEN(B113)&gt;0,'OBRAČUNANA OSNOVNA PLAČA'!N107,"")</f>
        <v>0</v>
      </c>
      <c r="G113" s="57"/>
      <c r="H113" s="57"/>
      <c r="I113" s="57"/>
      <c r="J113" s="57"/>
      <c r="K113" s="57"/>
      <c r="L113" s="178">
        <f t="shared" si="22"/>
        <v>0</v>
      </c>
      <c r="M113" s="179">
        <f t="shared" ca="1" si="35"/>
        <v>0</v>
      </c>
      <c r="N113" s="179">
        <f t="shared" ca="1" si="37"/>
        <v>0</v>
      </c>
      <c r="O113" s="180">
        <f t="shared" ca="1" si="23"/>
        <v>0</v>
      </c>
      <c r="P113" s="181">
        <f t="shared" ca="1" si="36"/>
        <v>0</v>
      </c>
      <c r="Q113" s="182">
        <f t="shared" ca="1" si="24"/>
        <v>0</v>
      </c>
      <c r="R113" s="182">
        <f ca="1">IF(LEN(B113)&gt;0,'9'!R113-'9'!Q113,"")</f>
        <v>0</v>
      </c>
      <c r="S113" s="183"/>
      <c r="T113" s="33"/>
      <c r="U113" s="33"/>
      <c r="V113" s="33"/>
      <c r="W113" s="33"/>
      <c r="X113" s="33"/>
      <c r="Y113" s="33"/>
      <c r="AB113" s="243">
        <f>ROW()</f>
        <v>113</v>
      </c>
      <c r="AC113" s="118">
        <f t="shared" ca="1" si="25"/>
        <v>0</v>
      </c>
      <c r="AD113" s="118">
        <f t="shared" ca="1" si="26"/>
        <v>0</v>
      </c>
      <c r="AE113" s="119" t="str">
        <f t="shared" ca="1" si="27"/>
        <v>-</v>
      </c>
      <c r="AF113" s="118" t="str">
        <f t="shared" ca="1" si="28"/>
        <v>-</v>
      </c>
      <c r="AG113" s="119" t="str">
        <f t="shared" ca="1" si="29"/>
        <v>-</v>
      </c>
      <c r="AH113" s="118" t="str">
        <f t="shared" ca="1" si="30"/>
        <v>-</v>
      </c>
      <c r="AI113" s="118">
        <f t="shared" ca="1" si="31"/>
        <v>0</v>
      </c>
      <c r="AJ113" s="120">
        <f t="shared" ca="1" si="32"/>
        <v>0</v>
      </c>
      <c r="AK113" s="118">
        <f t="shared" ca="1" si="33"/>
        <v>0</v>
      </c>
      <c r="AL113" s="118">
        <f t="shared" ca="1" si="34"/>
        <v>2028</v>
      </c>
    </row>
    <row r="114" spans="1:38" ht="27" customHeight="1" x14ac:dyDescent="0.25">
      <c r="A114" s="53">
        <f>'OSNOVNA PLAČA'!A108</f>
        <v>99</v>
      </c>
      <c r="B114" s="333" t="str">
        <f t="shared" ca="1" si="21"/>
        <v>A99</v>
      </c>
      <c r="C114" s="333"/>
      <c r="D114" s="54" t="str">
        <f>IF(LEN('OSNOVNA PLAČA'!C108)&gt;0,'OSNOVNA PLAČA'!C108,"")</f>
        <v/>
      </c>
      <c r="E114" s="55" t="str">
        <f>IF(LEN('OSNOVNA PLAČA'!D108)&gt;0,'OSNOVNA PLAČA'!D108,"")</f>
        <v/>
      </c>
      <c r="F114" s="164">
        <f ca="1">IF(LEN(B114)&gt;0,'OBRAČUNANA OSNOVNA PLAČA'!N108,"")</f>
        <v>0</v>
      </c>
      <c r="G114" s="57"/>
      <c r="H114" s="57"/>
      <c r="I114" s="57"/>
      <c r="J114" s="57"/>
      <c r="K114" s="57"/>
      <c r="L114" s="178">
        <f t="shared" si="22"/>
        <v>0</v>
      </c>
      <c r="M114" s="179">
        <f t="shared" ca="1" si="35"/>
        <v>0</v>
      </c>
      <c r="N114" s="179">
        <f t="shared" ca="1" si="37"/>
        <v>0</v>
      </c>
      <c r="O114" s="180">
        <f t="shared" ca="1" si="23"/>
        <v>0</v>
      </c>
      <c r="P114" s="181">
        <f t="shared" ca="1" si="36"/>
        <v>0</v>
      </c>
      <c r="Q114" s="182">
        <f t="shared" ca="1" si="24"/>
        <v>0</v>
      </c>
      <c r="R114" s="182">
        <f ca="1">IF(LEN(B114)&gt;0,'9'!R114-'9'!Q114,"")</f>
        <v>0</v>
      </c>
      <c r="S114" s="183"/>
      <c r="T114" s="33"/>
      <c r="U114" s="33"/>
      <c r="V114" s="33"/>
      <c r="W114" s="33"/>
      <c r="X114" s="33"/>
      <c r="Y114" s="33"/>
      <c r="AB114" s="243">
        <f>ROW()</f>
        <v>114</v>
      </c>
      <c r="AC114" s="118">
        <f t="shared" ca="1" si="25"/>
        <v>0</v>
      </c>
      <c r="AD114" s="118">
        <f t="shared" ca="1" si="26"/>
        <v>0</v>
      </c>
      <c r="AE114" s="119" t="str">
        <f t="shared" ca="1" si="27"/>
        <v>-</v>
      </c>
      <c r="AF114" s="118" t="str">
        <f t="shared" ca="1" si="28"/>
        <v>-</v>
      </c>
      <c r="AG114" s="119" t="str">
        <f t="shared" ca="1" si="29"/>
        <v>-</v>
      </c>
      <c r="AH114" s="118" t="str">
        <f t="shared" ca="1" si="30"/>
        <v>-</v>
      </c>
      <c r="AI114" s="118">
        <f t="shared" ca="1" si="31"/>
        <v>0</v>
      </c>
      <c r="AJ114" s="120">
        <f t="shared" ca="1" si="32"/>
        <v>0</v>
      </c>
      <c r="AK114" s="118">
        <f t="shared" ca="1" si="33"/>
        <v>0</v>
      </c>
      <c r="AL114" s="118">
        <f t="shared" ca="1" si="34"/>
        <v>2028</v>
      </c>
    </row>
    <row r="115" spans="1:38" ht="27" customHeight="1" x14ac:dyDescent="0.25">
      <c r="A115" s="53">
        <f>'OSNOVNA PLAČA'!A109</f>
        <v>100</v>
      </c>
      <c r="B115" s="333" t="str">
        <f t="shared" ca="1" si="21"/>
        <v>A100</v>
      </c>
      <c r="C115" s="333"/>
      <c r="D115" s="54" t="str">
        <f>IF(LEN('OSNOVNA PLAČA'!C109)&gt;0,'OSNOVNA PLAČA'!C109,"")</f>
        <v/>
      </c>
      <c r="E115" s="55" t="str">
        <f>IF(LEN('OSNOVNA PLAČA'!D109)&gt;0,'OSNOVNA PLAČA'!D109,"")</f>
        <v/>
      </c>
      <c r="F115" s="164">
        <f ca="1">IF(LEN(B115)&gt;0,'OBRAČUNANA OSNOVNA PLAČA'!N109,"")</f>
        <v>0</v>
      </c>
      <c r="G115" s="57"/>
      <c r="H115" s="57"/>
      <c r="I115" s="57"/>
      <c r="J115" s="57"/>
      <c r="K115" s="57"/>
      <c r="L115" s="178">
        <f t="shared" si="22"/>
        <v>0</v>
      </c>
      <c r="M115" s="179">
        <f t="shared" ca="1" si="35"/>
        <v>0</v>
      </c>
      <c r="N115" s="179">
        <f t="shared" ca="1" si="37"/>
        <v>0</v>
      </c>
      <c r="O115" s="180">
        <f t="shared" ca="1" si="23"/>
        <v>0</v>
      </c>
      <c r="P115" s="181">
        <f t="shared" ca="1" si="36"/>
        <v>0</v>
      </c>
      <c r="Q115" s="182">
        <f t="shared" ca="1" si="24"/>
        <v>0</v>
      </c>
      <c r="R115" s="182">
        <f ca="1">IF(LEN(B115)&gt;0,'9'!R115-'9'!Q115,"")</f>
        <v>0</v>
      </c>
      <c r="S115" s="183"/>
      <c r="T115" s="33"/>
      <c r="U115" s="33"/>
      <c r="V115" s="33"/>
      <c r="W115" s="33"/>
      <c r="X115" s="33"/>
      <c r="Y115" s="33"/>
      <c r="AB115" s="243">
        <f>ROW()</f>
        <v>115</v>
      </c>
      <c r="AC115" s="118">
        <f t="shared" ca="1" si="25"/>
        <v>0</v>
      </c>
      <c r="AD115" s="118">
        <f t="shared" ca="1" si="26"/>
        <v>0</v>
      </c>
      <c r="AE115" s="119" t="str">
        <f t="shared" ca="1" si="27"/>
        <v>-</v>
      </c>
      <c r="AF115" s="118" t="str">
        <f t="shared" ca="1" si="28"/>
        <v>-</v>
      </c>
      <c r="AG115" s="119" t="str">
        <f t="shared" ca="1" si="29"/>
        <v>-</v>
      </c>
      <c r="AH115" s="118" t="str">
        <f t="shared" ca="1" si="30"/>
        <v>-</v>
      </c>
      <c r="AI115" s="118">
        <f t="shared" ca="1" si="31"/>
        <v>0</v>
      </c>
      <c r="AJ115" s="120">
        <f t="shared" ca="1" si="32"/>
        <v>0</v>
      </c>
      <c r="AK115" s="118">
        <f t="shared" ca="1" si="33"/>
        <v>0</v>
      </c>
      <c r="AL115" s="118">
        <f t="shared" ca="1" si="34"/>
        <v>2028</v>
      </c>
    </row>
    <row r="116" spans="1:38" ht="27" customHeight="1" x14ac:dyDescent="0.25">
      <c r="A116" s="53">
        <f>'OSNOVNA PLAČA'!A110</f>
        <v>101</v>
      </c>
      <c r="B116" s="333" t="str">
        <f t="shared" ca="1" si="21"/>
        <v>A101</v>
      </c>
      <c r="C116" s="333"/>
      <c r="D116" s="54" t="str">
        <f>IF(LEN('OSNOVNA PLAČA'!C110)&gt;0,'OSNOVNA PLAČA'!C110,"")</f>
        <v>VII</v>
      </c>
      <c r="E116" s="55">
        <f>IF(LEN('OSNOVNA PLAČA'!D110)&gt;0,'OSNOVNA PLAČA'!D110,"")</f>
        <v>54</v>
      </c>
      <c r="F116" s="164">
        <f ca="1">IF(LEN(B116)&gt;0,'OBRAČUNANA OSNOVNA PLAČA'!N110,"")</f>
        <v>3500</v>
      </c>
      <c r="G116" s="57"/>
      <c r="H116" s="57"/>
      <c r="I116" s="57"/>
      <c r="J116" s="57"/>
      <c r="K116" s="57"/>
      <c r="L116" s="178">
        <f t="shared" si="22"/>
        <v>0</v>
      </c>
      <c r="M116" s="179">
        <f t="shared" ca="1" si="35"/>
        <v>0</v>
      </c>
      <c r="N116" s="179">
        <f t="shared" ca="1" si="37"/>
        <v>0</v>
      </c>
      <c r="O116" s="180">
        <f t="shared" ca="1" si="23"/>
        <v>0</v>
      </c>
      <c r="P116" s="181">
        <f t="shared" ca="1" si="36"/>
        <v>0</v>
      </c>
      <c r="Q116" s="182">
        <f t="shared" ca="1" si="24"/>
        <v>0</v>
      </c>
      <c r="R116" s="182">
        <f ca="1">IF(LEN(B116)&gt;0,'9'!R116-'9'!Q116,"")</f>
        <v>6635.0636371665787</v>
      </c>
      <c r="S116" s="183"/>
      <c r="T116" s="33"/>
      <c r="U116" s="33"/>
      <c r="V116" s="33"/>
      <c r="W116" s="33"/>
      <c r="X116" s="33"/>
      <c r="Y116" s="33"/>
      <c r="AB116" s="243">
        <f>ROW()</f>
        <v>116</v>
      </c>
      <c r="AC116" s="118">
        <f t="shared" ca="1" si="25"/>
        <v>0</v>
      </c>
      <c r="AD116" s="118">
        <f t="shared" ca="1" si="26"/>
        <v>0</v>
      </c>
      <c r="AE116" s="119" t="str">
        <f t="shared" ca="1" si="27"/>
        <v>-</v>
      </c>
      <c r="AF116" s="118" t="str">
        <f t="shared" ca="1" si="28"/>
        <v>-</v>
      </c>
      <c r="AG116" s="119" t="str">
        <f t="shared" ca="1" si="29"/>
        <v>-</v>
      </c>
      <c r="AH116" s="118" t="str">
        <f t="shared" ca="1" si="30"/>
        <v>-</v>
      </c>
      <c r="AI116" s="118">
        <f t="shared" ca="1" si="31"/>
        <v>0</v>
      </c>
      <c r="AJ116" s="120">
        <f t="shared" ca="1" si="32"/>
        <v>0</v>
      </c>
      <c r="AK116" s="118">
        <f t="shared" ca="1" si="33"/>
        <v>0</v>
      </c>
      <c r="AL116" s="118">
        <f t="shared" ca="1" si="34"/>
        <v>2028</v>
      </c>
    </row>
    <row r="117" spans="1:38" ht="27" customHeight="1" x14ac:dyDescent="0.25">
      <c r="A117" s="53">
        <f>'OSNOVNA PLAČA'!A111</f>
        <v>102</v>
      </c>
      <c r="B117" s="333" t="str">
        <f t="shared" ca="1" si="21"/>
        <v>A102</v>
      </c>
      <c r="C117" s="333"/>
      <c r="D117" s="54" t="str">
        <f>IF(LEN('OSNOVNA PLAČA'!C111)&gt;0,'OSNOVNA PLAČA'!C111,"")</f>
        <v/>
      </c>
      <c r="E117" s="55" t="str">
        <f>IF(LEN('OSNOVNA PLAČA'!D111)&gt;0,'OSNOVNA PLAČA'!D111,"")</f>
        <v/>
      </c>
      <c r="F117" s="164">
        <f ca="1">IF(LEN(B117)&gt;0,'OBRAČUNANA OSNOVNA PLAČA'!N111,"")</f>
        <v>0</v>
      </c>
      <c r="G117" s="57"/>
      <c r="H117" s="57"/>
      <c r="I117" s="57"/>
      <c r="J117" s="57"/>
      <c r="K117" s="57"/>
      <c r="L117" s="178">
        <f t="shared" si="22"/>
        <v>0</v>
      </c>
      <c r="M117" s="179">
        <f t="shared" ca="1" si="35"/>
        <v>0</v>
      </c>
      <c r="N117" s="179">
        <f t="shared" ca="1" si="37"/>
        <v>0</v>
      </c>
      <c r="O117" s="180">
        <f t="shared" ca="1" si="23"/>
        <v>0</v>
      </c>
      <c r="P117" s="181">
        <f t="shared" ca="1" si="36"/>
        <v>0</v>
      </c>
      <c r="Q117" s="182">
        <f t="shared" ca="1" si="24"/>
        <v>0</v>
      </c>
      <c r="R117" s="182">
        <f ca="1">IF(LEN(B117)&gt;0,'9'!R117-'9'!Q117,"")</f>
        <v>0</v>
      </c>
      <c r="S117" s="183"/>
      <c r="T117" s="33"/>
      <c r="U117" s="33"/>
      <c r="V117" s="33"/>
      <c r="W117" s="33"/>
      <c r="X117" s="33"/>
      <c r="Y117" s="33"/>
      <c r="AB117" s="243">
        <f>ROW()</f>
        <v>117</v>
      </c>
      <c r="AC117" s="118">
        <f t="shared" ca="1" si="25"/>
        <v>0</v>
      </c>
      <c r="AD117" s="118">
        <f t="shared" ca="1" si="26"/>
        <v>0</v>
      </c>
      <c r="AE117" s="119" t="str">
        <f t="shared" ca="1" si="27"/>
        <v>-</v>
      </c>
      <c r="AF117" s="118" t="str">
        <f t="shared" ca="1" si="28"/>
        <v>-</v>
      </c>
      <c r="AG117" s="119" t="str">
        <f t="shared" ca="1" si="29"/>
        <v>-</v>
      </c>
      <c r="AH117" s="118" t="str">
        <f t="shared" ca="1" si="30"/>
        <v>-</v>
      </c>
      <c r="AI117" s="118">
        <f t="shared" ca="1" si="31"/>
        <v>0</v>
      </c>
      <c r="AJ117" s="120">
        <f t="shared" ca="1" si="32"/>
        <v>0</v>
      </c>
      <c r="AK117" s="118">
        <f t="shared" ca="1" si="33"/>
        <v>0</v>
      </c>
      <c r="AL117" s="118">
        <f t="shared" ca="1" si="34"/>
        <v>2028</v>
      </c>
    </row>
    <row r="118" spans="1:38" ht="27" customHeight="1" x14ac:dyDescent="0.25">
      <c r="A118" s="53">
        <f>'OSNOVNA PLAČA'!A112</f>
        <v>103</v>
      </c>
      <c r="B118" s="333" t="str">
        <f t="shared" ca="1" si="21"/>
        <v>A103</v>
      </c>
      <c r="C118" s="333"/>
      <c r="D118" s="54" t="str">
        <f>IF(LEN('OSNOVNA PLAČA'!C112)&gt;0,'OSNOVNA PLAČA'!C112,"")</f>
        <v/>
      </c>
      <c r="E118" s="55" t="str">
        <f>IF(LEN('OSNOVNA PLAČA'!D112)&gt;0,'OSNOVNA PLAČA'!D112,"")</f>
        <v/>
      </c>
      <c r="F118" s="164">
        <f ca="1">IF(LEN(B118)&gt;0,'OBRAČUNANA OSNOVNA PLAČA'!N112,"")</f>
        <v>0</v>
      </c>
      <c r="G118" s="57"/>
      <c r="H118" s="57"/>
      <c r="I118" s="57"/>
      <c r="J118" s="57"/>
      <c r="K118" s="57"/>
      <c r="L118" s="178">
        <f t="shared" si="22"/>
        <v>0</v>
      </c>
      <c r="M118" s="179">
        <f t="shared" ca="1" si="35"/>
        <v>0</v>
      </c>
      <c r="N118" s="179">
        <f t="shared" ca="1" si="37"/>
        <v>0</v>
      </c>
      <c r="O118" s="180">
        <f t="shared" ca="1" si="23"/>
        <v>0</v>
      </c>
      <c r="P118" s="181">
        <f t="shared" ca="1" si="36"/>
        <v>0</v>
      </c>
      <c r="Q118" s="182">
        <f t="shared" ca="1" si="24"/>
        <v>0</v>
      </c>
      <c r="R118" s="182">
        <f ca="1">IF(LEN(B118)&gt;0,'9'!R118-'9'!Q118,"")</f>
        <v>0</v>
      </c>
      <c r="S118" s="183"/>
      <c r="T118" s="33"/>
      <c r="U118" s="33"/>
      <c r="V118" s="33"/>
      <c r="W118" s="33"/>
      <c r="X118" s="33"/>
      <c r="Y118" s="33"/>
      <c r="AB118" s="243">
        <f>ROW()</f>
        <v>118</v>
      </c>
      <c r="AC118" s="118">
        <f t="shared" ca="1" si="25"/>
        <v>0</v>
      </c>
      <c r="AD118" s="118">
        <f t="shared" ca="1" si="26"/>
        <v>0</v>
      </c>
      <c r="AE118" s="119" t="str">
        <f t="shared" ca="1" si="27"/>
        <v>-</v>
      </c>
      <c r="AF118" s="118" t="str">
        <f t="shared" ca="1" si="28"/>
        <v>-</v>
      </c>
      <c r="AG118" s="119" t="str">
        <f t="shared" ca="1" si="29"/>
        <v>-</v>
      </c>
      <c r="AH118" s="118" t="str">
        <f t="shared" ca="1" si="30"/>
        <v>-</v>
      </c>
      <c r="AI118" s="118">
        <f t="shared" ca="1" si="31"/>
        <v>0</v>
      </c>
      <c r="AJ118" s="120">
        <f t="shared" ca="1" si="32"/>
        <v>0</v>
      </c>
      <c r="AK118" s="118">
        <f t="shared" ca="1" si="33"/>
        <v>0</v>
      </c>
      <c r="AL118" s="118">
        <f t="shared" ca="1" si="34"/>
        <v>2028</v>
      </c>
    </row>
    <row r="119" spans="1:38" ht="27" customHeight="1" x14ac:dyDescent="0.25">
      <c r="A119" s="53">
        <f>'OSNOVNA PLAČA'!A113</f>
        <v>104</v>
      </c>
      <c r="B119" s="333" t="str">
        <f t="shared" ca="1" si="21"/>
        <v>A104</v>
      </c>
      <c r="C119" s="333"/>
      <c r="D119" s="54" t="str">
        <f>IF(LEN('OSNOVNA PLAČA'!C113)&gt;0,'OSNOVNA PLAČA'!C113,"")</f>
        <v/>
      </c>
      <c r="E119" s="55" t="str">
        <f>IF(LEN('OSNOVNA PLAČA'!D113)&gt;0,'OSNOVNA PLAČA'!D113,"")</f>
        <v/>
      </c>
      <c r="F119" s="164">
        <f ca="1">IF(LEN(B119)&gt;0,'OBRAČUNANA OSNOVNA PLAČA'!N113,"")</f>
        <v>0</v>
      </c>
      <c r="G119" s="57"/>
      <c r="H119" s="57"/>
      <c r="I119" s="57"/>
      <c r="J119" s="57"/>
      <c r="K119" s="57"/>
      <c r="L119" s="178">
        <f t="shared" si="22"/>
        <v>0</v>
      </c>
      <c r="M119" s="179">
        <f t="shared" ca="1" si="35"/>
        <v>0</v>
      </c>
      <c r="N119" s="179">
        <f t="shared" ca="1" si="37"/>
        <v>0</v>
      </c>
      <c r="O119" s="180">
        <f t="shared" ca="1" si="23"/>
        <v>0</v>
      </c>
      <c r="P119" s="181">
        <f t="shared" ca="1" si="36"/>
        <v>0</v>
      </c>
      <c r="Q119" s="182">
        <f t="shared" ca="1" si="24"/>
        <v>0</v>
      </c>
      <c r="R119" s="182">
        <f ca="1">IF(LEN(B119)&gt;0,'9'!R119-'9'!Q119,"")</f>
        <v>0</v>
      </c>
      <c r="S119" s="183"/>
      <c r="T119" s="33"/>
      <c r="U119" s="33"/>
      <c r="V119" s="33"/>
      <c r="W119" s="33"/>
      <c r="X119" s="33"/>
      <c r="Y119" s="33"/>
      <c r="AB119" s="243">
        <f>ROW()</f>
        <v>119</v>
      </c>
      <c r="AC119" s="118">
        <f t="shared" ca="1" si="25"/>
        <v>0</v>
      </c>
      <c r="AD119" s="118">
        <f t="shared" ca="1" si="26"/>
        <v>0</v>
      </c>
      <c r="AE119" s="119" t="str">
        <f t="shared" ca="1" si="27"/>
        <v>-</v>
      </c>
      <c r="AF119" s="118" t="str">
        <f t="shared" ca="1" si="28"/>
        <v>-</v>
      </c>
      <c r="AG119" s="119" t="str">
        <f t="shared" ca="1" si="29"/>
        <v>-</v>
      </c>
      <c r="AH119" s="118" t="str">
        <f t="shared" ca="1" si="30"/>
        <v>-</v>
      </c>
      <c r="AI119" s="118">
        <f t="shared" ca="1" si="31"/>
        <v>0</v>
      </c>
      <c r="AJ119" s="120">
        <f t="shared" ca="1" si="32"/>
        <v>0</v>
      </c>
      <c r="AK119" s="118">
        <f t="shared" ca="1" si="33"/>
        <v>0</v>
      </c>
      <c r="AL119" s="118">
        <f t="shared" ca="1" si="34"/>
        <v>2028</v>
      </c>
    </row>
    <row r="120" spans="1:38" ht="27" customHeight="1" x14ac:dyDescent="0.25">
      <c r="A120" s="53">
        <f>'OSNOVNA PLAČA'!A114</f>
        <v>105</v>
      </c>
      <c r="B120" s="333" t="str">
        <f t="shared" ca="1" si="21"/>
        <v>A105</v>
      </c>
      <c r="C120" s="333"/>
      <c r="D120" s="54" t="str">
        <f>IF(LEN('OSNOVNA PLAČA'!C114)&gt;0,'OSNOVNA PLAČA'!C114,"")</f>
        <v/>
      </c>
      <c r="E120" s="55" t="str">
        <f>IF(LEN('OSNOVNA PLAČA'!D114)&gt;0,'OSNOVNA PLAČA'!D114,"")</f>
        <v/>
      </c>
      <c r="F120" s="164">
        <f ca="1">IF(LEN(B120)&gt;0,'OBRAČUNANA OSNOVNA PLAČA'!N114,"")</f>
        <v>0</v>
      </c>
      <c r="G120" s="57"/>
      <c r="H120" s="57"/>
      <c r="I120" s="57"/>
      <c r="J120" s="57"/>
      <c r="K120" s="57"/>
      <c r="L120" s="178">
        <f t="shared" si="22"/>
        <v>0</v>
      </c>
      <c r="M120" s="179">
        <f t="shared" ca="1" si="35"/>
        <v>0</v>
      </c>
      <c r="N120" s="179">
        <f t="shared" ca="1" si="37"/>
        <v>0</v>
      </c>
      <c r="O120" s="180">
        <f t="shared" ca="1" si="23"/>
        <v>0</v>
      </c>
      <c r="P120" s="181">
        <f t="shared" ca="1" si="36"/>
        <v>0</v>
      </c>
      <c r="Q120" s="182">
        <f t="shared" ca="1" si="24"/>
        <v>0</v>
      </c>
      <c r="R120" s="182">
        <f ca="1">IF(LEN(B120)&gt;0,'9'!R120-'9'!Q120,"")</f>
        <v>0</v>
      </c>
      <c r="S120" s="183"/>
      <c r="T120" s="33"/>
      <c r="U120" s="33"/>
      <c r="V120" s="33"/>
      <c r="W120" s="33"/>
      <c r="X120" s="33"/>
      <c r="Y120" s="33"/>
      <c r="AB120" s="243">
        <f>ROW()</f>
        <v>120</v>
      </c>
      <c r="AC120" s="118">
        <f t="shared" ca="1" si="25"/>
        <v>0</v>
      </c>
      <c r="AD120" s="118">
        <f t="shared" ca="1" si="26"/>
        <v>0</v>
      </c>
      <c r="AE120" s="119" t="str">
        <f t="shared" ca="1" si="27"/>
        <v>-</v>
      </c>
      <c r="AF120" s="118" t="str">
        <f t="shared" ca="1" si="28"/>
        <v>-</v>
      </c>
      <c r="AG120" s="119" t="str">
        <f t="shared" ca="1" si="29"/>
        <v>-</v>
      </c>
      <c r="AH120" s="118" t="str">
        <f t="shared" ca="1" si="30"/>
        <v>-</v>
      </c>
      <c r="AI120" s="118">
        <f t="shared" ca="1" si="31"/>
        <v>0</v>
      </c>
      <c r="AJ120" s="120">
        <f t="shared" ca="1" si="32"/>
        <v>0</v>
      </c>
      <c r="AK120" s="118">
        <f t="shared" ca="1" si="33"/>
        <v>0</v>
      </c>
      <c r="AL120" s="118">
        <f t="shared" ca="1" si="34"/>
        <v>2028</v>
      </c>
    </row>
    <row r="121" spans="1:38" ht="27" customHeight="1" x14ac:dyDescent="0.25">
      <c r="A121" s="53">
        <f>'OSNOVNA PLAČA'!A115</f>
        <v>106</v>
      </c>
      <c r="B121" s="333" t="str">
        <f t="shared" ca="1" si="21"/>
        <v>A106</v>
      </c>
      <c r="C121" s="333"/>
      <c r="D121" s="54" t="str">
        <f>IF(LEN('OSNOVNA PLAČA'!C115)&gt;0,'OSNOVNA PLAČA'!C115,"")</f>
        <v/>
      </c>
      <c r="E121" s="55" t="str">
        <f>IF(LEN('OSNOVNA PLAČA'!D115)&gt;0,'OSNOVNA PLAČA'!D115,"")</f>
        <v/>
      </c>
      <c r="F121" s="164">
        <f ca="1">IF(LEN(B121)&gt;0,'OBRAČUNANA OSNOVNA PLAČA'!N115,"")</f>
        <v>0</v>
      </c>
      <c r="G121" s="57"/>
      <c r="H121" s="57"/>
      <c r="I121" s="57"/>
      <c r="J121" s="57"/>
      <c r="K121" s="57"/>
      <c r="L121" s="178">
        <f t="shared" si="22"/>
        <v>0</v>
      </c>
      <c r="M121" s="179">
        <f t="shared" ca="1" si="35"/>
        <v>0</v>
      </c>
      <c r="N121" s="179">
        <f t="shared" ca="1" si="37"/>
        <v>0</v>
      </c>
      <c r="O121" s="180">
        <f t="shared" ca="1" si="23"/>
        <v>0</v>
      </c>
      <c r="P121" s="181">
        <f t="shared" ca="1" si="36"/>
        <v>0</v>
      </c>
      <c r="Q121" s="182">
        <f t="shared" ca="1" si="24"/>
        <v>0</v>
      </c>
      <c r="R121" s="182">
        <f ca="1">IF(LEN(B121)&gt;0,'9'!R121-'9'!Q121,"")</f>
        <v>0</v>
      </c>
      <c r="S121" s="183"/>
      <c r="T121" s="33"/>
      <c r="U121" s="33"/>
      <c r="V121" s="33"/>
      <c r="W121" s="33"/>
      <c r="X121" s="33"/>
      <c r="Y121" s="33"/>
      <c r="AB121" s="243">
        <f>ROW()</f>
        <v>121</v>
      </c>
      <c r="AC121" s="118">
        <f t="shared" ca="1" si="25"/>
        <v>0</v>
      </c>
      <c r="AD121" s="118">
        <f t="shared" ca="1" si="26"/>
        <v>0</v>
      </c>
      <c r="AE121" s="119" t="str">
        <f t="shared" ca="1" si="27"/>
        <v>-</v>
      </c>
      <c r="AF121" s="118" t="str">
        <f t="shared" ca="1" si="28"/>
        <v>-</v>
      </c>
      <c r="AG121" s="119" t="str">
        <f t="shared" ca="1" si="29"/>
        <v>-</v>
      </c>
      <c r="AH121" s="118" t="str">
        <f t="shared" ca="1" si="30"/>
        <v>-</v>
      </c>
      <c r="AI121" s="118">
        <f t="shared" ca="1" si="31"/>
        <v>0</v>
      </c>
      <c r="AJ121" s="120">
        <f t="shared" ca="1" si="32"/>
        <v>0</v>
      </c>
      <c r="AK121" s="118">
        <f t="shared" ca="1" si="33"/>
        <v>0</v>
      </c>
      <c r="AL121" s="118">
        <f t="shared" ca="1" si="34"/>
        <v>2028</v>
      </c>
    </row>
    <row r="122" spans="1:38" ht="27" customHeight="1" x14ac:dyDescent="0.25">
      <c r="A122" s="53">
        <f>'OSNOVNA PLAČA'!A116</f>
        <v>107</v>
      </c>
      <c r="B122" s="333" t="str">
        <f t="shared" ca="1" si="21"/>
        <v>A107</v>
      </c>
      <c r="C122" s="333"/>
      <c r="D122" s="54" t="str">
        <f>IF(LEN('OSNOVNA PLAČA'!C116)&gt;0,'OSNOVNA PLAČA'!C116,"")</f>
        <v/>
      </c>
      <c r="E122" s="55" t="str">
        <f>IF(LEN('OSNOVNA PLAČA'!D116)&gt;0,'OSNOVNA PLAČA'!D116,"")</f>
        <v/>
      </c>
      <c r="F122" s="164">
        <f ca="1">IF(LEN(B122)&gt;0,'OBRAČUNANA OSNOVNA PLAČA'!N116,"")</f>
        <v>0</v>
      </c>
      <c r="G122" s="57"/>
      <c r="H122" s="57"/>
      <c r="I122" s="57"/>
      <c r="J122" s="57"/>
      <c r="K122" s="57"/>
      <c r="L122" s="178">
        <f t="shared" si="22"/>
        <v>0</v>
      </c>
      <c r="M122" s="179">
        <f t="shared" ca="1" si="35"/>
        <v>0</v>
      </c>
      <c r="N122" s="179">
        <f t="shared" ca="1" si="37"/>
        <v>0</v>
      </c>
      <c r="O122" s="180">
        <f t="shared" ca="1" si="23"/>
        <v>0</v>
      </c>
      <c r="P122" s="181">
        <f t="shared" ca="1" si="36"/>
        <v>0</v>
      </c>
      <c r="Q122" s="182">
        <f t="shared" ca="1" si="24"/>
        <v>0</v>
      </c>
      <c r="R122" s="182">
        <f ca="1">IF(LEN(B122)&gt;0,'9'!R122-'9'!Q122,"")</f>
        <v>0</v>
      </c>
      <c r="S122" s="183"/>
      <c r="T122" s="33"/>
      <c r="U122" s="33"/>
      <c r="V122" s="33"/>
      <c r="W122" s="33"/>
      <c r="X122" s="33"/>
      <c r="Y122" s="33"/>
      <c r="AB122" s="243">
        <f>ROW()</f>
        <v>122</v>
      </c>
      <c r="AC122" s="118">
        <f t="shared" ca="1" si="25"/>
        <v>0</v>
      </c>
      <c r="AD122" s="118">
        <f t="shared" ca="1" si="26"/>
        <v>0</v>
      </c>
      <c r="AE122" s="119" t="str">
        <f t="shared" ca="1" si="27"/>
        <v>-</v>
      </c>
      <c r="AF122" s="118" t="str">
        <f t="shared" ca="1" si="28"/>
        <v>-</v>
      </c>
      <c r="AG122" s="119" t="str">
        <f t="shared" ca="1" si="29"/>
        <v>-</v>
      </c>
      <c r="AH122" s="118" t="str">
        <f t="shared" ca="1" si="30"/>
        <v>-</v>
      </c>
      <c r="AI122" s="118">
        <f t="shared" ca="1" si="31"/>
        <v>0</v>
      </c>
      <c r="AJ122" s="120">
        <f t="shared" ca="1" si="32"/>
        <v>0</v>
      </c>
      <c r="AK122" s="118">
        <f t="shared" ca="1" si="33"/>
        <v>0</v>
      </c>
      <c r="AL122" s="118">
        <f t="shared" ca="1" si="34"/>
        <v>2028</v>
      </c>
    </row>
    <row r="123" spans="1:38" ht="27" customHeight="1" x14ac:dyDescent="0.25">
      <c r="A123" s="53">
        <f>'OSNOVNA PLAČA'!A117</f>
        <v>108</v>
      </c>
      <c r="B123" s="333" t="str">
        <f t="shared" ca="1" si="21"/>
        <v>A108</v>
      </c>
      <c r="C123" s="333"/>
      <c r="D123" s="54" t="str">
        <f>IF(LEN('OSNOVNA PLAČA'!C117)&gt;0,'OSNOVNA PLAČA'!C117,"")</f>
        <v/>
      </c>
      <c r="E123" s="55" t="str">
        <f>IF(LEN('OSNOVNA PLAČA'!D117)&gt;0,'OSNOVNA PLAČA'!D117,"")</f>
        <v/>
      </c>
      <c r="F123" s="164">
        <f ca="1">IF(LEN(B123)&gt;0,'OBRAČUNANA OSNOVNA PLAČA'!N117,"")</f>
        <v>0</v>
      </c>
      <c r="G123" s="57"/>
      <c r="H123" s="57"/>
      <c r="I123" s="57"/>
      <c r="J123" s="57"/>
      <c r="K123" s="57"/>
      <c r="L123" s="178">
        <f t="shared" si="22"/>
        <v>0</v>
      </c>
      <c r="M123" s="179">
        <f t="shared" ca="1" si="35"/>
        <v>0</v>
      </c>
      <c r="N123" s="179">
        <f t="shared" ca="1" si="37"/>
        <v>0</v>
      </c>
      <c r="O123" s="180">
        <f t="shared" ca="1" si="23"/>
        <v>0</v>
      </c>
      <c r="P123" s="181">
        <f t="shared" ca="1" si="36"/>
        <v>0</v>
      </c>
      <c r="Q123" s="182">
        <f t="shared" ca="1" si="24"/>
        <v>0</v>
      </c>
      <c r="R123" s="182">
        <f ca="1">IF(LEN(B123)&gt;0,'9'!R123-'9'!Q123,"")</f>
        <v>0</v>
      </c>
      <c r="S123" s="183"/>
      <c r="T123" s="33"/>
      <c r="U123" s="33"/>
      <c r="V123" s="33"/>
      <c r="W123" s="33"/>
      <c r="X123" s="33"/>
      <c r="Y123" s="33"/>
      <c r="AB123" s="243">
        <f>ROW()</f>
        <v>123</v>
      </c>
      <c r="AC123" s="118">
        <f t="shared" ca="1" si="25"/>
        <v>0</v>
      </c>
      <c r="AD123" s="118">
        <f t="shared" ca="1" si="26"/>
        <v>0</v>
      </c>
      <c r="AE123" s="119" t="str">
        <f t="shared" ca="1" si="27"/>
        <v>-</v>
      </c>
      <c r="AF123" s="118" t="str">
        <f t="shared" ca="1" si="28"/>
        <v>-</v>
      </c>
      <c r="AG123" s="119" t="str">
        <f t="shared" ca="1" si="29"/>
        <v>-</v>
      </c>
      <c r="AH123" s="118" t="str">
        <f t="shared" ca="1" si="30"/>
        <v>-</v>
      </c>
      <c r="AI123" s="118">
        <f t="shared" ca="1" si="31"/>
        <v>0</v>
      </c>
      <c r="AJ123" s="120">
        <f t="shared" ca="1" si="32"/>
        <v>0</v>
      </c>
      <c r="AK123" s="118">
        <f t="shared" ca="1" si="33"/>
        <v>0</v>
      </c>
      <c r="AL123" s="118">
        <f t="shared" ca="1" si="34"/>
        <v>2028</v>
      </c>
    </row>
    <row r="124" spans="1:38" ht="27" customHeight="1" x14ac:dyDescent="0.25">
      <c r="A124" s="53">
        <f>'OSNOVNA PLAČA'!A118</f>
        <v>109</v>
      </c>
      <c r="B124" s="333" t="str">
        <f t="shared" ca="1" si="21"/>
        <v>A109</v>
      </c>
      <c r="C124" s="333"/>
      <c r="D124" s="54" t="str">
        <f>IF(LEN('OSNOVNA PLAČA'!C118)&gt;0,'OSNOVNA PLAČA'!C118,"")</f>
        <v/>
      </c>
      <c r="E124" s="55" t="str">
        <f>IF(LEN('OSNOVNA PLAČA'!D118)&gt;0,'OSNOVNA PLAČA'!D118,"")</f>
        <v/>
      </c>
      <c r="F124" s="164">
        <f ca="1">IF(LEN(B124)&gt;0,'OBRAČUNANA OSNOVNA PLAČA'!N118,"")</f>
        <v>0</v>
      </c>
      <c r="G124" s="57"/>
      <c r="H124" s="57"/>
      <c r="I124" s="57"/>
      <c r="J124" s="57"/>
      <c r="K124" s="57"/>
      <c r="L124" s="178">
        <f t="shared" si="22"/>
        <v>0</v>
      </c>
      <c r="M124" s="179">
        <f t="shared" ca="1" si="35"/>
        <v>0</v>
      </c>
      <c r="N124" s="179">
        <f t="shared" ca="1" si="37"/>
        <v>0</v>
      </c>
      <c r="O124" s="180">
        <f t="shared" ca="1" si="23"/>
        <v>0</v>
      </c>
      <c r="P124" s="181">
        <f t="shared" ca="1" si="36"/>
        <v>0</v>
      </c>
      <c r="Q124" s="182">
        <f t="shared" ca="1" si="24"/>
        <v>0</v>
      </c>
      <c r="R124" s="182">
        <f ca="1">IF(LEN(B124)&gt;0,'9'!R124-'9'!Q124,"")</f>
        <v>0</v>
      </c>
      <c r="S124" s="183"/>
      <c r="T124" s="33"/>
      <c r="U124" s="33"/>
      <c r="V124" s="33"/>
      <c r="W124" s="33"/>
      <c r="X124" s="33"/>
      <c r="Y124" s="33"/>
      <c r="AB124" s="243">
        <f>ROW()</f>
        <v>124</v>
      </c>
      <c r="AC124" s="118">
        <f t="shared" ca="1" si="25"/>
        <v>0</v>
      </c>
      <c r="AD124" s="118">
        <f t="shared" ca="1" si="26"/>
        <v>0</v>
      </c>
      <c r="AE124" s="119" t="str">
        <f t="shared" ca="1" si="27"/>
        <v>-</v>
      </c>
      <c r="AF124" s="118" t="str">
        <f t="shared" ca="1" si="28"/>
        <v>-</v>
      </c>
      <c r="AG124" s="119" t="str">
        <f t="shared" ca="1" si="29"/>
        <v>-</v>
      </c>
      <c r="AH124" s="118" t="str">
        <f t="shared" ca="1" si="30"/>
        <v>-</v>
      </c>
      <c r="AI124" s="118">
        <f t="shared" ca="1" si="31"/>
        <v>0</v>
      </c>
      <c r="AJ124" s="120">
        <f t="shared" ca="1" si="32"/>
        <v>0</v>
      </c>
      <c r="AK124" s="118">
        <f t="shared" ca="1" si="33"/>
        <v>0</v>
      </c>
      <c r="AL124" s="118">
        <f t="shared" ca="1" si="34"/>
        <v>2028</v>
      </c>
    </row>
    <row r="125" spans="1:38" ht="27" customHeight="1" x14ac:dyDescent="0.25">
      <c r="A125" s="53">
        <f>'OSNOVNA PLAČA'!A119</f>
        <v>110</v>
      </c>
      <c r="B125" s="333" t="str">
        <f t="shared" ca="1" si="21"/>
        <v>A110</v>
      </c>
      <c r="C125" s="333"/>
      <c r="D125" s="54" t="str">
        <f>IF(LEN('OSNOVNA PLAČA'!C119)&gt;0,'OSNOVNA PLAČA'!C119,"")</f>
        <v/>
      </c>
      <c r="E125" s="55" t="str">
        <f>IF(LEN('OSNOVNA PLAČA'!D119)&gt;0,'OSNOVNA PLAČA'!D119,"")</f>
        <v/>
      </c>
      <c r="F125" s="164">
        <f ca="1">IF(LEN(B125)&gt;0,'OBRAČUNANA OSNOVNA PLAČA'!N119,"")</f>
        <v>0</v>
      </c>
      <c r="G125" s="57"/>
      <c r="H125" s="57"/>
      <c r="I125" s="57"/>
      <c r="J125" s="57"/>
      <c r="K125" s="57"/>
      <c r="L125" s="178">
        <f t="shared" si="22"/>
        <v>0</v>
      </c>
      <c r="M125" s="179">
        <f t="shared" ca="1" si="35"/>
        <v>0</v>
      </c>
      <c r="N125" s="179">
        <f t="shared" ca="1" si="37"/>
        <v>0</v>
      </c>
      <c r="O125" s="180">
        <f t="shared" ca="1" si="23"/>
        <v>0</v>
      </c>
      <c r="P125" s="181">
        <f t="shared" ca="1" si="36"/>
        <v>0</v>
      </c>
      <c r="Q125" s="182">
        <f t="shared" ca="1" si="24"/>
        <v>0</v>
      </c>
      <c r="R125" s="182">
        <f ca="1">IF(LEN(B125)&gt;0,'9'!R125-'9'!Q125,"")</f>
        <v>0</v>
      </c>
      <c r="S125" s="183"/>
      <c r="T125" s="33"/>
      <c r="U125" s="33"/>
      <c r="V125" s="33"/>
      <c r="W125" s="33"/>
      <c r="X125" s="33"/>
      <c r="Y125" s="33"/>
      <c r="AB125" s="243">
        <f>ROW()</f>
        <v>125</v>
      </c>
      <c r="AC125" s="118">
        <f t="shared" ca="1" si="25"/>
        <v>0</v>
      </c>
      <c r="AD125" s="118">
        <f t="shared" ca="1" si="26"/>
        <v>0</v>
      </c>
      <c r="AE125" s="119" t="str">
        <f t="shared" ca="1" si="27"/>
        <v>-</v>
      </c>
      <c r="AF125" s="118" t="str">
        <f t="shared" ca="1" si="28"/>
        <v>-</v>
      </c>
      <c r="AG125" s="119" t="str">
        <f t="shared" ca="1" si="29"/>
        <v>-</v>
      </c>
      <c r="AH125" s="118" t="str">
        <f t="shared" ca="1" si="30"/>
        <v>-</v>
      </c>
      <c r="AI125" s="118">
        <f t="shared" ca="1" si="31"/>
        <v>0</v>
      </c>
      <c r="AJ125" s="120">
        <f t="shared" ca="1" si="32"/>
        <v>0</v>
      </c>
      <c r="AK125" s="118">
        <f t="shared" ca="1" si="33"/>
        <v>0</v>
      </c>
      <c r="AL125" s="118">
        <f t="shared" ca="1" si="34"/>
        <v>2028</v>
      </c>
    </row>
    <row r="126" spans="1:38" ht="27" customHeight="1" x14ac:dyDescent="0.25">
      <c r="A126" s="53">
        <f>'OSNOVNA PLAČA'!A120</f>
        <v>111</v>
      </c>
      <c r="B126" s="333" t="str">
        <f t="shared" ca="1" si="21"/>
        <v>A111</v>
      </c>
      <c r="C126" s="333"/>
      <c r="D126" s="54" t="str">
        <f>IF(LEN('OSNOVNA PLAČA'!C120)&gt;0,'OSNOVNA PLAČA'!C120,"")</f>
        <v/>
      </c>
      <c r="E126" s="55" t="str">
        <f>IF(LEN('OSNOVNA PLAČA'!D120)&gt;0,'OSNOVNA PLAČA'!D120,"")</f>
        <v/>
      </c>
      <c r="F126" s="164">
        <f ca="1">IF(LEN(B126)&gt;0,'OBRAČUNANA OSNOVNA PLAČA'!N120,"")</f>
        <v>0</v>
      </c>
      <c r="G126" s="57"/>
      <c r="H126" s="57"/>
      <c r="I126" s="57"/>
      <c r="J126" s="57"/>
      <c r="K126" s="57"/>
      <c r="L126" s="178">
        <f t="shared" si="22"/>
        <v>0</v>
      </c>
      <c r="M126" s="179">
        <f t="shared" ca="1" si="35"/>
        <v>0</v>
      </c>
      <c r="N126" s="179">
        <f t="shared" ca="1" si="37"/>
        <v>0</v>
      </c>
      <c r="O126" s="180">
        <f t="shared" ca="1" si="23"/>
        <v>0</v>
      </c>
      <c r="P126" s="181">
        <f t="shared" ca="1" si="36"/>
        <v>0</v>
      </c>
      <c r="Q126" s="182">
        <f t="shared" ca="1" si="24"/>
        <v>0</v>
      </c>
      <c r="R126" s="182">
        <f ca="1">IF(LEN(B126)&gt;0,'9'!R126-'9'!Q126,"")</f>
        <v>0</v>
      </c>
      <c r="S126" s="183"/>
      <c r="T126" s="33"/>
      <c r="U126" s="33"/>
      <c r="V126" s="33"/>
      <c r="W126" s="33"/>
      <c r="X126" s="33"/>
      <c r="Y126" s="33"/>
      <c r="AB126" s="243">
        <f>ROW()</f>
        <v>126</v>
      </c>
      <c r="AC126" s="118">
        <f t="shared" ca="1" si="25"/>
        <v>0</v>
      </c>
      <c r="AD126" s="118">
        <f t="shared" ca="1" si="26"/>
        <v>0</v>
      </c>
      <c r="AE126" s="119" t="str">
        <f t="shared" ca="1" si="27"/>
        <v>-</v>
      </c>
      <c r="AF126" s="118" t="str">
        <f t="shared" ca="1" si="28"/>
        <v>-</v>
      </c>
      <c r="AG126" s="119" t="str">
        <f t="shared" ca="1" si="29"/>
        <v>-</v>
      </c>
      <c r="AH126" s="118" t="str">
        <f t="shared" ca="1" si="30"/>
        <v>-</v>
      </c>
      <c r="AI126" s="118">
        <f t="shared" ca="1" si="31"/>
        <v>0</v>
      </c>
      <c r="AJ126" s="120">
        <f t="shared" ca="1" si="32"/>
        <v>0</v>
      </c>
      <c r="AK126" s="118">
        <f t="shared" ca="1" si="33"/>
        <v>0</v>
      </c>
      <c r="AL126" s="118">
        <f t="shared" ca="1" si="34"/>
        <v>2028</v>
      </c>
    </row>
    <row r="127" spans="1:38" ht="27" customHeight="1" x14ac:dyDescent="0.25">
      <c r="A127" s="53">
        <f>'OSNOVNA PLAČA'!A121</f>
        <v>112</v>
      </c>
      <c r="B127" s="333" t="str">
        <f t="shared" ca="1" si="21"/>
        <v>A112</v>
      </c>
      <c r="C127" s="333"/>
      <c r="D127" s="54" t="str">
        <f>IF(LEN('OSNOVNA PLAČA'!C121)&gt;0,'OSNOVNA PLAČA'!C121,"")</f>
        <v/>
      </c>
      <c r="E127" s="55" t="str">
        <f>IF(LEN('OSNOVNA PLAČA'!D121)&gt;0,'OSNOVNA PLAČA'!D121,"")</f>
        <v/>
      </c>
      <c r="F127" s="164">
        <f ca="1">IF(LEN(B127)&gt;0,'OBRAČUNANA OSNOVNA PLAČA'!N121,"")</f>
        <v>0</v>
      </c>
      <c r="G127" s="57"/>
      <c r="H127" s="57"/>
      <c r="I127" s="57"/>
      <c r="J127" s="57"/>
      <c r="K127" s="57"/>
      <c r="L127" s="178">
        <f t="shared" si="22"/>
        <v>0</v>
      </c>
      <c r="M127" s="179">
        <f t="shared" ca="1" si="35"/>
        <v>0</v>
      </c>
      <c r="N127" s="179">
        <f t="shared" ca="1" si="37"/>
        <v>0</v>
      </c>
      <c r="O127" s="180">
        <f t="shared" ca="1" si="23"/>
        <v>0</v>
      </c>
      <c r="P127" s="181">
        <f t="shared" ca="1" si="36"/>
        <v>0</v>
      </c>
      <c r="Q127" s="182">
        <f t="shared" ca="1" si="24"/>
        <v>0</v>
      </c>
      <c r="R127" s="182">
        <f ca="1">IF(LEN(B127)&gt;0,'9'!R127-'9'!Q127,"")</f>
        <v>0</v>
      </c>
      <c r="S127" s="183"/>
      <c r="T127" s="33"/>
      <c r="U127" s="33"/>
      <c r="V127" s="33"/>
      <c r="W127" s="33"/>
      <c r="X127" s="33"/>
      <c r="Y127" s="33"/>
      <c r="AB127" s="243">
        <f>ROW()</f>
        <v>127</v>
      </c>
      <c r="AC127" s="118">
        <f t="shared" ca="1" si="25"/>
        <v>0</v>
      </c>
      <c r="AD127" s="118">
        <f t="shared" ca="1" si="26"/>
        <v>0</v>
      </c>
      <c r="AE127" s="119" t="str">
        <f t="shared" ca="1" si="27"/>
        <v>-</v>
      </c>
      <c r="AF127" s="118" t="str">
        <f t="shared" ca="1" si="28"/>
        <v>-</v>
      </c>
      <c r="AG127" s="119" t="str">
        <f t="shared" ca="1" si="29"/>
        <v>-</v>
      </c>
      <c r="AH127" s="118" t="str">
        <f t="shared" ca="1" si="30"/>
        <v>-</v>
      </c>
      <c r="AI127" s="118">
        <f t="shared" ca="1" si="31"/>
        <v>0</v>
      </c>
      <c r="AJ127" s="120">
        <f t="shared" ca="1" si="32"/>
        <v>0</v>
      </c>
      <c r="AK127" s="118">
        <f t="shared" ca="1" si="33"/>
        <v>0</v>
      </c>
      <c r="AL127" s="118">
        <f t="shared" ca="1" si="34"/>
        <v>2028</v>
      </c>
    </row>
    <row r="128" spans="1:38" ht="27" customHeight="1" x14ac:dyDescent="0.25">
      <c r="A128" s="53">
        <f>'OSNOVNA PLAČA'!A122</f>
        <v>113</v>
      </c>
      <c r="B128" s="333" t="str">
        <f t="shared" ca="1" si="21"/>
        <v>A113</v>
      </c>
      <c r="C128" s="333"/>
      <c r="D128" s="54" t="str">
        <f>IF(LEN('OSNOVNA PLAČA'!C122)&gt;0,'OSNOVNA PLAČA'!C122,"")</f>
        <v/>
      </c>
      <c r="E128" s="55" t="str">
        <f>IF(LEN('OSNOVNA PLAČA'!D122)&gt;0,'OSNOVNA PLAČA'!D122,"")</f>
        <v/>
      </c>
      <c r="F128" s="164">
        <f ca="1">IF(LEN(B128)&gt;0,'OBRAČUNANA OSNOVNA PLAČA'!N122,"")</f>
        <v>0</v>
      </c>
      <c r="G128" s="57"/>
      <c r="H128" s="57"/>
      <c r="I128" s="57"/>
      <c r="J128" s="57"/>
      <c r="K128" s="57"/>
      <c r="L128" s="178">
        <f t="shared" si="22"/>
        <v>0</v>
      </c>
      <c r="M128" s="179">
        <f t="shared" ca="1" si="35"/>
        <v>0</v>
      </c>
      <c r="N128" s="179">
        <f t="shared" ca="1" si="37"/>
        <v>0</v>
      </c>
      <c r="O128" s="180">
        <f t="shared" ca="1" si="23"/>
        <v>0</v>
      </c>
      <c r="P128" s="181">
        <f t="shared" ca="1" si="36"/>
        <v>0</v>
      </c>
      <c r="Q128" s="182">
        <f t="shared" ca="1" si="24"/>
        <v>0</v>
      </c>
      <c r="R128" s="182">
        <f ca="1">IF(LEN(B128)&gt;0,'9'!R128-'9'!Q128,"")</f>
        <v>0</v>
      </c>
      <c r="S128" s="183"/>
      <c r="T128" s="33"/>
      <c r="U128" s="33"/>
      <c r="V128" s="33"/>
      <c r="W128" s="33"/>
      <c r="X128" s="33"/>
      <c r="Y128" s="33"/>
      <c r="AB128" s="243">
        <f>ROW()</f>
        <v>128</v>
      </c>
      <c r="AC128" s="118">
        <f t="shared" ca="1" si="25"/>
        <v>0</v>
      </c>
      <c r="AD128" s="118">
        <f t="shared" ca="1" si="26"/>
        <v>0</v>
      </c>
      <c r="AE128" s="119" t="str">
        <f t="shared" ca="1" si="27"/>
        <v>-</v>
      </c>
      <c r="AF128" s="118" t="str">
        <f t="shared" ca="1" si="28"/>
        <v>-</v>
      </c>
      <c r="AG128" s="119" t="str">
        <f t="shared" ca="1" si="29"/>
        <v>-</v>
      </c>
      <c r="AH128" s="118" t="str">
        <f t="shared" ca="1" si="30"/>
        <v>-</v>
      </c>
      <c r="AI128" s="118">
        <f t="shared" ca="1" si="31"/>
        <v>0</v>
      </c>
      <c r="AJ128" s="120">
        <f t="shared" ca="1" si="32"/>
        <v>0</v>
      </c>
      <c r="AK128" s="118">
        <f t="shared" ca="1" si="33"/>
        <v>0</v>
      </c>
      <c r="AL128" s="118">
        <f t="shared" ca="1" si="34"/>
        <v>2028</v>
      </c>
    </row>
    <row r="129" spans="1:38" ht="27" customHeight="1" x14ac:dyDescent="0.25">
      <c r="A129" s="53">
        <f>'OSNOVNA PLAČA'!A123</f>
        <v>114</v>
      </c>
      <c r="B129" s="333" t="str">
        <f t="shared" ca="1" si="21"/>
        <v>A114</v>
      </c>
      <c r="C129" s="333"/>
      <c r="D129" s="54" t="str">
        <f>IF(LEN('OSNOVNA PLAČA'!C123)&gt;0,'OSNOVNA PLAČA'!C123,"")</f>
        <v/>
      </c>
      <c r="E129" s="55" t="str">
        <f>IF(LEN('OSNOVNA PLAČA'!D123)&gt;0,'OSNOVNA PLAČA'!D123,"")</f>
        <v/>
      </c>
      <c r="F129" s="164">
        <f ca="1">IF(LEN(B129)&gt;0,'OBRAČUNANA OSNOVNA PLAČA'!N123,"")</f>
        <v>0</v>
      </c>
      <c r="G129" s="57"/>
      <c r="H129" s="57"/>
      <c r="I129" s="57"/>
      <c r="J129" s="57"/>
      <c r="K129" s="57"/>
      <c r="L129" s="178">
        <f t="shared" si="22"/>
        <v>0</v>
      </c>
      <c r="M129" s="179">
        <f t="shared" ca="1" si="35"/>
        <v>0</v>
      </c>
      <c r="N129" s="179">
        <f t="shared" ca="1" si="37"/>
        <v>0</v>
      </c>
      <c r="O129" s="180">
        <f t="shared" ca="1" si="23"/>
        <v>0</v>
      </c>
      <c r="P129" s="181">
        <f t="shared" ca="1" si="36"/>
        <v>0</v>
      </c>
      <c r="Q129" s="182">
        <f t="shared" ca="1" si="24"/>
        <v>0</v>
      </c>
      <c r="R129" s="182">
        <f ca="1">IF(LEN(B129)&gt;0,'9'!R129-'9'!Q129,"")</f>
        <v>0</v>
      </c>
      <c r="S129" s="183"/>
      <c r="T129" s="33"/>
      <c r="U129" s="33"/>
      <c r="V129" s="33"/>
      <c r="W129" s="33"/>
      <c r="X129" s="33"/>
      <c r="Y129" s="33"/>
      <c r="AB129" s="243">
        <f>ROW()</f>
        <v>129</v>
      </c>
      <c r="AC129" s="118">
        <f t="shared" ca="1" si="25"/>
        <v>0</v>
      </c>
      <c r="AD129" s="118">
        <f t="shared" ca="1" si="26"/>
        <v>0</v>
      </c>
      <c r="AE129" s="119" t="str">
        <f t="shared" ca="1" si="27"/>
        <v>-</v>
      </c>
      <c r="AF129" s="118" t="str">
        <f t="shared" ca="1" si="28"/>
        <v>-</v>
      </c>
      <c r="AG129" s="119" t="str">
        <f t="shared" ca="1" si="29"/>
        <v>-</v>
      </c>
      <c r="AH129" s="118" t="str">
        <f t="shared" ca="1" si="30"/>
        <v>-</v>
      </c>
      <c r="AI129" s="118">
        <f t="shared" ca="1" si="31"/>
        <v>0</v>
      </c>
      <c r="AJ129" s="120">
        <f t="shared" ca="1" si="32"/>
        <v>0</v>
      </c>
      <c r="AK129" s="118">
        <f t="shared" ca="1" si="33"/>
        <v>0</v>
      </c>
      <c r="AL129" s="118">
        <f t="shared" ca="1" si="34"/>
        <v>2028</v>
      </c>
    </row>
    <row r="130" spans="1:38" ht="27" customHeight="1" x14ac:dyDescent="0.25">
      <c r="A130" s="53">
        <f>'OSNOVNA PLAČA'!A124</f>
        <v>115</v>
      </c>
      <c r="B130" s="333" t="str">
        <f t="shared" ca="1" si="21"/>
        <v>A115</v>
      </c>
      <c r="C130" s="333"/>
      <c r="D130" s="54" t="str">
        <f>IF(LEN('OSNOVNA PLAČA'!C124)&gt;0,'OSNOVNA PLAČA'!C124,"")</f>
        <v/>
      </c>
      <c r="E130" s="55" t="str">
        <f>IF(LEN('OSNOVNA PLAČA'!D124)&gt;0,'OSNOVNA PLAČA'!D124,"")</f>
        <v/>
      </c>
      <c r="F130" s="164">
        <f ca="1">IF(LEN(B130)&gt;0,'OBRAČUNANA OSNOVNA PLAČA'!N124,"")</f>
        <v>0</v>
      </c>
      <c r="G130" s="57"/>
      <c r="H130" s="57"/>
      <c r="I130" s="57"/>
      <c r="J130" s="57"/>
      <c r="K130" s="57"/>
      <c r="L130" s="178">
        <f t="shared" si="22"/>
        <v>0</v>
      </c>
      <c r="M130" s="179">
        <f t="shared" ca="1" si="35"/>
        <v>0</v>
      </c>
      <c r="N130" s="179">
        <f t="shared" ca="1" si="37"/>
        <v>0</v>
      </c>
      <c r="O130" s="180">
        <f t="shared" ca="1" si="23"/>
        <v>0</v>
      </c>
      <c r="P130" s="181">
        <f t="shared" ca="1" si="36"/>
        <v>0</v>
      </c>
      <c r="Q130" s="182">
        <f t="shared" ca="1" si="24"/>
        <v>0</v>
      </c>
      <c r="R130" s="182">
        <f ca="1">IF(LEN(B130)&gt;0,'9'!R130-'9'!Q130,"")</f>
        <v>0</v>
      </c>
      <c r="S130" s="183"/>
      <c r="T130" s="33"/>
      <c r="U130" s="33"/>
      <c r="V130" s="33"/>
      <c r="W130" s="33"/>
      <c r="X130" s="33"/>
      <c r="Y130" s="33"/>
      <c r="AB130" s="243">
        <f>ROW()</f>
        <v>130</v>
      </c>
      <c r="AC130" s="118">
        <f t="shared" ca="1" si="25"/>
        <v>0</v>
      </c>
      <c r="AD130" s="118">
        <f t="shared" ca="1" si="26"/>
        <v>0</v>
      </c>
      <c r="AE130" s="119" t="str">
        <f t="shared" ca="1" si="27"/>
        <v>-</v>
      </c>
      <c r="AF130" s="118" t="str">
        <f t="shared" ca="1" si="28"/>
        <v>-</v>
      </c>
      <c r="AG130" s="119" t="str">
        <f t="shared" ca="1" si="29"/>
        <v>-</v>
      </c>
      <c r="AH130" s="118" t="str">
        <f t="shared" ca="1" si="30"/>
        <v>-</v>
      </c>
      <c r="AI130" s="118">
        <f t="shared" ca="1" si="31"/>
        <v>0</v>
      </c>
      <c r="AJ130" s="120">
        <f t="shared" ca="1" si="32"/>
        <v>0</v>
      </c>
      <c r="AK130" s="118">
        <f t="shared" ca="1" si="33"/>
        <v>0</v>
      </c>
      <c r="AL130" s="118">
        <f t="shared" ca="1" si="34"/>
        <v>2028</v>
      </c>
    </row>
    <row r="131" spans="1:38" ht="27" customHeight="1" x14ac:dyDescent="0.25">
      <c r="A131" s="53">
        <f>'OSNOVNA PLAČA'!A125</f>
        <v>116</v>
      </c>
      <c r="B131" s="333" t="str">
        <f t="shared" ca="1" si="21"/>
        <v>A116</v>
      </c>
      <c r="C131" s="333"/>
      <c r="D131" s="54" t="str">
        <f>IF(LEN('OSNOVNA PLAČA'!C125)&gt;0,'OSNOVNA PLAČA'!C125,"")</f>
        <v/>
      </c>
      <c r="E131" s="55" t="str">
        <f>IF(LEN('OSNOVNA PLAČA'!D125)&gt;0,'OSNOVNA PLAČA'!D125,"")</f>
        <v/>
      </c>
      <c r="F131" s="164">
        <f ca="1">IF(LEN(B131)&gt;0,'OBRAČUNANA OSNOVNA PLAČA'!N125,"")</f>
        <v>0</v>
      </c>
      <c r="G131" s="57"/>
      <c r="H131" s="57"/>
      <c r="I131" s="57"/>
      <c r="J131" s="57"/>
      <c r="K131" s="57"/>
      <c r="L131" s="178">
        <f t="shared" si="22"/>
        <v>0</v>
      </c>
      <c r="M131" s="179">
        <f t="shared" ca="1" si="35"/>
        <v>0</v>
      </c>
      <c r="N131" s="179">
        <f t="shared" ca="1" si="37"/>
        <v>0</v>
      </c>
      <c r="O131" s="180">
        <f t="shared" ca="1" si="23"/>
        <v>0</v>
      </c>
      <c r="P131" s="181">
        <f t="shared" ca="1" si="36"/>
        <v>0</v>
      </c>
      <c r="Q131" s="182">
        <f t="shared" ca="1" si="24"/>
        <v>0</v>
      </c>
      <c r="R131" s="182">
        <f ca="1">IF(LEN(B131)&gt;0,'9'!R131-'9'!Q131,"")</f>
        <v>0</v>
      </c>
      <c r="S131" s="183"/>
      <c r="T131" s="33"/>
      <c r="U131" s="33"/>
      <c r="V131" s="33"/>
      <c r="W131" s="33"/>
      <c r="X131" s="33"/>
      <c r="Y131" s="33"/>
      <c r="AB131" s="243">
        <f>ROW()</f>
        <v>131</v>
      </c>
      <c r="AC131" s="118">
        <f t="shared" ca="1" si="25"/>
        <v>0</v>
      </c>
      <c r="AD131" s="118">
        <f t="shared" ca="1" si="26"/>
        <v>0</v>
      </c>
      <c r="AE131" s="119" t="str">
        <f t="shared" ca="1" si="27"/>
        <v>-</v>
      </c>
      <c r="AF131" s="118" t="str">
        <f t="shared" ca="1" si="28"/>
        <v>-</v>
      </c>
      <c r="AG131" s="119" t="str">
        <f t="shared" ca="1" si="29"/>
        <v>-</v>
      </c>
      <c r="AH131" s="118" t="str">
        <f t="shared" ca="1" si="30"/>
        <v>-</v>
      </c>
      <c r="AI131" s="118">
        <f t="shared" ca="1" si="31"/>
        <v>0</v>
      </c>
      <c r="AJ131" s="120">
        <f t="shared" ca="1" si="32"/>
        <v>0</v>
      </c>
      <c r="AK131" s="118">
        <f t="shared" ca="1" si="33"/>
        <v>0</v>
      </c>
      <c r="AL131" s="118">
        <f t="shared" ca="1" si="34"/>
        <v>2028</v>
      </c>
    </row>
    <row r="132" spans="1:38" ht="27" customHeight="1" x14ac:dyDescent="0.25">
      <c r="A132" s="53">
        <f>'OSNOVNA PLAČA'!A126</f>
        <v>117</v>
      </c>
      <c r="B132" s="333" t="str">
        <f t="shared" ca="1" si="21"/>
        <v>A117</v>
      </c>
      <c r="C132" s="333"/>
      <c r="D132" s="54" t="str">
        <f>IF(LEN('OSNOVNA PLAČA'!C126)&gt;0,'OSNOVNA PLAČA'!C126,"")</f>
        <v/>
      </c>
      <c r="E132" s="55" t="str">
        <f>IF(LEN('OSNOVNA PLAČA'!D126)&gt;0,'OSNOVNA PLAČA'!D126,"")</f>
        <v/>
      </c>
      <c r="F132" s="164">
        <f ca="1">IF(LEN(B132)&gt;0,'OBRAČUNANA OSNOVNA PLAČA'!N126,"")</f>
        <v>0</v>
      </c>
      <c r="G132" s="57"/>
      <c r="H132" s="57"/>
      <c r="I132" s="57"/>
      <c r="J132" s="57"/>
      <c r="K132" s="57"/>
      <c r="L132" s="178">
        <f t="shared" si="22"/>
        <v>0</v>
      </c>
      <c r="M132" s="179">
        <f t="shared" ca="1" si="35"/>
        <v>0</v>
      </c>
      <c r="N132" s="179">
        <f t="shared" ca="1" si="37"/>
        <v>0</v>
      </c>
      <c r="O132" s="180">
        <f t="shared" ca="1" si="23"/>
        <v>0</v>
      </c>
      <c r="P132" s="181">
        <f t="shared" ca="1" si="36"/>
        <v>0</v>
      </c>
      <c r="Q132" s="182">
        <f t="shared" ca="1" si="24"/>
        <v>0</v>
      </c>
      <c r="R132" s="182">
        <f ca="1">IF(LEN(B132)&gt;0,'9'!R132-'9'!Q132,"")</f>
        <v>0</v>
      </c>
      <c r="S132" s="183"/>
      <c r="T132" s="33"/>
      <c r="U132" s="33"/>
      <c r="V132" s="33"/>
      <c r="W132" s="33"/>
      <c r="X132" s="33"/>
      <c r="Y132" s="33"/>
      <c r="AB132" s="243">
        <f>ROW()</f>
        <v>132</v>
      </c>
      <c r="AC132" s="118">
        <f t="shared" ca="1" si="25"/>
        <v>0</v>
      </c>
      <c r="AD132" s="118">
        <f t="shared" ca="1" si="26"/>
        <v>0</v>
      </c>
      <c r="AE132" s="119" t="str">
        <f t="shared" ca="1" si="27"/>
        <v>-</v>
      </c>
      <c r="AF132" s="118" t="str">
        <f t="shared" ca="1" si="28"/>
        <v>-</v>
      </c>
      <c r="AG132" s="119" t="str">
        <f t="shared" ca="1" si="29"/>
        <v>-</v>
      </c>
      <c r="AH132" s="118" t="str">
        <f t="shared" ca="1" si="30"/>
        <v>-</v>
      </c>
      <c r="AI132" s="118">
        <f t="shared" ca="1" si="31"/>
        <v>0</v>
      </c>
      <c r="AJ132" s="120">
        <f t="shared" ca="1" si="32"/>
        <v>0</v>
      </c>
      <c r="AK132" s="118">
        <f t="shared" ca="1" si="33"/>
        <v>0</v>
      </c>
      <c r="AL132" s="118">
        <f t="shared" ca="1" si="34"/>
        <v>2028</v>
      </c>
    </row>
    <row r="133" spans="1:38" ht="27" customHeight="1" x14ac:dyDescent="0.25">
      <c r="A133" s="53">
        <f>'OSNOVNA PLAČA'!A127</f>
        <v>118</v>
      </c>
      <c r="B133" s="333" t="str">
        <f t="shared" ca="1" si="21"/>
        <v>A118</v>
      </c>
      <c r="C133" s="333"/>
      <c r="D133" s="54" t="str">
        <f>IF(LEN('OSNOVNA PLAČA'!C127)&gt;0,'OSNOVNA PLAČA'!C127,"")</f>
        <v/>
      </c>
      <c r="E133" s="55" t="str">
        <f>IF(LEN('OSNOVNA PLAČA'!D127)&gt;0,'OSNOVNA PLAČA'!D127,"")</f>
        <v/>
      </c>
      <c r="F133" s="164">
        <f ca="1">IF(LEN(B133)&gt;0,'OBRAČUNANA OSNOVNA PLAČA'!N127,"")</f>
        <v>0</v>
      </c>
      <c r="G133" s="57"/>
      <c r="H133" s="57"/>
      <c r="I133" s="57"/>
      <c r="J133" s="57"/>
      <c r="K133" s="57"/>
      <c r="L133" s="178">
        <f t="shared" si="22"/>
        <v>0</v>
      </c>
      <c r="M133" s="179">
        <f t="shared" ca="1" si="35"/>
        <v>0</v>
      </c>
      <c r="N133" s="179">
        <f t="shared" ca="1" si="37"/>
        <v>0</v>
      </c>
      <c r="O133" s="180">
        <f t="shared" ca="1" si="23"/>
        <v>0</v>
      </c>
      <c r="P133" s="181">
        <f t="shared" ca="1" si="36"/>
        <v>0</v>
      </c>
      <c r="Q133" s="182">
        <f t="shared" ca="1" si="24"/>
        <v>0</v>
      </c>
      <c r="R133" s="182">
        <f ca="1">IF(LEN(B133)&gt;0,'9'!R133-'9'!Q133,"")</f>
        <v>0</v>
      </c>
      <c r="S133" s="183"/>
      <c r="T133" s="33"/>
      <c r="U133" s="33"/>
      <c r="V133" s="33"/>
      <c r="W133" s="33"/>
      <c r="X133" s="33"/>
      <c r="Y133" s="33"/>
      <c r="AB133" s="243">
        <f>ROW()</f>
        <v>133</v>
      </c>
      <c r="AC133" s="118">
        <f t="shared" ca="1" si="25"/>
        <v>0</v>
      </c>
      <c r="AD133" s="118">
        <f t="shared" ca="1" si="26"/>
        <v>0</v>
      </c>
      <c r="AE133" s="119" t="str">
        <f t="shared" ca="1" si="27"/>
        <v>-</v>
      </c>
      <c r="AF133" s="118" t="str">
        <f t="shared" ca="1" si="28"/>
        <v>-</v>
      </c>
      <c r="AG133" s="119" t="str">
        <f t="shared" ca="1" si="29"/>
        <v>-</v>
      </c>
      <c r="AH133" s="118" t="str">
        <f t="shared" ca="1" si="30"/>
        <v>-</v>
      </c>
      <c r="AI133" s="118">
        <f t="shared" ca="1" si="31"/>
        <v>0</v>
      </c>
      <c r="AJ133" s="120">
        <f t="shared" ca="1" si="32"/>
        <v>0</v>
      </c>
      <c r="AK133" s="118">
        <f t="shared" ca="1" si="33"/>
        <v>0</v>
      </c>
      <c r="AL133" s="118">
        <f t="shared" ca="1" si="34"/>
        <v>2028</v>
      </c>
    </row>
    <row r="134" spans="1:38" ht="27" customHeight="1" x14ac:dyDescent="0.25">
      <c r="A134" s="53">
        <f>'OSNOVNA PLAČA'!A128</f>
        <v>119</v>
      </c>
      <c r="B134" s="333" t="str">
        <f t="shared" ca="1" si="21"/>
        <v>A119</v>
      </c>
      <c r="C134" s="333"/>
      <c r="D134" s="54" t="str">
        <f>IF(LEN('OSNOVNA PLAČA'!C128)&gt;0,'OSNOVNA PLAČA'!C128,"")</f>
        <v/>
      </c>
      <c r="E134" s="55" t="str">
        <f>IF(LEN('OSNOVNA PLAČA'!D128)&gt;0,'OSNOVNA PLAČA'!D128,"")</f>
        <v/>
      </c>
      <c r="F134" s="164">
        <f ca="1">IF(LEN(B134)&gt;0,'OBRAČUNANA OSNOVNA PLAČA'!N128,"")</f>
        <v>0</v>
      </c>
      <c r="G134" s="57"/>
      <c r="H134" s="57"/>
      <c r="I134" s="57"/>
      <c r="J134" s="57"/>
      <c r="K134" s="57"/>
      <c r="L134" s="178">
        <f t="shared" si="22"/>
        <v>0</v>
      </c>
      <c r="M134" s="179">
        <f t="shared" ca="1" si="35"/>
        <v>0</v>
      </c>
      <c r="N134" s="179">
        <f t="shared" ca="1" si="37"/>
        <v>0</v>
      </c>
      <c r="O134" s="180">
        <f t="shared" ca="1" si="23"/>
        <v>0</v>
      </c>
      <c r="P134" s="181">
        <f t="shared" ca="1" si="36"/>
        <v>0</v>
      </c>
      <c r="Q134" s="182">
        <f t="shared" ca="1" si="24"/>
        <v>0</v>
      </c>
      <c r="R134" s="182">
        <f ca="1">IF(LEN(B134)&gt;0,'9'!R134-'9'!Q134,"")</f>
        <v>0</v>
      </c>
      <c r="S134" s="183"/>
      <c r="T134" s="33"/>
      <c r="U134" s="33"/>
      <c r="V134" s="33"/>
      <c r="W134" s="33"/>
      <c r="X134" s="33"/>
      <c r="Y134" s="33"/>
      <c r="AB134" s="243">
        <f>ROW()</f>
        <v>134</v>
      </c>
      <c r="AC134" s="118">
        <f t="shared" ca="1" si="25"/>
        <v>0</v>
      </c>
      <c r="AD134" s="118">
        <f t="shared" ca="1" si="26"/>
        <v>0</v>
      </c>
      <c r="AE134" s="119" t="str">
        <f t="shared" ca="1" si="27"/>
        <v>-</v>
      </c>
      <c r="AF134" s="118" t="str">
        <f t="shared" ca="1" si="28"/>
        <v>-</v>
      </c>
      <c r="AG134" s="119" t="str">
        <f t="shared" ca="1" si="29"/>
        <v>-</v>
      </c>
      <c r="AH134" s="118" t="str">
        <f t="shared" ca="1" si="30"/>
        <v>-</v>
      </c>
      <c r="AI134" s="118">
        <f t="shared" ca="1" si="31"/>
        <v>0</v>
      </c>
      <c r="AJ134" s="120">
        <f t="shared" ca="1" si="32"/>
        <v>0</v>
      </c>
      <c r="AK134" s="118">
        <f t="shared" ca="1" si="33"/>
        <v>0</v>
      </c>
      <c r="AL134" s="118">
        <f t="shared" ca="1" si="34"/>
        <v>2028</v>
      </c>
    </row>
    <row r="135" spans="1:38" ht="27" customHeight="1" x14ac:dyDescent="0.25">
      <c r="A135" s="53">
        <f>'OSNOVNA PLAČA'!A129</f>
        <v>120</v>
      </c>
      <c r="B135" s="333" t="str">
        <f t="shared" ca="1" si="21"/>
        <v>A120</v>
      </c>
      <c r="C135" s="333"/>
      <c r="D135" s="54" t="str">
        <f>IF(LEN('OSNOVNA PLAČA'!C129)&gt;0,'OSNOVNA PLAČA'!C129,"")</f>
        <v/>
      </c>
      <c r="E135" s="55" t="str">
        <f>IF(LEN('OSNOVNA PLAČA'!D129)&gt;0,'OSNOVNA PLAČA'!D129,"")</f>
        <v/>
      </c>
      <c r="F135" s="164">
        <f ca="1">IF(LEN(B135)&gt;0,'OBRAČUNANA OSNOVNA PLAČA'!N129,"")</f>
        <v>0</v>
      </c>
      <c r="G135" s="57"/>
      <c r="H135" s="57"/>
      <c r="I135" s="57"/>
      <c r="J135" s="57"/>
      <c r="K135" s="57"/>
      <c r="L135" s="178">
        <f t="shared" si="22"/>
        <v>0</v>
      </c>
      <c r="M135" s="179">
        <f t="shared" ca="1" si="35"/>
        <v>0</v>
      </c>
      <c r="N135" s="179">
        <f t="shared" ca="1" si="37"/>
        <v>0</v>
      </c>
      <c r="O135" s="180">
        <f t="shared" ca="1" si="23"/>
        <v>0</v>
      </c>
      <c r="P135" s="181">
        <f t="shared" ca="1" si="36"/>
        <v>0</v>
      </c>
      <c r="Q135" s="182">
        <f t="shared" ca="1" si="24"/>
        <v>0</v>
      </c>
      <c r="R135" s="182">
        <f ca="1">IF(LEN(B135)&gt;0,'9'!R135-'9'!Q135,"")</f>
        <v>0</v>
      </c>
      <c r="S135" s="183"/>
      <c r="T135" s="33"/>
      <c r="U135" s="33"/>
      <c r="V135" s="33"/>
      <c r="W135" s="33"/>
      <c r="X135" s="33"/>
      <c r="Y135" s="33"/>
      <c r="AB135" s="243">
        <f>ROW()</f>
        <v>135</v>
      </c>
      <c r="AC135" s="118">
        <f t="shared" ca="1" si="25"/>
        <v>0</v>
      </c>
      <c r="AD135" s="118">
        <f t="shared" ca="1" si="26"/>
        <v>0</v>
      </c>
      <c r="AE135" s="119" t="str">
        <f t="shared" ca="1" si="27"/>
        <v>-</v>
      </c>
      <c r="AF135" s="118" t="str">
        <f t="shared" ca="1" si="28"/>
        <v>-</v>
      </c>
      <c r="AG135" s="119" t="str">
        <f t="shared" ca="1" si="29"/>
        <v>-</v>
      </c>
      <c r="AH135" s="118" t="str">
        <f t="shared" ca="1" si="30"/>
        <v>-</v>
      </c>
      <c r="AI135" s="118">
        <f t="shared" ca="1" si="31"/>
        <v>0</v>
      </c>
      <c r="AJ135" s="120">
        <f t="shared" ca="1" si="32"/>
        <v>0</v>
      </c>
      <c r="AK135" s="118">
        <f t="shared" ca="1" si="33"/>
        <v>0</v>
      </c>
      <c r="AL135" s="118">
        <f t="shared" ca="1" si="34"/>
        <v>2028</v>
      </c>
    </row>
    <row r="136" spans="1:38" ht="27" customHeight="1" x14ac:dyDescent="0.25">
      <c r="A136" s="53">
        <f>'OSNOVNA PLAČA'!A130</f>
        <v>121</v>
      </c>
      <c r="B136" s="333" t="str">
        <f t="shared" ca="1" si="21"/>
        <v>A121</v>
      </c>
      <c r="C136" s="333"/>
      <c r="D136" s="54" t="str">
        <f>IF(LEN('OSNOVNA PLAČA'!C130)&gt;0,'OSNOVNA PLAČA'!C130,"")</f>
        <v/>
      </c>
      <c r="E136" s="55" t="str">
        <f>IF(LEN('OSNOVNA PLAČA'!D130)&gt;0,'OSNOVNA PLAČA'!D130,"")</f>
        <v/>
      </c>
      <c r="F136" s="164">
        <f ca="1">IF(LEN(B136)&gt;0,'OBRAČUNANA OSNOVNA PLAČA'!N130,"")</f>
        <v>0</v>
      </c>
      <c r="G136" s="57"/>
      <c r="H136" s="57"/>
      <c r="I136" s="57"/>
      <c r="J136" s="57"/>
      <c r="K136" s="57"/>
      <c r="L136" s="178">
        <f t="shared" si="22"/>
        <v>0</v>
      </c>
      <c r="M136" s="179">
        <f t="shared" ca="1" si="35"/>
        <v>0</v>
      </c>
      <c r="N136" s="179">
        <f t="shared" ca="1" si="37"/>
        <v>0</v>
      </c>
      <c r="O136" s="180">
        <f t="shared" ca="1" si="23"/>
        <v>0</v>
      </c>
      <c r="P136" s="181">
        <f t="shared" ca="1" si="36"/>
        <v>0</v>
      </c>
      <c r="Q136" s="182">
        <f t="shared" ca="1" si="24"/>
        <v>0</v>
      </c>
      <c r="R136" s="182">
        <f ca="1">IF(LEN(B136)&gt;0,'9'!R136-'9'!Q136,"")</f>
        <v>0</v>
      </c>
      <c r="S136" s="183"/>
      <c r="T136" s="33"/>
      <c r="U136" s="33"/>
      <c r="V136" s="33"/>
      <c r="W136" s="33"/>
      <c r="X136" s="33"/>
      <c r="Y136" s="33"/>
      <c r="AB136" s="243">
        <f>ROW()</f>
        <v>136</v>
      </c>
      <c r="AC136" s="118">
        <f t="shared" ca="1" si="25"/>
        <v>0</v>
      </c>
      <c r="AD136" s="118">
        <f t="shared" ca="1" si="26"/>
        <v>0</v>
      </c>
      <c r="AE136" s="119" t="str">
        <f t="shared" ca="1" si="27"/>
        <v>-</v>
      </c>
      <c r="AF136" s="118" t="str">
        <f t="shared" ca="1" si="28"/>
        <v>-</v>
      </c>
      <c r="AG136" s="119" t="str">
        <f t="shared" ca="1" si="29"/>
        <v>-</v>
      </c>
      <c r="AH136" s="118" t="str">
        <f t="shared" ca="1" si="30"/>
        <v>-</v>
      </c>
      <c r="AI136" s="118">
        <f t="shared" ca="1" si="31"/>
        <v>0</v>
      </c>
      <c r="AJ136" s="120">
        <f t="shared" ca="1" si="32"/>
        <v>0</v>
      </c>
      <c r="AK136" s="118">
        <f t="shared" ca="1" si="33"/>
        <v>0</v>
      </c>
      <c r="AL136" s="118">
        <f t="shared" ca="1" si="34"/>
        <v>2028</v>
      </c>
    </row>
    <row r="137" spans="1:38" ht="27" customHeight="1" x14ac:dyDescent="0.25">
      <c r="A137" s="53">
        <f>'OSNOVNA PLAČA'!A131</f>
        <v>122</v>
      </c>
      <c r="B137" s="333" t="str">
        <f t="shared" ca="1" si="21"/>
        <v>A122</v>
      </c>
      <c r="C137" s="333"/>
      <c r="D137" s="54" t="str">
        <f>IF(LEN('OSNOVNA PLAČA'!C131)&gt;0,'OSNOVNA PLAČA'!C131,"")</f>
        <v/>
      </c>
      <c r="E137" s="55" t="str">
        <f>IF(LEN('OSNOVNA PLAČA'!D131)&gt;0,'OSNOVNA PLAČA'!D131,"")</f>
        <v/>
      </c>
      <c r="F137" s="164">
        <f ca="1">IF(LEN(B137)&gt;0,'OBRAČUNANA OSNOVNA PLAČA'!N131,"")</f>
        <v>0</v>
      </c>
      <c r="G137" s="57"/>
      <c r="H137" s="57"/>
      <c r="I137" s="57"/>
      <c r="J137" s="57"/>
      <c r="K137" s="57"/>
      <c r="L137" s="178">
        <f t="shared" si="22"/>
        <v>0</v>
      </c>
      <c r="M137" s="179">
        <f t="shared" ca="1" si="35"/>
        <v>0</v>
      </c>
      <c r="N137" s="179">
        <f t="shared" ca="1" si="37"/>
        <v>0</v>
      </c>
      <c r="O137" s="180">
        <f t="shared" ca="1" si="23"/>
        <v>0</v>
      </c>
      <c r="P137" s="181">
        <f t="shared" ca="1" si="36"/>
        <v>0</v>
      </c>
      <c r="Q137" s="182">
        <f t="shared" ca="1" si="24"/>
        <v>0</v>
      </c>
      <c r="R137" s="182">
        <f ca="1">IF(LEN(B137)&gt;0,'9'!R137-'9'!Q137,"")</f>
        <v>0</v>
      </c>
      <c r="S137" s="183"/>
      <c r="T137" s="33"/>
      <c r="U137" s="33"/>
      <c r="V137" s="33"/>
      <c r="W137" s="33"/>
      <c r="X137" s="33"/>
      <c r="Y137" s="33"/>
      <c r="AB137" s="243">
        <f>ROW()</f>
        <v>137</v>
      </c>
      <c r="AC137" s="118">
        <f t="shared" ca="1" si="25"/>
        <v>0</v>
      </c>
      <c r="AD137" s="118">
        <f t="shared" ca="1" si="26"/>
        <v>0</v>
      </c>
      <c r="AE137" s="119" t="str">
        <f t="shared" ca="1" si="27"/>
        <v>-</v>
      </c>
      <c r="AF137" s="118" t="str">
        <f t="shared" ca="1" si="28"/>
        <v>-</v>
      </c>
      <c r="AG137" s="119" t="str">
        <f t="shared" ca="1" si="29"/>
        <v>-</v>
      </c>
      <c r="AH137" s="118" t="str">
        <f t="shared" ca="1" si="30"/>
        <v>-</v>
      </c>
      <c r="AI137" s="118">
        <f t="shared" ca="1" si="31"/>
        <v>0</v>
      </c>
      <c r="AJ137" s="120">
        <f t="shared" ca="1" si="32"/>
        <v>0</v>
      </c>
      <c r="AK137" s="118">
        <f t="shared" ca="1" si="33"/>
        <v>0</v>
      </c>
      <c r="AL137" s="118">
        <f t="shared" ca="1" si="34"/>
        <v>2028</v>
      </c>
    </row>
    <row r="138" spans="1:38" ht="27" customHeight="1" x14ac:dyDescent="0.25">
      <c r="A138" s="53">
        <f>'OSNOVNA PLAČA'!A132</f>
        <v>123</v>
      </c>
      <c r="B138" s="333" t="str">
        <f t="shared" ca="1" si="21"/>
        <v>A123</v>
      </c>
      <c r="C138" s="333"/>
      <c r="D138" s="54" t="str">
        <f>IF(LEN('OSNOVNA PLAČA'!C132)&gt;0,'OSNOVNA PLAČA'!C132,"")</f>
        <v/>
      </c>
      <c r="E138" s="55" t="str">
        <f>IF(LEN('OSNOVNA PLAČA'!D132)&gt;0,'OSNOVNA PLAČA'!D132,"")</f>
        <v/>
      </c>
      <c r="F138" s="164">
        <f ca="1">IF(LEN(B138)&gt;0,'OBRAČUNANA OSNOVNA PLAČA'!N132,"")</f>
        <v>0</v>
      </c>
      <c r="G138" s="57"/>
      <c r="H138" s="57"/>
      <c r="I138" s="57"/>
      <c r="J138" s="57"/>
      <c r="K138" s="57"/>
      <c r="L138" s="178">
        <f t="shared" si="22"/>
        <v>0</v>
      </c>
      <c r="M138" s="179">
        <f t="shared" ca="1" si="35"/>
        <v>0</v>
      </c>
      <c r="N138" s="179">
        <f t="shared" ca="1" si="37"/>
        <v>0</v>
      </c>
      <c r="O138" s="180">
        <f t="shared" ca="1" si="23"/>
        <v>0</v>
      </c>
      <c r="P138" s="181">
        <f t="shared" ca="1" si="36"/>
        <v>0</v>
      </c>
      <c r="Q138" s="182">
        <f t="shared" ca="1" si="24"/>
        <v>0</v>
      </c>
      <c r="R138" s="182">
        <f ca="1">IF(LEN(B138)&gt;0,'9'!R138-'9'!Q138,"")</f>
        <v>0</v>
      </c>
      <c r="S138" s="183"/>
      <c r="T138" s="33"/>
      <c r="U138" s="33"/>
      <c r="V138" s="33"/>
      <c r="W138" s="33"/>
      <c r="X138" s="33"/>
      <c r="Y138" s="33"/>
      <c r="AB138" s="243">
        <f>ROW()</f>
        <v>138</v>
      </c>
      <c r="AC138" s="118">
        <f t="shared" ca="1" si="25"/>
        <v>0</v>
      </c>
      <c r="AD138" s="118">
        <f t="shared" ca="1" si="26"/>
        <v>0</v>
      </c>
      <c r="AE138" s="119" t="str">
        <f t="shared" ca="1" si="27"/>
        <v>-</v>
      </c>
      <c r="AF138" s="118" t="str">
        <f t="shared" ca="1" si="28"/>
        <v>-</v>
      </c>
      <c r="AG138" s="119" t="str">
        <f t="shared" ca="1" si="29"/>
        <v>-</v>
      </c>
      <c r="AH138" s="118" t="str">
        <f t="shared" ca="1" si="30"/>
        <v>-</v>
      </c>
      <c r="AI138" s="118">
        <f t="shared" ca="1" si="31"/>
        <v>0</v>
      </c>
      <c r="AJ138" s="120">
        <f t="shared" ca="1" si="32"/>
        <v>0</v>
      </c>
      <c r="AK138" s="118">
        <f t="shared" ca="1" si="33"/>
        <v>0</v>
      </c>
      <c r="AL138" s="118">
        <f t="shared" ca="1" si="34"/>
        <v>2028</v>
      </c>
    </row>
    <row r="139" spans="1:38" ht="27" customHeight="1" x14ac:dyDescent="0.25">
      <c r="A139" s="53">
        <f>'OSNOVNA PLAČA'!A133</f>
        <v>124</v>
      </c>
      <c r="B139" s="333" t="str">
        <f t="shared" ca="1" si="21"/>
        <v>A124</v>
      </c>
      <c r="C139" s="333"/>
      <c r="D139" s="54" t="str">
        <f>IF(LEN('OSNOVNA PLAČA'!C133)&gt;0,'OSNOVNA PLAČA'!C133,"")</f>
        <v/>
      </c>
      <c r="E139" s="55" t="str">
        <f>IF(LEN('OSNOVNA PLAČA'!D133)&gt;0,'OSNOVNA PLAČA'!D133,"")</f>
        <v/>
      </c>
      <c r="F139" s="164">
        <f ca="1">IF(LEN(B139)&gt;0,'OBRAČUNANA OSNOVNA PLAČA'!N133,"")</f>
        <v>0</v>
      </c>
      <c r="G139" s="57"/>
      <c r="H139" s="57"/>
      <c r="I139" s="57"/>
      <c r="J139" s="57"/>
      <c r="K139" s="57"/>
      <c r="L139" s="178">
        <f t="shared" si="22"/>
        <v>0</v>
      </c>
      <c r="M139" s="179">
        <f t="shared" ca="1" si="35"/>
        <v>0</v>
      </c>
      <c r="N139" s="179">
        <f t="shared" ca="1" si="37"/>
        <v>0</v>
      </c>
      <c r="O139" s="180">
        <f t="shared" ca="1" si="23"/>
        <v>0</v>
      </c>
      <c r="P139" s="181">
        <f t="shared" ca="1" si="36"/>
        <v>0</v>
      </c>
      <c r="Q139" s="182">
        <f t="shared" ca="1" si="24"/>
        <v>0</v>
      </c>
      <c r="R139" s="182">
        <f ca="1">IF(LEN(B139)&gt;0,'9'!R139-'9'!Q139,"")</f>
        <v>0</v>
      </c>
      <c r="S139" s="183"/>
      <c r="T139" s="33"/>
      <c r="U139" s="33"/>
      <c r="V139" s="33"/>
      <c r="W139" s="33"/>
      <c r="X139" s="33"/>
      <c r="Y139" s="33"/>
      <c r="AB139" s="243">
        <f>ROW()</f>
        <v>139</v>
      </c>
      <c r="AC139" s="118">
        <f t="shared" ca="1" si="25"/>
        <v>0</v>
      </c>
      <c r="AD139" s="118">
        <f t="shared" ca="1" si="26"/>
        <v>0</v>
      </c>
      <c r="AE139" s="119" t="str">
        <f t="shared" ca="1" si="27"/>
        <v>-</v>
      </c>
      <c r="AF139" s="118" t="str">
        <f t="shared" ca="1" si="28"/>
        <v>-</v>
      </c>
      <c r="AG139" s="119" t="str">
        <f t="shared" ca="1" si="29"/>
        <v>-</v>
      </c>
      <c r="AH139" s="118" t="str">
        <f t="shared" ca="1" si="30"/>
        <v>-</v>
      </c>
      <c r="AI139" s="118">
        <f t="shared" ca="1" si="31"/>
        <v>0</v>
      </c>
      <c r="AJ139" s="120">
        <f t="shared" ca="1" si="32"/>
        <v>0</v>
      </c>
      <c r="AK139" s="118">
        <f t="shared" ca="1" si="33"/>
        <v>0</v>
      </c>
      <c r="AL139" s="118">
        <f t="shared" ca="1" si="34"/>
        <v>2028</v>
      </c>
    </row>
    <row r="140" spans="1:38" ht="27" customHeight="1" x14ac:dyDescent="0.25">
      <c r="A140" s="53">
        <f>'OSNOVNA PLAČA'!A134</f>
        <v>125</v>
      </c>
      <c r="B140" s="333" t="str">
        <f t="shared" ca="1" si="21"/>
        <v>A125</v>
      </c>
      <c r="C140" s="333"/>
      <c r="D140" s="54" t="str">
        <f>IF(LEN('OSNOVNA PLAČA'!C134)&gt;0,'OSNOVNA PLAČA'!C134,"")</f>
        <v/>
      </c>
      <c r="E140" s="55" t="str">
        <f>IF(LEN('OSNOVNA PLAČA'!D134)&gt;0,'OSNOVNA PLAČA'!D134,"")</f>
        <v/>
      </c>
      <c r="F140" s="164">
        <f ca="1">IF(LEN(B140)&gt;0,'OBRAČUNANA OSNOVNA PLAČA'!N134,"")</f>
        <v>0</v>
      </c>
      <c r="G140" s="57"/>
      <c r="H140" s="57"/>
      <c r="I140" s="57"/>
      <c r="J140" s="57"/>
      <c r="K140" s="57"/>
      <c r="L140" s="178">
        <f t="shared" si="22"/>
        <v>0</v>
      </c>
      <c r="M140" s="179">
        <f t="shared" ca="1" si="35"/>
        <v>0</v>
      </c>
      <c r="N140" s="179">
        <f t="shared" ca="1" si="37"/>
        <v>0</v>
      </c>
      <c r="O140" s="180">
        <f t="shared" ca="1" si="23"/>
        <v>0</v>
      </c>
      <c r="P140" s="181">
        <f t="shared" ca="1" si="36"/>
        <v>0</v>
      </c>
      <c r="Q140" s="182">
        <f t="shared" ca="1" si="24"/>
        <v>0</v>
      </c>
      <c r="R140" s="182">
        <f ca="1">IF(LEN(B140)&gt;0,'9'!R140-'9'!Q140,"")</f>
        <v>0</v>
      </c>
      <c r="S140" s="183"/>
      <c r="T140" s="33"/>
      <c r="U140" s="33"/>
      <c r="V140" s="33"/>
      <c r="W140" s="33"/>
      <c r="X140" s="33"/>
      <c r="Y140" s="33"/>
      <c r="AB140" s="243">
        <f>ROW()</f>
        <v>140</v>
      </c>
      <c r="AC140" s="118">
        <f t="shared" ca="1" si="25"/>
        <v>0</v>
      </c>
      <c r="AD140" s="118">
        <f t="shared" ca="1" si="26"/>
        <v>0</v>
      </c>
      <c r="AE140" s="119" t="str">
        <f t="shared" ca="1" si="27"/>
        <v>-</v>
      </c>
      <c r="AF140" s="118" t="str">
        <f t="shared" ca="1" si="28"/>
        <v>-</v>
      </c>
      <c r="AG140" s="119" t="str">
        <f t="shared" ca="1" si="29"/>
        <v>-</v>
      </c>
      <c r="AH140" s="118" t="str">
        <f t="shared" ca="1" si="30"/>
        <v>-</v>
      </c>
      <c r="AI140" s="118">
        <f t="shared" ca="1" si="31"/>
        <v>0</v>
      </c>
      <c r="AJ140" s="120">
        <f t="shared" ca="1" si="32"/>
        <v>0</v>
      </c>
      <c r="AK140" s="118">
        <f t="shared" ca="1" si="33"/>
        <v>0</v>
      </c>
      <c r="AL140" s="118">
        <f t="shared" ca="1" si="34"/>
        <v>2028</v>
      </c>
    </row>
    <row r="141" spans="1:38" ht="27" customHeight="1" x14ac:dyDescent="0.25">
      <c r="A141" s="53">
        <f>'OSNOVNA PLAČA'!A135</f>
        <v>126</v>
      </c>
      <c r="B141" s="333" t="str">
        <f t="shared" ca="1" si="21"/>
        <v>A126</v>
      </c>
      <c r="C141" s="333"/>
      <c r="D141" s="54" t="str">
        <f>IF(LEN('OSNOVNA PLAČA'!C135)&gt;0,'OSNOVNA PLAČA'!C135,"")</f>
        <v/>
      </c>
      <c r="E141" s="55" t="str">
        <f>IF(LEN('OSNOVNA PLAČA'!D135)&gt;0,'OSNOVNA PLAČA'!D135,"")</f>
        <v/>
      </c>
      <c r="F141" s="164">
        <f ca="1">IF(LEN(B141)&gt;0,'OBRAČUNANA OSNOVNA PLAČA'!N135,"")</f>
        <v>0</v>
      </c>
      <c r="G141" s="57"/>
      <c r="H141" s="57"/>
      <c r="I141" s="57"/>
      <c r="J141" s="57"/>
      <c r="K141" s="57"/>
      <c r="L141" s="178">
        <f t="shared" si="22"/>
        <v>0</v>
      </c>
      <c r="M141" s="179">
        <f t="shared" ca="1" si="35"/>
        <v>0</v>
      </c>
      <c r="N141" s="179">
        <f t="shared" ca="1" si="37"/>
        <v>0</v>
      </c>
      <c r="O141" s="180">
        <f t="shared" ca="1" si="23"/>
        <v>0</v>
      </c>
      <c r="P141" s="181">
        <f t="shared" ca="1" si="36"/>
        <v>0</v>
      </c>
      <c r="Q141" s="182">
        <f t="shared" ca="1" si="24"/>
        <v>0</v>
      </c>
      <c r="R141" s="182">
        <f ca="1">IF(LEN(B141)&gt;0,'9'!R141-'9'!Q141,"")</f>
        <v>0</v>
      </c>
      <c r="S141" s="183"/>
      <c r="T141" s="33"/>
      <c r="U141" s="33"/>
      <c r="V141" s="33"/>
      <c r="W141" s="33"/>
      <c r="X141" s="33"/>
      <c r="Y141" s="33"/>
      <c r="AB141" s="243">
        <f>ROW()</f>
        <v>141</v>
      </c>
      <c r="AC141" s="118">
        <f t="shared" ca="1" si="25"/>
        <v>0</v>
      </c>
      <c r="AD141" s="118">
        <f t="shared" ca="1" si="26"/>
        <v>0</v>
      </c>
      <c r="AE141" s="119" t="str">
        <f t="shared" ca="1" si="27"/>
        <v>-</v>
      </c>
      <c r="AF141" s="118" t="str">
        <f t="shared" ca="1" si="28"/>
        <v>-</v>
      </c>
      <c r="AG141" s="119" t="str">
        <f t="shared" ca="1" si="29"/>
        <v>-</v>
      </c>
      <c r="AH141" s="118" t="str">
        <f t="shared" ca="1" si="30"/>
        <v>-</v>
      </c>
      <c r="AI141" s="118">
        <f t="shared" ca="1" si="31"/>
        <v>0</v>
      </c>
      <c r="AJ141" s="120">
        <f t="shared" ca="1" si="32"/>
        <v>0</v>
      </c>
      <c r="AK141" s="118">
        <f t="shared" ca="1" si="33"/>
        <v>0</v>
      </c>
      <c r="AL141" s="118">
        <f t="shared" ca="1" si="34"/>
        <v>2028</v>
      </c>
    </row>
    <row r="142" spans="1:38" ht="27" customHeight="1" x14ac:dyDescent="0.25">
      <c r="A142" s="53">
        <f>'OSNOVNA PLAČA'!A136</f>
        <v>127</v>
      </c>
      <c r="B142" s="333" t="str">
        <f t="shared" ca="1" si="21"/>
        <v>A127</v>
      </c>
      <c r="C142" s="333"/>
      <c r="D142" s="54" t="str">
        <f>IF(LEN('OSNOVNA PLAČA'!C136)&gt;0,'OSNOVNA PLAČA'!C136,"")</f>
        <v/>
      </c>
      <c r="E142" s="55" t="str">
        <f>IF(LEN('OSNOVNA PLAČA'!D136)&gt;0,'OSNOVNA PLAČA'!D136,"")</f>
        <v/>
      </c>
      <c r="F142" s="164">
        <f ca="1">IF(LEN(B142)&gt;0,'OBRAČUNANA OSNOVNA PLAČA'!N136,"")</f>
        <v>0</v>
      </c>
      <c r="G142" s="57"/>
      <c r="H142" s="57"/>
      <c r="I142" s="57"/>
      <c r="J142" s="57"/>
      <c r="K142" s="57"/>
      <c r="L142" s="178">
        <f t="shared" si="22"/>
        <v>0</v>
      </c>
      <c r="M142" s="179">
        <f t="shared" ca="1" si="35"/>
        <v>0</v>
      </c>
      <c r="N142" s="179">
        <f t="shared" ca="1" si="37"/>
        <v>0</v>
      </c>
      <c r="O142" s="180">
        <f t="shared" ca="1" si="23"/>
        <v>0</v>
      </c>
      <c r="P142" s="181">
        <f t="shared" ca="1" si="36"/>
        <v>0</v>
      </c>
      <c r="Q142" s="182">
        <f t="shared" ca="1" si="24"/>
        <v>0</v>
      </c>
      <c r="R142" s="182">
        <f ca="1">IF(LEN(B142)&gt;0,'9'!R142-'9'!Q142,"")</f>
        <v>0</v>
      </c>
      <c r="S142" s="183"/>
      <c r="T142" s="33"/>
      <c r="U142" s="33"/>
      <c r="V142" s="33"/>
      <c r="W142" s="33"/>
      <c r="X142" s="33"/>
      <c r="Y142" s="33"/>
      <c r="AB142" s="243">
        <f>ROW()</f>
        <v>142</v>
      </c>
      <c r="AC142" s="118">
        <f t="shared" ca="1" si="25"/>
        <v>0</v>
      </c>
      <c r="AD142" s="118">
        <f t="shared" ca="1" si="26"/>
        <v>0</v>
      </c>
      <c r="AE142" s="119" t="str">
        <f t="shared" ca="1" si="27"/>
        <v>-</v>
      </c>
      <c r="AF142" s="118" t="str">
        <f t="shared" ca="1" si="28"/>
        <v>-</v>
      </c>
      <c r="AG142" s="119" t="str">
        <f t="shared" ca="1" si="29"/>
        <v>-</v>
      </c>
      <c r="AH142" s="118" t="str">
        <f t="shared" ca="1" si="30"/>
        <v>-</v>
      </c>
      <c r="AI142" s="118">
        <f t="shared" ca="1" si="31"/>
        <v>0</v>
      </c>
      <c r="AJ142" s="120">
        <f t="shared" ca="1" si="32"/>
        <v>0</v>
      </c>
      <c r="AK142" s="118">
        <f t="shared" ca="1" si="33"/>
        <v>0</v>
      </c>
      <c r="AL142" s="118">
        <f t="shared" ca="1" si="34"/>
        <v>2028</v>
      </c>
    </row>
    <row r="143" spans="1:38" ht="27" customHeight="1" x14ac:dyDescent="0.25">
      <c r="A143" s="53">
        <f>'OSNOVNA PLAČA'!A137</f>
        <v>128</v>
      </c>
      <c r="B143" s="333" t="str">
        <f t="shared" ca="1" si="21"/>
        <v>A128</v>
      </c>
      <c r="C143" s="333"/>
      <c r="D143" s="54" t="str">
        <f>IF(LEN('OSNOVNA PLAČA'!C137)&gt;0,'OSNOVNA PLAČA'!C137,"")</f>
        <v/>
      </c>
      <c r="E143" s="55" t="str">
        <f>IF(LEN('OSNOVNA PLAČA'!D137)&gt;0,'OSNOVNA PLAČA'!D137,"")</f>
        <v/>
      </c>
      <c r="F143" s="164">
        <f ca="1">IF(LEN(B143)&gt;0,'OBRAČUNANA OSNOVNA PLAČA'!N137,"")</f>
        <v>0</v>
      </c>
      <c r="G143" s="57"/>
      <c r="H143" s="57"/>
      <c r="I143" s="57"/>
      <c r="J143" s="57"/>
      <c r="K143" s="57"/>
      <c r="L143" s="178">
        <f t="shared" si="22"/>
        <v>0</v>
      </c>
      <c r="M143" s="179">
        <f t="shared" ca="1" si="35"/>
        <v>0</v>
      </c>
      <c r="N143" s="179">
        <f t="shared" ca="1" si="37"/>
        <v>0</v>
      </c>
      <c r="O143" s="180">
        <f t="shared" ca="1" si="23"/>
        <v>0</v>
      </c>
      <c r="P143" s="181">
        <f t="shared" ca="1" si="36"/>
        <v>0</v>
      </c>
      <c r="Q143" s="182">
        <f t="shared" ca="1" si="24"/>
        <v>0</v>
      </c>
      <c r="R143" s="182">
        <f ca="1">IF(LEN(B143)&gt;0,'9'!R143-'9'!Q143,"")</f>
        <v>0</v>
      </c>
      <c r="S143" s="183"/>
      <c r="T143" s="33"/>
      <c r="U143" s="33"/>
      <c r="V143" s="33"/>
      <c r="W143" s="33"/>
      <c r="X143" s="33"/>
      <c r="Y143" s="33"/>
      <c r="AB143" s="243">
        <f>ROW()</f>
        <v>143</v>
      </c>
      <c r="AC143" s="118">
        <f t="shared" ca="1" si="25"/>
        <v>0</v>
      </c>
      <c r="AD143" s="118">
        <f t="shared" ca="1" si="26"/>
        <v>0</v>
      </c>
      <c r="AE143" s="119" t="str">
        <f t="shared" ca="1" si="27"/>
        <v>-</v>
      </c>
      <c r="AF143" s="118" t="str">
        <f t="shared" ca="1" si="28"/>
        <v>-</v>
      </c>
      <c r="AG143" s="119" t="str">
        <f t="shared" ca="1" si="29"/>
        <v>-</v>
      </c>
      <c r="AH143" s="118" t="str">
        <f t="shared" ca="1" si="30"/>
        <v>-</v>
      </c>
      <c r="AI143" s="118">
        <f t="shared" ca="1" si="31"/>
        <v>0</v>
      </c>
      <c r="AJ143" s="120">
        <f t="shared" ca="1" si="32"/>
        <v>0</v>
      </c>
      <c r="AK143" s="118">
        <f t="shared" ca="1" si="33"/>
        <v>0</v>
      </c>
      <c r="AL143" s="118">
        <f t="shared" ca="1" si="34"/>
        <v>2028</v>
      </c>
    </row>
    <row r="144" spans="1:38" ht="27" customHeight="1" x14ac:dyDescent="0.25">
      <c r="A144" s="53">
        <f>'OSNOVNA PLAČA'!A138</f>
        <v>129</v>
      </c>
      <c r="B144" s="333" t="str">
        <f t="shared" ca="1" si="21"/>
        <v>A129</v>
      </c>
      <c r="C144" s="333"/>
      <c r="D144" s="54" t="str">
        <f>IF(LEN('OSNOVNA PLAČA'!C138)&gt;0,'OSNOVNA PLAČA'!C138,"")</f>
        <v/>
      </c>
      <c r="E144" s="55" t="str">
        <f>IF(LEN('OSNOVNA PLAČA'!D138)&gt;0,'OSNOVNA PLAČA'!D138,"")</f>
        <v/>
      </c>
      <c r="F144" s="164">
        <f ca="1">IF(LEN(B144)&gt;0,'OBRAČUNANA OSNOVNA PLAČA'!N138,"")</f>
        <v>0</v>
      </c>
      <c r="G144" s="57"/>
      <c r="H144" s="57"/>
      <c r="I144" s="57"/>
      <c r="J144" s="57"/>
      <c r="K144" s="57"/>
      <c r="L144" s="178">
        <f t="shared" ref="L144:L207" si="38">+G144+H144+I144+J144+K144</f>
        <v>0</v>
      </c>
      <c r="M144" s="179">
        <f t="shared" ca="1" si="35"/>
        <v>0</v>
      </c>
      <c r="N144" s="179">
        <f t="shared" ca="1" si="37"/>
        <v>0</v>
      </c>
      <c r="O144" s="180">
        <f t="shared" ref="O144:O207" ca="1" si="39">IF(LEN(B144)&gt;0,M144*$P$267,"")</f>
        <v>0</v>
      </c>
      <c r="P144" s="181">
        <f t="shared" ca="1" si="36"/>
        <v>0</v>
      </c>
      <c r="Q144" s="182">
        <f t="shared" ref="Q144:Q207" ca="1" si="40">MIN(P144,R144)</f>
        <v>0</v>
      </c>
      <c r="R144" s="182">
        <f ca="1">IF(LEN(B144)&gt;0,'9'!R144-'9'!Q144,"")</f>
        <v>0</v>
      </c>
      <c r="S144" s="183"/>
      <c r="T144" s="33"/>
      <c r="U144" s="33"/>
      <c r="V144" s="33"/>
      <c r="W144" s="33"/>
      <c r="X144" s="33"/>
      <c r="Y144" s="33"/>
      <c r="AB144" s="243">
        <f>ROW()</f>
        <v>144</v>
      </c>
      <c r="AC144" s="118">
        <f t="shared" ca="1" si="25"/>
        <v>0</v>
      </c>
      <c r="AD144" s="118">
        <f t="shared" ca="1" si="26"/>
        <v>0</v>
      </c>
      <c r="AE144" s="119" t="str">
        <f t="shared" ref="AE144:AE207" ca="1" si="41">IF(AC144&gt;=AD144,"-",$L144/(5*MAX($M$271:$M$272)))</f>
        <v>-</v>
      </c>
      <c r="AF144" s="118" t="str">
        <f t="shared" ref="AF144:AF207" ca="1" si="42">IF(AC144&gt;=AD144,"-",$L144/(5*MAX($M$271:$M$272))*AK144)</f>
        <v>-</v>
      </c>
      <c r="AG144" s="119" t="str">
        <f t="shared" ref="AG144:AG207" ca="1" si="43">IF(AE144="-","-",AE144*$AF$267)</f>
        <v>-</v>
      </c>
      <c r="AH144" s="118" t="str">
        <f t="shared" ref="AH144:AH207" ca="1" si="44">IF(AF144="-","-",AF144*$AF$267)</f>
        <v>-</v>
      </c>
      <c r="AI144" s="118">
        <f t="shared" ref="AI144:AI207" ca="1" si="45">IF(AG144="-",0,MIN(AH144,R144))</f>
        <v>0</v>
      </c>
      <c r="AJ144" s="120">
        <f t="shared" ref="AJ144:AJ207" ca="1" si="46">+AD144-AC144</f>
        <v>0</v>
      </c>
      <c r="AK144" s="118">
        <f t="shared" ca="1" si="33"/>
        <v>0</v>
      </c>
      <c r="AL144" s="118">
        <f t="shared" ca="1" si="34"/>
        <v>2028</v>
      </c>
    </row>
    <row r="145" spans="1:38" ht="27" customHeight="1" x14ac:dyDescent="0.25">
      <c r="A145" s="53">
        <f>'OSNOVNA PLAČA'!A139</f>
        <v>130</v>
      </c>
      <c r="B145" s="333" t="str">
        <f t="shared" ca="1" si="21"/>
        <v>A130</v>
      </c>
      <c r="C145" s="333"/>
      <c r="D145" s="54" t="str">
        <f>IF(LEN('OSNOVNA PLAČA'!C139)&gt;0,'OSNOVNA PLAČA'!C139,"")</f>
        <v/>
      </c>
      <c r="E145" s="55" t="str">
        <f>IF(LEN('OSNOVNA PLAČA'!D139)&gt;0,'OSNOVNA PLAČA'!D139,"")</f>
        <v/>
      </c>
      <c r="F145" s="164">
        <f ca="1">IF(LEN(B145)&gt;0,'OBRAČUNANA OSNOVNA PLAČA'!N139,"")</f>
        <v>0</v>
      </c>
      <c r="G145" s="57"/>
      <c r="H145" s="57"/>
      <c r="I145" s="57"/>
      <c r="J145" s="57"/>
      <c r="K145" s="57"/>
      <c r="L145" s="178">
        <f t="shared" si="38"/>
        <v>0</v>
      </c>
      <c r="M145" s="179">
        <f t="shared" ref="M145:M208" ca="1" si="47">IF(LEN(B145)&gt;0,L145/5,"")</f>
        <v>0</v>
      </c>
      <c r="N145" s="179">
        <f t="shared" ca="1" si="37"/>
        <v>0</v>
      </c>
      <c r="O145" s="180">
        <f t="shared" ca="1" si="39"/>
        <v>0</v>
      </c>
      <c r="P145" s="181">
        <f t="shared" ref="P145:P208" ca="1" si="48">IF(LEN(B145)&gt;0,F145*O145,"")</f>
        <v>0</v>
      </c>
      <c r="Q145" s="182">
        <f t="shared" ca="1" si="40"/>
        <v>0</v>
      </c>
      <c r="R145" s="182">
        <f ca="1">IF(LEN(B145)&gt;0,'9'!R145-'9'!Q145,"")</f>
        <v>0</v>
      </c>
      <c r="S145" s="183"/>
      <c r="T145" s="33"/>
      <c r="U145" s="33"/>
      <c r="V145" s="33"/>
      <c r="W145" s="33"/>
      <c r="X145" s="33"/>
      <c r="Y145" s="33"/>
      <c r="AB145" s="243">
        <f>ROW()</f>
        <v>145</v>
      </c>
      <c r="AC145" s="118">
        <f t="shared" ca="1" si="25"/>
        <v>0</v>
      </c>
      <c r="AD145" s="118">
        <f t="shared" ca="1" si="26"/>
        <v>0</v>
      </c>
      <c r="AE145" s="119" t="str">
        <f t="shared" ca="1" si="41"/>
        <v>-</v>
      </c>
      <c r="AF145" s="118" t="str">
        <f t="shared" ca="1" si="42"/>
        <v>-</v>
      </c>
      <c r="AG145" s="119" t="str">
        <f t="shared" ca="1" si="43"/>
        <v>-</v>
      </c>
      <c r="AH145" s="118" t="str">
        <f t="shared" ca="1" si="44"/>
        <v>-</v>
      </c>
      <c r="AI145" s="118">
        <f t="shared" ca="1" si="45"/>
        <v>0</v>
      </c>
      <c r="AJ145" s="120">
        <f t="shared" ca="1" si="46"/>
        <v>0</v>
      </c>
      <c r="AK145" s="118">
        <f t="shared" ca="1" si="33"/>
        <v>0</v>
      </c>
      <c r="AL145" s="118">
        <f t="shared" ca="1" si="34"/>
        <v>2028</v>
      </c>
    </row>
    <row r="146" spans="1:38" ht="27" customHeight="1" x14ac:dyDescent="0.25">
      <c r="A146" s="53">
        <f>'OSNOVNA PLAČA'!A140</f>
        <v>131</v>
      </c>
      <c r="B146" s="333" t="str">
        <f t="shared" ca="1" si="21"/>
        <v>A131</v>
      </c>
      <c r="C146" s="333"/>
      <c r="D146" s="54" t="str">
        <f>IF(LEN('OSNOVNA PLAČA'!C140)&gt;0,'OSNOVNA PLAČA'!C140,"")</f>
        <v/>
      </c>
      <c r="E146" s="55" t="str">
        <f>IF(LEN('OSNOVNA PLAČA'!D140)&gt;0,'OSNOVNA PLAČA'!D140,"")</f>
        <v/>
      </c>
      <c r="F146" s="164">
        <f ca="1">IF(LEN(B146)&gt;0,'OBRAČUNANA OSNOVNA PLAČA'!N140,"")</f>
        <v>0</v>
      </c>
      <c r="G146" s="57"/>
      <c r="H146" s="57"/>
      <c r="I146" s="57"/>
      <c r="J146" s="57"/>
      <c r="K146" s="57"/>
      <c r="L146" s="178">
        <f t="shared" si="38"/>
        <v>0</v>
      </c>
      <c r="M146" s="179">
        <f t="shared" ca="1" si="47"/>
        <v>0</v>
      </c>
      <c r="N146" s="179">
        <f t="shared" ref="N146:N209" ca="1" si="49">IF(LEN(B146)&gt;0,F146*M146,"")</f>
        <v>0</v>
      </c>
      <c r="O146" s="180">
        <f t="shared" ca="1" si="39"/>
        <v>0</v>
      </c>
      <c r="P146" s="181">
        <f t="shared" ca="1" si="48"/>
        <v>0</v>
      </c>
      <c r="Q146" s="182">
        <f t="shared" ca="1" si="40"/>
        <v>0</v>
      </c>
      <c r="R146" s="182">
        <f ca="1">IF(LEN(B146)&gt;0,'9'!R146-'9'!Q146,"")</f>
        <v>0</v>
      </c>
      <c r="S146" s="183"/>
      <c r="T146" s="33"/>
      <c r="U146" s="33"/>
      <c r="V146" s="33"/>
      <c r="W146" s="33"/>
      <c r="X146" s="33"/>
      <c r="Y146" s="33"/>
      <c r="AB146" s="243">
        <f>ROW()</f>
        <v>146</v>
      </c>
      <c r="AC146" s="118">
        <f t="shared" ca="1" si="25"/>
        <v>0</v>
      </c>
      <c r="AD146" s="118">
        <f t="shared" ca="1" si="26"/>
        <v>0</v>
      </c>
      <c r="AE146" s="119" t="str">
        <f t="shared" ca="1" si="41"/>
        <v>-</v>
      </c>
      <c r="AF146" s="118" t="str">
        <f t="shared" ca="1" si="42"/>
        <v>-</v>
      </c>
      <c r="AG146" s="119" t="str">
        <f t="shared" ca="1" si="43"/>
        <v>-</v>
      </c>
      <c r="AH146" s="118" t="str">
        <f t="shared" ca="1" si="44"/>
        <v>-</v>
      </c>
      <c r="AI146" s="118">
        <f t="shared" ca="1" si="45"/>
        <v>0</v>
      </c>
      <c r="AJ146" s="120">
        <f t="shared" ca="1" si="46"/>
        <v>0</v>
      </c>
      <c r="AK146" s="118">
        <f t="shared" ca="1" si="33"/>
        <v>0</v>
      </c>
      <c r="AL146" s="118">
        <f t="shared" ca="1" si="34"/>
        <v>2028</v>
      </c>
    </row>
    <row r="147" spans="1:38" ht="27" customHeight="1" x14ac:dyDescent="0.25">
      <c r="A147" s="53">
        <f>'OSNOVNA PLAČA'!A141</f>
        <v>132</v>
      </c>
      <c r="B147" s="333" t="str">
        <f t="shared" ca="1" si="21"/>
        <v>A132</v>
      </c>
      <c r="C147" s="333"/>
      <c r="D147" s="54" t="str">
        <f>IF(LEN('OSNOVNA PLAČA'!C141)&gt;0,'OSNOVNA PLAČA'!C141,"")</f>
        <v/>
      </c>
      <c r="E147" s="55" t="str">
        <f>IF(LEN('OSNOVNA PLAČA'!D141)&gt;0,'OSNOVNA PLAČA'!D141,"")</f>
        <v/>
      </c>
      <c r="F147" s="164">
        <f ca="1">IF(LEN(B147)&gt;0,'OBRAČUNANA OSNOVNA PLAČA'!N141,"")</f>
        <v>0</v>
      </c>
      <c r="G147" s="57"/>
      <c r="H147" s="57"/>
      <c r="I147" s="57"/>
      <c r="J147" s="57"/>
      <c r="K147" s="57"/>
      <c r="L147" s="178">
        <f t="shared" si="38"/>
        <v>0</v>
      </c>
      <c r="M147" s="179">
        <f t="shared" ca="1" si="47"/>
        <v>0</v>
      </c>
      <c r="N147" s="179">
        <f t="shared" ca="1" si="49"/>
        <v>0</v>
      </c>
      <c r="O147" s="180">
        <f t="shared" ca="1" si="39"/>
        <v>0</v>
      </c>
      <c r="P147" s="181">
        <f t="shared" ca="1" si="48"/>
        <v>0</v>
      </c>
      <c r="Q147" s="182">
        <f t="shared" ca="1" si="40"/>
        <v>0</v>
      </c>
      <c r="R147" s="182">
        <f ca="1">IF(LEN(B147)&gt;0,'9'!R147-'9'!Q147,"")</f>
        <v>0</v>
      </c>
      <c r="S147" s="183"/>
      <c r="T147" s="33"/>
      <c r="U147" s="33"/>
      <c r="V147" s="33"/>
      <c r="W147" s="33"/>
      <c r="X147" s="33"/>
      <c r="Y147" s="33"/>
      <c r="AB147" s="243">
        <f>ROW()</f>
        <v>147</v>
      </c>
      <c r="AC147" s="118">
        <f t="shared" ca="1" si="25"/>
        <v>0</v>
      </c>
      <c r="AD147" s="118">
        <f t="shared" ca="1" si="26"/>
        <v>0</v>
      </c>
      <c r="AE147" s="119" t="str">
        <f t="shared" ca="1" si="41"/>
        <v>-</v>
      </c>
      <c r="AF147" s="118" t="str">
        <f t="shared" ca="1" si="42"/>
        <v>-</v>
      </c>
      <c r="AG147" s="119" t="str">
        <f t="shared" ca="1" si="43"/>
        <v>-</v>
      </c>
      <c r="AH147" s="118" t="str">
        <f t="shared" ca="1" si="44"/>
        <v>-</v>
      </c>
      <c r="AI147" s="118">
        <f t="shared" ca="1" si="45"/>
        <v>0</v>
      </c>
      <c r="AJ147" s="120">
        <f t="shared" ca="1" si="46"/>
        <v>0</v>
      </c>
      <c r="AK147" s="118">
        <f t="shared" ca="1" si="33"/>
        <v>0</v>
      </c>
      <c r="AL147" s="118">
        <f t="shared" ca="1" si="34"/>
        <v>2028</v>
      </c>
    </row>
    <row r="148" spans="1:38" ht="27" customHeight="1" x14ac:dyDescent="0.25">
      <c r="A148" s="53">
        <f>'OSNOVNA PLAČA'!A142</f>
        <v>133</v>
      </c>
      <c r="B148" s="333" t="str">
        <f t="shared" ca="1" si="21"/>
        <v>A133</v>
      </c>
      <c r="C148" s="333"/>
      <c r="D148" s="54" t="str">
        <f>IF(LEN('OSNOVNA PLAČA'!C142)&gt;0,'OSNOVNA PLAČA'!C142,"")</f>
        <v/>
      </c>
      <c r="E148" s="55" t="str">
        <f>IF(LEN('OSNOVNA PLAČA'!D142)&gt;0,'OSNOVNA PLAČA'!D142,"")</f>
        <v/>
      </c>
      <c r="F148" s="164">
        <f ca="1">IF(LEN(B148)&gt;0,'OBRAČUNANA OSNOVNA PLAČA'!N142,"")</f>
        <v>0</v>
      </c>
      <c r="G148" s="57"/>
      <c r="H148" s="57"/>
      <c r="I148" s="57"/>
      <c r="J148" s="57"/>
      <c r="K148" s="57"/>
      <c r="L148" s="178">
        <f t="shared" si="38"/>
        <v>0</v>
      </c>
      <c r="M148" s="179">
        <f t="shared" ca="1" si="47"/>
        <v>0</v>
      </c>
      <c r="N148" s="179">
        <f t="shared" ca="1" si="49"/>
        <v>0</v>
      </c>
      <c r="O148" s="180">
        <f t="shared" ca="1" si="39"/>
        <v>0</v>
      </c>
      <c r="P148" s="181">
        <f t="shared" ca="1" si="48"/>
        <v>0</v>
      </c>
      <c r="Q148" s="182">
        <f t="shared" ca="1" si="40"/>
        <v>0</v>
      </c>
      <c r="R148" s="182">
        <f ca="1">IF(LEN(B148)&gt;0,'9'!R148-'9'!Q148,"")</f>
        <v>0</v>
      </c>
      <c r="S148" s="183"/>
      <c r="T148" s="33"/>
      <c r="U148" s="33"/>
      <c r="V148" s="33"/>
      <c r="W148" s="33"/>
      <c r="X148" s="33"/>
      <c r="Y148" s="33"/>
      <c r="AB148" s="243">
        <f>ROW()</f>
        <v>148</v>
      </c>
      <c r="AC148" s="118">
        <f t="shared" ca="1" si="25"/>
        <v>0</v>
      </c>
      <c r="AD148" s="118">
        <f t="shared" ca="1" si="26"/>
        <v>0</v>
      </c>
      <c r="AE148" s="119" t="str">
        <f t="shared" ca="1" si="41"/>
        <v>-</v>
      </c>
      <c r="AF148" s="118" t="str">
        <f t="shared" ca="1" si="42"/>
        <v>-</v>
      </c>
      <c r="AG148" s="119" t="str">
        <f t="shared" ca="1" si="43"/>
        <v>-</v>
      </c>
      <c r="AH148" s="118" t="str">
        <f t="shared" ca="1" si="44"/>
        <v>-</v>
      </c>
      <c r="AI148" s="118">
        <f t="shared" ca="1" si="45"/>
        <v>0</v>
      </c>
      <c r="AJ148" s="120">
        <f t="shared" ca="1" si="46"/>
        <v>0</v>
      </c>
      <c r="AK148" s="118">
        <f t="shared" ca="1" si="33"/>
        <v>0</v>
      </c>
      <c r="AL148" s="118">
        <f t="shared" ca="1" si="34"/>
        <v>2028</v>
      </c>
    </row>
    <row r="149" spans="1:38" ht="27" customHeight="1" x14ac:dyDescent="0.25">
      <c r="A149" s="53">
        <f>'OSNOVNA PLAČA'!A143</f>
        <v>134</v>
      </c>
      <c r="B149" s="333" t="str">
        <f t="shared" ca="1" si="21"/>
        <v>A134</v>
      </c>
      <c r="C149" s="333"/>
      <c r="D149" s="54" t="str">
        <f>IF(LEN('OSNOVNA PLAČA'!C143)&gt;0,'OSNOVNA PLAČA'!C143,"")</f>
        <v/>
      </c>
      <c r="E149" s="55" t="str">
        <f>IF(LEN('OSNOVNA PLAČA'!D143)&gt;0,'OSNOVNA PLAČA'!D143,"")</f>
        <v/>
      </c>
      <c r="F149" s="164">
        <f ca="1">IF(LEN(B149)&gt;0,'OBRAČUNANA OSNOVNA PLAČA'!N143,"")</f>
        <v>0</v>
      </c>
      <c r="G149" s="57"/>
      <c r="H149" s="57"/>
      <c r="I149" s="57"/>
      <c r="J149" s="57"/>
      <c r="K149" s="57"/>
      <c r="L149" s="178">
        <f t="shared" si="38"/>
        <v>0</v>
      </c>
      <c r="M149" s="179">
        <f t="shared" ca="1" si="47"/>
        <v>0</v>
      </c>
      <c r="N149" s="179">
        <f t="shared" ca="1" si="49"/>
        <v>0</v>
      </c>
      <c r="O149" s="180">
        <f t="shared" ca="1" si="39"/>
        <v>0</v>
      </c>
      <c r="P149" s="181">
        <f t="shared" ca="1" si="48"/>
        <v>0</v>
      </c>
      <c r="Q149" s="182">
        <f t="shared" ca="1" si="40"/>
        <v>0</v>
      </c>
      <c r="R149" s="182">
        <f ca="1">IF(LEN(B149)&gt;0,'9'!R149-'9'!Q149,"")</f>
        <v>0</v>
      </c>
      <c r="S149" s="183"/>
      <c r="T149" s="33"/>
      <c r="U149" s="33"/>
      <c r="V149" s="33"/>
      <c r="W149" s="33"/>
      <c r="X149" s="33"/>
      <c r="Y149" s="33"/>
      <c r="AB149" s="243">
        <f>ROW()</f>
        <v>149</v>
      </c>
      <c r="AC149" s="118">
        <f t="shared" ca="1" si="25"/>
        <v>0</v>
      </c>
      <c r="AD149" s="118">
        <f t="shared" ca="1" si="26"/>
        <v>0</v>
      </c>
      <c r="AE149" s="119" t="str">
        <f t="shared" ca="1" si="41"/>
        <v>-</v>
      </c>
      <c r="AF149" s="118" t="str">
        <f t="shared" ca="1" si="42"/>
        <v>-</v>
      </c>
      <c r="AG149" s="119" t="str">
        <f t="shared" ca="1" si="43"/>
        <v>-</v>
      </c>
      <c r="AH149" s="118" t="str">
        <f t="shared" ca="1" si="44"/>
        <v>-</v>
      </c>
      <c r="AI149" s="118">
        <f t="shared" ca="1" si="45"/>
        <v>0</v>
      </c>
      <c r="AJ149" s="120">
        <f t="shared" ca="1" si="46"/>
        <v>0</v>
      </c>
      <c r="AK149" s="118">
        <f t="shared" ca="1" si="33"/>
        <v>0</v>
      </c>
      <c r="AL149" s="118">
        <f t="shared" ca="1" si="34"/>
        <v>2028</v>
      </c>
    </row>
    <row r="150" spans="1:38" ht="27" customHeight="1" x14ac:dyDescent="0.25">
      <c r="A150" s="53">
        <f>'OSNOVNA PLAČA'!A144</f>
        <v>135</v>
      </c>
      <c r="B150" s="333" t="str">
        <f t="shared" ca="1" si="21"/>
        <v>A135</v>
      </c>
      <c r="C150" s="333"/>
      <c r="D150" s="54" t="str">
        <f>IF(LEN('OSNOVNA PLAČA'!C144)&gt;0,'OSNOVNA PLAČA'!C144,"")</f>
        <v/>
      </c>
      <c r="E150" s="55" t="str">
        <f>IF(LEN('OSNOVNA PLAČA'!D144)&gt;0,'OSNOVNA PLAČA'!D144,"")</f>
        <v/>
      </c>
      <c r="F150" s="164">
        <f ca="1">IF(LEN(B150)&gt;0,'OBRAČUNANA OSNOVNA PLAČA'!N144,"")</f>
        <v>0</v>
      </c>
      <c r="G150" s="57"/>
      <c r="H150" s="57"/>
      <c r="I150" s="57"/>
      <c r="J150" s="57"/>
      <c r="K150" s="57"/>
      <c r="L150" s="178">
        <f t="shared" si="38"/>
        <v>0</v>
      </c>
      <c r="M150" s="179">
        <f t="shared" ca="1" si="47"/>
        <v>0</v>
      </c>
      <c r="N150" s="179">
        <f t="shared" ca="1" si="49"/>
        <v>0</v>
      </c>
      <c r="O150" s="180">
        <f t="shared" ca="1" si="39"/>
        <v>0</v>
      </c>
      <c r="P150" s="181">
        <f t="shared" ca="1" si="48"/>
        <v>0</v>
      </c>
      <c r="Q150" s="182">
        <f t="shared" ca="1" si="40"/>
        <v>0</v>
      </c>
      <c r="R150" s="182">
        <f ca="1">IF(LEN(B150)&gt;0,'9'!R150-'9'!Q150,"")</f>
        <v>0</v>
      </c>
      <c r="S150" s="183"/>
      <c r="T150" s="33"/>
      <c r="U150" s="33"/>
      <c r="V150" s="33"/>
      <c r="W150" s="33"/>
      <c r="X150" s="33"/>
      <c r="Y150" s="33"/>
      <c r="AB150" s="243">
        <f>ROW()</f>
        <v>150</v>
      </c>
      <c r="AC150" s="118">
        <f t="shared" ca="1" si="25"/>
        <v>0</v>
      </c>
      <c r="AD150" s="118">
        <f t="shared" ca="1" si="26"/>
        <v>0</v>
      </c>
      <c r="AE150" s="119" t="str">
        <f t="shared" ca="1" si="41"/>
        <v>-</v>
      </c>
      <c r="AF150" s="118" t="str">
        <f t="shared" ca="1" si="42"/>
        <v>-</v>
      </c>
      <c r="AG150" s="119" t="str">
        <f t="shared" ca="1" si="43"/>
        <v>-</v>
      </c>
      <c r="AH150" s="118" t="str">
        <f t="shared" ca="1" si="44"/>
        <v>-</v>
      </c>
      <c r="AI150" s="118">
        <f t="shared" ca="1" si="45"/>
        <v>0</v>
      </c>
      <c r="AJ150" s="120">
        <f t="shared" ca="1" si="46"/>
        <v>0</v>
      </c>
      <c r="AK150" s="118">
        <f t="shared" ca="1" si="33"/>
        <v>0</v>
      </c>
      <c r="AL150" s="118">
        <f t="shared" ca="1" si="34"/>
        <v>2028</v>
      </c>
    </row>
    <row r="151" spans="1:38" ht="27" customHeight="1" x14ac:dyDescent="0.25">
      <c r="A151" s="53">
        <f>'OSNOVNA PLAČA'!A145</f>
        <v>136</v>
      </c>
      <c r="B151" s="333" t="str">
        <f t="shared" ca="1" si="21"/>
        <v>A136</v>
      </c>
      <c r="C151" s="333"/>
      <c r="D151" s="54" t="str">
        <f>IF(LEN('OSNOVNA PLAČA'!C145)&gt;0,'OSNOVNA PLAČA'!C145,"")</f>
        <v/>
      </c>
      <c r="E151" s="55" t="str">
        <f>IF(LEN('OSNOVNA PLAČA'!D145)&gt;0,'OSNOVNA PLAČA'!D145,"")</f>
        <v/>
      </c>
      <c r="F151" s="164">
        <f ca="1">IF(LEN(B151)&gt;0,'OBRAČUNANA OSNOVNA PLAČA'!N145,"")</f>
        <v>0</v>
      </c>
      <c r="G151" s="57"/>
      <c r="H151" s="57"/>
      <c r="I151" s="57"/>
      <c r="J151" s="57"/>
      <c r="K151" s="57"/>
      <c r="L151" s="178">
        <f t="shared" si="38"/>
        <v>0</v>
      </c>
      <c r="M151" s="179">
        <f t="shared" ca="1" si="47"/>
        <v>0</v>
      </c>
      <c r="N151" s="179">
        <f t="shared" ca="1" si="49"/>
        <v>0</v>
      </c>
      <c r="O151" s="180">
        <f t="shared" ca="1" si="39"/>
        <v>0</v>
      </c>
      <c r="P151" s="181">
        <f t="shared" ca="1" si="48"/>
        <v>0</v>
      </c>
      <c r="Q151" s="182">
        <f t="shared" ca="1" si="40"/>
        <v>0</v>
      </c>
      <c r="R151" s="182">
        <f ca="1">IF(LEN(B151)&gt;0,'9'!R151-'9'!Q151,"")</f>
        <v>0</v>
      </c>
      <c r="S151" s="183"/>
      <c r="T151" s="33"/>
      <c r="U151" s="33"/>
      <c r="V151" s="33"/>
      <c r="W151" s="33"/>
      <c r="X151" s="33"/>
      <c r="Y151" s="33"/>
      <c r="AB151" s="243">
        <f>ROW()</f>
        <v>151</v>
      </c>
      <c r="AC151" s="118">
        <f t="shared" ca="1" si="25"/>
        <v>0</v>
      </c>
      <c r="AD151" s="118">
        <f t="shared" ca="1" si="26"/>
        <v>0</v>
      </c>
      <c r="AE151" s="119" t="str">
        <f t="shared" ca="1" si="41"/>
        <v>-</v>
      </c>
      <c r="AF151" s="118" t="str">
        <f t="shared" ca="1" si="42"/>
        <v>-</v>
      </c>
      <c r="AG151" s="119" t="str">
        <f t="shared" ca="1" si="43"/>
        <v>-</v>
      </c>
      <c r="AH151" s="118" t="str">
        <f t="shared" ca="1" si="44"/>
        <v>-</v>
      </c>
      <c r="AI151" s="118">
        <f t="shared" ca="1" si="45"/>
        <v>0</v>
      </c>
      <c r="AJ151" s="120">
        <f t="shared" ca="1" si="46"/>
        <v>0</v>
      </c>
      <c r="AK151" s="118">
        <f t="shared" ca="1" si="33"/>
        <v>0</v>
      </c>
      <c r="AL151" s="118">
        <f t="shared" ca="1" si="34"/>
        <v>2028</v>
      </c>
    </row>
    <row r="152" spans="1:38" ht="27" customHeight="1" x14ac:dyDescent="0.25">
      <c r="A152" s="53">
        <f>'OSNOVNA PLAČA'!A146</f>
        <v>137</v>
      </c>
      <c r="B152" s="333" t="str">
        <f t="shared" ca="1" si="21"/>
        <v>A137</v>
      </c>
      <c r="C152" s="333"/>
      <c r="D152" s="54" t="str">
        <f>IF(LEN('OSNOVNA PLAČA'!C146)&gt;0,'OSNOVNA PLAČA'!C146,"")</f>
        <v/>
      </c>
      <c r="E152" s="55" t="str">
        <f>IF(LEN('OSNOVNA PLAČA'!D146)&gt;0,'OSNOVNA PLAČA'!D146,"")</f>
        <v/>
      </c>
      <c r="F152" s="164">
        <f ca="1">IF(LEN(B152)&gt;0,'OBRAČUNANA OSNOVNA PLAČA'!N146,"")</f>
        <v>0</v>
      </c>
      <c r="G152" s="57"/>
      <c r="H152" s="57"/>
      <c r="I152" s="57"/>
      <c r="J152" s="57"/>
      <c r="K152" s="57"/>
      <c r="L152" s="178">
        <f t="shared" si="38"/>
        <v>0</v>
      </c>
      <c r="M152" s="179">
        <f t="shared" ca="1" si="47"/>
        <v>0</v>
      </c>
      <c r="N152" s="179">
        <f t="shared" ca="1" si="49"/>
        <v>0</v>
      </c>
      <c r="O152" s="180">
        <f t="shared" ca="1" si="39"/>
        <v>0</v>
      </c>
      <c r="P152" s="181">
        <f t="shared" ca="1" si="48"/>
        <v>0</v>
      </c>
      <c r="Q152" s="182">
        <f t="shared" ca="1" si="40"/>
        <v>0</v>
      </c>
      <c r="R152" s="182">
        <f ca="1">IF(LEN(B152)&gt;0,'9'!R152-'9'!Q152,"")</f>
        <v>0</v>
      </c>
      <c r="S152" s="183"/>
      <c r="T152" s="33"/>
      <c r="U152" s="33"/>
      <c r="V152" s="33"/>
      <c r="W152" s="33"/>
      <c r="X152" s="33"/>
      <c r="Y152" s="33"/>
      <c r="AB152" s="243">
        <f>ROW()</f>
        <v>152</v>
      </c>
      <c r="AC152" s="118">
        <f t="shared" ca="1" si="25"/>
        <v>0</v>
      </c>
      <c r="AD152" s="118">
        <f t="shared" ca="1" si="26"/>
        <v>0</v>
      </c>
      <c r="AE152" s="119" t="str">
        <f t="shared" ca="1" si="41"/>
        <v>-</v>
      </c>
      <c r="AF152" s="118" t="str">
        <f t="shared" ca="1" si="42"/>
        <v>-</v>
      </c>
      <c r="AG152" s="119" t="str">
        <f t="shared" ca="1" si="43"/>
        <v>-</v>
      </c>
      <c r="AH152" s="118" t="str">
        <f t="shared" ca="1" si="44"/>
        <v>-</v>
      </c>
      <c r="AI152" s="118">
        <f t="shared" ca="1" si="45"/>
        <v>0</v>
      </c>
      <c r="AJ152" s="120">
        <f t="shared" ca="1" si="46"/>
        <v>0</v>
      </c>
      <c r="AK152" s="118">
        <f t="shared" ca="1" si="33"/>
        <v>0</v>
      </c>
      <c r="AL152" s="118">
        <f t="shared" ca="1" si="34"/>
        <v>2028</v>
      </c>
    </row>
    <row r="153" spans="1:38" ht="27" customHeight="1" x14ac:dyDescent="0.25">
      <c r="A153" s="53">
        <f>'OSNOVNA PLAČA'!A147</f>
        <v>138</v>
      </c>
      <c r="B153" s="333" t="str">
        <f t="shared" ca="1" si="21"/>
        <v>A138</v>
      </c>
      <c r="C153" s="333"/>
      <c r="D153" s="54" t="str">
        <f>IF(LEN('OSNOVNA PLAČA'!C147)&gt;0,'OSNOVNA PLAČA'!C147,"")</f>
        <v/>
      </c>
      <c r="E153" s="55" t="str">
        <f>IF(LEN('OSNOVNA PLAČA'!D147)&gt;0,'OSNOVNA PLAČA'!D147,"")</f>
        <v/>
      </c>
      <c r="F153" s="164">
        <f ca="1">IF(LEN(B153)&gt;0,'OBRAČUNANA OSNOVNA PLAČA'!N147,"")</f>
        <v>0</v>
      </c>
      <c r="G153" s="57"/>
      <c r="H153" s="57"/>
      <c r="I153" s="57"/>
      <c r="J153" s="57"/>
      <c r="K153" s="57"/>
      <c r="L153" s="178">
        <f t="shared" si="38"/>
        <v>0</v>
      </c>
      <c r="M153" s="179">
        <f t="shared" ca="1" si="47"/>
        <v>0</v>
      </c>
      <c r="N153" s="179">
        <f t="shared" ca="1" si="49"/>
        <v>0</v>
      </c>
      <c r="O153" s="180">
        <f t="shared" ca="1" si="39"/>
        <v>0</v>
      </c>
      <c r="P153" s="181">
        <f t="shared" ca="1" si="48"/>
        <v>0</v>
      </c>
      <c r="Q153" s="182">
        <f t="shared" ca="1" si="40"/>
        <v>0</v>
      </c>
      <c r="R153" s="182">
        <f ca="1">IF(LEN(B153)&gt;0,'9'!R153-'9'!Q153,"")</f>
        <v>0</v>
      </c>
      <c r="S153" s="183"/>
      <c r="T153" s="33"/>
      <c r="U153" s="33"/>
      <c r="V153" s="33"/>
      <c r="W153" s="33"/>
      <c r="X153" s="33"/>
      <c r="Y153" s="33"/>
      <c r="AB153" s="243">
        <f>ROW()</f>
        <v>153</v>
      </c>
      <c r="AC153" s="118">
        <f t="shared" ca="1" si="25"/>
        <v>0</v>
      </c>
      <c r="AD153" s="118">
        <f t="shared" ca="1" si="26"/>
        <v>0</v>
      </c>
      <c r="AE153" s="119" t="str">
        <f t="shared" ca="1" si="41"/>
        <v>-</v>
      </c>
      <c r="AF153" s="118" t="str">
        <f t="shared" ca="1" si="42"/>
        <v>-</v>
      </c>
      <c r="AG153" s="119" t="str">
        <f t="shared" ca="1" si="43"/>
        <v>-</v>
      </c>
      <c r="AH153" s="118" t="str">
        <f t="shared" ca="1" si="44"/>
        <v>-</v>
      </c>
      <c r="AI153" s="118">
        <f t="shared" ca="1" si="45"/>
        <v>0</v>
      </c>
      <c r="AJ153" s="120">
        <f t="shared" ca="1" si="46"/>
        <v>0</v>
      </c>
      <c r="AK153" s="118">
        <f t="shared" ca="1" si="33"/>
        <v>0</v>
      </c>
      <c r="AL153" s="118">
        <f t="shared" ca="1" si="34"/>
        <v>2028</v>
      </c>
    </row>
    <row r="154" spans="1:38" ht="27" customHeight="1" x14ac:dyDescent="0.25">
      <c r="A154" s="53">
        <f>'OSNOVNA PLAČA'!A148</f>
        <v>139</v>
      </c>
      <c r="B154" s="333" t="str">
        <f t="shared" ca="1" si="21"/>
        <v>A139</v>
      </c>
      <c r="C154" s="333"/>
      <c r="D154" s="54" t="str">
        <f>IF(LEN('OSNOVNA PLAČA'!C148)&gt;0,'OSNOVNA PLAČA'!C148,"")</f>
        <v/>
      </c>
      <c r="E154" s="55" t="str">
        <f>IF(LEN('OSNOVNA PLAČA'!D148)&gt;0,'OSNOVNA PLAČA'!D148,"")</f>
        <v/>
      </c>
      <c r="F154" s="164">
        <f ca="1">IF(LEN(B154)&gt;0,'OBRAČUNANA OSNOVNA PLAČA'!N148,"")</f>
        <v>0</v>
      </c>
      <c r="G154" s="57"/>
      <c r="H154" s="57"/>
      <c r="I154" s="57"/>
      <c r="J154" s="57"/>
      <c r="K154" s="57"/>
      <c r="L154" s="178">
        <f t="shared" si="38"/>
        <v>0</v>
      </c>
      <c r="M154" s="179">
        <f t="shared" ca="1" si="47"/>
        <v>0</v>
      </c>
      <c r="N154" s="179">
        <f t="shared" ca="1" si="49"/>
        <v>0</v>
      </c>
      <c r="O154" s="180">
        <f t="shared" ca="1" si="39"/>
        <v>0</v>
      </c>
      <c r="P154" s="181">
        <f t="shared" ca="1" si="48"/>
        <v>0</v>
      </c>
      <c r="Q154" s="182">
        <f t="shared" ca="1" si="40"/>
        <v>0</v>
      </c>
      <c r="R154" s="182">
        <f ca="1">IF(LEN(B154)&gt;0,'9'!R154-'9'!Q154,"")</f>
        <v>0</v>
      </c>
      <c r="S154" s="183"/>
      <c r="T154" s="33"/>
      <c r="U154" s="33"/>
      <c r="V154" s="33"/>
      <c r="W154" s="33"/>
      <c r="X154" s="33"/>
      <c r="Y154" s="33"/>
      <c r="AB154" s="243">
        <f>ROW()</f>
        <v>154</v>
      </c>
      <c r="AC154" s="118">
        <f t="shared" ca="1" si="25"/>
        <v>0</v>
      </c>
      <c r="AD154" s="118">
        <f t="shared" ca="1" si="26"/>
        <v>0</v>
      </c>
      <c r="AE154" s="119" t="str">
        <f t="shared" ca="1" si="41"/>
        <v>-</v>
      </c>
      <c r="AF154" s="118" t="str">
        <f t="shared" ca="1" si="42"/>
        <v>-</v>
      </c>
      <c r="AG154" s="119" t="str">
        <f t="shared" ca="1" si="43"/>
        <v>-</v>
      </c>
      <c r="AH154" s="118" t="str">
        <f t="shared" ca="1" si="44"/>
        <v>-</v>
      </c>
      <c r="AI154" s="118">
        <f t="shared" ca="1" si="45"/>
        <v>0</v>
      </c>
      <c r="AJ154" s="120">
        <f t="shared" ca="1" si="46"/>
        <v>0</v>
      </c>
      <c r="AK154" s="118">
        <f t="shared" ca="1" si="33"/>
        <v>0</v>
      </c>
      <c r="AL154" s="118">
        <f t="shared" ca="1" si="34"/>
        <v>2028</v>
      </c>
    </row>
    <row r="155" spans="1:38" ht="27" customHeight="1" x14ac:dyDescent="0.25">
      <c r="A155" s="53">
        <f>'OSNOVNA PLAČA'!A149</f>
        <v>140</v>
      </c>
      <c r="B155" s="333" t="str">
        <f t="shared" ca="1" si="21"/>
        <v>A140</v>
      </c>
      <c r="C155" s="333"/>
      <c r="D155" s="54" t="str">
        <f>IF(LEN('OSNOVNA PLAČA'!C149)&gt;0,'OSNOVNA PLAČA'!C149,"")</f>
        <v/>
      </c>
      <c r="E155" s="55" t="str">
        <f>IF(LEN('OSNOVNA PLAČA'!D149)&gt;0,'OSNOVNA PLAČA'!D149,"")</f>
        <v/>
      </c>
      <c r="F155" s="164">
        <f ca="1">IF(LEN(B155)&gt;0,'OBRAČUNANA OSNOVNA PLAČA'!N149,"")</f>
        <v>0</v>
      </c>
      <c r="G155" s="57"/>
      <c r="H155" s="57"/>
      <c r="I155" s="57"/>
      <c r="J155" s="57"/>
      <c r="K155" s="57"/>
      <c r="L155" s="178">
        <f t="shared" si="38"/>
        <v>0</v>
      </c>
      <c r="M155" s="179">
        <f t="shared" ca="1" si="47"/>
        <v>0</v>
      </c>
      <c r="N155" s="179">
        <f t="shared" ca="1" si="49"/>
        <v>0</v>
      </c>
      <c r="O155" s="180">
        <f t="shared" ca="1" si="39"/>
        <v>0</v>
      </c>
      <c r="P155" s="181">
        <f t="shared" ca="1" si="48"/>
        <v>0</v>
      </c>
      <c r="Q155" s="182">
        <f t="shared" ca="1" si="40"/>
        <v>0</v>
      </c>
      <c r="R155" s="182">
        <f ca="1">IF(LEN(B155)&gt;0,'9'!R155-'9'!Q155,"")</f>
        <v>0</v>
      </c>
      <c r="S155" s="183"/>
      <c r="T155" s="33"/>
      <c r="U155" s="33"/>
      <c r="V155" s="33"/>
      <c r="W155" s="33"/>
      <c r="X155" s="33"/>
      <c r="Y155" s="33"/>
      <c r="AB155" s="243">
        <f>ROW()</f>
        <v>155</v>
      </c>
      <c r="AC155" s="118">
        <f t="shared" ca="1" si="25"/>
        <v>0</v>
      </c>
      <c r="AD155" s="118">
        <f t="shared" ca="1" si="26"/>
        <v>0</v>
      </c>
      <c r="AE155" s="119" t="str">
        <f t="shared" ca="1" si="41"/>
        <v>-</v>
      </c>
      <c r="AF155" s="118" t="str">
        <f t="shared" ca="1" si="42"/>
        <v>-</v>
      </c>
      <c r="AG155" s="119" t="str">
        <f t="shared" ca="1" si="43"/>
        <v>-</v>
      </c>
      <c r="AH155" s="118" t="str">
        <f t="shared" ca="1" si="44"/>
        <v>-</v>
      </c>
      <c r="AI155" s="118">
        <f t="shared" ca="1" si="45"/>
        <v>0</v>
      </c>
      <c r="AJ155" s="120">
        <f t="shared" ca="1" si="46"/>
        <v>0</v>
      </c>
      <c r="AK155" s="118">
        <f t="shared" ca="1" si="33"/>
        <v>0</v>
      </c>
      <c r="AL155" s="118">
        <f t="shared" ca="1" si="34"/>
        <v>2028</v>
      </c>
    </row>
    <row r="156" spans="1:38" ht="27" customHeight="1" x14ac:dyDescent="0.25">
      <c r="A156" s="53">
        <f>'OSNOVNA PLAČA'!A150</f>
        <v>141</v>
      </c>
      <c r="B156" s="333" t="str">
        <f t="shared" ca="1" si="21"/>
        <v>A141</v>
      </c>
      <c r="C156" s="333"/>
      <c r="D156" s="54" t="str">
        <f>IF(LEN('OSNOVNA PLAČA'!C150)&gt;0,'OSNOVNA PLAČA'!C150,"")</f>
        <v/>
      </c>
      <c r="E156" s="55" t="str">
        <f>IF(LEN('OSNOVNA PLAČA'!D150)&gt;0,'OSNOVNA PLAČA'!D150,"")</f>
        <v/>
      </c>
      <c r="F156" s="164">
        <f ca="1">IF(LEN(B156)&gt;0,'OBRAČUNANA OSNOVNA PLAČA'!N150,"")</f>
        <v>0</v>
      </c>
      <c r="G156" s="57"/>
      <c r="H156" s="57"/>
      <c r="I156" s="57"/>
      <c r="J156" s="57"/>
      <c r="K156" s="57"/>
      <c r="L156" s="178">
        <f t="shared" si="38"/>
        <v>0</v>
      </c>
      <c r="M156" s="179">
        <f t="shared" ca="1" si="47"/>
        <v>0</v>
      </c>
      <c r="N156" s="179">
        <f t="shared" ca="1" si="49"/>
        <v>0</v>
      </c>
      <c r="O156" s="180">
        <f t="shared" ca="1" si="39"/>
        <v>0</v>
      </c>
      <c r="P156" s="181">
        <f t="shared" ca="1" si="48"/>
        <v>0</v>
      </c>
      <c r="Q156" s="182">
        <f t="shared" ca="1" si="40"/>
        <v>0</v>
      </c>
      <c r="R156" s="182">
        <f ca="1">IF(LEN(B156)&gt;0,'9'!R156-'9'!Q156,"")</f>
        <v>0</v>
      </c>
      <c r="S156" s="183"/>
      <c r="T156" s="33"/>
      <c r="U156" s="33"/>
      <c r="V156" s="33"/>
      <c r="W156" s="33"/>
      <c r="X156" s="33"/>
      <c r="Y156" s="33"/>
      <c r="AB156" s="243">
        <f>ROW()</f>
        <v>156</v>
      </c>
      <c r="AC156" s="118">
        <f t="shared" ca="1" si="25"/>
        <v>0</v>
      </c>
      <c r="AD156" s="118">
        <f t="shared" ca="1" si="26"/>
        <v>0</v>
      </c>
      <c r="AE156" s="119" t="str">
        <f t="shared" ca="1" si="41"/>
        <v>-</v>
      </c>
      <c r="AF156" s="118" t="str">
        <f t="shared" ca="1" si="42"/>
        <v>-</v>
      </c>
      <c r="AG156" s="119" t="str">
        <f t="shared" ca="1" si="43"/>
        <v>-</v>
      </c>
      <c r="AH156" s="118" t="str">
        <f t="shared" ca="1" si="44"/>
        <v>-</v>
      </c>
      <c r="AI156" s="118">
        <f t="shared" ca="1" si="45"/>
        <v>0</v>
      </c>
      <c r="AJ156" s="120">
        <f t="shared" ca="1" si="46"/>
        <v>0</v>
      </c>
      <c r="AK156" s="118">
        <f t="shared" ca="1" si="33"/>
        <v>0</v>
      </c>
      <c r="AL156" s="118">
        <f t="shared" ca="1" si="34"/>
        <v>2028</v>
      </c>
    </row>
    <row r="157" spans="1:38" ht="27" customHeight="1" x14ac:dyDescent="0.25">
      <c r="A157" s="53">
        <f>'OSNOVNA PLAČA'!A151</f>
        <v>142</v>
      </c>
      <c r="B157" s="333" t="str">
        <f t="shared" ca="1" si="21"/>
        <v>A142</v>
      </c>
      <c r="C157" s="333"/>
      <c r="D157" s="54" t="str">
        <f>IF(LEN('OSNOVNA PLAČA'!C151)&gt;0,'OSNOVNA PLAČA'!C151,"")</f>
        <v/>
      </c>
      <c r="E157" s="55" t="str">
        <f>IF(LEN('OSNOVNA PLAČA'!D151)&gt;0,'OSNOVNA PLAČA'!D151,"")</f>
        <v/>
      </c>
      <c r="F157" s="164">
        <f ca="1">IF(LEN(B157)&gt;0,'OBRAČUNANA OSNOVNA PLAČA'!N151,"")</f>
        <v>0</v>
      </c>
      <c r="G157" s="57"/>
      <c r="H157" s="57"/>
      <c r="I157" s="57"/>
      <c r="J157" s="57"/>
      <c r="K157" s="57"/>
      <c r="L157" s="178">
        <f t="shared" si="38"/>
        <v>0</v>
      </c>
      <c r="M157" s="179">
        <f t="shared" ca="1" si="47"/>
        <v>0</v>
      </c>
      <c r="N157" s="179">
        <f t="shared" ca="1" si="49"/>
        <v>0</v>
      </c>
      <c r="O157" s="180">
        <f t="shared" ca="1" si="39"/>
        <v>0</v>
      </c>
      <c r="P157" s="181">
        <f t="shared" ca="1" si="48"/>
        <v>0</v>
      </c>
      <c r="Q157" s="182">
        <f t="shared" ca="1" si="40"/>
        <v>0</v>
      </c>
      <c r="R157" s="182">
        <f ca="1">IF(LEN(B157)&gt;0,'9'!R157-'9'!Q157,"")</f>
        <v>0</v>
      </c>
      <c r="S157" s="183"/>
      <c r="T157" s="33"/>
      <c r="U157" s="33"/>
      <c r="V157" s="33"/>
      <c r="W157" s="33"/>
      <c r="X157" s="33"/>
      <c r="Y157" s="33"/>
      <c r="AB157" s="243">
        <f>ROW()</f>
        <v>157</v>
      </c>
      <c r="AC157" s="118">
        <f t="shared" ca="1" si="25"/>
        <v>0</v>
      </c>
      <c r="AD157" s="118">
        <f t="shared" ca="1" si="26"/>
        <v>0</v>
      </c>
      <c r="AE157" s="119" t="str">
        <f t="shared" ca="1" si="41"/>
        <v>-</v>
      </c>
      <c r="AF157" s="118" t="str">
        <f t="shared" ca="1" si="42"/>
        <v>-</v>
      </c>
      <c r="AG157" s="119" t="str">
        <f t="shared" ca="1" si="43"/>
        <v>-</v>
      </c>
      <c r="AH157" s="118" t="str">
        <f t="shared" ca="1" si="44"/>
        <v>-</v>
      </c>
      <c r="AI157" s="118">
        <f t="shared" ca="1" si="45"/>
        <v>0</v>
      </c>
      <c r="AJ157" s="120">
        <f t="shared" ca="1" si="46"/>
        <v>0</v>
      </c>
      <c r="AK157" s="118">
        <f t="shared" ca="1" si="33"/>
        <v>0</v>
      </c>
      <c r="AL157" s="118">
        <f t="shared" ca="1" si="34"/>
        <v>2028</v>
      </c>
    </row>
    <row r="158" spans="1:38" ht="27" customHeight="1" x14ac:dyDescent="0.25">
      <c r="A158" s="53">
        <f>'OSNOVNA PLAČA'!A152</f>
        <v>143</v>
      </c>
      <c r="B158" s="333" t="str">
        <f t="shared" ca="1" si="21"/>
        <v>A143</v>
      </c>
      <c r="C158" s="333"/>
      <c r="D158" s="54" t="str">
        <f>IF(LEN('OSNOVNA PLAČA'!C152)&gt;0,'OSNOVNA PLAČA'!C152,"")</f>
        <v/>
      </c>
      <c r="E158" s="55" t="str">
        <f>IF(LEN('OSNOVNA PLAČA'!D152)&gt;0,'OSNOVNA PLAČA'!D152,"")</f>
        <v/>
      </c>
      <c r="F158" s="164">
        <f ca="1">IF(LEN(B158)&gt;0,'OBRAČUNANA OSNOVNA PLAČA'!N152,"")</f>
        <v>0</v>
      </c>
      <c r="G158" s="57"/>
      <c r="H158" s="57"/>
      <c r="I158" s="57"/>
      <c r="J158" s="57"/>
      <c r="K158" s="57"/>
      <c r="L158" s="178">
        <f t="shared" si="38"/>
        <v>0</v>
      </c>
      <c r="M158" s="179">
        <f t="shared" ca="1" si="47"/>
        <v>0</v>
      </c>
      <c r="N158" s="179">
        <f t="shared" ca="1" si="49"/>
        <v>0</v>
      </c>
      <c r="O158" s="180">
        <f t="shared" ca="1" si="39"/>
        <v>0</v>
      </c>
      <c r="P158" s="181">
        <f t="shared" ca="1" si="48"/>
        <v>0</v>
      </c>
      <c r="Q158" s="182">
        <f t="shared" ca="1" si="40"/>
        <v>0</v>
      </c>
      <c r="R158" s="182">
        <f ca="1">IF(LEN(B158)&gt;0,'9'!R158-'9'!Q158,"")</f>
        <v>0</v>
      </c>
      <c r="S158" s="183"/>
      <c r="T158" s="33"/>
      <c r="U158" s="33"/>
      <c r="V158" s="33"/>
      <c r="W158" s="33"/>
      <c r="X158" s="33"/>
      <c r="Y158" s="33"/>
      <c r="AB158" s="243">
        <f>ROW()</f>
        <v>158</v>
      </c>
      <c r="AC158" s="118">
        <f t="shared" ca="1" si="25"/>
        <v>0</v>
      </c>
      <c r="AD158" s="118">
        <f t="shared" ca="1" si="26"/>
        <v>0</v>
      </c>
      <c r="AE158" s="119" t="str">
        <f t="shared" ca="1" si="41"/>
        <v>-</v>
      </c>
      <c r="AF158" s="118" t="str">
        <f t="shared" ca="1" si="42"/>
        <v>-</v>
      </c>
      <c r="AG158" s="119" t="str">
        <f t="shared" ca="1" si="43"/>
        <v>-</v>
      </c>
      <c r="AH158" s="118" t="str">
        <f t="shared" ca="1" si="44"/>
        <v>-</v>
      </c>
      <c r="AI158" s="118">
        <f t="shared" ca="1" si="45"/>
        <v>0</v>
      </c>
      <c r="AJ158" s="120">
        <f t="shared" ca="1" si="46"/>
        <v>0</v>
      </c>
      <c r="AK158" s="118">
        <f t="shared" ca="1" si="33"/>
        <v>0</v>
      </c>
      <c r="AL158" s="118">
        <f t="shared" ca="1" si="34"/>
        <v>2028</v>
      </c>
    </row>
    <row r="159" spans="1:38" ht="27" customHeight="1" x14ac:dyDescent="0.25">
      <c r="A159" s="53">
        <f>'OSNOVNA PLAČA'!A153</f>
        <v>144</v>
      </c>
      <c r="B159" s="333" t="str">
        <f t="shared" ca="1" si="21"/>
        <v>A144</v>
      </c>
      <c r="C159" s="333"/>
      <c r="D159" s="54" t="str">
        <f>IF(LEN('OSNOVNA PLAČA'!C153)&gt;0,'OSNOVNA PLAČA'!C153,"")</f>
        <v/>
      </c>
      <c r="E159" s="55" t="str">
        <f>IF(LEN('OSNOVNA PLAČA'!D153)&gt;0,'OSNOVNA PLAČA'!D153,"")</f>
        <v/>
      </c>
      <c r="F159" s="164">
        <f ca="1">IF(LEN(B159)&gt;0,'OBRAČUNANA OSNOVNA PLAČA'!N153,"")</f>
        <v>0</v>
      </c>
      <c r="G159" s="57"/>
      <c r="H159" s="57"/>
      <c r="I159" s="57"/>
      <c r="J159" s="57"/>
      <c r="K159" s="57"/>
      <c r="L159" s="178">
        <f t="shared" si="38"/>
        <v>0</v>
      </c>
      <c r="M159" s="179">
        <f t="shared" ca="1" si="47"/>
        <v>0</v>
      </c>
      <c r="N159" s="179">
        <f t="shared" ca="1" si="49"/>
        <v>0</v>
      </c>
      <c r="O159" s="180">
        <f t="shared" ca="1" si="39"/>
        <v>0</v>
      </c>
      <c r="P159" s="181">
        <f t="shared" ca="1" si="48"/>
        <v>0</v>
      </c>
      <c r="Q159" s="182">
        <f t="shared" ca="1" si="40"/>
        <v>0</v>
      </c>
      <c r="R159" s="182">
        <f ca="1">IF(LEN(B159)&gt;0,'9'!R159-'9'!Q159,"")</f>
        <v>0</v>
      </c>
      <c r="S159" s="183"/>
      <c r="T159" s="33"/>
      <c r="U159" s="33"/>
      <c r="V159" s="33"/>
      <c r="W159" s="33"/>
      <c r="X159" s="33"/>
      <c r="Y159" s="33"/>
      <c r="AB159" s="243">
        <f>ROW()</f>
        <v>159</v>
      </c>
      <c r="AC159" s="118">
        <f t="shared" ca="1" si="25"/>
        <v>0</v>
      </c>
      <c r="AD159" s="118">
        <f t="shared" ca="1" si="26"/>
        <v>0</v>
      </c>
      <c r="AE159" s="119" t="str">
        <f t="shared" ca="1" si="41"/>
        <v>-</v>
      </c>
      <c r="AF159" s="118" t="str">
        <f t="shared" ca="1" si="42"/>
        <v>-</v>
      </c>
      <c r="AG159" s="119" t="str">
        <f t="shared" ca="1" si="43"/>
        <v>-</v>
      </c>
      <c r="AH159" s="118" t="str">
        <f t="shared" ca="1" si="44"/>
        <v>-</v>
      </c>
      <c r="AI159" s="118">
        <f t="shared" ca="1" si="45"/>
        <v>0</v>
      </c>
      <c r="AJ159" s="120">
        <f t="shared" ca="1" si="46"/>
        <v>0</v>
      </c>
      <c r="AK159" s="118">
        <f t="shared" ca="1" si="33"/>
        <v>0</v>
      </c>
      <c r="AL159" s="118">
        <f t="shared" ca="1" si="34"/>
        <v>2028</v>
      </c>
    </row>
    <row r="160" spans="1:38" ht="27" customHeight="1" x14ac:dyDescent="0.25">
      <c r="A160" s="53">
        <f>'OSNOVNA PLAČA'!A154</f>
        <v>145</v>
      </c>
      <c r="B160" s="333" t="str">
        <f t="shared" ca="1" si="21"/>
        <v>A145</v>
      </c>
      <c r="C160" s="333"/>
      <c r="D160" s="54" t="str">
        <f>IF(LEN('OSNOVNA PLAČA'!C154)&gt;0,'OSNOVNA PLAČA'!C154,"")</f>
        <v/>
      </c>
      <c r="E160" s="55" t="str">
        <f>IF(LEN('OSNOVNA PLAČA'!D154)&gt;0,'OSNOVNA PLAČA'!D154,"")</f>
        <v/>
      </c>
      <c r="F160" s="164">
        <f ca="1">IF(LEN(B160)&gt;0,'OBRAČUNANA OSNOVNA PLAČA'!N154,"")</f>
        <v>0</v>
      </c>
      <c r="G160" s="57"/>
      <c r="H160" s="57"/>
      <c r="I160" s="57"/>
      <c r="J160" s="57"/>
      <c r="K160" s="57"/>
      <c r="L160" s="178">
        <f t="shared" si="38"/>
        <v>0</v>
      </c>
      <c r="M160" s="179">
        <f t="shared" ca="1" si="47"/>
        <v>0</v>
      </c>
      <c r="N160" s="179">
        <f t="shared" ca="1" si="49"/>
        <v>0</v>
      </c>
      <c r="O160" s="180">
        <f t="shared" ca="1" si="39"/>
        <v>0</v>
      </c>
      <c r="P160" s="181">
        <f t="shared" ca="1" si="48"/>
        <v>0</v>
      </c>
      <c r="Q160" s="182">
        <f t="shared" ca="1" si="40"/>
        <v>0</v>
      </c>
      <c r="R160" s="182">
        <f ca="1">IF(LEN(B160)&gt;0,'9'!R160-'9'!Q160,"")</f>
        <v>0</v>
      </c>
      <c r="S160" s="183"/>
      <c r="T160" s="33"/>
      <c r="U160" s="33"/>
      <c r="V160" s="33"/>
      <c r="W160" s="33"/>
      <c r="X160" s="33"/>
      <c r="Y160" s="33"/>
      <c r="AB160" s="243">
        <f>ROW()</f>
        <v>160</v>
      </c>
      <c r="AC160" s="118">
        <f t="shared" ca="1" si="25"/>
        <v>0</v>
      </c>
      <c r="AD160" s="118">
        <f t="shared" ca="1" si="26"/>
        <v>0</v>
      </c>
      <c r="AE160" s="119" t="str">
        <f t="shared" ca="1" si="41"/>
        <v>-</v>
      </c>
      <c r="AF160" s="118" t="str">
        <f t="shared" ca="1" si="42"/>
        <v>-</v>
      </c>
      <c r="AG160" s="119" t="str">
        <f t="shared" ca="1" si="43"/>
        <v>-</v>
      </c>
      <c r="AH160" s="118" t="str">
        <f t="shared" ca="1" si="44"/>
        <v>-</v>
      </c>
      <c r="AI160" s="118">
        <f t="shared" ca="1" si="45"/>
        <v>0</v>
      </c>
      <c r="AJ160" s="120">
        <f t="shared" ca="1" si="46"/>
        <v>0</v>
      </c>
      <c r="AK160" s="118">
        <f t="shared" ca="1" si="33"/>
        <v>0</v>
      </c>
      <c r="AL160" s="118">
        <f t="shared" ca="1" si="34"/>
        <v>2028</v>
      </c>
    </row>
    <row r="161" spans="1:38" ht="27" customHeight="1" x14ac:dyDescent="0.25">
      <c r="A161" s="53">
        <f>'OSNOVNA PLAČA'!A155</f>
        <v>146</v>
      </c>
      <c r="B161" s="333" t="str">
        <f t="shared" ca="1" si="21"/>
        <v>A146</v>
      </c>
      <c r="C161" s="333"/>
      <c r="D161" s="54" t="str">
        <f>IF(LEN('OSNOVNA PLAČA'!C155)&gt;0,'OSNOVNA PLAČA'!C155,"")</f>
        <v/>
      </c>
      <c r="E161" s="55" t="str">
        <f>IF(LEN('OSNOVNA PLAČA'!D155)&gt;0,'OSNOVNA PLAČA'!D155,"")</f>
        <v/>
      </c>
      <c r="F161" s="164">
        <f ca="1">IF(LEN(B161)&gt;0,'OBRAČUNANA OSNOVNA PLAČA'!N155,"")</f>
        <v>0</v>
      </c>
      <c r="G161" s="57"/>
      <c r="H161" s="57"/>
      <c r="I161" s="57"/>
      <c r="J161" s="57"/>
      <c r="K161" s="57"/>
      <c r="L161" s="178">
        <f t="shared" si="38"/>
        <v>0</v>
      </c>
      <c r="M161" s="179">
        <f t="shared" ca="1" si="47"/>
        <v>0</v>
      </c>
      <c r="N161" s="179">
        <f t="shared" ca="1" si="49"/>
        <v>0</v>
      </c>
      <c r="O161" s="180">
        <f t="shared" ca="1" si="39"/>
        <v>0</v>
      </c>
      <c r="P161" s="181">
        <f t="shared" ca="1" si="48"/>
        <v>0</v>
      </c>
      <c r="Q161" s="182">
        <f t="shared" ca="1" si="40"/>
        <v>0</v>
      </c>
      <c r="R161" s="182">
        <f ca="1">IF(LEN(B161)&gt;0,'9'!R161-'9'!Q161,"")</f>
        <v>0</v>
      </c>
      <c r="S161" s="183"/>
      <c r="T161" s="33"/>
      <c r="U161" s="33"/>
      <c r="V161" s="33"/>
      <c r="W161" s="33"/>
      <c r="X161" s="33"/>
      <c r="Y161" s="33"/>
      <c r="AB161" s="243">
        <f>ROW()</f>
        <v>161</v>
      </c>
      <c r="AC161" s="118">
        <f t="shared" ca="1" si="25"/>
        <v>0</v>
      </c>
      <c r="AD161" s="118">
        <f t="shared" ca="1" si="26"/>
        <v>0</v>
      </c>
      <c r="AE161" s="119" t="str">
        <f t="shared" ca="1" si="41"/>
        <v>-</v>
      </c>
      <c r="AF161" s="118" t="str">
        <f t="shared" ca="1" si="42"/>
        <v>-</v>
      </c>
      <c r="AG161" s="119" t="str">
        <f t="shared" ca="1" si="43"/>
        <v>-</v>
      </c>
      <c r="AH161" s="118" t="str">
        <f t="shared" ca="1" si="44"/>
        <v>-</v>
      </c>
      <c r="AI161" s="118">
        <f t="shared" ca="1" si="45"/>
        <v>0</v>
      </c>
      <c r="AJ161" s="120">
        <f t="shared" ca="1" si="46"/>
        <v>0</v>
      </c>
      <c r="AK161" s="118">
        <f t="shared" ca="1" si="33"/>
        <v>0</v>
      </c>
      <c r="AL161" s="118">
        <f t="shared" ca="1" si="34"/>
        <v>2028</v>
      </c>
    </row>
    <row r="162" spans="1:38" ht="27" customHeight="1" x14ac:dyDescent="0.25">
      <c r="A162" s="53">
        <f>'OSNOVNA PLAČA'!A156</f>
        <v>147</v>
      </c>
      <c r="B162" s="333" t="str">
        <f t="shared" ca="1" si="21"/>
        <v>A147</v>
      </c>
      <c r="C162" s="333"/>
      <c r="D162" s="54" t="str">
        <f>IF(LEN('OSNOVNA PLAČA'!C156)&gt;0,'OSNOVNA PLAČA'!C156,"")</f>
        <v/>
      </c>
      <c r="E162" s="55" t="str">
        <f>IF(LEN('OSNOVNA PLAČA'!D156)&gt;0,'OSNOVNA PLAČA'!D156,"")</f>
        <v/>
      </c>
      <c r="F162" s="164">
        <f ca="1">IF(LEN(B162)&gt;0,'OBRAČUNANA OSNOVNA PLAČA'!N156,"")</f>
        <v>0</v>
      </c>
      <c r="G162" s="57"/>
      <c r="H162" s="57"/>
      <c r="I162" s="57"/>
      <c r="J162" s="57"/>
      <c r="K162" s="57"/>
      <c r="L162" s="178">
        <f t="shared" si="38"/>
        <v>0</v>
      </c>
      <c r="M162" s="179">
        <f t="shared" ca="1" si="47"/>
        <v>0</v>
      </c>
      <c r="N162" s="179">
        <f t="shared" ca="1" si="49"/>
        <v>0</v>
      </c>
      <c r="O162" s="180">
        <f t="shared" ca="1" si="39"/>
        <v>0</v>
      </c>
      <c r="P162" s="181">
        <f t="shared" ca="1" si="48"/>
        <v>0</v>
      </c>
      <c r="Q162" s="182">
        <f t="shared" ca="1" si="40"/>
        <v>0</v>
      </c>
      <c r="R162" s="182">
        <f ca="1">IF(LEN(B162)&gt;0,'9'!R162-'9'!Q162,"")</f>
        <v>0</v>
      </c>
      <c r="S162" s="183"/>
      <c r="T162" s="33"/>
      <c r="U162" s="33"/>
      <c r="V162" s="33"/>
      <c r="W162" s="33"/>
      <c r="X162" s="33"/>
      <c r="Y162" s="33"/>
      <c r="AB162" s="243">
        <f>ROW()</f>
        <v>162</v>
      </c>
      <c r="AC162" s="118">
        <f t="shared" ca="1" si="25"/>
        <v>0</v>
      </c>
      <c r="AD162" s="118">
        <f t="shared" ca="1" si="26"/>
        <v>0</v>
      </c>
      <c r="AE162" s="119" t="str">
        <f t="shared" ca="1" si="41"/>
        <v>-</v>
      </c>
      <c r="AF162" s="118" t="str">
        <f t="shared" ca="1" si="42"/>
        <v>-</v>
      </c>
      <c r="AG162" s="119" t="str">
        <f t="shared" ca="1" si="43"/>
        <v>-</v>
      </c>
      <c r="AH162" s="118" t="str">
        <f t="shared" ca="1" si="44"/>
        <v>-</v>
      </c>
      <c r="AI162" s="118">
        <f t="shared" ca="1" si="45"/>
        <v>0</v>
      </c>
      <c r="AJ162" s="120">
        <f t="shared" ca="1" si="46"/>
        <v>0</v>
      </c>
      <c r="AK162" s="118">
        <f t="shared" ca="1" si="33"/>
        <v>0</v>
      </c>
      <c r="AL162" s="118">
        <f t="shared" ca="1" si="34"/>
        <v>2028</v>
      </c>
    </row>
    <row r="163" spans="1:38" ht="27" customHeight="1" x14ac:dyDescent="0.25">
      <c r="A163" s="53">
        <f>'OSNOVNA PLAČA'!A157</f>
        <v>148</v>
      </c>
      <c r="B163" s="333" t="str">
        <f t="shared" ca="1" si="21"/>
        <v>A148</v>
      </c>
      <c r="C163" s="333"/>
      <c r="D163" s="54" t="str">
        <f>IF(LEN('OSNOVNA PLAČA'!C157)&gt;0,'OSNOVNA PLAČA'!C157,"")</f>
        <v/>
      </c>
      <c r="E163" s="55" t="str">
        <f>IF(LEN('OSNOVNA PLAČA'!D157)&gt;0,'OSNOVNA PLAČA'!D157,"")</f>
        <v/>
      </c>
      <c r="F163" s="164">
        <f ca="1">IF(LEN(B163)&gt;0,'OBRAČUNANA OSNOVNA PLAČA'!N157,"")</f>
        <v>0</v>
      </c>
      <c r="G163" s="57"/>
      <c r="H163" s="57"/>
      <c r="I163" s="57"/>
      <c r="J163" s="57"/>
      <c r="K163" s="57"/>
      <c r="L163" s="178">
        <f t="shared" si="38"/>
        <v>0</v>
      </c>
      <c r="M163" s="179">
        <f t="shared" ca="1" si="47"/>
        <v>0</v>
      </c>
      <c r="N163" s="179">
        <f t="shared" ca="1" si="49"/>
        <v>0</v>
      </c>
      <c r="O163" s="180">
        <f t="shared" ca="1" si="39"/>
        <v>0</v>
      </c>
      <c r="P163" s="181">
        <f t="shared" ca="1" si="48"/>
        <v>0</v>
      </c>
      <c r="Q163" s="182">
        <f t="shared" ca="1" si="40"/>
        <v>0</v>
      </c>
      <c r="R163" s="182">
        <f ca="1">IF(LEN(B163)&gt;0,'9'!R163-'9'!Q163,"")</f>
        <v>0</v>
      </c>
      <c r="S163" s="183"/>
      <c r="T163" s="33"/>
      <c r="U163" s="33"/>
      <c r="V163" s="33"/>
      <c r="W163" s="33"/>
      <c r="X163" s="33"/>
      <c r="Y163" s="33"/>
      <c r="AB163" s="243">
        <f>ROW()</f>
        <v>163</v>
      </c>
      <c r="AC163" s="118">
        <f t="shared" ca="1" si="25"/>
        <v>0</v>
      </c>
      <c r="AD163" s="118">
        <f t="shared" ca="1" si="26"/>
        <v>0</v>
      </c>
      <c r="AE163" s="119" t="str">
        <f t="shared" ca="1" si="41"/>
        <v>-</v>
      </c>
      <c r="AF163" s="118" t="str">
        <f t="shared" ca="1" si="42"/>
        <v>-</v>
      </c>
      <c r="AG163" s="119" t="str">
        <f t="shared" ca="1" si="43"/>
        <v>-</v>
      </c>
      <c r="AH163" s="118" t="str">
        <f t="shared" ca="1" si="44"/>
        <v>-</v>
      </c>
      <c r="AI163" s="118">
        <f t="shared" ca="1" si="45"/>
        <v>0</v>
      </c>
      <c r="AJ163" s="120">
        <f t="shared" ca="1" si="46"/>
        <v>0</v>
      </c>
      <c r="AK163" s="118">
        <f t="shared" ca="1" si="33"/>
        <v>0</v>
      </c>
      <c r="AL163" s="118">
        <f t="shared" ca="1" si="34"/>
        <v>2028</v>
      </c>
    </row>
    <row r="164" spans="1:38" ht="27" customHeight="1" x14ac:dyDescent="0.25">
      <c r="A164" s="53">
        <f>'OSNOVNA PLAČA'!A158</f>
        <v>149</v>
      </c>
      <c r="B164" s="333" t="str">
        <f t="shared" ca="1" si="21"/>
        <v>A149</v>
      </c>
      <c r="C164" s="333"/>
      <c r="D164" s="54" t="str">
        <f>IF(LEN('OSNOVNA PLAČA'!C158)&gt;0,'OSNOVNA PLAČA'!C158,"")</f>
        <v/>
      </c>
      <c r="E164" s="55" t="str">
        <f>IF(LEN('OSNOVNA PLAČA'!D158)&gt;0,'OSNOVNA PLAČA'!D158,"")</f>
        <v/>
      </c>
      <c r="F164" s="164">
        <f ca="1">IF(LEN(B164)&gt;0,'OBRAČUNANA OSNOVNA PLAČA'!N158,"")</f>
        <v>0</v>
      </c>
      <c r="G164" s="57"/>
      <c r="H164" s="57"/>
      <c r="I164" s="57"/>
      <c r="J164" s="57"/>
      <c r="K164" s="57"/>
      <c r="L164" s="178">
        <f t="shared" si="38"/>
        <v>0</v>
      </c>
      <c r="M164" s="179">
        <f t="shared" ca="1" si="47"/>
        <v>0</v>
      </c>
      <c r="N164" s="179">
        <f t="shared" ca="1" si="49"/>
        <v>0</v>
      </c>
      <c r="O164" s="180">
        <f t="shared" ca="1" si="39"/>
        <v>0</v>
      </c>
      <c r="P164" s="181">
        <f t="shared" ca="1" si="48"/>
        <v>0</v>
      </c>
      <c r="Q164" s="182">
        <f t="shared" ca="1" si="40"/>
        <v>0</v>
      </c>
      <c r="R164" s="182">
        <f ca="1">IF(LEN(B164)&gt;0,'9'!R164-'9'!Q164,"")</f>
        <v>0</v>
      </c>
      <c r="S164" s="183"/>
      <c r="T164" s="33"/>
      <c r="U164" s="33"/>
      <c r="V164" s="33"/>
      <c r="W164" s="33"/>
      <c r="X164" s="33"/>
      <c r="Y164" s="33"/>
      <c r="AB164" s="243">
        <f>ROW()</f>
        <v>164</v>
      </c>
      <c r="AC164" s="118">
        <f t="shared" ca="1" si="25"/>
        <v>0</v>
      </c>
      <c r="AD164" s="118">
        <f t="shared" ca="1" si="26"/>
        <v>0</v>
      </c>
      <c r="AE164" s="119" t="str">
        <f t="shared" ca="1" si="41"/>
        <v>-</v>
      </c>
      <c r="AF164" s="118" t="str">
        <f t="shared" ca="1" si="42"/>
        <v>-</v>
      </c>
      <c r="AG164" s="119" t="str">
        <f t="shared" ca="1" si="43"/>
        <v>-</v>
      </c>
      <c r="AH164" s="118" t="str">
        <f t="shared" ca="1" si="44"/>
        <v>-</v>
      </c>
      <c r="AI164" s="118">
        <f t="shared" ca="1" si="45"/>
        <v>0</v>
      </c>
      <c r="AJ164" s="120">
        <f t="shared" ca="1" si="46"/>
        <v>0</v>
      </c>
      <c r="AK164" s="118">
        <f t="shared" ca="1" si="33"/>
        <v>0</v>
      </c>
      <c r="AL164" s="118">
        <f t="shared" ca="1" si="34"/>
        <v>2028</v>
      </c>
    </row>
    <row r="165" spans="1:38" ht="27" customHeight="1" x14ac:dyDescent="0.25">
      <c r="A165" s="53">
        <f>'OSNOVNA PLAČA'!A159</f>
        <v>150</v>
      </c>
      <c r="B165" s="333" t="str">
        <f t="shared" ca="1" si="21"/>
        <v>A150</v>
      </c>
      <c r="C165" s="333"/>
      <c r="D165" s="54" t="str">
        <f>IF(LEN('OSNOVNA PLAČA'!C159)&gt;0,'OSNOVNA PLAČA'!C159,"")</f>
        <v/>
      </c>
      <c r="E165" s="55" t="str">
        <f>IF(LEN('OSNOVNA PLAČA'!D159)&gt;0,'OSNOVNA PLAČA'!D159,"")</f>
        <v/>
      </c>
      <c r="F165" s="164">
        <f ca="1">IF(LEN(B165)&gt;0,'OBRAČUNANA OSNOVNA PLAČA'!N159,"")</f>
        <v>0</v>
      </c>
      <c r="G165" s="57"/>
      <c r="H165" s="57"/>
      <c r="I165" s="57"/>
      <c r="J165" s="57"/>
      <c r="K165" s="57"/>
      <c r="L165" s="178">
        <f t="shared" si="38"/>
        <v>0</v>
      </c>
      <c r="M165" s="179">
        <f t="shared" ca="1" si="47"/>
        <v>0</v>
      </c>
      <c r="N165" s="179">
        <f t="shared" ca="1" si="49"/>
        <v>0</v>
      </c>
      <c r="O165" s="180">
        <f t="shared" ca="1" si="39"/>
        <v>0</v>
      </c>
      <c r="P165" s="181">
        <f t="shared" ca="1" si="48"/>
        <v>0</v>
      </c>
      <c r="Q165" s="182">
        <f t="shared" ca="1" si="40"/>
        <v>0</v>
      </c>
      <c r="R165" s="182">
        <f ca="1">IF(LEN(B165)&gt;0,'9'!R165-'9'!Q165,"")</f>
        <v>0</v>
      </c>
      <c r="S165" s="183"/>
      <c r="T165" s="33"/>
      <c r="U165" s="33"/>
      <c r="V165" s="33"/>
      <c r="W165" s="33"/>
      <c r="X165" s="33"/>
      <c r="Y165" s="33"/>
      <c r="AB165" s="243">
        <f>ROW()</f>
        <v>165</v>
      </c>
      <c r="AC165" s="118">
        <f t="shared" ca="1" si="25"/>
        <v>0</v>
      </c>
      <c r="AD165" s="118">
        <f t="shared" ca="1" si="26"/>
        <v>0</v>
      </c>
      <c r="AE165" s="119" t="str">
        <f t="shared" ca="1" si="41"/>
        <v>-</v>
      </c>
      <c r="AF165" s="118" t="str">
        <f t="shared" ca="1" si="42"/>
        <v>-</v>
      </c>
      <c r="AG165" s="119" t="str">
        <f t="shared" ca="1" si="43"/>
        <v>-</v>
      </c>
      <c r="AH165" s="118" t="str">
        <f t="shared" ca="1" si="44"/>
        <v>-</v>
      </c>
      <c r="AI165" s="118">
        <f t="shared" ca="1" si="45"/>
        <v>0</v>
      </c>
      <c r="AJ165" s="120">
        <f t="shared" ca="1" si="46"/>
        <v>0</v>
      </c>
      <c r="AK165" s="118">
        <f t="shared" ca="1" si="33"/>
        <v>0</v>
      </c>
      <c r="AL165" s="118">
        <f t="shared" ca="1" si="34"/>
        <v>2028</v>
      </c>
    </row>
    <row r="166" spans="1:38" ht="27" customHeight="1" x14ac:dyDescent="0.25">
      <c r="A166" s="53">
        <f>'OSNOVNA PLAČA'!A160</f>
        <v>151</v>
      </c>
      <c r="B166" s="333" t="str">
        <f t="shared" ca="1" si="21"/>
        <v>A151</v>
      </c>
      <c r="C166" s="333"/>
      <c r="D166" s="54" t="str">
        <f>IF(LEN('OSNOVNA PLAČA'!C160)&gt;0,'OSNOVNA PLAČA'!C160,"")</f>
        <v/>
      </c>
      <c r="E166" s="55" t="str">
        <f>IF(LEN('OSNOVNA PLAČA'!D160)&gt;0,'OSNOVNA PLAČA'!D160,"")</f>
        <v/>
      </c>
      <c r="F166" s="164">
        <f ca="1">IF(LEN(B166)&gt;0,'OBRAČUNANA OSNOVNA PLAČA'!N160,"")</f>
        <v>0</v>
      </c>
      <c r="G166" s="57"/>
      <c r="H166" s="57"/>
      <c r="I166" s="57"/>
      <c r="J166" s="57"/>
      <c r="K166" s="57"/>
      <c r="L166" s="178">
        <f t="shared" si="38"/>
        <v>0</v>
      </c>
      <c r="M166" s="179">
        <f t="shared" ca="1" si="47"/>
        <v>0</v>
      </c>
      <c r="N166" s="179">
        <f t="shared" ca="1" si="49"/>
        <v>0</v>
      </c>
      <c r="O166" s="180">
        <f t="shared" ca="1" si="39"/>
        <v>0</v>
      </c>
      <c r="P166" s="181">
        <f t="shared" ca="1" si="48"/>
        <v>0</v>
      </c>
      <c r="Q166" s="182">
        <f t="shared" ca="1" si="40"/>
        <v>0</v>
      </c>
      <c r="R166" s="182">
        <f ca="1">IF(LEN(B166)&gt;0,'9'!R166-'9'!Q166,"")</f>
        <v>0</v>
      </c>
      <c r="S166" s="183"/>
      <c r="T166" s="33"/>
      <c r="U166" s="33"/>
      <c r="V166" s="33"/>
      <c r="W166" s="33"/>
      <c r="X166" s="33"/>
      <c r="Y166" s="33"/>
      <c r="AB166" s="243">
        <f>ROW()</f>
        <v>166</v>
      </c>
      <c r="AC166" s="118">
        <f t="shared" ca="1" si="25"/>
        <v>0</v>
      </c>
      <c r="AD166" s="118">
        <f t="shared" ca="1" si="26"/>
        <v>0</v>
      </c>
      <c r="AE166" s="119" t="str">
        <f t="shared" ca="1" si="41"/>
        <v>-</v>
      </c>
      <c r="AF166" s="118" t="str">
        <f t="shared" ca="1" si="42"/>
        <v>-</v>
      </c>
      <c r="AG166" s="119" t="str">
        <f t="shared" ca="1" si="43"/>
        <v>-</v>
      </c>
      <c r="AH166" s="118" t="str">
        <f t="shared" ca="1" si="44"/>
        <v>-</v>
      </c>
      <c r="AI166" s="118">
        <f t="shared" ca="1" si="45"/>
        <v>0</v>
      </c>
      <c r="AJ166" s="120">
        <f t="shared" ca="1" si="46"/>
        <v>0</v>
      </c>
      <c r="AK166" s="118">
        <f t="shared" ca="1" si="33"/>
        <v>0</v>
      </c>
      <c r="AL166" s="118">
        <f t="shared" ca="1" si="34"/>
        <v>2028</v>
      </c>
    </row>
    <row r="167" spans="1:38" ht="27" customHeight="1" x14ac:dyDescent="0.25">
      <c r="A167" s="53">
        <f>'OSNOVNA PLAČA'!A161</f>
        <v>152</v>
      </c>
      <c r="B167" s="333" t="str">
        <f t="shared" ca="1" si="21"/>
        <v>A152</v>
      </c>
      <c r="C167" s="333"/>
      <c r="D167" s="54" t="str">
        <f>IF(LEN('OSNOVNA PLAČA'!C161)&gt;0,'OSNOVNA PLAČA'!C161,"")</f>
        <v/>
      </c>
      <c r="E167" s="55" t="str">
        <f>IF(LEN('OSNOVNA PLAČA'!D161)&gt;0,'OSNOVNA PLAČA'!D161,"")</f>
        <v/>
      </c>
      <c r="F167" s="164">
        <f ca="1">IF(LEN(B167)&gt;0,'OBRAČUNANA OSNOVNA PLAČA'!N161,"")</f>
        <v>0</v>
      </c>
      <c r="G167" s="57"/>
      <c r="H167" s="57"/>
      <c r="I167" s="57"/>
      <c r="J167" s="57"/>
      <c r="K167" s="57"/>
      <c r="L167" s="178">
        <f t="shared" si="38"/>
        <v>0</v>
      </c>
      <c r="M167" s="179">
        <f t="shared" ca="1" si="47"/>
        <v>0</v>
      </c>
      <c r="N167" s="179">
        <f t="shared" ca="1" si="49"/>
        <v>0</v>
      </c>
      <c r="O167" s="180">
        <f t="shared" ca="1" si="39"/>
        <v>0</v>
      </c>
      <c r="P167" s="181">
        <f t="shared" ca="1" si="48"/>
        <v>0</v>
      </c>
      <c r="Q167" s="182">
        <f t="shared" ca="1" si="40"/>
        <v>0</v>
      </c>
      <c r="R167" s="182">
        <f ca="1">IF(LEN(B167)&gt;0,'9'!R167-'9'!Q167,"")</f>
        <v>0</v>
      </c>
      <c r="S167" s="183"/>
      <c r="T167" s="33"/>
      <c r="U167" s="33"/>
      <c r="V167" s="33"/>
      <c r="W167" s="33"/>
      <c r="X167" s="33"/>
      <c r="Y167" s="33"/>
      <c r="AB167" s="243">
        <f>ROW()</f>
        <v>167</v>
      </c>
      <c r="AC167" s="118">
        <f t="shared" ca="1" si="25"/>
        <v>0</v>
      </c>
      <c r="AD167" s="118">
        <f t="shared" ca="1" si="26"/>
        <v>0</v>
      </c>
      <c r="AE167" s="119" t="str">
        <f t="shared" ca="1" si="41"/>
        <v>-</v>
      </c>
      <c r="AF167" s="118" t="str">
        <f t="shared" ca="1" si="42"/>
        <v>-</v>
      </c>
      <c r="AG167" s="119" t="str">
        <f t="shared" ca="1" si="43"/>
        <v>-</v>
      </c>
      <c r="AH167" s="118" t="str">
        <f t="shared" ca="1" si="44"/>
        <v>-</v>
      </c>
      <c r="AI167" s="118">
        <f t="shared" ca="1" si="45"/>
        <v>0</v>
      </c>
      <c r="AJ167" s="120">
        <f t="shared" ca="1" si="46"/>
        <v>0</v>
      </c>
      <c r="AK167" s="118">
        <f t="shared" ca="1" si="33"/>
        <v>0</v>
      </c>
      <c r="AL167" s="118">
        <f t="shared" ca="1" si="34"/>
        <v>2028</v>
      </c>
    </row>
    <row r="168" spans="1:38" ht="27" customHeight="1" x14ac:dyDescent="0.25">
      <c r="A168" s="53">
        <f>'OSNOVNA PLAČA'!A162</f>
        <v>153</v>
      </c>
      <c r="B168" s="333" t="str">
        <f t="shared" ca="1" si="21"/>
        <v>A153</v>
      </c>
      <c r="C168" s="333"/>
      <c r="D168" s="54" t="str">
        <f>IF(LEN('OSNOVNA PLAČA'!C162)&gt;0,'OSNOVNA PLAČA'!C162,"")</f>
        <v/>
      </c>
      <c r="E168" s="55" t="str">
        <f>IF(LEN('OSNOVNA PLAČA'!D162)&gt;0,'OSNOVNA PLAČA'!D162,"")</f>
        <v/>
      </c>
      <c r="F168" s="164">
        <f ca="1">IF(LEN(B168)&gt;0,'OBRAČUNANA OSNOVNA PLAČA'!N162,"")</f>
        <v>0</v>
      </c>
      <c r="G168" s="57"/>
      <c r="H168" s="57"/>
      <c r="I168" s="57"/>
      <c r="J168" s="57"/>
      <c r="K168" s="57"/>
      <c r="L168" s="178">
        <f t="shared" si="38"/>
        <v>0</v>
      </c>
      <c r="M168" s="179">
        <f t="shared" ca="1" si="47"/>
        <v>0</v>
      </c>
      <c r="N168" s="179">
        <f t="shared" ca="1" si="49"/>
        <v>0</v>
      </c>
      <c r="O168" s="180">
        <f t="shared" ca="1" si="39"/>
        <v>0</v>
      </c>
      <c r="P168" s="181">
        <f t="shared" ca="1" si="48"/>
        <v>0</v>
      </c>
      <c r="Q168" s="182">
        <f t="shared" ca="1" si="40"/>
        <v>0</v>
      </c>
      <c r="R168" s="182">
        <f ca="1">IF(LEN(B168)&gt;0,'9'!R168-'9'!Q168,"")</f>
        <v>0</v>
      </c>
      <c r="S168" s="183"/>
      <c r="T168" s="33"/>
      <c r="U168" s="33"/>
      <c r="V168" s="33"/>
      <c r="W168" s="33"/>
      <c r="X168" s="33"/>
      <c r="Y168" s="33"/>
      <c r="AB168" s="243">
        <f>ROW()</f>
        <v>168</v>
      </c>
      <c r="AC168" s="118">
        <f t="shared" ca="1" si="25"/>
        <v>0</v>
      </c>
      <c r="AD168" s="118">
        <f t="shared" ca="1" si="26"/>
        <v>0</v>
      </c>
      <c r="AE168" s="119" t="str">
        <f t="shared" ca="1" si="41"/>
        <v>-</v>
      </c>
      <c r="AF168" s="118" t="str">
        <f t="shared" ca="1" si="42"/>
        <v>-</v>
      </c>
      <c r="AG168" s="119" t="str">
        <f t="shared" ca="1" si="43"/>
        <v>-</v>
      </c>
      <c r="AH168" s="118" t="str">
        <f t="shared" ca="1" si="44"/>
        <v>-</v>
      </c>
      <c r="AI168" s="118">
        <f t="shared" ca="1" si="45"/>
        <v>0</v>
      </c>
      <c r="AJ168" s="120">
        <f t="shared" ca="1" si="46"/>
        <v>0</v>
      </c>
      <c r="AK168" s="118">
        <f t="shared" ca="1" si="33"/>
        <v>0</v>
      </c>
      <c r="AL168" s="118">
        <f t="shared" ca="1" si="34"/>
        <v>2028</v>
      </c>
    </row>
    <row r="169" spans="1:38" ht="27" customHeight="1" x14ac:dyDescent="0.25">
      <c r="A169" s="53">
        <f>'OSNOVNA PLAČA'!A163</f>
        <v>154</v>
      </c>
      <c r="B169" s="333" t="str">
        <f t="shared" ca="1" si="21"/>
        <v>A154</v>
      </c>
      <c r="C169" s="333"/>
      <c r="D169" s="54" t="str">
        <f>IF(LEN('OSNOVNA PLAČA'!C163)&gt;0,'OSNOVNA PLAČA'!C163,"")</f>
        <v/>
      </c>
      <c r="E169" s="55" t="str">
        <f>IF(LEN('OSNOVNA PLAČA'!D163)&gt;0,'OSNOVNA PLAČA'!D163,"")</f>
        <v/>
      </c>
      <c r="F169" s="164">
        <f ca="1">IF(LEN(B169)&gt;0,'OBRAČUNANA OSNOVNA PLAČA'!N163,"")</f>
        <v>0</v>
      </c>
      <c r="G169" s="57"/>
      <c r="H169" s="57"/>
      <c r="I169" s="57"/>
      <c r="J169" s="57"/>
      <c r="K169" s="57"/>
      <c r="L169" s="178">
        <f t="shared" si="38"/>
        <v>0</v>
      </c>
      <c r="M169" s="179">
        <f t="shared" ca="1" si="47"/>
        <v>0</v>
      </c>
      <c r="N169" s="179">
        <f t="shared" ca="1" si="49"/>
        <v>0</v>
      </c>
      <c r="O169" s="180">
        <f t="shared" ca="1" si="39"/>
        <v>0</v>
      </c>
      <c r="P169" s="181">
        <f t="shared" ca="1" si="48"/>
        <v>0</v>
      </c>
      <c r="Q169" s="182">
        <f t="shared" ca="1" si="40"/>
        <v>0</v>
      </c>
      <c r="R169" s="182">
        <f ca="1">IF(LEN(B169)&gt;0,'9'!R169-'9'!Q169,"")</f>
        <v>0</v>
      </c>
      <c r="S169" s="183"/>
      <c r="T169" s="33"/>
      <c r="U169" s="33"/>
      <c r="V169" s="33"/>
      <c r="W169" s="33"/>
      <c r="X169" s="33"/>
      <c r="Y169" s="33"/>
      <c r="AB169" s="243">
        <f>ROW()</f>
        <v>169</v>
      </c>
      <c r="AC169" s="118">
        <f t="shared" ca="1" si="25"/>
        <v>0</v>
      </c>
      <c r="AD169" s="118">
        <f t="shared" ca="1" si="26"/>
        <v>0</v>
      </c>
      <c r="AE169" s="119" t="str">
        <f t="shared" ca="1" si="41"/>
        <v>-</v>
      </c>
      <c r="AF169" s="118" t="str">
        <f t="shared" ca="1" si="42"/>
        <v>-</v>
      </c>
      <c r="AG169" s="119" t="str">
        <f t="shared" ca="1" si="43"/>
        <v>-</v>
      </c>
      <c r="AH169" s="118" t="str">
        <f t="shared" ca="1" si="44"/>
        <v>-</v>
      </c>
      <c r="AI169" s="118">
        <f t="shared" ca="1" si="45"/>
        <v>0</v>
      </c>
      <c r="AJ169" s="120">
        <f t="shared" ca="1" si="46"/>
        <v>0</v>
      </c>
      <c r="AK169" s="118">
        <f t="shared" ca="1" si="33"/>
        <v>0</v>
      </c>
      <c r="AL169" s="118">
        <f t="shared" ca="1" si="34"/>
        <v>2028</v>
      </c>
    </row>
    <row r="170" spans="1:38" ht="27" customHeight="1" x14ac:dyDescent="0.25">
      <c r="A170" s="53">
        <f>'OSNOVNA PLAČA'!A164</f>
        <v>155</v>
      </c>
      <c r="B170" s="333" t="str">
        <f t="shared" ca="1" si="21"/>
        <v>A155</v>
      </c>
      <c r="C170" s="333"/>
      <c r="D170" s="54" t="str">
        <f>IF(LEN('OSNOVNA PLAČA'!C164)&gt;0,'OSNOVNA PLAČA'!C164,"")</f>
        <v/>
      </c>
      <c r="E170" s="55" t="str">
        <f>IF(LEN('OSNOVNA PLAČA'!D164)&gt;0,'OSNOVNA PLAČA'!D164,"")</f>
        <v/>
      </c>
      <c r="F170" s="164">
        <f ca="1">IF(LEN(B170)&gt;0,'OBRAČUNANA OSNOVNA PLAČA'!N164,"")</f>
        <v>0</v>
      </c>
      <c r="G170" s="57"/>
      <c r="H170" s="57"/>
      <c r="I170" s="57"/>
      <c r="J170" s="57"/>
      <c r="K170" s="57"/>
      <c r="L170" s="178">
        <f t="shared" si="38"/>
        <v>0</v>
      </c>
      <c r="M170" s="179">
        <f t="shared" ca="1" si="47"/>
        <v>0</v>
      </c>
      <c r="N170" s="179">
        <f t="shared" ca="1" si="49"/>
        <v>0</v>
      </c>
      <c r="O170" s="180">
        <f t="shared" ca="1" si="39"/>
        <v>0</v>
      </c>
      <c r="P170" s="181">
        <f t="shared" ca="1" si="48"/>
        <v>0</v>
      </c>
      <c r="Q170" s="182">
        <f t="shared" ca="1" si="40"/>
        <v>0</v>
      </c>
      <c r="R170" s="182">
        <f ca="1">IF(LEN(B170)&gt;0,'9'!R170-'9'!Q170,"")</f>
        <v>0</v>
      </c>
      <c r="S170" s="183"/>
      <c r="T170" s="33"/>
      <c r="U170" s="33"/>
      <c r="V170" s="33"/>
      <c r="W170" s="33"/>
      <c r="X170" s="33"/>
      <c r="Y170" s="33"/>
      <c r="AB170" s="243">
        <f>ROW()</f>
        <v>170</v>
      </c>
      <c r="AC170" s="118">
        <f t="shared" ca="1" si="25"/>
        <v>0</v>
      </c>
      <c r="AD170" s="118">
        <f t="shared" ca="1" si="26"/>
        <v>0</v>
      </c>
      <c r="AE170" s="119" t="str">
        <f t="shared" ca="1" si="41"/>
        <v>-</v>
      </c>
      <c r="AF170" s="118" t="str">
        <f t="shared" ca="1" si="42"/>
        <v>-</v>
      </c>
      <c r="AG170" s="119" t="str">
        <f t="shared" ca="1" si="43"/>
        <v>-</v>
      </c>
      <c r="AH170" s="118" t="str">
        <f t="shared" ca="1" si="44"/>
        <v>-</v>
      </c>
      <c r="AI170" s="118">
        <f t="shared" ca="1" si="45"/>
        <v>0</v>
      </c>
      <c r="AJ170" s="120">
        <f t="shared" ca="1" si="46"/>
        <v>0</v>
      </c>
      <c r="AK170" s="118">
        <f t="shared" ca="1" si="33"/>
        <v>0</v>
      </c>
      <c r="AL170" s="118">
        <f t="shared" ca="1" si="34"/>
        <v>2028</v>
      </c>
    </row>
    <row r="171" spans="1:38" ht="27" customHeight="1" x14ac:dyDescent="0.25">
      <c r="A171" s="53">
        <f>'OSNOVNA PLAČA'!A165</f>
        <v>156</v>
      </c>
      <c r="B171" s="333" t="str">
        <f t="shared" ca="1" si="21"/>
        <v>A156</v>
      </c>
      <c r="C171" s="333"/>
      <c r="D171" s="54" t="str">
        <f>IF(LEN('OSNOVNA PLAČA'!C165)&gt;0,'OSNOVNA PLAČA'!C165,"")</f>
        <v/>
      </c>
      <c r="E171" s="55" t="str">
        <f>IF(LEN('OSNOVNA PLAČA'!D165)&gt;0,'OSNOVNA PLAČA'!D165,"")</f>
        <v/>
      </c>
      <c r="F171" s="164">
        <f ca="1">IF(LEN(B171)&gt;0,'OBRAČUNANA OSNOVNA PLAČA'!N165,"")</f>
        <v>0</v>
      </c>
      <c r="G171" s="57"/>
      <c r="H171" s="57"/>
      <c r="I171" s="57"/>
      <c r="J171" s="57"/>
      <c r="K171" s="57"/>
      <c r="L171" s="178">
        <f t="shared" si="38"/>
        <v>0</v>
      </c>
      <c r="M171" s="179">
        <f t="shared" ca="1" si="47"/>
        <v>0</v>
      </c>
      <c r="N171" s="179">
        <f t="shared" ca="1" si="49"/>
        <v>0</v>
      </c>
      <c r="O171" s="180">
        <f t="shared" ca="1" si="39"/>
        <v>0</v>
      </c>
      <c r="P171" s="181">
        <f t="shared" ca="1" si="48"/>
        <v>0</v>
      </c>
      <c r="Q171" s="182">
        <f t="shared" ca="1" si="40"/>
        <v>0</v>
      </c>
      <c r="R171" s="182">
        <f ca="1">IF(LEN(B171)&gt;0,'9'!R171-'9'!Q171,"")</f>
        <v>0</v>
      </c>
      <c r="S171" s="183"/>
      <c r="T171" s="33"/>
      <c r="U171" s="33"/>
      <c r="V171" s="33"/>
      <c r="W171" s="33"/>
      <c r="X171" s="33"/>
      <c r="Y171" s="33"/>
      <c r="AB171" s="243">
        <f>ROW()</f>
        <v>171</v>
      </c>
      <c r="AC171" s="118">
        <f t="shared" ca="1" si="25"/>
        <v>0</v>
      </c>
      <c r="AD171" s="118">
        <f t="shared" ca="1" si="26"/>
        <v>0</v>
      </c>
      <c r="AE171" s="119" t="str">
        <f t="shared" ca="1" si="41"/>
        <v>-</v>
      </c>
      <c r="AF171" s="118" t="str">
        <f t="shared" ca="1" si="42"/>
        <v>-</v>
      </c>
      <c r="AG171" s="119" t="str">
        <f t="shared" ca="1" si="43"/>
        <v>-</v>
      </c>
      <c r="AH171" s="118" t="str">
        <f t="shared" ca="1" si="44"/>
        <v>-</v>
      </c>
      <c r="AI171" s="118">
        <f t="shared" ca="1" si="45"/>
        <v>0</v>
      </c>
      <c r="AJ171" s="120">
        <f t="shared" ca="1" si="46"/>
        <v>0</v>
      </c>
      <c r="AK171" s="118">
        <f t="shared" ca="1" si="33"/>
        <v>0</v>
      </c>
      <c r="AL171" s="118">
        <f t="shared" ca="1" si="34"/>
        <v>2028</v>
      </c>
    </row>
    <row r="172" spans="1:38" ht="27" customHeight="1" x14ac:dyDescent="0.25">
      <c r="A172" s="53">
        <f>'OSNOVNA PLAČA'!A166</f>
        <v>157</v>
      </c>
      <c r="B172" s="333" t="str">
        <f t="shared" ca="1" si="21"/>
        <v>A157</v>
      </c>
      <c r="C172" s="333"/>
      <c r="D172" s="54" t="str">
        <f>IF(LEN('OSNOVNA PLAČA'!C166)&gt;0,'OSNOVNA PLAČA'!C166,"")</f>
        <v/>
      </c>
      <c r="E172" s="55" t="str">
        <f>IF(LEN('OSNOVNA PLAČA'!D166)&gt;0,'OSNOVNA PLAČA'!D166,"")</f>
        <v/>
      </c>
      <c r="F172" s="164">
        <f ca="1">IF(LEN(B172)&gt;0,'OBRAČUNANA OSNOVNA PLAČA'!N166,"")</f>
        <v>0</v>
      </c>
      <c r="G172" s="57"/>
      <c r="H172" s="57"/>
      <c r="I172" s="57"/>
      <c r="J172" s="57"/>
      <c r="K172" s="57"/>
      <c r="L172" s="178">
        <f t="shared" si="38"/>
        <v>0</v>
      </c>
      <c r="M172" s="179">
        <f t="shared" ca="1" si="47"/>
        <v>0</v>
      </c>
      <c r="N172" s="179">
        <f t="shared" ca="1" si="49"/>
        <v>0</v>
      </c>
      <c r="O172" s="180">
        <f t="shared" ca="1" si="39"/>
        <v>0</v>
      </c>
      <c r="P172" s="181">
        <f t="shared" ca="1" si="48"/>
        <v>0</v>
      </c>
      <c r="Q172" s="182">
        <f t="shared" ca="1" si="40"/>
        <v>0</v>
      </c>
      <c r="R172" s="182">
        <f ca="1">IF(LEN(B172)&gt;0,'9'!R172-'9'!Q172,"")</f>
        <v>0</v>
      </c>
      <c r="S172" s="183"/>
      <c r="T172" s="33"/>
      <c r="U172" s="33"/>
      <c r="V172" s="33"/>
      <c r="W172" s="33"/>
      <c r="X172" s="33"/>
      <c r="Y172" s="33"/>
      <c r="AB172" s="243">
        <f>ROW()</f>
        <v>172</v>
      </c>
      <c r="AC172" s="118">
        <f t="shared" ca="1" si="25"/>
        <v>0</v>
      </c>
      <c r="AD172" s="118">
        <f t="shared" ca="1" si="26"/>
        <v>0</v>
      </c>
      <c r="AE172" s="119" t="str">
        <f t="shared" ca="1" si="41"/>
        <v>-</v>
      </c>
      <c r="AF172" s="118" t="str">
        <f t="shared" ca="1" si="42"/>
        <v>-</v>
      </c>
      <c r="AG172" s="119" t="str">
        <f t="shared" ca="1" si="43"/>
        <v>-</v>
      </c>
      <c r="AH172" s="118" t="str">
        <f t="shared" ca="1" si="44"/>
        <v>-</v>
      </c>
      <c r="AI172" s="118">
        <f t="shared" ca="1" si="45"/>
        <v>0</v>
      </c>
      <c r="AJ172" s="120">
        <f t="shared" ca="1" si="46"/>
        <v>0</v>
      </c>
      <c r="AK172" s="118">
        <f t="shared" ca="1" si="33"/>
        <v>0</v>
      </c>
      <c r="AL172" s="118">
        <f t="shared" ca="1" si="34"/>
        <v>2028</v>
      </c>
    </row>
    <row r="173" spans="1:38" ht="27" customHeight="1" x14ac:dyDescent="0.25">
      <c r="A173" s="53">
        <f>'OSNOVNA PLAČA'!A167</f>
        <v>158</v>
      </c>
      <c r="B173" s="333" t="str">
        <f t="shared" ca="1" si="21"/>
        <v>A158</v>
      </c>
      <c r="C173" s="333"/>
      <c r="D173" s="54" t="str">
        <f>IF(LEN('OSNOVNA PLAČA'!C167)&gt;0,'OSNOVNA PLAČA'!C167,"")</f>
        <v/>
      </c>
      <c r="E173" s="55" t="str">
        <f>IF(LEN('OSNOVNA PLAČA'!D167)&gt;0,'OSNOVNA PLAČA'!D167,"")</f>
        <v/>
      </c>
      <c r="F173" s="164">
        <f ca="1">IF(LEN(B173)&gt;0,'OBRAČUNANA OSNOVNA PLAČA'!N167,"")</f>
        <v>0</v>
      </c>
      <c r="G173" s="57"/>
      <c r="H173" s="57"/>
      <c r="I173" s="57"/>
      <c r="J173" s="57"/>
      <c r="K173" s="57"/>
      <c r="L173" s="178">
        <f t="shared" si="38"/>
        <v>0</v>
      </c>
      <c r="M173" s="179">
        <f t="shared" ca="1" si="47"/>
        <v>0</v>
      </c>
      <c r="N173" s="179">
        <f t="shared" ca="1" si="49"/>
        <v>0</v>
      </c>
      <c r="O173" s="180">
        <f t="shared" ca="1" si="39"/>
        <v>0</v>
      </c>
      <c r="P173" s="181">
        <f t="shared" ca="1" si="48"/>
        <v>0</v>
      </c>
      <c r="Q173" s="182">
        <f t="shared" ca="1" si="40"/>
        <v>0</v>
      </c>
      <c r="R173" s="182">
        <f ca="1">IF(LEN(B173)&gt;0,'9'!R173-'9'!Q173,"")</f>
        <v>0</v>
      </c>
      <c r="S173" s="183"/>
      <c r="T173" s="33"/>
      <c r="U173" s="33"/>
      <c r="V173" s="33"/>
      <c r="W173" s="33"/>
      <c r="X173" s="33"/>
      <c r="Y173" s="33"/>
      <c r="AB173" s="243">
        <f>ROW()</f>
        <v>173</v>
      </c>
      <c r="AC173" s="118">
        <f t="shared" ca="1" si="25"/>
        <v>0</v>
      </c>
      <c r="AD173" s="118">
        <f t="shared" ca="1" si="26"/>
        <v>0</v>
      </c>
      <c r="AE173" s="119" t="str">
        <f t="shared" ca="1" si="41"/>
        <v>-</v>
      </c>
      <c r="AF173" s="118" t="str">
        <f t="shared" ca="1" si="42"/>
        <v>-</v>
      </c>
      <c r="AG173" s="119" t="str">
        <f t="shared" ca="1" si="43"/>
        <v>-</v>
      </c>
      <c r="AH173" s="118" t="str">
        <f t="shared" ca="1" si="44"/>
        <v>-</v>
      </c>
      <c r="AI173" s="118">
        <f t="shared" ca="1" si="45"/>
        <v>0</v>
      </c>
      <c r="AJ173" s="120">
        <f t="shared" ca="1" si="46"/>
        <v>0</v>
      </c>
      <c r="AK173" s="118">
        <f t="shared" ca="1" si="33"/>
        <v>0</v>
      </c>
      <c r="AL173" s="118">
        <f t="shared" ca="1" si="34"/>
        <v>2028</v>
      </c>
    </row>
    <row r="174" spans="1:38" ht="27" customHeight="1" x14ac:dyDescent="0.25">
      <c r="A174" s="53">
        <f>'OSNOVNA PLAČA'!A168</f>
        <v>159</v>
      </c>
      <c r="B174" s="333" t="str">
        <f t="shared" ca="1" si="21"/>
        <v>A159</v>
      </c>
      <c r="C174" s="333"/>
      <c r="D174" s="54" t="str">
        <f>IF(LEN('OSNOVNA PLAČA'!C168)&gt;0,'OSNOVNA PLAČA'!C168,"")</f>
        <v/>
      </c>
      <c r="E174" s="55" t="str">
        <f>IF(LEN('OSNOVNA PLAČA'!D168)&gt;0,'OSNOVNA PLAČA'!D168,"")</f>
        <v/>
      </c>
      <c r="F174" s="164">
        <f ca="1">IF(LEN(B174)&gt;0,'OBRAČUNANA OSNOVNA PLAČA'!N168,"")</f>
        <v>0</v>
      </c>
      <c r="G174" s="57"/>
      <c r="H174" s="57"/>
      <c r="I174" s="57"/>
      <c r="J174" s="57"/>
      <c r="K174" s="57"/>
      <c r="L174" s="178">
        <f t="shared" si="38"/>
        <v>0</v>
      </c>
      <c r="M174" s="179">
        <f t="shared" ca="1" si="47"/>
        <v>0</v>
      </c>
      <c r="N174" s="179">
        <f t="shared" ca="1" si="49"/>
        <v>0</v>
      </c>
      <c r="O174" s="180">
        <f t="shared" ca="1" si="39"/>
        <v>0</v>
      </c>
      <c r="P174" s="181">
        <f t="shared" ca="1" si="48"/>
        <v>0</v>
      </c>
      <c r="Q174" s="182">
        <f t="shared" ca="1" si="40"/>
        <v>0</v>
      </c>
      <c r="R174" s="182">
        <f ca="1">IF(LEN(B174)&gt;0,'9'!R174-'9'!Q174,"")</f>
        <v>0</v>
      </c>
      <c r="S174" s="183"/>
      <c r="T174" s="33"/>
      <c r="U174" s="33"/>
      <c r="V174" s="33"/>
      <c r="W174" s="33"/>
      <c r="X174" s="33"/>
      <c r="Y174" s="33"/>
      <c r="AB174" s="243">
        <f>ROW()</f>
        <v>174</v>
      </c>
      <c r="AC174" s="118">
        <f t="shared" ca="1" si="25"/>
        <v>0</v>
      </c>
      <c r="AD174" s="118">
        <f t="shared" ca="1" si="26"/>
        <v>0</v>
      </c>
      <c r="AE174" s="119" t="str">
        <f t="shared" ca="1" si="41"/>
        <v>-</v>
      </c>
      <c r="AF174" s="118" t="str">
        <f t="shared" ca="1" si="42"/>
        <v>-</v>
      </c>
      <c r="AG174" s="119" t="str">
        <f t="shared" ca="1" si="43"/>
        <v>-</v>
      </c>
      <c r="AH174" s="118" t="str">
        <f t="shared" ca="1" si="44"/>
        <v>-</v>
      </c>
      <c r="AI174" s="118">
        <f t="shared" ca="1" si="45"/>
        <v>0</v>
      </c>
      <c r="AJ174" s="120">
        <f t="shared" ca="1" si="46"/>
        <v>0</v>
      </c>
      <c r="AK174" s="118">
        <f t="shared" ca="1" si="33"/>
        <v>0</v>
      </c>
      <c r="AL174" s="118">
        <f t="shared" ca="1" si="34"/>
        <v>2028</v>
      </c>
    </row>
    <row r="175" spans="1:38" ht="27" customHeight="1" x14ac:dyDescent="0.25">
      <c r="A175" s="53">
        <f>'OSNOVNA PLAČA'!A169</f>
        <v>160</v>
      </c>
      <c r="B175" s="333" t="str">
        <f t="shared" ca="1" si="21"/>
        <v>A160</v>
      </c>
      <c r="C175" s="333"/>
      <c r="D175" s="54" t="str">
        <f>IF(LEN('OSNOVNA PLAČA'!C169)&gt;0,'OSNOVNA PLAČA'!C169,"")</f>
        <v/>
      </c>
      <c r="E175" s="55" t="str">
        <f>IF(LEN('OSNOVNA PLAČA'!D169)&gt;0,'OSNOVNA PLAČA'!D169,"")</f>
        <v/>
      </c>
      <c r="F175" s="164">
        <f ca="1">IF(LEN(B175)&gt;0,'OBRAČUNANA OSNOVNA PLAČA'!N169,"")</f>
        <v>0</v>
      </c>
      <c r="G175" s="57"/>
      <c r="H175" s="57"/>
      <c r="I175" s="57"/>
      <c r="J175" s="57"/>
      <c r="K175" s="57"/>
      <c r="L175" s="178">
        <f t="shared" si="38"/>
        <v>0</v>
      </c>
      <c r="M175" s="179">
        <f t="shared" ca="1" si="47"/>
        <v>0</v>
      </c>
      <c r="N175" s="179">
        <f t="shared" ca="1" si="49"/>
        <v>0</v>
      </c>
      <c r="O175" s="180">
        <f t="shared" ca="1" si="39"/>
        <v>0</v>
      </c>
      <c r="P175" s="181">
        <f t="shared" ca="1" si="48"/>
        <v>0</v>
      </c>
      <c r="Q175" s="182">
        <f t="shared" ca="1" si="40"/>
        <v>0</v>
      </c>
      <c r="R175" s="182">
        <f ca="1">IF(LEN(B175)&gt;0,'9'!R175-'9'!Q175,"")</f>
        <v>0</v>
      </c>
      <c r="S175" s="183"/>
      <c r="T175" s="33"/>
      <c r="U175" s="33"/>
      <c r="V175" s="33"/>
      <c r="W175" s="33"/>
      <c r="X175" s="33"/>
      <c r="Y175" s="33"/>
      <c r="AB175" s="243">
        <f>ROW()</f>
        <v>175</v>
      </c>
      <c r="AC175" s="118">
        <f t="shared" ca="1" si="25"/>
        <v>0</v>
      </c>
      <c r="AD175" s="118">
        <f t="shared" ca="1" si="26"/>
        <v>0</v>
      </c>
      <c r="AE175" s="119" t="str">
        <f t="shared" ca="1" si="41"/>
        <v>-</v>
      </c>
      <c r="AF175" s="118" t="str">
        <f t="shared" ca="1" si="42"/>
        <v>-</v>
      </c>
      <c r="AG175" s="119" t="str">
        <f t="shared" ca="1" si="43"/>
        <v>-</v>
      </c>
      <c r="AH175" s="118" t="str">
        <f t="shared" ca="1" si="44"/>
        <v>-</v>
      </c>
      <c r="AI175" s="118">
        <f t="shared" ca="1" si="45"/>
        <v>0</v>
      </c>
      <c r="AJ175" s="120">
        <f t="shared" ca="1" si="46"/>
        <v>0</v>
      </c>
      <c r="AK175" s="118">
        <f t="shared" ca="1" si="33"/>
        <v>0</v>
      </c>
      <c r="AL175" s="118">
        <f t="shared" ca="1" si="34"/>
        <v>2028</v>
      </c>
    </row>
    <row r="176" spans="1:38" ht="27" customHeight="1" x14ac:dyDescent="0.25">
      <c r="A176" s="53">
        <f>'OSNOVNA PLAČA'!A170</f>
        <v>161</v>
      </c>
      <c r="B176" s="333" t="str">
        <f t="shared" ca="1" si="21"/>
        <v>A161</v>
      </c>
      <c r="C176" s="333"/>
      <c r="D176" s="54" t="str">
        <f>IF(LEN('OSNOVNA PLAČA'!C170)&gt;0,'OSNOVNA PLAČA'!C170,"")</f>
        <v/>
      </c>
      <c r="E176" s="55" t="str">
        <f>IF(LEN('OSNOVNA PLAČA'!D170)&gt;0,'OSNOVNA PLAČA'!D170,"")</f>
        <v/>
      </c>
      <c r="F176" s="164">
        <f ca="1">IF(LEN(B176)&gt;0,'OBRAČUNANA OSNOVNA PLAČA'!N170,"")</f>
        <v>0</v>
      </c>
      <c r="G176" s="57"/>
      <c r="H176" s="57"/>
      <c r="I176" s="57"/>
      <c r="J176" s="57"/>
      <c r="K176" s="57"/>
      <c r="L176" s="178">
        <f t="shared" si="38"/>
        <v>0</v>
      </c>
      <c r="M176" s="179">
        <f t="shared" ca="1" si="47"/>
        <v>0</v>
      </c>
      <c r="N176" s="179">
        <f t="shared" ca="1" si="49"/>
        <v>0</v>
      </c>
      <c r="O176" s="180">
        <f t="shared" ca="1" si="39"/>
        <v>0</v>
      </c>
      <c r="P176" s="181">
        <f t="shared" ca="1" si="48"/>
        <v>0</v>
      </c>
      <c r="Q176" s="182">
        <f t="shared" ca="1" si="40"/>
        <v>0</v>
      </c>
      <c r="R176" s="182">
        <f ca="1">IF(LEN(B176)&gt;0,'9'!R176-'9'!Q176,"")</f>
        <v>0</v>
      </c>
      <c r="S176" s="183"/>
      <c r="T176" s="33"/>
      <c r="U176" s="33"/>
      <c r="V176" s="33"/>
      <c r="W176" s="33"/>
      <c r="X176" s="33"/>
      <c r="Y176" s="33"/>
      <c r="AB176" s="243">
        <f>ROW()</f>
        <v>176</v>
      </c>
      <c r="AC176" s="118">
        <f t="shared" ca="1" si="25"/>
        <v>0</v>
      </c>
      <c r="AD176" s="118">
        <f t="shared" ca="1" si="26"/>
        <v>0</v>
      </c>
      <c r="AE176" s="119" t="str">
        <f t="shared" ca="1" si="41"/>
        <v>-</v>
      </c>
      <c r="AF176" s="118" t="str">
        <f t="shared" ca="1" si="42"/>
        <v>-</v>
      </c>
      <c r="AG176" s="119" t="str">
        <f t="shared" ca="1" si="43"/>
        <v>-</v>
      </c>
      <c r="AH176" s="118" t="str">
        <f t="shared" ca="1" si="44"/>
        <v>-</v>
      </c>
      <c r="AI176" s="118">
        <f t="shared" ca="1" si="45"/>
        <v>0</v>
      </c>
      <c r="AJ176" s="120">
        <f t="shared" ca="1" si="46"/>
        <v>0</v>
      </c>
      <c r="AK176" s="118">
        <f t="shared" ca="1" si="33"/>
        <v>0</v>
      </c>
      <c r="AL176" s="118">
        <f t="shared" ca="1" si="34"/>
        <v>2028</v>
      </c>
    </row>
    <row r="177" spans="1:38" ht="27" customHeight="1" x14ac:dyDescent="0.25">
      <c r="A177" s="53">
        <f>'OSNOVNA PLAČA'!A171</f>
        <v>162</v>
      </c>
      <c r="B177" s="333" t="str">
        <f t="shared" ca="1" si="21"/>
        <v>A162</v>
      </c>
      <c r="C177" s="333"/>
      <c r="D177" s="54" t="str">
        <f>IF(LEN('OSNOVNA PLAČA'!C171)&gt;0,'OSNOVNA PLAČA'!C171,"")</f>
        <v/>
      </c>
      <c r="E177" s="55" t="str">
        <f>IF(LEN('OSNOVNA PLAČA'!D171)&gt;0,'OSNOVNA PLAČA'!D171,"")</f>
        <v/>
      </c>
      <c r="F177" s="164">
        <f ca="1">IF(LEN(B177)&gt;0,'OBRAČUNANA OSNOVNA PLAČA'!N171,"")</f>
        <v>0</v>
      </c>
      <c r="G177" s="57"/>
      <c r="H177" s="57"/>
      <c r="I177" s="57"/>
      <c r="J177" s="57"/>
      <c r="K177" s="57"/>
      <c r="L177" s="178">
        <f t="shared" si="38"/>
        <v>0</v>
      </c>
      <c r="M177" s="179">
        <f t="shared" ca="1" si="47"/>
        <v>0</v>
      </c>
      <c r="N177" s="179">
        <f t="shared" ca="1" si="49"/>
        <v>0</v>
      </c>
      <c r="O177" s="180">
        <f t="shared" ca="1" si="39"/>
        <v>0</v>
      </c>
      <c r="P177" s="181">
        <f t="shared" ca="1" si="48"/>
        <v>0</v>
      </c>
      <c r="Q177" s="182">
        <f t="shared" ca="1" si="40"/>
        <v>0</v>
      </c>
      <c r="R177" s="182">
        <f ca="1">IF(LEN(B177)&gt;0,'9'!R177-'9'!Q177,"")</f>
        <v>0</v>
      </c>
      <c r="S177" s="183"/>
      <c r="T177" s="33"/>
      <c r="U177" s="33"/>
      <c r="V177" s="33"/>
      <c r="W177" s="33"/>
      <c r="X177" s="33"/>
      <c r="Y177" s="33"/>
      <c r="AB177" s="243">
        <f>ROW()</f>
        <v>177</v>
      </c>
      <c r="AC177" s="118">
        <f t="shared" ca="1" si="25"/>
        <v>0</v>
      </c>
      <c r="AD177" s="118">
        <f t="shared" ca="1" si="26"/>
        <v>0</v>
      </c>
      <c r="AE177" s="119" t="str">
        <f t="shared" ca="1" si="41"/>
        <v>-</v>
      </c>
      <c r="AF177" s="118" t="str">
        <f t="shared" ca="1" si="42"/>
        <v>-</v>
      </c>
      <c r="AG177" s="119" t="str">
        <f t="shared" ca="1" si="43"/>
        <v>-</v>
      </c>
      <c r="AH177" s="118" t="str">
        <f t="shared" ca="1" si="44"/>
        <v>-</v>
      </c>
      <c r="AI177" s="118">
        <f t="shared" ca="1" si="45"/>
        <v>0</v>
      </c>
      <c r="AJ177" s="120">
        <f t="shared" ca="1" si="46"/>
        <v>0</v>
      </c>
      <c r="AK177" s="118">
        <f t="shared" ca="1" si="33"/>
        <v>0</v>
      </c>
      <c r="AL177" s="118">
        <f t="shared" ca="1" si="34"/>
        <v>2028</v>
      </c>
    </row>
    <row r="178" spans="1:38" ht="27" customHeight="1" x14ac:dyDescent="0.25">
      <c r="A178" s="53">
        <f>'OSNOVNA PLAČA'!A172</f>
        <v>163</v>
      </c>
      <c r="B178" s="333" t="str">
        <f t="shared" ca="1" si="21"/>
        <v>A163</v>
      </c>
      <c r="C178" s="333"/>
      <c r="D178" s="54" t="str">
        <f>IF(LEN('OSNOVNA PLAČA'!C172)&gt;0,'OSNOVNA PLAČA'!C172,"")</f>
        <v/>
      </c>
      <c r="E178" s="55" t="str">
        <f>IF(LEN('OSNOVNA PLAČA'!D172)&gt;0,'OSNOVNA PLAČA'!D172,"")</f>
        <v/>
      </c>
      <c r="F178" s="164">
        <f ca="1">IF(LEN(B178)&gt;0,'OBRAČUNANA OSNOVNA PLAČA'!N172,"")</f>
        <v>0</v>
      </c>
      <c r="G178" s="57"/>
      <c r="H178" s="57"/>
      <c r="I178" s="57"/>
      <c r="J178" s="57"/>
      <c r="K178" s="57"/>
      <c r="L178" s="178">
        <f t="shared" si="38"/>
        <v>0</v>
      </c>
      <c r="M178" s="179">
        <f t="shared" ca="1" si="47"/>
        <v>0</v>
      </c>
      <c r="N178" s="179">
        <f t="shared" ca="1" si="49"/>
        <v>0</v>
      </c>
      <c r="O178" s="180">
        <f t="shared" ca="1" si="39"/>
        <v>0</v>
      </c>
      <c r="P178" s="181">
        <f t="shared" ca="1" si="48"/>
        <v>0</v>
      </c>
      <c r="Q178" s="182">
        <f t="shared" ca="1" si="40"/>
        <v>0</v>
      </c>
      <c r="R178" s="182">
        <f ca="1">IF(LEN(B178)&gt;0,'9'!R178-'9'!Q178,"")</f>
        <v>0</v>
      </c>
      <c r="S178" s="183"/>
      <c r="T178" s="33"/>
      <c r="U178" s="33"/>
      <c r="V178" s="33"/>
      <c r="W178" s="33"/>
      <c r="X178" s="33"/>
      <c r="Y178" s="33"/>
      <c r="AB178" s="243">
        <f>ROW()</f>
        <v>178</v>
      </c>
      <c r="AC178" s="118">
        <f t="shared" ca="1" si="25"/>
        <v>0</v>
      </c>
      <c r="AD178" s="118">
        <f t="shared" ca="1" si="26"/>
        <v>0</v>
      </c>
      <c r="AE178" s="119" t="str">
        <f t="shared" ca="1" si="41"/>
        <v>-</v>
      </c>
      <c r="AF178" s="118" t="str">
        <f t="shared" ca="1" si="42"/>
        <v>-</v>
      </c>
      <c r="AG178" s="119" t="str">
        <f t="shared" ca="1" si="43"/>
        <v>-</v>
      </c>
      <c r="AH178" s="118" t="str">
        <f t="shared" ca="1" si="44"/>
        <v>-</v>
      </c>
      <c r="AI178" s="118">
        <f t="shared" ca="1" si="45"/>
        <v>0</v>
      </c>
      <c r="AJ178" s="120">
        <f t="shared" ca="1" si="46"/>
        <v>0</v>
      </c>
      <c r="AK178" s="118">
        <f t="shared" ca="1" si="33"/>
        <v>0</v>
      </c>
      <c r="AL178" s="118">
        <f t="shared" ca="1" si="34"/>
        <v>2028</v>
      </c>
    </row>
    <row r="179" spans="1:38" ht="27" customHeight="1" x14ac:dyDescent="0.25">
      <c r="A179" s="53">
        <f>'OSNOVNA PLAČA'!A173</f>
        <v>164</v>
      </c>
      <c r="B179" s="333" t="str">
        <f t="shared" ca="1" si="21"/>
        <v>A164</v>
      </c>
      <c r="C179" s="333"/>
      <c r="D179" s="54" t="str">
        <f>IF(LEN('OSNOVNA PLAČA'!C173)&gt;0,'OSNOVNA PLAČA'!C173,"")</f>
        <v/>
      </c>
      <c r="E179" s="55" t="str">
        <f>IF(LEN('OSNOVNA PLAČA'!D173)&gt;0,'OSNOVNA PLAČA'!D173,"")</f>
        <v/>
      </c>
      <c r="F179" s="164">
        <f ca="1">IF(LEN(B179)&gt;0,'OBRAČUNANA OSNOVNA PLAČA'!N173,"")</f>
        <v>0</v>
      </c>
      <c r="G179" s="57"/>
      <c r="H179" s="57"/>
      <c r="I179" s="57"/>
      <c r="J179" s="57"/>
      <c r="K179" s="57"/>
      <c r="L179" s="178">
        <f t="shared" si="38"/>
        <v>0</v>
      </c>
      <c r="M179" s="179">
        <f t="shared" ca="1" si="47"/>
        <v>0</v>
      </c>
      <c r="N179" s="179">
        <f t="shared" ca="1" si="49"/>
        <v>0</v>
      </c>
      <c r="O179" s="180">
        <f t="shared" ca="1" si="39"/>
        <v>0</v>
      </c>
      <c r="P179" s="181">
        <f t="shared" ca="1" si="48"/>
        <v>0</v>
      </c>
      <c r="Q179" s="182">
        <f t="shared" ca="1" si="40"/>
        <v>0</v>
      </c>
      <c r="R179" s="182">
        <f ca="1">IF(LEN(B179)&gt;0,'9'!R179-'9'!Q179,"")</f>
        <v>0</v>
      </c>
      <c r="S179" s="183"/>
      <c r="T179" s="33"/>
      <c r="U179" s="33"/>
      <c r="V179" s="33"/>
      <c r="W179" s="33"/>
      <c r="X179" s="33"/>
      <c r="Y179" s="33"/>
      <c r="AB179" s="243">
        <f>ROW()</f>
        <v>179</v>
      </c>
      <c r="AC179" s="118">
        <f t="shared" ca="1" si="25"/>
        <v>0</v>
      </c>
      <c r="AD179" s="118">
        <f t="shared" ca="1" si="26"/>
        <v>0</v>
      </c>
      <c r="AE179" s="119" t="str">
        <f t="shared" ca="1" si="41"/>
        <v>-</v>
      </c>
      <c r="AF179" s="118" t="str">
        <f t="shared" ca="1" si="42"/>
        <v>-</v>
      </c>
      <c r="AG179" s="119" t="str">
        <f t="shared" ca="1" si="43"/>
        <v>-</v>
      </c>
      <c r="AH179" s="118" t="str">
        <f t="shared" ca="1" si="44"/>
        <v>-</v>
      </c>
      <c r="AI179" s="118">
        <f t="shared" ca="1" si="45"/>
        <v>0</v>
      </c>
      <c r="AJ179" s="120">
        <f t="shared" ca="1" si="46"/>
        <v>0</v>
      </c>
      <c r="AK179" s="118">
        <f t="shared" ca="1" si="33"/>
        <v>0</v>
      </c>
      <c r="AL179" s="118">
        <f t="shared" ca="1" si="34"/>
        <v>2028</v>
      </c>
    </row>
    <row r="180" spans="1:38" ht="27" customHeight="1" x14ac:dyDescent="0.25">
      <c r="A180" s="53">
        <f>'OSNOVNA PLAČA'!A174</f>
        <v>165</v>
      </c>
      <c r="B180" s="333" t="str">
        <f t="shared" ca="1" si="21"/>
        <v>A165</v>
      </c>
      <c r="C180" s="333"/>
      <c r="D180" s="54" t="str">
        <f>IF(LEN('OSNOVNA PLAČA'!C174)&gt;0,'OSNOVNA PLAČA'!C174,"")</f>
        <v/>
      </c>
      <c r="E180" s="55" t="str">
        <f>IF(LEN('OSNOVNA PLAČA'!D174)&gt;0,'OSNOVNA PLAČA'!D174,"")</f>
        <v/>
      </c>
      <c r="F180" s="164">
        <f ca="1">IF(LEN(B180)&gt;0,'OBRAČUNANA OSNOVNA PLAČA'!N174,"")</f>
        <v>0</v>
      </c>
      <c r="G180" s="57"/>
      <c r="H180" s="57"/>
      <c r="I180" s="57"/>
      <c r="J180" s="57"/>
      <c r="K180" s="57"/>
      <c r="L180" s="178">
        <f t="shared" si="38"/>
        <v>0</v>
      </c>
      <c r="M180" s="179">
        <f t="shared" ca="1" si="47"/>
        <v>0</v>
      </c>
      <c r="N180" s="179">
        <f t="shared" ca="1" si="49"/>
        <v>0</v>
      </c>
      <c r="O180" s="180">
        <f t="shared" ca="1" si="39"/>
        <v>0</v>
      </c>
      <c r="P180" s="181">
        <f t="shared" ca="1" si="48"/>
        <v>0</v>
      </c>
      <c r="Q180" s="182">
        <f t="shared" ca="1" si="40"/>
        <v>0</v>
      </c>
      <c r="R180" s="182">
        <f ca="1">IF(LEN(B180)&gt;0,'9'!R180-'9'!Q180,"")</f>
        <v>0</v>
      </c>
      <c r="S180" s="183"/>
      <c r="T180" s="33"/>
      <c r="U180" s="33"/>
      <c r="V180" s="33"/>
      <c r="W180" s="33"/>
      <c r="X180" s="33"/>
      <c r="Y180" s="33"/>
      <c r="AB180" s="243">
        <f>ROW()</f>
        <v>180</v>
      </c>
      <c r="AC180" s="118">
        <f t="shared" ca="1" si="25"/>
        <v>0</v>
      </c>
      <c r="AD180" s="118">
        <f t="shared" ca="1" si="26"/>
        <v>0</v>
      </c>
      <c r="AE180" s="119" t="str">
        <f t="shared" ca="1" si="41"/>
        <v>-</v>
      </c>
      <c r="AF180" s="118" t="str">
        <f t="shared" ca="1" si="42"/>
        <v>-</v>
      </c>
      <c r="AG180" s="119" t="str">
        <f t="shared" ca="1" si="43"/>
        <v>-</v>
      </c>
      <c r="AH180" s="118" t="str">
        <f t="shared" ca="1" si="44"/>
        <v>-</v>
      </c>
      <c r="AI180" s="118">
        <f t="shared" ca="1" si="45"/>
        <v>0</v>
      </c>
      <c r="AJ180" s="120">
        <f t="shared" ca="1" si="46"/>
        <v>0</v>
      </c>
      <c r="AK180" s="118">
        <f t="shared" ca="1" si="33"/>
        <v>0</v>
      </c>
      <c r="AL180" s="118">
        <f t="shared" ca="1" si="34"/>
        <v>2028</v>
      </c>
    </row>
    <row r="181" spans="1:38" ht="27" customHeight="1" x14ac:dyDescent="0.25">
      <c r="A181" s="53">
        <f>'OSNOVNA PLAČA'!A175</f>
        <v>166</v>
      </c>
      <c r="B181" s="333" t="str">
        <f t="shared" ca="1" si="21"/>
        <v>A166</v>
      </c>
      <c r="C181" s="333"/>
      <c r="D181" s="54" t="str">
        <f>IF(LEN('OSNOVNA PLAČA'!C175)&gt;0,'OSNOVNA PLAČA'!C175,"")</f>
        <v/>
      </c>
      <c r="E181" s="55" t="str">
        <f>IF(LEN('OSNOVNA PLAČA'!D175)&gt;0,'OSNOVNA PLAČA'!D175,"")</f>
        <v/>
      </c>
      <c r="F181" s="164">
        <f ca="1">IF(LEN(B181)&gt;0,'OBRAČUNANA OSNOVNA PLAČA'!N175,"")</f>
        <v>0</v>
      </c>
      <c r="G181" s="57"/>
      <c r="H181" s="57"/>
      <c r="I181" s="57"/>
      <c r="J181" s="57"/>
      <c r="K181" s="57"/>
      <c r="L181" s="178">
        <f t="shared" si="38"/>
        <v>0</v>
      </c>
      <c r="M181" s="179">
        <f t="shared" ca="1" si="47"/>
        <v>0</v>
      </c>
      <c r="N181" s="179">
        <f t="shared" ca="1" si="49"/>
        <v>0</v>
      </c>
      <c r="O181" s="180">
        <f t="shared" ca="1" si="39"/>
        <v>0</v>
      </c>
      <c r="P181" s="181">
        <f t="shared" ca="1" si="48"/>
        <v>0</v>
      </c>
      <c r="Q181" s="182">
        <f t="shared" ca="1" si="40"/>
        <v>0</v>
      </c>
      <c r="R181" s="182">
        <f ca="1">IF(LEN(B181)&gt;0,'9'!R181-'9'!Q181,"")</f>
        <v>0</v>
      </c>
      <c r="S181" s="183"/>
      <c r="T181" s="33"/>
      <c r="U181" s="33"/>
      <c r="V181" s="33"/>
      <c r="W181" s="33"/>
      <c r="X181" s="33"/>
      <c r="Y181" s="33"/>
      <c r="AB181" s="243">
        <f>ROW()</f>
        <v>181</v>
      </c>
      <c r="AC181" s="118">
        <f t="shared" ca="1" si="25"/>
        <v>0</v>
      </c>
      <c r="AD181" s="118">
        <f t="shared" ca="1" si="26"/>
        <v>0</v>
      </c>
      <c r="AE181" s="119" t="str">
        <f t="shared" ca="1" si="41"/>
        <v>-</v>
      </c>
      <c r="AF181" s="118" t="str">
        <f t="shared" ca="1" si="42"/>
        <v>-</v>
      </c>
      <c r="AG181" s="119" t="str">
        <f t="shared" ca="1" si="43"/>
        <v>-</v>
      </c>
      <c r="AH181" s="118" t="str">
        <f t="shared" ca="1" si="44"/>
        <v>-</v>
      </c>
      <c r="AI181" s="118">
        <f t="shared" ca="1" si="45"/>
        <v>0</v>
      </c>
      <c r="AJ181" s="120">
        <f t="shared" ca="1" si="46"/>
        <v>0</v>
      </c>
      <c r="AK181" s="118">
        <f t="shared" ca="1" si="33"/>
        <v>0</v>
      </c>
      <c r="AL181" s="118">
        <f t="shared" ca="1" si="34"/>
        <v>2028</v>
      </c>
    </row>
    <row r="182" spans="1:38" ht="27" customHeight="1" x14ac:dyDescent="0.25">
      <c r="A182" s="53">
        <f>'OSNOVNA PLAČA'!A176</f>
        <v>167</v>
      </c>
      <c r="B182" s="333" t="str">
        <f t="shared" ca="1" si="21"/>
        <v>A167</v>
      </c>
      <c r="C182" s="333"/>
      <c r="D182" s="54" t="str">
        <f>IF(LEN('OSNOVNA PLAČA'!C176)&gt;0,'OSNOVNA PLAČA'!C176,"")</f>
        <v/>
      </c>
      <c r="E182" s="55" t="str">
        <f>IF(LEN('OSNOVNA PLAČA'!D176)&gt;0,'OSNOVNA PLAČA'!D176,"")</f>
        <v/>
      </c>
      <c r="F182" s="164">
        <f ca="1">IF(LEN(B182)&gt;0,'OBRAČUNANA OSNOVNA PLAČA'!N176,"")</f>
        <v>0</v>
      </c>
      <c r="G182" s="57"/>
      <c r="H182" s="57"/>
      <c r="I182" s="57"/>
      <c r="J182" s="57"/>
      <c r="K182" s="57"/>
      <c r="L182" s="178">
        <f t="shared" si="38"/>
        <v>0</v>
      </c>
      <c r="M182" s="179">
        <f t="shared" ca="1" si="47"/>
        <v>0</v>
      </c>
      <c r="N182" s="179">
        <f t="shared" ca="1" si="49"/>
        <v>0</v>
      </c>
      <c r="O182" s="180">
        <f t="shared" ca="1" si="39"/>
        <v>0</v>
      </c>
      <c r="P182" s="181">
        <f t="shared" ca="1" si="48"/>
        <v>0</v>
      </c>
      <c r="Q182" s="182">
        <f t="shared" ca="1" si="40"/>
        <v>0</v>
      </c>
      <c r="R182" s="182">
        <f ca="1">IF(LEN(B182)&gt;0,'9'!R182-'9'!Q182,"")</f>
        <v>0</v>
      </c>
      <c r="S182" s="183"/>
      <c r="T182" s="33"/>
      <c r="U182" s="33"/>
      <c r="V182" s="33"/>
      <c r="W182" s="33"/>
      <c r="X182" s="33"/>
      <c r="Y182" s="33"/>
      <c r="AB182" s="243">
        <f>ROW()</f>
        <v>182</v>
      </c>
      <c r="AC182" s="118">
        <f t="shared" ca="1" si="25"/>
        <v>0</v>
      </c>
      <c r="AD182" s="118">
        <f t="shared" ca="1" si="26"/>
        <v>0</v>
      </c>
      <c r="AE182" s="119" t="str">
        <f t="shared" ca="1" si="41"/>
        <v>-</v>
      </c>
      <c r="AF182" s="118" t="str">
        <f t="shared" ca="1" si="42"/>
        <v>-</v>
      </c>
      <c r="AG182" s="119" t="str">
        <f t="shared" ca="1" si="43"/>
        <v>-</v>
      </c>
      <c r="AH182" s="118" t="str">
        <f t="shared" ca="1" si="44"/>
        <v>-</v>
      </c>
      <c r="AI182" s="118">
        <f t="shared" ca="1" si="45"/>
        <v>0</v>
      </c>
      <c r="AJ182" s="120">
        <f t="shared" ca="1" si="46"/>
        <v>0</v>
      </c>
      <c r="AK182" s="118">
        <f t="shared" ca="1" si="33"/>
        <v>0</v>
      </c>
      <c r="AL182" s="118">
        <f t="shared" ca="1" si="34"/>
        <v>2028</v>
      </c>
    </row>
    <row r="183" spans="1:38" ht="27" customHeight="1" x14ac:dyDescent="0.25">
      <c r="A183" s="53">
        <f>'OSNOVNA PLAČA'!A177</f>
        <v>168</v>
      </c>
      <c r="B183" s="333" t="str">
        <f t="shared" ca="1" si="21"/>
        <v>A168</v>
      </c>
      <c r="C183" s="333"/>
      <c r="D183" s="54" t="str">
        <f>IF(LEN('OSNOVNA PLAČA'!C177)&gt;0,'OSNOVNA PLAČA'!C177,"")</f>
        <v/>
      </c>
      <c r="E183" s="55" t="str">
        <f>IF(LEN('OSNOVNA PLAČA'!D177)&gt;0,'OSNOVNA PLAČA'!D177,"")</f>
        <v/>
      </c>
      <c r="F183" s="164">
        <f ca="1">IF(LEN(B183)&gt;0,'OBRAČUNANA OSNOVNA PLAČA'!N177,"")</f>
        <v>0</v>
      </c>
      <c r="G183" s="57"/>
      <c r="H183" s="57"/>
      <c r="I183" s="57"/>
      <c r="J183" s="57"/>
      <c r="K183" s="57"/>
      <c r="L183" s="178">
        <f t="shared" si="38"/>
        <v>0</v>
      </c>
      <c r="M183" s="179">
        <f t="shared" ca="1" si="47"/>
        <v>0</v>
      </c>
      <c r="N183" s="179">
        <f t="shared" ca="1" si="49"/>
        <v>0</v>
      </c>
      <c r="O183" s="180">
        <f t="shared" ca="1" si="39"/>
        <v>0</v>
      </c>
      <c r="P183" s="181">
        <f t="shared" ca="1" si="48"/>
        <v>0</v>
      </c>
      <c r="Q183" s="182">
        <f t="shared" ca="1" si="40"/>
        <v>0</v>
      </c>
      <c r="R183" s="182">
        <f ca="1">IF(LEN(B183)&gt;0,'9'!R183-'9'!Q183,"")</f>
        <v>0</v>
      </c>
      <c r="S183" s="183"/>
      <c r="T183" s="33"/>
      <c r="U183" s="33"/>
      <c r="V183" s="33"/>
      <c r="W183" s="33"/>
      <c r="X183" s="33"/>
      <c r="Y183" s="33"/>
      <c r="AB183" s="243">
        <f>ROW()</f>
        <v>183</v>
      </c>
      <c r="AC183" s="118">
        <f t="shared" ca="1" si="25"/>
        <v>0</v>
      </c>
      <c r="AD183" s="118">
        <f t="shared" ca="1" si="26"/>
        <v>0</v>
      </c>
      <c r="AE183" s="119" t="str">
        <f t="shared" ca="1" si="41"/>
        <v>-</v>
      </c>
      <c r="AF183" s="118" t="str">
        <f t="shared" ca="1" si="42"/>
        <v>-</v>
      </c>
      <c r="AG183" s="119" t="str">
        <f t="shared" ca="1" si="43"/>
        <v>-</v>
      </c>
      <c r="AH183" s="118" t="str">
        <f t="shared" ca="1" si="44"/>
        <v>-</v>
      </c>
      <c r="AI183" s="118">
        <f t="shared" ca="1" si="45"/>
        <v>0</v>
      </c>
      <c r="AJ183" s="120">
        <f t="shared" ca="1" si="46"/>
        <v>0</v>
      </c>
      <c r="AK183" s="118">
        <f t="shared" ca="1" si="33"/>
        <v>0</v>
      </c>
      <c r="AL183" s="118">
        <f t="shared" ca="1" si="34"/>
        <v>2028</v>
      </c>
    </row>
    <row r="184" spans="1:38" ht="27" customHeight="1" x14ac:dyDescent="0.25">
      <c r="A184" s="53">
        <f>'OSNOVNA PLAČA'!A178</f>
        <v>169</v>
      </c>
      <c r="B184" s="333" t="str">
        <f t="shared" ca="1" si="21"/>
        <v>A169</v>
      </c>
      <c r="C184" s="333"/>
      <c r="D184" s="54" t="str">
        <f>IF(LEN('OSNOVNA PLAČA'!C178)&gt;0,'OSNOVNA PLAČA'!C178,"")</f>
        <v/>
      </c>
      <c r="E184" s="55" t="str">
        <f>IF(LEN('OSNOVNA PLAČA'!D178)&gt;0,'OSNOVNA PLAČA'!D178,"")</f>
        <v/>
      </c>
      <c r="F184" s="164">
        <f ca="1">IF(LEN(B184)&gt;0,'OBRAČUNANA OSNOVNA PLAČA'!N178,"")</f>
        <v>0</v>
      </c>
      <c r="G184" s="57"/>
      <c r="H184" s="57"/>
      <c r="I184" s="57"/>
      <c r="J184" s="57"/>
      <c r="K184" s="57"/>
      <c r="L184" s="178">
        <f t="shared" si="38"/>
        <v>0</v>
      </c>
      <c r="M184" s="179">
        <f t="shared" ca="1" si="47"/>
        <v>0</v>
      </c>
      <c r="N184" s="179">
        <f t="shared" ca="1" si="49"/>
        <v>0</v>
      </c>
      <c r="O184" s="180">
        <f t="shared" ca="1" si="39"/>
        <v>0</v>
      </c>
      <c r="P184" s="181">
        <f t="shared" ca="1" si="48"/>
        <v>0</v>
      </c>
      <c r="Q184" s="182">
        <f t="shared" ca="1" si="40"/>
        <v>0</v>
      </c>
      <c r="R184" s="182">
        <f ca="1">IF(LEN(B184)&gt;0,'9'!R184-'9'!Q184,"")</f>
        <v>0</v>
      </c>
      <c r="S184" s="183"/>
      <c r="T184" s="33"/>
      <c r="U184" s="33"/>
      <c r="V184" s="33"/>
      <c r="W184" s="33"/>
      <c r="X184" s="33"/>
      <c r="Y184" s="33"/>
      <c r="AB184" s="243">
        <f>ROW()</f>
        <v>184</v>
      </c>
      <c r="AC184" s="118">
        <f t="shared" ca="1" si="25"/>
        <v>0</v>
      </c>
      <c r="AD184" s="118">
        <f t="shared" ca="1" si="26"/>
        <v>0</v>
      </c>
      <c r="AE184" s="119" t="str">
        <f t="shared" ca="1" si="41"/>
        <v>-</v>
      </c>
      <c r="AF184" s="118" t="str">
        <f t="shared" ca="1" si="42"/>
        <v>-</v>
      </c>
      <c r="AG184" s="119" t="str">
        <f t="shared" ca="1" si="43"/>
        <v>-</v>
      </c>
      <c r="AH184" s="118" t="str">
        <f t="shared" ca="1" si="44"/>
        <v>-</v>
      </c>
      <c r="AI184" s="118">
        <f t="shared" ca="1" si="45"/>
        <v>0</v>
      </c>
      <c r="AJ184" s="120">
        <f t="shared" ca="1" si="46"/>
        <v>0</v>
      </c>
      <c r="AK184" s="118">
        <f t="shared" ca="1" si="33"/>
        <v>0</v>
      </c>
      <c r="AL184" s="118">
        <f t="shared" ca="1" si="34"/>
        <v>2028</v>
      </c>
    </row>
    <row r="185" spans="1:38" ht="27" customHeight="1" x14ac:dyDescent="0.25">
      <c r="A185" s="53">
        <f>'OSNOVNA PLAČA'!A179</f>
        <v>170</v>
      </c>
      <c r="B185" s="333" t="str">
        <f t="shared" ca="1" si="21"/>
        <v>A170</v>
      </c>
      <c r="C185" s="333"/>
      <c r="D185" s="54" t="str">
        <f>IF(LEN('OSNOVNA PLAČA'!C179)&gt;0,'OSNOVNA PLAČA'!C179,"")</f>
        <v/>
      </c>
      <c r="E185" s="55" t="str">
        <f>IF(LEN('OSNOVNA PLAČA'!D179)&gt;0,'OSNOVNA PLAČA'!D179,"")</f>
        <v/>
      </c>
      <c r="F185" s="164">
        <f ca="1">IF(LEN(B185)&gt;0,'OBRAČUNANA OSNOVNA PLAČA'!N179,"")</f>
        <v>0</v>
      </c>
      <c r="G185" s="57"/>
      <c r="H185" s="57"/>
      <c r="I185" s="57"/>
      <c r="J185" s="57"/>
      <c r="K185" s="57"/>
      <c r="L185" s="178">
        <f t="shared" si="38"/>
        <v>0</v>
      </c>
      <c r="M185" s="179">
        <f t="shared" ca="1" si="47"/>
        <v>0</v>
      </c>
      <c r="N185" s="179">
        <f t="shared" ca="1" si="49"/>
        <v>0</v>
      </c>
      <c r="O185" s="180">
        <f t="shared" ca="1" si="39"/>
        <v>0</v>
      </c>
      <c r="P185" s="181">
        <f t="shared" ca="1" si="48"/>
        <v>0</v>
      </c>
      <c r="Q185" s="182">
        <f t="shared" ca="1" si="40"/>
        <v>0</v>
      </c>
      <c r="R185" s="182">
        <f ca="1">IF(LEN(B185)&gt;0,'9'!R185-'9'!Q185,"")</f>
        <v>0</v>
      </c>
      <c r="S185" s="183"/>
      <c r="T185" s="33"/>
      <c r="U185" s="33"/>
      <c r="V185" s="33"/>
      <c r="W185" s="33"/>
      <c r="X185" s="33"/>
      <c r="Y185" s="33"/>
      <c r="AB185" s="243">
        <f>ROW()</f>
        <v>185</v>
      </c>
      <c r="AC185" s="118">
        <f t="shared" ca="1" si="25"/>
        <v>0</v>
      </c>
      <c r="AD185" s="118">
        <f t="shared" ca="1" si="26"/>
        <v>0</v>
      </c>
      <c r="AE185" s="119" t="str">
        <f t="shared" ca="1" si="41"/>
        <v>-</v>
      </c>
      <c r="AF185" s="118" t="str">
        <f t="shared" ca="1" si="42"/>
        <v>-</v>
      </c>
      <c r="AG185" s="119" t="str">
        <f t="shared" ca="1" si="43"/>
        <v>-</v>
      </c>
      <c r="AH185" s="118" t="str">
        <f t="shared" ca="1" si="44"/>
        <v>-</v>
      </c>
      <c r="AI185" s="118">
        <f t="shared" ca="1" si="45"/>
        <v>0</v>
      </c>
      <c r="AJ185" s="120">
        <f t="shared" ca="1" si="46"/>
        <v>0</v>
      </c>
      <c r="AK185" s="118">
        <f t="shared" ca="1" si="33"/>
        <v>0</v>
      </c>
      <c r="AL185" s="118">
        <f t="shared" ca="1" si="34"/>
        <v>2028</v>
      </c>
    </row>
    <row r="186" spans="1:38" ht="27" customHeight="1" x14ac:dyDescent="0.25">
      <c r="A186" s="53">
        <f>'OSNOVNA PLAČA'!A180</f>
        <v>171</v>
      </c>
      <c r="B186" s="333" t="str">
        <f t="shared" ca="1" si="21"/>
        <v>A171</v>
      </c>
      <c r="C186" s="333"/>
      <c r="D186" s="54" t="str">
        <f>IF(LEN('OSNOVNA PLAČA'!C180)&gt;0,'OSNOVNA PLAČA'!C180,"")</f>
        <v/>
      </c>
      <c r="E186" s="55" t="str">
        <f>IF(LEN('OSNOVNA PLAČA'!D180)&gt;0,'OSNOVNA PLAČA'!D180,"")</f>
        <v/>
      </c>
      <c r="F186" s="164">
        <f ca="1">IF(LEN(B186)&gt;0,'OBRAČUNANA OSNOVNA PLAČA'!N180,"")</f>
        <v>0</v>
      </c>
      <c r="G186" s="57"/>
      <c r="H186" s="57"/>
      <c r="I186" s="57"/>
      <c r="J186" s="57"/>
      <c r="K186" s="57"/>
      <c r="L186" s="178">
        <f t="shared" si="38"/>
        <v>0</v>
      </c>
      <c r="M186" s="179">
        <f t="shared" ca="1" si="47"/>
        <v>0</v>
      </c>
      <c r="N186" s="179">
        <f t="shared" ca="1" si="49"/>
        <v>0</v>
      </c>
      <c r="O186" s="180">
        <f t="shared" ca="1" si="39"/>
        <v>0</v>
      </c>
      <c r="P186" s="181">
        <f t="shared" ca="1" si="48"/>
        <v>0</v>
      </c>
      <c r="Q186" s="182">
        <f t="shared" ca="1" si="40"/>
        <v>0</v>
      </c>
      <c r="R186" s="182">
        <f ca="1">IF(LEN(B186)&gt;0,'9'!R186-'9'!Q186,"")</f>
        <v>0</v>
      </c>
      <c r="S186" s="183"/>
      <c r="T186" s="33"/>
      <c r="U186" s="33"/>
      <c r="V186" s="33"/>
      <c r="W186" s="33"/>
      <c r="X186" s="33"/>
      <c r="Y186" s="33"/>
      <c r="AB186" s="243">
        <f>ROW()</f>
        <v>186</v>
      </c>
      <c r="AC186" s="118">
        <f t="shared" ca="1" si="25"/>
        <v>0</v>
      </c>
      <c r="AD186" s="118">
        <f t="shared" ca="1" si="26"/>
        <v>0</v>
      </c>
      <c r="AE186" s="119" t="str">
        <f t="shared" ca="1" si="41"/>
        <v>-</v>
      </c>
      <c r="AF186" s="118" t="str">
        <f t="shared" ca="1" si="42"/>
        <v>-</v>
      </c>
      <c r="AG186" s="119" t="str">
        <f t="shared" ca="1" si="43"/>
        <v>-</v>
      </c>
      <c r="AH186" s="118" t="str">
        <f t="shared" ca="1" si="44"/>
        <v>-</v>
      </c>
      <c r="AI186" s="118">
        <f t="shared" ca="1" si="45"/>
        <v>0</v>
      </c>
      <c r="AJ186" s="120">
        <f t="shared" ca="1" si="46"/>
        <v>0</v>
      </c>
      <c r="AK186" s="118">
        <f t="shared" ca="1" si="33"/>
        <v>0</v>
      </c>
      <c r="AL186" s="118">
        <f t="shared" ca="1" si="34"/>
        <v>2028</v>
      </c>
    </row>
    <row r="187" spans="1:38" ht="27" customHeight="1" x14ac:dyDescent="0.25">
      <c r="A187" s="53">
        <f>'OSNOVNA PLAČA'!A181</f>
        <v>172</v>
      </c>
      <c r="B187" s="333" t="str">
        <f t="shared" ca="1" si="21"/>
        <v>A172</v>
      </c>
      <c r="C187" s="333"/>
      <c r="D187" s="54" t="str">
        <f>IF(LEN('OSNOVNA PLAČA'!C181)&gt;0,'OSNOVNA PLAČA'!C181,"")</f>
        <v/>
      </c>
      <c r="E187" s="55" t="str">
        <f>IF(LEN('OSNOVNA PLAČA'!D181)&gt;0,'OSNOVNA PLAČA'!D181,"")</f>
        <v/>
      </c>
      <c r="F187" s="164">
        <f ca="1">IF(LEN(B187)&gt;0,'OBRAČUNANA OSNOVNA PLAČA'!N181,"")</f>
        <v>0</v>
      </c>
      <c r="G187" s="57"/>
      <c r="H187" s="57"/>
      <c r="I187" s="57"/>
      <c r="J187" s="57"/>
      <c r="K187" s="57"/>
      <c r="L187" s="178">
        <f t="shared" si="38"/>
        <v>0</v>
      </c>
      <c r="M187" s="179">
        <f t="shared" ca="1" si="47"/>
        <v>0</v>
      </c>
      <c r="N187" s="179">
        <f t="shared" ca="1" si="49"/>
        <v>0</v>
      </c>
      <c r="O187" s="180">
        <f t="shared" ca="1" si="39"/>
        <v>0</v>
      </c>
      <c r="P187" s="181">
        <f t="shared" ca="1" si="48"/>
        <v>0</v>
      </c>
      <c r="Q187" s="182">
        <f t="shared" ca="1" si="40"/>
        <v>0</v>
      </c>
      <c r="R187" s="182">
        <f ca="1">IF(LEN(B187)&gt;0,'9'!R187-'9'!Q187,"")</f>
        <v>0</v>
      </c>
      <c r="S187" s="183"/>
      <c r="T187" s="33"/>
      <c r="U187" s="33"/>
      <c r="V187" s="33"/>
      <c r="W187" s="33"/>
      <c r="X187" s="33"/>
      <c r="Y187" s="33"/>
      <c r="AB187" s="243">
        <f>ROW()</f>
        <v>187</v>
      </c>
      <c r="AC187" s="118">
        <f t="shared" ca="1" si="25"/>
        <v>0</v>
      </c>
      <c r="AD187" s="118">
        <f t="shared" ca="1" si="26"/>
        <v>0</v>
      </c>
      <c r="AE187" s="119" t="str">
        <f t="shared" ca="1" si="41"/>
        <v>-</v>
      </c>
      <c r="AF187" s="118" t="str">
        <f t="shared" ca="1" si="42"/>
        <v>-</v>
      </c>
      <c r="AG187" s="119" t="str">
        <f t="shared" ca="1" si="43"/>
        <v>-</v>
      </c>
      <c r="AH187" s="118" t="str">
        <f t="shared" ca="1" si="44"/>
        <v>-</v>
      </c>
      <c r="AI187" s="118">
        <f t="shared" ca="1" si="45"/>
        <v>0</v>
      </c>
      <c r="AJ187" s="120">
        <f t="shared" ca="1" si="46"/>
        <v>0</v>
      </c>
      <c r="AK187" s="118">
        <f t="shared" ca="1" si="33"/>
        <v>0</v>
      </c>
      <c r="AL187" s="118">
        <f t="shared" ca="1" si="34"/>
        <v>2028</v>
      </c>
    </row>
    <row r="188" spans="1:38" ht="27" customHeight="1" x14ac:dyDescent="0.25">
      <c r="A188" s="53">
        <f>'OSNOVNA PLAČA'!A182</f>
        <v>173</v>
      </c>
      <c r="B188" s="333" t="str">
        <f t="shared" ca="1" si="21"/>
        <v>A173</v>
      </c>
      <c r="C188" s="333"/>
      <c r="D188" s="54" t="str">
        <f>IF(LEN('OSNOVNA PLAČA'!C182)&gt;0,'OSNOVNA PLAČA'!C182,"")</f>
        <v/>
      </c>
      <c r="E188" s="55" t="str">
        <f>IF(LEN('OSNOVNA PLAČA'!D182)&gt;0,'OSNOVNA PLAČA'!D182,"")</f>
        <v/>
      </c>
      <c r="F188" s="164">
        <f ca="1">IF(LEN(B188)&gt;0,'OBRAČUNANA OSNOVNA PLAČA'!N182,"")</f>
        <v>0</v>
      </c>
      <c r="G188" s="57"/>
      <c r="H188" s="57"/>
      <c r="I188" s="57"/>
      <c r="J188" s="57"/>
      <c r="K188" s="57"/>
      <c r="L188" s="178">
        <f t="shared" si="38"/>
        <v>0</v>
      </c>
      <c r="M188" s="179">
        <f t="shared" ca="1" si="47"/>
        <v>0</v>
      </c>
      <c r="N188" s="179">
        <f t="shared" ca="1" si="49"/>
        <v>0</v>
      </c>
      <c r="O188" s="180">
        <f t="shared" ca="1" si="39"/>
        <v>0</v>
      </c>
      <c r="P188" s="181">
        <f t="shared" ca="1" si="48"/>
        <v>0</v>
      </c>
      <c r="Q188" s="182">
        <f t="shared" ca="1" si="40"/>
        <v>0</v>
      </c>
      <c r="R188" s="182">
        <f ca="1">IF(LEN(B188)&gt;0,'9'!R188-'9'!Q188,"")</f>
        <v>0</v>
      </c>
      <c r="S188" s="183"/>
      <c r="T188" s="33"/>
      <c r="U188" s="33"/>
      <c r="V188" s="33"/>
      <c r="W188" s="33"/>
      <c r="X188" s="33"/>
      <c r="Y188" s="33"/>
      <c r="AB188" s="243">
        <f>ROW()</f>
        <v>188</v>
      </c>
      <c r="AC188" s="118">
        <f t="shared" ca="1" si="25"/>
        <v>0</v>
      </c>
      <c r="AD188" s="118">
        <f t="shared" ca="1" si="26"/>
        <v>0</v>
      </c>
      <c r="AE188" s="119" t="str">
        <f t="shared" ca="1" si="41"/>
        <v>-</v>
      </c>
      <c r="AF188" s="118" t="str">
        <f t="shared" ca="1" si="42"/>
        <v>-</v>
      </c>
      <c r="AG188" s="119" t="str">
        <f t="shared" ca="1" si="43"/>
        <v>-</v>
      </c>
      <c r="AH188" s="118" t="str">
        <f t="shared" ca="1" si="44"/>
        <v>-</v>
      </c>
      <c r="AI188" s="118">
        <f t="shared" ca="1" si="45"/>
        <v>0</v>
      </c>
      <c r="AJ188" s="120">
        <f t="shared" ca="1" si="46"/>
        <v>0</v>
      </c>
      <c r="AK188" s="118">
        <f t="shared" ca="1" si="33"/>
        <v>0</v>
      </c>
      <c r="AL188" s="118">
        <f t="shared" ca="1" si="34"/>
        <v>2028</v>
      </c>
    </row>
    <row r="189" spans="1:38" ht="27" customHeight="1" x14ac:dyDescent="0.25">
      <c r="A189" s="53">
        <f>'OSNOVNA PLAČA'!A183</f>
        <v>174</v>
      </c>
      <c r="B189" s="333" t="str">
        <f t="shared" ca="1" si="21"/>
        <v>A174</v>
      </c>
      <c r="C189" s="333"/>
      <c r="D189" s="54" t="str">
        <f>IF(LEN('OSNOVNA PLAČA'!C183)&gt;0,'OSNOVNA PLAČA'!C183,"")</f>
        <v/>
      </c>
      <c r="E189" s="55" t="str">
        <f>IF(LEN('OSNOVNA PLAČA'!D183)&gt;0,'OSNOVNA PLAČA'!D183,"")</f>
        <v/>
      </c>
      <c r="F189" s="164">
        <f ca="1">IF(LEN(B189)&gt;0,'OBRAČUNANA OSNOVNA PLAČA'!N183,"")</f>
        <v>0</v>
      </c>
      <c r="G189" s="57"/>
      <c r="H189" s="57"/>
      <c r="I189" s="57"/>
      <c r="J189" s="57"/>
      <c r="K189" s="57"/>
      <c r="L189" s="178">
        <f t="shared" si="38"/>
        <v>0</v>
      </c>
      <c r="M189" s="179">
        <f t="shared" ca="1" si="47"/>
        <v>0</v>
      </c>
      <c r="N189" s="179">
        <f t="shared" ca="1" si="49"/>
        <v>0</v>
      </c>
      <c r="O189" s="180">
        <f t="shared" ca="1" si="39"/>
        <v>0</v>
      </c>
      <c r="P189" s="181">
        <f t="shared" ca="1" si="48"/>
        <v>0</v>
      </c>
      <c r="Q189" s="182">
        <f t="shared" ca="1" si="40"/>
        <v>0</v>
      </c>
      <c r="R189" s="182">
        <f ca="1">IF(LEN(B189)&gt;0,'9'!R189-'9'!Q189,"")</f>
        <v>0</v>
      </c>
      <c r="S189" s="183"/>
      <c r="T189" s="33"/>
      <c r="U189" s="33"/>
      <c r="V189" s="33"/>
      <c r="W189" s="33"/>
      <c r="X189" s="33"/>
      <c r="Y189" s="33"/>
      <c r="AB189" s="243">
        <f>ROW()</f>
        <v>189</v>
      </c>
      <c r="AC189" s="118">
        <f t="shared" ca="1" si="25"/>
        <v>0</v>
      </c>
      <c r="AD189" s="118">
        <f t="shared" ca="1" si="26"/>
        <v>0</v>
      </c>
      <c r="AE189" s="119" t="str">
        <f t="shared" ca="1" si="41"/>
        <v>-</v>
      </c>
      <c r="AF189" s="118" t="str">
        <f t="shared" ca="1" si="42"/>
        <v>-</v>
      </c>
      <c r="AG189" s="119" t="str">
        <f t="shared" ca="1" si="43"/>
        <v>-</v>
      </c>
      <c r="AH189" s="118" t="str">
        <f t="shared" ca="1" si="44"/>
        <v>-</v>
      </c>
      <c r="AI189" s="118">
        <f t="shared" ca="1" si="45"/>
        <v>0</v>
      </c>
      <c r="AJ189" s="120">
        <f t="shared" ca="1" si="46"/>
        <v>0</v>
      </c>
      <c r="AK189" s="118">
        <f t="shared" ca="1" si="33"/>
        <v>0</v>
      </c>
      <c r="AL189" s="118">
        <f t="shared" ca="1" si="34"/>
        <v>2028</v>
      </c>
    </row>
    <row r="190" spans="1:38" ht="27" customHeight="1" x14ac:dyDescent="0.25">
      <c r="A190" s="53">
        <f>'OSNOVNA PLAČA'!A184</f>
        <v>175</v>
      </c>
      <c r="B190" s="333" t="str">
        <f t="shared" ca="1" si="21"/>
        <v>A175</v>
      </c>
      <c r="C190" s="333"/>
      <c r="D190" s="54" t="str">
        <f>IF(LEN('OSNOVNA PLAČA'!C184)&gt;0,'OSNOVNA PLAČA'!C184,"")</f>
        <v/>
      </c>
      <c r="E190" s="55" t="str">
        <f>IF(LEN('OSNOVNA PLAČA'!D184)&gt;0,'OSNOVNA PLAČA'!D184,"")</f>
        <v/>
      </c>
      <c r="F190" s="164">
        <f ca="1">IF(LEN(B190)&gt;0,'OBRAČUNANA OSNOVNA PLAČA'!N184,"")</f>
        <v>0</v>
      </c>
      <c r="G190" s="57"/>
      <c r="H190" s="57"/>
      <c r="I190" s="57"/>
      <c r="J190" s="57"/>
      <c r="K190" s="57"/>
      <c r="L190" s="178">
        <f t="shared" si="38"/>
        <v>0</v>
      </c>
      <c r="M190" s="179">
        <f t="shared" ca="1" si="47"/>
        <v>0</v>
      </c>
      <c r="N190" s="179">
        <f t="shared" ca="1" si="49"/>
        <v>0</v>
      </c>
      <c r="O190" s="180">
        <f t="shared" ca="1" si="39"/>
        <v>0</v>
      </c>
      <c r="P190" s="181">
        <f t="shared" ca="1" si="48"/>
        <v>0</v>
      </c>
      <c r="Q190" s="182">
        <f t="shared" ca="1" si="40"/>
        <v>0</v>
      </c>
      <c r="R190" s="182">
        <f ca="1">IF(LEN(B190)&gt;0,'9'!R190-'9'!Q190,"")</f>
        <v>0</v>
      </c>
      <c r="S190" s="183"/>
      <c r="T190" s="33"/>
      <c r="U190" s="33"/>
      <c r="V190" s="33"/>
      <c r="W190" s="33"/>
      <c r="X190" s="33"/>
      <c r="Y190" s="33"/>
      <c r="AB190" s="243">
        <f>ROW()</f>
        <v>190</v>
      </c>
      <c r="AC190" s="118">
        <f t="shared" ca="1" si="25"/>
        <v>0</v>
      </c>
      <c r="AD190" s="118">
        <f t="shared" ca="1" si="26"/>
        <v>0</v>
      </c>
      <c r="AE190" s="119" t="str">
        <f t="shared" ca="1" si="41"/>
        <v>-</v>
      </c>
      <c r="AF190" s="118" t="str">
        <f t="shared" ca="1" si="42"/>
        <v>-</v>
      </c>
      <c r="AG190" s="119" t="str">
        <f t="shared" ca="1" si="43"/>
        <v>-</v>
      </c>
      <c r="AH190" s="118" t="str">
        <f t="shared" ca="1" si="44"/>
        <v>-</v>
      </c>
      <c r="AI190" s="118">
        <f t="shared" ca="1" si="45"/>
        <v>0</v>
      </c>
      <c r="AJ190" s="120">
        <f t="shared" ca="1" si="46"/>
        <v>0</v>
      </c>
      <c r="AK190" s="118">
        <f t="shared" ca="1" si="33"/>
        <v>0</v>
      </c>
      <c r="AL190" s="118">
        <f t="shared" ca="1" si="34"/>
        <v>2028</v>
      </c>
    </row>
    <row r="191" spans="1:38" ht="27" customHeight="1" x14ac:dyDescent="0.25">
      <c r="A191" s="53">
        <f>'OSNOVNA PLAČA'!A185</f>
        <v>176</v>
      </c>
      <c r="B191" s="333" t="str">
        <f t="shared" ca="1" si="21"/>
        <v>A176</v>
      </c>
      <c r="C191" s="333"/>
      <c r="D191" s="54" t="str">
        <f>IF(LEN('OSNOVNA PLAČA'!C185)&gt;0,'OSNOVNA PLAČA'!C185,"")</f>
        <v/>
      </c>
      <c r="E191" s="55" t="str">
        <f>IF(LEN('OSNOVNA PLAČA'!D185)&gt;0,'OSNOVNA PLAČA'!D185,"")</f>
        <v/>
      </c>
      <c r="F191" s="164">
        <f ca="1">IF(LEN(B191)&gt;0,'OBRAČUNANA OSNOVNA PLAČA'!N185,"")</f>
        <v>0</v>
      </c>
      <c r="G191" s="57"/>
      <c r="H191" s="57"/>
      <c r="I191" s="57"/>
      <c r="J191" s="57"/>
      <c r="K191" s="57"/>
      <c r="L191" s="178">
        <f t="shared" si="38"/>
        <v>0</v>
      </c>
      <c r="M191" s="179">
        <f t="shared" ca="1" si="47"/>
        <v>0</v>
      </c>
      <c r="N191" s="179">
        <f t="shared" ca="1" si="49"/>
        <v>0</v>
      </c>
      <c r="O191" s="180">
        <f t="shared" ca="1" si="39"/>
        <v>0</v>
      </c>
      <c r="P191" s="181">
        <f t="shared" ca="1" si="48"/>
        <v>0</v>
      </c>
      <c r="Q191" s="182">
        <f t="shared" ca="1" si="40"/>
        <v>0</v>
      </c>
      <c r="R191" s="182">
        <f ca="1">IF(LEN(B191)&gt;0,'9'!R191-'9'!Q191,"")</f>
        <v>0</v>
      </c>
      <c r="S191" s="183"/>
      <c r="T191" s="33"/>
      <c r="U191" s="33"/>
      <c r="V191" s="33"/>
      <c r="W191" s="33"/>
      <c r="X191" s="33"/>
      <c r="Y191" s="33"/>
      <c r="AB191" s="243">
        <f>ROW()</f>
        <v>191</v>
      </c>
      <c r="AC191" s="118">
        <f t="shared" ca="1" si="25"/>
        <v>0</v>
      </c>
      <c r="AD191" s="118">
        <f t="shared" ca="1" si="26"/>
        <v>0</v>
      </c>
      <c r="AE191" s="119" t="str">
        <f t="shared" ca="1" si="41"/>
        <v>-</v>
      </c>
      <c r="AF191" s="118" t="str">
        <f t="shared" ca="1" si="42"/>
        <v>-</v>
      </c>
      <c r="AG191" s="119" t="str">
        <f t="shared" ca="1" si="43"/>
        <v>-</v>
      </c>
      <c r="AH191" s="118" t="str">
        <f t="shared" ca="1" si="44"/>
        <v>-</v>
      </c>
      <c r="AI191" s="118">
        <f t="shared" ca="1" si="45"/>
        <v>0</v>
      </c>
      <c r="AJ191" s="120">
        <f t="shared" ca="1" si="46"/>
        <v>0</v>
      </c>
      <c r="AK191" s="118">
        <f t="shared" ca="1" si="33"/>
        <v>0</v>
      </c>
      <c r="AL191" s="118">
        <f t="shared" ca="1" si="34"/>
        <v>2028</v>
      </c>
    </row>
    <row r="192" spans="1:38" ht="27" customHeight="1" x14ac:dyDescent="0.25">
      <c r="A192" s="53">
        <f>'OSNOVNA PLAČA'!A186</f>
        <v>177</v>
      </c>
      <c r="B192" s="333" t="str">
        <f t="shared" ca="1" si="21"/>
        <v>A177</v>
      </c>
      <c r="C192" s="333"/>
      <c r="D192" s="54" t="str">
        <f>IF(LEN('OSNOVNA PLAČA'!C186)&gt;0,'OSNOVNA PLAČA'!C186,"")</f>
        <v/>
      </c>
      <c r="E192" s="55" t="str">
        <f>IF(LEN('OSNOVNA PLAČA'!D186)&gt;0,'OSNOVNA PLAČA'!D186,"")</f>
        <v/>
      </c>
      <c r="F192" s="164">
        <f ca="1">IF(LEN(B192)&gt;0,'OBRAČUNANA OSNOVNA PLAČA'!N186,"")</f>
        <v>0</v>
      </c>
      <c r="G192" s="57"/>
      <c r="H192" s="57"/>
      <c r="I192" s="57"/>
      <c r="J192" s="57"/>
      <c r="K192" s="57"/>
      <c r="L192" s="178">
        <f t="shared" si="38"/>
        <v>0</v>
      </c>
      <c r="M192" s="179">
        <f t="shared" ca="1" si="47"/>
        <v>0</v>
      </c>
      <c r="N192" s="179">
        <f t="shared" ca="1" si="49"/>
        <v>0</v>
      </c>
      <c r="O192" s="180">
        <f t="shared" ca="1" si="39"/>
        <v>0</v>
      </c>
      <c r="P192" s="181">
        <f t="shared" ca="1" si="48"/>
        <v>0</v>
      </c>
      <c r="Q192" s="182">
        <f t="shared" ca="1" si="40"/>
        <v>0</v>
      </c>
      <c r="R192" s="182">
        <f ca="1">IF(LEN(B192)&gt;0,'9'!R192-'9'!Q192,"")</f>
        <v>0</v>
      </c>
      <c r="S192" s="183"/>
      <c r="T192" s="33"/>
      <c r="U192" s="33"/>
      <c r="V192" s="33"/>
      <c r="W192" s="33"/>
      <c r="X192" s="33"/>
      <c r="Y192" s="33"/>
      <c r="AB192" s="243">
        <f>ROW()</f>
        <v>192</v>
      </c>
      <c r="AC192" s="118">
        <f t="shared" ca="1" si="25"/>
        <v>0</v>
      </c>
      <c r="AD192" s="118">
        <f t="shared" ca="1" si="26"/>
        <v>0</v>
      </c>
      <c r="AE192" s="119" t="str">
        <f t="shared" ca="1" si="41"/>
        <v>-</v>
      </c>
      <c r="AF192" s="118" t="str">
        <f t="shared" ca="1" si="42"/>
        <v>-</v>
      </c>
      <c r="AG192" s="119" t="str">
        <f t="shared" ca="1" si="43"/>
        <v>-</v>
      </c>
      <c r="AH192" s="118" t="str">
        <f t="shared" ca="1" si="44"/>
        <v>-</v>
      </c>
      <c r="AI192" s="118">
        <f t="shared" ca="1" si="45"/>
        <v>0</v>
      </c>
      <c r="AJ192" s="120">
        <f t="shared" ca="1" si="46"/>
        <v>0</v>
      </c>
      <c r="AK192" s="118">
        <f t="shared" ca="1" si="33"/>
        <v>0</v>
      </c>
      <c r="AL192" s="118">
        <f t="shared" ca="1" si="34"/>
        <v>2028</v>
      </c>
    </row>
    <row r="193" spans="1:38" ht="27" customHeight="1" x14ac:dyDescent="0.25">
      <c r="A193" s="53">
        <f>'OSNOVNA PLAČA'!A187</f>
        <v>178</v>
      </c>
      <c r="B193" s="333" t="str">
        <f t="shared" ca="1" si="21"/>
        <v>A178</v>
      </c>
      <c r="C193" s="333"/>
      <c r="D193" s="54" t="str">
        <f>IF(LEN('OSNOVNA PLAČA'!C187)&gt;0,'OSNOVNA PLAČA'!C187,"")</f>
        <v/>
      </c>
      <c r="E193" s="55" t="str">
        <f>IF(LEN('OSNOVNA PLAČA'!D187)&gt;0,'OSNOVNA PLAČA'!D187,"")</f>
        <v/>
      </c>
      <c r="F193" s="164">
        <f ca="1">IF(LEN(B193)&gt;0,'OBRAČUNANA OSNOVNA PLAČA'!N187,"")</f>
        <v>0</v>
      </c>
      <c r="G193" s="57"/>
      <c r="H193" s="57"/>
      <c r="I193" s="57"/>
      <c r="J193" s="57"/>
      <c r="K193" s="57"/>
      <c r="L193" s="178">
        <f t="shared" si="38"/>
        <v>0</v>
      </c>
      <c r="M193" s="179">
        <f t="shared" ca="1" si="47"/>
        <v>0</v>
      </c>
      <c r="N193" s="179">
        <f t="shared" ca="1" si="49"/>
        <v>0</v>
      </c>
      <c r="O193" s="180">
        <f t="shared" ca="1" si="39"/>
        <v>0</v>
      </c>
      <c r="P193" s="181">
        <f t="shared" ca="1" si="48"/>
        <v>0</v>
      </c>
      <c r="Q193" s="182">
        <f t="shared" ca="1" si="40"/>
        <v>0</v>
      </c>
      <c r="R193" s="182">
        <f ca="1">IF(LEN(B193)&gt;0,'9'!R193-'9'!Q193,"")</f>
        <v>0</v>
      </c>
      <c r="S193" s="183"/>
      <c r="T193" s="33"/>
      <c r="U193" s="33"/>
      <c r="V193" s="33"/>
      <c r="W193" s="33"/>
      <c r="X193" s="33"/>
      <c r="Y193" s="33"/>
      <c r="AB193" s="243">
        <f>ROW()</f>
        <v>193</v>
      </c>
      <c r="AC193" s="118">
        <f t="shared" ca="1" si="25"/>
        <v>0</v>
      </c>
      <c r="AD193" s="118">
        <f t="shared" ca="1" si="26"/>
        <v>0</v>
      </c>
      <c r="AE193" s="119" t="str">
        <f t="shared" ca="1" si="41"/>
        <v>-</v>
      </c>
      <c r="AF193" s="118" t="str">
        <f t="shared" ca="1" si="42"/>
        <v>-</v>
      </c>
      <c r="AG193" s="119" t="str">
        <f t="shared" ca="1" si="43"/>
        <v>-</v>
      </c>
      <c r="AH193" s="118" t="str">
        <f t="shared" ca="1" si="44"/>
        <v>-</v>
      </c>
      <c r="AI193" s="118">
        <f t="shared" ca="1" si="45"/>
        <v>0</v>
      </c>
      <c r="AJ193" s="120">
        <f t="shared" ca="1" si="46"/>
        <v>0</v>
      </c>
      <c r="AK193" s="118">
        <f t="shared" ca="1" si="33"/>
        <v>0</v>
      </c>
      <c r="AL193" s="118">
        <f t="shared" ca="1" si="34"/>
        <v>2028</v>
      </c>
    </row>
    <row r="194" spans="1:38" ht="27" customHeight="1" x14ac:dyDescent="0.25">
      <c r="A194" s="53">
        <f>'OSNOVNA PLAČA'!A188</f>
        <v>179</v>
      </c>
      <c r="B194" s="333" t="str">
        <f t="shared" ca="1" si="21"/>
        <v>A179</v>
      </c>
      <c r="C194" s="333"/>
      <c r="D194" s="54" t="str">
        <f>IF(LEN('OSNOVNA PLAČA'!C188)&gt;0,'OSNOVNA PLAČA'!C188,"")</f>
        <v/>
      </c>
      <c r="E194" s="55" t="str">
        <f>IF(LEN('OSNOVNA PLAČA'!D188)&gt;0,'OSNOVNA PLAČA'!D188,"")</f>
        <v/>
      </c>
      <c r="F194" s="164">
        <f ca="1">IF(LEN(B194)&gt;0,'OBRAČUNANA OSNOVNA PLAČA'!N188,"")</f>
        <v>0</v>
      </c>
      <c r="G194" s="57"/>
      <c r="H194" s="57"/>
      <c r="I194" s="57"/>
      <c r="J194" s="57"/>
      <c r="K194" s="57"/>
      <c r="L194" s="178">
        <f t="shared" si="38"/>
        <v>0</v>
      </c>
      <c r="M194" s="179">
        <f t="shared" ca="1" si="47"/>
        <v>0</v>
      </c>
      <c r="N194" s="179">
        <f t="shared" ca="1" si="49"/>
        <v>0</v>
      </c>
      <c r="O194" s="180">
        <f t="shared" ca="1" si="39"/>
        <v>0</v>
      </c>
      <c r="P194" s="181">
        <f t="shared" ca="1" si="48"/>
        <v>0</v>
      </c>
      <c r="Q194" s="182">
        <f t="shared" ca="1" si="40"/>
        <v>0</v>
      </c>
      <c r="R194" s="182">
        <f ca="1">IF(LEN(B194)&gt;0,'9'!R194-'9'!Q194,"")</f>
        <v>0</v>
      </c>
      <c r="S194" s="183"/>
      <c r="T194" s="33"/>
      <c r="U194" s="33"/>
      <c r="V194" s="33"/>
      <c r="W194" s="33"/>
      <c r="X194" s="33"/>
      <c r="Y194" s="33"/>
      <c r="AB194" s="243">
        <f>ROW()</f>
        <v>194</v>
      </c>
      <c r="AC194" s="118">
        <f t="shared" ca="1" si="25"/>
        <v>0</v>
      </c>
      <c r="AD194" s="118">
        <f t="shared" ca="1" si="26"/>
        <v>0</v>
      </c>
      <c r="AE194" s="119" t="str">
        <f t="shared" ca="1" si="41"/>
        <v>-</v>
      </c>
      <c r="AF194" s="118" t="str">
        <f t="shared" ca="1" si="42"/>
        <v>-</v>
      </c>
      <c r="AG194" s="119" t="str">
        <f t="shared" ca="1" si="43"/>
        <v>-</v>
      </c>
      <c r="AH194" s="118" t="str">
        <f t="shared" ca="1" si="44"/>
        <v>-</v>
      </c>
      <c r="AI194" s="118">
        <f t="shared" ca="1" si="45"/>
        <v>0</v>
      </c>
      <c r="AJ194" s="120">
        <f t="shared" ca="1" si="46"/>
        <v>0</v>
      </c>
      <c r="AK194" s="118">
        <f t="shared" ca="1" si="33"/>
        <v>0</v>
      </c>
      <c r="AL194" s="118">
        <f t="shared" ca="1" si="34"/>
        <v>2028</v>
      </c>
    </row>
    <row r="195" spans="1:38" ht="27" customHeight="1" x14ac:dyDescent="0.25">
      <c r="A195" s="53">
        <f>'OSNOVNA PLAČA'!A189</f>
        <v>180</v>
      </c>
      <c r="B195" s="333" t="str">
        <f t="shared" ca="1" si="21"/>
        <v>A180</v>
      </c>
      <c r="C195" s="333"/>
      <c r="D195" s="54" t="str">
        <f>IF(LEN('OSNOVNA PLAČA'!C189)&gt;0,'OSNOVNA PLAČA'!C189,"")</f>
        <v/>
      </c>
      <c r="E195" s="55" t="str">
        <f>IF(LEN('OSNOVNA PLAČA'!D189)&gt;0,'OSNOVNA PLAČA'!D189,"")</f>
        <v/>
      </c>
      <c r="F195" s="164">
        <f ca="1">IF(LEN(B195)&gt;0,'OBRAČUNANA OSNOVNA PLAČA'!N189,"")</f>
        <v>0</v>
      </c>
      <c r="G195" s="57"/>
      <c r="H195" s="57"/>
      <c r="I195" s="57"/>
      <c r="J195" s="57"/>
      <c r="K195" s="57"/>
      <c r="L195" s="178">
        <f t="shared" si="38"/>
        <v>0</v>
      </c>
      <c r="M195" s="179">
        <f t="shared" ca="1" si="47"/>
        <v>0</v>
      </c>
      <c r="N195" s="179">
        <f t="shared" ca="1" si="49"/>
        <v>0</v>
      </c>
      <c r="O195" s="180">
        <f t="shared" ca="1" si="39"/>
        <v>0</v>
      </c>
      <c r="P195" s="181">
        <f t="shared" ca="1" si="48"/>
        <v>0</v>
      </c>
      <c r="Q195" s="182">
        <f t="shared" ca="1" si="40"/>
        <v>0</v>
      </c>
      <c r="R195" s="182">
        <f ca="1">IF(LEN(B195)&gt;0,'9'!R195-'9'!Q195,"")</f>
        <v>0</v>
      </c>
      <c r="S195" s="183"/>
      <c r="T195" s="33"/>
      <c r="U195" s="33"/>
      <c r="V195" s="33"/>
      <c r="W195" s="33"/>
      <c r="X195" s="33"/>
      <c r="Y195" s="33"/>
      <c r="AB195" s="243">
        <f>ROW()</f>
        <v>195</v>
      </c>
      <c r="AC195" s="118">
        <f t="shared" ca="1" si="25"/>
        <v>0</v>
      </c>
      <c r="AD195" s="118">
        <f t="shared" ca="1" si="26"/>
        <v>0</v>
      </c>
      <c r="AE195" s="119" t="str">
        <f t="shared" ca="1" si="41"/>
        <v>-</v>
      </c>
      <c r="AF195" s="118" t="str">
        <f t="shared" ca="1" si="42"/>
        <v>-</v>
      </c>
      <c r="AG195" s="119" t="str">
        <f t="shared" ca="1" si="43"/>
        <v>-</v>
      </c>
      <c r="AH195" s="118" t="str">
        <f t="shared" ca="1" si="44"/>
        <v>-</v>
      </c>
      <c r="AI195" s="118">
        <f t="shared" ca="1" si="45"/>
        <v>0</v>
      </c>
      <c r="AJ195" s="120">
        <f t="shared" ca="1" si="46"/>
        <v>0</v>
      </c>
      <c r="AK195" s="118">
        <f t="shared" ca="1" si="33"/>
        <v>0</v>
      </c>
      <c r="AL195" s="118">
        <f t="shared" ca="1" si="34"/>
        <v>2028</v>
      </c>
    </row>
    <row r="196" spans="1:38" ht="27" customHeight="1" x14ac:dyDescent="0.25">
      <c r="A196" s="53">
        <f>'OSNOVNA PLAČA'!A190</f>
        <v>181</v>
      </c>
      <c r="B196" s="333" t="str">
        <f t="shared" ca="1" si="21"/>
        <v>A181</v>
      </c>
      <c r="C196" s="333"/>
      <c r="D196" s="54" t="str">
        <f>IF(LEN('OSNOVNA PLAČA'!C190)&gt;0,'OSNOVNA PLAČA'!C190,"")</f>
        <v/>
      </c>
      <c r="E196" s="55" t="str">
        <f>IF(LEN('OSNOVNA PLAČA'!D190)&gt;0,'OSNOVNA PLAČA'!D190,"")</f>
        <v/>
      </c>
      <c r="F196" s="164">
        <f ca="1">IF(LEN(B196)&gt;0,'OBRAČUNANA OSNOVNA PLAČA'!N190,"")</f>
        <v>0</v>
      </c>
      <c r="G196" s="57"/>
      <c r="H196" s="57"/>
      <c r="I196" s="57"/>
      <c r="J196" s="57"/>
      <c r="K196" s="57"/>
      <c r="L196" s="178">
        <f t="shared" si="38"/>
        <v>0</v>
      </c>
      <c r="M196" s="179">
        <f t="shared" ca="1" si="47"/>
        <v>0</v>
      </c>
      <c r="N196" s="179">
        <f t="shared" ca="1" si="49"/>
        <v>0</v>
      </c>
      <c r="O196" s="180">
        <f t="shared" ca="1" si="39"/>
        <v>0</v>
      </c>
      <c r="P196" s="181">
        <f t="shared" ca="1" si="48"/>
        <v>0</v>
      </c>
      <c r="Q196" s="182">
        <f t="shared" ca="1" si="40"/>
        <v>0</v>
      </c>
      <c r="R196" s="182">
        <f ca="1">IF(LEN(B196)&gt;0,'9'!R196-'9'!Q196,"")</f>
        <v>0</v>
      </c>
      <c r="S196" s="183"/>
      <c r="T196" s="33"/>
      <c r="U196" s="33"/>
      <c r="V196" s="33"/>
      <c r="W196" s="33"/>
      <c r="X196" s="33"/>
      <c r="Y196" s="33"/>
      <c r="AB196" s="243">
        <f>ROW()</f>
        <v>196</v>
      </c>
      <c r="AC196" s="118">
        <f t="shared" ca="1" si="25"/>
        <v>0</v>
      </c>
      <c r="AD196" s="118">
        <f t="shared" ca="1" si="26"/>
        <v>0</v>
      </c>
      <c r="AE196" s="119" t="str">
        <f t="shared" ca="1" si="41"/>
        <v>-</v>
      </c>
      <c r="AF196" s="118" t="str">
        <f t="shared" ca="1" si="42"/>
        <v>-</v>
      </c>
      <c r="AG196" s="119" t="str">
        <f t="shared" ca="1" si="43"/>
        <v>-</v>
      </c>
      <c r="AH196" s="118" t="str">
        <f t="shared" ca="1" si="44"/>
        <v>-</v>
      </c>
      <c r="AI196" s="118">
        <f t="shared" ca="1" si="45"/>
        <v>0</v>
      </c>
      <c r="AJ196" s="120">
        <f t="shared" ca="1" si="46"/>
        <v>0</v>
      </c>
      <c r="AK196" s="118">
        <f t="shared" ca="1" si="33"/>
        <v>0</v>
      </c>
      <c r="AL196" s="118">
        <f t="shared" ca="1" si="34"/>
        <v>2028</v>
      </c>
    </row>
    <row r="197" spans="1:38" ht="27" customHeight="1" x14ac:dyDescent="0.25">
      <c r="A197" s="53">
        <f>'OSNOVNA PLAČA'!A191</f>
        <v>182</v>
      </c>
      <c r="B197" s="333" t="str">
        <f t="shared" ca="1" si="21"/>
        <v>A182</v>
      </c>
      <c r="C197" s="333"/>
      <c r="D197" s="54" t="str">
        <f>IF(LEN('OSNOVNA PLAČA'!C191)&gt;0,'OSNOVNA PLAČA'!C191,"")</f>
        <v/>
      </c>
      <c r="E197" s="55" t="str">
        <f>IF(LEN('OSNOVNA PLAČA'!D191)&gt;0,'OSNOVNA PLAČA'!D191,"")</f>
        <v/>
      </c>
      <c r="F197" s="164">
        <f ca="1">IF(LEN(B197)&gt;0,'OBRAČUNANA OSNOVNA PLAČA'!N191,"")</f>
        <v>0</v>
      </c>
      <c r="G197" s="57"/>
      <c r="H197" s="57"/>
      <c r="I197" s="57"/>
      <c r="J197" s="57"/>
      <c r="K197" s="57"/>
      <c r="L197" s="178">
        <f t="shared" si="38"/>
        <v>0</v>
      </c>
      <c r="M197" s="179">
        <f t="shared" ca="1" si="47"/>
        <v>0</v>
      </c>
      <c r="N197" s="179">
        <f t="shared" ca="1" si="49"/>
        <v>0</v>
      </c>
      <c r="O197" s="180">
        <f t="shared" ca="1" si="39"/>
        <v>0</v>
      </c>
      <c r="P197" s="181">
        <f t="shared" ca="1" si="48"/>
        <v>0</v>
      </c>
      <c r="Q197" s="182">
        <f t="shared" ca="1" si="40"/>
        <v>0</v>
      </c>
      <c r="R197" s="182">
        <f ca="1">IF(LEN(B197)&gt;0,'9'!R197-'9'!Q197,"")</f>
        <v>0</v>
      </c>
      <c r="S197" s="183"/>
      <c r="T197" s="33"/>
      <c r="U197" s="33"/>
      <c r="V197" s="33"/>
      <c r="W197" s="33"/>
      <c r="X197" s="33"/>
      <c r="Y197" s="33"/>
      <c r="AB197" s="243">
        <f>ROW()</f>
        <v>197</v>
      </c>
      <c r="AC197" s="118">
        <f t="shared" ca="1" si="25"/>
        <v>0</v>
      </c>
      <c r="AD197" s="118">
        <f t="shared" ca="1" si="26"/>
        <v>0</v>
      </c>
      <c r="AE197" s="119" t="str">
        <f t="shared" ca="1" si="41"/>
        <v>-</v>
      </c>
      <c r="AF197" s="118" t="str">
        <f t="shared" ca="1" si="42"/>
        <v>-</v>
      </c>
      <c r="AG197" s="119" t="str">
        <f t="shared" ca="1" si="43"/>
        <v>-</v>
      </c>
      <c r="AH197" s="118" t="str">
        <f t="shared" ca="1" si="44"/>
        <v>-</v>
      </c>
      <c r="AI197" s="118">
        <f t="shared" ca="1" si="45"/>
        <v>0</v>
      </c>
      <c r="AJ197" s="120">
        <f t="shared" ca="1" si="46"/>
        <v>0</v>
      </c>
      <c r="AK197" s="118">
        <f t="shared" ca="1" si="33"/>
        <v>0</v>
      </c>
      <c r="AL197" s="118">
        <f t="shared" ca="1" si="34"/>
        <v>2028</v>
      </c>
    </row>
    <row r="198" spans="1:38" ht="27" customHeight="1" x14ac:dyDescent="0.25">
      <c r="A198" s="53">
        <f>'OSNOVNA PLAČA'!A192</f>
        <v>183</v>
      </c>
      <c r="B198" s="333" t="str">
        <f t="shared" ca="1" si="21"/>
        <v>A183</v>
      </c>
      <c r="C198" s="333"/>
      <c r="D198" s="54" t="str">
        <f>IF(LEN('OSNOVNA PLAČA'!C192)&gt;0,'OSNOVNA PLAČA'!C192,"")</f>
        <v/>
      </c>
      <c r="E198" s="55" t="str">
        <f>IF(LEN('OSNOVNA PLAČA'!D192)&gt;0,'OSNOVNA PLAČA'!D192,"")</f>
        <v/>
      </c>
      <c r="F198" s="164">
        <f ca="1">IF(LEN(B198)&gt;0,'OBRAČUNANA OSNOVNA PLAČA'!N192,"")</f>
        <v>0</v>
      </c>
      <c r="G198" s="57"/>
      <c r="H198" s="57"/>
      <c r="I198" s="57"/>
      <c r="J198" s="57"/>
      <c r="K198" s="57"/>
      <c r="L198" s="178">
        <f t="shared" si="38"/>
        <v>0</v>
      </c>
      <c r="M198" s="179">
        <f t="shared" ca="1" si="47"/>
        <v>0</v>
      </c>
      <c r="N198" s="179">
        <f t="shared" ca="1" si="49"/>
        <v>0</v>
      </c>
      <c r="O198" s="180">
        <f t="shared" ca="1" si="39"/>
        <v>0</v>
      </c>
      <c r="P198" s="181">
        <f t="shared" ca="1" si="48"/>
        <v>0</v>
      </c>
      <c r="Q198" s="182">
        <f t="shared" ca="1" si="40"/>
        <v>0</v>
      </c>
      <c r="R198" s="182">
        <f ca="1">IF(LEN(B198)&gt;0,'9'!R198-'9'!Q198,"")</f>
        <v>0</v>
      </c>
      <c r="S198" s="183"/>
      <c r="T198" s="33"/>
      <c r="U198" s="33"/>
      <c r="V198" s="33"/>
      <c r="W198" s="33"/>
      <c r="X198" s="33"/>
      <c r="Y198" s="33"/>
      <c r="AB198" s="243">
        <f>ROW()</f>
        <v>198</v>
      </c>
      <c r="AC198" s="118">
        <f t="shared" ca="1" si="25"/>
        <v>0</v>
      </c>
      <c r="AD198" s="118">
        <f t="shared" ca="1" si="26"/>
        <v>0</v>
      </c>
      <c r="AE198" s="119" t="str">
        <f t="shared" ca="1" si="41"/>
        <v>-</v>
      </c>
      <c r="AF198" s="118" t="str">
        <f t="shared" ca="1" si="42"/>
        <v>-</v>
      </c>
      <c r="AG198" s="119" t="str">
        <f t="shared" ca="1" si="43"/>
        <v>-</v>
      </c>
      <c r="AH198" s="118" t="str">
        <f t="shared" ca="1" si="44"/>
        <v>-</v>
      </c>
      <c r="AI198" s="118">
        <f t="shared" ca="1" si="45"/>
        <v>0</v>
      </c>
      <c r="AJ198" s="120">
        <f t="shared" ca="1" si="46"/>
        <v>0</v>
      </c>
      <c r="AK198" s="118">
        <f t="shared" ca="1" si="33"/>
        <v>0</v>
      </c>
      <c r="AL198" s="118">
        <f t="shared" ca="1" si="34"/>
        <v>2028</v>
      </c>
    </row>
    <row r="199" spans="1:38" ht="27" customHeight="1" x14ac:dyDescent="0.25">
      <c r="A199" s="53">
        <f>'OSNOVNA PLAČA'!A193</f>
        <v>184</v>
      </c>
      <c r="B199" s="333" t="str">
        <f t="shared" ca="1" si="21"/>
        <v>A184</v>
      </c>
      <c r="C199" s="333"/>
      <c r="D199" s="54" t="str">
        <f>IF(LEN('OSNOVNA PLAČA'!C193)&gt;0,'OSNOVNA PLAČA'!C193,"")</f>
        <v/>
      </c>
      <c r="E199" s="55" t="str">
        <f>IF(LEN('OSNOVNA PLAČA'!D193)&gt;0,'OSNOVNA PLAČA'!D193,"")</f>
        <v/>
      </c>
      <c r="F199" s="164">
        <f ca="1">IF(LEN(B199)&gt;0,'OBRAČUNANA OSNOVNA PLAČA'!N193,"")</f>
        <v>0</v>
      </c>
      <c r="G199" s="57"/>
      <c r="H199" s="57"/>
      <c r="I199" s="57"/>
      <c r="J199" s="57"/>
      <c r="K199" s="57"/>
      <c r="L199" s="178">
        <f t="shared" si="38"/>
        <v>0</v>
      </c>
      <c r="M199" s="179">
        <f t="shared" ca="1" si="47"/>
        <v>0</v>
      </c>
      <c r="N199" s="179">
        <f t="shared" ca="1" si="49"/>
        <v>0</v>
      </c>
      <c r="O199" s="180">
        <f t="shared" ca="1" si="39"/>
        <v>0</v>
      </c>
      <c r="P199" s="181">
        <f t="shared" ca="1" si="48"/>
        <v>0</v>
      </c>
      <c r="Q199" s="182">
        <f t="shared" ca="1" si="40"/>
        <v>0</v>
      </c>
      <c r="R199" s="182">
        <f ca="1">IF(LEN(B199)&gt;0,'9'!R199-'9'!Q199,"")</f>
        <v>0</v>
      </c>
      <c r="S199" s="183"/>
      <c r="T199" s="33"/>
      <c r="U199" s="33"/>
      <c r="V199" s="33"/>
      <c r="W199" s="33"/>
      <c r="X199" s="33"/>
      <c r="Y199" s="33"/>
      <c r="AB199" s="243">
        <f>ROW()</f>
        <v>199</v>
      </c>
      <c r="AC199" s="118">
        <f t="shared" ca="1" si="25"/>
        <v>0</v>
      </c>
      <c r="AD199" s="118">
        <f t="shared" ca="1" si="26"/>
        <v>0</v>
      </c>
      <c r="AE199" s="119" t="str">
        <f t="shared" ca="1" si="41"/>
        <v>-</v>
      </c>
      <c r="AF199" s="118" t="str">
        <f t="shared" ca="1" si="42"/>
        <v>-</v>
      </c>
      <c r="AG199" s="119" t="str">
        <f t="shared" ca="1" si="43"/>
        <v>-</v>
      </c>
      <c r="AH199" s="118" t="str">
        <f t="shared" ca="1" si="44"/>
        <v>-</v>
      </c>
      <c r="AI199" s="118">
        <f t="shared" ca="1" si="45"/>
        <v>0</v>
      </c>
      <c r="AJ199" s="120">
        <f t="shared" ca="1" si="46"/>
        <v>0</v>
      </c>
      <c r="AK199" s="118">
        <f t="shared" ca="1" si="33"/>
        <v>0</v>
      </c>
      <c r="AL199" s="118">
        <f t="shared" ca="1" si="34"/>
        <v>2028</v>
      </c>
    </row>
    <row r="200" spans="1:38" ht="27" customHeight="1" x14ac:dyDescent="0.25">
      <c r="A200" s="53">
        <f>'OSNOVNA PLAČA'!A194</f>
        <v>185</v>
      </c>
      <c r="B200" s="333" t="str">
        <f t="shared" ca="1" si="21"/>
        <v>A185</v>
      </c>
      <c r="C200" s="333"/>
      <c r="D200" s="54" t="str">
        <f>IF(LEN('OSNOVNA PLAČA'!C194)&gt;0,'OSNOVNA PLAČA'!C194,"")</f>
        <v/>
      </c>
      <c r="E200" s="55" t="str">
        <f>IF(LEN('OSNOVNA PLAČA'!D194)&gt;0,'OSNOVNA PLAČA'!D194,"")</f>
        <v/>
      </c>
      <c r="F200" s="164">
        <f ca="1">IF(LEN(B200)&gt;0,'OBRAČUNANA OSNOVNA PLAČA'!N194,"")</f>
        <v>0</v>
      </c>
      <c r="G200" s="57"/>
      <c r="H200" s="57"/>
      <c r="I200" s="57"/>
      <c r="J200" s="57"/>
      <c r="K200" s="57"/>
      <c r="L200" s="178">
        <f t="shared" si="38"/>
        <v>0</v>
      </c>
      <c r="M200" s="179">
        <f t="shared" ca="1" si="47"/>
        <v>0</v>
      </c>
      <c r="N200" s="179">
        <f t="shared" ca="1" si="49"/>
        <v>0</v>
      </c>
      <c r="O200" s="180">
        <f t="shared" ca="1" si="39"/>
        <v>0</v>
      </c>
      <c r="P200" s="181">
        <f t="shared" ca="1" si="48"/>
        <v>0</v>
      </c>
      <c r="Q200" s="182">
        <f t="shared" ca="1" si="40"/>
        <v>0</v>
      </c>
      <c r="R200" s="182">
        <f ca="1">IF(LEN(B200)&gt;0,'9'!R200-'9'!Q200,"")</f>
        <v>0</v>
      </c>
      <c r="S200" s="183"/>
      <c r="T200" s="33"/>
      <c r="U200" s="33"/>
      <c r="V200" s="33"/>
      <c r="W200" s="33"/>
      <c r="X200" s="33"/>
      <c r="Y200" s="33"/>
      <c r="AB200" s="243">
        <f>ROW()</f>
        <v>200</v>
      </c>
      <c r="AC200" s="118">
        <f t="shared" ca="1" si="25"/>
        <v>0</v>
      </c>
      <c r="AD200" s="118">
        <f t="shared" ca="1" si="26"/>
        <v>0</v>
      </c>
      <c r="AE200" s="119" t="str">
        <f t="shared" ca="1" si="41"/>
        <v>-</v>
      </c>
      <c r="AF200" s="118" t="str">
        <f t="shared" ca="1" si="42"/>
        <v>-</v>
      </c>
      <c r="AG200" s="119" t="str">
        <f t="shared" ca="1" si="43"/>
        <v>-</v>
      </c>
      <c r="AH200" s="118" t="str">
        <f t="shared" ca="1" si="44"/>
        <v>-</v>
      </c>
      <c r="AI200" s="118">
        <f t="shared" ca="1" si="45"/>
        <v>0</v>
      </c>
      <c r="AJ200" s="120">
        <f t="shared" ca="1" si="46"/>
        <v>0</v>
      </c>
      <c r="AK200" s="118">
        <f t="shared" ca="1" si="33"/>
        <v>0</v>
      </c>
      <c r="AL200" s="118">
        <f t="shared" ca="1" si="34"/>
        <v>2028</v>
      </c>
    </row>
    <row r="201" spans="1:38" ht="27" customHeight="1" x14ac:dyDescent="0.25">
      <c r="A201" s="53">
        <f>'OSNOVNA PLAČA'!A195</f>
        <v>186</v>
      </c>
      <c r="B201" s="333" t="str">
        <f t="shared" ca="1" si="21"/>
        <v>A186</v>
      </c>
      <c r="C201" s="333"/>
      <c r="D201" s="54" t="str">
        <f>IF(LEN('OSNOVNA PLAČA'!C195)&gt;0,'OSNOVNA PLAČA'!C195,"")</f>
        <v/>
      </c>
      <c r="E201" s="55" t="str">
        <f>IF(LEN('OSNOVNA PLAČA'!D195)&gt;0,'OSNOVNA PLAČA'!D195,"")</f>
        <v/>
      </c>
      <c r="F201" s="164">
        <f ca="1">IF(LEN(B201)&gt;0,'OBRAČUNANA OSNOVNA PLAČA'!N195,"")</f>
        <v>0</v>
      </c>
      <c r="G201" s="57"/>
      <c r="H201" s="57"/>
      <c r="I201" s="57"/>
      <c r="J201" s="57"/>
      <c r="K201" s="57"/>
      <c r="L201" s="178">
        <f t="shared" si="38"/>
        <v>0</v>
      </c>
      <c r="M201" s="179">
        <f t="shared" ca="1" si="47"/>
        <v>0</v>
      </c>
      <c r="N201" s="179">
        <f t="shared" ca="1" si="49"/>
        <v>0</v>
      </c>
      <c r="O201" s="180">
        <f t="shared" ca="1" si="39"/>
        <v>0</v>
      </c>
      <c r="P201" s="181">
        <f t="shared" ca="1" si="48"/>
        <v>0</v>
      </c>
      <c r="Q201" s="182">
        <f t="shared" ca="1" si="40"/>
        <v>0</v>
      </c>
      <c r="R201" s="182">
        <f ca="1">IF(LEN(B201)&gt;0,'9'!R201-'9'!Q201,"")</f>
        <v>0</v>
      </c>
      <c r="S201" s="183"/>
      <c r="T201" s="33"/>
      <c r="U201" s="33"/>
      <c r="V201" s="33"/>
      <c r="W201" s="33"/>
      <c r="X201" s="33"/>
      <c r="Y201" s="33"/>
      <c r="AB201" s="243">
        <f>ROW()</f>
        <v>201</v>
      </c>
      <c r="AC201" s="118">
        <f t="shared" ca="1" si="25"/>
        <v>0</v>
      </c>
      <c r="AD201" s="118">
        <f t="shared" ca="1" si="26"/>
        <v>0</v>
      </c>
      <c r="AE201" s="119" t="str">
        <f t="shared" ca="1" si="41"/>
        <v>-</v>
      </c>
      <c r="AF201" s="118" t="str">
        <f t="shared" ca="1" si="42"/>
        <v>-</v>
      </c>
      <c r="AG201" s="119" t="str">
        <f t="shared" ca="1" si="43"/>
        <v>-</v>
      </c>
      <c r="AH201" s="118" t="str">
        <f t="shared" ca="1" si="44"/>
        <v>-</v>
      </c>
      <c r="AI201" s="118">
        <f t="shared" ca="1" si="45"/>
        <v>0</v>
      </c>
      <c r="AJ201" s="120">
        <f t="shared" ca="1" si="46"/>
        <v>0</v>
      </c>
      <c r="AK201" s="118">
        <f t="shared" ca="1" si="33"/>
        <v>0</v>
      </c>
      <c r="AL201" s="118">
        <f t="shared" ca="1" si="34"/>
        <v>2028</v>
      </c>
    </row>
    <row r="202" spans="1:38" ht="27" customHeight="1" x14ac:dyDescent="0.25">
      <c r="A202" s="53">
        <f>'OSNOVNA PLAČA'!A196</f>
        <v>187</v>
      </c>
      <c r="B202" s="333" t="str">
        <f t="shared" ca="1" si="21"/>
        <v>A187</v>
      </c>
      <c r="C202" s="333"/>
      <c r="D202" s="54" t="str">
        <f>IF(LEN('OSNOVNA PLAČA'!C196)&gt;0,'OSNOVNA PLAČA'!C196,"")</f>
        <v/>
      </c>
      <c r="E202" s="55" t="str">
        <f>IF(LEN('OSNOVNA PLAČA'!D196)&gt;0,'OSNOVNA PLAČA'!D196,"")</f>
        <v/>
      </c>
      <c r="F202" s="164">
        <f ca="1">IF(LEN(B202)&gt;0,'OBRAČUNANA OSNOVNA PLAČA'!N196,"")</f>
        <v>0</v>
      </c>
      <c r="G202" s="57"/>
      <c r="H202" s="57"/>
      <c r="I202" s="57"/>
      <c r="J202" s="57"/>
      <c r="K202" s="57"/>
      <c r="L202" s="178">
        <f t="shared" si="38"/>
        <v>0</v>
      </c>
      <c r="M202" s="179">
        <f t="shared" ca="1" si="47"/>
        <v>0</v>
      </c>
      <c r="N202" s="179">
        <f t="shared" ca="1" si="49"/>
        <v>0</v>
      </c>
      <c r="O202" s="180">
        <f t="shared" ca="1" si="39"/>
        <v>0</v>
      </c>
      <c r="P202" s="181">
        <f t="shared" ca="1" si="48"/>
        <v>0</v>
      </c>
      <c r="Q202" s="182">
        <f t="shared" ca="1" si="40"/>
        <v>0</v>
      </c>
      <c r="R202" s="182">
        <f ca="1">IF(LEN(B202)&gt;0,'9'!R202-'9'!Q202,"")</f>
        <v>0</v>
      </c>
      <c r="S202" s="183"/>
      <c r="T202" s="33"/>
      <c r="U202" s="33"/>
      <c r="V202" s="33"/>
      <c r="W202" s="33"/>
      <c r="X202" s="33"/>
      <c r="Y202" s="33"/>
      <c r="AB202" s="243">
        <f>ROW()</f>
        <v>202</v>
      </c>
      <c r="AC202" s="118">
        <f t="shared" ca="1" si="25"/>
        <v>0</v>
      </c>
      <c r="AD202" s="118">
        <f t="shared" ca="1" si="26"/>
        <v>0</v>
      </c>
      <c r="AE202" s="119" t="str">
        <f t="shared" ca="1" si="41"/>
        <v>-</v>
      </c>
      <c r="AF202" s="118" t="str">
        <f t="shared" ca="1" si="42"/>
        <v>-</v>
      </c>
      <c r="AG202" s="119" t="str">
        <f t="shared" ca="1" si="43"/>
        <v>-</v>
      </c>
      <c r="AH202" s="118" t="str">
        <f t="shared" ca="1" si="44"/>
        <v>-</v>
      </c>
      <c r="AI202" s="118">
        <f t="shared" ca="1" si="45"/>
        <v>0</v>
      </c>
      <c r="AJ202" s="120">
        <f t="shared" ca="1" si="46"/>
        <v>0</v>
      </c>
      <c r="AK202" s="118">
        <f t="shared" ca="1" si="33"/>
        <v>0</v>
      </c>
      <c r="AL202" s="118">
        <f t="shared" ca="1" si="34"/>
        <v>2028</v>
      </c>
    </row>
    <row r="203" spans="1:38" ht="27" customHeight="1" x14ac:dyDescent="0.25">
      <c r="A203" s="53">
        <f>'OSNOVNA PLAČA'!A197</f>
        <v>188</v>
      </c>
      <c r="B203" s="333" t="str">
        <f t="shared" ca="1" si="21"/>
        <v>A188</v>
      </c>
      <c r="C203" s="333"/>
      <c r="D203" s="54" t="str">
        <f>IF(LEN('OSNOVNA PLAČA'!C197)&gt;0,'OSNOVNA PLAČA'!C197,"")</f>
        <v/>
      </c>
      <c r="E203" s="55" t="str">
        <f>IF(LEN('OSNOVNA PLAČA'!D197)&gt;0,'OSNOVNA PLAČA'!D197,"")</f>
        <v/>
      </c>
      <c r="F203" s="164">
        <f ca="1">IF(LEN(B203)&gt;0,'OBRAČUNANA OSNOVNA PLAČA'!N197,"")</f>
        <v>0</v>
      </c>
      <c r="G203" s="57"/>
      <c r="H203" s="57"/>
      <c r="I203" s="57"/>
      <c r="J203" s="57"/>
      <c r="K203" s="57"/>
      <c r="L203" s="178">
        <f t="shared" si="38"/>
        <v>0</v>
      </c>
      <c r="M203" s="179">
        <f t="shared" ca="1" si="47"/>
        <v>0</v>
      </c>
      <c r="N203" s="179">
        <f t="shared" ca="1" si="49"/>
        <v>0</v>
      </c>
      <c r="O203" s="180">
        <f t="shared" ca="1" si="39"/>
        <v>0</v>
      </c>
      <c r="P203" s="181">
        <f t="shared" ca="1" si="48"/>
        <v>0</v>
      </c>
      <c r="Q203" s="182">
        <f t="shared" ca="1" si="40"/>
        <v>0</v>
      </c>
      <c r="R203" s="182">
        <f ca="1">IF(LEN(B203)&gt;0,'9'!R203-'9'!Q203,"")</f>
        <v>0</v>
      </c>
      <c r="S203" s="183"/>
      <c r="T203" s="33"/>
      <c r="U203" s="33"/>
      <c r="V203" s="33"/>
      <c r="W203" s="33"/>
      <c r="X203" s="33"/>
      <c r="Y203" s="33"/>
      <c r="AB203" s="243">
        <f>ROW()</f>
        <v>203</v>
      </c>
      <c r="AC203" s="118">
        <f t="shared" ca="1" si="25"/>
        <v>0</v>
      </c>
      <c r="AD203" s="118">
        <f t="shared" ca="1" si="26"/>
        <v>0</v>
      </c>
      <c r="AE203" s="119" t="str">
        <f t="shared" ca="1" si="41"/>
        <v>-</v>
      </c>
      <c r="AF203" s="118" t="str">
        <f t="shared" ca="1" si="42"/>
        <v>-</v>
      </c>
      <c r="AG203" s="119" t="str">
        <f t="shared" ca="1" si="43"/>
        <v>-</v>
      </c>
      <c r="AH203" s="118" t="str">
        <f t="shared" ca="1" si="44"/>
        <v>-</v>
      </c>
      <c r="AI203" s="118">
        <f t="shared" ca="1" si="45"/>
        <v>0</v>
      </c>
      <c r="AJ203" s="120">
        <f t="shared" ca="1" si="46"/>
        <v>0</v>
      </c>
      <c r="AK203" s="118">
        <f t="shared" ca="1" si="33"/>
        <v>0</v>
      </c>
      <c r="AL203" s="118">
        <f t="shared" ca="1" si="34"/>
        <v>2028</v>
      </c>
    </row>
    <row r="204" spans="1:38" ht="27" customHeight="1" x14ac:dyDescent="0.25">
      <c r="A204" s="53">
        <f>'OSNOVNA PLAČA'!A198</f>
        <v>189</v>
      </c>
      <c r="B204" s="333" t="str">
        <f t="shared" ca="1" si="21"/>
        <v>A189</v>
      </c>
      <c r="C204" s="333"/>
      <c r="D204" s="54" t="str">
        <f>IF(LEN('OSNOVNA PLAČA'!C198)&gt;0,'OSNOVNA PLAČA'!C198,"")</f>
        <v/>
      </c>
      <c r="E204" s="55" t="str">
        <f>IF(LEN('OSNOVNA PLAČA'!D198)&gt;0,'OSNOVNA PLAČA'!D198,"")</f>
        <v/>
      </c>
      <c r="F204" s="164">
        <f ca="1">IF(LEN(B204)&gt;0,'OBRAČUNANA OSNOVNA PLAČA'!N198,"")</f>
        <v>0</v>
      </c>
      <c r="G204" s="57"/>
      <c r="H204" s="57"/>
      <c r="I204" s="57"/>
      <c r="J204" s="57"/>
      <c r="K204" s="57"/>
      <c r="L204" s="178">
        <f t="shared" si="38"/>
        <v>0</v>
      </c>
      <c r="M204" s="179">
        <f t="shared" ca="1" si="47"/>
        <v>0</v>
      </c>
      <c r="N204" s="179">
        <f t="shared" ca="1" si="49"/>
        <v>0</v>
      </c>
      <c r="O204" s="180">
        <f t="shared" ca="1" si="39"/>
        <v>0</v>
      </c>
      <c r="P204" s="181">
        <f t="shared" ca="1" si="48"/>
        <v>0</v>
      </c>
      <c r="Q204" s="182">
        <f t="shared" ca="1" si="40"/>
        <v>0</v>
      </c>
      <c r="R204" s="182">
        <f ca="1">IF(LEN(B204)&gt;0,'9'!R204-'9'!Q204,"")</f>
        <v>0</v>
      </c>
      <c r="S204" s="183"/>
      <c r="T204" s="33"/>
      <c r="U204" s="33"/>
      <c r="V204" s="33"/>
      <c r="W204" s="33"/>
      <c r="X204" s="33"/>
      <c r="Y204" s="33"/>
      <c r="AB204" s="243">
        <f>ROW()</f>
        <v>204</v>
      </c>
      <c r="AC204" s="118">
        <f t="shared" ca="1" si="25"/>
        <v>0</v>
      </c>
      <c r="AD204" s="118">
        <f t="shared" ca="1" si="26"/>
        <v>0</v>
      </c>
      <c r="AE204" s="119" t="str">
        <f t="shared" ca="1" si="41"/>
        <v>-</v>
      </c>
      <c r="AF204" s="118" t="str">
        <f t="shared" ca="1" si="42"/>
        <v>-</v>
      </c>
      <c r="AG204" s="119" t="str">
        <f t="shared" ca="1" si="43"/>
        <v>-</v>
      </c>
      <c r="AH204" s="118" t="str">
        <f t="shared" ca="1" si="44"/>
        <v>-</v>
      </c>
      <c r="AI204" s="118">
        <f t="shared" ca="1" si="45"/>
        <v>0</v>
      </c>
      <c r="AJ204" s="120">
        <f t="shared" ca="1" si="46"/>
        <v>0</v>
      </c>
      <c r="AK204" s="118">
        <f t="shared" ca="1" si="33"/>
        <v>0</v>
      </c>
      <c r="AL204" s="118">
        <f t="shared" ca="1" si="34"/>
        <v>2028</v>
      </c>
    </row>
    <row r="205" spans="1:38" ht="27" customHeight="1" x14ac:dyDescent="0.25">
      <c r="A205" s="53">
        <f>'OSNOVNA PLAČA'!A199</f>
        <v>190</v>
      </c>
      <c r="B205" s="333" t="str">
        <f t="shared" ca="1" si="21"/>
        <v>A190</v>
      </c>
      <c r="C205" s="333"/>
      <c r="D205" s="54" t="str">
        <f>IF(LEN('OSNOVNA PLAČA'!C199)&gt;0,'OSNOVNA PLAČA'!C199,"")</f>
        <v/>
      </c>
      <c r="E205" s="55" t="str">
        <f>IF(LEN('OSNOVNA PLAČA'!D199)&gt;0,'OSNOVNA PLAČA'!D199,"")</f>
        <v/>
      </c>
      <c r="F205" s="164">
        <f ca="1">IF(LEN(B205)&gt;0,'OBRAČUNANA OSNOVNA PLAČA'!N199,"")</f>
        <v>0</v>
      </c>
      <c r="G205" s="57"/>
      <c r="H205" s="57"/>
      <c r="I205" s="57"/>
      <c r="J205" s="57"/>
      <c r="K205" s="57"/>
      <c r="L205" s="178">
        <f t="shared" si="38"/>
        <v>0</v>
      </c>
      <c r="M205" s="179">
        <f t="shared" ca="1" si="47"/>
        <v>0</v>
      </c>
      <c r="N205" s="179">
        <f t="shared" ca="1" si="49"/>
        <v>0</v>
      </c>
      <c r="O205" s="180">
        <f t="shared" ca="1" si="39"/>
        <v>0</v>
      </c>
      <c r="P205" s="181">
        <f t="shared" ca="1" si="48"/>
        <v>0</v>
      </c>
      <c r="Q205" s="182">
        <f t="shared" ca="1" si="40"/>
        <v>0</v>
      </c>
      <c r="R205" s="182">
        <f ca="1">IF(LEN(B205)&gt;0,'9'!R205-'9'!Q205,"")</f>
        <v>0</v>
      </c>
      <c r="S205" s="183"/>
      <c r="T205" s="33"/>
      <c r="U205" s="33"/>
      <c r="V205" s="33"/>
      <c r="W205" s="33"/>
      <c r="X205" s="33"/>
      <c r="Y205" s="33"/>
      <c r="AB205" s="243">
        <f>ROW()</f>
        <v>205</v>
      </c>
      <c r="AC205" s="118">
        <f t="shared" ca="1" si="25"/>
        <v>0</v>
      </c>
      <c r="AD205" s="118">
        <f t="shared" ca="1" si="26"/>
        <v>0</v>
      </c>
      <c r="AE205" s="119" t="str">
        <f t="shared" ca="1" si="41"/>
        <v>-</v>
      </c>
      <c r="AF205" s="118" t="str">
        <f t="shared" ca="1" si="42"/>
        <v>-</v>
      </c>
      <c r="AG205" s="119" t="str">
        <f t="shared" ca="1" si="43"/>
        <v>-</v>
      </c>
      <c r="AH205" s="118" t="str">
        <f t="shared" ca="1" si="44"/>
        <v>-</v>
      </c>
      <c r="AI205" s="118">
        <f t="shared" ca="1" si="45"/>
        <v>0</v>
      </c>
      <c r="AJ205" s="120">
        <f t="shared" ca="1" si="46"/>
        <v>0</v>
      </c>
      <c r="AK205" s="118">
        <f t="shared" ca="1" si="33"/>
        <v>0</v>
      </c>
      <c r="AL205" s="118">
        <f t="shared" ca="1" si="34"/>
        <v>2028</v>
      </c>
    </row>
    <row r="206" spans="1:38" ht="27" customHeight="1" x14ac:dyDescent="0.25">
      <c r="A206" s="53">
        <f>'OSNOVNA PLAČA'!A200</f>
        <v>191</v>
      </c>
      <c r="B206" s="333" t="str">
        <f t="shared" ca="1" si="21"/>
        <v>A191</v>
      </c>
      <c r="C206" s="333"/>
      <c r="D206" s="54" t="str">
        <f>IF(LEN('OSNOVNA PLAČA'!C200)&gt;0,'OSNOVNA PLAČA'!C200,"")</f>
        <v/>
      </c>
      <c r="E206" s="55" t="str">
        <f>IF(LEN('OSNOVNA PLAČA'!D200)&gt;0,'OSNOVNA PLAČA'!D200,"")</f>
        <v/>
      </c>
      <c r="F206" s="164">
        <f ca="1">IF(LEN(B206)&gt;0,'OBRAČUNANA OSNOVNA PLAČA'!N200,"")</f>
        <v>0</v>
      </c>
      <c r="G206" s="57"/>
      <c r="H206" s="57"/>
      <c r="I206" s="57"/>
      <c r="J206" s="57"/>
      <c r="K206" s="57"/>
      <c r="L206" s="178">
        <f t="shared" si="38"/>
        <v>0</v>
      </c>
      <c r="M206" s="179">
        <f t="shared" ca="1" si="47"/>
        <v>0</v>
      </c>
      <c r="N206" s="179">
        <f t="shared" ca="1" si="49"/>
        <v>0</v>
      </c>
      <c r="O206" s="180">
        <f t="shared" ca="1" si="39"/>
        <v>0</v>
      </c>
      <c r="P206" s="181">
        <f t="shared" ca="1" si="48"/>
        <v>0</v>
      </c>
      <c r="Q206" s="182">
        <f t="shared" ca="1" si="40"/>
        <v>0</v>
      </c>
      <c r="R206" s="182">
        <f ca="1">IF(LEN(B206)&gt;0,'9'!R206-'9'!Q206,"")</f>
        <v>0</v>
      </c>
      <c r="S206" s="183"/>
      <c r="T206" s="33"/>
      <c r="U206" s="33"/>
      <c r="V206" s="33"/>
      <c r="W206" s="33"/>
      <c r="X206" s="33"/>
      <c r="Y206" s="33"/>
      <c r="AB206" s="243">
        <f>ROW()</f>
        <v>206</v>
      </c>
      <c r="AC206" s="118">
        <f t="shared" ca="1" si="25"/>
        <v>0</v>
      </c>
      <c r="AD206" s="118">
        <f t="shared" ca="1" si="26"/>
        <v>0</v>
      </c>
      <c r="AE206" s="119" t="str">
        <f t="shared" ca="1" si="41"/>
        <v>-</v>
      </c>
      <c r="AF206" s="118" t="str">
        <f t="shared" ca="1" si="42"/>
        <v>-</v>
      </c>
      <c r="AG206" s="119" t="str">
        <f t="shared" ca="1" si="43"/>
        <v>-</v>
      </c>
      <c r="AH206" s="118" t="str">
        <f t="shared" ca="1" si="44"/>
        <v>-</v>
      </c>
      <c r="AI206" s="118">
        <f t="shared" ca="1" si="45"/>
        <v>0</v>
      </c>
      <c r="AJ206" s="120">
        <f t="shared" ca="1" si="46"/>
        <v>0</v>
      </c>
      <c r="AK206" s="118">
        <f t="shared" ca="1" si="33"/>
        <v>0</v>
      </c>
      <c r="AL206" s="118">
        <f t="shared" ca="1" si="34"/>
        <v>2028</v>
      </c>
    </row>
    <row r="207" spans="1:38" ht="27" customHeight="1" x14ac:dyDescent="0.25">
      <c r="A207" s="53">
        <f>'OSNOVNA PLAČA'!A201</f>
        <v>192</v>
      </c>
      <c r="B207" s="333" t="str">
        <f t="shared" ca="1" si="21"/>
        <v>A192</v>
      </c>
      <c r="C207" s="333"/>
      <c r="D207" s="54" t="str">
        <f>IF(LEN('OSNOVNA PLAČA'!C201)&gt;0,'OSNOVNA PLAČA'!C201,"")</f>
        <v/>
      </c>
      <c r="E207" s="55" t="str">
        <f>IF(LEN('OSNOVNA PLAČA'!D201)&gt;0,'OSNOVNA PLAČA'!D201,"")</f>
        <v/>
      </c>
      <c r="F207" s="164">
        <f ca="1">IF(LEN(B207)&gt;0,'OBRAČUNANA OSNOVNA PLAČA'!N201,"")</f>
        <v>0</v>
      </c>
      <c r="G207" s="57"/>
      <c r="H207" s="57"/>
      <c r="I207" s="57"/>
      <c r="J207" s="57"/>
      <c r="K207" s="57"/>
      <c r="L207" s="178">
        <f t="shared" si="38"/>
        <v>0</v>
      </c>
      <c r="M207" s="179">
        <f t="shared" ca="1" si="47"/>
        <v>0</v>
      </c>
      <c r="N207" s="179">
        <f t="shared" ca="1" si="49"/>
        <v>0</v>
      </c>
      <c r="O207" s="180">
        <f t="shared" ca="1" si="39"/>
        <v>0</v>
      </c>
      <c r="P207" s="181">
        <f t="shared" ca="1" si="48"/>
        <v>0</v>
      </c>
      <c r="Q207" s="182">
        <f t="shared" ca="1" si="40"/>
        <v>0</v>
      </c>
      <c r="R207" s="182">
        <f ca="1">IF(LEN(B207)&gt;0,'9'!R207-'9'!Q207,"")</f>
        <v>0</v>
      </c>
      <c r="S207" s="183"/>
      <c r="T207" s="33"/>
      <c r="U207" s="33"/>
      <c r="V207" s="33"/>
      <c r="W207" s="33"/>
      <c r="X207" s="33"/>
      <c r="Y207" s="33"/>
      <c r="AB207" s="243">
        <f>ROW()</f>
        <v>207</v>
      </c>
      <c r="AC207" s="118">
        <f t="shared" ca="1" si="25"/>
        <v>0</v>
      </c>
      <c r="AD207" s="118">
        <f t="shared" ca="1" si="26"/>
        <v>0</v>
      </c>
      <c r="AE207" s="119" t="str">
        <f t="shared" ca="1" si="41"/>
        <v>-</v>
      </c>
      <c r="AF207" s="118" t="str">
        <f t="shared" ca="1" si="42"/>
        <v>-</v>
      </c>
      <c r="AG207" s="119" t="str">
        <f t="shared" ca="1" si="43"/>
        <v>-</v>
      </c>
      <c r="AH207" s="118" t="str">
        <f t="shared" ca="1" si="44"/>
        <v>-</v>
      </c>
      <c r="AI207" s="118">
        <f t="shared" ca="1" si="45"/>
        <v>0</v>
      </c>
      <c r="AJ207" s="120">
        <f t="shared" ca="1" si="46"/>
        <v>0</v>
      </c>
      <c r="AK207" s="118">
        <f t="shared" ca="1" si="33"/>
        <v>0</v>
      </c>
      <c r="AL207" s="118">
        <f t="shared" ca="1" si="34"/>
        <v>2028</v>
      </c>
    </row>
    <row r="208" spans="1:38" ht="27" customHeight="1" x14ac:dyDescent="0.25">
      <c r="A208" s="53">
        <f>'OSNOVNA PLAČA'!A202</f>
        <v>193</v>
      </c>
      <c r="B208" s="333" t="str">
        <f t="shared" ca="1" si="21"/>
        <v>A193</v>
      </c>
      <c r="C208" s="333"/>
      <c r="D208" s="54" t="str">
        <f>IF(LEN('OSNOVNA PLAČA'!C202)&gt;0,'OSNOVNA PLAČA'!C202,"")</f>
        <v/>
      </c>
      <c r="E208" s="55" t="str">
        <f>IF(LEN('OSNOVNA PLAČA'!D202)&gt;0,'OSNOVNA PLAČA'!D202,"")</f>
        <v/>
      </c>
      <c r="F208" s="164">
        <f ca="1">IF(LEN(B208)&gt;0,'OBRAČUNANA OSNOVNA PLAČA'!N202,"")</f>
        <v>0</v>
      </c>
      <c r="G208" s="57"/>
      <c r="H208" s="57"/>
      <c r="I208" s="57"/>
      <c r="J208" s="57"/>
      <c r="K208" s="57"/>
      <c r="L208" s="178">
        <f t="shared" ref="L208:L265" si="50">+G208+H208+I208+J208+K208</f>
        <v>0</v>
      </c>
      <c r="M208" s="179">
        <f t="shared" ca="1" si="47"/>
        <v>0</v>
      </c>
      <c r="N208" s="179">
        <f t="shared" ca="1" si="49"/>
        <v>0</v>
      </c>
      <c r="O208" s="180">
        <f t="shared" ref="O208:O265" ca="1" si="51">IF(LEN(B208)&gt;0,M208*$P$267,"")</f>
        <v>0</v>
      </c>
      <c r="P208" s="181">
        <f t="shared" ca="1" si="48"/>
        <v>0</v>
      </c>
      <c r="Q208" s="182">
        <f t="shared" ref="Q208:Q265" ca="1" si="52">MIN(P208,R208)</f>
        <v>0</v>
      </c>
      <c r="R208" s="182">
        <f ca="1">IF(LEN(B208)&gt;0,'9'!R208-'9'!Q208,"")</f>
        <v>0</v>
      </c>
      <c r="S208" s="183"/>
      <c r="T208" s="33"/>
      <c r="U208" s="33"/>
      <c r="V208" s="33"/>
      <c r="W208" s="33"/>
      <c r="X208" s="33"/>
      <c r="Y208" s="33"/>
      <c r="AB208" s="243">
        <f>ROW()</f>
        <v>208</v>
      </c>
      <c r="AC208" s="118">
        <f t="shared" ca="1" si="25"/>
        <v>0</v>
      </c>
      <c r="AD208" s="118">
        <f t="shared" ca="1" si="26"/>
        <v>0</v>
      </c>
      <c r="AE208" s="119" t="str">
        <f t="shared" ref="AE208:AE265" ca="1" si="53">IF(AC208&gt;=AD208,"-",$L208/(5*MAX($M$271:$M$272)))</f>
        <v>-</v>
      </c>
      <c r="AF208" s="118" t="str">
        <f t="shared" ref="AF208:AF265" ca="1" si="54">IF(AC208&gt;=AD208,"-",$L208/(5*MAX($M$271:$M$272))*AK208)</f>
        <v>-</v>
      </c>
      <c r="AG208" s="119" t="str">
        <f t="shared" ref="AG208:AG265" ca="1" si="55">IF(AE208="-","-",AE208*$AF$267)</f>
        <v>-</v>
      </c>
      <c r="AH208" s="118" t="str">
        <f t="shared" ref="AH208:AH265" ca="1" si="56">IF(AF208="-","-",AF208*$AF$267)</f>
        <v>-</v>
      </c>
      <c r="AI208" s="118">
        <f t="shared" ref="AI208:AI265" ca="1" si="57">IF(AG208="-",0,MIN(AH208,R208))</f>
        <v>0</v>
      </c>
      <c r="AJ208" s="120">
        <f t="shared" ref="AJ208:AJ265" ca="1" si="58">+AD208-AC208</f>
        <v>0</v>
      </c>
      <c r="AK208" s="118">
        <f t="shared" ca="1" si="33"/>
        <v>0</v>
      </c>
      <c r="AL208" s="118">
        <f t="shared" ca="1" si="34"/>
        <v>2028</v>
      </c>
    </row>
    <row r="209" spans="1:38" ht="27" customHeight="1" x14ac:dyDescent="0.25">
      <c r="A209" s="53">
        <f>'OSNOVNA PLAČA'!A203</f>
        <v>194</v>
      </c>
      <c r="B209" s="333" t="str">
        <f t="shared" ca="1" si="21"/>
        <v>A194</v>
      </c>
      <c r="C209" s="333"/>
      <c r="D209" s="54" t="str">
        <f>IF(LEN('OSNOVNA PLAČA'!C203)&gt;0,'OSNOVNA PLAČA'!C203,"")</f>
        <v/>
      </c>
      <c r="E209" s="55" t="str">
        <f>IF(LEN('OSNOVNA PLAČA'!D203)&gt;0,'OSNOVNA PLAČA'!D203,"")</f>
        <v/>
      </c>
      <c r="F209" s="164">
        <f ca="1">IF(LEN(B209)&gt;0,'OBRAČUNANA OSNOVNA PLAČA'!N203,"")</f>
        <v>0</v>
      </c>
      <c r="G209" s="57"/>
      <c r="H209" s="57"/>
      <c r="I209" s="57"/>
      <c r="J209" s="57"/>
      <c r="K209" s="57"/>
      <c r="L209" s="178">
        <f t="shared" si="50"/>
        <v>0</v>
      </c>
      <c r="M209" s="179">
        <f t="shared" ref="M209:M265" ca="1" si="59">IF(LEN(B209)&gt;0,L209/5,"")</f>
        <v>0</v>
      </c>
      <c r="N209" s="179">
        <f t="shared" ca="1" si="49"/>
        <v>0</v>
      </c>
      <c r="O209" s="180">
        <f t="shared" ca="1" si="51"/>
        <v>0</v>
      </c>
      <c r="P209" s="181">
        <f t="shared" ref="P209:P265" ca="1" si="60">IF(LEN(B209)&gt;0,F209*O209,"")</f>
        <v>0</v>
      </c>
      <c r="Q209" s="182">
        <f t="shared" ca="1" si="52"/>
        <v>0</v>
      </c>
      <c r="R209" s="182">
        <f ca="1">IF(LEN(B209)&gt;0,'9'!R209-'9'!Q209,"")</f>
        <v>0</v>
      </c>
      <c r="S209" s="183"/>
      <c r="T209" s="33"/>
      <c r="U209" s="33"/>
      <c r="V209" s="33"/>
      <c r="W209" s="33"/>
      <c r="X209" s="33"/>
      <c r="Y209" s="33"/>
      <c r="AB209" s="243">
        <f>ROW()</f>
        <v>209</v>
      </c>
      <c r="AC209" s="118">
        <f t="shared" ca="1" si="25"/>
        <v>0</v>
      </c>
      <c r="AD209" s="118">
        <f t="shared" ca="1" si="26"/>
        <v>0</v>
      </c>
      <c r="AE209" s="119" t="str">
        <f t="shared" ca="1" si="53"/>
        <v>-</v>
      </c>
      <c r="AF209" s="118" t="str">
        <f t="shared" ca="1" si="54"/>
        <v>-</v>
      </c>
      <c r="AG209" s="119" t="str">
        <f t="shared" ca="1" si="55"/>
        <v>-</v>
      </c>
      <c r="AH209" s="118" t="str">
        <f t="shared" ca="1" si="56"/>
        <v>-</v>
      </c>
      <c r="AI209" s="118">
        <f t="shared" ca="1" si="57"/>
        <v>0</v>
      </c>
      <c r="AJ209" s="120">
        <f t="shared" ca="1" si="58"/>
        <v>0</v>
      </c>
      <c r="AK209" s="118">
        <f t="shared" ca="1" si="33"/>
        <v>0</v>
      </c>
      <c r="AL209" s="118">
        <f t="shared" ca="1" si="34"/>
        <v>2028</v>
      </c>
    </row>
    <row r="210" spans="1:38" ht="27" customHeight="1" x14ac:dyDescent="0.25">
      <c r="A210" s="53">
        <f>'OSNOVNA PLAČA'!A204</f>
        <v>195</v>
      </c>
      <c r="B210" s="333" t="str">
        <f t="shared" ca="1" si="21"/>
        <v>A195</v>
      </c>
      <c r="C210" s="333"/>
      <c r="D210" s="54" t="str">
        <f>IF(LEN('OSNOVNA PLAČA'!C204)&gt;0,'OSNOVNA PLAČA'!C204,"")</f>
        <v/>
      </c>
      <c r="E210" s="55" t="str">
        <f>IF(LEN('OSNOVNA PLAČA'!D204)&gt;0,'OSNOVNA PLAČA'!D204,"")</f>
        <v/>
      </c>
      <c r="F210" s="164">
        <f ca="1">IF(LEN(B210)&gt;0,'OBRAČUNANA OSNOVNA PLAČA'!N204,"")</f>
        <v>0</v>
      </c>
      <c r="G210" s="57"/>
      <c r="H210" s="57"/>
      <c r="I210" s="57"/>
      <c r="J210" s="57"/>
      <c r="K210" s="57"/>
      <c r="L210" s="178">
        <f t="shared" si="50"/>
        <v>0</v>
      </c>
      <c r="M210" s="179">
        <f t="shared" ca="1" si="59"/>
        <v>0</v>
      </c>
      <c r="N210" s="179">
        <f t="shared" ref="N210:N265" ca="1" si="61">IF(LEN(B210)&gt;0,F210*M210,"")</f>
        <v>0</v>
      </c>
      <c r="O210" s="180">
        <f t="shared" ca="1" si="51"/>
        <v>0</v>
      </c>
      <c r="P210" s="181">
        <f t="shared" ca="1" si="60"/>
        <v>0</v>
      </c>
      <c r="Q210" s="182">
        <f t="shared" ca="1" si="52"/>
        <v>0</v>
      </c>
      <c r="R210" s="182">
        <f ca="1">IF(LEN(B210)&gt;0,'9'!R210-'9'!Q210,"")</f>
        <v>0</v>
      </c>
      <c r="S210" s="183"/>
      <c r="T210" s="33"/>
      <c r="U210" s="33"/>
      <c r="V210" s="33"/>
      <c r="W210" s="33"/>
      <c r="X210" s="33"/>
      <c r="Y210" s="33"/>
      <c r="AB210" s="243">
        <f>ROW()</f>
        <v>210</v>
      </c>
      <c r="AC210" s="118">
        <f t="shared" ca="1" si="25"/>
        <v>0</v>
      </c>
      <c r="AD210" s="118">
        <f t="shared" ca="1" si="26"/>
        <v>0</v>
      </c>
      <c r="AE210" s="119" t="str">
        <f t="shared" ca="1" si="53"/>
        <v>-</v>
      </c>
      <c r="AF210" s="118" t="str">
        <f t="shared" ca="1" si="54"/>
        <v>-</v>
      </c>
      <c r="AG210" s="119" t="str">
        <f t="shared" ca="1" si="55"/>
        <v>-</v>
      </c>
      <c r="AH210" s="118" t="str">
        <f t="shared" ca="1" si="56"/>
        <v>-</v>
      </c>
      <c r="AI210" s="118">
        <f t="shared" ca="1" si="57"/>
        <v>0</v>
      </c>
      <c r="AJ210" s="120">
        <f t="shared" ca="1" si="58"/>
        <v>0</v>
      </c>
      <c r="AK210" s="118">
        <f t="shared" ca="1" si="33"/>
        <v>0</v>
      </c>
      <c r="AL210" s="118">
        <f t="shared" ca="1" si="34"/>
        <v>2028</v>
      </c>
    </row>
    <row r="211" spans="1:38" ht="27" customHeight="1" x14ac:dyDescent="0.25">
      <c r="A211" s="53">
        <f>'OSNOVNA PLAČA'!A205</f>
        <v>196</v>
      </c>
      <c r="B211" s="333" t="str">
        <f t="shared" ca="1" si="21"/>
        <v>A196</v>
      </c>
      <c r="C211" s="333"/>
      <c r="D211" s="54" t="str">
        <f>IF(LEN('OSNOVNA PLAČA'!C205)&gt;0,'OSNOVNA PLAČA'!C205,"")</f>
        <v/>
      </c>
      <c r="E211" s="55" t="str">
        <f>IF(LEN('OSNOVNA PLAČA'!D205)&gt;0,'OSNOVNA PLAČA'!D205,"")</f>
        <v/>
      </c>
      <c r="F211" s="164">
        <f ca="1">IF(LEN(B211)&gt;0,'OBRAČUNANA OSNOVNA PLAČA'!N205,"")</f>
        <v>0</v>
      </c>
      <c r="G211" s="57"/>
      <c r="H211" s="57"/>
      <c r="I211" s="57"/>
      <c r="J211" s="57"/>
      <c r="K211" s="57"/>
      <c r="L211" s="178">
        <f t="shared" si="50"/>
        <v>0</v>
      </c>
      <c r="M211" s="179">
        <f t="shared" ca="1" si="59"/>
        <v>0</v>
      </c>
      <c r="N211" s="179">
        <f t="shared" ca="1" si="61"/>
        <v>0</v>
      </c>
      <c r="O211" s="180">
        <f t="shared" ca="1" si="51"/>
        <v>0</v>
      </c>
      <c r="P211" s="181">
        <f t="shared" ca="1" si="60"/>
        <v>0</v>
      </c>
      <c r="Q211" s="182">
        <f t="shared" ca="1" si="52"/>
        <v>0</v>
      </c>
      <c r="R211" s="182">
        <f ca="1">IF(LEN(B211)&gt;0,'9'!R211-'9'!Q211,"")</f>
        <v>0</v>
      </c>
      <c r="S211" s="183"/>
      <c r="T211" s="33"/>
      <c r="U211" s="33"/>
      <c r="V211" s="33"/>
      <c r="W211" s="33"/>
      <c r="X211" s="33"/>
      <c r="Y211" s="33"/>
      <c r="AB211" s="243">
        <f>ROW()</f>
        <v>211</v>
      </c>
      <c r="AC211" s="118">
        <f t="shared" ca="1" si="25"/>
        <v>0</v>
      </c>
      <c r="AD211" s="118">
        <f t="shared" ca="1" si="26"/>
        <v>0</v>
      </c>
      <c r="AE211" s="119" t="str">
        <f t="shared" ca="1" si="53"/>
        <v>-</v>
      </c>
      <c r="AF211" s="118" t="str">
        <f t="shared" ca="1" si="54"/>
        <v>-</v>
      </c>
      <c r="AG211" s="119" t="str">
        <f t="shared" ca="1" si="55"/>
        <v>-</v>
      </c>
      <c r="AH211" s="118" t="str">
        <f t="shared" ca="1" si="56"/>
        <v>-</v>
      </c>
      <c r="AI211" s="118">
        <f t="shared" ca="1" si="57"/>
        <v>0</v>
      </c>
      <c r="AJ211" s="120">
        <f t="shared" ca="1" si="58"/>
        <v>0</v>
      </c>
      <c r="AK211" s="118">
        <f t="shared" ca="1" si="33"/>
        <v>0</v>
      </c>
      <c r="AL211" s="118">
        <f t="shared" ca="1" si="34"/>
        <v>2028</v>
      </c>
    </row>
    <row r="212" spans="1:38" ht="27" customHeight="1" x14ac:dyDescent="0.25">
      <c r="A212" s="53">
        <f>'OSNOVNA PLAČA'!A206</f>
        <v>197</v>
      </c>
      <c r="B212" s="333" t="str">
        <f t="shared" ca="1" si="21"/>
        <v>A197</v>
      </c>
      <c r="C212" s="333"/>
      <c r="D212" s="54" t="str">
        <f>IF(LEN('OSNOVNA PLAČA'!C206)&gt;0,'OSNOVNA PLAČA'!C206,"")</f>
        <v/>
      </c>
      <c r="E212" s="55" t="str">
        <f>IF(LEN('OSNOVNA PLAČA'!D206)&gt;0,'OSNOVNA PLAČA'!D206,"")</f>
        <v/>
      </c>
      <c r="F212" s="164">
        <f ca="1">IF(LEN(B212)&gt;0,'OBRAČUNANA OSNOVNA PLAČA'!N206,"")</f>
        <v>0</v>
      </c>
      <c r="G212" s="57"/>
      <c r="H212" s="57"/>
      <c r="I212" s="57"/>
      <c r="J212" s="57"/>
      <c r="K212" s="57"/>
      <c r="L212" s="178">
        <f t="shared" si="50"/>
        <v>0</v>
      </c>
      <c r="M212" s="179">
        <f t="shared" ca="1" si="59"/>
        <v>0</v>
      </c>
      <c r="N212" s="179">
        <f t="shared" ca="1" si="61"/>
        <v>0</v>
      </c>
      <c r="O212" s="180">
        <f t="shared" ca="1" si="51"/>
        <v>0</v>
      </c>
      <c r="P212" s="181">
        <f t="shared" ca="1" si="60"/>
        <v>0</v>
      </c>
      <c r="Q212" s="182">
        <f t="shared" ca="1" si="52"/>
        <v>0</v>
      </c>
      <c r="R212" s="182">
        <f ca="1">IF(LEN(B212)&gt;0,'9'!R212-'9'!Q212,"")</f>
        <v>0</v>
      </c>
      <c r="S212" s="183"/>
      <c r="T212" s="33"/>
      <c r="U212" s="33"/>
      <c r="V212" s="33"/>
      <c r="W212" s="33"/>
      <c r="X212" s="33"/>
      <c r="Y212" s="33"/>
      <c r="AB212" s="243">
        <f>ROW()</f>
        <v>212</v>
      </c>
      <c r="AC212" s="118">
        <f t="shared" ca="1" si="25"/>
        <v>0</v>
      </c>
      <c r="AD212" s="118">
        <f t="shared" ca="1" si="26"/>
        <v>0</v>
      </c>
      <c r="AE212" s="119" t="str">
        <f t="shared" ca="1" si="53"/>
        <v>-</v>
      </c>
      <c r="AF212" s="118" t="str">
        <f t="shared" ca="1" si="54"/>
        <v>-</v>
      </c>
      <c r="AG212" s="119" t="str">
        <f t="shared" ca="1" si="55"/>
        <v>-</v>
      </c>
      <c r="AH212" s="118" t="str">
        <f t="shared" ca="1" si="56"/>
        <v>-</v>
      </c>
      <c r="AI212" s="118">
        <f t="shared" ca="1" si="57"/>
        <v>0</v>
      </c>
      <c r="AJ212" s="120">
        <f t="shared" ca="1" si="58"/>
        <v>0</v>
      </c>
      <c r="AK212" s="118">
        <f t="shared" ca="1" si="33"/>
        <v>0</v>
      </c>
      <c r="AL212" s="118">
        <f t="shared" ca="1" si="34"/>
        <v>2028</v>
      </c>
    </row>
    <row r="213" spans="1:38" ht="27" customHeight="1" x14ac:dyDescent="0.25">
      <c r="A213" s="53">
        <f>'OSNOVNA PLAČA'!A207</f>
        <v>198</v>
      </c>
      <c r="B213" s="333" t="str">
        <f t="shared" ca="1" si="21"/>
        <v>A198</v>
      </c>
      <c r="C213" s="333"/>
      <c r="D213" s="54" t="str">
        <f>IF(LEN('OSNOVNA PLAČA'!C207)&gt;0,'OSNOVNA PLAČA'!C207,"")</f>
        <v/>
      </c>
      <c r="E213" s="55" t="str">
        <f>IF(LEN('OSNOVNA PLAČA'!D207)&gt;0,'OSNOVNA PLAČA'!D207,"")</f>
        <v/>
      </c>
      <c r="F213" s="164">
        <f ca="1">IF(LEN(B213)&gt;0,'OBRAČUNANA OSNOVNA PLAČA'!N207,"")</f>
        <v>0</v>
      </c>
      <c r="G213" s="57"/>
      <c r="H213" s="57"/>
      <c r="I213" s="57"/>
      <c r="J213" s="57"/>
      <c r="K213" s="57"/>
      <c r="L213" s="178">
        <f t="shared" si="50"/>
        <v>0</v>
      </c>
      <c r="M213" s="179">
        <f t="shared" ca="1" si="59"/>
        <v>0</v>
      </c>
      <c r="N213" s="179">
        <f t="shared" ca="1" si="61"/>
        <v>0</v>
      </c>
      <c r="O213" s="180">
        <f t="shared" ca="1" si="51"/>
        <v>0</v>
      </c>
      <c r="P213" s="181">
        <f t="shared" ca="1" si="60"/>
        <v>0</v>
      </c>
      <c r="Q213" s="182">
        <f t="shared" ca="1" si="52"/>
        <v>0</v>
      </c>
      <c r="R213" s="182">
        <f ca="1">IF(LEN(B213)&gt;0,'9'!R213-'9'!Q213,"")</f>
        <v>0</v>
      </c>
      <c r="S213" s="183"/>
      <c r="T213" s="33"/>
      <c r="U213" s="33"/>
      <c r="V213" s="33"/>
      <c r="W213" s="33"/>
      <c r="X213" s="33"/>
      <c r="Y213" s="33"/>
      <c r="AB213" s="243">
        <f>ROW()</f>
        <v>213</v>
      </c>
      <c r="AC213" s="118">
        <f t="shared" ca="1" si="25"/>
        <v>0</v>
      </c>
      <c r="AD213" s="118">
        <f t="shared" ca="1" si="26"/>
        <v>0</v>
      </c>
      <c r="AE213" s="119" t="str">
        <f t="shared" ca="1" si="53"/>
        <v>-</v>
      </c>
      <c r="AF213" s="118" t="str">
        <f t="shared" ca="1" si="54"/>
        <v>-</v>
      </c>
      <c r="AG213" s="119" t="str">
        <f t="shared" ca="1" si="55"/>
        <v>-</v>
      </c>
      <c r="AH213" s="118" t="str">
        <f t="shared" ca="1" si="56"/>
        <v>-</v>
      </c>
      <c r="AI213" s="118">
        <f t="shared" ca="1" si="57"/>
        <v>0</v>
      </c>
      <c r="AJ213" s="120">
        <f t="shared" ca="1" si="58"/>
        <v>0</v>
      </c>
      <c r="AK213" s="118">
        <f t="shared" ca="1" si="33"/>
        <v>0</v>
      </c>
      <c r="AL213" s="118">
        <f t="shared" ca="1" si="34"/>
        <v>2028</v>
      </c>
    </row>
    <row r="214" spans="1:38" ht="27" customHeight="1" x14ac:dyDescent="0.25">
      <c r="A214" s="53">
        <f>'OSNOVNA PLAČA'!A208</f>
        <v>199</v>
      </c>
      <c r="B214" s="333" t="str">
        <f t="shared" ca="1" si="21"/>
        <v>A199</v>
      </c>
      <c r="C214" s="333"/>
      <c r="D214" s="54" t="str">
        <f>IF(LEN('OSNOVNA PLAČA'!C208)&gt;0,'OSNOVNA PLAČA'!C208,"")</f>
        <v/>
      </c>
      <c r="E214" s="55" t="str">
        <f>IF(LEN('OSNOVNA PLAČA'!D208)&gt;0,'OSNOVNA PLAČA'!D208,"")</f>
        <v/>
      </c>
      <c r="F214" s="164">
        <f ca="1">IF(LEN(B214)&gt;0,'OBRAČUNANA OSNOVNA PLAČA'!N208,"")</f>
        <v>0</v>
      </c>
      <c r="G214" s="57"/>
      <c r="H214" s="57"/>
      <c r="I214" s="57"/>
      <c r="J214" s="57"/>
      <c r="K214" s="57"/>
      <c r="L214" s="178">
        <f t="shared" si="50"/>
        <v>0</v>
      </c>
      <c r="M214" s="179">
        <f t="shared" ca="1" si="59"/>
        <v>0</v>
      </c>
      <c r="N214" s="179">
        <f t="shared" ca="1" si="61"/>
        <v>0</v>
      </c>
      <c r="O214" s="180">
        <f t="shared" ca="1" si="51"/>
        <v>0</v>
      </c>
      <c r="P214" s="181">
        <f t="shared" ca="1" si="60"/>
        <v>0</v>
      </c>
      <c r="Q214" s="182">
        <f t="shared" ca="1" si="52"/>
        <v>0</v>
      </c>
      <c r="R214" s="182">
        <f ca="1">IF(LEN(B214)&gt;0,'9'!R214-'9'!Q214,"")</f>
        <v>0</v>
      </c>
      <c r="S214" s="183"/>
      <c r="T214" s="33"/>
      <c r="U214" s="33"/>
      <c r="V214" s="33"/>
      <c r="W214" s="33"/>
      <c r="X214" s="33"/>
      <c r="Y214" s="33"/>
      <c r="AB214" s="243">
        <f>ROW()</f>
        <v>214</v>
      </c>
      <c r="AC214" s="118">
        <f t="shared" ca="1" si="25"/>
        <v>0</v>
      </c>
      <c r="AD214" s="118">
        <f t="shared" ca="1" si="26"/>
        <v>0</v>
      </c>
      <c r="AE214" s="119" t="str">
        <f t="shared" ca="1" si="53"/>
        <v>-</v>
      </c>
      <c r="AF214" s="118" t="str">
        <f t="shared" ca="1" si="54"/>
        <v>-</v>
      </c>
      <c r="AG214" s="119" t="str">
        <f t="shared" ca="1" si="55"/>
        <v>-</v>
      </c>
      <c r="AH214" s="118" t="str">
        <f t="shared" ca="1" si="56"/>
        <v>-</v>
      </c>
      <c r="AI214" s="118">
        <f t="shared" ca="1" si="57"/>
        <v>0</v>
      </c>
      <c r="AJ214" s="120">
        <f t="shared" ca="1" si="58"/>
        <v>0</v>
      </c>
      <c r="AK214" s="118">
        <f t="shared" ca="1" si="33"/>
        <v>0</v>
      </c>
      <c r="AL214" s="118">
        <f t="shared" ca="1" si="34"/>
        <v>2028</v>
      </c>
    </row>
    <row r="215" spans="1:38" ht="27" customHeight="1" x14ac:dyDescent="0.25">
      <c r="A215" s="53">
        <f>'OSNOVNA PLAČA'!A209</f>
        <v>200</v>
      </c>
      <c r="B215" s="333" t="str">
        <f t="shared" ca="1" si="21"/>
        <v>A200</v>
      </c>
      <c r="C215" s="333"/>
      <c r="D215" s="54" t="str">
        <f>IF(LEN('OSNOVNA PLAČA'!C209)&gt;0,'OSNOVNA PLAČA'!C209,"")</f>
        <v/>
      </c>
      <c r="E215" s="55" t="str">
        <f>IF(LEN('OSNOVNA PLAČA'!D209)&gt;0,'OSNOVNA PLAČA'!D209,"")</f>
        <v/>
      </c>
      <c r="F215" s="164">
        <f ca="1">IF(LEN(B215)&gt;0,'OBRAČUNANA OSNOVNA PLAČA'!N209,"")</f>
        <v>0</v>
      </c>
      <c r="G215" s="57"/>
      <c r="H215" s="57"/>
      <c r="I215" s="57"/>
      <c r="J215" s="57"/>
      <c r="K215" s="57"/>
      <c r="L215" s="178">
        <f t="shared" si="50"/>
        <v>0</v>
      </c>
      <c r="M215" s="179">
        <f t="shared" ca="1" si="59"/>
        <v>0</v>
      </c>
      <c r="N215" s="179">
        <f t="shared" ca="1" si="61"/>
        <v>0</v>
      </c>
      <c r="O215" s="180">
        <f t="shared" ca="1" si="51"/>
        <v>0</v>
      </c>
      <c r="P215" s="181">
        <f t="shared" ca="1" si="60"/>
        <v>0</v>
      </c>
      <c r="Q215" s="182">
        <f t="shared" ca="1" si="52"/>
        <v>0</v>
      </c>
      <c r="R215" s="182">
        <f ca="1">IF(LEN(B215)&gt;0,'9'!R215-'9'!Q215,"")</f>
        <v>0</v>
      </c>
      <c r="S215" s="183"/>
      <c r="T215" s="33"/>
      <c r="U215" s="33"/>
      <c r="V215" s="33"/>
      <c r="W215" s="33"/>
      <c r="X215" s="33"/>
      <c r="Y215" s="33"/>
      <c r="AB215" s="243">
        <f>ROW()</f>
        <v>215</v>
      </c>
      <c r="AC215" s="118">
        <f t="shared" ca="1" si="25"/>
        <v>0</v>
      </c>
      <c r="AD215" s="118">
        <f t="shared" ca="1" si="26"/>
        <v>0</v>
      </c>
      <c r="AE215" s="119" t="str">
        <f t="shared" ca="1" si="53"/>
        <v>-</v>
      </c>
      <c r="AF215" s="118" t="str">
        <f t="shared" ca="1" si="54"/>
        <v>-</v>
      </c>
      <c r="AG215" s="119" t="str">
        <f t="shared" ca="1" si="55"/>
        <v>-</v>
      </c>
      <c r="AH215" s="118" t="str">
        <f t="shared" ca="1" si="56"/>
        <v>-</v>
      </c>
      <c r="AI215" s="118">
        <f t="shared" ca="1" si="57"/>
        <v>0</v>
      </c>
      <c r="AJ215" s="120">
        <f t="shared" ca="1" si="58"/>
        <v>0</v>
      </c>
      <c r="AK215" s="118">
        <f t="shared" ca="1" si="33"/>
        <v>0</v>
      </c>
      <c r="AL215" s="118">
        <f t="shared" ca="1" si="34"/>
        <v>2028</v>
      </c>
    </row>
    <row r="216" spans="1:38" ht="27" customHeight="1" x14ac:dyDescent="0.25">
      <c r="A216" s="53">
        <f>'OSNOVNA PLAČA'!A210</f>
        <v>201</v>
      </c>
      <c r="B216" s="333" t="str">
        <f t="shared" ca="1" si="21"/>
        <v>A201</v>
      </c>
      <c r="C216" s="333"/>
      <c r="D216" s="54" t="str">
        <f>IF(LEN('OSNOVNA PLAČA'!C210)&gt;0,'OSNOVNA PLAČA'!C210,"")</f>
        <v/>
      </c>
      <c r="E216" s="55" t="str">
        <f>IF(LEN('OSNOVNA PLAČA'!D210)&gt;0,'OSNOVNA PLAČA'!D210,"")</f>
        <v/>
      </c>
      <c r="F216" s="164">
        <f ca="1">IF(LEN(B216)&gt;0,'OBRAČUNANA OSNOVNA PLAČA'!N210,"")</f>
        <v>0</v>
      </c>
      <c r="G216" s="57"/>
      <c r="H216" s="57"/>
      <c r="I216" s="57"/>
      <c r="J216" s="57"/>
      <c r="K216" s="57"/>
      <c r="L216" s="178">
        <f t="shared" si="50"/>
        <v>0</v>
      </c>
      <c r="M216" s="179">
        <f t="shared" ca="1" si="59"/>
        <v>0</v>
      </c>
      <c r="N216" s="179">
        <f t="shared" ca="1" si="61"/>
        <v>0</v>
      </c>
      <c r="O216" s="180">
        <f t="shared" ca="1" si="51"/>
        <v>0</v>
      </c>
      <c r="P216" s="181">
        <f t="shared" ca="1" si="60"/>
        <v>0</v>
      </c>
      <c r="Q216" s="182">
        <f t="shared" ca="1" si="52"/>
        <v>0</v>
      </c>
      <c r="R216" s="182">
        <f ca="1">IF(LEN(B216)&gt;0,'9'!R216-'9'!Q216,"")</f>
        <v>0</v>
      </c>
      <c r="S216" s="183"/>
      <c r="T216" s="33"/>
      <c r="U216" s="33"/>
      <c r="V216" s="33"/>
      <c r="W216" s="33"/>
      <c r="X216" s="33"/>
      <c r="Y216" s="33"/>
      <c r="AB216" s="243">
        <f>ROW()</f>
        <v>216</v>
      </c>
      <c r="AC216" s="118">
        <f t="shared" ca="1" si="25"/>
        <v>0</v>
      </c>
      <c r="AD216" s="118">
        <f t="shared" ca="1" si="26"/>
        <v>0</v>
      </c>
      <c r="AE216" s="119" t="str">
        <f t="shared" ca="1" si="53"/>
        <v>-</v>
      </c>
      <c r="AF216" s="118" t="str">
        <f t="shared" ca="1" si="54"/>
        <v>-</v>
      </c>
      <c r="AG216" s="119" t="str">
        <f t="shared" ca="1" si="55"/>
        <v>-</v>
      </c>
      <c r="AH216" s="118" t="str">
        <f t="shared" ca="1" si="56"/>
        <v>-</v>
      </c>
      <c r="AI216" s="118">
        <f t="shared" ca="1" si="57"/>
        <v>0</v>
      </c>
      <c r="AJ216" s="120">
        <f t="shared" ca="1" si="58"/>
        <v>0</v>
      </c>
      <c r="AK216" s="118">
        <f t="shared" ca="1" si="33"/>
        <v>0</v>
      </c>
      <c r="AL216" s="118">
        <f t="shared" ca="1" si="34"/>
        <v>2028</v>
      </c>
    </row>
    <row r="217" spans="1:38" ht="27" customHeight="1" x14ac:dyDescent="0.25">
      <c r="A217" s="53">
        <f>'OSNOVNA PLAČA'!A211</f>
        <v>202</v>
      </c>
      <c r="B217" s="333" t="str">
        <f t="shared" ca="1" si="21"/>
        <v>A202</v>
      </c>
      <c r="C217" s="333"/>
      <c r="D217" s="54" t="str">
        <f>IF(LEN('OSNOVNA PLAČA'!C211)&gt;0,'OSNOVNA PLAČA'!C211,"")</f>
        <v/>
      </c>
      <c r="E217" s="55" t="str">
        <f>IF(LEN('OSNOVNA PLAČA'!D211)&gt;0,'OSNOVNA PLAČA'!D211,"")</f>
        <v/>
      </c>
      <c r="F217" s="164">
        <f ca="1">IF(LEN(B217)&gt;0,'OBRAČUNANA OSNOVNA PLAČA'!N211,"")</f>
        <v>0</v>
      </c>
      <c r="G217" s="57"/>
      <c r="H217" s="57"/>
      <c r="I217" s="57"/>
      <c r="J217" s="57"/>
      <c r="K217" s="57"/>
      <c r="L217" s="178">
        <f t="shared" si="50"/>
        <v>0</v>
      </c>
      <c r="M217" s="179">
        <f t="shared" ca="1" si="59"/>
        <v>0</v>
      </c>
      <c r="N217" s="179">
        <f t="shared" ca="1" si="61"/>
        <v>0</v>
      </c>
      <c r="O217" s="180">
        <f t="shared" ca="1" si="51"/>
        <v>0</v>
      </c>
      <c r="P217" s="181">
        <f t="shared" ca="1" si="60"/>
        <v>0</v>
      </c>
      <c r="Q217" s="182">
        <f t="shared" ca="1" si="52"/>
        <v>0</v>
      </c>
      <c r="R217" s="182">
        <f ca="1">IF(LEN(B217)&gt;0,'9'!R217-'9'!Q217,"")</f>
        <v>0</v>
      </c>
      <c r="S217" s="183"/>
      <c r="T217" s="33"/>
      <c r="U217" s="33"/>
      <c r="V217" s="33"/>
      <c r="W217" s="33"/>
      <c r="X217" s="33"/>
      <c r="Y217" s="33"/>
      <c r="AB217" s="243">
        <f>ROW()</f>
        <v>217</v>
      </c>
      <c r="AC217" s="118">
        <f t="shared" ca="1" si="25"/>
        <v>0</v>
      </c>
      <c r="AD217" s="118">
        <f t="shared" ca="1" si="26"/>
        <v>0</v>
      </c>
      <c r="AE217" s="119" t="str">
        <f t="shared" ca="1" si="53"/>
        <v>-</v>
      </c>
      <c r="AF217" s="118" t="str">
        <f t="shared" ca="1" si="54"/>
        <v>-</v>
      </c>
      <c r="AG217" s="119" t="str">
        <f t="shared" ca="1" si="55"/>
        <v>-</v>
      </c>
      <c r="AH217" s="118" t="str">
        <f t="shared" ca="1" si="56"/>
        <v>-</v>
      </c>
      <c r="AI217" s="118">
        <f t="shared" ca="1" si="57"/>
        <v>0</v>
      </c>
      <c r="AJ217" s="120">
        <f t="shared" ca="1" si="58"/>
        <v>0</v>
      </c>
      <c r="AK217" s="118">
        <f t="shared" ca="1" si="33"/>
        <v>0</v>
      </c>
      <c r="AL217" s="118">
        <f t="shared" ca="1" si="34"/>
        <v>2028</v>
      </c>
    </row>
    <row r="218" spans="1:38" ht="27" customHeight="1" x14ac:dyDescent="0.25">
      <c r="A218" s="53">
        <f>'OSNOVNA PLAČA'!A212</f>
        <v>203</v>
      </c>
      <c r="B218" s="333" t="str">
        <f t="shared" ca="1" si="21"/>
        <v>A203</v>
      </c>
      <c r="C218" s="333"/>
      <c r="D218" s="54" t="str">
        <f>IF(LEN('OSNOVNA PLAČA'!C212)&gt;0,'OSNOVNA PLAČA'!C212,"")</f>
        <v/>
      </c>
      <c r="E218" s="55" t="str">
        <f>IF(LEN('OSNOVNA PLAČA'!D212)&gt;0,'OSNOVNA PLAČA'!D212,"")</f>
        <v/>
      </c>
      <c r="F218" s="164">
        <f ca="1">IF(LEN(B218)&gt;0,'OBRAČUNANA OSNOVNA PLAČA'!N212,"")</f>
        <v>0</v>
      </c>
      <c r="G218" s="57"/>
      <c r="H218" s="57"/>
      <c r="I218" s="57"/>
      <c r="J218" s="57"/>
      <c r="K218" s="57"/>
      <c r="L218" s="178">
        <f t="shared" si="50"/>
        <v>0</v>
      </c>
      <c r="M218" s="179">
        <f t="shared" ca="1" si="59"/>
        <v>0</v>
      </c>
      <c r="N218" s="179">
        <f t="shared" ca="1" si="61"/>
        <v>0</v>
      </c>
      <c r="O218" s="180">
        <f t="shared" ca="1" si="51"/>
        <v>0</v>
      </c>
      <c r="P218" s="181">
        <f t="shared" ca="1" si="60"/>
        <v>0</v>
      </c>
      <c r="Q218" s="182">
        <f t="shared" ca="1" si="52"/>
        <v>0</v>
      </c>
      <c r="R218" s="182">
        <f ca="1">IF(LEN(B218)&gt;0,'9'!R218-'9'!Q218,"")</f>
        <v>0</v>
      </c>
      <c r="S218" s="183"/>
      <c r="T218" s="33"/>
      <c r="U218" s="33"/>
      <c r="V218" s="33"/>
      <c r="W218" s="33"/>
      <c r="X218" s="33"/>
      <c r="Y218" s="33"/>
      <c r="AB218" s="243">
        <f>ROW()</f>
        <v>218</v>
      </c>
      <c r="AC218" s="118">
        <f t="shared" ca="1" si="25"/>
        <v>0</v>
      </c>
      <c r="AD218" s="118">
        <f t="shared" ca="1" si="26"/>
        <v>0</v>
      </c>
      <c r="AE218" s="119" t="str">
        <f t="shared" ca="1" si="53"/>
        <v>-</v>
      </c>
      <c r="AF218" s="118" t="str">
        <f t="shared" ca="1" si="54"/>
        <v>-</v>
      </c>
      <c r="AG218" s="119" t="str">
        <f t="shared" ca="1" si="55"/>
        <v>-</v>
      </c>
      <c r="AH218" s="118" t="str">
        <f t="shared" ca="1" si="56"/>
        <v>-</v>
      </c>
      <c r="AI218" s="118">
        <f t="shared" ca="1" si="57"/>
        <v>0</v>
      </c>
      <c r="AJ218" s="120">
        <f t="shared" ca="1" si="58"/>
        <v>0</v>
      </c>
      <c r="AK218" s="118">
        <f t="shared" ca="1" si="33"/>
        <v>0</v>
      </c>
      <c r="AL218" s="118">
        <f t="shared" ca="1" si="34"/>
        <v>2028</v>
      </c>
    </row>
    <row r="219" spans="1:38" ht="27" customHeight="1" x14ac:dyDescent="0.25">
      <c r="A219" s="53">
        <f>'OSNOVNA PLAČA'!A213</f>
        <v>204</v>
      </c>
      <c r="B219" s="333" t="str">
        <f t="shared" ca="1" si="21"/>
        <v>A204</v>
      </c>
      <c r="C219" s="333"/>
      <c r="D219" s="54" t="str">
        <f>IF(LEN('OSNOVNA PLAČA'!C213)&gt;0,'OSNOVNA PLAČA'!C213,"")</f>
        <v/>
      </c>
      <c r="E219" s="55" t="str">
        <f>IF(LEN('OSNOVNA PLAČA'!D213)&gt;0,'OSNOVNA PLAČA'!D213,"")</f>
        <v/>
      </c>
      <c r="F219" s="164">
        <f ca="1">IF(LEN(B219)&gt;0,'OBRAČUNANA OSNOVNA PLAČA'!N213,"")</f>
        <v>0</v>
      </c>
      <c r="G219" s="57"/>
      <c r="H219" s="57"/>
      <c r="I219" s="57"/>
      <c r="J219" s="57"/>
      <c r="K219" s="57"/>
      <c r="L219" s="178">
        <f t="shared" si="50"/>
        <v>0</v>
      </c>
      <c r="M219" s="179">
        <f t="shared" ca="1" si="59"/>
        <v>0</v>
      </c>
      <c r="N219" s="179">
        <f t="shared" ca="1" si="61"/>
        <v>0</v>
      </c>
      <c r="O219" s="180">
        <f t="shared" ca="1" si="51"/>
        <v>0</v>
      </c>
      <c r="P219" s="181">
        <f t="shared" ca="1" si="60"/>
        <v>0</v>
      </c>
      <c r="Q219" s="182">
        <f t="shared" ca="1" si="52"/>
        <v>0</v>
      </c>
      <c r="R219" s="182">
        <f ca="1">IF(LEN(B219)&gt;0,'9'!R219-'9'!Q219,"")</f>
        <v>0</v>
      </c>
      <c r="S219" s="183"/>
      <c r="T219" s="33"/>
      <c r="U219" s="33"/>
      <c r="V219" s="33"/>
      <c r="W219" s="33"/>
      <c r="X219" s="33"/>
      <c r="Y219" s="33"/>
      <c r="AB219" s="243">
        <f>ROW()</f>
        <v>219</v>
      </c>
      <c r="AC219" s="118">
        <f t="shared" ca="1" si="25"/>
        <v>0</v>
      </c>
      <c r="AD219" s="118">
        <f t="shared" ca="1" si="26"/>
        <v>0</v>
      </c>
      <c r="AE219" s="119" t="str">
        <f t="shared" ca="1" si="53"/>
        <v>-</v>
      </c>
      <c r="AF219" s="118" t="str">
        <f t="shared" ca="1" si="54"/>
        <v>-</v>
      </c>
      <c r="AG219" s="119" t="str">
        <f t="shared" ca="1" si="55"/>
        <v>-</v>
      </c>
      <c r="AH219" s="118" t="str">
        <f t="shared" ca="1" si="56"/>
        <v>-</v>
      </c>
      <c r="AI219" s="118">
        <f t="shared" ca="1" si="57"/>
        <v>0</v>
      </c>
      <c r="AJ219" s="120">
        <f t="shared" ca="1" si="58"/>
        <v>0</v>
      </c>
      <c r="AK219" s="118">
        <f t="shared" ca="1" si="33"/>
        <v>0</v>
      </c>
      <c r="AL219" s="118">
        <f t="shared" ca="1" si="34"/>
        <v>2028</v>
      </c>
    </row>
    <row r="220" spans="1:38" ht="27" customHeight="1" x14ac:dyDescent="0.25">
      <c r="A220" s="53">
        <f>'OSNOVNA PLAČA'!A214</f>
        <v>205</v>
      </c>
      <c r="B220" s="333" t="str">
        <f t="shared" ca="1" si="21"/>
        <v>A205</v>
      </c>
      <c r="C220" s="333"/>
      <c r="D220" s="54" t="str">
        <f>IF(LEN('OSNOVNA PLAČA'!C214)&gt;0,'OSNOVNA PLAČA'!C214,"")</f>
        <v/>
      </c>
      <c r="E220" s="55" t="str">
        <f>IF(LEN('OSNOVNA PLAČA'!D214)&gt;0,'OSNOVNA PLAČA'!D214,"")</f>
        <v/>
      </c>
      <c r="F220" s="164">
        <f ca="1">IF(LEN(B220)&gt;0,'OBRAČUNANA OSNOVNA PLAČA'!N214,"")</f>
        <v>0</v>
      </c>
      <c r="G220" s="57"/>
      <c r="H220" s="57"/>
      <c r="I220" s="57"/>
      <c r="J220" s="57"/>
      <c r="K220" s="57"/>
      <c r="L220" s="178">
        <f t="shared" si="50"/>
        <v>0</v>
      </c>
      <c r="M220" s="179">
        <f t="shared" ca="1" si="59"/>
        <v>0</v>
      </c>
      <c r="N220" s="179">
        <f t="shared" ca="1" si="61"/>
        <v>0</v>
      </c>
      <c r="O220" s="180">
        <f t="shared" ca="1" si="51"/>
        <v>0</v>
      </c>
      <c r="P220" s="181">
        <f t="shared" ca="1" si="60"/>
        <v>0</v>
      </c>
      <c r="Q220" s="182">
        <f t="shared" ca="1" si="52"/>
        <v>0</v>
      </c>
      <c r="R220" s="182">
        <f ca="1">IF(LEN(B220)&gt;0,'9'!R220-'9'!Q220,"")</f>
        <v>0</v>
      </c>
      <c r="S220" s="183"/>
      <c r="T220" s="33"/>
      <c r="U220" s="33"/>
      <c r="V220" s="33"/>
      <c r="W220" s="33"/>
      <c r="X220" s="33"/>
      <c r="Y220" s="33"/>
      <c r="AB220" s="243">
        <f>ROW()</f>
        <v>220</v>
      </c>
      <c r="AC220" s="118">
        <f t="shared" ca="1" si="25"/>
        <v>0</v>
      </c>
      <c r="AD220" s="118">
        <f t="shared" ca="1" si="26"/>
        <v>0</v>
      </c>
      <c r="AE220" s="119" t="str">
        <f t="shared" ca="1" si="53"/>
        <v>-</v>
      </c>
      <c r="AF220" s="118" t="str">
        <f t="shared" ca="1" si="54"/>
        <v>-</v>
      </c>
      <c r="AG220" s="119" t="str">
        <f t="shared" ca="1" si="55"/>
        <v>-</v>
      </c>
      <c r="AH220" s="118" t="str">
        <f t="shared" ca="1" si="56"/>
        <v>-</v>
      </c>
      <c r="AI220" s="118">
        <f t="shared" ca="1" si="57"/>
        <v>0</v>
      </c>
      <c r="AJ220" s="120">
        <f t="shared" ca="1" si="58"/>
        <v>0</v>
      </c>
      <c r="AK220" s="118">
        <f t="shared" ca="1" si="33"/>
        <v>0</v>
      </c>
      <c r="AL220" s="118">
        <f t="shared" ca="1" si="34"/>
        <v>2028</v>
      </c>
    </row>
    <row r="221" spans="1:38" ht="27" customHeight="1" x14ac:dyDescent="0.25">
      <c r="A221" s="53">
        <f>'OSNOVNA PLAČA'!A215</f>
        <v>206</v>
      </c>
      <c r="B221" s="333" t="str">
        <f t="shared" ca="1" si="21"/>
        <v>A206</v>
      </c>
      <c r="C221" s="333"/>
      <c r="D221" s="54" t="str">
        <f>IF(LEN('OSNOVNA PLAČA'!C215)&gt;0,'OSNOVNA PLAČA'!C215,"")</f>
        <v/>
      </c>
      <c r="E221" s="55" t="str">
        <f>IF(LEN('OSNOVNA PLAČA'!D215)&gt;0,'OSNOVNA PLAČA'!D215,"")</f>
        <v/>
      </c>
      <c r="F221" s="164">
        <f ca="1">IF(LEN(B221)&gt;0,'OBRAČUNANA OSNOVNA PLAČA'!N215,"")</f>
        <v>0</v>
      </c>
      <c r="G221" s="57"/>
      <c r="H221" s="57"/>
      <c r="I221" s="57"/>
      <c r="J221" s="57"/>
      <c r="K221" s="57"/>
      <c r="L221" s="178">
        <f t="shared" si="50"/>
        <v>0</v>
      </c>
      <c r="M221" s="179">
        <f t="shared" ca="1" si="59"/>
        <v>0</v>
      </c>
      <c r="N221" s="179">
        <f t="shared" ca="1" si="61"/>
        <v>0</v>
      </c>
      <c r="O221" s="180">
        <f t="shared" ca="1" si="51"/>
        <v>0</v>
      </c>
      <c r="P221" s="181">
        <f t="shared" ca="1" si="60"/>
        <v>0</v>
      </c>
      <c r="Q221" s="182">
        <f t="shared" ca="1" si="52"/>
        <v>0</v>
      </c>
      <c r="R221" s="182">
        <f ca="1">IF(LEN(B221)&gt;0,'9'!R221-'9'!Q221,"")</f>
        <v>0</v>
      </c>
      <c r="S221" s="183"/>
      <c r="T221" s="33"/>
      <c r="U221" s="33"/>
      <c r="V221" s="33"/>
      <c r="W221" s="33"/>
      <c r="X221" s="33"/>
      <c r="Y221" s="33"/>
      <c r="AB221" s="243">
        <f>ROW()</f>
        <v>221</v>
      </c>
      <c r="AC221" s="118">
        <f t="shared" ca="1" si="25"/>
        <v>0</v>
      </c>
      <c r="AD221" s="118">
        <f t="shared" ca="1" si="26"/>
        <v>0</v>
      </c>
      <c r="AE221" s="119" t="str">
        <f t="shared" ca="1" si="53"/>
        <v>-</v>
      </c>
      <c r="AF221" s="118" t="str">
        <f t="shared" ca="1" si="54"/>
        <v>-</v>
      </c>
      <c r="AG221" s="119" t="str">
        <f t="shared" ca="1" si="55"/>
        <v>-</v>
      </c>
      <c r="AH221" s="118" t="str">
        <f t="shared" ca="1" si="56"/>
        <v>-</v>
      </c>
      <c r="AI221" s="118">
        <f t="shared" ca="1" si="57"/>
        <v>0</v>
      </c>
      <c r="AJ221" s="120">
        <f t="shared" ca="1" si="58"/>
        <v>0</v>
      </c>
      <c r="AK221" s="118">
        <f t="shared" ca="1" si="33"/>
        <v>0</v>
      </c>
      <c r="AL221" s="118">
        <f t="shared" ca="1" si="34"/>
        <v>2028</v>
      </c>
    </row>
    <row r="222" spans="1:38" ht="27" customHeight="1" x14ac:dyDescent="0.25">
      <c r="A222" s="53">
        <f>'OSNOVNA PLAČA'!A216</f>
        <v>207</v>
      </c>
      <c r="B222" s="333" t="str">
        <f t="shared" ca="1" si="21"/>
        <v>A207</v>
      </c>
      <c r="C222" s="333"/>
      <c r="D222" s="54" t="str">
        <f>IF(LEN('OSNOVNA PLAČA'!C216)&gt;0,'OSNOVNA PLAČA'!C216,"")</f>
        <v/>
      </c>
      <c r="E222" s="55" t="str">
        <f>IF(LEN('OSNOVNA PLAČA'!D216)&gt;0,'OSNOVNA PLAČA'!D216,"")</f>
        <v/>
      </c>
      <c r="F222" s="164">
        <f ca="1">IF(LEN(B222)&gt;0,'OBRAČUNANA OSNOVNA PLAČA'!N216,"")</f>
        <v>0</v>
      </c>
      <c r="G222" s="57"/>
      <c r="H222" s="57"/>
      <c r="I222" s="57"/>
      <c r="J222" s="57"/>
      <c r="K222" s="57"/>
      <c r="L222" s="178">
        <f t="shared" si="50"/>
        <v>0</v>
      </c>
      <c r="M222" s="179">
        <f t="shared" ca="1" si="59"/>
        <v>0</v>
      </c>
      <c r="N222" s="179">
        <f t="shared" ca="1" si="61"/>
        <v>0</v>
      </c>
      <c r="O222" s="180">
        <f t="shared" ca="1" si="51"/>
        <v>0</v>
      </c>
      <c r="P222" s="181">
        <f t="shared" ca="1" si="60"/>
        <v>0</v>
      </c>
      <c r="Q222" s="182">
        <f t="shared" ca="1" si="52"/>
        <v>0</v>
      </c>
      <c r="R222" s="182">
        <f ca="1">IF(LEN(B222)&gt;0,'9'!R222-'9'!Q222,"")</f>
        <v>0</v>
      </c>
      <c r="S222" s="183"/>
      <c r="T222" s="33"/>
      <c r="U222" s="33"/>
      <c r="V222" s="33"/>
      <c r="W222" s="33"/>
      <c r="X222" s="33"/>
      <c r="Y222" s="33"/>
      <c r="AB222" s="243">
        <f>ROW()</f>
        <v>222</v>
      </c>
      <c r="AC222" s="118">
        <f t="shared" ca="1" si="25"/>
        <v>0</v>
      </c>
      <c r="AD222" s="118">
        <f t="shared" ca="1" si="26"/>
        <v>0</v>
      </c>
      <c r="AE222" s="119" t="str">
        <f t="shared" ca="1" si="53"/>
        <v>-</v>
      </c>
      <c r="AF222" s="118" t="str">
        <f t="shared" ca="1" si="54"/>
        <v>-</v>
      </c>
      <c r="AG222" s="119" t="str">
        <f t="shared" ca="1" si="55"/>
        <v>-</v>
      </c>
      <c r="AH222" s="118" t="str">
        <f t="shared" ca="1" si="56"/>
        <v>-</v>
      </c>
      <c r="AI222" s="118">
        <f t="shared" ca="1" si="57"/>
        <v>0</v>
      </c>
      <c r="AJ222" s="120">
        <f t="shared" ca="1" si="58"/>
        <v>0</v>
      </c>
      <c r="AK222" s="118">
        <f t="shared" ca="1" si="33"/>
        <v>0</v>
      </c>
      <c r="AL222" s="118">
        <f t="shared" ca="1" si="34"/>
        <v>2028</v>
      </c>
    </row>
    <row r="223" spans="1:38" ht="27" customHeight="1" x14ac:dyDescent="0.25">
      <c r="A223" s="53">
        <f>'OSNOVNA PLAČA'!A217</f>
        <v>208</v>
      </c>
      <c r="B223" s="333" t="str">
        <f t="shared" ca="1" si="21"/>
        <v>A208</v>
      </c>
      <c r="C223" s="333"/>
      <c r="D223" s="54" t="str">
        <f>IF(LEN('OSNOVNA PLAČA'!C217)&gt;0,'OSNOVNA PLAČA'!C217,"")</f>
        <v/>
      </c>
      <c r="E223" s="55" t="str">
        <f>IF(LEN('OSNOVNA PLAČA'!D217)&gt;0,'OSNOVNA PLAČA'!D217,"")</f>
        <v/>
      </c>
      <c r="F223" s="164">
        <f ca="1">IF(LEN(B223)&gt;0,'OBRAČUNANA OSNOVNA PLAČA'!N217,"")</f>
        <v>0</v>
      </c>
      <c r="G223" s="57"/>
      <c r="H223" s="57"/>
      <c r="I223" s="57"/>
      <c r="J223" s="57"/>
      <c r="K223" s="57"/>
      <c r="L223" s="178">
        <f t="shared" si="50"/>
        <v>0</v>
      </c>
      <c r="M223" s="179">
        <f t="shared" ca="1" si="59"/>
        <v>0</v>
      </c>
      <c r="N223" s="179">
        <f t="shared" ca="1" si="61"/>
        <v>0</v>
      </c>
      <c r="O223" s="180">
        <f t="shared" ca="1" si="51"/>
        <v>0</v>
      </c>
      <c r="P223" s="181">
        <f t="shared" ca="1" si="60"/>
        <v>0</v>
      </c>
      <c r="Q223" s="182">
        <f t="shared" ca="1" si="52"/>
        <v>0</v>
      </c>
      <c r="R223" s="182">
        <f ca="1">IF(LEN(B223)&gt;0,'9'!R223-'9'!Q223,"")</f>
        <v>0</v>
      </c>
      <c r="S223" s="183"/>
      <c r="T223" s="33"/>
      <c r="U223" s="33"/>
      <c r="V223" s="33"/>
      <c r="W223" s="33"/>
      <c r="X223" s="33"/>
      <c r="Y223" s="33"/>
      <c r="AB223" s="243">
        <f>ROW()</f>
        <v>223</v>
      </c>
      <c r="AC223" s="118">
        <f t="shared" ca="1" si="25"/>
        <v>0</v>
      </c>
      <c r="AD223" s="118">
        <f t="shared" ca="1" si="26"/>
        <v>0</v>
      </c>
      <c r="AE223" s="119" t="str">
        <f t="shared" ca="1" si="53"/>
        <v>-</v>
      </c>
      <c r="AF223" s="118" t="str">
        <f t="shared" ca="1" si="54"/>
        <v>-</v>
      </c>
      <c r="AG223" s="119" t="str">
        <f t="shared" ca="1" si="55"/>
        <v>-</v>
      </c>
      <c r="AH223" s="118" t="str">
        <f t="shared" ca="1" si="56"/>
        <v>-</v>
      </c>
      <c r="AI223" s="118">
        <f t="shared" ca="1" si="57"/>
        <v>0</v>
      </c>
      <c r="AJ223" s="120">
        <f t="shared" ca="1" si="58"/>
        <v>0</v>
      </c>
      <c r="AK223" s="118">
        <f t="shared" ca="1" si="33"/>
        <v>0</v>
      </c>
      <c r="AL223" s="118">
        <f t="shared" ca="1" si="34"/>
        <v>2028</v>
      </c>
    </row>
    <row r="224" spans="1:38" ht="27" customHeight="1" x14ac:dyDescent="0.25">
      <c r="A224" s="53">
        <f>'OSNOVNA PLAČA'!A218</f>
        <v>209</v>
      </c>
      <c r="B224" s="333" t="str">
        <f t="shared" ca="1" si="21"/>
        <v>A209</v>
      </c>
      <c r="C224" s="333"/>
      <c r="D224" s="54" t="str">
        <f>IF(LEN('OSNOVNA PLAČA'!C218)&gt;0,'OSNOVNA PLAČA'!C218,"")</f>
        <v/>
      </c>
      <c r="E224" s="55" t="str">
        <f>IF(LEN('OSNOVNA PLAČA'!D218)&gt;0,'OSNOVNA PLAČA'!D218,"")</f>
        <v/>
      </c>
      <c r="F224" s="164">
        <f ca="1">IF(LEN(B224)&gt;0,'OBRAČUNANA OSNOVNA PLAČA'!N218,"")</f>
        <v>0</v>
      </c>
      <c r="G224" s="57"/>
      <c r="H224" s="57"/>
      <c r="I224" s="57"/>
      <c r="J224" s="57"/>
      <c r="K224" s="57"/>
      <c r="L224" s="178">
        <f t="shared" si="50"/>
        <v>0</v>
      </c>
      <c r="M224" s="179">
        <f t="shared" ca="1" si="59"/>
        <v>0</v>
      </c>
      <c r="N224" s="179">
        <f t="shared" ca="1" si="61"/>
        <v>0</v>
      </c>
      <c r="O224" s="180">
        <f t="shared" ca="1" si="51"/>
        <v>0</v>
      </c>
      <c r="P224" s="181">
        <f t="shared" ca="1" si="60"/>
        <v>0</v>
      </c>
      <c r="Q224" s="182">
        <f t="shared" ca="1" si="52"/>
        <v>0</v>
      </c>
      <c r="R224" s="182">
        <f ca="1">IF(LEN(B224)&gt;0,'9'!R224-'9'!Q224,"")</f>
        <v>0</v>
      </c>
      <c r="S224" s="183"/>
      <c r="T224" s="33"/>
      <c r="U224" s="33"/>
      <c r="V224" s="33"/>
      <c r="W224" s="33"/>
      <c r="X224" s="33"/>
      <c r="Y224" s="33"/>
      <c r="AB224" s="243">
        <f>ROW()</f>
        <v>224</v>
      </c>
      <c r="AC224" s="118">
        <f t="shared" ca="1" si="25"/>
        <v>0</v>
      </c>
      <c r="AD224" s="118">
        <f t="shared" ca="1" si="26"/>
        <v>0</v>
      </c>
      <c r="AE224" s="119" t="str">
        <f t="shared" ca="1" si="53"/>
        <v>-</v>
      </c>
      <c r="AF224" s="118" t="str">
        <f t="shared" ca="1" si="54"/>
        <v>-</v>
      </c>
      <c r="AG224" s="119" t="str">
        <f t="shared" ca="1" si="55"/>
        <v>-</v>
      </c>
      <c r="AH224" s="118" t="str">
        <f t="shared" ca="1" si="56"/>
        <v>-</v>
      </c>
      <c r="AI224" s="118">
        <f t="shared" ca="1" si="57"/>
        <v>0</v>
      </c>
      <c r="AJ224" s="120">
        <f t="shared" ca="1" si="58"/>
        <v>0</v>
      </c>
      <c r="AK224" s="118">
        <f t="shared" ca="1" si="33"/>
        <v>0</v>
      </c>
      <c r="AL224" s="118">
        <f t="shared" ca="1" si="34"/>
        <v>2028</v>
      </c>
    </row>
    <row r="225" spans="1:38" ht="27" customHeight="1" x14ac:dyDescent="0.25">
      <c r="A225" s="53">
        <f>'OSNOVNA PLAČA'!A219</f>
        <v>210</v>
      </c>
      <c r="B225" s="333" t="str">
        <f t="shared" ca="1" si="21"/>
        <v>A210</v>
      </c>
      <c r="C225" s="333"/>
      <c r="D225" s="54" t="str">
        <f>IF(LEN('OSNOVNA PLAČA'!C219)&gt;0,'OSNOVNA PLAČA'!C219,"")</f>
        <v/>
      </c>
      <c r="E225" s="55" t="str">
        <f>IF(LEN('OSNOVNA PLAČA'!D219)&gt;0,'OSNOVNA PLAČA'!D219,"")</f>
        <v/>
      </c>
      <c r="F225" s="164">
        <f ca="1">IF(LEN(B225)&gt;0,'OBRAČUNANA OSNOVNA PLAČA'!N219,"")</f>
        <v>0</v>
      </c>
      <c r="G225" s="57"/>
      <c r="H225" s="57"/>
      <c r="I225" s="57"/>
      <c r="J225" s="57"/>
      <c r="K225" s="57"/>
      <c r="L225" s="178">
        <f t="shared" si="50"/>
        <v>0</v>
      </c>
      <c r="M225" s="179">
        <f t="shared" ca="1" si="59"/>
        <v>0</v>
      </c>
      <c r="N225" s="179">
        <f t="shared" ca="1" si="61"/>
        <v>0</v>
      </c>
      <c r="O225" s="180">
        <f t="shared" ca="1" si="51"/>
        <v>0</v>
      </c>
      <c r="P225" s="181">
        <f t="shared" ca="1" si="60"/>
        <v>0</v>
      </c>
      <c r="Q225" s="182">
        <f t="shared" ca="1" si="52"/>
        <v>0</v>
      </c>
      <c r="R225" s="182">
        <f ca="1">IF(LEN(B225)&gt;0,'9'!R225-'9'!Q225,"")</f>
        <v>0</v>
      </c>
      <c r="S225" s="183"/>
      <c r="T225" s="33"/>
      <c r="U225" s="33"/>
      <c r="V225" s="33"/>
      <c r="W225" s="33"/>
      <c r="X225" s="33"/>
      <c r="Y225" s="33"/>
      <c r="AB225" s="243">
        <f>ROW()</f>
        <v>225</v>
      </c>
      <c r="AC225" s="118">
        <f t="shared" ca="1" si="25"/>
        <v>0</v>
      </c>
      <c r="AD225" s="118">
        <f t="shared" ca="1" si="26"/>
        <v>0</v>
      </c>
      <c r="AE225" s="119" t="str">
        <f t="shared" ca="1" si="53"/>
        <v>-</v>
      </c>
      <c r="AF225" s="118" t="str">
        <f t="shared" ca="1" si="54"/>
        <v>-</v>
      </c>
      <c r="AG225" s="119" t="str">
        <f t="shared" ca="1" si="55"/>
        <v>-</v>
      </c>
      <c r="AH225" s="118" t="str">
        <f t="shared" ca="1" si="56"/>
        <v>-</v>
      </c>
      <c r="AI225" s="118">
        <f t="shared" ca="1" si="57"/>
        <v>0</v>
      </c>
      <c r="AJ225" s="120">
        <f t="shared" ca="1" si="58"/>
        <v>0</v>
      </c>
      <c r="AK225" s="118">
        <f t="shared" ca="1" si="33"/>
        <v>0</v>
      </c>
      <c r="AL225" s="118">
        <f t="shared" ca="1" si="34"/>
        <v>2028</v>
      </c>
    </row>
    <row r="226" spans="1:38" ht="27" customHeight="1" x14ac:dyDescent="0.25">
      <c r="A226" s="53">
        <f>'OSNOVNA PLAČA'!A220</f>
        <v>211</v>
      </c>
      <c r="B226" s="333" t="str">
        <f t="shared" ca="1" si="21"/>
        <v>A211</v>
      </c>
      <c r="C226" s="333"/>
      <c r="D226" s="54" t="str">
        <f>IF(LEN('OSNOVNA PLAČA'!C220)&gt;0,'OSNOVNA PLAČA'!C220,"")</f>
        <v/>
      </c>
      <c r="E226" s="55" t="str">
        <f>IF(LEN('OSNOVNA PLAČA'!D220)&gt;0,'OSNOVNA PLAČA'!D220,"")</f>
        <v/>
      </c>
      <c r="F226" s="164">
        <f ca="1">IF(LEN(B226)&gt;0,'OBRAČUNANA OSNOVNA PLAČA'!N220,"")</f>
        <v>0</v>
      </c>
      <c r="G226" s="57"/>
      <c r="H226" s="57"/>
      <c r="I226" s="57"/>
      <c r="J226" s="57"/>
      <c r="K226" s="57"/>
      <c r="L226" s="178">
        <f t="shared" si="50"/>
        <v>0</v>
      </c>
      <c r="M226" s="179">
        <f t="shared" ca="1" si="59"/>
        <v>0</v>
      </c>
      <c r="N226" s="179">
        <f t="shared" ca="1" si="61"/>
        <v>0</v>
      </c>
      <c r="O226" s="180">
        <f t="shared" ca="1" si="51"/>
        <v>0</v>
      </c>
      <c r="P226" s="181">
        <f t="shared" ca="1" si="60"/>
        <v>0</v>
      </c>
      <c r="Q226" s="182">
        <f t="shared" ca="1" si="52"/>
        <v>0</v>
      </c>
      <c r="R226" s="182">
        <f ca="1">IF(LEN(B226)&gt;0,'9'!R226-'9'!Q226,"")</f>
        <v>0</v>
      </c>
      <c r="S226" s="183"/>
      <c r="T226" s="33"/>
      <c r="U226" s="33"/>
      <c r="V226" s="33"/>
      <c r="W226" s="33"/>
      <c r="X226" s="33"/>
      <c r="Y226" s="33"/>
      <c r="AB226" s="243">
        <f>ROW()</f>
        <v>226</v>
      </c>
      <c r="AC226" s="118">
        <f t="shared" ca="1" si="25"/>
        <v>0</v>
      </c>
      <c r="AD226" s="118">
        <f t="shared" ca="1" si="26"/>
        <v>0</v>
      </c>
      <c r="AE226" s="119" t="str">
        <f t="shared" ca="1" si="53"/>
        <v>-</v>
      </c>
      <c r="AF226" s="118" t="str">
        <f t="shared" ca="1" si="54"/>
        <v>-</v>
      </c>
      <c r="AG226" s="119" t="str">
        <f t="shared" ca="1" si="55"/>
        <v>-</v>
      </c>
      <c r="AH226" s="118" t="str">
        <f t="shared" ca="1" si="56"/>
        <v>-</v>
      </c>
      <c r="AI226" s="118">
        <f t="shared" ca="1" si="57"/>
        <v>0</v>
      </c>
      <c r="AJ226" s="120">
        <f t="shared" ca="1" si="58"/>
        <v>0</v>
      </c>
      <c r="AK226" s="118">
        <f t="shared" ca="1" si="33"/>
        <v>0</v>
      </c>
      <c r="AL226" s="118">
        <f t="shared" ca="1" si="34"/>
        <v>2028</v>
      </c>
    </row>
    <row r="227" spans="1:38" ht="27" customHeight="1" x14ac:dyDescent="0.25">
      <c r="A227" s="53">
        <f>'OSNOVNA PLAČA'!A221</f>
        <v>212</v>
      </c>
      <c r="B227" s="333" t="str">
        <f t="shared" ca="1" si="21"/>
        <v>A212</v>
      </c>
      <c r="C227" s="333"/>
      <c r="D227" s="54" t="str">
        <f>IF(LEN('OSNOVNA PLAČA'!C221)&gt;0,'OSNOVNA PLAČA'!C221,"")</f>
        <v/>
      </c>
      <c r="E227" s="55" t="str">
        <f>IF(LEN('OSNOVNA PLAČA'!D221)&gt;0,'OSNOVNA PLAČA'!D221,"")</f>
        <v/>
      </c>
      <c r="F227" s="164">
        <f ca="1">IF(LEN(B227)&gt;0,'OBRAČUNANA OSNOVNA PLAČA'!N221,"")</f>
        <v>0</v>
      </c>
      <c r="G227" s="57"/>
      <c r="H227" s="57"/>
      <c r="I227" s="57"/>
      <c r="J227" s="57"/>
      <c r="K227" s="57"/>
      <c r="L227" s="178">
        <f t="shared" si="50"/>
        <v>0</v>
      </c>
      <c r="M227" s="179">
        <f t="shared" ca="1" si="59"/>
        <v>0</v>
      </c>
      <c r="N227" s="179">
        <f t="shared" ca="1" si="61"/>
        <v>0</v>
      </c>
      <c r="O227" s="180">
        <f t="shared" ca="1" si="51"/>
        <v>0</v>
      </c>
      <c r="P227" s="181">
        <f t="shared" ca="1" si="60"/>
        <v>0</v>
      </c>
      <c r="Q227" s="182">
        <f t="shared" ca="1" si="52"/>
        <v>0</v>
      </c>
      <c r="R227" s="182">
        <f ca="1">IF(LEN(B227)&gt;0,'9'!R227-'9'!Q227,"")</f>
        <v>0</v>
      </c>
      <c r="S227" s="183"/>
      <c r="T227" s="33"/>
      <c r="U227" s="33"/>
      <c r="V227" s="33"/>
      <c r="W227" s="33"/>
      <c r="X227" s="33"/>
      <c r="Y227" s="33"/>
      <c r="AB227" s="243">
        <f>ROW()</f>
        <v>227</v>
      </c>
      <c r="AC227" s="118">
        <f t="shared" ca="1" si="25"/>
        <v>0</v>
      </c>
      <c r="AD227" s="118">
        <f t="shared" ca="1" si="26"/>
        <v>0</v>
      </c>
      <c r="AE227" s="119" t="str">
        <f t="shared" ca="1" si="53"/>
        <v>-</v>
      </c>
      <c r="AF227" s="118" t="str">
        <f t="shared" ca="1" si="54"/>
        <v>-</v>
      </c>
      <c r="AG227" s="119" t="str">
        <f t="shared" ca="1" si="55"/>
        <v>-</v>
      </c>
      <c r="AH227" s="118" t="str">
        <f t="shared" ca="1" si="56"/>
        <v>-</v>
      </c>
      <c r="AI227" s="118">
        <f t="shared" ca="1" si="57"/>
        <v>0</v>
      </c>
      <c r="AJ227" s="120">
        <f t="shared" ca="1" si="58"/>
        <v>0</v>
      </c>
      <c r="AK227" s="118">
        <f t="shared" ca="1" si="33"/>
        <v>0</v>
      </c>
      <c r="AL227" s="118">
        <f t="shared" ca="1" si="34"/>
        <v>2028</v>
      </c>
    </row>
    <row r="228" spans="1:38" ht="27" customHeight="1" x14ac:dyDescent="0.25">
      <c r="A228" s="53">
        <f>'OSNOVNA PLAČA'!A222</f>
        <v>213</v>
      </c>
      <c r="B228" s="333" t="str">
        <f t="shared" ca="1" si="21"/>
        <v>A213</v>
      </c>
      <c r="C228" s="333"/>
      <c r="D228" s="54" t="str">
        <f>IF(LEN('OSNOVNA PLAČA'!C222)&gt;0,'OSNOVNA PLAČA'!C222,"")</f>
        <v/>
      </c>
      <c r="E228" s="55" t="str">
        <f>IF(LEN('OSNOVNA PLAČA'!D222)&gt;0,'OSNOVNA PLAČA'!D222,"")</f>
        <v/>
      </c>
      <c r="F228" s="164">
        <f ca="1">IF(LEN(B228)&gt;0,'OBRAČUNANA OSNOVNA PLAČA'!N222,"")</f>
        <v>0</v>
      </c>
      <c r="G228" s="57"/>
      <c r="H228" s="57"/>
      <c r="I228" s="57"/>
      <c r="J228" s="57"/>
      <c r="K228" s="57"/>
      <c r="L228" s="178">
        <f t="shared" si="50"/>
        <v>0</v>
      </c>
      <c r="M228" s="179">
        <f t="shared" ca="1" si="59"/>
        <v>0</v>
      </c>
      <c r="N228" s="179">
        <f t="shared" ca="1" si="61"/>
        <v>0</v>
      </c>
      <c r="O228" s="180">
        <f t="shared" ca="1" si="51"/>
        <v>0</v>
      </c>
      <c r="P228" s="181">
        <f t="shared" ca="1" si="60"/>
        <v>0</v>
      </c>
      <c r="Q228" s="182">
        <f t="shared" ca="1" si="52"/>
        <v>0</v>
      </c>
      <c r="R228" s="182">
        <f ca="1">IF(LEN(B228)&gt;0,'9'!R228-'9'!Q228,"")</f>
        <v>0</v>
      </c>
      <c r="S228" s="183"/>
      <c r="T228" s="33"/>
      <c r="U228" s="33"/>
      <c r="V228" s="33"/>
      <c r="W228" s="33"/>
      <c r="X228" s="33"/>
      <c r="Y228" s="33"/>
      <c r="AB228" s="243">
        <f>ROW()</f>
        <v>228</v>
      </c>
      <c r="AC228" s="118">
        <f t="shared" ca="1" si="25"/>
        <v>0</v>
      </c>
      <c r="AD228" s="118">
        <f t="shared" ca="1" si="26"/>
        <v>0</v>
      </c>
      <c r="AE228" s="119" t="str">
        <f t="shared" ca="1" si="53"/>
        <v>-</v>
      </c>
      <c r="AF228" s="118" t="str">
        <f t="shared" ca="1" si="54"/>
        <v>-</v>
      </c>
      <c r="AG228" s="119" t="str">
        <f t="shared" ca="1" si="55"/>
        <v>-</v>
      </c>
      <c r="AH228" s="118" t="str">
        <f t="shared" ca="1" si="56"/>
        <v>-</v>
      </c>
      <c r="AI228" s="118">
        <f t="shared" ca="1" si="57"/>
        <v>0</v>
      </c>
      <c r="AJ228" s="120">
        <f t="shared" ca="1" si="58"/>
        <v>0</v>
      </c>
      <c r="AK228" s="118">
        <f t="shared" ca="1" si="33"/>
        <v>0</v>
      </c>
      <c r="AL228" s="118">
        <f t="shared" ca="1" si="34"/>
        <v>2028</v>
      </c>
    </row>
    <row r="229" spans="1:38" ht="27" customHeight="1" x14ac:dyDescent="0.25">
      <c r="A229" s="53">
        <f>'OSNOVNA PLAČA'!A223</f>
        <v>214</v>
      </c>
      <c r="B229" s="333" t="str">
        <f t="shared" ca="1" si="21"/>
        <v>A214</v>
      </c>
      <c r="C229" s="333"/>
      <c r="D229" s="54" t="str">
        <f>IF(LEN('OSNOVNA PLAČA'!C223)&gt;0,'OSNOVNA PLAČA'!C223,"")</f>
        <v/>
      </c>
      <c r="E229" s="55" t="str">
        <f>IF(LEN('OSNOVNA PLAČA'!D223)&gt;0,'OSNOVNA PLAČA'!D223,"")</f>
        <v/>
      </c>
      <c r="F229" s="164">
        <f ca="1">IF(LEN(B229)&gt;0,'OBRAČUNANA OSNOVNA PLAČA'!N223,"")</f>
        <v>0</v>
      </c>
      <c r="G229" s="57"/>
      <c r="H229" s="57"/>
      <c r="I229" s="57"/>
      <c r="J229" s="57"/>
      <c r="K229" s="57"/>
      <c r="L229" s="178">
        <f t="shared" si="50"/>
        <v>0</v>
      </c>
      <c r="M229" s="179">
        <f t="shared" ca="1" si="59"/>
        <v>0</v>
      </c>
      <c r="N229" s="179">
        <f t="shared" ca="1" si="61"/>
        <v>0</v>
      </c>
      <c r="O229" s="180">
        <f t="shared" ca="1" si="51"/>
        <v>0</v>
      </c>
      <c r="P229" s="181">
        <f t="shared" ca="1" si="60"/>
        <v>0</v>
      </c>
      <c r="Q229" s="182">
        <f t="shared" ca="1" si="52"/>
        <v>0</v>
      </c>
      <c r="R229" s="182">
        <f ca="1">IF(LEN(B229)&gt;0,'9'!R229-'9'!Q229,"")</f>
        <v>0</v>
      </c>
      <c r="S229" s="183"/>
      <c r="T229" s="33"/>
      <c r="U229" s="33"/>
      <c r="V229" s="33"/>
      <c r="W229" s="33"/>
      <c r="X229" s="33"/>
      <c r="Y229" s="33"/>
      <c r="AB229" s="243">
        <f>ROW()</f>
        <v>229</v>
      </c>
      <c r="AC229" s="118">
        <f t="shared" ca="1" si="25"/>
        <v>0</v>
      </c>
      <c r="AD229" s="118">
        <f t="shared" ca="1" si="26"/>
        <v>0</v>
      </c>
      <c r="AE229" s="119" t="str">
        <f t="shared" ca="1" si="53"/>
        <v>-</v>
      </c>
      <c r="AF229" s="118" t="str">
        <f t="shared" ca="1" si="54"/>
        <v>-</v>
      </c>
      <c r="AG229" s="119" t="str">
        <f t="shared" ca="1" si="55"/>
        <v>-</v>
      </c>
      <c r="AH229" s="118" t="str">
        <f t="shared" ca="1" si="56"/>
        <v>-</v>
      </c>
      <c r="AI229" s="118">
        <f t="shared" ca="1" si="57"/>
        <v>0</v>
      </c>
      <c r="AJ229" s="120">
        <f t="shared" ca="1" si="58"/>
        <v>0</v>
      </c>
      <c r="AK229" s="118">
        <f t="shared" ca="1" si="33"/>
        <v>0</v>
      </c>
      <c r="AL229" s="118">
        <f t="shared" ca="1" si="34"/>
        <v>2028</v>
      </c>
    </row>
    <row r="230" spans="1:38" ht="27" customHeight="1" x14ac:dyDescent="0.25">
      <c r="A230" s="53">
        <f>'OSNOVNA PLAČA'!A224</f>
        <v>215</v>
      </c>
      <c r="B230" s="333" t="str">
        <f t="shared" ca="1" si="21"/>
        <v>A215</v>
      </c>
      <c r="C230" s="333"/>
      <c r="D230" s="54" t="str">
        <f>IF(LEN('OSNOVNA PLAČA'!C224)&gt;0,'OSNOVNA PLAČA'!C224,"")</f>
        <v/>
      </c>
      <c r="E230" s="55" t="str">
        <f>IF(LEN('OSNOVNA PLAČA'!D224)&gt;0,'OSNOVNA PLAČA'!D224,"")</f>
        <v/>
      </c>
      <c r="F230" s="164">
        <f ca="1">IF(LEN(B230)&gt;0,'OBRAČUNANA OSNOVNA PLAČA'!N224,"")</f>
        <v>0</v>
      </c>
      <c r="G230" s="57"/>
      <c r="H230" s="57"/>
      <c r="I230" s="57"/>
      <c r="J230" s="57"/>
      <c r="K230" s="57"/>
      <c r="L230" s="178">
        <f t="shared" si="50"/>
        <v>0</v>
      </c>
      <c r="M230" s="179">
        <f t="shared" ca="1" si="59"/>
        <v>0</v>
      </c>
      <c r="N230" s="179">
        <f t="shared" ca="1" si="61"/>
        <v>0</v>
      </c>
      <c r="O230" s="180">
        <f t="shared" ca="1" si="51"/>
        <v>0</v>
      </c>
      <c r="P230" s="181">
        <f t="shared" ca="1" si="60"/>
        <v>0</v>
      </c>
      <c r="Q230" s="182">
        <f t="shared" ca="1" si="52"/>
        <v>0</v>
      </c>
      <c r="R230" s="182">
        <f ca="1">IF(LEN(B230)&gt;0,'9'!R230-'9'!Q230,"")</f>
        <v>0</v>
      </c>
      <c r="S230" s="183"/>
      <c r="T230" s="33"/>
      <c r="U230" s="33"/>
      <c r="V230" s="33"/>
      <c r="W230" s="33"/>
      <c r="X230" s="33"/>
      <c r="Y230" s="33"/>
      <c r="AB230" s="243">
        <f>ROW()</f>
        <v>230</v>
      </c>
      <c r="AC230" s="118">
        <f t="shared" ca="1" si="25"/>
        <v>0</v>
      </c>
      <c r="AD230" s="118">
        <f t="shared" ca="1" si="26"/>
        <v>0</v>
      </c>
      <c r="AE230" s="119" t="str">
        <f t="shared" ca="1" si="53"/>
        <v>-</v>
      </c>
      <c r="AF230" s="118" t="str">
        <f t="shared" ca="1" si="54"/>
        <v>-</v>
      </c>
      <c r="AG230" s="119" t="str">
        <f t="shared" ca="1" si="55"/>
        <v>-</v>
      </c>
      <c r="AH230" s="118" t="str">
        <f t="shared" ca="1" si="56"/>
        <v>-</v>
      </c>
      <c r="AI230" s="118">
        <f t="shared" ca="1" si="57"/>
        <v>0</v>
      </c>
      <c r="AJ230" s="120">
        <f t="shared" ca="1" si="58"/>
        <v>0</v>
      </c>
      <c r="AK230" s="118">
        <f t="shared" ca="1" si="33"/>
        <v>0</v>
      </c>
      <c r="AL230" s="118">
        <f t="shared" ca="1" si="34"/>
        <v>2028</v>
      </c>
    </row>
    <row r="231" spans="1:38" ht="27" customHeight="1" x14ac:dyDescent="0.25">
      <c r="A231" s="53">
        <f>'OSNOVNA PLAČA'!A225</f>
        <v>216</v>
      </c>
      <c r="B231" s="333" t="str">
        <f t="shared" ca="1" si="21"/>
        <v>A216</v>
      </c>
      <c r="C231" s="333"/>
      <c r="D231" s="54" t="str">
        <f>IF(LEN('OSNOVNA PLAČA'!C225)&gt;0,'OSNOVNA PLAČA'!C225,"")</f>
        <v/>
      </c>
      <c r="E231" s="55" t="str">
        <f>IF(LEN('OSNOVNA PLAČA'!D225)&gt;0,'OSNOVNA PLAČA'!D225,"")</f>
        <v/>
      </c>
      <c r="F231" s="164">
        <f ca="1">IF(LEN(B231)&gt;0,'OBRAČUNANA OSNOVNA PLAČA'!N225,"")</f>
        <v>0</v>
      </c>
      <c r="G231" s="57"/>
      <c r="H231" s="57"/>
      <c r="I231" s="57"/>
      <c r="J231" s="57"/>
      <c r="K231" s="57"/>
      <c r="L231" s="178">
        <f t="shared" si="50"/>
        <v>0</v>
      </c>
      <c r="M231" s="179">
        <f t="shared" ca="1" si="59"/>
        <v>0</v>
      </c>
      <c r="N231" s="179">
        <f t="shared" ca="1" si="61"/>
        <v>0</v>
      </c>
      <c r="O231" s="180">
        <f t="shared" ca="1" si="51"/>
        <v>0</v>
      </c>
      <c r="P231" s="181">
        <f t="shared" ca="1" si="60"/>
        <v>0</v>
      </c>
      <c r="Q231" s="182">
        <f t="shared" ca="1" si="52"/>
        <v>0</v>
      </c>
      <c r="R231" s="182">
        <f ca="1">IF(LEN(B231)&gt;0,'9'!R231-'9'!Q231,"")</f>
        <v>0</v>
      </c>
      <c r="S231" s="183"/>
      <c r="T231" s="33"/>
      <c r="U231" s="33"/>
      <c r="V231" s="33"/>
      <c r="W231" s="33"/>
      <c r="X231" s="33"/>
      <c r="Y231" s="33"/>
      <c r="AB231" s="243">
        <f>ROW()</f>
        <v>231</v>
      </c>
      <c r="AC231" s="118">
        <f t="shared" ca="1" si="25"/>
        <v>0</v>
      </c>
      <c r="AD231" s="118">
        <f t="shared" ca="1" si="26"/>
        <v>0</v>
      </c>
      <c r="AE231" s="119" t="str">
        <f t="shared" ca="1" si="53"/>
        <v>-</v>
      </c>
      <c r="AF231" s="118" t="str">
        <f t="shared" ca="1" si="54"/>
        <v>-</v>
      </c>
      <c r="AG231" s="119" t="str">
        <f t="shared" ca="1" si="55"/>
        <v>-</v>
      </c>
      <c r="AH231" s="118" t="str">
        <f t="shared" ca="1" si="56"/>
        <v>-</v>
      </c>
      <c r="AI231" s="118">
        <f t="shared" ca="1" si="57"/>
        <v>0</v>
      </c>
      <c r="AJ231" s="120">
        <f t="shared" ca="1" si="58"/>
        <v>0</v>
      </c>
      <c r="AK231" s="118">
        <f t="shared" ca="1" si="33"/>
        <v>0</v>
      </c>
      <c r="AL231" s="118">
        <f t="shared" ca="1" si="34"/>
        <v>2028</v>
      </c>
    </row>
    <row r="232" spans="1:38" ht="27" customHeight="1" x14ac:dyDescent="0.25">
      <c r="A232" s="53">
        <f>'OSNOVNA PLAČA'!A226</f>
        <v>217</v>
      </c>
      <c r="B232" s="333" t="str">
        <f t="shared" ca="1" si="21"/>
        <v>A217</v>
      </c>
      <c r="C232" s="333"/>
      <c r="D232" s="54" t="str">
        <f>IF(LEN('OSNOVNA PLAČA'!C226)&gt;0,'OSNOVNA PLAČA'!C226,"")</f>
        <v/>
      </c>
      <c r="E232" s="55" t="str">
        <f>IF(LEN('OSNOVNA PLAČA'!D226)&gt;0,'OSNOVNA PLAČA'!D226,"")</f>
        <v/>
      </c>
      <c r="F232" s="164">
        <f ca="1">IF(LEN(B232)&gt;0,'OBRAČUNANA OSNOVNA PLAČA'!N226,"")</f>
        <v>0</v>
      </c>
      <c r="G232" s="57"/>
      <c r="H232" s="57"/>
      <c r="I232" s="57"/>
      <c r="J232" s="57"/>
      <c r="K232" s="57"/>
      <c r="L232" s="178">
        <f t="shared" si="50"/>
        <v>0</v>
      </c>
      <c r="M232" s="179">
        <f t="shared" ca="1" si="59"/>
        <v>0</v>
      </c>
      <c r="N232" s="179">
        <f t="shared" ca="1" si="61"/>
        <v>0</v>
      </c>
      <c r="O232" s="180">
        <f t="shared" ca="1" si="51"/>
        <v>0</v>
      </c>
      <c r="P232" s="181">
        <f t="shared" ca="1" si="60"/>
        <v>0</v>
      </c>
      <c r="Q232" s="182">
        <f t="shared" ca="1" si="52"/>
        <v>0</v>
      </c>
      <c r="R232" s="182">
        <f ca="1">IF(LEN(B232)&gt;0,'9'!R232-'9'!Q232,"")</f>
        <v>0</v>
      </c>
      <c r="S232" s="183"/>
      <c r="T232" s="33"/>
      <c r="U232" s="33"/>
      <c r="V232" s="33"/>
      <c r="W232" s="33"/>
      <c r="X232" s="33"/>
      <c r="Y232" s="33"/>
      <c r="AB232" s="243">
        <f>ROW()</f>
        <v>232</v>
      </c>
      <c r="AC232" s="118">
        <f t="shared" ca="1" si="25"/>
        <v>0</v>
      </c>
      <c r="AD232" s="118">
        <f t="shared" ca="1" si="26"/>
        <v>0</v>
      </c>
      <c r="AE232" s="119" t="str">
        <f t="shared" ca="1" si="53"/>
        <v>-</v>
      </c>
      <c r="AF232" s="118" t="str">
        <f t="shared" ca="1" si="54"/>
        <v>-</v>
      </c>
      <c r="AG232" s="119" t="str">
        <f t="shared" ca="1" si="55"/>
        <v>-</v>
      </c>
      <c r="AH232" s="118" t="str">
        <f t="shared" ca="1" si="56"/>
        <v>-</v>
      </c>
      <c r="AI232" s="118">
        <f t="shared" ca="1" si="57"/>
        <v>0</v>
      </c>
      <c r="AJ232" s="120">
        <f t="shared" ca="1" si="58"/>
        <v>0</v>
      </c>
      <c r="AK232" s="118">
        <f t="shared" ca="1" si="33"/>
        <v>0</v>
      </c>
      <c r="AL232" s="118">
        <f t="shared" ca="1" si="34"/>
        <v>2028</v>
      </c>
    </row>
    <row r="233" spans="1:38" ht="27" customHeight="1" x14ac:dyDescent="0.25">
      <c r="A233" s="53">
        <f>'OSNOVNA PLAČA'!A227</f>
        <v>218</v>
      </c>
      <c r="B233" s="333" t="str">
        <f t="shared" ca="1" si="21"/>
        <v>A218</v>
      </c>
      <c r="C233" s="333"/>
      <c r="D233" s="54" t="str">
        <f>IF(LEN('OSNOVNA PLAČA'!C227)&gt;0,'OSNOVNA PLAČA'!C227,"")</f>
        <v/>
      </c>
      <c r="E233" s="55" t="str">
        <f>IF(LEN('OSNOVNA PLAČA'!D227)&gt;0,'OSNOVNA PLAČA'!D227,"")</f>
        <v/>
      </c>
      <c r="F233" s="164">
        <f ca="1">IF(LEN(B233)&gt;0,'OBRAČUNANA OSNOVNA PLAČA'!N227,"")</f>
        <v>0</v>
      </c>
      <c r="G233" s="57"/>
      <c r="H233" s="57"/>
      <c r="I233" s="57"/>
      <c r="J233" s="57"/>
      <c r="K233" s="57"/>
      <c r="L233" s="178">
        <f t="shared" si="50"/>
        <v>0</v>
      </c>
      <c r="M233" s="179">
        <f t="shared" ca="1" si="59"/>
        <v>0</v>
      </c>
      <c r="N233" s="179">
        <f t="shared" ca="1" si="61"/>
        <v>0</v>
      </c>
      <c r="O233" s="180">
        <f t="shared" ca="1" si="51"/>
        <v>0</v>
      </c>
      <c r="P233" s="181">
        <f t="shared" ca="1" si="60"/>
        <v>0</v>
      </c>
      <c r="Q233" s="182">
        <f t="shared" ca="1" si="52"/>
        <v>0</v>
      </c>
      <c r="R233" s="182">
        <f ca="1">IF(LEN(B233)&gt;0,'9'!R233-'9'!Q233,"")</f>
        <v>0</v>
      </c>
      <c r="S233" s="183"/>
      <c r="T233" s="33"/>
      <c r="U233" s="33"/>
      <c r="V233" s="33"/>
      <c r="W233" s="33"/>
      <c r="X233" s="33"/>
      <c r="Y233" s="33"/>
      <c r="AB233" s="243">
        <f>ROW()</f>
        <v>233</v>
      </c>
      <c r="AC233" s="118">
        <f t="shared" ca="1" si="25"/>
        <v>0</v>
      </c>
      <c r="AD233" s="118">
        <f t="shared" ca="1" si="26"/>
        <v>0</v>
      </c>
      <c r="AE233" s="119" t="str">
        <f t="shared" ca="1" si="53"/>
        <v>-</v>
      </c>
      <c r="AF233" s="118" t="str">
        <f t="shared" ca="1" si="54"/>
        <v>-</v>
      </c>
      <c r="AG233" s="119" t="str">
        <f t="shared" ca="1" si="55"/>
        <v>-</v>
      </c>
      <c r="AH233" s="118" t="str">
        <f t="shared" ca="1" si="56"/>
        <v>-</v>
      </c>
      <c r="AI233" s="118">
        <f t="shared" ca="1" si="57"/>
        <v>0</v>
      </c>
      <c r="AJ233" s="120">
        <f t="shared" ca="1" si="58"/>
        <v>0</v>
      </c>
      <c r="AK233" s="118">
        <f t="shared" ca="1" si="33"/>
        <v>0</v>
      </c>
      <c r="AL233" s="118">
        <f t="shared" ca="1" si="34"/>
        <v>2028</v>
      </c>
    </row>
    <row r="234" spans="1:38" ht="27" customHeight="1" x14ac:dyDescent="0.25">
      <c r="A234" s="53">
        <f>'OSNOVNA PLAČA'!A228</f>
        <v>219</v>
      </c>
      <c r="B234" s="333" t="str">
        <f t="shared" ca="1" si="21"/>
        <v>A219</v>
      </c>
      <c r="C234" s="333"/>
      <c r="D234" s="54" t="str">
        <f>IF(LEN('OSNOVNA PLAČA'!C228)&gt;0,'OSNOVNA PLAČA'!C228,"")</f>
        <v/>
      </c>
      <c r="E234" s="55" t="str">
        <f>IF(LEN('OSNOVNA PLAČA'!D228)&gt;0,'OSNOVNA PLAČA'!D228,"")</f>
        <v/>
      </c>
      <c r="F234" s="164">
        <f ca="1">IF(LEN(B234)&gt;0,'OBRAČUNANA OSNOVNA PLAČA'!N228,"")</f>
        <v>0</v>
      </c>
      <c r="G234" s="57"/>
      <c r="H234" s="57"/>
      <c r="I234" s="57"/>
      <c r="J234" s="57"/>
      <c r="K234" s="57"/>
      <c r="L234" s="178">
        <f t="shared" si="50"/>
        <v>0</v>
      </c>
      <c r="M234" s="179">
        <f t="shared" ca="1" si="59"/>
        <v>0</v>
      </c>
      <c r="N234" s="179">
        <f t="shared" ca="1" si="61"/>
        <v>0</v>
      </c>
      <c r="O234" s="180">
        <f t="shared" ca="1" si="51"/>
        <v>0</v>
      </c>
      <c r="P234" s="181">
        <f t="shared" ca="1" si="60"/>
        <v>0</v>
      </c>
      <c r="Q234" s="182">
        <f t="shared" ca="1" si="52"/>
        <v>0</v>
      </c>
      <c r="R234" s="182">
        <f ca="1">IF(LEN(B234)&gt;0,'9'!R234-'9'!Q234,"")</f>
        <v>0</v>
      </c>
      <c r="S234" s="183"/>
      <c r="T234" s="33"/>
      <c r="U234" s="33"/>
      <c r="V234" s="33"/>
      <c r="W234" s="33"/>
      <c r="X234" s="33"/>
      <c r="Y234" s="33"/>
      <c r="AB234" s="243">
        <f>ROW()</f>
        <v>234</v>
      </c>
      <c r="AC234" s="118">
        <f t="shared" ca="1" si="25"/>
        <v>0</v>
      </c>
      <c r="AD234" s="118">
        <f t="shared" ca="1" si="26"/>
        <v>0</v>
      </c>
      <c r="AE234" s="119" t="str">
        <f t="shared" ca="1" si="53"/>
        <v>-</v>
      </c>
      <c r="AF234" s="118" t="str">
        <f t="shared" ca="1" si="54"/>
        <v>-</v>
      </c>
      <c r="AG234" s="119" t="str">
        <f t="shared" ca="1" si="55"/>
        <v>-</v>
      </c>
      <c r="AH234" s="118" t="str">
        <f t="shared" ca="1" si="56"/>
        <v>-</v>
      </c>
      <c r="AI234" s="118">
        <f t="shared" ca="1" si="57"/>
        <v>0</v>
      </c>
      <c r="AJ234" s="120">
        <f t="shared" ca="1" si="58"/>
        <v>0</v>
      </c>
      <c r="AK234" s="118">
        <f t="shared" ca="1" si="33"/>
        <v>0</v>
      </c>
      <c r="AL234" s="118">
        <f t="shared" ca="1" si="34"/>
        <v>2028</v>
      </c>
    </row>
    <row r="235" spans="1:38" ht="27" customHeight="1" x14ac:dyDescent="0.25">
      <c r="A235" s="53">
        <f>'OSNOVNA PLAČA'!A229</f>
        <v>220</v>
      </c>
      <c r="B235" s="333" t="str">
        <f t="shared" ca="1" si="21"/>
        <v>A220</v>
      </c>
      <c r="C235" s="333"/>
      <c r="D235" s="54" t="str">
        <f>IF(LEN('OSNOVNA PLAČA'!C229)&gt;0,'OSNOVNA PLAČA'!C229,"")</f>
        <v/>
      </c>
      <c r="E235" s="55" t="str">
        <f>IF(LEN('OSNOVNA PLAČA'!D229)&gt;0,'OSNOVNA PLAČA'!D229,"")</f>
        <v/>
      </c>
      <c r="F235" s="164">
        <f ca="1">IF(LEN(B235)&gt;0,'OBRAČUNANA OSNOVNA PLAČA'!N229,"")</f>
        <v>0</v>
      </c>
      <c r="G235" s="57"/>
      <c r="H235" s="57"/>
      <c r="I235" s="57"/>
      <c r="J235" s="57"/>
      <c r="K235" s="57"/>
      <c r="L235" s="178">
        <f t="shared" si="50"/>
        <v>0</v>
      </c>
      <c r="M235" s="179">
        <f t="shared" ca="1" si="59"/>
        <v>0</v>
      </c>
      <c r="N235" s="179">
        <f t="shared" ca="1" si="61"/>
        <v>0</v>
      </c>
      <c r="O235" s="180">
        <f t="shared" ca="1" si="51"/>
        <v>0</v>
      </c>
      <c r="P235" s="181">
        <f t="shared" ca="1" si="60"/>
        <v>0</v>
      </c>
      <c r="Q235" s="182">
        <f t="shared" ca="1" si="52"/>
        <v>0</v>
      </c>
      <c r="R235" s="182">
        <f ca="1">IF(LEN(B235)&gt;0,'9'!R235-'9'!Q235,"")</f>
        <v>0</v>
      </c>
      <c r="S235" s="183"/>
      <c r="T235" s="33"/>
      <c r="U235" s="33"/>
      <c r="V235" s="33"/>
      <c r="W235" s="33"/>
      <c r="X235" s="33"/>
      <c r="Y235" s="33"/>
      <c r="AB235" s="243">
        <f>ROW()</f>
        <v>235</v>
      </c>
      <c r="AC235" s="118">
        <f t="shared" ca="1" si="25"/>
        <v>0</v>
      </c>
      <c r="AD235" s="118">
        <f t="shared" ca="1" si="26"/>
        <v>0</v>
      </c>
      <c r="AE235" s="119" t="str">
        <f t="shared" ca="1" si="53"/>
        <v>-</v>
      </c>
      <c r="AF235" s="118" t="str">
        <f t="shared" ca="1" si="54"/>
        <v>-</v>
      </c>
      <c r="AG235" s="119" t="str">
        <f t="shared" ca="1" si="55"/>
        <v>-</v>
      </c>
      <c r="AH235" s="118" t="str">
        <f t="shared" ca="1" si="56"/>
        <v>-</v>
      </c>
      <c r="AI235" s="118">
        <f t="shared" ca="1" si="57"/>
        <v>0</v>
      </c>
      <c r="AJ235" s="120">
        <f t="shared" ca="1" si="58"/>
        <v>0</v>
      </c>
      <c r="AK235" s="118">
        <f t="shared" ca="1" si="33"/>
        <v>0</v>
      </c>
      <c r="AL235" s="118">
        <f t="shared" ca="1" si="34"/>
        <v>2028</v>
      </c>
    </row>
    <row r="236" spans="1:38" ht="27" customHeight="1" x14ac:dyDescent="0.25">
      <c r="A236" s="53">
        <f>'OSNOVNA PLAČA'!A230</f>
        <v>221</v>
      </c>
      <c r="B236" s="333" t="str">
        <f t="shared" ca="1" si="21"/>
        <v>A221</v>
      </c>
      <c r="C236" s="333"/>
      <c r="D236" s="54" t="str">
        <f>IF(LEN('OSNOVNA PLAČA'!C230)&gt;0,'OSNOVNA PLAČA'!C230,"")</f>
        <v/>
      </c>
      <c r="E236" s="55" t="str">
        <f>IF(LEN('OSNOVNA PLAČA'!D230)&gt;0,'OSNOVNA PLAČA'!D230,"")</f>
        <v/>
      </c>
      <c r="F236" s="164">
        <f ca="1">IF(LEN(B236)&gt;0,'OBRAČUNANA OSNOVNA PLAČA'!N230,"")</f>
        <v>0</v>
      </c>
      <c r="G236" s="57"/>
      <c r="H236" s="57"/>
      <c r="I236" s="57"/>
      <c r="J236" s="57"/>
      <c r="K236" s="57"/>
      <c r="L236" s="178">
        <f t="shared" si="50"/>
        <v>0</v>
      </c>
      <c r="M236" s="179">
        <f t="shared" ca="1" si="59"/>
        <v>0</v>
      </c>
      <c r="N236" s="179">
        <f t="shared" ca="1" si="61"/>
        <v>0</v>
      </c>
      <c r="O236" s="180">
        <f t="shared" ca="1" si="51"/>
        <v>0</v>
      </c>
      <c r="P236" s="181">
        <f t="shared" ca="1" si="60"/>
        <v>0</v>
      </c>
      <c r="Q236" s="182">
        <f t="shared" ca="1" si="52"/>
        <v>0</v>
      </c>
      <c r="R236" s="182">
        <f ca="1">IF(LEN(B236)&gt;0,'9'!R236-'9'!Q236,"")</f>
        <v>0</v>
      </c>
      <c r="S236" s="183"/>
      <c r="T236" s="33"/>
      <c r="U236" s="33"/>
      <c r="V236" s="33"/>
      <c r="W236" s="33"/>
      <c r="X236" s="33"/>
      <c r="Y236" s="33"/>
      <c r="AB236" s="243">
        <f>ROW()</f>
        <v>236</v>
      </c>
      <c r="AC236" s="118">
        <f t="shared" ca="1" si="25"/>
        <v>0</v>
      </c>
      <c r="AD236" s="118">
        <f t="shared" ca="1" si="26"/>
        <v>0</v>
      </c>
      <c r="AE236" s="119" t="str">
        <f t="shared" ca="1" si="53"/>
        <v>-</v>
      </c>
      <c r="AF236" s="118" t="str">
        <f t="shared" ca="1" si="54"/>
        <v>-</v>
      </c>
      <c r="AG236" s="119" t="str">
        <f t="shared" ca="1" si="55"/>
        <v>-</v>
      </c>
      <c r="AH236" s="118" t="str">
        <f t="shared" ca="1" si="56"/>
        <v>-</v>
      </c>
      <c r="AI236" s="118">
        <f t="shared" ca="1" si="57"/>
        <v>0</v>
      </c>
      <c r="AJ236" s="120">
        <f t="shared" ca="1" si="58"/>
        <v>0</v>
      </c>
      <c r="AK236" s="118">
        <f t="shared" ca="1" si="33"/>
        <v>0</v>
      </c>
      <c r="AL236" s="118">
        <f t="shared" ca="1" si="34"/>
        <v>2028</v>
      </c>
    </row>
    <row r="237" spans="1:38" ht="27" customHeight="1" x14ac:dyDescent="0.25">
      <c r="A237" s="53">
        <f>'OSNOVNA PLAČA'!A231</f>
        <v>222</v>
      </c>
      <c r="B237" s="333" t="str">
        <f t="shared" ca="1" si="21"/>
        <v>A222</v>
      </c>
      <c r="C237" s="333"/>
      <c r="D237" s="54" t="str">
        <f>IF(LEN('OSNOVNA PLAČA'!C231)&gt;0,'OSNOVNA PLAČA'!C231,"")</f>
        <v/>
      </c>
      <c r="E237" s="55" t="str">
        <f>IF(LEN('OSNOVNA PLAČA'!D231)&gt;0,'OSNOVNA PLAČA'!D231,"")</f>
        <v/>
      </c>
      <c r="F237" s="164">
        <f ca="1">IF(LEN(B237)&gt;0,'OBRAČUNANA OSNOVNA PLAČA'!N231,"")</f>
        <v>0</v>
      </c>
      <c r="G237" s="57"/>
      <c r="H237" s="57"/>
      <c r="I237" s="57"/>
      <c r="J237" s="57"/>
      <c r="K237" s="57"/>
      <c r="L237" s="178">
        <f t="shared" si="50"/>
        <v>0</v>
      </c>
      <c r="M237" s="179">
        <f t="shared" ca="1" si="59"/>
        <v>0</v>
      </c>
      <c r="N237" s="179">
        <f t="shared" ca="1" si="61"/>
        <v>0</v>
      </c>
      <c r="O237" s="180">
        <f t="shared" ca="1" si="51"/>
        <v>0</v>
      </c>
      <c r="P237" s="181">
        <f t="shared" ca="1" si="60"/>
        <v>0</v>
      </c>
      <c r="Q237" s="182">
        <f t="shared" ca="1" si="52"/>
        <v>0</v>
      </c>
      <c r="R237" s="182">
        <f ca="1">IF(LEN(B237)&gt;0,'9'!R237-'9'!Q237,"")</f>
        <v>0</v>
      </c>
      <c r="S237" s="183"/>
      <c r="T237" s="33"/>
      <c r="U237" s="33"/>
      <c r="V237" s="33"/>
      <c r="W237" s="33"/>
      <c r="X237" s="33"/>
      <c r="Y237" s="33"/>
      <c r="AB237" s="243">
        <f>ROW()</f>
        <v>237</v>
      </c>
      <c r="AC237" s="118">
        <f t="shared" ca="1" si="25"/>
        <v>0</v>
      </c>
      <c r="AD237" s="118">
        <f t="shared" ca="1" si="26"/>
        <v>0</v>
      </c>
      <c r="AE237" s="119" t="str">
        <f t="shared" ca="1" si="53"/>
        <v>-</v>
      </c>
      <c r="AF237" s="118" t="str">
        <f t="shared" ca="1" si="54"/>
        <v>-</v>
      </c>
      <c r="AG237" s="119" t="str">
        <f t="shared" ca="1" si="55"/>
        <v>-</v>
      </c>
      <c r="AH237" s="118" t="str">
        <f t="shared" ca="1" si="56"/>
        <v>-</v>
      </c>
      <c r="AI237" s="118">
        <f t="shared" ca="1" si="57"/>
        <v>0</v>
      </c>
      <c r="AJ237" s="120">
        <f t="shared" ca="1" si="58"/>
        <v>0</v>
      </c>
      <c r="AK237" s="118">
        <f t="shared" ca="1" si="33"/>
        <v>0</v>
      </c>
      <c r="AL237" s="118">
        <f t="shared" ca="1" si="34"/>
        <v>2028</v>
      </c>
    </row>
    <row r="238" spans="1:38" ht="27" customHeight="1" x14ac:dyDescent="0.25">
      <c r="A238" s="53">
        <f>'OSNOVNA PLAČA'!A232</f>
        <v>223</v>
      </c>
      <c r="B238" s="333" t="str">
        <f t="shared" ca="1" si="21"/>
        <v>A223</v>
      </c>
      <c r="C238" s="333"/>
      <c r="D238" s="54" t="str">
        <f>IF(LEN('OSNOVNA PLAČA'!C232)&gt;0,'OSNOVNA PLAČA'!C232,"")</f>
        <v/>
      </c>
      <c r="E238" s="55" t="str">
        <f>IF(LEN('OSNOVNA PLAČA'!D232)&gt;0,'OSNOVNA PLAČA'!D232,"")</f>
        <v/>
      </c>
      <c r="F238" s="164">
        <f ca="1">IF(LEN(B238)&gt;0,'OBRAČUNANA OSNOVNA PLAČA'!N232,"")</f>
        <v>0</v>
      </c>
      <c r="G238" s="57"/>
      <c r="H238" s="57"/>
      <c r="I238" s="57"/>
      <c r="J238" s="57"/>
      <c r="K238" s="57"/>
      <c r="L238" s="178">
        <f t="shared" si="50"/>
        <v>0</v>
      </c>
      <c r="M238" s="179">
        <f t="shared" ca="1" si="59"/>
        <v>0</v>
      </c>
      <c r="N238" s="179">
        <f t="shared" ca="1" si="61"/>
        <v>0</v>
      </c>
      <c r="O238" s="180">
        <f t="shared" ca="1" si="51"/>
        <v>0</v>
      </c>
      <c r="P238" s="181">
        <f t="shared" ca="1" si="60"/>
        <v>0</v>
      </c>
      <c r="Q238" s="182">
        <f t="shared" ca="1" si="52"/>
        <v>0</v>
      </c>
      <c r="R238" s="182">
        <f ca="1">IF(LEN(B238)&gt;0,'9'!R238-'9'!Q238,"")</f>
        <v>0</v>
      </c>
      <c r="S238" s="183"/>
      <c r="T238" s="33"/>
      <c r="U238" s="33"/>
      <c r="V238" s="33"/>
      <c r="W238" s="33"/>
      <c r="X238" s="33"/>
      <c r="Y238" s="33"/>
      <c r="AB238" s="243">
        <f>ROW()</f>
        <v>238</v>
      </c>
      <c r="AC238" s="118">
        <f t="shared" ca="1" si="25"/>
        <v>0</v>
      </c>
      <c r="AD238" s="118">
        <f t="shared" ca="1" si="26"/>
        <v>0</v>
      </c>
      <c r="AE238" s="119" t="str">
        <f t="shared" ca="1" si="53"/>
        <v>-</v>
      </c>
      <c r="AF238" s="118" t="str">
        <f t="shared" ca="1" si="54"/>
        <v>-</v>
      </c>
      <c r="AG238" s="119" t="str">
        <f t="shared" ca="1" si="55"/>
        <v>-</v>
      </c>
      <c r="AH238" s="118" t="str">
        <f t="shared" ca="1" si="56"/>
        <v>-</v>
      </c>
      <c r="AI238" s="118">
        <f t="shared" ca="1" si="57"/>
        <v>0</v>
      </c>
      <c r="AJ238" s="120">
        <f t="shared" ca="1" si="58"/>
        <v>0</v>
      </c>
      <c r="AK238" s="118">
        <f t="shared" ca="1" si="33"/>
        <v>0</v>
      </c>
      <c r="AL238" s="118">
        <f t="shared" ca="1" si="34"/>
        <v>2028</v>
      </c>
    </row>
    <row r="239" spans="1:38" ht="27" customHeight="1" x14ac:dyDescent="0.25">
      <c r="A239" s="53">
        <f>'OSNOVNA PLAČA'!A233</f>
        <v>224</v>
      </c>
      <c r="B239" s="333" t="str">
        <f t="shared" ca="1" si="21"/>
        <v>A224</v>
      </c>
      <c r="C239" s="333"/>
      <c r="D239" s="54" t="str">
        <f>IF(LEN('OSNOVNA PLAČA'!C233)&gt;0,'OSNOVNA PLAČA'!C233,"")</f>
        <v/>
      </c>
      <c r="E239" s="55" t="str">
        <f>IF(LEN('OSNOVNA PLAČA'!D233)&gt;0,'OSNOVNA PLAČA'!D233,"")</f>
        <v/>
      </c>
      <c r="F239" s="164">
        <f ca="1">IF(LEN(B239)&gt;0,'OBRAČUNANA OSNOVNA PLAČA'!N233,"")</f>
        <v>0</v>
      </c>
      <c r="G239" s="57"/>
      <c r="H239" s="57"/>
      <c r="I239" s="57"/>
      <c r="J239" s="57"/>
      <c r="K239" s="57"/>
      <c r="L239" s="178">
        <f t="shared" si="50"/>
        <v>0</v>
      </c>
      <c r="M239" s="179">
        <f t="shared" ca="1" si="59"/>
        <v>0</v>
      </c>
      <c r="N239" s="179">
        <f t="shared" ca="1" si="61"/>
        <v>0</v>
      </c>
      <c r="O239" s="180">
        <f t="shared" ca="1" si="51"/>
        <v>0</v>
      </c>
      <c r="P239" s="181">
        <f t="shared" ca="1" si="60"/>
        <v>0</v>
      </c>
      <c r="Q239" s="182">
        <f t="shared" ca="1" si="52"/>
        <v>0</v>
      </c>
      <c r="R239" s="182">
        <f ca="1">IF(LEN(B239)&gt;0,'9'!R239-'9'!Q239,"")</f>
        <v>0</v>
      </c>
      <c r="S239" s="183"/>
      <c r="T239" s="33"/>
      <c r="U239" s="33"/>
      <c r="V239" s="33"/>
      <c r="W239" s="33"/>
      <c r="X239" s="33"/>
      <c r="Y239" s="33"/>
      <c r="AB239" s="243">
        <f>ROW()</f>
        <v>239</v>
      </c>
      <c r="AC239" s="118">
        <f t="shared" ca="1" si="25"/>
        <v>0</v>
      </c>
      <c r="AD239" s="118">
        <f t="shared" ca="1" si="26"/>
        <v>0</v>
      </c>
      <c r="AE239" s="119" t="str">
        <f t="shared" ca="1" si="53"/>
        <v>-</v>
      </c>
      <c r="AF239" s="118" t="str">
        <f t="shared" ca="1" si="54"/>
        <v>-</v>
      </c>
      <c r="AG239" s="119" t="str">
        <f t="shared" ca="1" si="55"/>
        <v>-</v>
      </c>
      <c r="AH239" s="118" t="str">
        <f t="shared" ca="1" si="56"/>
        <v>-</v>
      </c>
      <c r="AI239" s="118">
        <f t="shared" ca="1" si="57"/>
        <v>0</v>
      </c>
      <c r="AJ239" s="120">
        <f t="shared" ca="1" si="58"/>
        <v>0</v>
      </c>
      <c r="AK239" s="118">
        <f t="shared" ca="1" si="33"/>
        <v>0</v>
      </c>
      <c r="AL239" s="118">
        <f t="shared" ca="1" si="34"/>
        <v>2028</v>
      </c>
    </row>
    <row r="240" spans="1:38" ht="27" customHeight="1" x14ac:dyDescent="0.25">
      <c r="A240" s="53">
        <f>'OSNOVNA PLAČA'!A234</f>
        <v>225</v>
      </c>
      <c r="B240" s="333" t="str">
        <f t="shared" ca="1" si="21"/>
        <v>A225</v>
      </c>
      <c r="C240" s="333"/>
      <c r="D240" s="54" t="str">
        <f>IF(LEN('OSNOVNA PLAČA'!C234)&gt;0,'OSNOVNA PLAČA'!C234,"")</f>
        <v/>
      </c>
      <c r="E240" s="55" t="str">
        <f>IF(LEN('OSNOVNA PLAČA'!D234)&gt;0,'OSNOVNA PLAČA'!D234,"")</f>
        <v/>
      </c>
      <c r="F240" s="164">
        <f ca="1">IF(LEN(B240)&gt;0,'OBRAČUNANA OSNOVNA PLAČA'!N234,"")</f>
        <v>0</v>
      </c>
      <c r="G240" s="57"/>
      <c r="H240" s="57"/>
      <c r="I240" s="57"/>
      <c r="J240" s="57"/>
      <c r="K240" s="57"/>
      <c r="L240" s="178">
        <f t="shared" si="50"/>
        <v>0</v>
      </c>
      <c r="M240" s="179">
        <f t="shared" ca="1" si="59"/>
        <v>0</v>
      </c>
      <c r="N240" s="179">
        <f t="shared" ca="1" si="61"/>
        <v>0</v>
      </c>
      <c r="O240" s="180">
        <f t="shared" ca="1" si="51"/>
        <v>0</v>
      </c>
      <c r="P240" s="181">
        <f t="shared" ca="1" si="60"/>
        <v>0</v>
      </c>
      <c r="Q240" s="182">
        <f t="shared" ca="1" si="52"/>
        <v>0</v>
      </c>
      <c r="R240" s="182">
        <f ca="1">IF(LEN(B240)&gt;0,'9'!R240-'9'!Q240,"")</f>
        <v>0</v>
      </c>
      <c r="S240" s="183"/>
      <c r="T240" s="33"/>
      <c r="U240" s="33"/>
      <c r="V240" s="33"/>
      <c r="W240" s="33"/>
      <c r="X240" s="33"/>
      <c r="Y240" s="33"/>
      <c r="AB240" s="243">
        <f>ROW()</f>
        <v>240</v>
      </c>
      <c r="AC240" s="118">
        <f t="shared" ca="1" si="25"/>
        <v>0</v>
      </c>
      <c r="AD240" s="118">
        <f t="shared" ca="1" si="26"/>
        <v>0</v>
      </c>
      <c r="AE240" s="119" t="str">
        <f t="shared" ca="1" si="53"/>
        <v>-</v>
      </c>
      <c r="AF240" s="118" t="str">
        <f t="shared" ca="1" si="54"/>
        <v>-</v>
      </c>
      <c r="AG240" s="119" t="str">
        <f t="shared" ca="1" si="55"/>
        <v>-</v>
      </c>
      <c r="AH240" s="118" t="str">
        <f t="shared" ca="1" si="56"/>
        <v>-</v>
      </c>
      <c r="AI240" s="118">
        <f t="shared" ca="1" si="57"/>
        <v>0</v>
      </c>
      <c r="AJ240" s="120">
        <f t="shared" ca="1" si="58"/>
        <v>0</v>
      </c>
      <c r="AK240" s="118">
        <f t="shared" ca="1" si="33"/>
        <v>0</v>
      </c>
      <c r="AL240" s="118">
        <f t="shared" ca="1" si="34"/>
        <v>2028</v>
      </c>
    </row>
    <row r="241" spans="1:38" ht="27" customHeight="1" x14ac:dyDescent="0.25">
      <c r="A241" s="53">
        <f>'OSNOVNA PLAČA'!A235</f>
        <v>226</v>
      </c>
      <c r="B241" s="333" t="str">
        <f t="shared" ca="1" si="21"/>
        <v>A226</v>
      </c>
      <c r="C241" s="333"/>
      <c r="D241" s="54" t="str">
        <f>IF(LEN('OSNOVNA PLAČA'!C235)&gt;0,'OSNOVNA PLAČA'!C235,"")</f>
        <v/>
      </c>
      <c r="E241" s="55" t="str">
        <f>IF(LEN('OSNOVNA PLAČA'!D235)&gt;0,'OSNOVNA PLAČA'!D235,"")</f>
        <v/>
      </c>
      <c r="F241" s="164">
        <f ca="1">IF(LEN(B241)&gt;0,'OBRAČUNANA OSNOVNA PLAČA'!N235,"")</f>
        <v>0</v>
      </c>
      <c r="G241" s="57"/>
      <c r="H241" s="57"/>
      <c r="I241" s="57"/>
      <c r="J241" s="57"/>
      <c r="K241" s="57"/>
      <c r="L241" s="178">
        <f t="shared" si="50"/>
        <v>0</v>
      </c>
      <c r="M241" s="179">
        <f t="shared" ca="1" si="59"/>
        <v>0</v>
      </c>
      <c r="N241" s="179">
        <f t="shared" ca="1" si="61"/>
        <v>0</v>
      </c>
      <c r="O241" s="180">
        <f t="shared" ca="1" si="51"/>
        <v>0</v>
      </c>
      <c r="P241" s="181">
        <f t="shared" ca="1" si="60"/>
        <v>0</v>
      </c>
      <c r="Q241" s="182">
        <f t="shared" ca="1" si="52"/>
        <v>0</v>
      </c>
      <c r="R241" s="182">
        <f ca="1">IF(LEN(B241)&gt;0,'9'!R241-'9'!Q241,"")</f>
        <v>0</v>
      </c>
      <c r="S241" s="183"/>
      <c r="T241" s="33"/>
      <c r="U241" s="33"/>
      <c r="V241" s="33"/>
      <c r="W241" s="33"/>
      <c r="X241" s="33"/>
      <c r="Y241" s="33"/>
      <c r="AB241" s="243">
        <f>ROW()</f>
        <v>241</v>
      </c>
      <c r="AC241" s="118">
        <f t="shared" ca="1" si="25"/>
        <v>0</v>
      </c>
      <c r="AD241" s="118">
        <f t="shared" ca="1" si="26"/>
        <v>0</v>
      </c>
      <c r="AE241" s="119" t="str">
        <f t="shared" ca="1" si="53"/>
        <v>-</v>
      </c>
      <c r="AF241" s="118" t="str">
        <f t="shared" ca="1" si="54"/>
        <v>-</v>
      </c>
      <c r="AG241" s="119" t="str">
        <f t="shared" ca="1" si="55"/>
        <v>-</v>
      </c>
      <c r="AH241" s="118" t="str">
        <f t="shared" ca="1" si="56"/>
        <v>-</v>
      </c>
      <c r="AI241" s="118">
        <f t="shared" ca="1" si="57"/>
        <v>0</v>
      </c>
      <c r="AJ241" s="120">
        <f t="shared" ca="1" si="58"/>
        <v>0</v>
      </c>
      <c r="AK241" s="118">
        <f t="shared" ca="1" si="33"/>
        <v>0</v>
      </c>
      <c r="AL241" s="118">
        <f t="shared" ca="1" si="34"/>
        <v>2028</v>
      </c>
    </row>
    <row r="242" spans="1:38" ht="27" customHeight="1" x14ac:dyDescent="0.25">
      <c r="A242" s="53">
        <f>'OSNOVNA PLAČA'!A236</f>
        <v>227</v>
      </c>
      <c r="B242" s="333" t="str">
        <f t="shared" ca="1" si="21"/>
        <v>A227</v>
      </c>
      <c r="C242" s="333"/>
      <c r="D242" s="54" t="str">
        <f>IF(LEN('OSNOVNA PLAČA'!C236)&gt;0,'OSNOVNA PLAČA'!C236,"")</f>
        <v/>
      </c>
      <c r="E242" s="55" t="str">
        <f>IF(LEN('OSNOVNA PLAČA'!D236)&gt;0,'OSNOVNA PLAČA'!D236,"")</f>
        <v/>
      </c>
      <c r="F242" s="164">
        <f ca="1">IF(LEN(B242)&gt;0,'OBRAČUNANA OSNOVNA PLAČA'!N236,"")</f>
        <v>0</v>
      </c>
      <c r="G242" s="57"/>
      <c r="H242" s="57"/>
      <c r="I242" s="57"/>
      <c r="J242" s="57"/>
      <c r="K242" s="57"/>
      <c r="L242" s="178">
        <f t="shared" si="50"/>
        <v>0</v>
      </c>
      <c r="M242" s="179">
        <f t="shared" ca="1" si="59"/>
        <v>0</v>
      </c>
      <c r="N242" s="179">
        <f t="shared" ca="1" si="61"/>
        <v>0</v>
      </c>
      <c r="O242" s="180">
        <f t="shared" ca="1" si="51"/>
        <v>0</v>
      </c>
      <c r="P242" s="181">
        <f t="shared" ca="1" si="60"/>
        <v>0</v>
      </c>
      <c r="Q242" s="182">
        <f t="shared" ca="1" si="52"/>
        <v>0</v>
      </c>
      <c r="R242" s="182">
        <f ca="1">IF(LEN(B242)&gt;0,'9'!R242-'9'!Q242,"")</f>
        <v>0</v>
      </c>
      <c r="S242" s="183"/>
      <c r="T242" s="33"/>
      <c r="U242" s="33"/>
      <c r="V242" s="33"/>
      <c r="W242" s="33"/>
      <c r="X242" s="33"/>
      <c r="Y242" s="33"/>
      <c r="AB242" s="243">
        <f>ROW()</f>
        <v>242</v>
      </c>
      <c r="AC242" s="118">
        <f t="shared" ca="1" si="25"/>
        <v>0</v>
      </c>
      <c r="AD242" s="118">
        <f t="shared" ca="1" si="26"/>
        <v>0</v>
      </c>
      <c r="AE242" s="119" t="str">
        <f t="shared" ca="1" si="53"/>
        <v>-</v>
      </c>
      <c r="AF242" s="118" t="str">
        <f t="shared" ca="1" si="54"/>
        <v>-</v>
      </c>
      <c r="AG242" s="119" t="str">
        <f t="shared" ca="1" si="55"/>
        <v>-</v>
      </c>
      <c r="AH242" s="118" t="str">
        <f t="shared" ca="1" si="56"/>
        <v>-</v>
      </c>
      <c r="AI242" s="118">
        <f t="shared" ca="1" si="57"/>
        <v>0</v>
      </c>
      <c r="AJ242" s="120">
        <f t="shared" ca="1" si="58"/>
        <v>0</v>
      </c>
      <c r="AK242" s="118">
        <f t="shared" ca="1" si="33"/>
        <v>0</v>
      </c>
      <c r="AL242" s="118">
        <f t="shared" ca="1" si="34"/>
        <v>2028</v>
      </c>
    </row>
    <row r="243" spans="1:38" ht="27" customHeight="1" x14ac:dyDescent="0.25">
      <c r="A243" s="53">
        <f>'OSNOVNA PLAČA'!A237</f>
        <v>228</v>
      </c>
      <c r="B243" s="333" t="str">
        <f t="shared" ca="1" si="21"/>
        <v>A228</v>
      </c>
      <c r="C243" s="333"/>
      <c r="D243" s="54" t="str">
        <f>IF(LEN('OSNOVNA PLAČA'!C237)&gt;0,'OSNOVNA PLAČA'!C237,"")</f>
        <v/>
      </c>
      <c r="E243" s="55" t="str">
        <f>IF(LEN('OSNOVNA PLAČA'!D237)&gt;0,'OSNOVNA PLAČA'!D237,"")</f>
        <v/>
      </c>
      <c r="F243" s="164">
        <f ca="1">IF(LEN(B243)&gt;0,'OBRAČUNANA OSNOVNA PLAČA'!N237,"")</f>
        <v>0</v>
      </c>
      <c r="G243" s="57"/>
      <c r="H243" s="57"/>
      <c r="I243" s="57"/>
      <c r="J243" s="57"/>
      <c r="K243" s="57"/>
      <c r="L243" s="178">
        <f t="shared" si="50"/>
        <v>0</v>
      </c>
      <c r="M243" s="179">
        <f t="shared" ca="1" si="59"/>
        <v>0</v>
      </c>
      <c r="N243" s="179">
        <f t="shared" ca="1" si="61"/>
        <v>0</v>
      </c>
      <c r="O243" s="180">
        <f t="shared" ca="1" si="51"/>
        <v>0</v>
      </c>
      <c r="P243" s="181">
        <f t="shared" ca="1" si="60"/>
        <v>0</v>
      </c>
      <c r="Q243" s="182">
        <f t="shared" ca="1" si="52"/>
        <v>0</v>
      </c>
      <c r="R243" s="182">
        <f ca="1">IF(LEN(B243)&gt;0,'9'!R243-'9'!Q243,"")</f>
        <v>0</v>
      </c>
      <c r="S243" s="183"/>
      <c r="T243" s="33"/>
      <c r="U243" s="33"/>
      <c r="V243" s="33"/>
      <c r="W243" s="33"/>
      <c r="X243" s="33"/>
      <c r="Y243" s="33"/>
      <c r="AB243" s="243">
        <f>ROW()</f>
        <v>243</v>
      </c>
      <c r="AC243" s="118">
        <f t="shared" ca="1" si="25"/>
        <v>0</v>
      </c>
      <c r="AD243" s="118">
        <f t="shared" ca="1" si="26"/>
        <v>0</v>
      </c>
      <c r="AE243" s="119" t="str">
        <f t="shared" ca="1" si="53"/>
        <v>-</v>
      </c>
      <c r="AF243" s="118" t="str">
        <f t="shared" ca="1" si="54"/>
        <v>-</v>
      </c>
      <c r="AG243" s="119" t="str">
        <f t="shared" ca="1" si="55"/>
        <v>-</v>
      </c>
      <c r="AH243" s="118" t="str">
        <f t="shared" ca="1" si="56"/>
        <v>-</v>
      </c>
      <c r="AI243" s="118">
        <f t="shared" ca="1" si="57"/>
        <v>0</v>
      </c>
      <c r="AJ243" s="120">
        <f t="shared" ca="1" si="58"/>
        <v>0</v>
      </c>
      <c r="AK243" s="118">
        <f t="shared" ca="1" si="33"/>
        <v>0</v>
      </c>
      <c r="AL243" s="118">
        <f t="shared" ca="1" si="34"/>
        <v>2028</v>
      </c>
    </row>
    <row r="244" spans="1:38" ht="27" customHeight="1" x14ac:dyDescent="0.25">
      <c r="A244" s="53">
        <f>'OSNOVNA PLAČA'!A238</f>
        <v>229</v>
      </c>
      <c r="B244" s="333" t="str">
        <f t="shared" ca="1" si="21"/>
        <v>A229</v>
      </c>
      <c r="C244" s="333"/>
      <c r="D244" s="54" t="str">
        <f>IF(LEN('OSNOVNA PLAČA'!C238)&gt;0,'OSNOVNA PLAČA'!C238,"")</f>
        <v/>
      </c>
      <c r="E244" s="55" t="str">
        <f>IF(LEN('OSNOVNA PLAČA'!D238)&gt;0,'OSNOVNA PLAČA'!D238,"")</f>
        <v/>
      </c>
      <c r="F244" s="164">
        <f ca="1">IF(LEN(B244)&gt;0,'OBRAČUNANA OSNOVNA PLAČA'!N238,"")</f>
        <v>0</v>
      </c>
      <c r="G244" s="57"/>
      <c r="H244" s="57"/>
      <c r="I244" s="57"/>
      <c r="J244" s="57"/>
      <c r="K244" s="57"/>
      <c r="L244" s="178">
        <f t="shared" si="50"/>
        <v>0</v>
      </c>
      <c r="M244" s="179">
        <f t="shared" ca="1" si="59"/>
        <v>0</v>
      </c>
      <c r="N244" s="179">
        <f t="shared" ca="1" si="61"/>
        <v>0</v>
      </c>
      <c r="O244" s="180">
        <f t="shared" ca="1" si="51"/>
        <v>0</v>
      </c>
      <c r="P244" s="181">
        <f t="shared" ca="1" si="60"/>
        <v>0</v>
      </c>
      <c r="Q244" s="182">
        <f t="shared" ca="1" si="52"/>
        <v>0</v>
      </c>
      <c r="R244" s="182">
        <f ca="1">IF(LEN(B244)&gt;0,'9'!R244-'9'!Q244,"")</f>
        <v>0</v>
      </c>
      <c r="S244" s="183"/>
      <c r="T244" s="33"/>
      <c r="U244" s="33"/>
      <c r="V244" s="33"/>
      <c r="W244" s="33"/>
      <c r="X244" s="33"/>
      <c r="Y244" s="33"/>
      <c r="AB244" s="243">
        <f>ROW()</f>
        <v>244</v>
      </c>
      <c r="AC244" s="118">
        <f t="shared" ca="1" si="25"/>
        <v>0</v>
      </c>
      <c r="AD244" s="118">
        <f t="shared" ca="1" si="26"/>
        <v>0</v>
      </c>
      <c r="AE244" s="119" t="str">
        <f t="shared" ca="1" si="53"/>
        <v>-</v>
      </c>
      <c r="AF244" s="118" t="str">
        <f t="shared" ca="1" si="54"/>
        <v>-</v>
      </c>
      <c r="AG244" s="119" t="str">
        <f t="shared" ca="1" si="55"/>
        <v>-</v>
      </c>
      <c r="AH244" s="118" t="str">
        <f t="shared" ca="1" si="56"/>
        <v>-</v>
      </c>
      <c r="AI244" s="118">
        <f t="shared" ca="1" si="57"/>
        <v>0</v>
      </c>
      <c r="AJ244" s="120">
        <f t="shared" ca="1" si="58"/>
        <v>0</v>
      </c>
      <c r="AK244" s="118">
        <f t="shared" ca="1" si="33"/>
        <v>0</v>
      </c>
      <c r="AL244" s="118">
        <f t="shared" ca="1" si="34"/>
        <v>2028</v>
      </c>
    </row>
    <row r="245" spans="1:38" ht="27" customHeight="1" x14ac:dyDescent="0.25">
      <c r="A245" s="53">
        <f>'OSNOVNA PLAČA'!A239</f>
        <v>230</v>
      </c>
      <c r="B245" s="333" t="str">
        <f t="shared" ca="1" si="21"/>
        <v>A230</v>
      </c>
      <c r="C245" s="333"/>
      <c r="D245" s="54" t="str">
        <f>IF(LEN('OSNOVNA PLAČA'!C239)&gt;0,'OSNOVNA PLAČA'!C239,"")</f>
        <v/>
      </c>
      <c r="E245" s="55" t="str">
        <f>IF(LEN('OSNOVNA PLAČA'!D239)&gt;0,'OSNOVNA PLAČA'!D239,"")</f>
        <v/>
      </c>
      <c r="F245" s="164">
        <f ca="1">IF(LEN(B245)&gt;0,'OBRAČUNANA OSNOVNA PLAČA'!N239,"")</f>
        <v>0</v>
      </c>
      <c r="G245" s="57"/>
      <c r="H245" s="57"/>
      <c r="I245" s="57"/>
      <c r="J245" s="57"/>
      <c r="K245" s="57"/>
      <c r="L245" s="178">
        <f t="shared" si="50"/>
        <v>0</v>
      </c>
      <c r="M245" s="179">
        <f t="shared" ca="1" si="59"/>
        <v>0</v>
      </c>
      <c r="N245" s="179">
        <f t="shared" ca="1" si="61"/>
        <v>0</v>
      </c>
      <c r="O245" s="180">
        <f t="shared" ca="1" si="51"/>
        <v>0</v>
      </c>
      <c r="P245" s="181">
        <f t="shared" ca="1" si="60"/>
        <v>0</v>
      </c>
      <c r="Q245" s="182">
        <f t="shared" ca="1" si="52"/>
        <v>0</v>
      </c>
      <c r="R245" s="182">
        <f ca="1">IF(LEN(B245)&gt;0,'9'!R245-'9'!Q245,"")</f>
        <v>0</v>
      </c>
      <c r="S245" s="183"/>
      <c r="T245" s="33"/>
      <c r="U245" s="33"/>
      <c r="V245" s="33"/>
      <c r="W245" s="33"/>
      <c r="X245" s="33"/>
      <c r="Y245" s="33"/>
      <c r="AB245" s="243">
        <f>ROW()</f>
        <v>245</v>
      </c>
      <c r="AC245" s="118">
        <f t="shared" ca="1" si="25"/>
        <v>0</v>
      </c>
      <c r="AD245" s="118">
        <f t="shared" ca="1" si="26"/>
        <v>0</v>
      </c>
      <c r="AE245" s="119" t="str">
        <f t="shared" ca="1" si="53"/>
        <v>-</v>
      </c>
      <c r="AF245" s="118" t="str">
        <f t="shared" ca="1" si="54"/>
        <v>-</v>
      </c>
      <c r="AG245" s="119" t="str">
        <f t="shared" ca="1" si="55"/>
        <v>-</v>
      </c>
      <c r="AH245" s="118" t="str">
        <f t="shared" ca="1" si="56"/>
        <v>-</v>
      </c>
      <c r="AI245" s="118">
        <f t="shared" ca="1" si="57"/>
        <v>0</v>
      </c>
      <c r="AJ245" s="120">
        <f t="shared" ca="1" si="58"/>
        <v>0</v>
      </c>
      <c r="AK245" s="118">
        <f t="shared" ca="1" si="33"/>
        <v>0</v>
      </c>
      <c r="AL245" s="118">
        <f t="shared" ca="1" si="34"/>
        <v>2028</v>
      </c>
    </row>
    <row r="246" spans="1:38" ht="27" customHeight="1" x14ac:dyDescent="0.25">
      <c r="A246" s="53">
        <f>'OSNOVNA PLAČA'!A240</f>
        <v>231</v>
      </c>
      <c r="B246" s="333" t="str">
        <f t="shared" ca="1" si="21"/>
        <v>A231</v>
      </c>
      <c r="C246" s="333"/>
      <c r="D246" s="54" t="str">
        <f>IF(LEN('OSNOVNA PLAČA'!C240)&gt;0,'OSNOVNA PLAČA'!C240,"")</f>
        <v/>
      </c>
      <c r="E246" s="55" t="str">
        <f>IF(LEN('OSNOVNA PLAČA'!D240)&gt;0,'OSNOVNA PLAČA'!D240,"")</f>
        <v/>
      </c>
      <c r="F246" s="164">
        <f ca="1">IF(LEN(B246)&gt;0,'OBRAČUNANA OSNOVNA PLAČA'!N240,"")</f>
        <v>0</v>
      </c>
      <c r="G246" s="57"/>
      <c r="H246" s="57"/>
      <c r="I246" s="57"/>
      <c r="J246" s="57"/>
      <c r="K246" s="57"/>
      <c r="L246" s="178">
        <f t="shared" si="50"/>
        <v>0</v>
      </c>
      <c r="M246" s="179">
        <f t="shared" ca="1" si="59"/>
        <v>0</v>
      </c>
      <c r="N246" s="179">
        <f t="shared" ca="1" si="61"/>
        <v>0</v>
      </c>
      <c r="O246" s="180">
        <f t="shared" ca="1" si="51"/>
        <v>0</v>
      </c>
      <c r="P246" s="181">
        <f t="shared" ca="1" si="60"/>
        <v>0</v>
      </c>
      <c r="Q246" s="182">
        <f t="shared" ca="1" si="52"/>
        <v>0</v>
      </c>
      <c r="R246" s="182">
        <f ca="1">IF(LEN(B246)&gt;0,'9'!R246-'9'!Q246,"")</f>
        <v>0</v>
      </c>
      <c r="S246" s="183"/>
      <c r="T246" s="33"/>
      <c r="U246" s="33"/>
      <c r="V246" s="33"/>
      <c r="W246" s="33"/>
      <c r="X246" s="33"/>
      <c r="Y246" s="33"/>
      <c r="AB246" s="243">
        <f>ROW()</f>
        <v>246</v>
      </c>
      <c r="AC246" s="118">
        <f t="shared" ca="1" si="25"/>
        <v>0</v>
      </c>
      <c r="AD246" s="118">
        <f t="shared" ca="1" si="26"/>
        <v>0</v>
      </c>
      <c r="AE246" s="119" t="str">
        <f t="shared" ca="1" si="53"/>
        <v>-</v>
      </c>
      <c r="AF246" s="118" t="str">
        <f t="shared" ca="1" si="54"/>
        <v>-</v>
      </c>
      <c r="AG246" s="119" t="str">
        <f t="shared" ca="1" si="55"/>
        <v>-</v>
      </c>
      <c r="AH246" s="118" t="str">
        <f t="shared" ca="1" si="56"/>
        <v>-</v>
      </c>
      <c r="AI246" s="118">
        <f t="shared" ca="1" si="57"/>
        <v>0</v>
      </c>
      <c r="AJ246" s="120">
        <f t="shared" ca="1" si="58"/>
        <v>0</v>
      </c>
      <c r="AK246" s="118">
        <f t="shared" ca="1" si="33"/>
        <v>0</v>
      </c>
      <c r="AL246" s="118">
        <f t="shared" ca="1" si="34"/>
        <v>2028</v>
      </c>
    </row>
    <row r="247" spans="1:38" ht="27" customHeight="1" x14ac:dyDescent="0.25">
      <c r="A247" s="53">
        <f>'OSNOVNA PLAČA'!A241</f>
        <v>232</v>
      </c>
      <c r="B247" s="333" t="str">
        <f t="shared" ca="1" si="21"/>
        <v>A232</v>
      </c>
      <c r="C247" s="333"/>
      <c r="D247" s="54" t="str">
        <f>IF(LEN('OSNOVNA PLAČA'!C241)&gt;0,'OSNOVNA PLAČA'!C241,"")</f>
        <v/>
      </c>
      <c r="E247" s="55" t="str">
        <f>IF(LEN('OSNOVNA PLAČA'!D241)&gt;0,'OSNOVNA PLAČA'!D241,"")</f>
        <v/>
      </c>
      <c r="F247" s="164">
        <f ca="1">IF(LEN(B247)&gt;0,'OBRAČUNANA OSNOVNA PLAČA'!N241,"")</f>
        <v>0</v>
      </c>
      <c r="G247" s="57"/>
      <c r="H247" s="57"/>
      <c r="I247" s="57"/>
      <c r="J247" s="57"/>
      <c r="K247" s="57"/>
      <c r="L247" s="178">
        <f t="shared" si="50"/>
        <v>0</v>
      </c>
      <c r="M247" s="179">
        <f t="shared" ca="1" si="59"/>
        <v>0</v>
      </c>
      <c r="N247" s="179">
        <f t="shared" ca="1" si="61"/>
        <v>0</v>
      </c>
      <c r="O247" s="180">
        <f t="shared" ca="1" si="51"/>
        <v>0</v>
      </c>
      <c r="P247" s="181">
        <f t="shared" ca="1" si="60"/>
        <v>0</v>
      </c>
      <c r="Q247" s="182">
        <f t="shared" ca="1" si="52"/>
        <v>0</v>
      </c>
      <c r="R247" s="182">
        <f ca="1">IF(LEN(B247)&gt;0,'9'!R247-'9'!Q247,"")</f>
        <v>0</v>
      </c>
      <c r="S247" s="183"/>
      <c r="T247" s="33"/>
      <c r="U247" s="33"/>
      <c r="V247" s="33"/>
      <c r="W247" s="33"/>
      <c r="X247" s="33"/>
      <c r="Y247" s="33"/>
      <c r="AB247" s="243">
        <f>ROW()</f>
        <v>247</v>
      </c>
      <c r="AC247" s="118">
        <f t="shared" ca="1" si="25"/>
        <v>0</v>
      </c>
      <c r="AD247" s="118">
        <f t="shared" ca="1" si="26"/>
        <v>0</v>
      </c>
      <c r="AE247" s="119" t="str">
        <f t="shared" ca="1" si="53"/>
        <v>-</v>
      </c>
      <c r="AF247" s="118" t="str">
        <f t="shared" ca="1" si="54"/>
        <v>-</v>
      </c>
      <c r="AG247" s="119" t="str">
        <f t="shared" ca="1" si="55"/>
        <v>-</v>
      </c>
      <c r="AH247" s="118" t="str">
        <f t="shared" ca="1" si="56"/>
        <v>-</v>
      </c>
      <c r="AI247" s="118">
        <f t="shared" ca="1" si="57"/>
        <v>0</v>
      </c>
      <c r="AJ247" s="120">
        <f t="shared" ca="1" si="58"/>
        <v>0</v>
      </c>
      <c r="AK247" s="118">
        <f t="shared" ca="1" si="33"/>
        <v>0</v>
      </c>
      <c r="AL247" s="118">
        <f t="shared" ca="1" si="34"/>
        <v>2028</v>
      </c>
    </row>
    <row r="248" spans="1:38" ht="27" customHeight="1" x14ac:dyDescent="0.25">
      <c r="A248" s="53">
        <f>'OSNOVNA PLAČA'!A242</f>
        <v>233</v>
      </c>
      <c r="B248" s="333" t="str">
        <f t="shared" ca="1" si="21"/>
        <v>A233</v>
      </c>
      <c r="C248" s="333"/>
      <c r="D248" s="54" t="str">
        <f>IF(LEN('OSNOVNA PLAČA'!C242)&gt;0,'OSNOVNA PLAČA'!C242,"")</f>
        <v/>
      </c>
      <c r="E248" s="55" t="str">
        <f>IF(LEN('OSNOVNA PLAČA'!D242)&gt;0,'OSNOVNA PLAČA'!D242,"")</f>
        <v/>
      </c>
      <c r="F248" s="164">
        <f ca="1">IF(LEN(B248)&gt;0,'OBRAČUNANA OSNOVNA PLAČA'!N242,"")</f>
        <v>0</v>
      </c>
      <c r="G248" s="57"/>
      <c r="H248" s="57"/>
      <c r="I248" s="57"/>
      <c r="J248" s="57"/>
      <c r="K248" s="57"/>
      <c r="L248" s="178">
        <f t="shared" si="50"/>
        <v>0</v>
      </c>
      <c r="M248" s="179">
        <f t="shared" ca="1" si="59"/>
        <v>0</v>
      </c>
      <c r="N248" s="179">
        <f t="shared" ca="1" si="61"/>
        <v>0</v>
      </c>
      <c r="O248" s="180">
        <f t="shared" ca="1" si="51"/>
        <v>0</v>
      </c>
      <c r="P248" s="181">
        <f t="shared" ca="1" si="60"/>
        <v>0</v>
      </c>
      <c r="Q248" s="182">
        <f t="shared" ca="1" si="52"/>
        <v>0</v>
      </c>
      <c r="R248" s="182">
        <f ca="1">IF(LEN(B248)&gt;0,'9'!R248-'9'!Q248,"")</f>
        <v>0</v>
      </c>
      <c r="S248" s="183"/>
      <c r="T248" s="33"/>
      <c r="U248" s="33"/>
      <c r="V248" s="33"/>
      <c r="W248" s="33"/>
      <c r="X248" s="33"/>
      <c r="Y248" s="33"/>
      <c r="AB248" s="243">
        <f>ROW()</f>
        <v>248</v>
      </c>
      <c r="AC248" s="118">
        <f t="shared" ca="1" si="25"/>
        <v>0</v>
      </c>
      <c r="AD248" s="118">
        <f t="shared" ca="1" si="26"/>
        <v>0</v>
      </c>
      <c r="AE248" s="119" t="str">
        <f t="shared" ca="1" si="53"/>
        <v>-</v>
      </c>
      <c r="AF248" s="118" t="str">
        <f t="shared" ca="1" si="54"/>
        <v>-</v>
      </c>
      <c r="AG248" s="119" t="str">
        <f t="shared" ca="1" si="55"/>
        <v>-</v>
      </c>
      <c r="AH248" s="118" t="str">
        <f t="shared" ca="1" si="56"/>
        <v>-</v>
      </c>
      <c r="AI248" s="118">
        <f t="shared" ca="1" si="57"/>
        <v>0</v>
      </c>
      <c r="AJ248" s="120">
        <f t="shared" ca="1" si="58"/>
        <v>0</v>
      </c>
      <c r="AK248" s="118">
        <f t="shared" ca="1" si="33"/>
        <v>0</v>
      </c>
      <c r="AL248" s="118">
        <f t="shared" ca="1" si="34"/>
        <v>2028</v>
      </c>
    </row>
    <row r="249" spans="1:38" ht="27" customHeight="1" x14ac:dyDescent="0.25">
      <c r="A249" s="53">
        <f>'OSNOVNA PLAČA'!A243</f>
        <v>234</v>
      </c>
      <c r="B249" s="333" t="str">
        <f t="shared" ca="1" si="21"/>
        <v>A234</v>
      </c>
      <c r="C249" s="333"/>
      <c r="D249" s="54" t="str">
        <f>IF(LEN('OSNOVNA PLAČA'!C243)&gt;0,'OSNOVNA PLAČA'!C243,"")</f>
        <v/>
      </c>
      <c r="E249" s="55" t="str">
        <f>IF(LEN('OSNOVNA PLAČA'!D243)&gt;0,'OSNOVNA PLAČA'!D243,"")</f>
        <v/>
      </c>
      <c r="F249" s="164">
        <f ca="1">IF(LEN(B249)&gt;0,'OBRAČUNANA OSNOVNA PLAČA'!N243,"")</f>
        <v>0</v>
      </c>
      <c r="G249" s="57"/>
      <c r="H249" s="57"/>
      <c r="I249" s="57"/>
      <c r="J249" s="57"/>
      <c r="K249" s="57"/>
      <c r="L249" s="178">
        <f t="shared" si="50"/>
        <v>0</v>
      </c>
      <c r="M249" s="179">
        <f t="shared" ca="1" si="59"/>
        <v>0</v>
      </c>
      <c r="N249" s="179">
        <f t="shared" ca="1" si="61"/>
        <v>0</v>
      </c>
      <c r="O249" s="180">
        <f t="shared" ca="1" si="51"/>
        <v>0</v>
      </c>
      <c r="P249" s="181">
        <f t="shared" ca="1" si="60"/>
        <v>0</v>
      </c>
      <c r="Q249" s="182">
        <f t="shared" ca="1" si="52"/>
        <v>0</v>
      </c>
      <c r="R249" s="182">
        <f ca="1">IF(LEN(B249)&gt;0,'9'!R249-'9'!Q249,"")</f>
        <v>0</v>
      </c>
      <c r="S249" s="183"/>
      <c r="T249" s="33"/>
      <c r="U249" s="33"/>
      <c r="V249" s="33"/>
      <c r="W249" s="33"/>
      <c r="X249" s="33"/>
      <c r="Y249" s="33"/>
      <c r="AB249" s="243">
        <f>ROW()</f>
        <v>249</v>
      </c>
      <c r="AC249" s="118">
        <f t="shared" ca="1" si="25"/>
        <v>0</v>
      </c>
      <c r="AD249" s="118">
        <f t="shared" ca="1" si="26"/>
        <v>0</v>
      </c>
      <c r="AE249" s="119" t="str">
        <f t="shared" ca="1" si="53"/>
        <v>-</v>
      </c>
      <c r="AF249" s="118" t="str">
        <f t="shared" ca="1" si="54"/>
        <v>-</v>
      </c>
      <c r="AG249" s="119" t="str">
        <f t="shared" ca="1" si="55"/>
        <v>-</v>
      </c>
      <c r="AH249" s="118" t="str">
        <f t="shared" ca="1" si="56"/>
        <v>-</v>
      </c>
      <c r="AI249" s="118">
        <f t="shared" ca="1" si="57"/>
        <v>0</v>
      </c>
      <c r="AJ249" s="120">
        <f t="shared" ca="1" si="58"/>
        <v>0</v>
      </c>
      <c r="AK249" s="118">
        <f t="shared" ca="1" si="33"/>
        <v>0</v>
      </c>
      <c r="AL249" s="118">
        <f t="shared" ca="1" si="34"/>
        <v>2028</v>
      </c>
    </row>
    <row r="250" spans="1:38" ht="27" customHeight="1" x14ac:dyDescent="0.25">
      <c r="A250" s="53">
        <f>'OSNOVNA PLAČA'!A244</f>
        <v>235</v>
      </c>
      <c r="B250" s="333" t="str">
        <f t="shared" ca="1" si="21"/>
        <v>A235</v>
      </c>
      <c r="C250" s="333"/>
      <c r="D250" s="54" t="str">
        <f>IF(LEN('OSNOVNA PLAČA'!C244)&gt;0,'OSNOVNA PLAČA'!C244,"")</f>
        <v/>
      </c>
      <c r="E250" s="55" t="str">
        <f>IF(LEN('OSNOVNA PLAČA'!D244)&gt;0,'OSNOVNA PLAČA'!D244,"")</f>
        <v/>
      </c>
      <c r="F250" s="164">
        <f ca="1">IF(LEN(B250)&gt;0,'OBRAČUNANA OSNOVNA PLAČA'!N244,"")</f>
        <v>0</v>
      </c>
      <c r="G250" s="57"/>
      <c r="H250" s="57"/>
      <c r="I250" s="57"/>
      <c r="J250" s="57"/>
      <c r="K250" s="57"/>
      <c r="L250" s="178">
        <f t="shared" si="50"/>
        <v>0</v>
      </c>
      <c r="M250" s="179">
        <f t="shared" ca="1" si="59"/>
        <v>0</v>
      </c>
      <c r="N250" s="179">
        <f t="shared" ca="1" si="61"/>
        <v>0</v>
      </c>
      <c r="O250" s="180">
        <f t="shared" ca="1" si="51"/>
        <v>0</v>
      </c>
      <c r="P250" s="181">
        <f t="shared" ca="1" si="60"/>
        <v>0</v>
      </c>
      <c r="Q250" s="182">
        <f t="shared" ca="1" si="52"/>
        <v>0</v>
      </c>
      <c r="R250" s="182">
        <f ca="1">IF(LEN(B250)&gt;0,'9'!R250-'9'!Q250,"")</f>
        <v>0</v>
      </c>
      <c r="S250" s="183"/>
      <c r="T250" s="33"/>
      <c r="U250" s="33"/>
      <c r="V250" s="33"/>
      <c r="W250" s="33"/>
      <c r="X250" s="33"/>
      <c r="Y250" s="33"/>
      <c r="AB250" s="243">
        <f>ROW()</f>
        <v>250</v>
      </c>
      <c r="AC250" s="118">
        <f t="shared" ca="1" si="25"/>
        <v>0</v>
      </c>
      <c r="AD250" s="118">
        <f t="shared" ca="1" si="26"/>
        <v>0</v>
      </c>
      <c r="AE250" s="119" t="str">
        <f t="shared" ca="1" si="53"/>
        <v>-</v>
      </c>
      <c r="AF250" s="118" t="str">
        <f t="shared" ca="1" si="54"/>
        <v>-</v>
      </c>
      <c r="AG250" s="119" t="str">
        <f t="shared" ca="1" si="55"/>
        <v>-</v>
      </c>
      <c r="AH250" s="118" t="str">
        <f t="shared" ca="1" si="56"/>
        <v>-</v>
      </c>
      <c r="AI250" s="118">
        <f t="shared" ca="1" si="57"/>
        <v>0</v>
      </c>
      <c r="AJ250" s="120">
        <f t="shared" ca="1" si="58"/>
        <v>0</v>
      </c>
      <c r="AK250" s="118">
        <f t="shared" ca="1" si="33"/>
        <v>0</v>
      </c>
      <c r="AL250" s="118">
        <f t="shared" ca="1" si="34"/>
        <v>2028</v>
      </c>
    </row>
    <row r="251" spans="1:38" ht="27" customHeight="1" x14ac:dyDescent="0.25">
      <c r="A251" s="53">
        <f>'OSNOVNA PLAČA'!A245</f>
        <v>236</v>
      </c>
      <c r="B251" s="333" t="str">
        <f t="shared" ca="1" si="21"/>
        <v>A236</v>
      </c>
      <c r="C251" s="333"/>
      <c r="D251" s="54" t="str">
        <f>IF(LEN('OSNOVNA PLAČA'!C245)&gt;0,'OSNOVNA PLAČA'!C245,"")</f>
        <v/>
      </c>
      <c r="E251" s="55" t="str">
        <f>IF(LEN('OSNOVNA PLAČA'!D245)&gt;0,'OSNOVNA PLAČA'!D245,"")</f>
        <v/>
      </c>
      <c r="F251" s="164">
        <f ca="1">IF(LEN(B251)&gt;0,'OBRAČUNANA OSNOVNA PLAČA'!N245,"")</f>
        <v>0</v>
      </c>
      <c r="G251" s="57"/>
      <c r="H251" s="57"/>
      <c r="I251" s="57"/>
      <c r="J251" s="57"/>
      <c r="K251" s="57"/>
      <c r="L251" s="178">
        <f t="shared" si="50"/>
        <v>0</v>
      </c>
      <c r="M251" s="179">
        <f t="shared" ca="1" si="59"/>
        <v>0</v>
      </c>
      <c r="N251" s="179">
        <f t="shared" ca="1" si="61"/>
        <v>0</v>
      </c>
      <c r="O251" s="180">
        <f t="shared" ca="1" si="51"/>
        <v>0</v>
      </c>
      <c r="P251" s="181">
        <f t="shared" ca="1" si="60"/>
        <v>0</v>
      </c>
      <c r="Q251" s="182">
        <f t="shared" ca="1" si="52"/>
        <v>0</v>
      </c>
      <c r="R251" s="182">
        <f ca="1">IF(LEN(B251)&gt;0,'9'!R251-'9'!Q251,"")</f>
        <v>0</v>
      </c>
      <c r="S251" s="183"/>
      <c r="T251" s="33"/>
      <c r="U251" s="33"/>
      <c r="V251" s="33"/>
      <c r="W251" s="33"/>
      <c r="X251" s="33"/>
      <c r="Y251" s="33"/>
      <c r="AB251" s="243">
        <f>ROW()</f>
        <v>251</v>
      </c>
      <c r="AC251" s="118">
        <f t="shared" ca="1" si="25"/>
        <v>0</v>
      </c>
      <c r="AD251" s="118">
        <f t="shared" ca="1" si="26"/>
        <v>0</v>
      </c>
      <c r="AE251" s="119" t="str">
        <f t="shared" ca="1" si="53"/>
        <v>-</v>
      </c>
      <c r="AF251" s="118" t="str">
        <f t="shared" ca="1" si="54"/>
        <v>-</v>
      </c>
      <c r="AG251" s="119" t="str">
        <f t="shared" ca="1" si="55"/>
        <v>-</v>
      </c>
      <c r="AH251" s="118" t="str">
        <f t="shared" ca="1" si="56"/>
        <v>-</v>
      </c>
      <c r="AI251" s="118">
        <f t="shared" ca="1" si="57"/>
        <v>0</v>
      </c>
      <c r="AJ251" s="120">
        <f t="shared" ca="1" si="58"/>
        <v>0</v>
      </c>
      <c r="AK251" s="118">
        <f t="shared" ca="1" si="33"/>
        <v>0</v>
      </c>
      <c r="AL251" s="118">
        <f t="shared" ca="1" si="34"/>
        <v>2028</v>
      </c>
    </row>
    <row r="252" spans="1:38" ht="27" customHeight="1" x14ac:dyDescent="0.25">
      <c r="A252" s="53">
        <f>'OSNOVNA PLAČA'!A246</f>
        <v>237</v>
      </c>
      <c r="B252" s="333" t="str">
        <f t="shared" ca="1" si="21"/>
        <v>A237</v>
      </c>
      <c r="C252" s="333"/>
      <c r="D252" s="54" t="str">
        <f>IF(LEN('OSNOVNA PLAČA'!C246)&gt;0,'OSNOVNA PLAČA'!C246,"")</f>
        <v/>
      </c>
      <c r="E252" s="55" t="str">
        <f>IF(LEN('OSNOVNA PLAČA'!D246)&gt;0,'OSNOVNA PLAČA'!D246,"")</f>
        <v/>
      </c>
      <c r="F252" s="164">
        <f ca="1">IF(LEN(B252)&gt;0,'OBRAČUNANA OSNOVNA PLAČA'!N246,"")</f>
        <v>0</v>
      </c>
      <c r="G252" s="57"/>
      <c r="H252" s="57"/>
      <c r="I252" s="57"/>
      <c r="J252" s="57"/>
      <c r="K252" s="57"/>
      <c r="L252" s="178">
        <f t="shared" si="50"/>
        <v>0</v>
      </c>
      <c r="M252" s="179">
        <f t="shared" ca="1" si="59"/>
        <v>0</v>
      </c>
      <c r="N252" s="179">
        <f t="shared" ca="1" si="61"/>
        <v>0</v>
      </c>
      <c r="O252" s="180">
        <f t="shared" ca="1" si="51"/>
        <v>0</v>
      </c>
      <c r="P252" s="181">
        <f t="shared" ca="1" si="60"/>
        <v>0</v>
      </c>
      <c r="Q252" s="182">
        <f t="shared" ca="1" si="52"/>
        <v>0</v>
      </c>
      <c r="R252" s="182">
        <f ca="1">IF(LEN(B252)&gt;0,'9'!R252-'9'!Q252,"")</f>
        <v>0</v>
      </c>
      <c r="S252" s="183"/>
      <c r="T252" s="33"/>
      <c r="U252" s="33"/>
      <c r="V252" s="33"/>
      <c r="W252" s="33"/>
      <c r="X252" s="33"/>
      <c r="Y252" s="33"/>
      <c r="AB252" s="243">
        <f>ROW()</f>
        <v>252</v>
      </c>
      <c r="AC252" s="118">
        <f t="shared" ca="1" si="25"/>
        <v>0</v>
      </c>
      <c r="AD252" s="118">
        <f t="shared" ca="1" si="26"/>
        <v>0</v>
      </c>
      <c r="AE252" s="119" t="str">
        <f t="shared" ca="1" si="53"/>
        <v>-</v>
      </c>
      <c r="AF252" s="118" t="str">
        <f t="shared" ca="1" si="54"/>
        <v>-</v>
      </c>
      <c r="AG252" s="119" t="str">
        <f t="shared" ca="1" si="55"/>
        <v>-</v>
      </c>
      <c r="AH252" s="118" t="str">
        <f t="shared" ca="1" si="56"/>
        <v>-</v>
      </c>
      <c r="AI252" s="118">
        <f t="shared" ca="1" si="57"/>
        <v>0</v>
      </c>
      <c r="AJ252" s="120">
        <f t="shared" ca="1" si="58"/>
        <v>0</v>
      </c>
      <c r="AK252" s="118">
        <f t="shared" ca="1" si="33"/>
        <v>0</v>
      </c>
      <c r="AL252" s="118">
        <f t="shared" ca="1" si="34"/>
        <v>2028</v>
      </c>
    </row>
    <row r="253" spans="1:38" ht="27" customHeight="1" x14ac:dyDescent="0.25">
      <c r="A253" s="53">
        <f>'OSNOVNA PLAČA'!A247</f>
        <v>238</v>
      </c>
      <c r="B253" s="333" t="str">
        <f t="shared" ca="1" si="21"/>
        <v>A238</v>
      </c>
      <c r="C253" s="333"/>
      <c r="D253" s="54" t="str">
        <f>IF(LEN('OSNOVNA PLAČA'!C247)&gt;0,'OSNOVNA PLAČA'!C247,"")</f>
        <v/>
      </c>
      <c r="E253" s="55" t="str">
        <f>IF(LEN('OSNOVNA PLAČA'!D247)&gt;0,'OSNOVNA PLAČA'!D247,"")</f>
        <v/>
      </c>
      <c r="F253" s="164">
        <f ca="1">IF(LEN(B253)&gt;0,'OBRAČUNANA OSNOVNA PLAČA'!N247,"")</f>
        <v>0</v>
      </c>
      <c r="G253" s="57"/>
      <c r="H253" s="57"/>
      <c r="I253" s="57"/>
      <c r="J253" s="57"/>
      <c r="K253" s="57"/>
      <c r="L253" s="178">
        <f t="shared" si="50"/>
        <v>0</v>
      </c>
      <c r="M253" s="179">
        <f t="shared" ca="1" si="59"/>
        <v>0</v>
      </c>
      <c r="N253" s="179">
        <f t="shared" ca="1" si="61"/>
        <v>0</v>
      </c>
      <c r="O253" s="180">
        <f t="shared" ca="1" si="51"/>
        <v>0</v>
      </c>
      <c r="P253" s="181">
        <f t="shared" ca="1" si="60"/>
        <v>0</v>
      </c>
      <c r="Q253" s="182">
        <f t="shared" ca="1" si="52"/>
        <v>0</v>
      </c>
      <c r="R253" s="182">
        <f ca="1">IF(LEN(B253)&gt;0,'9'!R253-'9'!Q253,"")</f>
        <v>0</v>
      </c>
      <c r="S253" s="183"/>
      <c r="T253" s="33"/>
      <c r="U253" s="33"/>
      <c r="V253" s="33"/>
      <c r="W253" s="33"/>
      <c r="X253" s="33"/>
      <c r="Y253" s="33"/>
      <c r="AB253" s="243">
        <f>ROW()</f>
        <v>253</v>
      </c>
      <c r="AC253" s="118">
        <f t="shared" ca="1" si="25"/>
        <v>0</v>
      </c>
      <c r="AD253" s="118">
        <f t="shared" ca="1" si="26"/>
        <v>0</v>
      </c>
      <c r="AE253" s="119" t="str">
        <f t="shared" ca="1" si="53"/>
        <v>-</v>
      </c>
      <c r="AF253" s="118" t="str">
        <f t="shared" ca="1" si="54"/>
        <v>-</v>
      </c>
      <c r="AG253" s="119" t="str">
        <f t="shared" ca="1" si="55"/>
        <v>-</v>
      </c>
      <c r="AH253" s="118" t="str">
        <f t="shared" ca="1" si="56"/>
        <v>-</v>
      </c>
      <c r="AI253" s="118">
        <f t="shared" ca="1" si="57"/>
        <v>0</v>
      </c>
      <c r="AJ253" s="120">
        <f t="shared" ca="1" si="58"/>
        <v>0</v>
      </c>
      <c r="AK253" s="118">
        <f t="shared" ca="1" si="33"/>
        <v>0</v>
      </c>
      <c r="AL253" s="118">
        <f t="shared" ca="1" si="34"/>
        <v>2028</v>
      </c>
    </row>
    <row r="254" spans="1:38" ht="27" customHeight="1" x14ac:dyDescent="0.25">
      <c r="A254" s="53">
        <f>'OSNOVNA PLAČA'!A248</f>
        <v>239</v>
      </c>
      <c r="B254" s="333" t="str">
        <f t="shared" ca="1" si="21"/>
        <v>A239</v>
      </c>
      <c r="C254" s="333"/>
      <c r="D254" s="54" t="str">
        <f>IF(LEN('OSNOVNA PLAČA'!C248)&gt;0,'OSNOVNA PLAČA'!C248,"")</f>
        <v/>
      </c>
      <c r="E254" s="55" t="str">
        <f>IF(LEN('OSNOVNA PLAČA'!D248)&gt;0,'OSNOVNA PLAČA'!D248,"")</f>
        <v/>
      </c>
      <c r="F254" s="164">
        <f ca="1">IF(LEN(B254)&gt;0,'OBRAČUNANA OSNOVNA PLAČA'!N248,"")</f>
        <v>0</v>
      </c>
      <c r="G254" s="57"/>
      <c r="H254" s="57"/>
      <c r="I254" s="57"/>
      <c r="J254" s="57"/>
      <c r="K254" s="57"/>
      <c r="L254" s="178">
        <f t="shared" si="50"/>
        <v>0</v>
      </c>
      <c r="M254" s="179">
        <f t="shared" ca="1" si="59"/>
        <v>0</v>
      </c>
      <c r="N254" s="179">
        <f t="shared" ca="1" si="61"/>
        <v>0</v>
      </c>
      <c r="O254" s="180">
        <f t="shared" ca="1" si="51"/>
        <v>0</v>
      </c>
      <c r="P254" s="181">
        <f t="shared" ca="1" si="60"/>
        <v>0</v>
      </c>
      <c r="Q254" s="182">
        <f t="shared" ca="1" si="52"/>
        <v>0</v>
      </c>
      <c r="R254" s="182">
        <f ca="1">IF(LEN(B254)&gt;0,'9'!R254-'9'!Q254,"")</f>
        <v>0</v>
      </c>
      <c r="S254" s="183"/>
      <c r="T254" s="33"/>
      <c r="U254" s="33"/>
      <c r="V254" s="33"/>
      <c r="W254" s="33"/>
      <c r="X254" s="33"/>
      <c r="Y254" s="33"/>
      <c r="AB254" s="243">
        <f>ROW()</f>
        <v>254</v>
      </c>
      <c r="AC254" s="118">
        <f t="shared" ca="1" si="25"/>
        <v>0</v>
      </c>
      <c r="AD254" s="118">
        <f t="shared" ca="1" si="26"/>
        <v>0</v>
      </c>
      <c r="AE254" s="119" t="str">
        <f t="shared" ca="1" si="53"/>
        <v>-</v>
      </c>
      <c r="AF254" s="118" t="str">
        <f t="shared" ca="1" si="54"/>
        <v>-</v>
      </c>
      <c r="AG254" s="119" t="str">
        <f t="shared" ca="1" si="55"/>
        <v>-</v>
      </c>
      <c r="AH254" s="118" t="str">
        <f t="shared" ca="1" si="56"/>
        <v>-</v>
      </c>
      <c r="AI254" s="118">
        <f t="shared" ca="1" si="57"/>
        <v>0</v>
      </c>
      <c r="AJ254" s="120">
        <f t="shared" ca="1" si="58"/>
        <v>0</v>
      </c>
      <c r="AK254" s="118">
        <f t="shared" ca="1" si="33"/>
        <v>0</v>
      </c>
      <c r="AL254" s="118">
        <f t="shared" ca="1" si="34"/>
        <v>2028</v>
      </c>
    </row>
    <row r="255" spans="1:38" ht="27" customHeight="1" x14ac:dyDescent="0.25">
      <c r="A255" s="53">
        <f>'OSNOVNA PLAČA'!A249</f>
        <v>240</v>
      </c>
      <c r="B255" s="333" t="str">
        <f t="shared" ca="1" si="21"/>
        <v>A240</v>
      </c>
      <c r="C255" s="333"/>
      <c r="D255" s="54" t="str">
        <f>IF(LEN('OSNOVNA PLAČA'!C249)&gt;0,'OSNOVNA PLAČA'!C249,"")</f>
        <v/>
      </c>
      <c r="E255" s="55" t="str">
        <f>IF(LEN('OSNOVNA PLAČA'!D249)&gt;0,'OSNOVNA PLAČA'!D249,"")</f>
        <v/>
      </c>
      <c r="F255" s="164">
        <f ca="1">IF(LEN(B255)&gt;0,'OBRAČUNANA OSNOVNA PLAČA'!N249,"")</f>
        <v>0</v>
      </c>
      <c r="G255" s="57"/>
      <c r="H255" s="57"/>
      <c r="I255" s="57"/>
      <c r="J255" s="57"/>
      <c r="K255" s="57"/>
      <c r="L255" s="178">
        <f t="shared" si="50"/>
        <v>0</v>
      </c>
      <c r="M255" s="179">
        <f t="shared" ca="1" si="59"/>
        <v>0</v>
      </c>
      <c r="N255" s="179">
        <f t="shared" ca="1" si="61"/>
        <v>0</v>
      </c>
      <c r="O255" s="180">
        <f t="shared" ca="1" si="51"/>
        <v>0</v>
      </c>
      <c r="P255" s="181">
        <f t="shared" ca="1" si="60"/>
        <v>0</v>
      </c>
      <c r="Q255" s="182">
        <f t="shared" ca="1" si="52"/>
        <v>0</v>
      </c>
      <c r="R255" s="182">
        <f ca="1">IF(LEN(B255)&gt;0,'9'!R255-'9'!Q255,"")</f>
        <v>0</v>
      </c>
      <c r="S255" s="183"/>
      <c r="T255" s="33"/>
      <c r="U255" s="33"/>
      <c r="V255" s="33"/>
      <c r="W255" s="33"/>
      <c r="X255" s="33"/>
      <c r="Y255" s="33"/>
      <c r="AB255" s="243">
        <f>ROW()</f>
        <v>255</v>
      </c>
      <c r="AC255" s="118">
        <f t="shared" ca="1" si="25"/>
        <v>0</v>
      </c>
      <c r="AD255" s="118">
        <f t="shared" ca="1" si="26"/>
        <v>0</v>
      </c>
      <c r="AE255" s="119" t="str">
        <f t="shared" ca="1" si="53"/>
        <v>-</v>
      </c>
      <c r="AF255" s="118" t="str">
        <f t="shared" ca="1" si="54"/>
        <v>-</v>
      </c>
      <c r="AG255" s="119" t="str">
        <f t="shared" ca="1" si="55"/>
        <v>-</v>
      </c>
      <c r="AH255" s="118" t="str">
        <f t="shared" ca="1" si="56"/>
        <v>-</v>
      </c>
      <c r="AI255" s="118">
        <f t="shared" ca="1" si="57"/>
        <v>0</v>
      </c>
      <c r="AJ255" s="120">
        <f t="shared" ca="1" si="58"/>
        <v>0</v>
      </c>
      <c r="AK255" s="118">
        <f t="shared" ca="1" si="33"/>
        <v>0</v>
      </c>
      <c r="AL255" s="118">
        <f t="shared" ca="1" si="34"/>
        <v>2028</v>
      </c>
    </row>
    <row r="256" spans="1:38" ht="27" customHeight="1" x14ac:dyDescent="0.25">
      <c r="A256" s="53">
        <f>'OSNOVNA PLAČA'!A250</f>
        <v>241</v>
      </c>
      <c r="B256" s="333" t="str">
        <f t="shared" ca="1" si="21"/>
        <v>A241</v>
      </c>
      <c r="C256" s="333"/>
      <c r="D256" s="54" t="str">
        <f>IF(LEN('OSNOVNA PLAČA'!C250)&gt;0,'OSNOVNA PLAČA'!C250,"")</f>
        <v/>
      </c>
      <c r="E256" s="55" t="str">
        <f>IF(LEN('OSNOVNA PLAČA'!D250)&gt;0,'OSNOVNA PLAČA'!D250,"")</f>
        <v/>
      </c>
      <c r="F256" s="164">
        <f ca="1">IF(LEN(B256)&gt;0,'OBRAČUNANA OSNOVNA PLAČA'!N250,"")</f>
        <v>0</v>
      </c>
      <c r="G256" s="57"/>
      <c r="H256" s="57"/>
      <c r="I256" s="57"/>
      <c r="J256" s="57"/>
      <c r="K256" s="57"/>
      <c r="L256" s="178">
        <f t="shared" si="50"/>
        <v>0</v>
      </c>
      <c r="M256" s="179">
        <f t="shared" ca="1" si="59"/>
        <v>0</v>
      </c>
      <c r="N256" s="179">
        <f t="shared" ca="1" si="61"/>
        <v>0</v>
      </c>
      <c r="O256" s="180">
        <f t="shared" ca="1" si="51"/>
        <v>0</v>
      </c>
      <c r="P256" s="181">
        <f t="shared" ca="1" si="60"/>
        <v>0</v>
      </c>
      <c r="Q256" s="182">
        <f t="shared" ca="1" si="52"/>
        <v>0</v>
      </c>
      <c r="R256" s="182">
        <f ca="1">IF(LEN(B256)&gt;0,'9'!R256-'9'!Q256,"")</f>
        <v>0</v>
      </c>
      <c r="S256" s="183"/>
      <c r="T256" s="33"/>
      <c r="U256" s="33"/>
      <c r="V256" s="33"/>
      <c r="W256" s="33"/>
      <c r="X256" s="33"/>
      <c r="Y256" s="33"/>
      <c r="AB256" s="243">
        <f>ROW()</f>
        <v>256</v>
      </c>
      <c r="AC256" s="118">
        <f t="shared" ca="1" si="25"/>
        <v>0</v>
      </c>
      <c r="AD256" s="118">
        <f t="shared" ca="1" si="26"/>
        <v>0</v>
      </c>
      <c r="AE256" s="119" t="str">
        <f t="shared" ca="1" si="53"/>
        <v>-</v>
      </c>
      <c r="AF256" s="118" t="str">
        <f t="shared" ca="1" si="54"/>
        <v>-</v>
      </c>
      <c r="AG256" s="119" t="str">
        <f t="shared" ca="1" si="55"/>
        <v>-</v>
      </c>
      <c r="AH256" s="118" t="str">
        <f t="shared" ca="1" si="56"/>
        <v>-</v>
      </c>
      <c r="AI256" s="118">
        <f t="shared" ca="1" si="57"/>
        <v>0</v>
      </c>
      <c r="AJ256" s="120">
        <f t="shared" ca="1" si="58"/>
        <v>0</v>
      </c>
      <c r="AK256" s="118">
        <f t="shared" ca="1" si="33"/>
        <v>0</v>
      </c>
      <c r="AL256" s="118">
        <f t="shared" ca="1" si="34"/>
        <v>2028</v>
      </c>
    </row>
    <row r="257" spans="1:44" ht="27" customHeight="1" x14ac:dyDescent="0.25">
      <c r="A257" s="53">
        <f>'OSNOVNA PLAČA'!A251</f>
        <v>242</v>
      </c>
      <c r="B257" s="333" t="str">
        <f t="shared" ca="1" si="21"/>
        <v>A242</v>
      </c>
      <c r="C257" s="333"/>
      <c r="D257" s="54" t="str">
        <f>IF(LEN('OSNOVNA PLAČA'!C251)&gt;0,'OSNOVNA PLAČA'!C251,"")</f>
        <v/>
      </c>
      <c r="E257" s="55" t="str">
        <f>IF(LEN('OSNOVNA PLAČA'!D251)&gt;0,'OSNOVNA PLAČA'!D251,"")</f>
        <v/>
      </c>
      <c r="F257" s="164">
        <f ca="1">IF(LEN(B257)&gt;0,'OBRAČUNANA OSNOVNA PLAČA'!N251,"")</f>
        <v>0</v>
      </c>
      <c r="G257" s="57"/>
      <c r="H257" s="57"/>
      <c r="I257" s="57"/>
      <c r="J257" s="57"/>
      <c r="K257" s="57"/>
      <c r="L257" s="178">
        <f t="shared" si="50"/>
        <v>0</v>
      </c>
      <c r="M257" s="179">
        <f t="shared" ca="1" si="59"/>
        <v>0</v>
      </c>
      <c r="N257" s="179">
        <f t="shared" ca="1" si="61"/>
        <v>0</v>
      </c>
      <c r="O257" s="180">
        <f t="shared" ca="1" si="51"/>
        <v>0</v>
      </c>
      <c r="P257" s="181">
        <f t="shared" ca="1" si="60"/>
        <v>0</v>
      </c>
      <c r="Q257" s="182">
        <f t="shared" ca="1" si="52"/>
        <v>0</v>
      </c>
      <c r="R257" s="182">
        <f ca="1">IF(LEN(B257)&gt;0,'9'!R257-'9'!Q257,"")</f>
        <v>0</v>
      </c>
      <c r="S257" s="183"/>
      <c r="T257" s="33"/>
      <c r="U257" s="33"/>
      <c r="V257" s="33"/>
      <c r="W257" s="33"/>
      <c r="X257" s="33"/>
      <c r="Y257" s="33"/>
      <c r="AB257" s="243">
        <f>ROW()</f>
        <v>257</v>
      </c>
      <c r="AC257" s="118">
        <f t="shared" ca="1" si="25"/>
        <v>0</v>
      </c>
      <c r="AD257" s="118">
        <f t="shared" ca="1" si="26"/>
        <v>0</v>
      </c>
      <c r="AE257" s="119" t="str">
        <f t="shared" ca="1" si="53"/>
        <v>-</v>
      </c>
      <c r="AF257" s="118" t="str">
        <f t="shared" ca="1" si="54"/>
        <v>-</v>
      </c>
      <c r="AG257" s="119" t="str">
        <f t="shared" ca="1" si="55"/>
        <v>-</v>
      </c>
      <c r="AH257" s="118" t="str">
        <f t="shared" ca="1" si="56"/>
        <v>-</v>
      </c>
      <c r="AI257" s="118">
        <f t="shared" ca="1" si="57"/>
        <v>0</v>
      </c>
      <c r="AJ257" s="120">
        <f t="shared" ca="1" si="58"/>
        <v>0</v>
      </c>
      <c r="AK257" s="118">
        <f t="shared" ca="1" si="33"/>
        <v>0</v>
      </c>
      <c r="AL257" s="118">
        <f t="shared" ca="1" si="34"/>
        <v>2028</v>
      </c>
    </row>
    <row r="258" spans="1:44" ht="27" customHeight="1" x14ac:dyDescent="0.25">
      <c r="A258" s="53">
        <f>'OSNOVNA PLAČA'!A252</f>
        <v>243</v>
      </c>
      <c r="B258" s="333" t="str">
        <f t="shared" ca="1" si="21"/>
        <v>A243</v>
      </c>
      <c r="C258" s="333"/>
      <c r="D258" s="54" t="str">
        <f>IF(LEN('OSNOVNA PLAČA'!C252)&gt;0,'OSNOVNA PLAČA'!C252,"")</f>
        <v/>
      </c>
      <c r="E258" s="55" t="str">
        <f>IF(LEN('OSNOVNA PLAČA'!D252)&gt;0,'OSNOVNA PLAČA'!D252,"")</f>
        <v/>
      </c>
      <c r="F258" s="164">
        <f ca="1">IF(LEN(B258)&gt;0,'OBRAČUNANA OSNOVNA PLAČA'!N252,"")</f>
        <v>0</v>
      </c>
      <c r="G258" s="57"/>
      <c r="H258" s="57"/>
      <c r="I258" s="57"/>
      <c r="J258" s="57"/>
      <c r="K258" s="57"/>
      <c r="L258" s="178">
        <f t="shared" si="50"/>
        <v>0</v>
      </c>
      <c r="M258" s="179">
        <f t="shared" ca="1" si="59"/>
        <v>0</v>
      </c>
      <c r="N258" s="179">
        <f t="shared" ca="1" si="61"/>
        <v>0</v>
      </c>
      <c r="O258" s="180">
        <f t="shared" ca="1" si="51"/>
        <v>0</v>
      </c>
      <c r="P258" s="181">
        <f t="shared" ca="1" si="60"/>
        <v>0</v>
      </c>
      <c r="Q258" s="182">
        <f t="shared" ca="1" si="52"/>
        <v>0</v>
      </c>
      <c r="R258" s="182">
        <f ca="1">IF(LEN(B258)&gt;0,'9'!R258-'9'!Q258,"")</f>
        <v>0</v>
      </c>
      <c r="S258" s="183"/>
      <c r="T258" s="33"/>
      <c r="U258" s="33"/>
      <c r="V258" s="33"/>
      <c r="W258" s="33"/>
      <c r="X258" s="33"/>
      <c r="Y258" s="33"/>
      <c r="AB258" s="243">
        <f>ROW()</f>
        <v>258</v>
      </c>
      <c r="AC258" s="118">
        <f t="shared" ca="1" si="25"/>
        <v>0</v>
      </c>
      <c r="AD258" s="118">
        <f t="shared" ca="1" si="26"/>
        <v>0</v>
      </c>
      <c r="AE258" s="119" t="str">
        <f t="shared" ca="1" si="53"/>
        <v>-</v>
      </c>
      <c r="AF258" s="118" t="str">
        <f t="shared" ca="1" si="54"/>
        <v>-</v>
      </c>
      <c r="AG258" s="119" t="str">
        <f t="shared" ca="1" si="55"/>
        <v>-</v>
      </c>
      <c r="AH258" s="118" t="str">
        <f t="shared" ca="1" si="56"/>
        <v>-</v>
      </c>
      <c r="AI258" s="118">
        <f t="shared" ca="1" si="57"/>
        <v>0</v>
      </c>
      <c r="AJ258" s="120">
        <f t="shared" ca="1" si="58"/>
        <v>0</v>
      </c>
      <c r="AK258" s="118">
        <f t="shared" ca="1" si="33"/>
        <v>0</v>
      </c>
      <c r="AL258" s="118">
        <f t="shared" ca="1" si="34"/>
        <v>2028</v>
      </c>
    </row>
    <row r="259" spans="1:44" ht="27" customHeight="1" x14ac:dyDescent="0.25">
      <c r="A259" s="53">
        <f>'OSNOVNA PLAČA'!A253</f>
        <v>244</v>
      </c>
      <c r="B259" s="333" t="str">
        <f t="shared" ca="1" si="21"/>
        <v>A244</v>
      </c>
      <c r="C259" s="333"/>
      <c r="D259" s="54" t="str">
        <f>IF(LEN('OSNOVNA PLAČA'!C253)&gt;0,'OSNOVNA PLAČA'!C253,"")</f>
        <v/>
      </c>
      <c r="E259" s="55" t="str">
        <f>IF(LEN('OSNOVNA PLAČA'!D253)&gt;0,'OSNOVNA PLAČA'!D253,"")</f>
        <v/>
      </c>
      <c r="F259" s="164">
        <f ca="1">IF(LEN(B259)&gt;0,'OBRAČUNANA OSNOVNA PLAČA'!N253,"")</f>
        <v>0</v>
      </c>
      <c r="G259" s="57"/>
      <c r="H259" s="57"/>
      <c r="I259" s="57"/>
      <c r="J259" s="57"/>
      <c r="K259" s="57"/>
      <c r="L259" s="178">
        <f t="shared" si="50"/>
        <v>0</v>
      </c>
      <c r="M259" s="179">
        <f t="shared" ca="1" si="59"/>
        <v>0</v>
      </c>
      <c r="N259" s="179">
        <f t="shared" ca="1" si="61"/>
        <v>0</v>
      </c>
      <c r="O259" s="180">
        <f t="shared" ca="1" si="51"/>
        <v>0</v>
      </c>
      <c r="P259" s="181">
        <f t="shared" ca="1" si="60"/>
        <v>0</v>
      </c>
      <c r="Q259" s="182">
        <f t="shared" ca="1" si="52"/>
        <v>0</v>
      </c>
      <c r="R259" s="182">
        <f ca="1">IF(LEN(B259)&gt;0,'9'!R259-'9'!Q259,"")</f>
        <v>0</v>
      </c>
      <c r="S259" s="183"/>
      <c r="T259" s="33"/>
      <c r="U259" s="33"/>
      <c r="V259" s="33"/>
      <c r="W259" s="33"/>
      <c r="X259" s="33"/>
      <c r="Y259" s="33"/>
      <c r="AB259" s="243">
        <f>ROW()</f>
        <v>259</v>
      </c>
      <c r="AC259" s="118">
        <f t="shared" ca="1" si="25"/>
        <v>0</v>
      </c>
      <c r="AD259" s="118">
        <f t="shared" ca="1" si="26"/>
        <v>0</v>
      </c>
      <c r="AE259" s="119" t="str">
        <f t="shared" ca="1" si="53"/>
        <v>-</v>
      </c>
      <c r="AF259" s="118" t="str">
        <f t="shared" ca="1" si="54"/>
        <v>-</v>
      </c>
      <c r="AG259" s="119" t="str">
        <f t="shared" ca="1" si="55"/>
        <v>-</v>
      </c>
      <c r="AH259" s="118" t="str">
        <f t="shared" ca="1" si="56"/>
        <v>-</v>
      </c>
      <c r="AI259" s="118">
        <f t="shared" ca="1" si="57"/>
        <v>0</v>
      </c>
      <c r="AJ259" s="120">
        <f t="shared" ca="1" si="58"/>
        <v>0</v>
      </c>
      <c r="AK259" s="118">
        <f t="shared" ca="1" si="33"/>
        <v>0</v>
      </c>
      <c r="AL259" s="118">
        <f t="shared" ca="1" si="34"/>
        <v>2028</v>
      </c>
    </row>
    <row r="260" spans="1:44" ht="27" customHeight="1" x14ac:dyDescent="0.25">
      <c r="A260" s="53">
        <f>'OSNOVNA PLAČA'!A254</f>
        <v>245</v>
      </c>
      <c r="B260" s="333" t="str">
        <f t="shared" ca="1" si="21"/>
        <v>A245</v>
      </c>
      <c r="C260" s="333"/>
      <c r="D260" s="54" t="str">
        <f>IF(LEN('OSNOVNA PLAČA'!C254)&gt;0,'OSNOVNA PLAČA'!C254,"")</f>
        <v/>
      </c>
      <c r="E260" s="55" t="str">
        <f>IF(LEN('OSNOVNA PLAČA'!D254)&gt;0,'OSNOVNA PLAČA'!D254,"")</f>
        <v/>
      </c>
      <c r="F260" s="164">
        <f ca="1">IF(LEN(B260)&gt;0,'OBRAČUNANA OSNOVNA PLAČA'!N254,"")</f>
        <v>0</v>
      </c>
      <c r="G260" s="57"/>
      <c r="H260" s="57"/>
      <c r="I260" s="57"/>
      <c r="J260" s="57"/>
      <c r="K260" s="57"/>
      <c r="L260" s="178">
        <f t="shared" si="50"/>
        <v>0</v>
      </c>
      <c r="M260" s="179">
        <f t="shared" ca="1" si="59"/>
        <v>0</v>
      </c>
      <c r="N260" s="179">
        <f t="shared" ca="1" si="61"/>
        <v>0</v>
      </c>
      <c r="O260" s="180">
        <f t="shared" ca="1" si="51"/>
        <v>0</v>
      </c>
      <c r="P260" s="181">
        <f t="shared" ca="1" si="60"/>
        <v>0</v>
      </c>
      <c r="Q260" s="182">
        <f t="shared" ca="1" si="52"/>
        <v>0</v>
      </c>
      <c r="R260" s="182">
        <f ca="1">IF(LEN(B260)&gt;0,'9'!R260-'9'!Q260,"")</f>
        <v>0</v>
      </c>
      <c r="S260" s="183"/>
      <c r="T260" s="33"/>
      <c r="U260" s="33"/>
      <c r="V260" s="33"/>
      <c r="W260" s="33"/>
      <c r="X260" s="33"/>
      <c r="Y260" s="33"/>
      <c r="AB260" s="243">
        <f>ROW()</f>
        <v>260</v>
      </c>
      <c r="AC260" s="118">
        <f t="shared" ca="1" si="25"/>
        <v>0</v>
      </c>
      <c r="AD260" s="118">
        <f t="shared" ca="1" si="26"/>
        <v>0</v>
      </c>
      <c r="AE260" s="119" t="str">
        <f t="shared" ca="1" si="53"/>
        <v>-</v>
      </c>
      <c r="AF260" s="118" t="str">
        <f t="shared" ca="1" si="54"/>
        <v>-</v>
      </c>
      <c r="AG260" s="119" t="str">
        <f t="shared" ca="1" si="55"/>
        <v>-</v>
      </c>
      <c r="AH260" s="118" t="str">
        <f t="shared" ca="1" si="56"/>
        <v>-</v>
      </c>
      <c r="AI260" s="118">
        <f t="shared" ca="1" si="57"/>
        <v>0</v>
      </c>
      <c r="AJ260" s="120">
        <f t="shared" ca="1" si="58"/>
        <v>0</v>
      </c>
      <c r="AK260" s="118">
        <f t="shared" ca="1" si="33"/>
        <v>0</v>
      </c>
      <c r="AL260" s="118">
        <f t="shared" ca="1" si="34"/>
        <v>2028</v>
      </c>
    </row>
    <row r="261" spans="1:44" ht="27" customHeight="1" x14ac:dyDescent="0.25">
      <c r="A261" s="53">
        <f>'OSNOVNA PLAČA'!A255</f>
        <v>246</v>
      </c>
      <c r="B261" s="333" t="str">
        <f t="shared" ca="1" si="21"/>
        <v>A246</v>
      </c>
      <c r="C261" s="333"/>
      <c r="D261" s="54" t="str">
        <f>IF(LEN('OSNOVNA PLAČA'!C255)&gt;0,'OSNOVNA PLAČA'!C255,"")</f>
        <v/>
      </c>
      <c r="E261" s="55" t="str">
        <f>IF(LEN('OSNOVNA PLAČA'!D255)&gt;0,'OSNOVNA PLAČA'!D255,"")</f>
        <v/>
      </c>
      <c r="F261" s="164">
        <f ca="1">IF(LEN(B261)&gt;0,'OBRAČUNANA OSNOVNA PLAČA'!N255,"")</f>
        <v>0</v>
      </c>
      <c r="G261" s="57"/>
      <c r="H261" s="57"/>
      <c r="I261" s="57"/>
      <c r="J261" s="57"/>
      <c r="K261" s="57"/>
      <c r="L261" s="178">
        <f t="shared" si="50"/>
        <v>0</v>
      </c>
      <c r="M261" s="179">
        <f t="shared" ca="1" si="59"/>
        <v>0</v>
      </c>
      <c r="N261" s="179">
        <f t="shared" ca="1" si="61"/>
        <v>0</v>
      </c>
      <c r="O261" s="180">
        <f t="shared" ca="1" si="51"/>
        <v>0</v>
      </c>
      <c r="P261" s="181">
        <f t="shared" ca="1" si="60"/>
        <v>0</v>
      </c>
      <c r="Q261" s="182">
        <f t="shared" ca="1" si="52"/>
        <v>0</v>
      </c>
      <c r="R261" s="182">
        <f ca="1">IF(LEN(B261)&gt;0,'9'!R261-'9'!Q261,"")</f>
        <v>0</v>
      </c>
      <c r="S261" s="183"/>
      <c r="T261" s="33"/>
      <c r="U261" s="33"/>
      <c r="V261" s="33"/>
      <c r="W261" s="33"/>
      <c r="X261" s="33"/>
      <c r="Y261" s="33"/>
      <c r="AB261" s="243">
        <f>ROW()</f>
        <v>261</v>
      </c>
      <c r="AC261" s="118">
        <f t="shared" ca="1" si="25"/>
        <v>0</v>
      </c>
      <c r="AD261" s="118">
        <f t="shared" ca="1" si="26"/>
        <v>0</v>
      </c>
      <c r="AE261" s="119" t="str">
        <f t="shared" ca="1" si="53"/>
        <v>-</v>
      </c>
      <c r="AF261" s="118" t="str">
        <f t="shared" ca="1" si="54"/>
        <v>-</v>
      </c>
      <c r="AG261" s="119" t="str">
        <f t="shared" ca="1" si="55"/>
        <v>-</v>
      </c>
      <c r="AH261" s="118" t="str">
        <f t="shared" ca="1" si="56"/>
        <v>-</v>
      </c>
      <c r="AI261" s="118">
        <f t="shared" ca="1" si="57"/>
        <v>0</v>
      </c>
      <c r="AJ261" s="120">
        <f t="shared" ca="1" si="58"/>
        <v>0</v>
      </c>
      <c r="AK261" s="118">
        <f t="shared" ca="1" si="33"/>
        <v>0</v>
      </c>
      <c r="AL261" s="118">
        <f t="shared" ca="1" si="34"/>
        <v>2028</v>
      </c>
    </row>
    <row r="262" spans="1:44" ht="27" customHeight="1" x14ac:dyDescent="0.25">
      <c r="A262" s="53">
        <f>'OSNOVNA PLAČA'!A256</f>
        <v>247</v>
      </c>
      <c r="B262" s="333" t="str">
        <f t="shared" ca="1" si="21"/>
        <v>A247</v>
      </c>
      <c r="C262" s="333"/>
      <c r="D262" s="54" t="str">
        <f>IF(LEN('OSNOVNA PLAČA'!C256)&gt;0,'OSNOVNA PLAČA'!C256,"")</f>
        <v/>
      </c>
      <c r="E262" s="55" t="str">
        <f>IF(LEN('OSNOVNA PLAČA'!D256)&gt;0,'OSNOVNA PLAČA'!D256,"")</f>
        <v/>
      </c>
      <c r="F262" s="164">
        <f ca="1">IF(LEN(B262)&gt;0,'OBRAČUNANA OSNOVNA PLAČA'!N256,"")</f>
        <v>0</v>
      </c>
      <c r="G262" s="57"/>
      <c r="H262" s="57"/>
      <c r="I262" s="57"/>
      <c r="J262" s="57"/>
      <c r="K262" s="57"/>
      <c r="L262" s="178">
        <f t="shared" si="50"/>
        <v>0</v>
      </c>
      <c r="M262" s="179">
        <f t="shared" ca="1" si="59"/>
        <v>0</v>
      </c>
      <c r="N262" s="179">
        <f t="shared" ca="1" si="61"/>
        <v>0</v>
      </c>
      <c r="O262" s="180">
        <f t="shared" ca="1" si="51"/>
        <v>0</v>
      </c>
      <c r="P262" s="181">
        <f t="shared" ca="1" si="60"/>
        <v>0</v>
      </c>
      <c r="Q262" s="182">
        <f t="shared" ca="1" si="52"/>
        <v>0</v>
      </c>
      <c r="R262" s="182">
        <f ca="1">IF(LEN(B262)&gt;0,'9'!R262-'9'!Q262,"")</f>
        <v>0</v>
      </c>
      <c r="S262" s="183"/>
      <c r="T262" s="33"/>
      <c r="U262" s="33"/>
      <c r="V262" s="33"/>
      <c r="W262" s="33"/>
      <c r="X262" s="33"/>
      <c r="Y262" s="33"/>
      <c r="AB262" s="243">
        <f>ROW()</f>
        <v>262</v>
      </c>
      <c r="AC262" s="118">
        <f t="shared" ca="1" si="25"/>
        <v>0</v>
      </c>
      <c r="AD262" s="118">
        <f t="shared" ca="1" si="26"/>
        <v>0</v>
      </c>
      <c r="AE262" s="119" t="str">
        <f t="shared" ca="1" si="53"/>
        <v>-</v>
      </c>
      <c r="AF262" s="118" t="str">
        <f t="shared" ca="1" si="54"/>
        <v>-</v>
      </c>
      <c r="AG262" s="119" t="str">
        <f t="shared" ca="1" si="55"/>
        <v>-</v>
      </c>
      <c r="AH262" s="118" t="str">
        <f t="shared" ca="1" si="56"/>
        <v>-</v>
      </c>
      <c r="AI262" s="118">
        <f t="shared" ca="1" si="57"/>
        <v>0</v>
      </c>
      <c r="AJ262" s="120">
        <f t="shared" ca="1" si="58"/>
        <v>0</v>
      </c>
      <c r="AK262" s="118">
        <f t="shared" ca="1" si="33"/>
        <v>0</v>
      </c>
      <c r="AL262" s="118">
        <f t="shared" ca="1" si="34"/>
        <v>2028</v>
      </c>
    </row>
    <row r="263" spans="1:44" ht="27" customHeight="1" x14ac:dyDescent="0.25">
      <c r="A263" s="53">
        <f>'OSNOVNA PLAČA'!A257</f>
        <v>248</v>
      </c>
      <c r="B263" s="333" t="str">
        <f t="shared" ca="1" si="21"/>
        <v>A248</v>
      </c>
      <c r="C263" s="333"/>
      <c r="D263" s="54" t="str">
        <f>IF(LEN('OSNOVNA PLAČA'!C257)&gt;0,'OSNOVNA PLAČA'!C257,"")</f>
        <v/>
      </c>
      <c r="E263" s="55" t="str">
        <f>IF(LEN('OSNOVNA PLAČA'!D257)&gt;0,'OSNOVNA PLAČA'!D257,"")</f>
        <v/>
      </c>
      <c r="F263" s="164">
        <f ca="1">IF(LEN(B263)&gt;0,'OBRAČUNANA OSNOVNA PLAČA'!N257,"")</f>
        <v>0</v>
      </c>
      <c r="G263" s="57"/>
      <c r="H263" s="57"/>
      <c r="I263" s="57"/>
      <c r="J263" s="57"/>
      <c r="K263" s="57"/>
      <c r="L263" s="178">
        <f t="shared" si="50"/>
        <v>0</v>
      </c>
      <c r="M263" s="179">
        <f t="shared" ca="1" si="59"/>
        <v>0</v>
      </c>
      <c r="N263" s="179">
        <f t="shared" ca="1" si="61"/>
        <v>0</v>
      </c>
      <c r="O263" s="180">
        <f t="shared" ca="1" si="51"/>
        <v>0</v>
      </c>
      <c r="P263" s="181">
        <f t="shared" ca="1" si="60"/>
        <v>0</v>
      </c>
      <c r="Q263" s="182">
        <f t="shared" ca="1" si="52"/>
        <v>0</v>
      </c>
      <c r="R263" s="182">
        <f ca="1">IF(LEN(B263)&gt;0,'9'!R263-'9'!Q263,"")</f>
        <v>0</v>
      </c>
      <c r="S263" s="183"/>
      <c r="T263" s="33"/>
      <c r="U263" s="33"/>
      <c r="V263" s="33"/>
      <c r="W263" s="33"/>
      <c r="X263" s="33"/>
      <c r="Y263" s="33"/>
      <c r="AB263" s="243">
        <f>ROW()</f>
        <v>263</v>
      </c>
      <c r="AC263" s="118">
        <f t="shared" ca="1" si="25"/>
        <v>0</v>
      </c>
      <c r="AD263" s="118">
        <f t="shared" ca="1" si="26"/>
        <v>0</v>
      </c>
      <c r="AE263" s="119" t="str">
        <f t="shared" ca="1" si="53"/>
        <v>-</v>
      </c>
      <c r="AF263" s="118" t="str">
        <f t="shared" ca="1" si="54"/>
        <v>-</v>
      </c>
      <c r="AG263" s="119" t="str">
        <f t="shared" ca="1" si="55"/>
        <v>-</v>
      </c>
      <c r="AH263" s="118" t="str">
        <f t="shared" ca="1" si="56"/>
        <v>-</v>
      </c>
      <c r="AI263" s="118">
        <f t="shared" ca="1" si="57"/>
        <v>0</v>
      </c>
      <c r="AJ263" s="120">
        <f t="shared" ca="1" si="58"/>
        <v>0</v>
      </c>
      <c r="AK263" s="118">
        <f t="shared" ref="AK263:AK265" ca="1" si="62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263" s="118">
        <f t="shared" ca="1" si="34"/>
        <v>2028</v>
      </c>
    </row>
    <row r="264" spans="1:44" ht="27" customHeight="1" x14ac:dyDescent="0.25">
      <c r="A264" s="53">
        <f>'OSNOVNA PLAČA'!A258</f>
        <v>249</v>
      </c>
      <c r="B264" s="333" t="str">
        <f t="shared" ca="1" si="21"/>
        <v>A249</v>
      </c>
      <c r="C264" s="333"/>
      <c r="D264" s="54" t="str">
        <f>IF(LEN('OSNOVNA PLAČA'!C258)&gt;0,'OSNOVNA PLAČA'!C258,"")</f>
        <v/>
      </c>
      <c r="E264" s="55" t="str">
        <f>IF(LEN('OSNOVNA PLAČA'!D258)&gt;0,'OSNOVNA PLAČA'!D258,"")</f>
        <v/>
      </c>
      <c r="F264" s="164">
        <f ca="1">IF(LEN(B264)&gt;0,'OBRAČUNANA OSNOVNA PLAČA'!N258,"")</f>
        <v>0</v>
      </c>
      <c r="G264" s="57"/>
      <c r="H264" s="57"/>
      <c r="I264" s="57"/>
      <c r="J264" s="57"/>
      <c r="K264" s="57"/>
      <c r="L264" s="178">
        <f t="shared" si="50"/>
        <v>0</v>
      </c>
      <c r="M264" s="179">
        <f t="shared" ca="1" si="59"/>
        <v>0</v>
      </c>
      <c r="N264" s="179">
        <f t="shared" ca="1" si="61"/>
        <v>0</v>
      </c>
      <c r="O264" s="180">
        <f t="shared" ca="1" si="51"/>
        <v>0</v>
      </c>
      <c r="P264" s="181">
        <f t="shared" ca="1" si="60"/>
        <v>0</v>
      </c>
      <c r="Q264" s="182">
        <f t="shared" ca="1" si="52"/>
        <v>0</v>
      </c>
      <c r="R264" s="182">
        <f ca="1">IF(LEN(B264)&gt;0,'9'!R264-'9'!Q264,"")</f>
        <v>0</v>
      </c>
      <c r="S264" s="183"/>
      <c r="T264" s="33"/>
      <c r="U264" s="33"/>
      <c r="V264" s="33"/>
      <c r="W264" s="33"/>
      <c r="X264" s="33"/>
      <c r="Y264" s="33"/>
      <c r="AB264" s="243">
        <f>ROW()</f>
        <v>264</v>
      </c>
      <c r="AC264" s="118">
        <f t="shared" ca="1" si="25"/>
        <v>0</v>
      </c>
      <c r="AD264" s="118">
        <f t="shared" ca="1" si="26"/>
        <v>0</v>
      </c>
      <c r="AE264" s="119" t="str">
        <f t="shared" ca="1" si="53"/>
        <v>-</v>
      </c>
      <c r="AF264" s="118" t="str">
        <f t="shared" ca="1" si="54"/>
        <v>-</v>
      </c>
      <c r="AG264" s="119" t="str">
        <f t="shared" ca="1" si="55"/>
        <v>-</v>
      </c>
      <c r="AH264" s="118" t="str">
        <f t="shared" ca="1" si="56"/>
        <v>-</v>
      </c>
      <c r="AI264" s="118">
        <f t="shared" ca="1" si="57"/>
        <v>0</v>
      </c>
      <c r="AJ264" s="120">
        <f t="shared" ca="1" si="58"/>
        <v>0</v>
      </c>
      <c r="AK264" s="118">
        <f t="shared" ca="1" si="62"/>
        <v>0</v>
      </c>
      <c r="AL264" s="118">
        <f t="shared" ca="1" si="34"/>
        <v>2028</v>
      </c>
    </row>
    <row r="265" spans="1:44" ht="27" customHeight="1" x14ac:dyDescent="0.25">
      <c r="A265" s="53">
        <f>'OSNOVNA PLAČA'!A259</f>
        <v>250</v>
      </c>
      <c r="B265" s="333" t="str">
        <f t="shared" ca="1" si="21"/>
        <v>A250</v>
      </c>
      <c r="C265" s="333"/>
      <c r="D265" s="54" t="str">
        <f>IF(LEN('OSNOVNA PLAČA'!C259)&gt;0,'OSNOVNA PLAČA'!C259,"")</f>
        <v/>
      </c>
      <c r="E265" s="55" t="str">
        <f>IF(LEN('OSNOVNA PLAČA'!D259)&gt;0,'OSNOVNA PLAČA'!D259,"")</f>
        <v/>
      </c>
      <c r="F265" s="164">
        <f ca="1">IF(LEN(B265)&gt;0,'OBRAČUNANA OSNOVNA PLAČA'!N259,"")</f>
        <v>0</v>
      </c>
      <c r="G265" s="57"/>
      <c r="H265" s="57"/>
      <c r="I265" s="57"/>
      <c r="J265" s="57"/>
      <c r="K265" s="57"/>
      <c r="L265" s="178">
        <f t="shared" si="50"/>
        <v>0</v>
      </c>
      <c r="M265" s="179">
        <f t="shared" ca="1" si="59"/>
        <v>0</v>
      </c>
      <c r="N265" s="179">
        <f t="shared" ca="1" si="61"/>
        <v>0</v>
      </c>
      <c r="O265" s="180">
        <f t="shared" ca="1" si="51"/>
        <v>0</v>
      </c>
      <c r="P265" s="181">
        <f t="shared" ca="1" si="60"/>
        <v>0</v>
      </c>
      <c r="Q265" s="182">
        <f t="shared" ca="1" si="52"/>
        <v>0</v>
      </c>
      <c r="R265" s="182">
        <f ca="1">IF(LEN(B265)&gt;0,'9'!R265-'9'!Q265,"")</f>
        <v>0</v>
      </c>
      <c r="S265" s="183"/>
      <c r="T265" s="33"/>
      <c r="U265" s="33"/>
      <c r="V265" s="33"/>
      <c r="W265" s="33"/>
      <c r="X265" s="33"/>
      <c r="Y265" s="33"/>
      <c r="AB265" s="243">
        <f>ROW()</f>
        <v>265</v>
      </c>
      <c r="AC265" s="118">
        <f t="shared" ca="1" si="25"/>
        <v>0</v>
      </c>
      <c r="AD265" s="118">
        <f t="shared" ca="1" si="26"/>
        <v>0</v>
      </c>
      <c r="AE265" s="119" t="str">
        <f t="shared" ca="1" si="53"/>
        <v>-</v>
      </c>
      <c r="AF265" s="118" t="str">
        <f t="shared" ca="1" si="54"/>
        <v>-</v>
      </c>
      <c r="AG265" s="119" t="str">
        <f t="shared" ca="1" si="55"/>
        <v>-</v>
      </c>
      <c r="AH265" s="118" t="str">
        <f t="shared" ca="1" si="56"/>
        <v>-</v>
      </c>
      <c r="AI265" s="118">
        <f t="shared" ca="1" si="57"/>
        <v>0</v>
      </c>
      <c r="AJ265" s="120">
        <f t="shared" ca="1" si="58"/>
        <v>0</v>
      </c>
      <c r="AK265" s="118">
        <f t="shared" ca="1" si="62"/>
        <v>0</v>
      </c>
      <c r="AL265" s="118">
        <f t="shared" ca="1" si="34"/>
        <v>2028</v>
      </c>
    </row>
    <row r="266" spans="1:44" ht="26.25" customHeight="1" thickBot="1" x14ac:dyDescent="0.3">
      <c r="A266" s="33"/>
      <c r="B266" s="165" t="s">
        <v>37</v>
      </c>
      <c r="C266" s="336" t="s">
        <v>46</v>
      </c>
      <c r="D266" s="337"/>
      <c r="E266" s="338"/>
      <c r="F266" s="166">
        <f>'OSNOVNA PLAČA'!O260</f>
        <v>9700</v>
      </c>
      <c r="G266" s="121"/>
      <c r="H266" s="121"/>
      <c r="L266" s="33"/>
      <c r="M266" s="42"/>
      <c r="N266" s="42"/>
      <c r="O266" s="184" t="s">
        <v>413</v>
      </c>
      <c r="P266" s="185">
        <f ca="1">SUM(N16:N265)</f>
        <v>1600</v>
      </c>
      <c r="Q266" s="186" t="s">
        <v>86</v>
      </c>
      <c r="R266" s="187">
        <f ca="1">SUM(Q16:Q265)</f>
        <v>194</v>
      </c>
      <c r="S266" s="188"/>
      <c r="T266" s="33"/>
      <c r="U266" s="33"/>
      <c r="V266" s="33"/>
      <c r="W266" s="33"/>
      <c r="X266" s="33"/>
      <c r="Y266" s="33"/>
      <c r="AB266" s="122">
        <f>ROW()</f>
        <v>266</v>
      </c>
      <c r="AC266" s="123">
        <f ca="1">SUM(AC16:AC265)</f>
        <v>222.00000000000003</v>
      </c>
      <c r="AD266" s="123">
        <f ca="1">SUM(AD16:AD265)</f>
        <v>222.00000000000003</v>
      </c>
      <c r="AE266" s="124" t="str">
        <f>+O266</f>
        <v>Izračunana masa (KF)</v>
      </c>
      <c r="AF266" s="124">
        <f ca="1">SUM(AF16:AF265)</f>
        <v>0</v>
      </c>
      <c r="AG266" s="125"/>
      <c r="AH266" s="245" t="str">
        <f>+Q266</f>
        <v>Izplačana masa</v>
      </c>
      <c r="AI266" s="123">
        <f ca="1">SUM(AI16:AI265)</f>
        <v>0</v>
      </c>
      <c r="AL266" s="118">
        <f ca="1">SUM(AL16:AL265)</f>
        <v>506874</v>
      </c>
      <c r="AM266" s="350" t="str">
        <f>+C266</f>
        <v>SREDSTVA ZA
OSNOVNE PLAČE</v>
      </c>
      <c r="AN266" s="351"/>
      <c r="AO266" s="351"/>
      <c r="AP266" s="351"/>
      <c r="AQ266" s="351"/>
      <c r="AR266" s="352"/>
    </row>
    <row r="267" spans="1:44" ht="26.25" customHeight="1" thickBot="1" x14ac:dyDescent="0.3">
      <c r="A267" s="33"/>
      <c r="B267" s="167" t="s">
        <v>47</v>
      </c>
      <c r="C267" s="334" t="s">
        <v>48</v>
      </c>
      <c r="D267" s="335"/>
      <c r="E267" s="168">
        <v>0.02</v>
      </c>
      <c r="F267" s="169">
        <f ca="1">0.02*F266+'9'!R267</f>
        <v>194</v>
      </c>
      <c r="G267" s="87"/>
      <c r="H267" s="87"/>
      <c r="I267" s="87"/>
      <c r="J267" s="87"/>
      <c r="K267" s="127"/>
      <c r="L267" s="33"/>
      <c r="M267" s="42"/>
      <c r="N267" s="42"/>
      <c r="O267" s="189" t="s">
        <v>83</v>
      </c>
      <c r="P267" s="190">
        <f ca="1">IF(SUM(N16:N265)=0,0,F267/SUM(N16:N265))</f>
        <v>0.12125</v>
      </c>
      <c r="Q267" s="191" t="s">
        <v>87</v>
      </c>
      <c r="R267" s="192">
        <f ca="1">F267-R266</f>
        <v>0</v>
      </c>
      <c r="S267" s="71"/>
      <c r="T267" s="33"/>
      <c r="U267" s="33"/>
      <c r="V267" s="33"/>
      <c r="W267" s="33"/>
      <c r="X267" s="33"/>
      <c r="Y267" s="33"/>
      <c r="AB267" s="122">
        <f>ROW()</f>
        <v>267</v>
      </c>
      <c r="AC267" s="128" t="str">
        <f>+Q267</f>
        <v>Ostanek</v>
      </c>
      <c r="AD267" s="129" t="str">
        <f ca="1">IF($AO$3=1,0,INDIRECT( "'" &amp; $AO$2 &amp; "'!Q" &amp; TEXT($AB267,0)))</f>
        <v>Ostanek</v>
      </c>
      <c r="AE267" s="124" t="str">
        <f>+O267</f>
        <v>Kor. faktor (KF)</v>
      </c>
      <c r="AF267" s="130">
        <f ca="1">IF(AF266=0,0,(AD267+AL267)/AF266)</f>
        <v>0</v>
      </c>
      <c r="AG267" s="125"/>
      <c r="AH267" s="131" t="str">
        <f>+AC267</f>
        <v>Ostanek</v>
      </c>
      <c r="AI267" s="129" t="e">
        <f ca="1">+F267-AI266+AD267</f>
        <v>#VALUE!</v>
      </c>
      <c r="AL267" s="118">
        <f ca="1">+AM267*AL266</f>
        <v>10137.48</v>
      </c>
      <c r="AM267" s="132">
        <f>+E267</f>
        <v>0.02</v>
      </c>
      <c r="AN267" s="350" t="str">
        <f>+C267</f>
        <v>SKUPEN OBSEG SREDSTEV
DELOVNE USPEŠNOSTI</v>
      </c>
      <c r="AO267" s="351"/>
      <c r="AP267" s="351"/>
      <c r="AQ267" s="351"/>
      <c r="AR267" s="352"/>
    </row>
    <row r="268" spans="1:44" x14ac:dyDescent="0.25">
      <c r="A268" s="33"/>
      <c r="B268" s="33"/>
      <c r="C268" s="33"/>
      <c r="D268" s="33"/>
      <c r="E268" s="33"/>
      <c r="F268" s="42"/>
      <c r="G268" s="87"/>
      <c r="H268" s="87"/>
      <c r="I268" s="87"/>
      <c r="J268" s="87"/>
      <c r="K268" s="87"/>
      <c r="L268" s="193"/>
      <c r="M268" s="42"/>
      <c r="N268" s="42"/>
      <c r="O268" s="42"/>
      <c r="P268" s="42"/>
      <c r="Q268" s="160"/>
      <c r="R268" s="160"/>
      <c r="S268" s="42"/>
      <c r="T268" s="193"/>
      <c r="U268" s="33"/>
      <c r="V268" s="33"/>
      <c r="W268" s="33"/>
      <c r="X268" s="33"/>
      <c r="Y268" s="33"/>
    </row>
    <row r="269" spans="1:44" ht="13.8" thickBot="1" x14ac:dyDescent="0.3"/>
    <row r="270" spans="1:44" ht="12.75" customHeight="1" x14ac:dyDescent="0.25">
      <c r="B270" s="327" t="s">
        <v>30</v>
      </c>
      <c r="C270" s="328"/>
      <c r="D270" s="329"/>
      <c r="E270" s="134"/>
      <c r="F270" s="353" t="s">
        <v>29</v>
      </c>
      <c r="G270" s="354"/>
      <c r="H270" s="354"/>
      <c r="I270" s="354"/>
      <c r="J270" s="354"/>
      <c r="K270" s="355"/>
      <c r="L270" s="134"/>
      <c r="M270" s="135" t="s">
        <v>21</v>
      </c>
      <c r="N270" s="142"/>
      <c r="O270" s="137"/>
      <c r="P270" s="327" t="s">
        <v>88</v>
      </c>
      <c r="Q270" s="328"/>
      <c r="R270" s="329"/>
    </row>
    <row r="271" spans="1:44" x14ac:dyDescent="0.25">
      <c r="B271" s="330"/>
      <c r="C271" s="331"/>
      <c r="D271" s="332"/>
      <c r="E271" s="134"/>
      <c r="F271" s="138" t="s">
        <v>25</v>
      </c>
      <c r="G271" s="139"/>
      <c r="H271" s="139"/>
      <c r="I271" s="139"/>
      <c r="J271" s="139"/>
      <c r="K271" s="140"/>
      <c r="L271" s="134"/>
      <c r="M271" s="141">
        <v>0</v>
      </c>
      <c r="N271" s="142"/>
      <c r="O271" s="137"/>
      <c r="P271" s="330"/>
      <c r="Q271" s="331"/>
      <c r="R271" s="332"/>
    </row>
    <row r="272" spans="1:44" ht="13.8" thickBot="1" x14ac:dyDescent="0.3">
      <c r="B272" s="143" t="s">
        <v>50</v>
      </c>
      <c r="C272" s="144" t="s">
        <v>31</v>
      </c>
      <c r="D272" s="145">
        <v>2</v>
      </c>
      <c r="E272" s="134"/>
      <c r="F272" s="138" t="s">
        <v>24</v>
      </c>
      <c r="G272" s="139"/>
      <c r="H272" s="139"/>
      <c r="I272" s="139"/>
      <c r="J272" s="139"/>
      <c r="K272" s="140"/>
      <c r="L272" s="134"/>
      <c r="M272" s="146">
        <v>1</v>
      </c>
      <c r="N272" s="142"/>
      <c r="O272" s="137"/>
      <c r="P272" s="147" t="s">
        <v>85</v>
      </c>
      <c r="Q272" s="148" t="s">
        <v>93</v>
      </c>
      <c r="R272" s="149">
        <v>5</v>
      </c>
    </row>
    <row r="273" spans="2:18" x14ac:dyDescent="0.25">
      <c r="B273" s="150"/>
      <c r="C273" s="31"/>
      <c r="D273" s="45"/>
      <c r="E273" s="134"/>
      <c r="F273" s="138" t="s">
        <v>26</v>
      </c>
      <c r="G273" s="139"/>
      <c r="H273" s="139"/>
      <c r="I273" s="139"/>
      <c r="J273" s="139"/>
      <c r="K273" s="140"/>
      <c r="L273" s="134"/>
      <c r="M273" s="9"/>
      <c r="N273" s="9"/>
      <c r="O273" s="151"/>
      <c r="P273" s="137"/>
      <c r="Q273" s="137"/>
      <c r="R273" s="137"/>
    </row>
    <row r="274" spans="2:18" x14ac:dyDescent="0.25">
      <c r="B274" s="134"/>
      <c r="C274" s="134"/>
      <c r="D274" s="134"/>
      <c r="E274" s="134"/>
      <c r="F274" s="138" t="s">
        <v>27</v>
      </c>
      <c r="G274" s="139"/>
      <c r="H274" s="139"/>
      <c r="I274" s="139"/>
      <c r="J274" s="139"/>
      <c r="K274" s="140"/>
      <c r="L274" s="134"/>
      <c r="M274" s="137"/>
      <c r="N274" s="137"/>
      <c r="O274" s="137"/>
      <c r="P274" s="137"/>
      <c r="Q274" s="137"/>
      <c r="R274" s="137"/>
    </row>
    <row r="275" spans="2:18" ht="13.8" thickBot="1" x14ac:dyDescent="0.3">
      <c r="B275" s="134"/>
      <c r="C275" s="134"/>
      <c r="D275" s="134"/>
      <c r="E275" s="134"/>
      <c r="F275" s="152" t="s">
        <v>28</v>
      </c>
      <c r="G275" s="153"/>
      <c r="H275" s="153"/>
      <c r="I275" s="153"/>
      <c r="J275" s="153"/>
      <c r="K275" s="154"/>
      <c r="L275" s="134"/>
      <c r="M275" s="137"/>
      <c r="N275" s="137"/>
      <c r="O275" s="137"/>
      <c r="P275" s="137"/>
      <c r="Q275" s="155"/>
      <c r="R275" s="137"/>
    </row>
    <row r="276" spans="2:18" x14ac:dyDescent="0.25">
      <c r="K276" s="9"/>
    </row>
  </sheetData>
  <sheetProtection algorithmName="SHA-512" hashValue="vqIde7QKHL5xTTRzDISkVWkTwSxeFBK2Ao1+qLJb0za/Jgtc+1gvsfdmUGEfxHvYi6C9HBCb2zDfcFF58gl+6g==" saltValue="p8cFv3vuUua8AJZljqEP4g==" spinCount="100000" sheet="1" objects="1" scenarios="1"/>
  <mergeCells count="301">
    <mergeCell ref="C266:E266"/>
    <mergeCell ref="AM266:AR266"/>
    <mergeCell ref="C267:D267"/>
    <mergeCell ref="AN267:AR267"/>
    <mergeCell ref="B270:D271"/>
    <mergeCell ref="F270:K270"/>
    <mergeCell ref="P270:R271"/>
    <mergeCell ref="B260:C260"/>
    <mergeCell ref="B261:C261"/>
    <mergeCell ref="B262:C262"/>
    <mergeCell ref="B263:C263"/>
    <mergeCell ref="B264:C264"/>
    <mergeCell ref="B265:C265"/>
    <mergeCell ref="B254:C254"/>
    <mergeCell ref="B255:C255"/>
    <mergeCell ref="B256:C256"/>
    <mergeCell ref="B257:C257"/>
    <mergeCell ref="B258:C258"/>
    <mergeCell ref="B259:C259"/>
    <mergeCell ref="B248:C248"/>
    <mergeCell ref="B249:C249"/>
    <mergeCell ref="B250:C250"/>
    <mergeCell ref="B251:C251"/>
    <mergeCell ref="B252:C252"/>
    <mergeCell ref="B253:C253"/>
    <mergeCell ref="B242:C242"/>
    <mergeCell ref="B243:C243"/>
    <mergeCell ref="B244:C244"/>
    <mergeCell ref="B245:C245"/>
    <mergeCell ref="B246:C246"/>
    <mergeCell ref="B247:C247"/>
    <mergeCell ref="B236:C236"/>
    <mergeCell ref="B237:C237"/>
    <mergeCell ref="B238:C238"/>
    <mergeCell ref="B239:C239"/>
    <mergeCell ref="B240:C240"/>
    <mergeCell ref="B241:C241"/>
    <mergeCell ref="B230:C230"/>
    <mergeCell ref="B231:C231"/>
    <mergeCell ref="B232:C232"/>
    <mergeCell ref="B233:C233"/>
    <mergeCell ref="B234:C234"/>
    <mergeCell ref="B235:C235"/>
    <mergeCell ref="B224:C224"/>
    <mergeCell ref="B225:C225"/>
    <mergeCell ref="B226:C226"/>
    <mergeCell ref="B227:C227"/>
    <mergeCell ref="B228:C228"/>
    <mergeCell ref="B229:C229"/>
    <mergeCell ref="B218:C218"/>
    <mergeCell ref="B219:C219"/>
    <mergeCell ref="B220:C220"/>
    <mergeCell ref="B221:C221"/>
    <mergeCell ref="B222:C222"/>
    <mergeCell ref="B223:C223"/>
    <mergeCell ref="B212:C212"/>
    <mergeCell ref="B213:C213"/>
    <mergeCell ref="B214:C214"/>
    <mergeCell ref="B215:C215"/>
    <mergeCell ref="B216:C216"/>
    <mergeCell ref="B217:C217"/>
    <mergeCell ref="B206:C206"/>
    <mergeCell ref="B207:C207"/>
    <mergeCell ref="B208:C208"/>
    <mergeCell ref="B209:C209"/>
    <mergeCell ref="B210:C210"/>
    <mergeCell ref="B211:C211"/>
    <mergeCell ref="B200:C200"/>
    <mergeCell ref="B201:C201"/>
    <mergeCell ref="B202:C202"/>
    <mergeCell ref="B203:C203"/>
    <mergeCell ref="B204:C204"/>
    <mergeCell ref="B205:C205"/>
    <mergeCell ref="B194:C194"/>
    <mergeCell ref="B195:C195"/>
    <mergeCell ref="B196:C196"/>
    <mergeCell ref="B197:C197"/>
    <mergeCell ref="B198:C198"/>
    <mergeCell ref="B199:C199"/>
    <mergeCell ref="B188:C188"/>
    <mergeCell ref="B189:C189"/>
    <mergeCell ref="B190:C190"/>
    <mergeCell ref="B191:C191"/>
    <mergeCell ref="B192:C192"/>
    <mergeCell ref="B193:C193"/>
    <mergeCell ref="B182:C182"/>
    <mergeCell ref="B183:C183"/>
    <mergeCell ref="B184:C184"/>
    <mergeCell ref="B185:C185"/>
    <mergeCell ref="B186:C186"/>
    <mergeCell ref="B187:C187"/>
    <mergeCell ref="B176:C176"/>
    <mergeCell ref="B177:C177"/>
    <mergeCell ref="B178:C178"/>
    <mergeCell ref="B179:C179"/>
    <mergeCell ref="B180:C180"/>
    <mergeCell ref="B181:C181"/>
    <mergeCell ref="B170:C170"/>
    <mergeCell ref="B171:C171"/>
    <mergeCell ref="B172:C172"/>
    <mergeCell ref="B173:C173"/>
    <mergeCell ref="B174:C174"/>
    <mergeCell ref="B175:C175"/>
    <mergeCell ref="B164:C164"/>
    <mergeCell ref="B165:C165"/>
    <mergeCell ref="B166:C166"/>
    <mergeCell ref="B167:C167"/>
    <mergeCell ref="B168:C168"/>
    <mergeCell ref="B169:C169"/>
    <mergeCell ref="B158:C158"/>
    <mergeCell ref="B159:C159"/>
    <mergeCell ref="B160:C160"/>
    <mergeCell ref="B161:C161"/>
    <mergeCell ref="B162:C162"/>
    <mergeCell ref="B163:C163"/>
    <mergeCell ref="B152:C152"/>
    <mergeCell ref="B153:C153"/>
    <mergeCell ref="B154:C154"/>
    <mergeCell ref="B155:C155"/>
    <mergeCell ref="B156:C156"/>
    <mergeCell ref="B157:C157"/>
    <mergeCell ref="B146:C146"/>
    <mergeCell ref="B147:C147"/>
    <mergeCell ref="B148:C148"/>
    <mergeCell ref="B149:C149"/>
    <mergeCell ref="B150:C150"/>
    <mergeCell ref="B151:C151"/>
    <mergeCell ref="B140:C140"/>
    <mergeCell ref="B141:C141"/>
    <mergeCell ref="B142:C142"/>
    <mergeCell ref="B143:C143"/>
    <mergeCell ref="B144:C144"/>
    <mergeCell ref="B145:C145"/>
    <mergeCell ref="B134:C134"/>
    <mergeCell ref="B135:C135"/>
    <mergeCell ref="B136:C136"/>
    <mergeCell ref="B137:C137"/>
    <mergeCell ref="B138:C138"/>
    <mergeCell ref="B139:C139"/>
    <mergeCell ref="B128:C128"/>
    <mergeCell ref="B129:C129"/>
    <mergeCell ref="B130:C130"/>
    <mergeCell ref="B131:C131"/>
    <mergeCell ref="B132:C132"/>
    <mergeCell ref="B133:C133"/>
    <mergeCell ref="B122:C122"/>
    <mergeCell ref="B123:C123"/>
    <mergeCell ref="B124:C124"/>
    <mergeCell ref="B125:C125"/>
    <mergeCell ref="B126:C126"/>
    <mergeCell ref="B127:C127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80:C80"/>
    <mergeCell ref="B81:C81"/>
    <mergeCell ref="B82:C82"/>
    <mergeCell ref="B83:C83"/>
    <mergeCell ref="B84:C84"/>
    <mergeCell ref="B85:C85"/>
    <mergeCell ref="B74:C74"/>
    <mergeCell ref="B75:C75"/>
    <mergeCell ref="B76:C76"/>
    <mergeCell ref="B77:C77"/>
    <mergeCell ref="B78:C78"/>
    <mergeCell ref="B79:C79"/>
    <mergeCell ref="B68:C68"/>
    <mergeCell ref="B69:C69"/>
    <mergeCell ref="B70:C70"/>
    <mergeCell ref="B71:C71"/>
    <mergeCell ref="B72:C72"/>
    <mergeCell ref="B73:C73"/>
    <mergeCell ref="B62:C62"/>
    <mergeCell ref="B63:C63"/>
    <mergeCell ref="B64:C64"/>
    <mergeCell ref="B65:C65"/>
    <mergeCell ref="B66:C66"/>
    <mergeCell ref="B67:C67"/>
    <mergeCell ref="B56:C56"/>
    <mergeCell ref="B57:C57"/>
    <mergeCell ref="B58:C58"/>
    <mergeCell ref="B59:C59"/>
    <mergeCell ref="B60:C60"/>
    <mergeCell ref="B61:C61"/>
    <mergeCell ref="B50:C50"/>
    <mergeCell ref="B51:C51"/>
    <mergeCell ref="B52:C52"/>
    <mergeCell ref="B53:C53"/>
    <mergeCell ref="B54:C54"/>
    <mergeCell ref="B55:C55"/>
    <mergeCell ref="B44:C44"/>
    <mergeCell ref="B45:C45"/>
    <mergeCell ref="B46:C46"/>
    <mergeCell ref="B47:C47"/>
    <mergeCell ref="B48:C48"/>
    <mergeCell ref="B49:C49"/>
    <mergeCell ref="B38:C38"/>
    <mergeCell ref="B39:C39"/>
    <mergeCell ref="B40:C40"/>
    <mergeCell ref="B41:C41"/>
    <mergeCell ref="B42:C42"/>
    <mergeCell ref="B43:C43"/>
    <mergeCell ref="B32:C32"/>
    <mergeCell ref="B33:C33"/>
    <mergeCell ref="B34:C34"/>
    <mergeCell ref="B35:C35"/>
    <mergeCell ref="B36:C36"/>
    <mergeCell ref="B37:C37"/>
    <mergeCell ref="B31:C31"/>
    <mergeCell ref="B20:C20"/>
    <mergeCell ref="B21:C21"/>
    <mergeCell ref="B22:C22"/>
    <mergeCell ref="B23:C23"/>
    <mergeCell ref="B24:C24"/>
    <mergeCell ref="B25:C25"/>
    <mergeCell ref="R13:R14"/>
    <mergeCell ref="B15:C15"/>
    <mergeCell ref="B16:C16"/>
    <mergeCell ref="B17:C17"/>
    <mergeCell ref="B18:C18"/>
    <mergeCell ref="B19:C19"/>
    <mergeCell ref="L13:L14"/>
    <mergeCell ref="M13:M14"/>
    <mergeCell ref="N13:N14"/>
    <mergeCell ref="O13:O14"/>
    <mergeCell ref="P13:P14"/>
    <mergeCell ref="Q13:Q14"/>
    <mergeCell ref="B26:C26"/>
    <mergeCell ref="B27:C27"/>
    <mergeCell ref="B28:C28"/>
    <mergeCell ref="B29:C29"/>
    <mergeCell ref="B30:C30"/>
    <mergeCell ref="B4:D4"/>
    <mergeCell ref="E4:R4"/>
    <mergeCell ref="E5:F5"/>
    <mergeCell ref="AJ5:AL5"/>
    <mergeCell ref="AJ6:AL6"/>
    <mergeCell ref="B7:D7"/>
    <mergeCell ref="E7:F7"/>
    <mergeCell ref="AB1:AF1"/>
    <mergeCell ref="AH1:AL2"/>
    <mergeCell ref="AB2:AC2"/>
    <mergeCell ref="AD2:AF2"/>
    <mergeCell ref="B3:D3"/>
    <mergeCell ref="E3:F3"/>
    <mergeCell ref="AD3:AF3"/>
    <mergeCell ref="A13:A14"/>
    <mergeCell ref="B13:C14"/>
    <mergeCell ref="D13:D14"/>
    <mergeCell ref="E13:E14"/>
    <mergeCell ref="F13:F14"/>
    <mergeCell ref="G13:K13"/>
    <mergeCell ref="AE12:AF14"/>
    <mergeCell ref="AG12:AH14"/>
    <mergeCell ref="AI12:AI14"/>
    <mergeCell ref="G12:L12"/>
    <mergeCell ref="M12:P12"/>
    <mergeCell ref="AC12:AC14"/>
    <mergeCell ref="AD12:AD14"/>
    <mergeCell ref="AJ12:AJ14"/>
    <mergeCell ref="AK12:AK14"/>
    <mergeCell ref="AL12:AL14"/>
    <mergeCell ref="B8:D8"/>
    <mergeCell ref="E8:R8"/>
    <mergeCell ref="B10:L10"/>
    <mergeCell ref="M10:R10"/>
    <mergeCell ref="AC11:AD11"/>
    <mergeCell ref="B12:F12"/>
  </mergeCells>
  <dataValidations count="1">
    <dataValidation type="list" allowBlank="1" showInputMessage="1" showErrorMessage="1" sqref="G16:K265" xr:uid="{2CC46268-93D2-4F25-9F97-1C692C1703A2}">
      <formula1>$M$271:$M$272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04A28-63E5-4E11-BA80-107C05D4CC0E}">
  <dimension ref="A1:BA278"/>
  <sheetViews>
    <sheetView showGridLines="0" showRowColHeaders="0" workbookViewId="0">
      <selection activeCell="C284" sqref="C284"/>
    </sheetView>
  </sheetViews>
  <sheetFormatPr defaultColWidth="9.109375" defaultRowHeight="13.2" x14ac:dyDescent="0.25"/>
  <cols>
    <col min="1" max="1" width="10.44140625" style="6" customWidth="1"/>
    <col min="2" max="2" width="6.5546875" style="6" customWidth="1"/>
    <col min="3" max="3" width="40.6640625" style="6" customWidth="1"/>
    <col min="4" max="5" width="7" style="6" customWidth="1"/>
    <col min="6" max="6" width="13.33203125" style="8" customWidth="1"/>
    <col min="7" max="11" width="5.44140625" style="6" customWidth="1"/>
    <col min="12" max="12" width="13.44140625" style="6" customWidth="1"/>
    <col min="13" max="18" width="13.44140625" style="8" customWidth="1"/>
    <col min="19" max="19" width="0.33203125" style="8" customWidth="1"/>
    <col min="20" max="22" width="9.44140625" style="6" customWidth="1"/>
    <col min="23" max="23" width="10.88671875" style="6" customWidth="1"/>
    <col min="24" max="27" width="9.109375" style="6"/>
    <col min="28" max="28" width="9.33203125" style="90" hidden="1" customWidth="1"/>
    <col min="29" max="29" width="21.5546875" style="6" hidden="1" customWidth="1"/>
    <col min="30" max="30" width="12.88671875" style="6" hidden="1" customWidth="1"/>
    <col min="31" max="32" width="12.6640625" style="6" hidden="1" customWidth="1"/>
    <col min="33" max="33" width="13.44140625" style="84" hidden="1" customWidth="1"/>
    <col min="34" max="34" width="13.44140625" style="6" hidden="1" customWidth="1"/>
    <col min="35" max="38" width="13.6640625" style="6" hidden="1" customWidth="1"/>
    <col min="39" max="39" width="9.109375" style="6" hidden="1" customWidth="1"/>
    <col min="40" max="40" width="19.6640625" style="6" hidden="1" customWidth="1"/>
    <col min="41" max="41" width="25.33203125" style="6" hidden="1" customWidth="1"/>
    <col min="42" max="42" width="9.109375" style="6" hidden="1" customWidth="1"/>
    <col min="43" max="43" width="18.88671875" style="6" hidden="1" customWidth="1"/>
    <col min="44" max="44" width="9.88671875" style="6" hidden="1" customWidth="1"/>
    <col min="45" max="45" width="17.5546875" style="6" hidden="1" customWidth="1"/>
    <col min="46" max="46" width="11.6640625" style="6" hidden="1" customWidth="1"/>
    <col min="47" max="47" width="16" style="6" hidden="1" customWidth="1"/>
    <col min="48" max="53" width="9.109375" style="6" hidden="1" customWidth="1"/>
    <col min="54" max="16384" width="9.109375" style="6"/>
  </cols>
  <sheetData>
    <row r="1" spans="1:53" ht="15.6" x14ac:dyDescent="0.25">
      <c r="A1" s="33"/>
      <c r="B1" s="7" t="s">
        <v>403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6"/>
      <c r="S1" s="157"/>
      <c r="T1" s="157"/>
      <c r="U1" s="158"/>
      <c r="V1" s="33"/>
      <c r="W1" s="33"/>
      <c r="X1" s="33"/>
      <c r="Y1" s="33"/>
      <c r="Z1" s="33"/>
      <c r="AB1" s="285" t="s">
        <v>113</v>
      </c>
      <c r="AC1" s="286"/>
      <c r="AD1" s="286"/>
      <c r="AE1" s="286"/>
      <c r="AF1" s="287"/>
      <c r="AG1" s="74"/>
      <c r="AH1" s="279" t="s">
        <v>112</v>
      </c>
      <c r="AI1" s="280"/>
      <c r="AJ1" s="280"/>
      <c r="AK1" s="280"/>
      <c r="AL1" s="281"/>
      <c r="AN1" s="75" t="s">
        <v>33</v>
      </c>
      <c r="AO1" s="76" t="str">
        <f ca="1">RIGHT(CELL("filename",A1),LEN(CELL("filename",A1))-FIND("]",CELL("filename",A1)))</f>
        <v>11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6" x14ac:dyDescent="0.25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6"/>
      <c r="S2" s="157"/>
      <c r="T2" s="159"/>
      <c r="U2" s="158"/>
      <c r="V2" s="33"/>
      <c r="W2" s="33"/>
      <c r="X2" s="33"/>
      <c r="Y2" s="33"/>
      <c r="Z2" s="33"/>
      <c r="AB2" s="295" t="s">
        <v>49</v>
      </c>
      <c r="AC2" s="296"/>
      <c r="AD2" s="292" t="s">
        <v>49</v>
      </c>
      <c r="AE2" s="293"/>
      <c r="AF2" s="294"/>
      <c r="AG2" s="74"/>
      <c r="AH2" s="282"/>
      <c r="AI2" s="283"/>
      <c r="AJ2" s="283"/>
      <c r="AK2" s="283"/>
      <c r="AL2" s="284"/>
      <c r="AN2" s="242" t="s">
        <v>108</v>
      </c>
      <c r="AO2" s="77">
        <f ca="1">VLOOKUP(AO1,AP2:AQ19,2,FALSE)</f>
        <v>0</v>
      </c>
      <c r="AP2" s="79" t="s">
        <v>105</v>
      </c>
      <c r="AQ2" s="79"/>
      <c r="AR2" s="80">
        <f t="shared" ref="AR2:AR13" ca="1" si="0">MAX($AS$2:$AS$13)</f>
        <v>12</v>
      </c>
      <c r="AS2" s="81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5">
      <c r="A3" s="33"/>
      <c r="B3" s="297" t="str">
        <f ca="1">INDIRECT( "'" &amp; $AD$2 &amp; "'!B3")</f>
        <v>Šifra proračunskega uporabnika:</v>
      </c>
      <c r="C3" s="297"/>
      <c r="D3" s="298"/>
      <c r="E3" s="259"/>
      <c r="F3" s="260"/>
      <c r="R3" s="72"/>
      <c r="S3" s="159"/>
      <c r="T3" s="158"/>
      <c r="U3" s="158"/>
      <c r="V3" s="33"/>
      <c r="W3" s="33"/>
      <c r="X3" s="33"/>
      <c r="Y3" s="33"/>
      <c r="Z3" s="33"/>
      <c r="AB3" s="82" t="s">
        <v>78</v>
      </c>
      <c r="AC3" s="83"/>
      <c r="AD3" s="292" t="s">
        <v>78</v>
      </c>
      <c r="AE3" s="293"/>
      <c r="AF3" s="294"/>
      <c r="AH3" s="85" t="s">
        <v>110</v>
      </c>
      <c r="AI3" s="86" t="s">
        <v>116</v>
      </c>
      <c r="AJ3" s="87"/>
      <c r="AK3" s="87"/>
      <c r="AL3" s="88"/>
      <c r="AN3" s="75" t="s">
        <v>106</v>
      </c>
      <c r="AO3" s="77">
        <f ca="1">VLOOKUP(AO1,AP2:AS19,4,FALSE)</f>
        <v>1</v>
      </c>
      <c r="AP3" s="79" t="s">
        <v>36</v>
      </c>
      <c r="AQ3" s="79" t="str">
        <f t="shared" ref="AQ3:AQ19" si="3">+AP2</f>
        <v>11</v>
      </c>
      <c r="AR3" s="80">
        <f t="shared" ca="1" si="0"/>
        <v>12</v>
      </c>
      <c r="AS3" s="81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5">
      <c r="A4" s="33"/>
      <c r="B4" s="297" t="str">
        <f ca="1">INDIRECT( "'" &amp; $AD$2 &amp; "'!B4")</f>
        <v>Organizacijska enota:</v>
      </c>
      <c r="C4" s="297"/>
      <c r="D4" s="297"/>
      <c r="E4" s="304"/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5"/>
      <c r="Q4" s="305"/>
      <c r="R4" s="302"/>
      <c r="S4" s="160"/>
      <c r="T4" s="160"/>
      <c r="U4" s="33"/>
      <c r="V4" s="33"/>
      <c r="W4" s="33"/>
      <c r="X4" s="33"/>
      <c r="Y4" s="33"/>
      <c r="Z4" s="33"/>
      <c r="AH4" s="75" t="s">
        <v>109</v>
      </c>
      <c r="AI4" s="30">
        <v>6</v>
      </c>
      <c r="AJ4" s="87"/>
      <c r="AK4" s="87"/>
      <c r="AL4" s="88"/>
      <c r="AN4" s="75" t="s">
        <v>77</v>
      </c>
      <c r="AO4" s="77">
        <f ca="1">VLOOKUP(AO1,AP2:AR19,3,FALSE)</f>
        <v>12</v>
      </c>
      <c r="AP4" s="79" t="s">
        <v>95</v>
      </c>
      <c r="AQ4" s="79" t="str">
        <f t="shared" si="3"/>
        <v>12</v>
      </c>
      <c r="AR4" s="80">
        <f t="shared" ca="1" si="0"/>
        <v>12</v>
      </c>
      <c r="AS4" s="81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5">
      <c r="A5" s="33"/>
      <c r="B5" s="232" t="str">
        <f ca="1">INDIRECT( "'" &amp; $AD$2 &amp; "'!B5")</f>
        <v>Leto:</v>
      </c>
      <c r="C5" s="232"/>
      <c r="D5" s="232"/>
      <c r="E5" s="303"/>
      <c r="F5" s="302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X5" s="33"/>
      <c r="Y5" s="33"/>
      <c r="Z5" s="33"/>
      <c r="AB5" s="91"/>
      <c r="AC5" s="73"/>
      <c r="AD5" s="73"/>
      <c r="AE5" s="73"/>
      <c r="AH5" s="75" t="s">
        <v>111</v>
      </c>
      <c r="AI5" s="30">
        <v>29</v>
      </c>
      <c r="AJ5" s="289" t="str">
        <f>+$AD$2</f>
        <v>OSNOVNA PLAČA</v>
      </c>
      <c r="AK5" s="290"/>
      <c r="AL5" s="291"/>
      <c r="AN5" s="75" t="s">
        <v>106</v>
      </c>
      <c r="AO5" s="77" t="str">
        <f ca="1">VLOOKUP(AO1,AP2:AU19,6,FALSE)</f>
        <v>november</v>
      </c>
      <c r="AP5" s="79" t="s">
        <v>96</v>
      </c>
      <c r="AQ5" s="79" t="str">
        <f t="shared" si="3"/>
        <v>1</v>
      </c>
      <c r="AR5" s="80">
        <f t="shared" ca="1" si="0"/>
        <v>12</v>
      </c>
      <c r="AS5" s="81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5">
      <c r="B6" s="17"/>
      <c r="C6" s="17"/>
      <c r="D6" s="17"/>
      <c r="E6" s="8"/>
      <c r="F6" s="6"/>
      <c r="R6" s="72"/>
      <c r="S6" s="72"/>
      <c r="T6" s="73"/>
      <c r="AB6" s="91"/>
      <c r="AE6" s="73"/>
      <c r="AH6" s="75" t="s">
        <v>111</v>
      </c>
      <c r="AI6" s="30">
        <v>29</v>
      </c>
      <c r="AJ6" s="288" t="str">
        <f>+$AD$3</f>
        <v>OBRAČUNANA OSNOVNA PLAČA</v>
      </c>
      <c r="AK6" s="288"/>
      <c r="AL6" s="288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november </v>
      </c>
      <c r="AP6" s="79" t="s">
        <v>97</v>
      </c>
      <c r="AQ6" s="79" t="str">
        <f t="shared" si="3"/>
        <v>2</v>
      </c>
      <c r="AR6" s="80">
        <f t="shared" ca="1" si="0"/>
        <v>12</v>
      </c>
      <c r="AS6" s="81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5">
      <c r="B7" s="299" t="s">
        <v>9</v>
      </c>
      <c r="C7" s="299"/>
      <c r="D7" s="300"/>
      <c r="E7" s="301"/>
      <c r="F7" s="302"/>
      <c r="R7" s="72"/>
      <c r="S7" s="72"/>
      <c r="T7" s="73"/>
      <c r="AB7" s="91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9" t="s">
        <v>98</v>
      </c>
      <c r="AQ7" s="79" t="str">
        <f t="shared" si="3"/>
        <v>3</v>
      </c>
      <c r="AR7" s="80">
        <f t="shared" ca="1" si="0"/>
        <v>12</v>
      </c>
      <c r="AS7" s="81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5">
      <c r="B8" s="299" t="s">
        <v>10</v>
      </c>
      <c r="C8" s="299"/>
      <c r="D8" s="306"/>
      <c r="E8" s="304"/>
      <c r="F8" s="305"/>
      <c r="G8" s="305"/>
      <c r="H8" s="305"/>
      <c r="I8" s="305"/>
      <c r="J8" s="305"/>
      <c r="K8" s="305"/>
      <c r="L8" s="305"/>
      <c r="M8" s="305"/>
      <c r="N8" s="305"/>
      <c r="O8" s="305"/>
      <c r="P8" s="305"/>
      <c r="Q8" s="305"/>
      <c r="R8" s="302"/>
      <c r="S8" s="89"/>
      <c r="T8" s="89"/>
      <c r="AP8" s="79" t="s">
        <v>99</v>
      </c>
      <c r="AQ8" s="79" t="str">
        <f t="shared" si="3"/>
        <v>4</v>
      </c>
      <c r="AR8" s="80">
        <f t="shared" ca="1" si="0"/>
        <v>12</v>
      </c>
      <c r="AS8" s="81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2" thickBot="1" x14ac:dyDescent="0.3">
      <c r="B9" s="7"/>
      <c r="C9" s="7"/>
      <c r="AP9" s="79" t="s">
        <v>100</v>
      </c>
      <c r="AQ9" s="79" t="str">
        <f t="shared" si="3"/>
        <v>5</v>
      </c>
      <c r="AR9" s="80">
        <f t="shared" ca="1" si="0"/>
        <v>12</v>
      </c>
      <c r="AS9" s="81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3">
      <c r="B10" s="311" t="s">
        <v>0</v>
      </c>
      <c r="C10" s="312"/>
      <c r="D10" s="312"/>
      <c r="E10" s="312"/>
      <c r="F10" s="312"/>
      <c r="G10" s="312"/>
      <c r="H10" s="312"/>
      <c r="I10" s="312"/>
      <c r="J10" s="312"/>
      <c r="K10" s="312"/>
      <c r="L10" s="313"/>
      <c r="M10" s="369" t="s">
        <v>1</v>
      </c>
      <c r="N10" s="370"/>
      <c r="O10" s="370"/>
      <c r="P10" s="370"/>
      <c r="Q10" s="370"/>
      <c r="R10" s="370"/>
      <c r="S10" s="92"/>
      <c r="T10" s="93"/>
      <c r="AP10" s="79" t="s">
        <v>101</v>
      </c>
      <c r="AQ10" s="79" t="str">
        <f t="shared" si="3"/>
        <v>6</v>
      </c>
      <c r="AR10" s="80">
        <f t="shared" ca="1" si="0"/>
        <v>12</v>
      </c>
      <c r="AS10" s="81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8" thickBot="1" x14ac:dyDescent="0.3">
      <c r="B11" s="94"/>
      <c r="C11" s="94"/>
      <c r="D11" s="94"/>
      <c r="E11" s="94"/>
      <c r="F11" s="95"/>
      <c r="G11" s="96"/>
      <c r="H11" s="96"/>
      <c r="I11" s="96"/>
      <c r="J11" s="96"/>
      <c r="K11" s="96"/>
      <c r="L11" s="96"/>
      <c r="M11" s="95"/>
      <c r="N11" s="95"/>
      <c r="O11" s="95"/>
      <c r="P11" s="95"/>
      <c r="Q11" s="95"/>
      <c r="R11" s="97"/>
      <c r="S11" s="89"/>
      <c r="T11" s="87"/>
      <c r="AC11" s="364" t="s">
        <v>35</v>
      </c>
      <c r="AD11" s="364"/>
      <c r="AG11" s="6"/>
      <c r="AP11" s="79" t="s">
        <v>102</v>
      </c>
      <c r="AQ11" s="79" t="str">
        <f t="shared" si="3"/>
        <v>7</v>
      </c>
      <c r="AR11" s="80">
        <f t="shared" ca="1" si="0"/>
        <v>12</v>
      </c>
      <c r="AS11" s="81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5">
      <c r="A12" s="241"/>
      <c r="B12" s="371" t="s">
        <v>13</v>
      </c>
      <c r="C12" s="372"/>
      <c r="D12" s="372"/>
      <c r="E12" s="372"/>
      <c r="F12" s="373"/>
      <c r="G12" s="317" t="s">
        <v>14</v>
      </c>
      <c r="H12" s="318"/>
      <c r="I12" s="318"/>
      <c r="J12" s="318"/>
      <c r="K12" s="318"/>
      <c r="L12" s="319"/>
      <c r="M12" s="348" t="s">
        <v>80</v>
      </c>
      <c r="N12" s="349"/>
      <c r="O12" s="349"/>
      <c r="P12" s="349"/>
      <c r="Q12" s="98" t="s">
        <v>38</v>
      </c>
      <c r="R12" s="99" t="s">
        <v>84</v>
      </c>
      <c r="S12" s="100"/>
      <c r="AB12" s="101"/>
      <c r="AC12" s="339" t="str">
        <f>+Q12</f>
        <v>IZPLAČILO REDNE DELOVNE USPEŠNOSTI</v>
      </c>
      <c r="AD12" s="339" t="str">
        <f>+R12</f>
        <v>NAJVIŠJE MOŽNO IZPLAČILO REDNE LETNE DELOVNE USPEŠNOSTI</v>
      </c>
      <c r="AE12" s="362" t="s">
        <v>15</v>
      </c>
      <c r="AF12" s="362"/>
      <c r="AG12" s="363" t="s">
        <v>16</v>
      </c>
      <c r="AH12" s="363"/>
      <c r="AI12" s="339" t="s">
        <v>17</v>
      </c>
      <c r="AJ12" s="339" t="s">
        <v>18</v>
      </c>
      <c r="AK12" s="339" t="str">
        <f>+AD3</f>
        <v>OBRAČUNANA OSNOVNA PLAČA</v>
      </c>
      <c r="AL12" s="339" t="str">
        <f>+AD2</f>
        <v>OSNOVNA PLAČA</v>
      </c>
      <c r="AN12" s="6"/>
      <c r="AO12" s="6"/>
      <c r="AP12" s="79" t="s">
        <v>103</v>
      </c>
      <c r="AQ12" s="79" t="str">
        <f t="shared" si="3"/>
        <v>8</v>
      </c>
      <c r="AR12" s="80">
        <f t="shared" ca="1" si="0"/>
        <v>12</v>
      </c>
      <c r="AS12" s="81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5">
      <c r="A13" s="275" t="s">
        <v>130</v>
      </c>
      <c r="B13" s="323" t="s">
        <v>2</v>
      </c>
      <c r="C13" s="324"/>
      <c r="D13" s="307" t="s">
        <v>11</v>
      </c>
      <c r="E13" s="307" t="s">
        <v>12</v>
      </c>
      <c r="F13" s="309" t="s">
        <v>94</v>
      </c>
      <c r="G13" s="320" t="s">
        <v>39</v>
      </c>
      <c r="H13" s="321"/>
      <c r="I13" s="321"/>
      <c r="J13" s="321"/>
      <c r="K13" s="322"/>
      <c r="L13" s="342" t="s">
        <v>3</v>
      </c>
      <c r="M13" s="346" t="s">
        <v>79</v>
      </c>
      <c r="N13" s="277" t="s">
        <v>82</v>
      </c>
      <c r="O13" s="340" t="s">
        <v>81</v>
      </c>
      <c r="P13" s="277" t="s">
        <v>82</v>
      </c>
      <c r="Q13" s="365" t="s">
        <v>82</v>
      </c>
      <c r="R13" s="367" t="s">
        <v>82</v>
      </c>
      <c r="S13" s="170"/>
      <c r="T13" s="33"/>
      <c r="U13" s="33"/>
      <c r="V13" s="33"/>
      <c r="W13" s="33"/>
      <c r="X13" s="33"/>
      <c r="Y13" s="33"/>
      <c r="AC13" s="339"/>
      <c r="AD13" s="339"/>
      <c r="AE13" s="362"/>
      <c r="AF13" s="362"/>
      <c r="AG13" s="363"/>
      <c r="AH13" s="363"/>
      <c r="AI13" s="339"/>
      <c r="AJ13" s="339"/>
      <c r="AK13" s="339"/>
      <c r="AL13" s="339"/>
      <c r="AP13" s="79" t="s">
        <v>104</v>
      </c>
      <c r="AQ13" s="79" t="str">
        <f t="shared" si="3"/>
        <v>9</v>
      </c>
      <c r="AR13" s="80">
        <f t="shared" ca="1" si="0"/>
        <v>12</v>
      </c>
      <c r="AS13" s="81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8" thickBot="1" x14ac:dyDescent="0.3">
      <c r="A14" s="276"/>
      <c r="B14" s="325"/>
      <c r="C14" s="326"/>
      <c r="D14" s="308"/>
      <c r="E14" s="308"/>
      <c r="F14" s="310"/>
      <c r="G14" s="102" t="s">
        <v>4</v>
      </c>
      <c r="H14" s="103" t="s">
        <v>5</v>
      </c>
      <c r="I14" s="104" t="s">
        <v>6</v>
      </c>
      <c r="J14" s="103" t="s">
        <v>22</v>
      </c>
      <c r="K14" s="105" t="s">
        <v>23</v>
      </c>
      <c r="L14" s="343"/>
      <c r="M14" s="347"/>
      <c r="N14" s="278"/>
      <c r="O14" s="341"/>
      <c r="P14" s="278"/>
      <c r="Q14" s="366"/>
      <c r="R14" s="368"/>
      <c r="S14" s="170"/>
      <c r="T14" s="33"/>
      <c r="U14" s="33"/>
      <c r="V14" s="33"/>
      <c r="W14" s="33"/>
      <c r="X14" s="33"/>
      <c r="Y14" s="33"/>
      <c r="AC14" s="339"/>
      <c r="AD14" s="339"/>
      <c r="AE14" s="362"/>
      <c r="AF14" s="362"/>
      <c r="AG14" s="363"/>
      <c r="AH14" s="363"/>
      <c r="AI14" s="339"/>
      <c r="AJ14" s="339"/>
      <c r="AK14" s="339"/>
      <c r="AL14" s="339"/>
      <c r="AP14" s="79" t="s">
        <v>117</v>
      </c>
      <c r="AQ14" s="79" t="str">
        <f t="shared" si="3"/>
        <v>10</v>
      </c>
      <c r="AR14" s="80">
        <f ca="1">MAX($AS$14:$AS$17)</f>
        <v>4</v>
      </c>
      <c r="AS14" s="81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5">
      <c r="A15" s="162"/>
      <c r="B15" s="344">
        <v>1</v>
      </c>
      <c r="C15" s="345"/>
      <c r="D15" s="162">
        <v>2</v>
      </c>
      <c r="E15" s="247">
        <v>3</v>
      </c>
      <c r="F15" s="163">
        <v>4</v>
      </c>
      <c r="G15" s="106">
        <v>5</v>
      </c>
      <c r="H15" s="107">
        <v>6</v>
      </c>
      <c r="I15" s="108">
        <v>7</v>
      </c>
      <c r="J15" s="107">
        <v>8</v>
      </c>
      <c r="K15" s="109">
        <v>9</v>
      </c>
      <c r="L15" s="171" t="s">
        <v>32</v>
      </c>
      <c r="M15" s="172" t="s">
        <v>76</v>
      </c>
      <c r="N15" s="172"/>
      <c r="O15" s="173" t="s">
        <v>90</v>
      </c>
      <c r="P15" s="174" t="s">
        <v>91</v>
      </c>
      <c r="Q15" s="175" t="s">
        <v>92</v>
      </c>
      <c r="R15" s="176">
        <v>15</v>
      </c>
      <c r="S15" s="177"/>
      <c r="T15" s="37"/>
      <c r="U15" s="37"/>
      <c r="V15" s="37"/>
      <c r="W15" s="37"/>
      <c r="X15" s="37"/>
      <c r="Y15" s="37"/>
      <c r="AB15" s="110" t="s">
        <v>34</v>
      </c>
      <c r="AC15" s="111" t="str">
        <f>+Q13</f>
        <v>€</v>
      </c>
      <c r="AD15" s="111" t="str">
        <f>+R13</f>
        <v>€</v>
      </c>
      <c r="AE15" s="112" t="s">
        <v>19</v>
      </c>
      <c r="AF15" s="112" t="s">
        <v>20</v>
      </c>
      <c r="AG15" s="113" t="s">
        <v>19</v>
      </c>
      <c r="AH15" s="114" t="s">
        <v>20</v>
      </c>
      <c r="AI15" s="115" t="s">
        <v>20</v>
      </c>
      <c r="AJ15" s="116" t="s">
        <v>20</v>
      </c>
      <c r="AK15" s="111" t="s">
        <v>20</v>
      </c>
      <c r="AL15" s="111" t="s">
        <v>20</v>
      </c>
      <c r="AN15" s="6"/>
      <c r="AO15" s="6"/>
      <c r="AP15" s="79" t="s">
        <v>118</v>
      </c>
      <c r="AQ15" s="79" t="str">
        <f t="shared" si="3"/>
        <v>11-1</v>
      </c>
      <c r="AR15" s="80">
        <f ca="1">MAX($AS$14:$AS$17)</f>
        <v>4</v>
      </c>
      <c r="AS15" s="81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7" customHeight="1" x14ac:dyDescent="0.25">
      <c r="A16" s="53">
        <f>'OSNOVNA PLAČA'!A10</f>
        <v>1</v>
      </c>
      <c r="B16" s="333" t="str">
        <f t="shared" ref="B16:B79" ca="1" si="4">IF(LEN(INDIRECT( "'" &amp; $AD$2 &amp; "'!B" &amp; TEXT($AB16-6,0)))&gt;0,INDIRECT( "'" &amp; $AD$2 &amp; "'!B" &amp; TEXT($AB16-6,0)),"")</f>
        <v>A1</v>
      </c>
      <c r="C16" s="333"/>
      <c r="D16" s="54" t="str">
        <f>IF(LEN('OSNOVNA PLAČA'!C10)&gt;0,'OSNOVNA PLAČA'!C10,"")</f>
        <v>V</v>
      </c>
      <c r="E16" s="55">
        <f>IF(LEN('OSNOVNA PLAČA'!D10)&gt;0,'OSNOVNA PLAČA'!D10,"")</f>
        <v>20</v>
      </c>
      <c r="F16" s="164">
        <f ca="1">IF(LEN(B16)&gt;0,'OBRAČUNANA OSNOVNA PLAČA'!O10,"")</f>
        <v>1000</v>
      </c>
      <c r="G16" s="57">
        <v>1</v>
      </c>
      <c r="H16" s="57"/>
      <c r="I16" s="57"/>
      <c r="J16" s="57">
        <v>1</v>
      </c>
      <c r="K16" s="57"/>
      <c r="L16" s="178">
        <f t="shared" ref="L16:L79" si="5">+G16+H16+I16+J16+K16</f>
        <v>2</v>
      </c>
      <c r="M16" s="179">
        <f ca="1">IF(LEN(B16)&gt;0,L16/5,"")</f>
        <v>0.4</v>
      </c>
      <c r="N16" s="179">
        <f ca="1">IF(LEN(B16)&gt;0,F16*M16,"")</f>
        <v>400</v>
      </c>
      <c r="O16" s="180">
        <f t="shared" ref="O16:O79" ca="1" si="6">IF(LEN(B16)&gt;0,M16*$P$267,"")</f>
        <v>3.6727272727272726E-2</v>
      </c>
      <c r="P16" s="181">
        <f ca="1">IF(LEN(B16)&gt;0,F16*O16,"")</f>
        <v>36.727272727272727</v>
      </c>
      <c r="Q16" s="182">
        <f t="shared" ref="Q16:Q79" ca="1" si="7">MIN(P16,R16)</f>
        <v>36.727272727272727</v>
      </c>
      <c r="R16" s="182">
        <f ca="1">IF(LEN(B16)&gt;0,'10'!R16-'10'!Q16,"")</f>
        <v>1376.5342534825852</v>
      </c>
      <c r="S16" s="183"/>
      <c r="T16" s="33"/>
      <c r="U16" s="33"/>
      <c r="V16" s="33"/>
      <c r="W16" s="33"/>
      <c r="X16" s="33"/>
      <c r="Y16" s="33"/>
      <c r="AB16" s="243">
        <f>ROW()</f>
        <v>16</v>
      </c>
      <c r="AC16" s="118">
        <f t="shared" ref="AC16:AC79" ca="1" si="8">IF($AO$3=1,0,INDIRECT( "'" &amp; $AO$2 &amp; "'!P" &amp; TEXT($AB16,0)))</f>
        <v>0</v>
      </c>
      <c r="AD16" s="118">
        <f t="shared" ref="AD16:AD79" ca="1" si="9">IF($AO$3=1,(INDIRECT( "'" &amp; $AD$2 &amp; "'!F" &amp; TEXT($AB16-6,0))*2/12+INDIRECT( "'" &amp; $AD$2 &amp; "'!G" &amp; TEXT($AB16-6,0))*10/12)*2,INDIRECT( "'" &amp; $AO$2 &amp; "'!Q" &amp; TEXT($AB16,0)))</f>
        <v>2000</v>
      </c>
      <c r="AE16" s="119">
        <f t="shared" ref="AE16:AE79" ca="1" si="10">IF(AC16&gt;=AD16,"-",$L16/(5*MAX($M$271:$M$272)))</f>
        <v>0.4</v>
      </c>
      <c r="AF16" s="118">
        <f t="shared" ref="AF16:AF79" ca="1" si="11">IF(AC16&gt;=AD16,"-",$L16/(5*MAX($M$271:$M$272))*AK16)</f>
        <v>400</v>
      </c>
      <c r="AG16" s="119">
        <f t="shared" ref="AG16:AG79" ca="1" si="12">IF(AE16="-","-",AE16*$AF$267)</f>
        <v>3.5272727272727275E-2</v>
      </c>
      <c r="AH16" s="118">
        <f t="shared" ref="AH16:AH79" ca="1" si="13">IF(AF16="-","-",AF16*$AF$267)</f>
        <v>35.272727272727273</v>
      </c>
      <c r="AI16" s="118">
        <f t="shared" ref="AI16:AI79" ca="1" si="14">IF(AG16="-",0,MIN(AH16,R16))</f>
        <v>35.272727272727273</v>
      </c>
      <c r="AJ16" s="120">
        <f t="shared" ref="AJ16:AJ79" ca="1" si="15">+AD16-AC16</f>
        <v>2000</v>
      </c>
      <c r="AK16" s="118">
        <f t="shared" ref="AK16:AK79" ca="1" si="16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118">
        <f t="shared" ref="AL16:AL79" ca="1" si="17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P16" s="79" t="s">
        <v>119</v>
      </c>
      <c r="AQ16" s="79" t="str">
        <f t="shared" si="3"/>
        <v>2-4</v>
      </c>
      <c r="AR16" s="80">
        <f ca="1">MAX($AS$14:$AS$17)</f>
        <v>4</v>
      </c>
      <c r="AS16" s="81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5">
      <c r="A17" s="53">
        <f>'OSNOVNA PLAČA'!A11</f>
        <v>2</v>
      </c>
      <c r="B17" s="333" t="str">
        <f t="shared" ca="1" si="4"/>
        <v>A2</v>
      </c>
      <c r="C17" s="333"/>
      <c r="D17" s="54" t="str">
        <f>IF(LEN('OSNOVNA PLAČA'!C11)&gt;0,'OSNOVNA PLAČA'!C11,"")</f>
        <v>VII</v>
      </c>
      <c r="E17" s="55">
        <f>IF(LEN('OSNOVNA PLAČA'!D11)&gt;0,'OSNOVNA PLAČA'!D11,"")</f>
        <v>40</v>
      </c>
      <c r="F17" s="164">
        <f ca="1">IF(LEN(B17)&gt;0,'OBRAČUNANA OSNOVNA PLAČA'!O11,"")</f>
        <v>2000</v>
      </c>
      <c r="G17" s="57">
        <v>1</v>
      </c>
      <c r="H17" s="57"/>
      <c r="I17" s="57"/>
      <c r="J17" s="57"/>
      <c r="K17" s="57"/>
      <c r="L17" s="178">
        <f t="shared" si="5"/>
        <v>1</v>
      </c>
      <c r="M17" s="179">
        <f t="shared" ref="M17:M80" ca="1" si="18">IF(LEN(B17)&gt;0,L17/5,"")</f>
        <v>0.2</v>
      </c>
      <c r="N17" s="179">
        <f ca="1">IF(LEN(B17)&gt;0,F17*M17,"")</f>
        <v>400</v>
      </c>
      <c r="O17" s="180">
        <f t="shared" ca="1" si="6"/>
        <v>1.8363636363636363E-2</v>
      </c>
      <c r="P17" s="181">
        <f t="shared" ref="P17:P80" ca="1" si="19">IF(LEN(B17)&gt;0,F17*O17,"")</f>
        <v>36.727272727272727</v>
      </c>
      <c r="Q17" s="182">
        <f t="shared" ca="1" si="7"/>
        <v>36.727272727272727</v>
      </c>
      <c r="R17" s="182">
        <f ca="1">IF(LEN(B17)&gt;0,'10'!R17-'10'!Q17,"")</f>
        <v>3962.8828828828828</v>
      </c>
      <c r="S17" s="183"/>
      <c r="T17" s="33"/>
      <c r="U17" s="33"/>
      <c r="V17" s="33"/>
      <c r="W17" s="33"/>
      <c r="X17" s="33"/>
      <c r="Y17" s="33"/>
      <c r="AB17" s="243">
        <f>ROW()</f>
        <v>17</v>
      </c>
      <c r="AC17" s="118">
        <f t="shared" ca="1" si="8"/>
        <v>0</v>
      </c>
      <c r="AD17" s="118">
        <f t="shared" ca="1" si="9"/>
        <v>4000</v>
      </c>
      <c r="AE17" s="119">
        <f t="shared" ca="1" si="10"/>
        <v>0.2</v>
      </c>
      <c r="AF17" s="118">
        <f t="shared" ca="1" si="11"/>
        <v>400</v>
      </c>
      <c r="AG17" s="119">
        <f t="shared" ca="1" si="12"/>
        <v>1.7636363636363638E-2</v>
      </c>
      <c r="AH17" s="118">
        <f t="shared" ca="1" si="13"/>
        <v>35.272727272727273</v>
      </c>
      <c r="AI17" s="118">
        <f t="shared" ca="1" si="14"/>
        <v>35.272727272727273</v>
      </c>
      <c r="AJ17" s="120">
        <f t="shared" ca="1" si="15"/>
        <v>4000</v>
      </c>
      <c r="AK17" s="118">
        <f t="shared" ca="1" si="16"/>
        <v>2000</v>
      </c>
      <c r="AL17" s="118">
        <f t="shared" ca="1" si="17"/>
        <v>2000</v>
      </c>
      <c r="AP17" s="79" t="s">
        <v>120</v>
      </c>
      <c r="AQ17" s="79" t="str">
        <f t="shared" si="3"/>
        <v>5-7</v>
      </c>
      <c r="AR17" s="80">
        <f ca="1">MAX($AS$14:$AS$17)</f>
        <v>4</v>
      </c>
      <c r="AS17" s="81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5">
      <c r="A18" s="53">
        <f>'OSNOVNA PLAČA'!A12</f>
        <v>3</v>
      </c>
      <c r="B18" s="333" t="str">
        <f t="shared" ca="1" si="4"/>
        <v>A3</v>
      </c>
      <c r="C18" s="333"/>
      <c r="D18" s="54" t="str">
        <f>IF(LEN('OSNOVNA PLAČA'!C12)&gt;0,'OSNOVNA PLAČA'!C12,"")</f>
        <v>VIII</v>
      </c>
      <c r="E18" s="55">
        <f>IF(LEN('OSNOVNA PLAČA'!D12)&gt;0,'OSNOVNA PLAČA'!D12,"")</f>
        <v>48</v>
      </c>
      <c r="F18" s="164">
        <f ca="1">IF(LEN(B18)&gt;0,'OBRAČUNANA OSNOVNA PLAČA'!O12,"")</f>
        <v>3000</v>
      </c>
      <c r="G18" s="57">
        <v>1</v>
      </c>
      <c r="H18" s="57"/>
      <c r="I18" s="57"/>
      <c r="J18" s="57"/>
      <c r="K18" s="57"/>
      <c r="L18" s="178">
        <f t="shared" si="5"/>
        <v>1</v>
      </c>
      <c r="M18" s="179">
        <f t="shared" ca="1" si="18"/>
        <v>0.2</v>
      </c>
      <c r="N18" s="179">
        <f t="shared" ref="N18:N81" ca="1" si="20">IF(LEN(B18)&gt;0,F18*M18,"")</f>
        <v>600</v>
      </c>
      <c r="O18" s="180">
        <f t="shared" ca="1" si="6"/>
        <v>1.8363636363636363E-2</v>
      </c>
      <c r="P18" s="181">
        <f t="shared" ca="1" si="19"/>
        <v>55.090909090909086</v>
      </c>
      <c r="Q18" s="182">
        <f t="shared" ca="1" si="7"/>
        <v>55.090909090909086</v>
      </c>
      <c r="R18" s="182">
        <f ca="1">IF(LEN(B18)&gt;0,'10'!R18-'10'!Q18,"")</f>
        <v>4146.7916004462095</v>
      </c>
      <c r="S18" s="183"/>
      <c r="T18" s="33"/>
      <c r="U18" s="33"/>
      <c r="V18" s="33"/>
      <c r="W18" s="33"/>
      <c r="X18" s="33"/>
      <c r="Y18" s="33"/>
      <c r="AB18" s="243">
        <f>ROW()</f>
        <v>18</v>
      </c>
      <c r="AC18" s="118">
        <f t="shared" ca="1" si="8"/>
        <v>0</v>
      </c>
      <c r="AD18" s="118">
        <f t="shared" ca="1" si="9"/>
        <v>833.33333333333337</v>
      </c>
      <c r="AE18" s="119">
        <f t="shared" ca="1" si="10"/>
        <v>0.2</v>
      </c>
      <c r="AF18" s="118">
        <f t="shared" ca="1" si="11"/>
        <v>600</v>
      </c>
      <c r="AG18" s="119">
        <f t="shared" ca="1" si="12"/>
        <v>1.7636363636363638E-2</v>
      </c>
      <c r="AH18" s="118">
        <f t="shared" ca="1" si="13"/>
        <v>52.909090909090907</v>
      </c>
      <c r="AI18" s="118">
        <f t="shared" ca="1" si="14"/>
        <v>52.909090909090907</v>
      </c>
      <c r="AJ18" s="120">
        <f t="shared" ca="1" si="15"/>
        <v>833.33333333333337</v>
      </c>
      <c r="AK18" s="118">
        <f t="shared" ca="1" si="16"/>
        <v>3000</v>
      </c>
      <c r="AL18" s="118">
        <f t="shared" ca="1" si="17"/>
        <v>0</v>
      </c>
      <c r="AP18" s="79" t="s">
        <v>121</v>
      </c>
      <c r="AQ18" s="79" t="str">
        <f t="shared" si="3"/>
        <v>8-10</v>
      </c>
      <c r="AR18" s="80">
        <f ca="1">MAX($AS$18:$AS$19)</f>
        <v>2</v>
      </c>
      <c r="AS18" s="81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5">
      <c r="A19" s="53">
        <f>'OSNOVNA PLAČA'!A13</f>
        <v>4</v>
      </c>
      <c r="B19" s="333" t="str">
        <f t="shared" ca="1" si="4"/>
        <v>A4</v>
      </c>
      <c r="C19" s="333"/>
      <c r="D19" s="54" t="str">
        <f>IF(LEN('OSNOVNA PLAČA'!C13)&gt;0,'OSNOVNA PLAČA'!C13,"")</f>
        <v/>
      </c>
      <c r="E19" s="55" t="str">
        <f>IF(LEN('OSNOVNA PLAČA'!D13)&gt;0,'OSNOVNA PLAČA'!D13,"")</f>
        <v/>
      </c>
      <c r="F19" s="164">
        <f ca="1">IF(LEN(B19)&gt;0,'OBRAČUNANA OSNOVNA PLAČA'!O13,"")</f>
        <v>0</v>
      </c>
      <c r="G19" s="57">
        <v>1</v>
      </c>
      <c r="H19" s="57"/>
      <c r="I19" s="57"/>
      <c r="J19" s="57"/>
      <c r="K19" s="57"/>
      <c r="L19" s="178">
        <f t="shared" si="5"/>
        <v>1</v>
      </c>
      <c r="M19" s="179">
        <f t="shared" ca="1" si="18"/>
        <v>0.2</v>
      </c>
      <c r="N19" s="179">
        <f t="shared" ca="1" si="20"/>
        <v>0</v>
      </c>
      <c r="O19" s="180">
        <f t="shared" ca="1" si="6"/>
        <v>1.8363636363636363E-2</v>
      </c>
      <c r="P19" s="181">
        <f t="shared" ca="1" si="19"/>
        <v>0</v>
      </c>
      <c r="Q19" s="182">
        <f t="shared" ca="1" si="7"/>
        <v>0</v>
      </c>
      <c r="R19" s="182">
        <f ca="1">IF(LEN(B19)&gt;0,'10'!R19-'10'!Q19,"")</f>
        <v>0</v>
      </c>
      <c r="S19" s="183"/>
      <c r="T19" s="33"/>
      <c r="U19" s="33"/>
      <c r="V19" s="33"/>
      <c r="W19" s="33"/>
      <c r="X19" s="33"/>
      <c r="Y19" s="33"/>
      <c r="AB19" s="243">
        <f>ROW()</f>
        <v>19</v>
      </c>
      <c r="AC19" s="118">
        <f t="shared" ca="1" si="8"/>
        <v>0</v>
      </c>
      <c r="AD19" s="118">
        <f t="shared" ca="1" si="9"/>
        <v>0</v>
      </c>
      <c r="AE19" s="119" t="str">
        <f t="shared" ca="1" si="10"/>
        <v>-</v>
      </c>
      <c r="AF19" s="118" t="str">
        <f t="shared" ca="1" si="11"/>
        <v>-</v>
      </c>
      <c r="AG19" s="119" t="str">
        <f t="shared" ca="1" si="12"/>
        <v>-</v>
      </c>
      <c r="AH19" s="118" t="str">
        <f t="shared" ca="1" si="13"/>
        <v>-</v>
      </c>
      <c r="AI19" s="118">
        <f t="shared" ca="1" si="14"/>
        <v>0</v>
      </c>
      <c r="AJ19" s="120">
        <f t="shared" ca="1" si="15"/>
        <v>0</v>
      </c>
      <c r="AK19" s="118">
        <f t="shared" ca="1" si="16"/>
        <v>0</v>
      </c>
      <c r="AL19" s="118">
        <f t="shared" ca="1" si="17"/>
        <v>0</v>
      </c>
      <c r="AP19" s="79" t="s">
        <v>122</v>
      </c>
      <c r="AQ19" s="79" t="str">
        <f t="shared" si="3"/>
        <v>11-4</v>
      </c>
      <c r="AR19" s="80">
        <f ca="1">MAX($AS$18:$AS$19)</f>
        <v>2</v>
      </c>
      <c r="AS19" s="81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5">
      <c r="A20" s="53">
        <f>'OSNOVNA PLAČA'!A14</f>
        <v>5</v>
      </c>
      <c r="B20" s="333" t="str">
        <f t="shared" ca="1" si="4"/>
        <v>A5</v>
      </c>
      <c r="C20" s="333"/>
      <c r="D20" s="54" t="str">
        <f>IF(LEN('OSNOVNA PLAČA'!C14)&gt;0,'OSNOVNA PLAČA'!C14,"")</f>
        <v/>
      </c>
      <c r="E20" s="55" t="str">
        <f>IF(LEN('OSNOVNA PLAČA'!D14)&gt;0,'OSNOVNA PLAČA'!D14,"")</f>
        <v/>
      </c>
      <c r="F20" s="164">
        <f ca="1">IF(LEN(B20)&gt;0,'OBRAČUNANA OSNOVNA PLAČA'!O14,"")</f>
        <v>0</v>
      </c>
      <c r="G20" s="57">
        <v>1</v>
      </c>
      <c r="H20" s="57"/>
      <c r="I20" s="57"/>
      <c r="J20" s="57"/>
      <c r="K20" s="57"/>
      <c r="L20" s="178">
        <f t="shared" si="5"/>
        <v>1</v>
      </c>
      <c r="M20" s="179">
        <f t="shared" ca="1" si="18"/>
        <v>0.2</v>
      </c>
      <c r="N20" s="179">
        <f t="shared" ca="1" si="20"/>
        <v>0</v>
      </c>
      <c r="O20" s="180">
        <f t="shared" ca="1" si="6"/>
        <v>1.8363636363636363E-2</v>
      </c>
      <c r="P20" s="181">
        <f t="shared" ca="1" si="19"/>
        <v>0</v>
      </c>
      <c r="Q20" s="182">
        <f t="shared" ca="1" si="7"/>
        <v>0</v>
      </c>
      <c r="R20" s="182">
        <f ca="1">IF(LEN(B20)&gt;0,'10'!R20-'10'!Q20,"")</f>
        <v>0</v>
      </c>
      <c r="S20" s="183"/>
      <c r="T20" s="33"/>
      <c r="U20" s="33"/>
      <c r="V20" s="33"/>
      <c r="W20" s="33"/>
      <c r="X20" s="33"/>
      <c r="Y20" s="33"/>
      <c r="AB20" s="243">
        <f>ROW()</f>
        <v>20</v>
      </c>
      <c r="AC20" s="118">
        <f t="shared" ca="1" si="8"/>
        <v>0</v>
      </c>
      <c r="AD20" s="118">
        <f t="shared" ca="1" si="9"/>
        <v>0</v>
      </c>
      <c r="AE20" s="119" t="str">
        <f t="shared" ca="1" si="10"/>
        <v>-</v>
      </c>
      <c r="AF20" s="118" t="str">
        <f t="shared" ca="1" si="11"/>
        <v>-</v>
      </c>
      <c r="AG20" s="119" t="str">
        <f t="shared" ca="1" si="12"/>
        <v>-</v>
      </c>
      <c r="AH20" s="118" t="str">
        <f t="shared" ca="1" si="13"/>
        <v>-</v>
      </c>
      <c r="AI20" s="118">
        <f t="shared" ca="1" si="14"/>
        <v>0</v>
      </c>
      <c r="AJ20" s="120">
        <f t="shared" ca="1" si="15"/>
        <v>0</v>
      </c>
      <c r="AK20" s="118">
        <f t="shared" ca="1" si="16"/>
        <v>0</v>
      </c>
      <c r="AL20" s="118">
        <f t="shared" ca="1" si="17"/>
        <v>0</v>
      </c>
    </row>
    <row r="21" spans="1:47" ht="27" customHeight="1" x14ac:dyDescent="0.25">
      <c r="A21" s="53">
        <f>'OSNOVNA PLAČA'!A15</f>
        <v>6</v>
      </c>
      <c r="B21" s="333" t="str">
        <f t="shared" ca="1" si="4"/>
        <v>A6</v>
      </c>
      <c r="C21" s="333"/>
      <c r="D21" s="54" t="str">
        <f>IF(LEN('OSNOVNA PLAČA'!C15)&gt;0,'OSNOVNA PLAČA'!C15,"")</f>
        <v/>
      </c>
      <c r="E21" s="55" t="str">
        <f>IF(LEN('OSNOVNA PLAČA'!D15)&gt;0,'OSNOVNA PLAČA'!D15,"")</f>
        <v/>
      </c>
      <c r="F21" s="164">
        <f ca="1">IF(LEN(B21)&gt;0,'OBRAČUNANA OSNOVNA PLAČA'!O15,"")</f>
        <v>0</v>
      </c>
      <c r="G21" s="57"/>
      <c r="H21" s="57"/>
      <c r="I21" s="57"/>
      <c r="J21" s="57"/>
      <c r="K21" s="57"/>
      <c r="L21" s="178">
        <f t="shared" si="5"/>
        <v>0</v>
      </c>
      <c r="M21" s="179">
        <f t="shared" ca="1" si="18"/>
        <v>0</v>
      </c>
      <c r="N21" s="179">
        <f t="shared" ca="1" si="20"/>
        <v>0</v>
      </c>
      <c r="O21" s="180">
        <f t="shared" ca="1" si="6"/>
        <v>0</v>
      </c>
      <c r="P21" s="181">
        <f t="shared" ca="1" si="19"/>
        <v>0</v>
      </c>
      <c r="Q21" s="182">
        <f t="shared" ca="1" si="7"/>
        <v>0</v>
      </c>
      <c r="R21" s="182">
        <f ca="1">IF(LEN(B21)&gt;0,'10'!R21-'10'!Q21,"")</f>
        <v>0</v>
      </c>
      <c r="S21" s="183"/>
      <c r="T21" s="33"/>
      <c r="U21" s="33"/>
      <c r="V21" s="33"/>
      <c r="W21" s="33"/>
      <c r="X21" s="33"/>
      <c r="Y21" s="33"/>
      <c r="AB21" s="243">
        <f>ROW()</f>
        <v>21</v>
      </c>
      <c r="AC21" s="118">
        <f t="shared" ca="1" si="8"/>
        <v>0</v>
      </c>
      <c r="AD21" s="118">
        <f t="shared" ca="1" si="9"/>
        <v>0</v>
      </c>
      <c r="AE21" s="119" t="str">
        <f t="shared" ca="1" si="10"/>
        <v>-</v>
      </c>
      <c r="AF21" s="118" t="str">
        <f t="shared" ca="1" si="11"/>
        <v>-</v>
      </c>
      <c r="AG21" s="119" t="str">
        <f t="shared" ca="1" si="12"/>
        <v>-</v>
      </c>
      <c r="AH21" s="118" t="str">
        <f t="shared" ca="1" si="13"/>
        <v>-</v>
      </c>
      <c r="AI21" s="118">
        <f t="shared" ca="1" si="14"/>
        <v>0</v>
      </c>
      <c r="AJ21" s="120">
        <f t="shared" ca="1" si="15"/>
        <v>0</v>
      </c>
      <c r="AK21" s="118">
        <f t="shared" ca="1" si="16"/>
        <v>0</v>
      </c>
      <c r="AL21" s="118">
        <f t="shared" ca="1" si="17"/>
        <v>0</v>
      </c>
    </row>
    <row r="22" spans="1:47" ht="27" customHeight="1" x14ac:dyDescent="0.25">
      <c r="A22" s="53">
        <f>'OSNOVNA PLAČA'!A16</f>
        <v>7</v>
      </c>
      <c r="B22" s="333" t="str">
        <f t="shared" ca="1" si="4"/>
        <v>A7</v>
      </c>
      <c r="C22" s="333"/>
      <c r="D22" s="54" t="str">
        <f>IF(LEN('OSNOVNA PLAČA'!C16)&gt;0,'OSNOVNA PLAČA'!C16,"")</f>
        <v>IV</v>
      </c>
      <c r="E22" s="55">
        <f>IF(LEN('OSNOVNA PLAČA'!D16)&gt;0,'OSNOVNA PLAČA'!D16,"")</f>
        <v>34</v>
      </c>
      <c r="F22" s="164">
        <f ca="1">IF(LEN(B22)&gt;0,'OBRAČUNANA OSNOVNA PLAČA'!O16,"")</f>
        <v>0</v>
      </c>
      <c r="G22" s="57"/>
      <c r="H22" s="57"/>
      <c r="I22" s="57"/>
      <c r="J22" s="57"/>
      <c r="K22" s="57"/>
      <c r="L22" s="178">
        <f t="shared" si="5"/>
        <v>0</v>
      </c>
      <c r="M22" s="179">
        <f t="shared" ca="1" si="18"/>
        <v>0</v>
      </c>
      <c r="N22" s="179">
        <f t="shared" ca="1" si="20"/>
        <v>0</v>
      </c>
      <c r="O22" s="180">
        <f t="shared" ca="1" si="6"/>
        <v>0</v>
      </c>
      <c r="P22" s="181">
        <f t="shared" ca="1" si="19"/>
        <v>0</v>
      </c>
      <c r="Q22" s="182">
        <f t="shared" ca="1" si="7"/>
        <v>0</v>
      </c>
      <c r="R22" s="182">
        <f ca="1">IF(LEN(B22)&gt;0,'10'!R22-'10'!Q22,"")</f>
        <v>3000</v>
      </c>
      <c r="S22" s="183"/>
      <c r="T22" s="33"/>
      <c r="U22" s="33"/>
      <c r="V22" s="33"/>
      <c r="W22" s="33"/>
      <c r="X22" s="33"/>
      <c r="Y22" s="33"/>
      <c r="AB22" s="243">
        <f>ROW()</f>
        <v>22</v>
      </c>
      <c r="AC22" s="118">
        <f t="shared" ca="1" si="8"/>
        <v>0</v>
      </c>
      <c r="AD22" s="118">
        <f t="shared" ca="1" si="9"/>
        <v>2500</v>
      </c>
      <c r="AE22" s="119">
        <f t="shared" ca="1" si="10"/>
        <v>0</v>
      </c>
      <c r="AF22" s="118">
        <f t="shared" ca="1" si="11"/>
        <v>0</v>
      </c>
      <c r="AG22" s="119">
        <f t="shared" ca="1" si="12"/>
        <v>0</v>
      </c>
      <c r="AH22" s="118">
        <f t="shared" ca="1" si="13"/>
        <v>0</v>
      </c>
      <c r="AI22" s="118">
        <f t="shared" ca="1" si="14"/>
        <v>0</v>
      </c>
      <c r="AJ22" s="120">
        <f t="shared" ca="1" si="15"/>
        <v>2500</v>
      </c>
      <c r="AK22" s="118">
        <f t="shared" ca="1" si="16"/>
        <v>0</v>
      </c>
      <c r="AL22" s="118">
        <f t="shared" ca="1" si="17"/>
        <v>1500</v>
      </c>
    </row>
    <row r="23" spans="1:47" ht="27" customHeight="1" x14ac:dyDescent="0.25">
      <c r="A23" s="53">
        <f>'OSNOVNA PLAČA'!A17</f>
        <v>8</v>
      </c>
      <c r="B23" s="333" t="str">
        <f t="shared" ca="1" si="4"/>
        <v>A8</v>
      </c>
      <c r="C23" s="333"/>
      <c r="D23" s="54" t="str">
        <f>IF(LEN('OSNOVNA PLAČA'!C17)&gt;0,'OSNOVNA PLAČA'!C17,"")</f>
        <v/>
      </c>
      <c r="E23" s="55" t="str">
        <f>IF(LEN('OSNOVNA PLAČA'!D17)&gt;0,'OSNOVNA PLAČA'!D17,"")</f>
        <v/>
      </c>
      <c r="F23" s="164">
        <f ca="1">IF(LEN(B23)&gt;0,'OBRAČUNANA OSNOVNA PLAČA'!O17,"")</f>
        <v>0</v>
      </c>
      <c r="G23" s="57"/>
      <c r="H23" s="57"/>
      <c r="I23" s="57"/>
      <c r="J23" s="57"/>
      <c r="K23" s="57"/>
      <c r="L23" s="178">
        <f t="shared" si="5"/>
        <v>0</v>
      </c>
      <c r="M23" s="179">
        <f t="shared" ca="1" si="18"/>
        <v>0</v>
      </c>
      <c r="N23" s="179">
        <f t="shared" ca="1" si="20"/>
        <v>0</v>
      </c>
      <c r="O23" s="180">
        <f t="shared" ca="1" si="6"/>
        <v>0</v>
      </c>
      <c r="P23" s="181">
        <f t="shared" ca="1" si="19"/>
        <v>0</v>
      </c>
      <c r="Q23" s="182">
        <f t="shared" ca="1" si="7"/>
        <v>0</v>
      </c>
      <c r="R23" s="182">
        <f ca="1">IF(LEN(B23)&gt;0,'10'!R23-'10'!Q23,"")</f>
        <v>0</v>
      </c>
      <c r="S23" s="183"/>
      <c r="T23" s="33"/>
      <c r="U23" s="33"/>
      <c r="V23" s="33"/>
      <c r="W23" s="33"/>
      <c r="X23" s="33"/>
      <c r="Y23" s="33"/>
      <c r="AB23" s="243">
        <f>ROW()</f>
        <v>23</v>
      </c>
      <c r="AC23" s="118">
        <f t="shared" ca="1" si="8"/>
        <v>0</v>
      </c>
      <c r="AD23" s="118">
        <f t="shared" ca="1" si="9"/>
        <v>0</v>
      </c>
      <c r="AE23" s="119" t="str">
        <f t="shared" ca="1" si="10"/>
        <v>-</v>
      </c>
      <c r="AF23" s="118" t="str">
        <f t="shared" ca="1" si="11"/>
        <v>-</v>
      </c>
      <c r="AG23" s="119" t="str">
        <f t="shared" ca="1" si="12"/>
        <v>-</v>
      </c>
      <c r="AH23" s="118" t="str">
        <f t="shared" ca="1" si="13"/>
        <v>-</v>
      </c>
      <c r="AI23" s="118">
        <f t="shared" ca="1" si="14"/>
        <v>0</v>
      </c>
      <c r="AJ23" s="120">
        <f t="shared" ca="1" si="15"/>
        <v>0</v>
      </c>
      <c r="AK23" s="118">
        <f t="shared" ca="1" si="16"/>
        <v>0</v>
      </c>
      <c r="AL23" s="118">
        <f t="shared" ca="1" si="17"/>
        <v>0</v>
      </c>
    </row>
    <row r="24" spans="1:47" ht="27" customHeight="1" x14ac:dyDescent="0.25">
      <c r="A24" s="53">
        <f>'OSNOVNA PLAČA'!A18</f>
        <v>9</v>
      </c>
      <c r="B24" s="333" t="str">
        <f t="shared" ca="1" si="4"/>
        <v>A9</v>
      </c>
      <c r="C24" s="333"/>
      <c r="D24" s="54" t="str">
        <f>IF(LEN('OSNOVNA PLAČA'!C18)&gt;0,'OSNOVNA PLAČA'!C18,"")</f>
        <v/>
      </c>
      <c r="E24" s="55" t="str">
        <f>IF(LEN('OSNOVNA PLAČA'!D18)&gt;0,'OSNOVNA PLAČA'!D18,"")</f>
        <v/>
      </c>
      <c r="F24" s="164">
        <f ca="1">IF(LEN(B24)&gt;0,'OBRAČUNANA OSNOVNA PLAČA'!O18,"")</f>
        <v>0</v>
      </c>
      <c r="G24" s="57"/>
      <c r="H24" s="57"/>
      <c r="I24" s="57"/>
      <c r="J24" s="57"/>
      <c r="K24" s="57"/>
      <c r="L24" s="178">
        <f t="shared" si="5"/>
        <v>0</v>
      </c>
      <c r="M24" s="179">
        <f t="shared" ca="1" si="18"/>
        <v>0</v>
      </c>
      <c r="N24" s="179">
        <f t="shared" ca="1" si="20"/>
        <v>0</v>
      </c>
      <c r="O24" s="180">
        <f t="shared" ca="1" si="6"/>
        <v>0</v>
      </c>
      <c r="P24" s="181">
        <f t="shared" ca="1" si="19"/>
        <v>0</v>
      </c>
      <c r="Q24" s="182">
        <f t="shared" ca="1" si="7"/>
        <v>0</v>
      </c>
      <c r="R24" s="182">
        <f ca="1">IF(LEN(B24)&gt;0,'10'!R24-'10'!Q24,"")</f>
        <v>0</v>
      </c>
      <c r="S24" s="183"/>
      <c r="T24" s="33"/>
      <c r="U24" s="33"/>
      <c r="V24" s="33"/>
      <c r="W24" s="33"/>
      <c r="X24" s="33"/>
      <c r="Y24" s="33"/>
      <c r="AB24" s="243">
        <f>ROW()</f>
        <v>24</v>
      </c>
      <c r="AC24" s="118">
        <f t="shared" ca="1" si="8"/>
        <v>0</v>
      </c>
      <c r="AD24" s="118">
        <f t="shared" ca="1" si="9"/>
        <v>0</v>
      </c>
      <c r="AE24" s="119" t="str">
        <f t="shared" ca="1" si="10"/>
        <v>-</v>
      </c>
      <c r="AF24" s="118" t="str">
        <f t="shared" ca="1" si="11"/>
        <v>-</v>
      </c>
      <c r="AG24" s="119" t="str">
        <f t="shared" ca="1" si="12"/>
        <v>-</v>
      </c>
      <c r="AH24" s="118" t="str">
        <f t="shared" ca="1" si="13"/>
        <v>-</v>
      </c>
      <c r="AI24" s="118">
        <f t="shared" ca="1" si="14"/>
        <v>0</v>
      </c>
      <c r="AJ24" s="120">
        <f t="shared" ca="1" si="15"/>
        <v>0</v>
      </c>
      <c r="AK24" s="118">
        <f t="shared" ca="1" si="16"/>
        <v>0</v>
      </c>
      <c r="AL24" s="118">
        <f t="shared" ca="1" si="17"/>
        <v>0</v>
      </c>
    </row>
    <row r="25" spans="1:47" ht="27" customHeight="1" x14ac:dyDescent="0.25">
      <c r="A25" s="53">
        <f>'OSNOVNA PLAČA'!A19</f>
        <v>10</v>
      </c>
      <c r="B25" s="333" t="str">
        <f t="shared" ca="1" si="4"/>
        <v>A10</v>
      </c>
      <c r="C25" s="333"/>
      <c r="D25" s="54" t="str">
        <f>IF(LEN('OSNOVNA PLAČA'!C19)&gt;0,'OSNOVNA PLAČA'!C19,"")</f>
        <v/>
      </c>
      <c r="E25" s="55" t="str">
        <f>IF(LEN('OSNOVNA PLAČA'!D19)&gt;0,'OSNOVNA PLAČA'!D19,"")</f>
        <v/>
      </c>
      <c r="F25" s="164">
        <f ca="1">IF(LEN(B25)&gt;0,'OBRAČUNANA OSNOVNA PLAČA'!O19,"")</f>
        <v>0</v>
      </c>
      <c r="G25" s="57"/>
      <c r="H25" s="57"/>
      <c r="I25" s="57"/>
      <c r="J25" s="57"/>
      <c r="K25" s="57"/>
      <c r="L25" s="178">
        <f t="shared" si="5"/>
        <v>0</v>
      </c>
      <c r="M25" s="179">
        <f t="shared" ca="1" si="18"/>
        <v>0</v>
      </c>
      <c r="N25" s="179">
        <f t="shared" ca="1" si="20"/>
        <v>0</v>
      </c>
      <c r="O25" s="180">
        <f t="shared" ca="1" si="6"/>
        <v>0</v>
      </c>
      <c r="P25" s="181">
        <f t="shared" ca="1" si="19"/>
        <v>0</v>
      </c>
      <c r="Q25" s="182">
        <f t="shared" ca="1" si="7"/>
        <v>0</v>
      </c>
      <c r="R25" s="182">
        <f ca="1">IF(LEN(B25)&gt;0,'10'!R25-'10'!Q25,"")</f>
        <v>0</v>
      </c>
      <c r="S25" s="183"/>
      <c r="T25" s="33"/>
      <c r="U25" s="33"/>
      <c r="V25" s="33"/>
      <c r="W25" s="33"/>
      <c r="X25" s="33"/>
      <c r="Y25" s="33"/>
      <c r="AB25" s="243">
        <f>ROW()</f>
        <v>25</v>
      </c>
      <c r="AC25" s="118">
        <f t="shared" ca="1" si="8"/>
        <v>0</v>
      </c>
      <c r="AD25" s="118">
        <f t="shared" ca="1" si="9"/>
        <v>0</v>
      </c>
      <c r="AE25" s="119" t="str">
        <f t="shared" ca="1" si="10"/>
        <v>-</v>
      </c>
      <c r="AF25" s="118" t="str">
        <f t="shared" ca="1" si="11"/>
        <v>-</v>
      </c>
      <c r="AG25" s="119" t="str">
        <f t="shared" ca="1" si="12"/>
        <v>-</v>
      </c>
      <c r="AH25" s="118" t="str">
        <f t="shared" ca="1" si="13"/>
        <v>-</v>
      </c>
      <c r="AI25" s="118">
        <f t="shared" ca="1" si="14"/>
        <v>0</v>
      </c>
      <c r="AJ25" s="120">
        <f t="shared" ca="1" si="15"/>
        <v>0</v>
      </c>
      <c r="AK25" s="118">
        <f t="shared" ca="1" si="16"/>
        <v>0</v>
      </c>
      <c r="AL25" s="118">
        <f t="shared" ca="1" si="17"/>
        <v>0</v>
      </c>
    </row>
    <row r="26" spans="1:47" ht="27" customHeight="1" x14ac:dyDescent="0.25">
      <c r="A26" s="53">
        <f>'OSNOVNA PLAČA'!A20</f>
        <v>11</v>
      </c>
      <c r="B26" s="333" t="str">
        <f t="shared" ca="1" si="4"/>
        <v>A11</v>
      </c>
      <c r="C26" s="333"/>
      <c r="D26" s="54" t="str">
        <f>IF(LEN('OSNOVNA PLAČA'!C20)&gt;0,'OSNOVNA PLAČA'!C20,"")</f>
        <v>IV</v>
      </c>
      <c r="E26" s="55">
        <f>IF(LEN('OSNOVNA PLAČA'!D20)&gt;0,'OSNOVNA PLAČA'!D20,"")</f>
        <v>34</v>
      </c>
      <c r="F26" s="164">
        <f ca="1">IF(LEN(B26)&gt;0,'OBRAČUNANA OSNOVNA PLAČA'!O20,"")</f>
        <v>2000</v>
      </c>
      <c r="G26" s="57"/>
      <c r="H26" s="57">
        <v>1</v>
      </c>
      <c r="I26" s="57">
        <v>1</v>
      </c>
      <c r="J26" s="57"/>
      <c r="K26" s="57"/>
      <c r="L26" s="178">
        <f t="shared" si="5"/>
        <v>2</v>
      </c>
      <c r="M26" s="179">
        <f t="shared" ca="1" si="18"/>
        <v>0.4</v>
      </c>
      <c r="N26" s="179">
        <f t="shared" ca="1" si="20"/>
        <v>800</v>
      </c>
      <c r="O26" s="180">
        <f t="shared" ca="1" si="6"/>
        <v>3.6727272727272726E-2</v>
      </c>
      <c r="P26" s="181">
        <f t="shared" ca="1" si="19"/>
        <v>73.454545454545453</v>
      </c>
      <c r="Q26" s="182">
        <f t="shared" ca="1" si="7"/>
        <v>73.454545454545453</v>
      </c>
      <c r="R26" s="182">
        <f ca="1">IF(LEN(B26)&gt;0,'10'!R26-'10'!Q26,"")</f>
        <v>2902.7276260217432</v>
      </c>
      <c r="S26" s="183"/>
      <c r="T26" s="33"/>
      <c r="U26" s="33"/>
      <c r="V26" s="33"/>
      <c r="W26" s="33"/>
      <c r="X26" s="33"/>
      <c r="Y26" s="33"/>
      <c r="AB26" s="243">
        <f>ROW()</f>
        <v>26</v>
      </c>
      <c r="AC26" s="118">
        <f t="shared" ca="1" si="8"/>
        <v>0</v>
      </c>
      <c r="AD26" s="118">
        <f t="shared" ca="1" si="9"/>
        <v>2933.3333333333335</v>
      </c>
      <c r="AE26" s="119">
        <f t="shared" ca="1" si="10"/>
        <v>0.4</v>
      </c>
      <c r="AF26" s="118">
        <f t="shared" ca="1" si="11"/>
        <v>800</v>
      </c>
      <c r="AG26" s="119">
        <f t="shared" ca="1" si="12"/>
        <v>3.5272727272727275E-2</v>
      </c>
      <c r="AH26" s="118">
        <f t="shared" ca="1" si="13"/>
        <v>70.545454545454547</v>
      </c>
      <c r="AI26" s="118">
        <f t="shared" ca="1" si="14"/>
        <v>70.545454545454547</v>
      </c>
      <c r="AJ26" s="120">
        <f t="shared" ca="1" si="15"/>
        <v>2933.3333333333335</v>
      </c>
      <c r="AK26" s="118">
        <f t="shared" ca="1" si="16"/>
        <v>2000</v>
      </c>
      <c r="AL26" s="118">
        <f t="shared" ca="1" si="17"/>
        <v>1500</v>
      </c>
    </row>
    <row r="27" spans="1:47" ht="27" customHeight="1" x14ac:dyDescent="0.25">
      <c r="A27" s="53">
        <f>'OSNOVNA PLAČA'!A21</f>
        <v>12</v>
      </c>
      <c r="B27" s="333" t="str">
        <f t="shared" ca="1" si="4"/>
        <v>A12</v>
      </c>
      <c r="C27" s="333"/>
      <c r="D27" s="54" t="str">
        <f>IF(LEN('OSNOVNA PLAČA'!C21)&gt;0,'OSNOVNA PLAČA'!C21,"")</f>
        <v/>
      </c>
      <c r="E27" s="55" t="str">
        <f>IF(LEN('OSNOVNA PLAČA'!D21)&gt;0,'OSNOVNA PLAČA'!D21,"")</f>
        <v/>
      </c>
      <c r="F27" s="164">
        <f ca="1">IF(LEN(B27)&gt;0,'OBRAČUNANA OSNOVNA PLAČA'!O21,"")</f>
        <v>0</v>
      </c>
      <c r="G27" s="57"/>
      <c r="H27" s="57"/>
      <c r="I27" s="57"/>
      <c r="J27" s="57"/>
      <c r="K27" s="57"/>
      <c r="L27" s="178">
        <f t="shared" si="5"/>
        <v>0</v>
      </c>
      <c r="M27" s="179">
        <f t="shared" ca="1" si="18"/>
        <v>0</v>
      </c>
      <c r="N27" s="179">
        <f t="shared" ca="1" si="20"/>
        <v>0</v>
      </c>
      <c r="O27" s="180">
        <f t="shared" ca="1" si="6"/>
        <v>0</v>
      </c>
      <c r="P27" s="181">
        <f t="shared" ca="1" si="19"/>
        <v>0</v>
      </c>
      <c r="Q27" s="182">
        <f t="shared" ca="1" si="7"/>
        <v>0</v>
      </c>
      <c r="R27" s="182">
        <f ca="1">IF(LEN(B27)&gt;0,'10'!R27-'10'!Q27,"")</f>
        <v>0</v>
      </c>
      <c r="S27" s="183"/>
      <c r="T27" s="33"/>
      <c r="U27" s="33"/>
      <c r="V27" s="33"/>
      <c r="W27" s="33"/>
      <c r="X27" s="33"/>
      <c r="Y27" s="33"/>
      <c r="AB27" s="243">
        <f>ROW()</f>
        <v>27</v>
      </c>
      <c r="AC27" s="118">
        <f t="shared" ca="1" si="8"/>
        <v>0</v>
      </c>
      <c r="AD27" s="118">
        <f t="shared" ca="1" si="9"/>
        <v>0</v>
      </c>
      <c r="AE27" s="119" t="str">
        <f t="shared" ca="1" si="10"/>
        <v>-</v>
      </c>
      <c r="AF27" s="118" t="str">
        <f t="shared" ca="1" si="11"/>
        <v>-</v>
      </c>
      <c r="AG27" s="119" t="str">
        <f t="shared" ca="1" si="12"/>
        <v>-</v>
      </c>
      <c r="AH27" s="118" t="str">
        <f t="shared" ca="1" si="13"/>
        <v>-</v>
      </c>
      <c r="AI27" s="118">
        <f t="shared" ca="1" si="14"/>
        <v>0</v>
      </c>
      <c r="AJ27" s="120">
        <f t="shared" ca="1" si="15"/>
        <v>0</v>
      </c>
      <c r="AK27" s="118">
        <f t="shared" ca="1" si="16"/>
        <v>0</v>
      </c>
      <c r="AL27" s="118">
        <f t="shared" ca="1" si="17"/>
        <v>0</v>
      </c>
    </row>
    <row r="28" spans="1:47" ht="27" customHeight="1" x14ac:dyDescent="0.25">
      <c r="A28" s="53">
        <f>'OSNOVNA PLAČA'!A22</f>
        <v>13</v>
      </c>
      <c r="B28" s="333" t="str">
        <f t="shared" ca="1" si="4"/>
        <v>A13</v>
      </c>
      <c r="C28" s="333"/>
      <c r="D28" s="54" t="str">
        <f>IF(LEN('OSNOVNA PLAČA'!C22)&gt;0,'OSNOVNA PLAČA'!C22,"")</f>
        <v/>
      </c>
      <c r="E28" s="55" t="str">
        <f>IF(LEN('OSNOVNA PLAČA'!D22)&gt;0,'OSNOVNA PLAČA'!D22,"")</f>
        <v/>
      </c>
      <c r="F28" s="164">
        <f ca="1">IF(LEN(B28)&gt;0,'OBRAČUNANA OSNOVNA PLAČA'!O22,"")</f>
        <v>0</v>
      </c>
      <c r="G28" s="57"/>
      <c r="H28" s="57"/>
      <c r="I28" s="57"/>
      <c r="J28" s="57"/>
      <c r="K28" s="57"/>
      <c r="L28" s="178">
        <f t="shared" si="5"/>
        <v>0</v>
      </c>
      <c r="M28" s="179">
        <f t="shared" ca="1" si="18"/>
        <v>0</v>
      </c>
      <c r="N28" s="179">
        <f t="shared" ca="1" si="20"/>
        <v>0</v>
      </c>
      <c r="O28" s="180">
        <f t="shared" ca="1" si="6"/>
        <v>0</v>
      </c>
      <c r="P28" s="181">
        <f t="shared" ca="1" si="19"/>
        <v>0</v>
      </c>
      <c r="Q28" s="182">
        <f t="shared" ca="1" si="7"/>
        <v>0</v>
      </c>
      <c r="R28" s="182">
        <f ca="1">IF(LEN(B28)&gt;0,'10'!R28-'10'!Q28,"")</f>
        <v>0</v>
      </c>
      <c r="S28" s="183"/>
      <c r="T28" s="33"/>
      <c r="U28" s="33"/>
      <c r="V28" s="33"/>
      <c r="W28" s="33"/>
      <c r="X28" s="33"/>
      <c r="Y28" s="33"/>
      <c r="AB28" s="243">
        <f>ROW()</f>
        <v>28</v>
      </c>
      <c r="AC28" s="118">
        <f t="shared" ca="1" si="8"/>
        <v>0</v>
      </c>
      <c r="AD28" s="118">
        <f t="shared" ca="1" si="9"/>
        <v>0</v>
      </c>
      <c r="AE28" s="119" t="str">
        <f t="shared" ca="1" si="10"/>
        <v>-</v>
      </c>
      <c r="AF28" s="118" t="str">
        <f t="shared" ca="1" si="11"/>
        <v>-</v>
      </c>
      <c r="AG28" s="119" t="str">
        <f t="shared" ca="1" si="12"/>
        <v>-</v>
      </c>
      <c r="AH28" s="118" t="str">
        <f t="shared" ca="1" si="13"/>
        <v>-</v>
      </c>
      <c r="AI28" s="118">
        <f t="shared" ca="1" si="14"/>
        <v>0</v>
      </c>
      <c r="AJ28" s="120">
        <f t="shared" ca="1" si="15"/>
        <v>0</v>
      </c>
      <c r="AK28" s="118">
        <f t="shared" ca="1" si="16"/>
        <v>0</v>
      </c>
      <c r="AL28" s="118">
        <f t="shared" ca="1" si="17"/>
        <v>0</v>
      </c>
    </row>
    <row r="29" spans="1:47" ht="27" customHeight="1" x14ac:dyDescent="0.25">
      <c r="A29" s="53">
        <f>'OSNOVNA PLAČA'!A23</f>
        <v>14</v>
      </c>
      <c r="B29" s="333" t="str">
        <f t="shared" ca="1" si="4"/>
        <v>A14</v>
      </c>
      <c r="C29" s="333"/>
      <c r="D29" s="54" t="str">
        <f>IF(LEN('OSNOVNA PLAČA'!C23)&gt;0,'OSNOVNA PLAČA'!C23,"")</f>
        <v/>
      </c>
      <c r="E29" s="55" t="str">
        <f>IF(LEN('OSNOVNA PLAČA'!D23)&gt;0,'OSNOVNA PLAČA'!D23,"")</f>
        <v/>
      </c>
      <c r="F29" s="164">
        <f ca="1">IF(LEN(B29)&gt;0,'OBRAČUNANA OSNOVNA PLAČA'!O23,"")</f>
        <v>0</v>
      </c>
      <c r="G29" s="57"/>
      <c r="H29" s="57"/>
      <c r="I29" s="57"/>
      <c r="J29" s="57"/>
      <c r="K29" s="57"/>
      <c r="L29" s="178">
        <f t="shared" si="5"/>
        <v>0</v>
      </c>
      <c r="M29" s="179">
        <f t="shared" ca="1" si="18"/>
        <v>0</v>
      </c>
      <c r="N29" s="179">
        <f t="shared" ca="1" si="20"/>
        <v>0</v>
      </c>
      <c r="O29" s="180">
        <f t="shared" ca="1" si="6"/>
        <v>0</v>
      </c>
      <c r="P29" s="181">
        <f t="shared" ca="1" si="19"/>
        <v>0</v>
      </c>
      <c r="Q29" s="182">
        <f t="shared" ca="1" si="7"/>
        <v>0</v>
      </c>
      <c r="R29" s="182">
        <f ca="1">IF(LEN(B29)&gt;0,'10'!R29-'10'!Q29,"")</f>
        <v>0</v>
      </c>
      <c r="S29" s="183"/>
      <c r="T29" s="33"/>
      <c r="U29" s="33"/>
      <c r="V29" s="33"/>
      <c r="W29" s="33"/>
      <c r="X29" s="33"/>
      <c r="Y29" s="33"/>
      <c r="AB29" s="243">
        <f>ROW()</f>
        <v>29</v>
      </c>
      <c r="AC29" s="118">
        <f t="shared" ca="1" si="8"/>
        <v>0</v>
      </c>
      <c r="AD29" s="118">
        <f t="shared" ca="1" si="9"/>
        <v>0</v>
      </c>
      <c r="AE29" s="119" t="str">
        <f t="shared" ca="1" si="10"/>
        <v>-</v>
      </c>
      <c r="AF29" s="118" t="str">
        <f t="shared" ca="1" si="11"/>
        <v>-</v>
      </c>
      <c r="AG29" s="119" t="str">
        <f t="shared" ca="1" si="12"/>
        <v>-</v>
      </c>
      <c r="AH29" s="118" t="str">
        <f t="shared" ca="1" si="13"/>
        <v>-</v>
      </c>
      <c r="AI29" s="118">
        <f t="shared" ca="1" si="14"/>
        <v>0</v>
      </c>
      <c r="AJ29" s="120">
        <f t="shared" ca="1" si="15"/>
        <v>0</v>
      </c>
      <c r="AK29" s="118">
        <f t="shared" ca="1" si="16"/>
        <v>0</v>
      </c>
      <c r="AL29" s="118">
        <f t="shared" ca="1" si="17"/>
        <v>0</v>
      </c>
    </row>
    <row r="30" spans="1:47" ht="27" customHeight="1" x14ac:dyDescent="0.25">
      <c r="A30" s="53">
        <f>'OSNOVNA PLAČA'!A24</f>
        <v>15</v>
      </c>
      <c r="B30" s="333" t="str">
        <f t="shared" ca="1" si="4"/>
        <v>A15</v>
      </c>
      <c r="C30" s="333"/>
      <c r="D30" s="54" t="str">
        <f>IF(LEN('OSNOVNA PLAČA'!C24)&gt;0,'OSNOVNA PLAČA'!C24,"")</f>
        <v/>
      </c>
      <c r="E30" s="55" t="str">
        <f>IF(LEN('OSNOVNA PLAČA'!D24)&gt;0,'OSNOVNA PLAČA'!D24,"")</f>
        <v/>
      </c>
      <c r="F30" s="164">
        <f ca="1">IF(LEN(B30)&gt;0,'OBRAČUNANA OSNOVNA PLAČA'!O24,"")</f>
        <v>0</v>
      </c>
      <c r="G30" s="57"/>
      <c r="H30" s="57"/>
      <c r="I30" s="57"/>
      <c r="J30" s="57"/>
      <c r="K30" s="57"/>
      <c r="L30" s="178">
        <f t="shared" si="5"/>
        <v>0</v>
      </c>
      <c r="M30" s="179">
        <f t="shared" ca="1" si="18"/>
        <v>0</v>
      </c>
      <c r="N30" s="179">
        <f t="shared" ca="1" si="20"/>
        <v>0</v>
      </c>
      <c r="O30" s="180">
        <f t="shared" ca="1" si="6"/>
        <v>0</v>
      </c>
      <c r="P30" s="181">
        <f t="shared" ca="1" si="19"/>
        <v>0</v>
      </c>
      <c r="Q30" s="182">
        <f t="shared" ca="1" si="7"/>
        <v>0</v>
      </c>
      <c r="R30" s="182">
        <f ca="1">IF(LEN(B30)&gt;0,'10'!R30-'10'!Q30,"")</f>
        <v>0</v>
      </c>
      <c r="S30" s="183"/>
      <c r="T30" s="33"/>
      <c r="U30" s="33"/>
      <c r="V30" s="33"/>
      <c r="W30" s="33"/>
      <c r="X30" s="33"/>
      <c r="Y30" s="33"/>
      <c r="AB30" s="243">
        <f>ROW()</f>
        <v>30</v>
      </c>
      <c r="AC30" s="118">
        <f t="shared" ca="1" si="8"/>
        <v>0</v>
      </c>
      <c r="AD30" s="118">
        <f t="shared" ca="1" si="9"/>
        <v>0</v>
      </c>
      <c r="AE30" s="119" t="str">
        <f t="shared" ca="1" si="10"/>
        <v>-</v>
      </c>
      <c r="AF30" s="118" t="str">
        <f t="shared" ca="1" si="11"/>
        <v>-</v>
      </c>
      <c r="AG30" s="119" t="str">
        <f t="shared" ca="1" si="12"/>
        <v>-</v>
      </c>
      <c r="AH30" s="118" t="str">
        <f t="shared" ca="1" si="13"/>
        <v>-</v>
      </c>
      <c r="AI30" s="118">
        <f t="shared" ca="1" si="14"/>
        <v>0</v>
      </c>
      <c r="AJ30" s="120">
        <f t="shared" ca="1" si="15"/>
        <v>0</v>
      </c>
      <c r="AK30" s="118">
        <f t="shared" ca="1" si="16"/>
        <v>0</v>
      </c>
      <c r="AL30" s="118">
        <f t="shared" ca="1" si="17"/>
        <v>0</v>
      </c>
    </row>
    <row r="31" spans="1:47" ht="27" customHeight="1" x14ac:dyDescent="0.25">
      <c r="A31" s="53">
        <f>'OSNOVNA PLAČA'!A25</f>
        <v>16</v>
      </c>
      <c r="B31" s="333" t="str">
        <f t="shared" ca="1" si="4"/>
        <v>A16</v>
      </c>
      <c r="C31" s="333"/>
      <c r="D31" s="54" t="str">
        <f>IF(LEN('OSNOVNA PLAČA'!C25)&gt;0,'OSNOVNA PLAČA'!C25,"")</f>
        <v/>
      </c>
      <c r="E31" s="55" t="str">
        <f>IF(LEN('OSNOVNA PLAČA'!D25)&gt;0,'OSNOVNA PLAČA'!D25,"")</f>
        <v/>
      </c>
      <c r="F31" s="164">
        <f ca="1">IF(LEN(B31)&gt;0,'OBRAČUNANA OSNOVNA PLAČA'!O25,"")</f>
        <v>0</v>
      </c>
      <c r="G31" s="57"/>
      <c r="H31" s="57"/>
      <c r="I31" s="57"/>
      <c r="J31" s="57"/>
      <c r="K31" s="57"/>
      <c r="L31" s="178">
        <f t="shared" si="5"/>
        <v>0</v>
      </c>
      <c r="M31" s="179">
        <f t="shared" ca="1" si="18"/>
        <v>0</v>
      </c>
      <c r="N31" s="179">
        <f t="shared" ca="1" si="20"/>
        <v>0</v>
      </c>
      <c r="O31" s="180">
        <f t="shared" ca="1" si="6"/>
        <v>0</v>
      </c>
      <c r="P31" s="181">
        <f t="shared" ca="1" si="19"/>
        <v>0</v>
      </c>
      <c r="Q31" s="182">
        <f t="shared" ca="1" si="7"/>
        <v>0</v>
      </c>
      <c r="R31" s="182">
        <f ca="1">IF(LEN(B31)&gt;0,'10'!R31-'10'!Q31,"")</f>
        <v>0</v>
      </c>
      <c r="S31" s="183"/>
      <c r="T31" s="33"/>
      <c r="U31" s="33"/>
      <c r="V31" s="33"/>
      <c r="W31" s="33"/>
      <c r="X31" s="33"/>
      <c r="Y31" s="33"/>
      <c r="AB31" s="243">
        <f>ROW()</f>
        <v>31</v>
      </c>
      <c r="AC31" s="118">
        <f t="shared" ca="1" si="8"/>
        <v>0</v>
      </c>
      <c r="AD31" s="118">
        <f t="shared" ca="1" si="9"/>
        <v>0</v>
      </c>
      <c r="AE31" s="119" t="str">
        <f t="shared" ca="1" si="10"/>
        <v>-</v>
      </c>
      <c r="AF31" s="118" t="str">
        <f t="shared" ca="1" si="11"/>
        <v>-</v>
      </c>
      <c r="AG31" s="119" t="str">
        <f t="shared" ca="1" si="12"/>
        <v>-</v>
      </c>
      <c r="AH31" s="118" t="str">
        <f t="shared" ca="1" si="13"/>
        <v>-</v>
      </c>
      <c r="AI31" s="118">
        <f t="shared" ca="1" si="14"/>
        <v>0</v>
      </c>
      <c r="AJ31" s="120">
        <f t="shared" ca="1" si="15"/>
        <v>0</v>
      </c>
      <c r="AK31" s="118">
        <f t="shared" ca="1" si="16"/>
        <v>0</v>
      </c>
      <c r="AL31" s="118">
        <f t="shared" ca="1" si="17"/>
        <v>0</v>
      </c>
    </row>
    <row r="32" spans="1:47" ht="27" customHeight="1" x14ac:dyDescent="0.25">
      <c r="A32" s="53">
        <f>'OSNOVNA PLAČA'!A26</f>
        <v>17</v>
      </c>
      <c r="B32" s="333" t="str">
        <f t="shared" ca="1" si="4"/>
        <v>A17</v>
      </c>
      <c r="C32" s="333"/>
      <c r="D32" s="54" t="str">
        <f>IF(LEN('OSNOVNA PLAČA'!C26)&gt;0,'OSNOVNA PLAČA'!C26,"")</f>
        <v/>
      </c>
      <c r="E32" s="55" t="str">
        <f>IF(LEN('OSNOVNA PLAČA'!D26)&gt;0,'OSNOVNA PLAČA'!D26,"")</f>
        <v/>
      </c>
      <c r="F32" s="164">
        <f ca="1">IF(LEN(B32)&gt;0,'OBRAČUNANA OSNOVNA PLAČA'!O26,"")</f>
        <v>0</v>
      </c>
      <c r="G32" s="57"/>
      <c r="H32" s="57"/>
      <c r="I32" s="57"/>
      <c r="J32" s="57"/>
      <c r="K32" s="57"/>
      <c r="L32" s="178">
        <f t="shared" si="5"/>
        <v>0</v>
      </c>
      <c r="M32" s="179">
        <f t="shared" ca="1" si="18"/>
        <v>0</v>
      </c>
      <c r="N32" s="179">
        <f t="shared" ca="1" si="20"/>
        <v>0</v>
      </c>
      <c r="O32" s="180">
        <f t="shared" ca="1" si="6"/>
        <v>0</v>
      </c>
      <c r="P32" s="181">
        <f t="shared" ca="1" si="19"/>
        <v>0</v>
      </c>
      <c r="Q32" s="182">
        <f t="shared" ca="1" si="7"/>
        <v>0</v>
      </c>
      <c r="R32" s="182">
        <f ca="1">IF(LEN(B32)&gt;0,'10'!R32-'10'!Q32,"")</f>
        <v>0</v>
      </c>
      <c r="S32" s="183"/>
      <c r="T32" s="33"/>
      <c r="U32" s="33"/>
      <c r="V32" s="33"/>
      <c r="W32" s="33"/>
      <c r="X32" s="33"/>
      <c r="Y32" s="33"/>
      <c r="AB32" s="243">
        <f>ROW()</f>
        <v>32</v>
      </c>
      <c r="AC32" s="118">
        <f t="shared" ca="1" si="8"/>
        <v>0</v>
      </c>
      <c r="AD32" s="118">
        <f t="shared" ca="1" si="9"/>
        <v>0</v>
      </c>
      <c r="AE32" s="119" t="str">
        <f t="shared" ca="1" si="10"/>
        <v>-</v>
      </c>
      <c r="AF32" s="118" t="str">
        <f t="shared" ca="1" si="11"/>
        <v>-</v>
      </c>
      <c r="AG32" s="119" t="str">
        <f t="shared" ca="1" si="12"/>
        <v>-</v>
      </c>
      <c r="AH32" s="118" t="str">
        <f t="shared" ca="1" si="13"/>
        <v>-</v>
      </c>
      <c r="AI32" s="118">
        <f t="shared" ca="1" si="14"/>
        <v>0</v>
      </c>
      <c r="AJ32" s="120">
        <f t="shared" ca="1" si="15"/>
        <v>0</v>
      </c>
      <c r="AK32" s="118">
        <f t="shared" ca="1" si="16"/>
        <v>0</v>
      </c>
      <c r="AL32" s="118">
        <f t="shared" ca="1" si="17"/>
        <v>0</v>
      </c>
    </row>
    <row r="33" spans="1:38" ht="27" customHeight="1" x14ac:dyDescent="0.25">
      <c r="A33" s="53">
        <f>'OSNOVNA PLAČA'!A27</f>
        <v>18</v>
      </c>
      <c r="B33" s="333" t="str">
        <f t="shared" ca="1" si="4"/>
        <v>A18</v>
      </c>
      <c r="C33" s="333"/>
      <c r="D33" s="54" t="str">
        <f>IF(LEN('OSNOVNA PLAČA'!C27)&gt;0,'OSNOVNA PLAČA'!C27,"")</f>
        <v/>
      </c>
      <c r="E33" s="55" t="str">
        <f>IF(LEN('OSNOVNA PLAČA'!D27)&gt;0,'OSNOVNA PLAČA'!D27,"")</f>
        <v/>
      </c>
      <c r="F33" s="164">
        <f ca="1">IF(LEN(B33)&gt;0,'OBRAČUNANA OSNOVNA PLAČA'!O27,"")</f>
        <v>0</v>
      </c>
      <c r="G33" s="57"/>
      <c r="H33" s="57"/>
      <c r="I33" s="57"/>
      <c r="J33" s="57"/>
      <c r="K33" s="57"/>
      <c r="L33" s="178">
        <f t="shared" si="5"/>
        <v>0</v>
      </c>
      <c r="M33" s="179">
        <f t="shared" ca="1" si="18"/>
        <v>0</v>
      </c>
      <c r="N33" s="179">
        <f t="shared" ca="1" si="20"/>
        <v>0</v>
      </c>
      <c r="O33" s="180">
        <f t="shared" ca="1" si="6"/>
        <v>0</v>
      </c>
      <c r="P33" s="181">
        <f t="shared" ca="1" si="19"/>
        <v>0</v>
      </c>
      <c r="Q33" s="182">
        <f t="shared" ca="1" si="7"/>
        <v>0</v>
      </c>
      <c r="R33" s="182">
        <f ca="1">IF(LEN(B33)&gt;0,'10'!R33-'10'!Q33,"")</f>
        <v>0</v>
      </c>
      <c r="S33" s="183"/>
      <c r="T33" s="33"/>
      <c r="U33" s="33"/>
      <c r="V33" s="33"/>
      <c r="W33" s="33"/>
      <c r="X33" s="33"/>
      <c r="Y33" s="33"/>
      <c r="AB33" s="243">
        <f>ROW()</f>
        <v>33</v>
      </c>
      <c r="AC33" s="118">
        <f t="shared" ca="1" si="8"/>
        <v>0</v>
      </c>
      <c r="AD33" s="118">
        <f t="shared" ca="1" si="9"/>
        <v>0</v>
      </c>
      <c r="AE33" s="119" t="str">
        <f t="shared" ca="1" si="10"/>
        <v>-</v>
      </c>
      <c r="AF33" s="118" t="str">
        <f t="shared" ca="1" si="11"/>
        <v>-</v>
      </c>
      <c r="AG33" s="119" t="str">
        <f t="shared" ca="1" si="12"/>
        <v>-</v>
      </c>
      <c r="AH33" s="118" t="str">
        <f t="shared" ca="1" si="13"/>
        <v>-</v>
      </c>
      <c r="AI33" s="118">
        <f t="shared" ca="1" si="14"/>
        <v>0</v>
      </c>
      <c r="AJ33" s="120">
        <f t="shared" ca="1" si="15"/>
        <v>0</v>
      </c>
      <c r="AK33" s="118">
        <f t="shared" ca="1" si="16"/>
        <v>0</v>
      </c>
      <c r="AL33" s="118">
        <f t="shared" ca="1" si="17"/>
        <v>0</v>
      </c>
    </row>
    <row r="34" spans="1:38" ht="27" customHeight="1" x14ac:dyDescent="0.25">
      <c r="A34" s="53">
        <f>'OSNOVNA PLAČA'!A28</f>
        <v>19</v>
      </c>
      <c r="B34" s="333" t="str">
        <f t="shared" ca="1" si="4"/>
        <v>A19</v>
      </c>
      <c r="C34" s="333"/>
      <c r="D34" s="54" t="str">
        <f>IF(LEN('OSNOVNA PLAČA'!C28)&gt;0,'OSNOVNA PLAČA'!C28,"")</f>
        <v/>
      </c>
      <c r="E34" s="55" t="str">
        <f>IF(LEN('OSNOVNA PLAČA'!D28)&gt;0,'OSNOVNA PLAČA'!D28,"")</f>
        <v/>
      </c>
      <c r="F34" s="164">
        <f ca="1">IF(LEN(B34)&gt;0,'OBRAČUNANA OSNOVNA PLAČA'!O28,"")</f>
        <v>0</v>
      </c>
      <c r="G34" s="57"/>
      <c r="H34" s="57"/>
      <c r="I34" s="57"/>
      <c r="J34" s="57"/>
      <c r="K34" s="57"/>
      <c r="L34" s="178">
        <f t="shared" si="5"/>
        <v>0</v>
      </c>
      <c r="M34" s="179">
        <f t="shared" ca="1" si="18"/>
        <v>0</v>
      </c>
      <c r="N34" s="179">
        <f t="shared" ca="1" si="20"/>
        <v>0</v>
      </c>
      <c r="O34" s="180">
        <f t="shared" ca="1" si="6"/>
        <v>0</v>
      </c>
      <c r="P34" s="181">
        <f t="shared" ca="1" si="19"/>
        <v>0</v>
      </c>
      <c r="Q34" s="182">
        <f t="shared" ca="1" si="7"/>
        <v>0</v>
      </c>
      <c r="R34" s="182">
        <f ca="1">IF(LEN(B34)&gt;0,'10'!R34-'10'!Q34,"")</f>
        <v>0</v>
      </c>
      <c r="S34" s="183"/>
      <c r="T34" s="33"/>
      <c r="U34" s="33"/>
      <c r="V34" s="33"/>
      <c r="W34" s="33"/>
      <c r="X34" s="33"/>
      <c r="Y34" s="33"/>
      <c r="AB34" s="243">
        <f>ROW()</f>
        <v>34</v>
      </c>
      <c r="AC34" s="118">
        <f t="shared" ca="1" si="8"/>
        <v>0</v>
      </c>
      <c r="AD34" s="118">
        <f t="shared" ca="1" si="9"/>
        <v>0</v>
      </c>
      <c r="AE34" s="119" t="str">
        <f t="shared" ca="1" si="10"/>
        <v>-</v>
      </c>
      <c r="AF34" s="118" t="str">
        <f t="shared" ca="1" si="11"/>
        <v>-</v>
      </c>
      <c r="AG34" s="119" t="str">
        <f t="shared" ca="1" si="12"/>
        <v>-</v>
      </c>
      <c r="AH34" s="118" t="str">
        <f t="shared" ca="1" si="13"/>
        <v>-</v>
      </c>
      <c r="AI34" s="118">
        <f t="shared" ca="1" si="14"/>
        <v>0</v>
      </c>
      <c r="AJ34" s="120">
        <f t="shared" ca="1" si="15"/>
        <v>0</v>
      </c>
      <c r="AK34" s="118">
        <f t="shared" ca="1" si="16"/>
        <v>0</v>
      </c>
      <c r="AL34" s="118">
        <f t="shared" ca="1" si="17"/>
        <v>0</v>
      </c>
    </row>
    <row r="35" spans="1:38" ht="27" customHeight="1" x14ac:dyDescent="0.25">
      <c r="A35" s="53">
        <f>'OSNOVNA PLAČA'!A29</f>
        <v>20</v>
      </c>
      <c r="B35" s="333" t="str">
        <f t="shared" ca="1" si="4"/>
        <v>A20</v>
      </c>
      <c r="C35" s="333"/>
      <c r="D35" s="54" t="str">
        <f>IF(LEN('OSNOVNA PLAČA'!C29)&gt;0,'OSNOVNA PLAČA'!C29,"")</f>
        <v/>
      </c>
      <c r="E35" s="55" t="str">
        <f>IF(LEN('OSNOVNA PLAČA'!D29)&gt;0,'OSNOVNA PLAČA'!D29,"")</f>
        <v/>
      </c>
      <c r="F35" s="164">
        <f ca="1">IF(LEN(B35)&gt;0,'OBRAČUNANA OSNOVNA PLAČA'!O29,"")</f>
        <v>0</v>
      </c>
      <c r="G35" s="57"/>
      <c r="H35" s="57"/>
      <c r="I35" s="57"/>
      <c r="J35" s="57"/>
      <c r="K35" s="57"/>
      <c r="L35" s="178">
        <f t="shared" si="5"/>
        <v>0</v>
      </c>
      <c r="M35" s="179">
        <f t="shared" ca="1" si="18"/>
        <v>0</v>
      </c>
      <c r="N35" s="179">
        <f t="shared" ca="1" si="20"/>
        <v>0</v>
      </c>
      <c r="O35" s="180">
        <f t="shared" ca="1" si="6"/>
        <v>0</v>
      </c>
      <c r="P35" s="181">
        <f t="shared" ca="1" si="19"/>
        <v>0</v>
      </c>
      <c r="Q35" s="182">
        <f t="shared" ca="1" si="7"/>
        <v>0</v>
      </c>
      <c r="R35" s="182">
        <f ca="1">IF(LEN(B35)&gt;0,'10'!R35-'10'!Q35,"")</f>
        <v>0</v>
      </c>
      <c r="S35" s="183"/>
      <c r="T35" s="33"/>
      <c r="U35" s="33"/>
      <c r="V35" s="33"/>
      <c r="W35" s="33"/>
      <c r="X35" s="33"/>
      <c r="Y35" s="33"/>
      <c r="AB35" s="243">
        <f>ROW()</f>
        <v>35</v>
      </c>
      <c r="AC35" s="118">
        <f t="shared" ca="1" si="8"/>
        <v>0</v>
      </c>
      <c r="AD35" s="118">
        <f t="shared" ca="1" si="9"/>
        <v>0</v>
      </c>
      <c r="AE35" s="119" t="str">
        <f t="shared" ca="1" si="10"/>
        <v>-</v>
      </c>
      <c r="AF35" s="118" t="str">
        <f t="shared" ca="1" si="11"/>
        <v>-</v>
      </c>
      <c r="AG35" s="119" t="str">
        <f t="shared" ca="1" si="12"/>
        <v>-</v>
      </c>
      <c r="AH35" s="118" t="str">
        <f t="shared" ca="1" si="13"/>
        <v>-</v>
      </c>
      <c r="AI35" s="118">
        <f t="shared" ca="1" si="14"/>
        <v>0</v>
      </c>
      <c r="AJ35" s="120">
        <f t="shared" ca="1" si="15"/>
        <v>0</v>
      </c>
      <c r="AK35" s="118">
        <f t="shared" ca="1" si="16"/>
        <v>0</v>
      </c>
      <c r="AL35" s="118">
        <f t="shared" ca="1" si="17"/>
        <v>0</v>
      </c>
    </row>
    <row r="36" spans="1:38" ht="27" customHeight="1" x14ac:dyDescent="0.25">
      <c r="A36" s="53">
        <f>'OSNOVNA PLAČA'!A30</f>
        <v>21</v>
      </c>
      <c r="B36" s="333" t="str">
        <f t="shared" ca="1" si="4"/>
        <v>A21</v>
      </c>
      <c r="C36" s="333"/>
      <c r="D36" s="54" t="str">
        <f>IF(LEN('OSNOVNA PLAČA'!C30)&gt;0,'OSNOVNA PLAČA'!C30,"")</f>
        <v/>
      </c>
      <c r="E36" s="55" t="str">
        <f>IF(LEN('OSNOVNA PLAČA'!D30)&gt;0,'OSNOVNA PLAČA'!D30,"")</f>
        <v/>
      </c>
      <c r="F36" s="164">
        <f ca="1">IF(LEN(B36)&gt;0,'OBRAČUNANA OSNOVNA PLAČA'!O30,"")</f>
        <v>0</v>
      </c>
      <c r="G36" s="57"/>
      <c r="H36" s="57"/>
      <c r="I36" s="57"/>
      <c r="J36" s="57"/>
      <c r="K36" s="57"/>
      <c r="L36" s="178">
        <f t="shared" si="5"/>
        <v>0</v>
      </c>
      <c r="M36" s="179">
        <f t="shared" ca="1" si="18"/>
        <v>0</v>
      </c>
      <c r="N36" s="179">
        <f t="shared" ca="1" si="20"/>
        <v>0</v>
      </c>
      <c r="O36" s="180">
        <f t="shared" ca="1" si="6"/>
        <v>0</v>
      </c>
      <c r="P36" s="181">
        <f t="shared" ca="1" si="19"/>
        <v>0</v>
      </c>
      <c r="Q36" s="182">
        <f t="shared" ca="1" si="7"/>
        <v>0</v>
      </c>
      <c r="R36" s="182">
        <f ca="1">IF(LEN(B36)&gt;0,'10'!R36-'10'!Q36,"")</f>
        <v>0</v>
      </c>
      <c r="S36" s="183"/>
      <c r="T36" s="33"/>
      <c r="U36" s="33"/>
      <c r="V36" s="33"/>
      <c r="W36" s="33"/>
      <c r="X36" s="33"/>
      <c r="Y36" s="33"/>
      <c r="AB36" s="243">
        <f>ROW()</f>
        <v>36</v>
      </c>
      <c r="AC36" s="118">
        <f t="shared" ca="1" si="8"/>
        <v>0</v>
      </c>
      <c r="AD36" s="118">
        <f t="shared" ca="1" si="9"/>
        <v>0</v>
      </c>
      <c r="AE36" s="119" t="str">
        <f t="shared" ca="1" si="10"/>
        <v>-</v>
      </c>
      <c r="AF36" s="118" t="str">
        <f t="shared" ca="1" si="11"/>
        <v>-</v>
      </c>
      <c r="AG36" s="119" t="str">
        <f t="shared" ca="1" si="12"/>
        <v>-</v>
      </c>
      <c r="AH36" s="118" t="str">
        <f t="shared" ca="1" si="13"/>
        <v>-</v>
      </c>
      <c r="AI36" s="118">
        <f t="shared" ca="1" si="14"/>
        <v>0</v>
      </c>
      <c r="AJ36" s="120">
        <f t="shared" ca="1" si="15"/>
        <v>0</v>
      </c>
      <c r="AK36" s="118">
        <f t="shared" ca="1" si="16"/>
        <v>0</v>
      </c>
      <c r="AL36" s="118">
        <f t="shared" ca="1" si="17"/>
        <v>0</v>
      </c>
    </row>
    <row r="37" spans="1:38" ht="27" customHeight="1" x14ac:dyDescent="0.25">
      <c r="A37" s="53">
        <f>'OSNOVNA PLAČA'!A31</f>
        <v>22</v>
      </c>
      <c r="B37" s="333" t="str">
        <f t="shared" ca="1" si="4"/>
        <v>A22</v>
      </c>
      <c r="C37" s="333"/>
      <c r="D37" s="54" t="str">
        <f>IF(LEN('OSNOVNA PLAČA'!C31)&gt;0,'OSNOVNA PLAČA'!C31,"")</f>
        <v/>
      </c>
      <c r="E37" s="55" t="str">
        <f>IF(LEN('OSNOVNA PLAČA'!D31)&gt;0,'OSNOVNA PLAČA'!D31,"")</f>
        <v/>
      </c>
      <c r="F37" s="164">
        <f ca="1">IF(LEN(B37)&gt;0,'OBRAČUNANA OSNOVNA PLAČA'!O31,"")</f>
        <v>0</v>
      </c>
      <c r="G37" s="57"/>
      <c r="H37" s="57"/>
      <c r="I37" s="57"/>
      <c r="J37" s="57"/>
      <c r="K37" s="57"/>
      <c r="L37" s="178">
        <f t="shared" si="5"/>
        <v>0</v>
      </c>
      <c r="M37" s="179">
        <f t="shared" ca="1" si="18"/>
        <v>0</v>
      </c>
      <c r="N37" s="179">
        <f t="shared" ca="1" si="20"/>
        <v>0</v>
      </c>
      <c r="O37" s="180">
        <f t="shared" ca="1" si="6"/>
        <v>0</v>
      </c>
      <c r="P37" s="181">
        <f t="shared" ca="1" si="19"/>
        <v>0</v>
      </c>
      <c r="Q37" s="182">
        <f t="shared" ca="1" si="7"/>
        <v>0</v>
      </c>
      <c r="R37" s="182">
        <f ca="1">IF(LEN(B37)&gt;0,'10'!R37-'10'!Q37,"")</f>
        <v>0</v>
      </c>
      <c r="S37" s="183"/>
      <c r="T37" s="33"/>
      <c r="U37" s="33"/>
      <c r="V37" s="33"/>
      <c r="W37" s="33"/>
      <c r="X37" s="33"/>
      <c r="Y37" s="33"/>
      <c r="AB37" s="243">
        <f>ROW()</f>
        <v>37</v>
      </c>
      <c r="AC37" s="118">
        <f t="shared" ca="1" si="8"/>
        <v>0</v>
      </c>
      <c r="AD37" s="118">
        <f t="shared" ca="1" si="9"/>
        <v>0</v>
      </c>
      <c r="AE37" s="119" t="str">
        <f t="shared" ca="1" si="10"/>
        <v>-</v>
      </c>
      <c r="AF37" s="118" t="str">
        <f t="shared" ca="1" si="11"/>
        <v>-</v>
      </c>
      <c r="AG37" s="119" t="str">
        <f t="shared" ca="1" si="12"/>
        <v>-</v>
      </c>
      <c r="AH37" s="118" t="str">
        <f t="shared" ca="1" si="13"/>
        <v>-</v>
      </c>
      <c r="AI37" s="118">
        <f t="shared" ca="1" si="14"/>
        <v>0</v>
      </c>
      <c r="AJ37" s="120">
        <f t="shared" ca="1" si="15"/>
        <v>0</v>
      </c>
      <c r="AK37" s="118">
        <f t="shared" ca="1" si="16"/>
        <v>0</v>
      </c>
      <c r="AL37" s="118">
        <f t="shared" ca="1" si="17"/>
        <v>0</v>
      </c>
    </row>
    <row r="38" spans="1:38" ht="27" customHeight="1" x14ac:dyDescent="0.25">
      <c r="A38" s="53">
        <f>'OSNOVNA PLAČA'!A32</f>
        <v>23</v>
      </c>
      <c r="B38" s="333" t="str">
        <f t="shared" ca="1" si="4"/>
        <v>A23</v>
      </c>
      <c r="C38" s="333"/>
      <c r="D38" s="54" t="str">
        <f>IF(LEN('OSNOVNA PLAČA'!C32)&gt;0,'OSNOVNA PLAČA'!C32,"")</f>
        <v/>
      </c>
      <c r="E38" s="55" t="str">
        <f>IF(LEN('OSNOVNA PLAČA'!D32)&gt;0,'OSNOVNA PLAČA'!D32,"")</f>
        <v/>
      </c>
      <c r="F38" s="164">
        <f ca="1">IF(LEN(B38)&gt;0,'OBRAČUNANA OSNOVNA PLAČA'!O32,"")</f>
        <v>0</v>
      </c>
      <c r="G38" s="57"/>
      <c r="H38" s="57"/>
      <c r="I38" s="57"/>
      <c r="J38" s="57"/>
      <c r="K38" s="57"/>
      <c r="L38" s="178">
        <f t="shared" si="5"/>
        <v>0</v>
      </c>
      <c r="M38" s="179">
        <f t="shared" ca="1" si="18"/>
        <v>0</v>
      </c>
      <c r="N38" s="179">
        <f t="shared" ca="1" si="20"/>
        <v>0</v>
      </c>
      <c r="O38" s="180">
        <f t="shared" ca="1" si="6"/>
        <v>0</v>
      </c>
      <c r="P38" s="181">
        <f t="shared" ca="1" si="19"/>
        <v>0</v>
      </c>
      <c r="Q38" s="182">
        <f t="shared" ca="1" si="7"/>
        <v>0</v>
      </c>
      <c r="R38" s="182">
        <f ca="1">IF(LEN(B38)&gt;0,'10'!R38-'10'!Q38,"")</f>
        <v>0</v>
      </c>
      <c r="S38" s="183"/>
      <c r="T38" s="33"/>
      <c r="U38" s="33"/>
      <c r="V38" s="33"/>
      <c r="W38" s="33"/>
      <c r="X38" s="33"/>
      <c r="Y38" s="33"/>
      <c r="AB38" s="243">
        <f>ROW()</f>
        <v>38</v>
      </c>
      <c r="AC38" s="118">
        <f t="shared" ca="1" si="8"/>
        <v>0</v>
      </c>
      <c r="AD38" s="118">
        <f t="shared" ca="1" si="9"/>
        <v>0</v>
      </c>
      <c r="AE38" s="119" t="str">
        <f t="shared" ca="1" si="10"/>
        <v>-</v>
      </c>
      <c r="AF38" s="118" t="str">
        <f t="shared" ca="1" si="11"/>
        <v>-</v>
      </c>
      <c r="AG38" s="119" t="str">
        <f t="shared" ca="1" si="12"/>
        <v>-</v>
      </c>
      <c r="AH38" s="118" t="str">
        <f t="shared" ca="1" si="13"/>
        <v>-</v>
      </c>
      <c r="AI38" s="118">
        <f t="shared" ca="1" si="14"/>
        <v>0</v>
      </c>
      <c r="AJ38" s="120">
        <f t="shared" ca="1" si="15"/>
        <v>0</v>
      </c>
      <c r="AK38" s="118">
        <f t="shared" ca="1" si="16"/>
        <v>0</v>
      </c>
      <c r="AL38" s="118">
        <f t="shared" ca="1" si="17"/>
        <v>0</v>
      </c>
    </row>
    <row r="39" spans="1:38" ht="27" customHeight="1" x14ac:dyDescent="0.25">
      <c r="A39" s="53">
        <f>'OSNOVNA PLAČA'!A33</f>
        <v>24</v>
      </c>
      <c r="B39" s="333" t="str">
        <f t="shared" ca="1" si="4"/>
        <v>A24</v>
      </c>
      <c r="C39" s="333"/>
      <c r="D39" s="54" t="str">
        <f>IF(LEN('OSNOVNA PLAČA'!C33)&gt;0,'OSNOVNA PLAČA'!C33,"")</f>
        <v/>
      </c>
      <c r="E39" s="55" t="str">
        <f>IF(LEN('OSNOVNA PLAČA'!D33)&gt;0,'OSNOVNA PLAČA'!D33,"")</f>
        <v/>
      </c>
      <c r="F39" s="164">
        <f ca="1">IF(LEN(B39)&gt;0,'OBRAČUNANA OSNOVNA PLAČA'!O33,"")</f>
        <v>0</v>
      </c>
      <c r="G39" s="57"/>
      <c r="H39" s="57"/>
      <c r="I39" s="57"/>
      <c r="J39" s="57"/>
      <c r="K39" s="57"/>
      <c r="L39" s="178">
        <f t="shared" si="5"/>
        <v>0</v>
      </c>
      <c r="M39" s="179">
        <f t="shared" ca="1" si="18"/>
        <v>0</v>
      </c>
      <c r="N39" s="179">
        <f t="shared" ca="1" si="20"/>
        <v>0</v>
      </c>
      <c r="O39" s="180">
        <f t="shared" ca="1" si="6"/>
        <v>0</v>
      </c>
      <c r="P39" s="181">
        <f t="shared" ca="1" si="19"/>
        <v>0</v>
      </c>
      <c r="Q39" s="182">
        <f t="shared" ca="1" si="7"/>
        <v>0</v>
      </c>
      <c r="R39" s="182">
        <f ca="1">IF(LEN(B39)&gt;0,'10'!R39-'10'!Q39,"")</f>
        <v>0</v>
      </c>
      <c r="S39" s="183"/>
      <c r="T39" s="33"/>
      <c r="U39" s="33"/>
      <c r="V39" s="33"/>
      <c r="W39" s="33"/>
      <c r="X39" s="33"/>
      <c r="Y39" s="33"/>
      <c r="AB39" s="243">
        <f>ROW()</f>
        <v>39</v>
      </c>
      <c r="AC39" s="118">
        <f t="shared" ca="1" si="8"/>
        <v>0</v>
      </c>
      <c r="AD39" s="118">
        <f t="shared" ca="1" si="9"/>
        <v>0</v>
      </c>
      <c r="AE39" s="119" t="str">
        <f t="shared" ca="1" si="10"/>
        <v>-</v>
      </c>
      <c r="AF39" s="118" t="str">
        <f t="shared" ca="1" si="11"/>
        <v>-</v>
      </c>
      <c r="AG39" s="119" t="str">
        <f t="shared" ca="1" si="12"/>
        <v>-</v>
      </c>
      <c r="AH39" s="118" t="str">
        <f t="shared" ca="1" si="13"/>
        <v>-</v>
      </c>
      <c r="AI39" s="118">
        <f t="shared" ca="1" si="14"/>
        <v>0</v>
      </c>
      <c r="AJ39" s="120">
        <f t="shared" ca="1" si="15"/>
        <v>0</v>
      </c>
      <c r="AK39" s="118">
        <f t="shared" ca="1" si="16"/>
        <v>0</v>
      </c>
      <c r="AL39" s="118">
        <f t="shared" ca="1" si="17"/>
        <v>0</v>
      </c>
    </row>
    <row r="40" spans="1:38" ht="27" customHeight="1" x14ac:dyDescent="0.25">
      <c r="A40" s="53">
        <f>'OSNOVNA PLAČA'!A34</f>
        <v>25</v>
      </c>
      <c r="B40" s="333" t="str">
        <f t="shared" ca="1" si="4"/>
        <v>A25</v>
      </c>
      <c r="C40" s="333"/>
      <c r="D40" s="54" t="str">
        <f>IF(LEN('OSNOVNA PLAČA'!C34)&gt;0,'OSNOVNA PLAČA'!C34,"")</f>
        <v/>
      </c>
      <c r="E40" s="55" t="str">
        <f>IF(LEN('OSNOVNA PLAČA'!D34)&gt;0,'OSNOVNA PLAČA'!D34,"")</f>
        <v/>
      </c>
      <c r="F40" s="164">
        <f ca="1">IF(LEN(B40)&gt;0,'OBRAČUNANA OSNOVNA PLAČA'!O34,"")</f>
        <v>0</v>
      </c>
      <c r="G40" s="57"/>
      <c r="H40" s="57"/>
      <c r="I40" s="57"/>
      <c r="J40" s="57"/>
      <c r="K40" s="57"/>
      <c r="L40" s="178">
        <f t="shared" si="5"/>
        <v>0</v>
      </c>
      <c r="M40" s="179">
        <f t="shared" ca="1" si="18"/>
        <v>0</v>
      </c>
      <c r="N40" s="179">
        <f t="shared" ca="1" si="20"/>
        <v>0</v>
      </c>
      <c r="O40" s="180">
        <f t="shared" ca="1" si="6"/>
        <v>0</v>
      </c>
      <c r="P40" s="181">
        <f t="shared" ca="1" si="19"/>
        <v>0</v>
      </c>
      <c r="Q40" s="182">
        <f t="shared" ca="1" si="7"/>
        <v>0</v>
      </c>
      <c r="R40" s="182">
        <f ca="1">IF(LEN(B40)&gt;0,'10'!R40-'10'!Q40,"")</f>
        <v>0</v>
      </c>
      <c r="S40" s="183"/>
      <c r="T40" s="33"/>
      <c r="U40" s="33"/>
      <c r="V40" s="33"/>
      <c r="W40" s="33"/>
      <c r="X40" s="33"/>
      <c r="Y40" s="33"/>
      <c r="AB40" s="243">
        <f>ROW()</f>
        <v>40</v>
      </c>
      <c r="AC40" s="118">
        <f t="shared" ca="1" si="8"/>
        <v>0</v>
      </c>
      <c r="AD40" s="118">
        <f t="shared" ca="1" si="9"/>
        <v>0</v>
      </c>
      <c r="AE40" s="119" t="str">
        <f t="shared" ca="1" si="10"/>
        <v>-</v>
      </c>
      <c r="AF40" s="118" t="str">
        <f t="shared" ca="1" si="11"/>
        <v>-</v>
      </c>
      <c r="AG40" s="119" t="str">
        <f t="shared" ca="1" si="12"/>
        <v>-</v>
      </c>
      <c r="AH40" s="118" t="str">
        <f t="shared" ca="1" si="13"/>
        <v>-</v>
      </c>
      <c r="AI40" s="118">
        <f t="shared" ca="1" si="14"/>
        <v>0</v>
      </c>
      <c r="AJ40" s="120">
        <f t="shared" ca="1" si="15"/>
        <v>0</v>
      </c>
      <c r="AK40" s="118">
        <f t="shared" ca="1" si="16"/>
        <v>0</v>
      </c>
      <c r="AL40" s="118">
        <f t="shared" ca="1" si="17"/>
        <v>0</v>
      </c>
    </row>
    <row r="41" spans="1:38" ht="27" customHeight="1" x14ac:dyDescent="0.25">
      <c r="A41" s="53">
        <f>'OSNOVNA PLAČA'!A35</f>
        <v>26</v>
      </c>
      <c r="B41" s="333" t="str">
        <f t="shared" ca="1" si="4"/>
        <v>A26</v>
      </c>
      <c r="C41" s="333"/>
      <c r="D41" s="54" t="str">
        <f>IF(LEN('OSNOVNA PLAČA'!C35)&gt;0,'OSNOVNA PLAČA'!C35,"")</f>
        <v/>
      </c>
      <c r="E41" s="55" t="str">
        <f>IF(LEN('OSNOVNA PLAČA'!D35)&gt;0,'OSNOVNA PLAČA'!D35,"")</f>
        <v/>
      </c>
      <c r="F41" s="164">
        <f ca="1">IF(LEN(B41)&gt;0,'OBRAČUNANA OSNOVNA PLAČA'!O35,"")</f>
        <v>0</v>
      </c>
      <c r="G41" s="57"/>
      <c r="H41" s="57"/>
      <c r="I41" s="57"/>
      <c r="J41" s="57"/>
      <c r="K41" s="57"/>
      <c r="L41" s="178">
        <f t="shared" si="5"/>
        <v>0</v>
      </c>
      <c r="M41" s="179">
        <f t="shared" ca="1" si="18"/>
        <v>0</v>
      </c>
      <c r="N41" s="179">
        <f t="shared" ca="1" si="20"/>
        <v>0</v>
      </c>
      <c r="O41" s="180">
        <f t="shared" ca="1" si="6"/>
        <v>0</v>
      </c>
      <c r="P41" s="181">
        <f t="shared" ca="1" si="19"/>
        <v>0</v>
      </c>
      <c r="Q41" s="182">
        <f t="shared" ca="1" si="7"/>
        <v>0</v>
      </c>
      <c r="R41" s="182">
        <f ca="1">IF(LEN(B41)&gt;0,'10'!R41-'10'!Q41,"")</f>
        <v>0</v>
      </c>
      <c r="S41" s="183"/>
      <c r="T41" s="33"/>
      <c r="U41" s="33"/>
      <c r="V41" s="33"/>
      <c r="W41" s="33"/>
      <c r="X41" s="33"/>
      <c r="Y41" s="33"/>
      <c r="AB41" s="243">
        <f>ROW()</f>
        <v>41</v>
      </c>
      <c r="AC41" s="118">
        <f t="shared" ca="1" si="8"/>
        <v>0</v>
      </c>
      <c r="AD41" s="118">
        <f t="shared" ca="1" si="9"/>
        <v>0</v>
      </c>
      <c r="AE41" s="119" t="str">
        <f t="shared" ca="1" si="10"/>
        <v>-</v>
      </c>
      <c r="AF41" s="118" t="str">
        <f t="shared" ca="1" si="11"/>
        <v>-</v>
      </c>
      <c r="AG41" s="119" t="str">
        <f t="shared" ca="1" si="12"/>
        <v>-</v>
      </c>
      <c r="AH41" s="118" t="str">
        <f t="shared" ca="1" si="13"/>
        <v>-</v>
      </c>
      <c r="AI41" s="118">
        <f t="shared" ca="1" si="14"/>
        <v>0</v>
      </c>
      <c r="AJ41" s="120">
        <f t="shared" ca="1" si="15"/>
        <v>0</v>
      </c>
      <c r="AK41" s="118">
        <f t="shared" ca="1" si="16"/>
        <v>0</v>
      </c>
      <c r="AL41" s="118">
        <f t="shared" ca="1" si="17"/>
        <v>0</v>
      </c>
    </row>
    <row r="42" spans="1:38" ht="27" customHeight="1" x14ac:dyDescent="0.25">
      <c r="A42" s="53">
        <f>'OSNOVNA PLAČA'!A36</f>
        <v>27</v>
      </c>
      <c r="B42" s="333" t="str">
        <f t="shared" ca="1" si="4"/>
        <v>A27</v>
      </c>
      <c r="C42" s="333"/>
      <c r="D42" s="54" t="str">
        <f>IF(LEN('OSNOVNA PLAČA'!C36)&gt;0,'OSNOVNA PLAČA'!C36,"")</f>
        <v/>
      </c>
      <c r="E42" s="55" t="str">
        <f>IF(LEN('OSNOVNA PLAČA'!D36)&gt;0,'OSNOVNA PLAČA'!D36,"")</f>
        <v/>
      </c>
      <c r="F42" s="164">
        <f ca="1">IF(LEN(B42)&gt;0,'OBRAČUNANA OSNOVNA PLAČA'!O36,"")</f>
        <v>0</v>
      </c>
      <c r="G42" s="57"/>
      <c r="H42" s="57"/>
      <c r="I42" s="57"/>
      <c r="J42" s="57"/>
      <c r="K42" s="57"/>
      <c r="L42" s="178">
        <f t="shared" si="5"/>
        <v>0</v>
      </c>
      <c r="M42" s="179">
        <f t="shared" ca="1" si="18"/>
        <v>0</v>
      </c>
      <c r="N42" s="179">
        <f t="shared" ca="1" si="20"/>
        <v>0</v>
      </c>
      <c r="O42" s="180">
        <f t="shared" ca="1" si="6"/>
        <v>0</v>
      </c>
      <c r="P42" s="181">
        <f t="shared" ca="1" si="19"/>
        <v>0</v>
      </c>
      <c r="Q42" s="182">
        <f t="shared" ca="1" si="7"/>
        <v>0</v>
      </c>
      <c r="R42" s="182">
        <f ca="1">IF(LEN(B42)&gt;0,'10'!R42-'10'!Q42,"")</f>
        <v>0</v>
      </c>
      <c r="S42" s="183"/>
      <c r="T42" s="33"/>
      <c r="U42" s="33"/>
      <c r="V42" s="33"/>
      <c r="W42" s="33"/>
      <c r="X42" s="33"/>
      <c r="Y42" s="33"/>
      <c r="AB42" s="243">
        <f>ROW()</f>
        <v>42</v>
      </c>
      <c r="AC42" s="118">
        <f t="shared" ca="1" si="8"/>
        <v>0</v>
      </c>
      <c r="AD42" s="118">
        <f t="shared" ca="1" si="9"/>
        <v>0</v>
      </c>
      <c r="AE42" s="119" t="str">
        <f t="shared" ca="1" si="10"/>
        <v>-</v>
      </c>
      <c r="AF42" s="118" t="str">
        <f t="shared" ca="1" si="11"/>
        <v>-</v>
      </c>
      <c r="AG42" s="119" t="str">
        <f t="shared" ca="1" si="12"/>
        <v>-</v>
      </c>
      <c r="AH42" s="118" t="str">
        <f t="shared" ca="1" si="13"/>
        <v>-</v>
      </c>
      <c r="AI42" s="118">
        <f t="shared" ca="1" si="14"/>
        <v>0</v>
      </c>
      <c r="AJ42" s="120">
        <f t="shared" ca="1" si="15"/>
        <v>0</v>
      </c>
      <c r="AK42" s="118">
        <f t="shared" ca="1" si="16"/>
        <v>0</v>
      </c>
      <c r="AL42" s="118">
        <f t="shared" ca="1" si="17"/>
        <v>0</v>
      </c>
    </row>
    <row r="43" spans="1:38" ht="27" customHeight="1" x14ac:dyDescent="0.25">
      <c r="A43" s="53">
        <f>'OSNOVNA PLAČA'!A37</f>
        <v>28</v>
      </c>
      <c r="B43" s="333" t="str">
        <f t="shared" ca="1" si="4"/>
        <v>A28</v>
      </c>
      <c r="C43" s="333"/>
      <c r="D43" s="54" t="str">
        <f>IF(LEN('OSNOVNA PLAČA'!C37)&gt;0,'OSNOVNA PLAČA'!C37,"")</f>
        <v/>
      </c>
      <c r="E43" s="55" t="str">
        <f>IF(LEN('OSNOVNA PLAČA'!D37)&gt;0,'OSNOVNA PLAČA'!D37,"")</f>
        <v/>
      </c>
      <c r="F43" s="164">
        <f ca="1">IF(LEN(B43)&gt;0,'OBRAČUNANA OSNOVNA PLAČA'!O37,"")</f>
        <v>0</v>
      </c>
      <c r="G43" s="57"/>
      <c r="H43" s="57"/>
      <c r="I43" s="57"/>
      <c r="J43" s="57"/>
      <c r="K43" s="57"/>
      <c r="L43" s="178">
        <f t="shared" si="5"/>
        <v>0</v>
      </c>
      <c r="M43" s="179">
        <f t="shared" ca="1" si="18"/>
        <v>0</v>
      </c>
      <c r="N43" s="179">
        <f t="shared" ca="1" si="20"/>
        <v>0</v>
      </c>
      <c r="O43" s="180">
        <f t="shared" ca="1" si="6"/>
        <v>0</v>
      </c>
      <c r="P43" s="181">
        <f t="shared" ca="1" si="19"/>
        <v>0</v>
      </c>
      <c r="Q43" s="182">
        <f t="shared" ca="1" si="7"/>
        <v>0</v>
      </c>
      <c r="R43" s="182">
        <f ca="1">IF(LEN(B43)&gt;0,'10'!R43-'10'!Q43,"")</f>
        <v>0</v>
      </c>
      <c r="S43" s="183"/>
      <c r="T43" s="33"/>
      <c r="U43" s="33"/>
      <c r="V43" s="33"/>
      <c r="W43" s="33"/>
      <c r="X43" s="33"/>
      <c r="Y43" s="33"/>
      <c r="AB43" s="243">
        <f>ROW()</f>
        <v>43</v>
      </c>
      <c r="AC43" s="118">
        <f t="shared" ca="1" si="8"/>
        <v>0</v>
      </c>
      <c r="AD43" s="118">
        <f t="shared" ca="1" si="9"/>
        <v>0</v>
      </c>
      <c r="AE43" s="119" t="str">
        <f t="shared" ca="1" si="10"/>
        <v>-</v>
      </c>
      <c r="AF43" s="118" t="str">
        <f t="shared" ca="1" si="11"/>
        <v>-</v>
      </c>
      <c r="AG43" s="119" t="str">
        <f t="shared" ca="1" si="12"/>
        <v>-</v>
      </c>
      <c r="AH43" s="118" t="str">
        <f t="shared" ca="1" si="13"/>
        <v>-</v>
      </c>
      <c r="AI43" s="118">
        <f t="shared" ca="1" si="14"/>
        <v>0</v>
      </c>
      <c r="AJ43" s="120">
        <f t="shared" ca="1" si="15"/>
        <v>0</v>
      </c>
      <c r="AK43" s="118">
        <f t="shared" ca="1" si="16"/>
        <v>0</v>
      </c>
      <c r="AL43" s="118">
        <f t="shared" ca="1" si="17"/>
        <v>0</v>
      </c>
    </row>
    <row r="44" spans="1:38" ht="27" customHeight="1" x14ac:dyDescent="0.25">
      <c r="A44" s="53">
        <f>'OSNOVNA PLAČA'!A38</f>
        <v>29</v>
      </c>
      <c r="B44" s="333" t="str">
        <f t="shared" ca="1" si="4"/>
        <v>A29</v>
      </c>
      <c r="C44" s="333"/>
      <c r="D44" s="54" t="str">
        <f>IF(LEN('OSNOVNA PLAČA'!C38)&gt;0,'OSNOVNA PLAČA'!C38,"")</f>
        <v/>
      </c>
      <c r="E44" s="55" t="str">
        <f>IF(LEN('OSNOVNA PLAČA'!D38)&gt;0,'OSNOVNA PLAČA'!D38,"")</f>
        <v/>
      </c>
      <c r="F44" s="164">
        <f ca="1">IF(LEN(B44)&gt;0,'OBRAČUNANA OSNOVNA PLAČA'!O38,"")</f>
        <v>0</v>
      </c>
      <c r="G44" s="57"/>
      <c r="H44" s="57"/>
      <c r="I44" s="57"/>
      <c r="J44" s="57"/>
      <c r="K44" s="57"/>
      <c r="L44" s="178">
        <f t="shared" si="5"/>
        <v>0</v>
      </c>
      <c r="M44" s="179">
        <f t="shared" ca="1" si="18"/>
        <v>0</v>
      </c>
      <c r="N44" s="179">
        <f t="shared" ca="1" si="20"/>
        <v>0</v>
      </c>
      <c r="O44" s="180">
        <f t="shared" ca="1" si="6"/>
        <v>0</v>
      </c>
      <c r="P44" s="181">
        <f t="shared" ca="1" si="19"/>
        <v>0</v>
      </c>
      <c r="Q44" s="182">
        <f t="shared" ca="1" si="7"/>
        <v>0</v>
      </c>
      <c r="R44" s="182">
        <f ca="1">IF(LEN(B44)&gt;0,'10'!R44-'10'!Q44,"")</f>
        <v>0</v>
      </c>
      <c r="S44" s="183"/>
      <c r="T44" s="33"/>
      <c r="U44" s="33"/>
      <c r="V44" s="33"/>
      <c r="W44" s="33"/>
      <c r="X44" s="33"/>
      <c r="Y44" s="33"/>
      <c r="AB44" s="243">
        <f>ROW()</f>
        <v>44</v>
      </c>
      <c r="AC44" s="118">
        <f t="shared" ca="1" si="8"/>
        <v>0</v>
      </c>
      <c r="AD44" s="118">
        <f t="shared" ca="1" si="9"/>
        <v>0</v>
      </c>
      <c r="AE44" s="119" t="str">
        <f t="shared" ca="1" si="10"/>
        <v>-</v>
      </c>
      <c r="AF44" s="118" t="str">
        <f t="shared" ca="1" si="11"/>
        <v>-</v>
      </c>
      <c r="AG44" s="119" t="str">
        <f t="shared" ca="1" si="12"/>
        <v>-</v>
      </c>
      <c r="AH44" s="118" t="str">
        <f t="shared" ca="1" si="13"/>
        <v>-</v>
      </c>
      <c r="AI44" s="118">
        <f t="shared" ca="1" si="14"/>
        <v>0</v>
      </c>
      <c r="AJ44" s="120">
        <f t="shared" ca="1" si="15"/>
        <v>0</v>
      </c>
      <c r="AK44" s="118">
        <f t="shared" ca="1" si="16"/>
        <v>0</v>
      </c>
      <c r="AL44" s="118">
        <f t="shared" ca="1" si="17"/>
        <v>0</v>
      </c>
    </row>
    <row r="45" spans="1:38" ht="27" customHeight="1" x14ac:dyDescent="0.25">
      <c r="A45" s="53">
        <f>'OSNOVNA PLAČA'!A39</f>
        <v>30</v>
      </c>
      <c r="B45" s="333" t="str">
        <f t="shared" ca="1" si="4"/>
        <v>A30</v>
      </c>
      <c r="C45" s="333"/>
      <c r="D45" s="54" t="str">
        <f>IF(LEN('OSNOVNA PLAČA'!C39)&gt;0,'OSNOVNA PLAČA'!C39,"")</f>
        <v/>
      </c>
      <c r="E45" s="55" t="str">
        <f>IF(LEN('OSNOVNA PLAČA'!D39)&gt;0,'OSNOVNA PLAČA'!D39,"")</f>
        <v/>
      </c>
      <c r="F45" s="164">
        <f ca="1">IF(LEN(B45)&gt;0,'OBRAČUNANA OSNOVNA PLAČA'!O39,"")</f>
        <v>0</v>
      </c>
      <c r="G45" s="57"/>
      <c r="H45" s="57"/>
      <c r="I45" s="57"/>
      <c r="J45" s="57"/>
      <c r="K45" s="57"/>
      <c r="L45" s="178">
        <f t="shared" si="5"/>
        <v>0</v>
      </c>
      <c r="M45" s="179">
        <f t="shared" ca="1" si="18"/>
        <v>0</v>
      </c>
      <c r="N45" s="179">
        <f t="shared" ca="1" si="20"/>
        <v>0</v>
      </c>
      <c r="O45" s="180">
        <f t="shared" ca="1" si="6"/>
        <v>0</v>
      </c>
      <c r="P45" s="181">
        <f t="shared" ca="1" si="19"/>
        <v>0</v>
      </c>
      <c r="Q45" s="182">
        <f t="shared" ca="1" si="7"/>
        <v>0</v>
      </c>
      <c r="R45" s="182">
        <f ca="1">IF(LEN(B45)&gt;0,'10'!R45-'10'!Q45,"")</f>
        <v>0</v>
      </c>
      <c r="S45" s="183"/>
      <c r="T45" s="33"/>
      <c r="U45" s="33"/>
      <c r="V45" s="33"/>
      <c r="W45" s="33"/>
      <c r="X45" s="33"/>
      <c r="Y45" s="33"/>
      <c r="AB45" s="243">
        <f>ROW()</f>
        <v>45</v>
      </c>
      <c r="AC45" s="118">
        <f t="shared" ca="1" si="8"/>
        <v>0</v>
      </c>
      <c r="AD45" s="118">
        <f t="shared" ca="1" si="9"/>
        <v>0</v>
      </c>
      <c r="AE45" s="119" t="str">
        <f t="shared" ca="1" si="10"/>
        <v>-</v>
      </c>
      <c r="AF45" s="118" t="str">
        <f t="shared" ca="1" si="11"/>
        <v>-</v>
      </c>
      <c r="AG45" s="119" t="str">
        <f t="shared" ca="1" si="12"/>
        <v>-</v>
      </c>
      <c r="AH45" s="118" t="str">
        <f t="shared" ca="1" si="13"/>
        <v>-</v>
      </c>
      <c r="AI45" s="118">
        <f t="shared" ca="1" si="14"/>
        <v>0</v>
      </c>
      <c r="AJ45" s="120">
        <f t="shared" ca="1" si="15"/>
        <v>0</v>
      </c>
      <c r="AK45" s="118">
        <f t="shared" ca="1" si="16"/>
        <v>0</v>
      </c>
      <c r="AL45" s="118">
        <f t="shared" ca="1" si="17"/>
        <v>0</v>
      </c>
    </row>
    <row r="46" spans="1:38" ht="27" customHeight="1" x14ac:dyDescent="0.25">
      <c r="A46" s="53">
        <f>'OSNOVNA PLAČA'!A40</f>
        <v>31</v>
      </c>
      <c r="B46" s="333" t="str">
        <f t="shared" ca="1" si="4"/>
        <v>A31</v>
      </c>
      <c r="C46" s="333"/>
      <c r="D46" s="54" t="str">
        <f>IF(LEN('OSNOVNA PLAČA'!C40)&gt;0,'OSNOVNA PLAČA'!C40,"")</f>
        <v/>
      </c>
      <c r="E46" s="55" t="str">
        <f>IF(LEN('OSNOVNA PLAČA'!D40)&gt;0,'OSNOVNA PLAČA'!D40,"")</f>
        <v/>
      </c>
      <c r="F46" s="164">
        <f ca="1">IF(LEN(B46)&gt;0,'OBRAČUNANA OSNOVNA PLAČA'!O40,"")</f>
        <v>0</v>
      </c>
      <c r="G46" s="57"/>
      <c r="H46" s="57"/>
      <c r="I46" s="57"/>
      <c r="J46" s="57"/>
      <c r="K46" s="57"/>
      <c r="L46" s="178">
        <f t="shared" si="5"/>
        <v>0</v>
      </c>
      <c r="M46" s="179">
        <f t="shared" ca="1" si="18"/>
        <v>0</v>
      </c>
      <c r="N46" s="179">
        <f t="shared" ca="1" si="20"/>
        <v>0</v>
      </c>
      <c r="O46" s="180">
        <f t="shared" ca="1" si="6"/>
        <v>0</v>
      </c>
      <c r="P46" s="181">
        <f t="shared" ca="1" si="19"/>
        <v>0</v>
      </c>
      <c r="Q46" s="182">
        <f t="shared" ca="1" si="7"/>
        <v>0</v>
      </c>
      <c r="R46" s="182">
        <f ca="1">IF(LEN(B46)&gt;0,'10'!R46-'10'!Q46,"")</f>
        <v>0</v>
      </c>
      <c r="S46" s="183"/>
      <c r="T46" s="33"/>
      <c r="U46" s="33"/>
      <c r="V46" s="33"/>
      <c r="W46" s="33"/>
      <c r="X46" s="33"/>
      <c r="Y46" s="33"/>
      <c r="AB46" s="243">
        <f>ROW()</f>
        <v>46</v>
      </c>
      <c r="AC46" s="118">
        <f t="shared" ca="1" si="8"/>
        <v>0</v>
      </c>
      <c r="AD46" s="118">
        <f t="shared" ca="1" si="9"/>
        <v>0</v>
      </c>
      <c r="AE46" s="119" t="str">
        <f t="shared" ca="1" si="10"/>
        <v>-</v>
      </c>
      <c r="AF46" s="118" t="str">
        <f t="shared" ca="1" si="11"/>
        <v>-</v>
      </c>
      <c r="AG46" s="119" t="str">
        <f t="shared" ca="1" si="12"/>
        <v>-</v>
      </c>
      <c r="AH46" s="118" t="str">
        <f t="shared" ca="1" si="13"/>
        <v>-</v>
      </c>
      <c r="AI46" s="118">
        <f t="shared" ca="1" si="14"/>
        <v>0</v>
      </c>
      <c r="AJ46" s="120">
        <f t="shared" ca="1" si="15"/>
        <v>0</v>
      </c>
      <c r="AK46" s="118">
        <f t="shared" ca="1" si="16"/>
        <v>0</v>
      </c>
      <c r="AL46" s="118">
        <f t="shared" ca="1" si="17"/>
        <v>0</v>
      </c>
    </row>
    <row r="47" spans="1:38" ht="27" customHeight="1" x14ac:dyDescent="0.25">
      <c r="A47" s="53">
        <f>'OSNOVNA PLAČA'!A41</f>
        <v>32</v>
      </c>
      <c r="B47" s="333" t="str">
        <f t="shared" ca="1" si="4"/>
        <v>A32</v>
      </c>
      <c r="C47" s="333"/>
      <c r="D47" s="54" t="str">
        <f>IF(LEN('OSNOVNA PLAČA'!C41)&gt;0,'OSNOVNA PLAČA'!C41,"")</f>
        <v/>
      </c>
      <c r="E47" s="55" t="str">
        <f>IF(LEN('OSNOVNA PLAČA'!D41)&gt;0,'OSNOVNA PLAČA'!D41,"")</f>
        <v/>
      </c>
      <c r="F47" s="164">
        <f ca="1">IF(LEN(B47)&gt;0,'OBRAČUNANA OSNOVNA PLAČA'!O41,"")</f>
        <v>0</v>
      </c>
      <c r="G47" s="57"/>
      <c r="H47" s="57"/>
      <c r="I47" s="57"/>
      <c r="J47" s="57"/>
      <c r="K47" s="57"/>
      <c r="L47" s="178">
        <f t="shared" si="5"/>
        <v>0</v>
      </c>
      <c r="M47" s="179">
        <f t="shared" ca="1" si="18"/>
        <v>0</v>
      </c>
      <c r="N47" s="179">
        <f t="shared" ca="1" si="20"/>
        <v>0</v>
      </c>
      <c r="O47" s="180">
        <f t="shared" ca="1" si="6"/>
        <v>0</v>
      </c>
      <c r="P47" s="181">
        <f t="shared" ca="1" si="19"/>
        <v>0</v>
      </c>
      <c r="Q47" s="182">
        <f t="shared" ca="1" si="7"/>
        <v>0</v>
      </c>
      <c r="R47" s="182">
        <f ca="1">IF(LEN(B47)&gt;0,'10'!R47-'10'!Q47,"")</f>
        <v>0</v>
      </c>
      <c r="S47" s="183"/>
      <c r="T47" s="33"/>
      <c r="U47" s="33"/>
      <c r="V47" s="33"/>
      <c r="W47" s="33"/>
      <c r="X47" s="33"/>
      <c r="Y47" s="33"/>
      <c r="AB47" s="243">
        <f>ROW()</f>
        <v>47</v>
      </c>
      <c r="AC47" s="118">
        <f t="shared" ca="1" si="8"/>
        <v>0</v>
      </c>
      <c r="AD47" s="118">
        <f t="shared" ca="1" si="9"/>
        <v>0</v>
      </c>
      <c r="AE47" s="119" t="str">
        <f t="shared" ca="1" si="10"/>
        <v>-</v>
      </c>
      <c r="AF47" s="118" t="str">
        <f t="shared" ca="1" si="11"/>
        <v>-</v>
      </c>
      <c r="AG47" s="119" t="str">
        <f t="shared" ca="1" si="12"/>
        <v>-</v>
      </c>
      <c r="AH47" s="118" t="str">
        <f t="shared" ca="1" si="13"/>
        <v>-</v>
      </c>
      <c r="AI47" s="118">
        <f t="shared" ca="1" si="14"/>
        <v>0</v>
      </c>
      <c r="AJ47" s="120">
        <f t="shared" ca="1" si="15"/>
        <v>0</v>
      </c>
      <c r="AK47" s="118">
        <f t="shared" ca="1" si="16"/>
        <v>0</v>
      </c>
      <c r="AL47" s="118">
        <f t="shared" ca="1" si="17"/>
        <v>0</v>
      </c>
    </row>
    <row r="48" spans="1:38" ht="27" customHeight="1" x14ac:dyDescent="0.25">
      <c r="A48" s="53">
        <f>'OSNOVNA PLAČA'!A42</f>
        <v>33</v>
      </c>
      <c r="B48" s="333" t="str">
        <f t="shared" ca="1" si="4"/>
        <v>A33</v>
      </c>
      <c r="C48" s="333"/>
      <c r="D48" s="54" t="str">
        <f>IF(LEN('OSNOVNA PLAČA'!C42)&gt;0,'OSNOVNA PLAČA'!C42,"")</f>
        <v/>
      </c>
      <c r="E48" s="55" t="str">
        <f>IF(LEN('OSNOVNA PLAČA'!D42)&gt;0,'OSNOVNA PLAČA'!D42,"")</f>
        <v/>
      </c>
      <c r="F48" s="164">
        <f ca="1">IF(LEN(B48)&gt;0,'OBRAČUNANA OSNOVNA PLAČA'!O42,"")</f>
        <v>0</v>
      </c>
      <c r="G48" s="57"/>
      <c r="H48" s="57"/>
      <c r="I48" s="57"/>
      <c r="J48" s="57"/>
      <c r="K48" s="57"/>
      <c r="L48" s="178">
        <f t="shared" si="5"/>
        <v>0</v>
      </c>
      <c r="M48" s="179">
        <f t="shared" ca="1" si="18"/>
        <v>0</v>
      </c>
      <c r="N48" s="179">
        <f t="shared" ca="1" si="20"/>
        <v>0</v>
      </c>
      <c r="O48" s="180">
        <f t="shared" ca="1" si="6"/>
        <v>0</v>
      </c>
      <c r="P48" s="181">
        <f t="shared" ca="1" si="19"/>
        <v>0</v>
      </c>
      <c r="Q48" s="182">
        <f t="shared" ca="1" si="7"/>
        <v>0</v>
      </c>
      <c r="R48" s="182">
        <f ca="1">IF(LEN(B48)&gt;0,'10'!R48-'10'!Q48,"")</f>
        <v>0</v>
      </c>
      <c r="S48" s="183"/>
      <c r="T48" s="33"/>
      <c r="U48" s="33"/>
      <c r="V48" s="33"/>
      <c r="W48" s="33"/>
      <c r="X48" s="33"/>
      <c r="Y48" s="33"/>
      <c r="AB48" s="243">
        <f>ROW()</f>
        <v>48</v>
      </c>
      <c r="AC48" s="118">
        <f t="shared" ca="1" si="8"/>
        <v>0</v>
      </c>
      <c r="AD48" s="118">
        <f t="shared" ca="1" si="9"/>
        <v>0</v>
      </c>
      <c r="AE48" s="119" t="str">
        <f t="shared" ca="1" si="10"/>
        <v>-</v>
      </c>
      <c r="AF48" s="118" t="str">
        <f t="shared" ca="1" si="11"/>
        <v>-</v>
      </c>
      <c r="AG48" s="119" t="str">
        <f t="shared" ca="1" si="12"/>
        <v>-</v>
      </c>
      <c r="AH48" s="118" t="str">
        <f t="shared" ca="1" si="13"/>
        <v>-</v>
      </c>
      <c r="AI48" s="118">
        <f t="shared" ca="1" si="14"/>
        <v>0</v>
      </c>
      <c r="AJ48" s="120">
        <f t="shared" ca="1" si="15"/>
        <v>0</v>
      </c>
      <c r="AK48" s="118">
        <f t="shared" ca="1" si="16"/>
        <v>0</v>
      </c>
      <c r="AL48" s="118">
        <f t="shared" ca="1" si="17"/>
        <v>0</v>
      </c>
    </row>
    <row r="49" spans="1:38" ht="27" customHeight="1" x14ac:dyDescent="0.25">
      <c r="A49" s="53">
        <f>'OSNOVNA PLAČA'!A43</f>
        <v>34</v>
      </c>
      <c r="B49" s="333" t="str">
        <f t="shared" ca="1" si="4"/>
        <v>A34</v>
      </c>
      <c r="C49" s="333"/>
      <c r="D49" s="54" t="str">
        <f>IF(LEN('OSNOVNA PLAČA'!C43)&gt;0,'OSNOVNA PLAČA'!C43,"")</f>
        <v/>
      </c>
      <c r="E49" s="55" t="str">
        <f>IF(LEN('OSNOVNA PLAČA'!D43)&gt;0,'OSNOVNA PLAČA'!D43,"")</f>
        <v/>
      </c>
      <c r="F49" s="164">
        <f ca="1">IF(LEN(B49)&gt;0,'OBRAČUNANA OSNOVNA PLAČA'!O43,"")</f>
        <v>0</v>
      </c>
      <c r="G49" s="57"/>
      <c r="H49" s="57"/>
      <c r="I49" s="57"/>
      <c r="J49" s="57"/>
      <c r="K49" s="57"/>
      <c r="L49" s="178">
        <f t="shared" si="5"/>
        <v>0</v>
      </c>
      <c r="M49" s="179">
        <f t="shared" ca="1" si="18"/>
        <v>0</v>
      </c>
      <c r="N49" s="179">
        <f t="shared" ca="1" si="20"/>
        <v>0</v>
      </c>
      <c r="O49" s="180">
        <f t="shared" ca="1" si="6"/>
        <v>0</v>
      </c>
      <c r="P49" s="181">
        <f t="shared" ca="1" si="19"/>
        <v>0</v>
      </c>
      <c r="Q49" s="182">
        <f t="shared" ca="1" si="7"/>
        <v>0</v>
      </c>
      <c r="R49" s="182">
        <f ca="1">IF(LEN(B49)&gt;0,'10'!R49-'10'!Q49,"")</f>
        <v>0</v>
      </c>
      <c r="S49" s="183"/>
      <c r="T49" s="33"/>
      <c r="U49" s="33"/>
      <c r="V49" s="33"/>
      <c r="W49" s="33"/>
      <c r="X49" s="33"/>
      <c r="Y49" s="33"/>
      <c r="AB49" s="243">
        <f>ROW()</f>
        <v>49</v>
      </c>
      <c r="AC49" s="118">
        <f t="shared" ca="1" si="8"/>
        <v>0</v>
      </c>
      <c r="AD49" s="118">
        <f t="shared" ca="1" si="9"/>
        <v>0</v>
      </c>
      <c r="AE49" s="119" t="str">
        <f t="shared" ca="1" si="10"/>
        <v>-</v>
      </c>
      <c r="AF49" s="118" t="str">
        <f t="shared" ca="1" si="11"/>
        <v>-</v>
      </c>
      <c r="AG49" s="119" t="str">
        <f t="shared" ca="1" si="12"/>
        <v>-</v>
      </c>
      <c r="AH49" s="118" t="str">
        <f t="shared" ca="1" si="13"/>
        <v>-</v>
      </c>
      <c r="AI49" s="118">
        <f t="shared" ca="1" si="14"/>
        <v>0</v>
      </c>
      <c r="AJ49" s="120">
        <f t="shared" ca="1" si="15"/>
        <v>0</v>
      </c>
      <c r="AK49" s="118">
        <f t="shared" ca="1" si="16"/>
        <v>0</v>
      </c>
      <c r="AL49" s="118">
        <f t="shared" ca="1" si="17"/>
        <v>0</v>
      </c>
    </row>
    <row r="50" spans="1:38" ht="27" customHeight="1" x14ac:dyDescent="0.25">
      <c r="A50" s="53">
        <f>'OSNOVNA PLAČA'!A44</f>
        <v>35</v>
      </c>
      <c r="B50" s="333" t="str">
        <f t="shared" ca="1" si="4"/>
        <v>A35</v>
      </c>
      <c r="C50" s="333"/>
      <c r="D50" s="54" t="str">
        <f>IF(LEN('OSNOVNA PLAČA'!C44)&gt;0,'OSNOVNA PLAČA'!C44,"")</f>
        <v/>
      </c>
      <c r="E50" s="55" t="str">
        <f>IF(LEN('OSNOVNA PLAČA'!D44)&gt;0,'OSNOVNA PLAČA'!D44,"")</f>
        <v/>
      </c>
      <c r="F50" s="164">
        <f ca="1">IF(LEN(B50)&gt;0,'OBRAČUNANA OSNOVNA PLAČA'!O44,"")</f>
        <v>0</v>
      </c>
      <c r="G50" s="57"/>
      <c r="H50" s="57"/>
      <c r="I50" s="57"/>
      <c r="J50" s="57"/>
      <c r="K50" s="57"/>
      <c r="L50" s="178">
        <f t="shared" si="5"/>
        <v>0</v>
      </c>
      <c r="M50" s="179">
        <f t="shared" ca="1" si="18"/>
        <v>0</v>
      </c>
      <c r="N50" s="179">
        <f t="shared" ca="1" si="20"/>
        <v>0</v>
      </c>
      <c r="O50" s="180">
        <f t="shared" ca="1" si="6"/>
        <v>0</v>
      </c>
      <c r="P50" s="181">
        <f t="shared" ca="1" si="19"/>
        <v>0</v>
      </c>
      <c r="Q50" s="182">
        <f t="shared" ca="1" si="7"/>
        <v>0</v>
      </c>
      <c r="R50" s="182">
        <f ca="1">IF(LEN(B50)&gt;0,'10'!R50-'10'!Q50,"")</f>
        <v>0</v>
      </c>
      <c r="S50" s="183"/>
      <c r="T50" s="33"/>
      <c r="U50" s="33"/>
      <c r="V50" s="33"/>
      <c r="W50" s="33"/>
      <c r="X50" s="33"/>
      <c r="Y50" s="33"/>
      <c r="AB50" s="243">
        <f>ROW()</f>
        <v>50</v>
      </c>
      <c r="AC50" s="118">
        <f t="shared" ca="1" si="8"/>
        <v>0</v>
      </c>
      <c r="AD50" s="118">
        <f t="shared" ca="1" si="9"/>
        <v>0</v>
      </c>
      <c r="AE50" s="119" t="str">
        <f t="shared" ca="1" si="10"/>
        <v>-</v>
      </c>
      <c r="AF50" s="118" t="str">
        <f t="shared" ca="1" si="11"/>
        <v>-</v>
      </c>
      <c r="AG50" s="119" t="str">
        <f t="shared" ca="1" si="12"/>
        <v>-</v>
      </c>
      <c r="AH50" s="118" t="str">
        <f t="shared" ca="1" si="13"/>
        <v>-</v>
      </c>
      <c r="AI50" s="118">
        <f t="shared" ca="1" si="14"/>
        <v>0</v>
      </c>
      <c r="AJ50" s="120">
        <f t="shared" ca="1" si="15"/>
        <v>0</v>
      </c>
      <c r="AK50" s="118">
        <f t="shared" ca="1" si="16"/>
        <v>0</v>
      </c>
      <c r="AL50" s="118">
        <f t="shared" ca="1" si="17"/>
        <v>0</v>
      </c>
    </row>
    <row r="51" spans="1:38" ht="27" customHeight="1" x14ac:dyDescent="0.25">
      <c r="A51" s="53">
        <f>'OSNOVNA PLAČA'!A45</f>
        <v>36</v>
      </c>
      <c r="B51" s="333" t="str">
        <f t="shared" ca="1" si="4"/>
        <v>A36</v>
      </c>
      <c r="C51" s="333"/>
      <c r="D51" s="54" t="str">
        <f>IF(LEN('OSNOVNA PLAČA'!C45)&gt;0,'OSNOVNA PLAČA'!C45,"")</f>
        <v/>
      </c>
      <c r="E51" s="55" t="str">
        <f>IF(LEN('OSNOVNA PLAČA'!D45)&gt;0,'OSNOVNA PLAČA'!D45,"")</f>
        <v/>
      </c>
      <c r="F51" s="164">
        <f ca="1">IF(LEN(B51)&gt;0,'OBRAČUNANA OSNOVNA PLAČA'!O45,"")</f>
        <v>0</v>
      </c>
      <c r="G51" s="57"/>
      <c r="H51" s="57"/>
      <c r="I51" s="57"/>
      <c r="J51" s="57"/>
      <c r="K51" s="57"/>
      <c r="L51" s="178">
        <f t="shared" si="5"/>
        <v>0</v>
      </c>
      <c r="M51" s="179">
        <f t="shared" ca="1" si="18"/>
        <v>0</v>
      </c>
      <c r="N51" s="179">
        <f t="shared" ca="1" si="20"/>
        <v>0</v>
      </c>
      <c r="O51" s="180">
        <f t="shared" ca="1" si="6"/>
        <v>0</v>
      </c>
      <c r="P51" s="181">
        <f t="shared" ca="1" si="19"/>
        <v>0</v>
      </c>
      <c r="Q51" s="182">
        <f t="shared" ca="1" si="7"/>
        <v>0</v>
      </c>
      <c r="R51" s="182">
        <f ca="1">IF(LEN(B51)&gt;0,'10'!R51-'10'!Q51,"")</f>
        <v>0</v>
      </c>
      <c r="S51" s="183"/>
      <c r="T51" s="33"/>
      <c r="U51" s="33"/>
      <c r="V51" s="33"/>
      <c r="W51" s="33"/>
      <c r="X51" s="33"/>
      <c r="Y51" s="33"/>
      <c r="AB51" s="243">
        <f>ROW()</f>
        <v>51</v>
      </c>
      <c r="AC51" s="118">
        <f t="shared" ca="1" si="8"/>
        <v>0</v>
      </c>
      <c r="AD51" s="118">
        <f t="shared" ca="1" si="9"/>
        <v>0</v>
      </c>
      <c r="AE51" s="119" t="str">
        <f t="shared" ca="1" si="10"/>
        <v>-</v>
      </c>
      <c r="AF51" s="118" t="str">
        <f t="shared" ca="1" si="11"/>
        <v>-</v>
      </c>
      <c r="AG51" s="119" t="str">
        <f t="shared" ca="1" si="12"/>
        <v>-</v>
      </c>
      <c r="AH51" s="118" t="str">
        <f t="shared" ca="1" si="13"/>
        <v>-</v>
      </c>
      <c r="AI51" s="118">
        <f t="shared" ca="1" si="14"/>
        <v>0</v>
      </c>
      <c r="AJ51" s="120">
        <f t="shared" ca="1" si="15"/>
        <v>0</v>
      </c>
      <c r="AK51" s="118">
        <f t="shared" ca="1" si="16"/>
        <v>0</v>
      </c>
      <c r="AL51" s="118">
        <f t="shared" ca="1" si="17"/>
        <v>0</v>
      </c>
    </row>
    <row r="52" spans="1:38" ht="27" customHeight="1" x14ac:dyDescent="0.25">
      <c r="A52" s="53">
        <f>'OSNOVNA PLAČA'!A46</f>
        <v>37</v>
      </c>
      <c r="B52" s="333" t="str">
        <f t="shared" ca="1" si="4"/>
        <v>A37</v>
      </c>
      <c r="C52" s="333"/>
      <c r="D52" s="54" t="str">
        <f>IF(LEN('OSNOVNA PLAČA'!C46)&gt;0,'OSNOVNA PLAČA'!C46,"")</f>
        <v/>
      </c>
      <c r="E52" s="55" t="str">
        <f>IF(LEN('OSNOVNA PLAČA'!D46)&gt;0,'OSNOVNA PLAČA'!D46,"")</f>
        <v/>
      </c>
      <c r="F52" s="164">
        <f ca="1">IF(LEN(B52)&gt;0,'OBRAČUNANA OSNOVNA PLAČA'!O46,"")</f>
        <v>0</v>
      </c>
      <c r="G52" s="57"/>
      <c r="H52" s="57"/>
      <c r="I52" s="57"/>
      <c r="J52" s="57"/>
      <c r="K52" s="57"/>
      <c r="L52" s="178">
        <f t="shared" si="5"/>
        <v>0</v>
      </c>
      <c r="M52" s="179">
        <f t="shared" ca="1" si="18"/>
        <v>0</v>
      </c>
      <c r="N52" s="179">
        <f t="shared" ca="1" si="20"/>
        <v>0</v>
      </c>
      <c r="O52" s="180">
        <f t="shared" ca="1" si="6"/>
        <v>0</v>
      </c>
      <c r="P52" s="181">
        <f t="shared" ca="1" si="19"/>
        <v>0</v>
      </c>
      <c r="Q52" s="182">
        <f t="shared" ca="1" si="7"/>
        <v>0</v>
      </c>
      <c r="R52" s="182">
        <f ca="1">IF(LEN(B52)&gt;0,'10'!R52-'10'!Q52,"")</f>
        <v>0</v>
      </c>
      <c r="S52" s="183"/>
      <c r="T52" s="33"/>
      <c r="U52" s="33"/>
      <c r="V52" s="33"/>
      <c r="W52" s="33"/>
      <c r="X52" s="33"/>
      <c r="Y52" s="33"/>
      <c r="AB52" s="243">
        <f>ROW()</f>
        <v>52</v>
      </c>
      <c r="AC52" s="118">
        <f t="shared" ca="1" si="8"/>
        <v>0</v>
      </c>
      <c r="AD52" s="118">
        <f t="shared" ca="1" si="9"/>
        <v>0</v>
      </c>
      <c r="AE52" s="119" t="str">
        <f t="shared" ca="1" si="10"/>
        <v>-</v>
      </c>
      <c r="AF52" s="118" t="str">
        <f t="shared" ca="1" si="11"/>
        <v>-</v>
      </c>
      <c r="AG52" s="119" t="str">
        <f t="shared" ca="1" si="12"/>
        <v>-</v>
      </c>
      <c r="AH52" s="118" t="str">
        <f t="shared" ca="1" si="13"/>
        <v>-</v>
      </c>
      <c r="AI52" s="118">
        <f t="shared" ca="1" si="14"/>
        <v>0</v>
      </c>
      <c r="AJ52" s="120">
        <f t="shared" ca="1" si="15"/>
        <v>0</v>
      </c>
      <c r="AK52" s="118">
        <f t="shared" ca="1" si="16"/>
        <v>0</v>
      </c>
      <c r="AL52" s="118">
        <f t="shared" ca="1" si="17"/>
        <v>0</v>
      </c>
    </row>
    <row r="53" spans="1:38" ht="27" customHeight="1" x14ac:dyDescent="0.25">
      <c r="A53" s="53">
        <f>'OSNOVNA PLAČA'!A47</f>
        <v>38</v>
      </c>
      <c r="B53" s="333" t="str">
        <f t="shared" ca="1" si="4"/>
        <v>A38</v>
      </c>
      <c r="C53" s="333"/>
      <c r="D53" s="54" t="str">
        <f>IF(LEN('OSNOVNA PLAČA'!C47)&gt;0,'OSNOVNA PLAČA'!C47,"")</f>
        <v/>
      </c>
      <c r="E53" s="55" t="str">
        <f>IF(LEN('OSNOVNA PLAČA'!D47)&gt;0,'OSNOVNA PLAČA'!D47,"")</f>
        <v/>
      </c>
      <c r="F53" s="164">
        <f ca="1">IF(LEN(B53)&gt;0,'OBRAČUNANA OSNOVNA PLAČA'!O47,"")</f>
        <v>0</v>
      </c>
      <c r="G53" s="57"/>
      <c r="H53" s="57"/>
      <c r="I53" s="57"/>
      <c r="J53" s="57"/>
      <c r="K53" s="57"/>
      <c r="L53" s="178">
        <f t="shared" si="5"/>
        <v>0</v>
      </c>
      <c r="M53" s="179">
        <f t="shared" ca="1" si="18"/>
        <v>0</v>
      </c>
      <c r="N53" s="179">
        <f t="shared" ca="1" si="20"/>
        <v>0</v>
      </c>
      <c r="O53" s="180">
        <f t="shared" ca="1" si="6"/>
        <v>0</v>
      </c>
      <c r="P53" s="181">
        <f t="shared" ca="1" si="19"/>
        <v>0</v>
      </c>
      <c r="Q53" s="182">
        <f t="shared" ca="1" si="7"/>
        <v>0</v>
      </c>
      <c r="R53" s="182">
        <f ca="1">IF(LEN(B53)&gt;0,'10'!R53-'10'!Q53,"")</f>
        <v>0</v>
      </c>
      <c r="S53" s="183"/>
      <c r="T53" s="33"/>
      <c r="U53" s="33"/>
      <c r="V53" s="33"/>
      <c r="W53" s="33"/>
      <c r="X53" s="33"/>
      <c r="Y53" s="33"/>
      <c r="AB53" s="243">
        <f>ROW()</f>
        <v>53</v>
      </c>
      <c r="AC53" s="118">
        <f t="shared" ca="1" si="8"/>
        <v>0</v>
      </c>
      <c r="AD53" s="118">
        <f t="shared" ca="1" si="9"/>
        <v>0</v>
      </c>
      <c r="AE53" s="119" t="str">
        <f t="shared" ca="1" si="10"/>
        <v>-</v>
      </c>
      <c r="AF53" s="118" t="str">
        <f t="shared" ca="1" si="11"/>
        <v>-</v>
      </c>
      <c r="AG53" s="119" t="str">
        <f t="shared" ca="1" si="12"/>
        <v>-</v>
      </c>
      <c r="AH53" s="118" t="str">
        <f t="shared" ca="1" si="13"/>
        <v>-</v>
      </c>
      <c r="AI53" s="118">
        <f t="shared" ca="1" si="14"/>
        <v>0</v>
      </c>
      <c r="AJ53" s="120">
        <f t="shared" ca="1" si="15"/>
        <v>0</v>
      </c>
      <c r="AK53" s="118">
        <f t="shared" ca="1" si="16"/>
        <v>0</v>
      </c>
      <c r="AL53" s="118">
        <f t="shared" ca="1" si="17"/>
        <v>0</v>
      </c>
    </row>
    <row r="54" spans="1:38" ht="27" customHeight="1" x14ac:dyDescent="0.25">
      <c r="A54" s="53">
        <f>'OSNOVNA PLAČA'!A48</f>
        <v>39</v>
      </c>
      <c r="B54" s="333" t="str">
        <f t="shared" ca="1" si="4"/>
        <v>A39</v>
      </c>
      <c r="C54" s="333"/>
      <c r="D54" s="54" t="str">
        <f>IF(LEN('OSNOVNA PLAČA'!C48)&gt;0,'OSNOVNA PLAČA'!C48,"")</f>
        <v/>
      </c>
      <c r="E54" s="55" t="str">
        <f>IF(LEN('OSNOVNA PLAČA'!D48)&gt;0,'OSNOVNA PLAČA'!D48,"")</f>
        <v/>
      </c>
      <c r="F54" s="164">
        <f ca="1">IF(LEN(B54)&gt;0,'OBRAČUNANA OSNOVNA PLAČA'!O48,"")</f>
        <v>0</v>
      </c>
      <c r="G54" s="57"/>
      <c r="H54" s="57"/>
      <c r="I54" s="57"/>
      <c r="J54" s="57"/>
      <c r="K54" s="57"/>
      <c r="L54" s="178">
        <f t="shared" si="5"/>
        <v>0</v>
      </c>
      <c r="M54" s="179">
        <f t="shared" ca="1" si="18"/>
        <v>0</v>
      </c>
      <c r="N54" s="179">
        <f t="shared" ca="1" si="20"/>
        <v>0</v>
      </c>
      <c r="O54" s="180">
        <f t="shared" ca="1" si="6"/>
        <v>0</v>
      </c>
      <c r="P54" s="181">
        <f t="shared" ca="1" si="19"/>
        <v>0</v>
      </c>
      <c r="Q54" s="182">
        <f t="shared" ca="1" si="7"/>
        <v>0</v>
      </c>
      <c r="R54" s="182">
        <f ca="1">IF(LEN(B54)&gt;0,'10'!R54-'10'!Q54,"")</f>
        <v>0</v>
      </c>
      <c r="S54" s="183"/>
      <c r="T54" s="33"/>
      <c r="U54" s="33"/>
      <c r="V54" s="33"/>
      <c r="W54" s="33"/>
      <c r="X54" s="33"/>
      <c r="Y54" s="33"/>
      <c r="AB54" s="243">
        <f>ROW()</f>
        <v>54</v>
      </c>
      <c r="AC54" s="118">
        <f t="shared" ca="1" si="8"/>
        <v>0</v>
      </c>
      <c r="AD54" s="118">
        <f t="shared" ca="1" si="9"/>
        <v>0</v>
      </c>
      <c r="AE54" s="119" t="str">
        <f t="shared" ca="1" si="10"/>
        <v>-</v>
      </c>
      <c r="AF54" s="118" t="str">
        <f t="shared" ca="1" si="11"/>
        <v>-</v>
      </c>
      <c r="AG54" s="119" t="str">
        <f t="shared" ca="1" si="12"/>
        <v>-</v>
      </c>
      <c r="AH54" s="118" t="str">
        <f t="shared" ca="1" si="13"/>
        <v>-</v>
      </c>
      <c r="AI54" s="118">
        <f t="shared" ca="1" si="14"/>
        <v>0</v>
      </c>
      <c r="AJ54" s="120">
        <f t="shared" ca="1" si="15"/>
        <v>0</v>
      </c>
      <c r="AK54" s="118">
        <f t="shared" ca="1" si="16"/>
        <v>0</v>
      </c>
      <c r="AL54" s="118">
        <f t="shared" ca="1" si="17"/>
        <v>0</v>
      </c>
    </row>
    <row r="55" spans="1:38" ht="27" customHeight="1" x14ac:dyDescent="0.25">
      <c r="A55" s="53">
        <f>'OSNOVNA PLAČA'!A49</f>
        <v>40</v>
      </c>
      <c r="B55" s="333" t="str">
        <f t="shared" ca="1" si="4"/>
        <v>A40</v>
      </c>
      <c r="C55" s="333"/>
      <c r="D55" s="54" t="str">
        <f>IF(LEN('OSNOVNA PLAČA'!C49)&gt;0,'OSNOVNA PLAČA'!C49,"")</f>
        <v/>
      </c>
      <c r="E55" s="55" t="str">
        <f>IF(LEN('OSNOVNA PLAČA'!D49)&gt;0,'OSNOVNA PLAČA'!D49,"")</f>
        <v/>
      </c>
      <c r="F55" s="164">
        <f ca="1">IF(LEN(B55)&gt;0,'OBRAČUNANA OSNOVNA PLAČA'!O49,"")</f>
        <v>0</v>
      </c>
      <c r="G55" s="57"/>
      <c r="H55" s="57"/>
      <c r="I55" s="57"/>
      <c r="J55" s="57"/>
      <c r="K55" s="57"/>
      <c r="L55" s="178">
        <f t="shared" si="5"/>
        <v>0</v>
      </c>
      <c r="M55" s="179">
        <f t="shared" ca="1" si="18"/>
        <v>0</v>
      </c>
      <c r="N55" s="179">
        <f t="shared" ca="1" si="20"/>
        <v>0</v>
      </c>
      <c r="O55" s="180">
        <f t="shared" ca="1" si="6"/>
        <v>0</v>
      </c>
      <c r="P55" s="181">
        <f t="shared" ca="1" si="19"/>
        <v>0</v>
      </c>
      <c r="Q55" s="182">
        <f t="shared" ca="1" si="7"/>
        <v>0</v>
      </c>
      <c r="R55" s="182">
        <f ca="1">IF(LEN(B55)&gt;0,'10'!R55-'10'!Q55,"")</f>
        <v>0</v>
      </c>
      <c r="S55" s="183"/>
      <c r="T55" s="33"/>
      <c r="U55" s="33"/>
      <c r="V55" s="33"/>
      <c r="W55" s="33"/>
      <c r="X55" s="33"/>
      <c r="Y55" s="33"/>
      <c r="AB55" s="243">
        <f>ROW()</f>
        <v>55</v>
      </c>
      <c r="AC55" s="118">
        <f t="shared" ca="1" si="8"/>
        <v>0</v>
      </c>
      <c r="AD55" s="118">
        <f t="shared" ca="1" si="9"/>
        <v>0</v>
      </c>
      <c r="AE55" s="119" t="str">
        <f t="shared" ca="1" si="10"/>
        <v>-</v>
      </c>
      <c r="AF55" s="118" t="str">
        <f t="shared" ca="1" si="11"/>
        <v>-</v>
      </c>
      <c r="AG55" s="119" t="str">
        <f t="shared" ca="1" si="12"/>
        <v>-</v>
      </c>
      <c r="AH55" s="118" t="str">
        <f t="shared" ca="1" si="13"/>
        <v>-</v>
      </c>
      <c r="AI55" s="118">
        <f t="shared" ca="1" si="14"/>
        <v>0</v>
      </c>
      <c r="AJ55" s="120">
        <f t="shared" ca="1" si="15"/>
        <v>0</v>
      </c>
      <c r="AK55" s="118">
        <f t="shared" ca="1" si="16"/>
        <v>0</v>
      </c>
      <c r="AL55" s="118">
        <f t="shared" ca="1" si="17"/>
        <v>0</v>
      </c>
    </row>
    <row r="56" spans="1:38" ht="27" customHeight="1" x14ac:dyDescent="0.25">
      <c r="A56" s="53">
        <f>'OSNOVNA PLAČA'!A50</f>
        <v>41</v>
      </c>
      <c r="B56" s="333" t="str">
        <f t="shared" ca="1" si="4"/>
        <v>A41</v>
      </c>
      <c r="C56" s="333"/>
      <c r="D56" s="54" t="str">
        <f>IF(LEN('OSNOVNA PLAČA'!C50)&gt;0,'OSNOVNA PLAČA'!C50,"")</f>
        <v/>
      </c>
      <c r="E56" s="55" t="str">
        <f>IF(LEN('OSNOVNA PLAČA'!D50)&gt;0,'OSNOVNA PLAČA'!D50,"")</f>
        <v/>
      </c>
      <c r="F56" s="164">
        <f ca="1">IF(LEN(B56)&gt;0,'OBRAČUNANA OSNOVNA PLAČA'!O50,"")</f>
        <v>0</v>
      </c>
      <c r="G56" s="57"/>
      <c r="H56" s="57"/>
      <c r="I56" s="57"/>
      <c r="J56" s="57"/>
      <c r="K56" s="57"/>
      <c r="L56" s="178">
        <f t="shared" si="5"/>
        <v>0</v>
      </c>
      <c r="M56" s="179">
        <f t="shared" ca="1" si="18"/>
        <v>0</v>
      </c>
      <c r="N56" s="179">
        <f t="shared" ca="1" si="20"/>
        <v>0</v>
      </c>
      <c r="O56" s="180">
        <f t="shared" ca="1" si="6"/>
        <v>0</v>
      </c>
      <c r="P56" s="181">
        <f t="shared" ca="1" si="19"/>
        <v>0</v>
      </c>
      <c r="Q56" s="182">
        <f t="shared" ca="1" si="7"/>
        <v>0</v>
      </c>
      <c r="R56" s="182">
        <f ca="1">IF(LEN(B56)&gt;0,'10'!R56-'10'!Q56,"")</f>
        <v>0</v>
      </c>
      <c r="S56" s="183"/>
      <c r="T56" s="33"/>
      <c r="U56" s="33"/>
      <c r="V56" s="33"/>
      <c r="W56" s="33"/>
      <c r="X56" s="33"/>
      <c r="Y56" s="33"/>
      <c r="AB56" s="243">
        <f>ROW()</f>
        <v>56</v>
      </c>
      <c r="AC56" s="118">
        <f t="shared" ca="1" si="8"/>
        <v>0</v>
      </c>
      <c r="AD56" s="118">
        <f t="shared" ca="1" si="9"/>
        <v>0</v>
      </c>
      <c r="AE56" s="119" t="str">
        <f t="shared" ca="1" si="10"/>
        <v>-</v>
      </c>
      <c r="AF56" s="118" t="str">
        <f t="shared" ca="1" si="11"/>
        <v>-</v>
      </c>
      <c r="AG56" s="119" t="str">
        <f t="shared" ca="1" si="12"/>
        <v>-</v>
      </c>
      <c r="AH56" s="118" t="str">
        <f t="shared" ca="1" si="13"/>
        <v>-</v>
      </c>
      <c r="AI56" s="118">
        <f t="shared" ca="1" si="14"/>
        <v>0</v>
      </c>
      <c r="AJ56" s="120">
        <f t="shared" ca="1" si="15"/>
        <v>0</v>
      </c>
      <c r="AK56" s="118">
        <f t="shared" ca="1" si="16"/>
        <v>0</v>
      </c>
      <c r="AL56" s="118">
        <f t="shared" ca="1" si="17"/>
        <v>0</v>
      </c>
    </row>
    <row r="57" spans="1:38" ht="27" customHeight="1" x14ac:dyDescent="0.25">
      <c r="A57" s="53">
        <f>'OSNOVNA PLAČA'!A51</f>
        <v>42</v>
      </c>
      <c r="B57" s="333" t="str">
        <f t="shared" ca="1" si="4"/>
        <v>A42</v>
      </c>
      <c r="C57" s="333"/>
      <c r="D57" s="54" t="str">
        <f>IF(LEN('OSNOVNA PLAČA'!C51)&gt;0,'OSNOVNA PLAČA'!C51,"")</f>
        <v/>
      </c>
      <c r="E57" s="55" t="str">
        <f>IF(LEN('OSNOVNA PLAČA'!D51)&gt;0,'OSNOVNA PLAČA'!D51,"")</f>
        <v/>
      </c>
      <c r="F57" s="164">
        <f ca="1">IF(LEN(B57)&gt;0,'OBRAČUNANA OSNOVNA PLAČA'!O51,"")</f>
        <v>0</v>
      </c>
      <c r="G57" s="57"/>
      <c r="H57" s="57"/>
      <c r="I57" s="57"/>
      <c r="J57" s="57"/>
      <c r="K57" s="57"/>
      <c r="L57" s="178">
        <f t="shared" si="5"/>
        <v>0</v>
      </c>
      <c r="M57" s="179">
        <f t="shared" ca="1" si="18"/>
        <v>0</v>
      </c>
      <c r="N57" s="179">
        <f t="shared" ca="1" si="20"/>
        <v>0</v>
      </c>
      <c r="O57" s="180">
        <f t="shared" ca="1" si="6"/>
        <v>0</v>
      </c>
      <c r="P57" s="181">
        <f t="shared" ca="1" si="19"/>
        <v>0</v>
      </c>
      <c r="Q57" s="182">
        <f t="shared" ca="1" si="7"/>
        <v>0</v>
      </c>
      <c r="R57" s="182">
        <f ca="1">IF(LEN(B57)&gt;0,'10'!R57-'10'!Q57,"")</f>
        <v>0</v>
      </c>
      <c r="S57" s="183"/>
      <c r="T57" s="33"/>
      <c r="U57" s="33"/>
      <c r="V57" s="33"/>
      <c r="W57" s="33"/>
      <c r="X57" s="33"/>
      <c r="Y57" s="33"/>
      <c r="AB57" s="243">
        <f>ROW()</f>
        <v>57</v>
      </c>
      <c r="AC57" s="118">
        <f t="shared" ca="1" si="8"/>
        <v>0</v>
      </c>
      <c r="AD57" s="118">
        <f t="shared" ca="1" si="9"/>
        <v>0</v>
      </c>
      <c r="AE57" s="119" t="str">
        <f t="shared" ca="1" si="10"/>
        <v>-</v>
      </c>
      <c r="AF57" s="118" t="str">
        <f t="shared" ca="1" si="11"/>
        <v>-</v>
      </c>
      <c r="AG57" s="119" t="str">
        <f t="shared" ca="1" si="12"/>
        <v>-</v>
      </c>
      <c r="AH57" s="118" t="str">
        <f t="shared" ca="1" si="13"/>
        <v>-</v>
      </c>
      <c r="AI57" s="118">
        <f t="shared" ca="1" si="14"/>
        <v>0</v>
      </c>
      <c r="AJ57" s="120">
        <f t="shared" ca="1" si="15"/>
        <v>0</v>
      </c>
      <c r="AK57" s="118">
        <f t="shared" ca="1" si="16"/>
        <v>0</v>
      </c>
      <c r="AL57" s="118">
        <f t="shared" ca="1" si="17"/>
        <v>0</v>
      </c>
    </row>
    <row r="58" spans="1:38" ht="27" customHeight="1" x14ac:dyDescent="0.25">
      <c r="A58" s="53">
        <f>'OSNOVNA PLAČA'!A52</f>
        <v>43</v>
      </c>
      <c r="B58" s="333" t="str">
        <f t="shared" ca="1" si="4"/>
        <v>A43</v>
      </c>
      <c r="C58" s="333"/>
      <c r="D58" s="54" t="str">
        <f>IF(LEN('OSNOVNA PLAČA'!C52)&gt;0,'OSNOVNA PLAČA'!C52,"")</f>
        <v/>
      </c>
      <c r="E58" s="55" t="str">
        <f>IF(LEN('OSNOVNA PLAČA'!D52)&gt;0,'OSNOVNA PLAČA'!D52,"")</f>
        <v/>
      </c>
      <c r="F58" s="164">
        <f ca="1">IF(LEN(B58)&gt;0,'OBRAČUNANA OSNOVNA PLAČA'!O52,"")</f>
        <v>0</v>
      </c>
      <c r="G58" s="57"/>
      <c r="H58" s="57"/>
      <c r="I58" s="57"/>
      <c r="J58" s="57"/>
      <c r="K58" s="57"/>
      <c r="L58" s="178">
        <f t="shared" si="5"/>
        <v>0</v>
      </c>
      <c r="M58" s="179">
        <f t="shared" ca="1" si="18"/>
        <v>0</v>
      </c>
      <c r="N58" s="179">
        <f t="shared" ca="1" si="20"/>
        <v>0</v>
      </c>
      <c r="O58" s="180">
        <f t="shared" ca="1" si="6"/>
        <v>0</v>
      </c>
      <c r="P58" s="181">
        <f t="shared" ca="1" si="19"/>
        <v>0</v>
      </c>
      <c r="Q58" s="182">
        <f t="shared" ca="1" si="7"/>
        <v>0</v>
      </c>
      <c r="R58" s="182">
        <f ca="1">IF(LEN(B58)&gt;0,'10'!R58-'10'!Q58,"")</f>
        <v>0</v>
      </c>
      <c r="S58" s="183"/>
      <c r="T58" s="33"/>
      <c r="U58" s="33"/>
      <c r="V58" s="33"/>
      <c r="W58" s="33"/>
      <c r="X58" s="33"/>
      <c r="Y58" s="33"/>
      <c r="AB58" s="243">
        <f>ROW()</f>
        <v>58</v>
      </c>
      <c r="AC58" s="118">
        <f t="shared" ca="1" si="8"/>
        <v>0</v>
      </c>
      <c r="AD58" s="118">
        <f t="shared" ca="1" si="9"/>
        <v>0</v>
      </c>
      <c r="AE58" s="119" t="str">
        <f t="shared" ca="1" si="10"/>
        <v>-</v>
      </c>
      <c r="AF58" s="118" t="str">
        <f t="shared" ca="1" si="11"/>
        <v>-</v>
      </c>
      <c r="AG58" s="119" t="str">
        <f t="shared" ca="1" si="12"/>
        <v>-</v>
      </c>
      <c r="AH58" s="118" t="str">
        <f t="shared" ca="1" si="13"/>
        <v>-</v>
      </c>
      <c r="AI58" s="118">
        <f t="shared" ca="1" si="14"/>
        <v>0</v>
      </c>
      <c r="AJ58" s="120">
        <f t="shared" ca="1" si="15"/>
        <v>0</v>
      </c>
      <c r="AK58" s="118">
        <f t="shared" ca="1" si="16"/>
        <v>0</v>
      </c>
      <c r="AL58" s="118">
        <f t="shared" ca="1" si="17"/>
        <v>0</v>
      </c>
    </row>
    <row r="59" spans="1:38" ht="27" customHeight="1" x14ac:dyDescent="0.25">
      <c r="A59" s="53">
        <f>'OSNOVNA PLAČA'!A53</f>
        <v>44</v>
      </c>
      <c r="B59" s="333" t="str">
        <f t="shared" ca="1" si="4"/>
        <v>A44</v>
      </c>
      <c r="C59" s="333"/>
      <c r="D59" s="54" t="str">
        <f>IF(LEN('OSNOVNA PLAČA'!C53)&gt;0,'OSNOVNA PLAČA'!C53,"")</f>
        <v/>
      </c>
      <c r="E59" s="55" t="str">
        <f>IF(LEN('OSNOVNA PLAČA'!D53)&gt;0,'OSNOVNA PLAČA'!D53,"")</f>
        <v/>
      </c>
      <c r="F59" s="164">
        <f ca="1">IF(LEN(B59)&gt;0,'OBRAČUNANA OSNOVNA PLAČA'!O53,"")</f>
        <v>0</v>
      </c>
      <c r="G59" s="57"/>
      <c r="H59" s="57"/>
      <c r="I59" s="57"/>
      <c r="J59" s="57"/>
      <c r="K59" s="57"/>
      <c r="L59" s="178">
        <f t="shared" si="5"/>
        <v>0</v>
      </c>
      <c r="M59" s="179">
        <f t="shared" ca="1" si="18"/>
        <v>0</v>
      </c>
      <c r="N59" s="179">
        <f t="shared" ca="1" si="20"/>
        <v>0</v>
      </c>
      <c r="O59" s="180">
        <f t="shared" ca="1" si="6"/>
        <v>0</v>
      </c>
      <c r="P59" s="181">
        <f t="shared" ca="1" si="19"/>
        <v>0</v>
      </c>
      <c r="Q59" s="182">
        <f t="shared" ca="1" si="7"/>
        <v>0</v>
      </c>
      <c r="R59" s="182">
        <f ca="1">IF(LEN(B59)&gt;0,'10'!R59-'10'!Q59,"")</f>
        <v>0</v>
      </c>
      <c r="S59" s="183"/>
      <c r="T59" s="33"/>
      <c r="U59" s="33"/>
      <c r="V59" s="33"/>
      <c r="W59" s="33"/>
      <c r="X59" s="33"/>
      <c r="Y59" s="33"/>
      <c r="AB59" s="243">
        <f>ROW()</f>
        <v>59</v>
      </c>
      <c r="AC59" s="118">
        <f t="shared" ca="1" si="8"/>
        <v>0</v>
      </c>
      <c r="AD59" s="118">
        <f t="shared" ca="1" si="9"/>
        <v>0</v>
      </c>
      <c r="AE59" s="119" t="str">
        <f t="shared" ca="1" si="10"/>
        <v>-</v>
      </c>
      <c r="AF59" s="118" t="str">
        <f t="shared" ca="1" si="11"/>
        <v>-</v>
      </c>
      <c r="AG59" s="119" t="str">
        <f t="shared" ca="1" si="12"/>
        <v>-</v>
      </c>
      <c r="AH59" s="118" t="str">
        <f t="shared" ca="1" si="13"/>
        <v>-</v>
      </c>
      <c r="AI59" s="118">
        <f t="shared" ca="1" si="14"/>
        <v>0</v>
      </c>
      <c r="AJ59" s="120">
        <f t="shared" ca="1" si="15"/>
        <v>0</v>
      </c>
      <c r="AK59" s="118">
        <f t="shared" ca="1" si="16"/>
        <v>0</v>
      </c>
      <c r="AL59" s="118">
        <f t="shared" ca="1" si="17"/>
        <v>0</v>
      </c>
    </row>
    <row r="60" spans="1:38" ht="27" customHeight="1" x14ac:dyDescent="0.25">
      <c r="A60" s="53">
        <f>'OSNOVNA PLAČA'!A54</f>
        <v>45</v>
      </c>
      <c r="B60" s="333" t="str">
        <f t="shared" ca="1" si="4"/>
        <v>A45</v>
      </c>
      <c r="C60" s="333"/>
      <c r="D60" s="54" t="str">
        <f>IF(LEN('OSNOVNA PLAČA'!C54)&gt;0,'OSNOVNA PLAČA'!C54,"")</f>
        <v/>
      </c>
      <c r="E60" s="55" t="str">
        <f>IF(LEN('OSNOVNA PLAČA'!D54)&gt;0,'OSNOVNA PLAČA'!D54,"")</f>
        <v/>
      </c>
      <c r="F60" s="164">
        <f ca="1">IF(LEN(B60)&gt;0,'OBRAČUNANA OSNOVNA PLAČA'!O54,"")</f>
        <v>0</v>
      </c>
      <c r="G60" s="57"/>
      <c r="H60" s="57"/>
      <c r="I60" s="57"/>
      <c r="J60" s="57"/>
      <c r="K60" s="57"/>
      <c r="L60" s="178">
        <f t="shared" si="5"/>
        <v>0</v>
      </c>
      <c r="M60" s="179">
        <f t="shared" ca="1" si="18"/>
        <v>0</v>
      </c>
      <c r="N60" s="179">
        <f t="shared" ca="1" si="20"/>
        <v>0</v>
      </c>
      <c r="O60" s="180">
        <f t="shared" ca="1" si="6"/>
        <v>0</v>
      </c>
      <c r="P60" s="181">
        <f t="shared" ca="1" si="19"/>
        <v>0</v>
      </c>
      <c r="Q60" s="182">
        <f t="shared" ca="1" si="7"/>
        <v>0</v>
      </c>
      <c r="R60" s="182">
        <f ca="1">IF(LEN(B60)&gt;0,'10'!R60-'10'!Q60,"")</f>
        <v>0</v>
      </c>
      <c r="S60" s="183"/>
      <c r="T60" s="33"/>
      <c r="U60" s="33"/>
      <c r="V60" s="33"/>
      <c r="W60" s="33"/>
      <c r="X60" s="33"/>
      <c r="Y60" s="33"/>
      <c r="AB60" s="243">
        <f>ROW()</f>
        <v>60</v>
      </c>
      <c r="AC60" s="118">
        <f t="shared" ca="1" si="8"/>
        <v>0</v>
      </c>
      <c r="AD60" s="118">
        <f t="shared" ca="1" si="9"/>
        <v>0</v>
      </c>
      <c r="AE60" s="119" t="str">
        <f t="shared" ca="1" si="10"/>
        <v>-</v>
      </c>
      <c r="AF60" s="118" t="str">
        <f t="shared" ca="1" si="11"/>
        <v>-</v>
      </c>
      <c r="AG60" s="119" t="str">
        <f t="shared" ca="1" si="12"/>
        <v>-</v>
      </c>
      <c r="AH60" s="118" t="str">
        <f t="shared" ca="1" si="13"/>
        <v>-</v>
      </c>
      <c r="AI60" s="118">
        <f t="shared" ca="1" si="14"/>
        <v>0</v>
      </c>
      <c r="AJ60" s="120">
        <f t="shared" ca="1" si="15"/>
        <v>0</v>
      </c>
      <c r="AK60" s="118">
        <f t="shared" ca="1" si="16"/>
        <v>0</v>
      </c>
      <c r="AL60" s="118">
        <f t="shared" ca="1" si="17"/>
        <v>0</v>
      </c>
    </row>
    <row r="61" spans="1:38" ht="27" customHeight="1" x14ac:dyDescent="0.25">
      <c r="A61" s="53">
        <f>'OSNOVNA PLAČA'!A55</f>
        <v>46</v>
      </c>
      <c r="B61" s="333" t="str">
        <f t="shared" ca="1" si="4"/>
        <v>A46</v>
      </c>
      <c r="C61" s="333"/>
      <c r="D61" s="54" t="str">
        <f>IF(LEN('OSNOVNA PLAČA'!C55)&gt;0,'OSNOVNA PLAČA'!C55,"")</f>
        <v/>
      </c>
      <c r="E61" s="55" t="str">
        <f>IF(LEN('OSNOVNA PLAČA'!D55)&gt;0,'OSNOVNA PLAČA'!D55,"")</f>
        <v/>
      </c>
      <c r="F61" s="164">
        <f ca="1">IF(LEN(B61)&gt;0,'OBRAČUNANA OSNOVNA PLAČA'!O55,"")</f>
        <v>0</v>
      </c>
      <c r="G61" s="57"/>
      <c r="H61" s="57"/>
      <c r="I61" s="57"/>
      <c r="J61" s="57"/>
      <c r="K61" s="57"/>
      <c r="L61" s="178">
        <f t="shared" si="5"/>
        <v>0</v>
      </c>
      <c r="M61" s="179">
        <f t="shared" ca="1" si="18"/>
        <v>0</v>
      </c>
      <c r="N61" s="179">
        <f t="shared" ca="1" si="20"/>
        <v>0</v>
      </c>
      <c r="O61" s="180">
        <f t="shared" ca="1" si="6"/>
        <v>0</v>
      </c>
      <c r="P61" s="181">
        <f t="shared" ca="1" si="19"/>
        <v>0</v>
      </c>
      <c r="Q61" s="182">
        <f t="shared" ca="1" si="7"/>
        <v>0</v>
      </c>
      <c r="R61" s="182">
        <f ca="1">IF(LEN(B61)&gt;0,'10'!R61-'10'!Q61,"")</f>
        <v>0</v>
      </c>
      <c r="S61" s="183"/>
      <c r="T61" s="33"/>
      <c r="U61" s="33"/>
      <c r="V61" s="33"/>
      <c r="W61" s="33"/>
      <c r="X61" s="33"/>
      <c r="Y61" s="33"/>
      <c r="AB61" s="243">
        <f>ROW()</f>
        <v>61</v>
      </c>
      <c r="AC61" s="118">
        <f t="shared" ca="1" si="8"/>
        <v>0</v>
      </c>
      <c r="AD61" s="118">
        <f t="shared" ca="1" si="9"/>
        <v>0</v>
      </c>
      <c r="AE61" s="119" t="str">
        <f t="shared" ca="1" si="10"/>
        <v>-</v>
      </c>
      <c r="AF61" s="118" t="str">
        <f t="shared" ca="1" si="11"/>
        <v>-</v>
      </c>
      <c r="AG61" s="119" t="str">
        <f t="shared" ca="1" si="12"/>
        <v>-</v>
      </c>
      <c r="AH61" s="118" t="str">
        <f t="shared" ca="1" si="13"/>
        <v>-</v>
      </c>
      <c r="AI61" s="118">
        <f t="shared" ca="1" si="14"/>
        <v>0</v>
      </c>
      <c r="AJ61" s="120">
        <f t="shared" ca="1" si="15"/>
        <v>0</v>
      </c>
      <c r="AK61" s="118">
        <f t="shared" ca="1" si="16"/>
        <v>0</v>
      </c>
      <c r="AL61" s="118">
        <f t="shared" ca="1" si="17"/>
        <v>0</v>
      </c>
    </row>
    <row r="62" spans="1:38" ht="27" customHeight="1" x14ac:dyDescent="0.25">
      <c r="A62" s="53">
        <f>'OSNOVNA PLAČA'!A56</f>
        <v>47</v>
      </c>
      <c r="B62" s="333" t="str">
        <f t="shared" ca="1" si="4"/>
        <v>A47</v>
      </c>
      <c r="C62" s="333"/>
      <c r="D62" s="54" t="str">
        <f>IF(LEN('OSNOVNA PLAČA'!C56)&gt;0,'OSNOVNA PLAČA'!C56,"")</f>
        <v/>
      </c>
      <c r="E62" s="55" t="str">
        <f>IF(LEN('OSNOVNA PLAČA'!D56)&gt;0,'OSNOVNA PLAČA'!D56,"")</f>
        <v/>
      </c>
      <c r="F62" s="164">
        <f ca="1">IF(LEN(B62)&gt;0,'OBRAČUNANA OSNOVNA PLAČA'!O56,"")</f>
        <v>0</v>
      </c>
      <c r="G62" s="57"/>
      <c r="H62" s="57"/>
      <c r="I62" s="57"/>
      <c r="J62" s="57"/>
      <c r="K62" s="57"/>
      <c r="L62" s="178">
        <f t="shared" si="5"/>
        <v>0</v>
      </c>
      <c r="M62" s="179">
        <f t="shared" ca="1" si="18"/>
        <v>0</v>
      </c>
      <c r="N62" s="179">
        <f t="shared" ca="1" si="20"/>
        <v>0</v>
      </c>
      <c r="O62" s="180">
        <f t="shared" ca="1" si="6"/>
        <v>0</v>
      </c>
      <c r="P62" s="181">
        <f t="shared" ca="1" si="19"/>
        <v>0</v>
      </c>
      <c r="Q62" s="182">
        <f t="shared" ca="1" si="7"/>
        <v>0</v>
      </c>
      <c r="R62" s="182">
        <f ca="1">IF(LEN(B62)&gt;0,'10'!R62-'10'!Q62,"")</f>
        <v>0</v>
      </c>
      <c r="S62" s="183"/>
      <c r="T62" s="33"/>
      <c r="U62" s="33"/>
      <c r="V62" s="33"/>
      <c r="W62" s="33"/>
      <c r="X62" s="33"/>
      <c r="Y62" s="33"/>
      <c r="AB62" s="243">
        <f>ROW()</f>
        <v>62</v>
      </c>
      <c r="AC62" s="118">
        <f t="shared" ca="1" si="8"/>
        <v>0</v>
      </c>
      <c r="AD62" s="118">
        <f t="shared" ca="1" si="9"/>
        <v>0</v>
      </c>
      <c r="AE62" s="119" t="str">
        <f t="shared" ca="1" si="10"/>
        <v>-</v>
      </c>
      <c r="AF62" s="118" t="str">
        <f t="shared" ca="1" si="11"/>
        <v>-</v>
      </c>
      <c r="AG62" s="119" t="str">
        <f t="shared" ca="1" si="12"/>
        <v>-</v>
      </c>
      <c r="AH62" s="118" t="str">
        <f t="shared" ca="1" si="13"/>
        <v>-</v>
      </c>
      <c r="AI62" s="118">
        <f t="shared" ca="1" si="14"/>
        <v>0</v>
      </c>
      <c r="AJ62" s="120">
        <f t="shared" ca="1" si="15"/>
        <v>0</v>
      </c>
      <c r="AK62" s="118">
        <f t="shared" ca="1" si="16"/>
        <v>0</v>
      </c>
      <c r="AL62" s="118">
        <f t="shared" ca="1" si="17"/>
        <v>0</v>
      </c>
    </row>
    <row r="63" spans="1:38" ht="27" customHeight="1" x14ac:dyDescent="0.25">
      <c r="A63" s="53">
        <f>'OSNOVNA PLAČA'!A57</f>
        <v>48</v>
      </c>
      <c r="B63" s="333" t="str">
        <f t="shared" ca="1" si="4"/>
        <v>A48</v>
      </c>
      <c r="C63" s="333"/>
      <c r="D63" s="54" t="str">
        <f>IF(LEN('OSNOVNA PLAČA'!C57)&gt;0,'OSNOVNA PLAČA'!C57,"")</f>
        <v/>
      </c>
      <c r="E63" s="55" t="str">
        <f>IF(LEN('OSNOVNA PLAČA'!D57)&gt;0,'OSNOVNA PLAČA'!D57,"")</f>
        <v/>
      </c>
      <c r="F63" s="164">
        <f ca="1">IF(LEN(B63)&gt;0,'OBRAČUNANA OSNOVNA PLAČA'!O57,"")</f>
        <v>0</v>
      </c>
      <c r="G63" s="57"/>
      <c r="H63" s="57"/>
      <c r="I63" s="57"/>
      <c r="J63" s="57"/>
      <c r="K63" s="57"/>
      <c r="L63" s="178">
        <f t="shared" si="5"/>
        <v>0</v>
      </c>
      <c r="M63" s="179">
        <f t="shared" ca="1" si="18"/>
        <v>0</v>
      </c>
      <c r="N63" s="179">
        <f t="shared" ca="1" si="20"/>
        <v>0</v>
      </c>
      <c r="O63" s="180">
        <f t="shared" ca="1" si="6"/>
        <v>0</v>
      </c>
      <c r="P63" s="181">
        <f t="shared" ca="1" si="19"/>
        <v>0</v>
      </c>
      <c r="Q63" s="182">
        <f t="shared" ca="1" si="7"/>
        <v>0</v>
      </c>
      <c r="R63" s="182">
        <f ca="1">IF(LEN(B63)&gt;0,'10'!R63-'10'!Q63,"")</f>
        <v>0</v>
      </c>
      <c r="S63" s="183"/>
      <c r="T63" s="33"/>
      <c r="U63" s="33"/>
      <c r="V63" s="33"/>
      <c r="W63" s="33"/>
      <c r="X63" s="33"/>
      <c r="Y63" s="33"/>
      <c r="AB63" s="243">
        <f>ROW()</f>
        <v>63</v>
      </c>
      <c r="AC63" s="118">
        <f t="shared" ca="1" si="8"/>
        <v>0</v>
      </c>
      <c r="AD63" s="118">
        <f t="shared" ca="1" si="9"/>
        <v>0</v>
      </c>
      <c r="AE63" s="119" t="str">
        <f t="shared" ca="1" si="10"/>
        <v>-</v>
      </c>
      <c r="AF63" s="118" t="str">
        <f t="shared" ca="1" si="11"/>
        <v>-</v>
      </c>
      <c r="AG63" s="119" t="str">
        <f t="shared" ca="1" si="12"/>
        <v>-</v>
      </c>
      <c r="AH63" s="118" t="str">
        <f t="shared" ca="1" si="13"/>
        <v>-</v>
      </c>
      <c r="AI63" s="118">
        <f t="shared" ca="1" si="14"/>
        <v>0</v>
      </c>
      <c r="AJ63" s="120">
        <f t="shared" ca="1" si="15"/>
        <v>0</v>
      </c>
      <c r="AK63" s="118">
        <f t="shared" ca="1" si="16"/>
        <v>0</v>
      </c>
      <c r="AL63" s="118">
        <f t="shared" ca="1" si="17"/>
        <v>0</v>
      </c>
    </row>
    <row r="64" spans="1:38" ht="27" customHeight="1" x14ac:dyDescent="0.25">
      <c r="A64" s="53">
        <f>'OSNOVNA PLAČA'!A58</f>
        <v>49</v>
      </c>
      <c r="B64" s="333" t="str">
        <f t="shared" ca="1" si="4"/>
        <v>A49</v>
      </c>
      <c r="C64" s="333"/>
      <c r="D64" s="54" t="str">
        <f>IF(LEN('OSNOVNA PLAČA'!C58)&gt;0,'OSNOVNA PLAČA'!C58,"")</f>
        <v/>
      </c>
      <c r="E64" s="55" t="str">
        <f>IF(LEN('OSNOVNA PLAČA'!D58)&gt;0,'OSNOVNA PLAČA'!D58,"")</f>
        <v/>
      </c>
      <c r="F64" s="164">
        <f ca="1">IF(LEN(B64)&gt;0,'OBRAČUNANA OSNOVNA PLAČA'!O58,"")</f>
        <v>0</v>
      </c>
      <c r="G64" s="57"/>
      <c r="H64" s="57"/>
      <c r="I64" s="57"/>
      <c r="J64" s="57"/>
      <c r="K64" s="57"/>
      <c r="L64" s="178">
        <f t="shared" si="5"/>
        <v>0</v>
      </c>
      <c r="M64" s="179">
        <f t="shared" ca="1" si="18"/>
        <v>0</v>
      </c>
      <c r="N64" s="179">
        <f t="shared" ca="1" si="20"/>
        <v>0</v>
      </c>
      <c r="O64" s="180">
        <f t="shared" ca="1" si="6"/>
        <v>0</v>
      </c>
      <c r="P64" s="181">
        <f t="shared" ca="1" si="19"/>
        <v>0</v>
      </c>
      <c r="Q64" s="182">
        <f t="shared" ca="1" si="7"/>
        <v>0</v>
      </c>
      <c r="R64" s="182">
        <f ca="1">IF(LEN(B64)&gt;0,'10'!R64-'10'!Q64,"")</f>
        <v>0</v>
      </c>
      <c r="S64" s="183"/>
      <c r="T64" s="33"/>
      <c r="U64" s="33"/>
      <c r="V64" s="33"/>
      <c r="W64" s="33"/>
      <c r="X64" s="33"/>
      <c r="Y64" s="33"/>
      <c r="AB64" s="243">
        <f>ROW()</f>
        <v>64</v>
      </c>
      <c r="AC64" s="118">
        <f t="shared" ca="1" si="8"/>
        <v>0</v>
      </c>
      <c r="AD64" s="118">
        <f t="shared" ca="1" si="9"/>
        <v>0</v>
      </c>
      <c r="AE64" s="119" t="str">
        <f t="shared" ca="1" si="10"/>
        <v>-</v>
      </c>
      <c r="AF64" s="118" t="str">
        <f t="shared" ca="1" si="11"/>
        <v>-</v>
      </c>
      <c r="AG64" s="119" t="str">
        <f t="shared" ca="1" si="12"/>
        <v>-</v>
      </c>
      <c r="AH64" s="118" t="str">
        <f t="shared" ca="1" si="13"/>
        <v>-</v>
      </c>
      <c r="AI64" s="118">
        <f t="shared" ca="1" si="14"/>
        <v>0</v>
      </c>
      <c r="AJ64" s="120">
        <f t="shared" ca="1" si="15"/>
        <v>0</v>
      </c>
      <c r="AK64" s="118">
        <f t="shared" ca="1" si="16"/>
        <v>0</v>
      </c>
      <c r="AL64" s="118">
        <f t="shared" ca="1" si="17"/>
        <v>0</v>
      </c>
    </row>
    <row r="65" spans="1:38" ht="27" customHeight="1" x14ac:dyDescent="0.25">
      <c r="A65" s="53">
        <f>'OSNOVNA PLAČA'!A59</f>
        <v>50</v>
      </c>
      <c r="B65" s="333" t="str">
        <f t="shared" ca="1" si="4"/>
        <v>A50</v>
      </c>
      <c r="C65" s="333"/>
      <c r="D65" s="54" t="str">
        <f>IF(LEN('OSNOVNA PLAČA'!C59)&gt;0,'OSNOVNA PLAČA'!C59,"")</f>
        <v/>
      </c>
      <c r="E65" s="55" t="str">
        <f>IF(LEN('OSNOVNA PLAČA'!D59)&gt;0,'OSNOVNA PLAČA'!D59,"")</f>
        <v/>
      </c>
      <c r="F65" s="164">
        <f ca="1">IF(LEN(B65)&gt;0,'OBRAČUNANA OSNOVNA PLAČA'!O59,"")</f>
        <v>0</v>
      </c>
      <c r="G65" s="57"/>
      <c r="H65" s="57"/>
      <c r="I65" s="57"/>
      <c r="J65" s="57"/>
      <c r="K65" s="57"/>
      <c r="L65" s="178">
        <f t="shared" si="5"/>
        <v>0</v>
      </c>
      <c r="M65" s="179">
        <f t="shared" ca="1" si="18"/>
        <v>0</v>
      </c>
      <c r="N65" s="179">
        <f t="shared" ca="1" si="20"/>
        <v>0</v>
      </c>
      <c r="O65" s="180">
        <f t="shared" ca="1" si="6"/>
        <v>0</v>
      </c>
      <c r="P65" s="181">
        <f t="shared" ca="1" si="19"/>
        <v>0</v>
      </c>
      <c r="Q65" s="182">
        <f t="shared" ca="1" si="7"/>
        <v>0</v>
      </c>
      <c r="R65" s="182">
        <f ca="1">IF(LEN(B65)&gt;0,'10'!R65-'10'!Q65,"")</f>
        <v>0</v>
      </c>
      <c r="S65" s="183"/>
      <c r="T65" s="33"/>
      <c r="U65" s="33"/>
      <c r="V65" s="33"/>
      <c r="W65" s="33"/>
      <c r="X65" s="33"/>
      <c r="Y65" s="33"/>
      <c r="AB65" s="243">
        <f>ROW()</f>
        <v>65</v>
      </c>
      <c r="AC65" s="118">
        <f t="shared" ca="1" si="8"/>
        <v>0</v>
      </c>
      <c r="AD65" s="118">
        <f t="shared" ca="1" si="9"/>
        <v>0</v>
      </c>
      <c r="AE65" s="119" t="str">
        <f t="shared" ca="1" si="10"/>
        <v>-</v>
      </c>
      <c r="AF65" s="118" t="str">
        <f t="shared" ca="1" si="11"/>
        <v>-</v>
      </c>
      <c r="AG65" s="119" t="str">
        <f t="shared" ca="1" si="12"/>
        <v>-</v>
      </c>
      <c r="AH65" s="118" t="str">
        <f t="shared" ca="1" si="13"/>
        <v>-</v>
      </c>
      <c r="AI65" s="118">
        <f t="shared" ca="1" si="14"/>
        <v>0</v>
      </c>
      <c r="AJ65" s="120">
        <f t="shared" ca="1" si="15"/>
        <v>0</v>
      </c>
      <c r="AK65" s="118">
        <f t="shared" ca="1" si="16"/>
        <v>0</v>
      </c>
      <c r="AL65" s="118">
        <f t="shared" ca="1" si="17"/>
        <v>0</v>
      </c>
    </row>
    <row r="66" spans="1:38" ht="27" customHeight="1" x14ac:dyDescent="0.25">
      <c r="A66" s="53">
        <f>'OSNOVNA PLAČA'!A60</f>
        <v>51</v>
      </c>
      <c r="B66" s="333" t="str">
        <f t="shared" ca="1" si="4"/>
        <v>A51</v>
      </c>
      <c r="C66" s="333"/>
      <c r="D66" s="54" t="str">
        <f>IF(LEN('OSNOVNA PLAČA'!C60)&gt;0,'OSNOVNA PLAČA'!C60,"")</f>
        <v/>
      </c>
      <c r="E66" s="55" t="str">
        <f>IF(LEN('OSNOVNA PLAČA'!D60)&gt;0,'OSNOVNA PLAČA'!D60,"")</f>
        <v/>
      </c>
      <c r="F66" s="164">
        <f ca="1">IF(LEN(B66)&gt;0,'OBRAČUNANA OSNOVNA PLAČA'!O60,"")</f>
        <v>0</v>
      </c>
      <c r="G66" s="57"/>
      <c r="H66" s="57"/>
      <c r="I66" s="57"/>
      <c r="J66" s="57"/>
      <c r="K66" s="57"/>
      <c r="L66" s="178">
        <f t="shared" si="5"/>
        <v>0</v>
      </c>
      <c r="M66" s="179">
        <f t="shared" ca="1" si="18"/>
        <v>0</v>
      </c>
      <c r="N66" s="179">
        <f t="shared" ca="1" si="20"/>
        <v>0</v>
      </c>
      <c r="O66" s="180">
        <f t="shared" ca="1" si="6"/>
        <v>0</v>
      </c>
      <c r="P66" s="181">
        <f t="shared" ca="1" si="19"/>
        <v>0</v>
      </c>
      <c r="Q66" s="182">
        <f t="shared" ca="1" si="7"/>
        <v>0</v>
      </c>
      <c r="R66" s="182">
        <f ca="1">IF(LEN(B66)&gt;0,'10'!R66-'10'!Q66,"")</f>
        <v>0</v>
      </c>
      <c r="S66" s="183"/>
      <c r="T66" s="33"/>
      <c r="U66" s="33"/>
      <c r="V66" s="33"/>
      <c r="W66" s="33"/>
      <c r="X66" s="33"/>
      <c r="Y66" s="33"/>
      <c r="AB66" s="243">
        <f>ROW()</f>
        <v>66</v>
      </c>
      <c r="AC66" s="118">
        <f t="shared" ca="1" si="8"/>
        <v>0</v>
      </c>
      <c r="AD66" s="118">
        <f t="shared" ca="1" si="9"/>
        <v>0</v>
      </c>
      <c r="AE66" s="119" t="str">
        <f t="shared" ca="1" si="10"/>
        <v>-</v>
      </c>
      <c r="AF66" s="118" t="str">
        <f t="shared" ca="1" si="11"/>
        <v>-</v>
      </c>
      <c r="AG66" s="119" t="str">
        <f t="shared" ca="1" si="12"/>
        <v>-</v>
      </c>
      <c r="AH66" s="118" t="str">
        <f t="shared" ca="1" si="13"/>
        <v>-</v>
      </c>
      <c r="AI66" s="118">
        <f t="shared" ca="1" si="14"/>
        <v>0</v>
      </c>
      <c r="AJ66" s="120">
        <f t="shared" ca="1" si="15"/>
        <v>0</v>
      </c>
      <c r="AK66" s="118">
        <f t="shared" ca="1" si="16"/>
        <v>0</v>
      </c>
      <c r="AL66" s="118">
        <f t="shared" ca="1" si="17"/>
        <v>0</v>
      </c>
    </row>
    <row r="67" spans="1:38" ht="27" customHeight="1" x14ac:dyDescent="0.25">
      <c r="A67" s="53">
        <f>'OSNOVNA PLAČA'!A61</f>
        <v>52</v>
      </c>
      <c r="B67" s="333" t="str">
        <f t="shared" ca="1" si="4"/>
        <v>A52</v>
      </c>
      <c r="C67" s="333"/>
      <c r="D67" s="54" t="str">
        <f>IF(LEN('OSNOVNA PLAČA'!C61)&gt;0,'OSNOVNA PLAČA'!C61,"")</f>
        <v/>
      </c>
      <c r="E67" s="55" t="str">
        <f>IF(LEN('OSNOVNA PLAČA'!D61)&gt;0,'OSNOVNA PLAČA'!D61,"")</f>
        <v/>
      </c>
      <c r="F67" s="164">
        <f ca="1">IF(LEN(B67)&gt;0,'OBRAČUNANA OSNOVNA PLAČA'!O61,"")</f>
        <v>0</v>
      </c>
      <c r="G67" s="57"/>
      <c r="H67" s="57"/>
      <c r="I67" s="57"/>
      <c r="J67" s="57"/>
      <c r="K67" s="57"/>
      <c r="L67" s="178">
        <f t="shared" si="5"/>
        <v>0</v>
      </c>
      <c r="M67" s="179">
        <f t="shared" ca="1" si="18"/>
        <v>0</v>
      </c>
      <c r="N67" s="179">
        <f t="shared" ca="1" si="20"/>
        <v>0</v>
      </c>
      <c r="O67" s="180">
        <f t="shared" ca="1" si="6"/>
        <v>0</v>
      </c>
      <c r="P67" s="181">
        <f t="shared" ca="1" si="19"/>
        <v>0</v>
      </c>
      <c r="Q67" s="182">
        <f t="shared" ca="1" si="7"/>
        <v>0</v>
      </c>
      <c r="R67" s="182">
        <f ca="1">IF(LEN(B67)&gt;0,'10'!R67-'10'!Q67,"")</f>
        <v>0</v>
      </c>
      <c r="S67" s="183"/>
      <c r="T67" s="33"/>
      <c r="U67" s="33"/>
      <c r="V67" s="33"/>
      <c r="W67" s="33"/>
      <c r="X67" s="33"/>
      <c r="Y67" s="33"/>
      <c r="AB67" s="243">
        <f>ROW()</f>
        <v>67</v>
      </c>
      <c r="AC67" s="118">
        <f t="shared" ca="1" si="8"/>
        <v>0</v>
      </c>
      <c r="AD67" s="118">
        <f t="shared" ca="1" si="9"/>
        <v>0</v>
      </c>
      <c r="AE67" s="119" t="str">
        <f t="shared" ca="1" si="10"/>
        <v>-</v>
      </c>
      <c r="AF67" s="118" t="str">
        <f t="shared" ca="1" si="11"/>
        <v>-</v>
      </c>
      <c r="AG67" s="119" t="str">
        <f t="shared" ca="1" si="12"/>
        <v>-</v>
      </c>
      <c r="AH67" s="118" t="str">
        <f t="shared" ca="1" si="13"/>
        <v>-</v>
      </c>
      <c r="AI67" s="118">
        <f t="shared" ca="1" si="14"/>
        <v>0</v>
      </c>
      <c r="AJ67" s="120">
        <f t="shared" ca="1" si="15"/>
        <v>0</v>
      </c>
      <c r="AK67" s="118">
        <f t="shared" ca="1" si="16"/>
        <v>0</v>
      </c>
      <c r="AL67" s="118">
        <f t="shared" ca="1" si="17"/>
        <v>0</v>
      </c>
    </row>
    <row r="68" spans="1:38" ht="27" customHeight="1" x14ac:dyDescent="0.25">
      <c r="A68" s="53">
        <f>'OSNOVNA PLAČA'!A62</f>
        <v>53</v>
      </c>
      <c r="B68" s="333" t="str">
        <f t="shared" ca="1" si="4"/>
        <v>A53</v>
      </c>
      <c r="C68" s="333"/>
      <c r="D68" s="54" t="str">
        <f>IF(LEN('OSNOVNA PLAČA'!C62)&gt;0,'OSNOVNA PLAČA'!C62,"")</f>
        <v/>
      </c>
      <c r="E68" s="55" t="str">
        <f>IF(LEN('OSNOVNA PLAČA'!D62)&gt;0,'OSNOVNA PLAČA'!D62,"")</f>
        <v/>
      </c>
      <c r="F68" s="164">
        <f ca="1">IF(LEN(B68)&gt;0,'OBRAČUNANA OSNOVNA PLAČA'!O62,"")</f>
        <v>0</v>
      </c>
      <c r="G68" s="57"/>
      <c r="H68" s="57"/>
      <c r="I68" s="57"/>
      <c r="J68" s="57"/>
      <c r="K68" s="57"/>
      <c r="L68" s="178">
        <f t="shared" si="5"/>
        <v>0</v>
      </c>
      <c r="M68" s="179">
        <f t="shared" ca="1" si="18"/>
        <v>0</v>
      </c>
      <c r="N68" s="179">
        <f t="shared" ca="1" si="20"/>
        <v>0</v>
      </c>
      <c r="O68" s="180">
        <f t="shared" ca="1" si="6"/>
        <v>0</v>
      </c>
      <c r="P68" s="181">
        <f t="shared" ca="1" si="19"/>
        <v>0</v>
      </c>
      <c r="Q68" s="182">
        <f t="shared" ca="1" si="7"/>
        <v>0</v>
      </c>
      <c r="R68" s="182">
        <f ca="1">IF(LEN(B68)&gt;0,'10'!R68-'10'!Q68,"")</f>
        <v>0</v>
      </c>
      <c r="S68" s="183"/>
      <c r="T68" s="33"/>
      <c r="U68" s="33"/>
      <c r="V68" s="33"/>
      <c r="W68" s="33"/>
      <c r="X68" s="33"/>
      <c r="Y68" s="33"/>
      <c r="AB68" s="243">
        <f>ROW()</f>
        <v>68</v>
      </c>
      <c r="AC68" s="118">
        <f t="shared" ca="1" si="8"/>
        <v>0</v>
      </c>
      <c r="AD68" s="118">
        <f t="shared" ca="1" si="9"/>
        <v>0</v>
      </c>
      <c r="AE68" s="119" t="str">
        <f t="shared" ca="1" si="10"/>
        <v>-</v>
      </c>
      <c r="AF68" s="118" t="str">
        <f t="shared" ca="1" si="11"/>
        <v>-</v>
      </c>
      <c r="AG68" s="119" t="str">
        <f t="shared" ca="1" si="12"/>
        <v>-</v>
      </c>
      <c r="AH68" s="118" t="str">
        <f t="shared" ca="1" si="13"/>
        <v>-</v>
      </c>
      <c r="AI68" s="118">
        <f t="shared" ca="1" si="14"/>
        <v>0</v>
      </c>
      <c r="AJ68" s="120">
        <f t="shared" ca="1" si="15"/>
        <v>0</v>
      </c>
      <c r="AK68" s="118">
        <f t="shared" ca="1" si="16"/>
        <v>0</v>
      </c>
      <c r="AL68" s="118">
        <f t="shared" ca="1" si="17"/>
        <v>0</v>
      </c>
    </row>
    <row r="69" spans="1:38" ht="27" customHeight="1" x14ac:dyDescent="0.25">
      <c r="A69" s="53">
        <f>'OSNOVNA PLAČA'!A63</f>
        <v>54</v>
      </c>
      <c r="B69" s="333" t="str">
        <f t="shared" ca="1" si="4"/>
        <v>A54</v>
      </c>
      <c r="C69" s="333"/>
      <c r="D69" s="54" t="str">
        <f>IF(LEN('OSNOVNA PLAČA'!C63)&gt;0,'OSNOVNA PLAČA'!C63,"")</f>
        <v/>
      </c>
      <c r="E69" s="55" t="str">
        <f>IF(LEN('OSNOVNA PLAČA'!D63)&gt;0,'OSNOVNA PLAČA'!D63,"")</f>
        <v/>
      </c>
      <c r="F69" s="164">
        <f ca="1">IF(LEN(B69)&gt;0,'OBRAČUNANA OSNOVNA PLAČA'!O63,"")</f>
        <v>0</v>
      </c>
      <c r="G69" s="57"/>
      <c r="H69" s="57"/>
      <c r="I69" s="57"/>
      <c r="J69" s="57"/>
      <c r="K69" s="57"/>
      <c r="L69" s="178">
        <f t="shared" si="5"/>
        <v>0</v>
      </c>
      <c r="M69" s="179">
        <f t="shared" ca="1" si="18"/>
        <v>0</v>
      </c>
      <c r="N69" s="179">
        <f t="shared" ca="1" si="20"/>
        <v>0</v>
      </c>
      <c r="O69" s="180">
        <f t="shared" ca="1" si="6"/>
        <v>0</v>
      </c>
      <c r="P69" s="181">
        <f t="shared" ca="1" si="19"/>
        <v>0</v>
      </c>
      <c r="Q69" s="182">
        <f t="shared" ca="1" si="7"/>
        <v>0</v>
      </c>
      <c r="R69" s="182">
        <f ca="1">IF(LEN(B69)&gt;0,'10'!R69-'10'!Q69,"")</f>
        <v>0</v>
      </c>
      <c r="S69" s="183"/>
      <c r="T69" s="33"/>
      <c r="U69" s="33"/>
      <c r="V69" s="33"/>
      <c r="W69" s="33"/>
      <c r="X69" s="33"/>
      <c r="Y69" s="33"/>
      <c r="AB69" s="243">
        <f>ROW()</f>
        <v>69</v>
      </c>
      <c r="AC69" s="118">
        <f t="shared" ca="1" si="8"/>
        <v>0</v>
      </c>
      <c r="AD69" s="118">
        <f t="shared" ca="1" si="9"/>
        <v>0</v>
      </c>
      <c r="AE69" s="119" t="str">
        <f t="shared" ca="1" si="10"/>
        <v>-</v>
      </c>
      <c r="AF69" s="118" t="str">
        <f t="shared" ca="1" si="11"/>
        <v>-</v>
      </c>
      <c r="AG69" s="119" t="str">
        <f t="shared" ca="1" si="12"/>
        <v>-</v>
      </c>
      <c r="AH69" s="118" t="str">
        <f t="shared" ca="1" si="13"/>
        <v>-</v>
      </c>
      <c r="AI69" s="118">
        <f t="shared" ca="1" si="14"/>
        <v>0</v>
      </c>
      <c r="AJ69" s="120">
        <f t="shared" ca="1" si="15"/>
        <v>0</v>
      </c>
      <c r="AK69" s="118">
        <f t="shared" ca="1" si="16"/>
        <v>0</v>
      </c>
      <c r="AL69" s="118">
        <f t="shared" ca="1" si="17"/>
        <v>0</v>
      </c>
    </row>
    <row r="70" spans="1:38" ht="27" customHeight="1" x14ac:dyDescent="0.25">
      <c r="A70" s="53">
        <f>'OSNOVNA PLAČA'!A64</f>
        <v>55</v>
      </c>
      <c r="B70" s="333" t="str">
        <f t="shared" ca="1" si="4"/>
        <v>A55</v>
      </c>
      <c r="C70" s="333"/>
      <c r="D70" s="54" t="str">
        <f>IF(LEN('OSNOVNA PLAČA'!C64)&gt;0,'OSNOVNA PLAČA'!C64,"")</f>
        <v/>
      </c>
      <c r="E70" s="55" t="str">
        <f>IF(LEN('OSNOVNA PLAČA'!D64)&gt;0,'OSNOVNA PLAČA'!D64,"")</f>
        <v/>
      </c>
      <c r="F70" s="164">
        <f ca="1">IF(LEN(B70)&gt;0,'OBRAČUNANA OSNOVNA PLAČA'!O64,"")</f>
        <v>0</v>
      </c>
      <c r="G70" s="57"/>
      <c r="H70" s="57"/>
      <c r="I70" s="57"/>
      <c r="J70" s="57"/>
      <c r="K70" s="57"/>
      <c r="L70" s="178">
        <f t="shared" si="5"/>
        <v>0</v>
      </c>
      <c r="M70" s="179">
        <f t="shared" ca="1" si="18"/>
        <v>0</v>
      </c>
      <c r="N70" s="179">
        <f t="shared" ca="1" si="20"/>
        <v>0</v>
      </c>
      <c r="O70" s="180">
        <f t="shared" ca="1" si="6"/>
        <v>0</v>
      </c>
      <c r="P70" s="181">
        <f t="shared" ca="1" si="19"/>
        <v>0</v>
      </c>
      <c r="Q70" s="182">
        <f t="shared" ca="1" si="7"/>
        <v>0</v>
      </c>
      <c r="R70" s="182">
        <f ca="1">IF(LEN(B70)&gt;0,'10'!R70-'10'!Q70,"")</f>
        <v>0</v>
      </c>
      <c r="S70" s="183"/>
      <c r="T70" s="33"/>
      <c r="U70" s="33"/>
      <c r="V70" s="33"/>
      <c r="W70" s="33"/>
      <c r="X70" s="33"/>
      <c r="Y70" s="33"/>
      <c r="AB70" s="243">
        <f>ROW()</f>
        <v>70</v>
      </c>
      <c r="AC70" s="118">
        <f t="shared" ca="1" si="8"/>
        <v>0</v>
      </c>
      <c r="AD70" s="118">
        <f t="shared" ca="1" si="9"/>
        <v>0</v>
      </c>
      <c r="AE70" s="119" t="str">
        <f t="shared" ca="1" si="10"/>
        <v>-</v>
      </c>
      <c r="AF70" s="118" t="str">
        <f t="shared" ca="1" si="11"/>
        <v>-</v>
      </c>
      <c r="AG70" s="119" t="str">
        <f t="shared" ca="1" si="12"/>
        <v>-</v>
      </c>
      <c r="AH70" s="118" t="str">
        <f t="shared" ca="1" si="13"/>
        <v>-</v>
      </c>
      <c r="AI70" s="118">
        <f t="shared" ca="1" si="14"/>
        <v>0</v>
      </c>
      <c r="AJ70" s="120">
        <f t="shared" ca="1" si="15"/>
        <v>0</v>
      </c>
      <c r="AK70" s="118">
        <f t="shared" ca="1" si="16"/>
        <v>0</v>
      </c>
      <c r="AL70" s="118">
        <f t="shared" ca="1" si="17"/>
        <v>0</v>
      </c>
    </row>
    <row r="71" spans="1:38" ht="27" customHeight="1" x14ac:dyDescent="0.25">
      <c r="A71" s="53">
        <f>'OSNOVNA PLAČA'!A65</f>
        <v>56</v>
      </c>
      <c r="B71" s="333" t="str">
        <f t="shared" ca="1" si="4"/>
        <v>A56</v>
      </c>
      <c r="C71" s="333"/>
      <c r="D71" s="54" t="str">
        <f>IF(LEN('OSNOVNA PLAČA'!C65)&gt;0,'OSNOVNA PLAČA'!C65,"")</f>
        <v/>
      </c>
      <c r="E71" s="55" t="str">
        <f>IF(LEN('OSNOVNA PLAČA'!D65)&gt;0,'OSNOVNA PLAČA'!D65,"")</f>
        <v/>
      </c>
      <c r="F71" s="164">
        <f ca="1">IF(LEN(B71)&gt;0,'OBRAČUNANA OSNOVNA PLAČA'!O65,"")</f>
        <v>0</v>
      </c>
      <c r="G71" s="57"/>
      <c r="H71" s="57"/>
      <c r="I71" s="57"/>
      <c r="J71" s="57"/>
      <c r="K71" s="57"/>
      <c r="L71" s="178">
        <f t="shared" si="5"/>
        <v>0</v>
      </c>
      <c r="M71" s="179">
        <f t="shared" ca="1" si="18"/>
        <v>0</v>
      </c>
      <c r="N71" s="179">
        <f t="shared" ca="1" si="20"/>
        <v>0</v>
      </c>
      <c r="O71" s="180">
        <f t="shared" ca="1" si="6"/>
        <v>0</v>
      </c>
      <c r="P71" s="181">
        <f t="shared" ca="1" si="19"/>
        <v>0</v>
      </c>
      <c r="Q71" s="182">
        <f t="shared" ca="1" si="7"/>
        <v>0</v>
      </c>
      <c r="R71" s="182">
        <f ca="1">IF(LEN(B71)&gt;0,'10'!R71-'10'!Q71,"")</f>
        <v>0</v>
      </c>
      <c r="S71" s="183"/>
      <c r="T71" s="33"/>
      <c r="U71" s="33"/>
      <c r="V71" s="33"/>
      <c r="W71" s="33"/>
      <c r="X71" s="33"/>
      <c r="Y71" s="33"/>
      <c r="AB71" s="243">
        <f>ROW()</f>
        <v>71</v>
      </c>
      <c r="AC71" s="118">
        <f t="shared" ca="1" si="8"/>
        <v>0</v>
      </c>
      <c r="AD71" s="118">
        <f t="shared" ca="1" si="9"/>
        <v>0</v>
      </c>
      <c r="AE71" s="119" t="str">
        <f t="shared" ca="1" si="10"/>
        <v>-</v>
      </c>
      <c r="AF71" s="118" t="str">
        <f t="shared" ca="1" si="11"/>
        <v>-</v>
      </c>
      <c r="AG71" s="119" t="str">
        <f t="shared" ca="1" si="12"/>
        <v>-</v>
      </c>
      <c r="AH71" s="118" t="str">
        <f t="shared" ca="1" si="13"/>
        <v>-</v>
      </c>
      <c r="AI71" s="118">
        <f t="shared" ca="1" si="14"/>
        <v>0</v>
      </c>
      <c r="AJ71" s="120">
        <f t="shared" ca="1" si="15"/>
        <v>0</v>
      </c>
      <c r="AK71" s="118">
        <f t="shared" ca="1" si="16"/>
        <v>0</v>
      </c>
      <c r="AL71" s="118">
        <f t="shared" ca="1" si="17"/>
        <v>0</v>
      </c>
    </row>
    <row r="72" spans="1:38" ht="27" customHeight="1" x14ac:dyDescent="0.25">
      <c r="A72" s="53">
        <f>'OSNOVNA PLAČA'!A66</f>
        <v>57</v>
      </c>
      <c r="B72" s="333" t="str">
        <f t="shared" ca="1" si="4"/>
        <v>A57</v>
      </c>
      <c r="C72" s="333"/>
      <c r="D72" s="54" t="str">
        <f>IF(LEN('OSNOVNA PLAČA'!C66)&gt;0,'OSNOVNA PLAČA'!C66,"")</f>
        <v/>
      </c>
      <c r="E72" s="55" t="str">
        <f>IF(LEN('OSNOVNA PLAČA'!D66)&gt;0,'OSNOVNA PLAČA'!D66,"")</f>
        <v/>
      </c>
      <c r="F72" s="164">
        <f ca="1">IF(LEN(B72)&gt;0,'OBRAČUNANA OSNOVNA PLAČA'!O66,"")</f>
        <v>0</v>
      </c>
      <c r="G72" s="57"/>
      <c r="H72" s="57"/>
      <c r="I72" s="57"/>
      <c r="J72" s="57"/>
      <c r="K72" s="57"/>
      <c r="L72" s="178">
        <f t="shared" si="5"/>
        <v>0</v>
      </c>
      <c r="M72" s="179">
        <f t="shared" ca="1" si="18"/>
        <v>0</v>
      </c>
      <c r="N72" s="179">
        <f t="shared" ca="1" si="20"/>
        <v>0</v>
      </c>
      <c r="O72" s="180">
        <f t="shared" ca="1" si="6"/>
        <v>0</v>
      </c>
      <c r="P72" s="181">
        <f t="shared" ca="1" si="19"/>
        <v>0</v>
      </c>
      <c r="Q72" s="182">
        <f t="shared" ca="1" si="7"/>
        <v>0</v>
      </c>
      <c r="R72" s="182">
        <f ca="1">IF(LEN(B72)&gt;0,'10'!R72-'10'!Q72,"")</f>
        <v>0</v>
      </c>
      <c r="S72" s="183"/>
      <c r="T72" s="33"/>
      <c r="U72" s="33"/>
      <c r="V72" s="33"/>
      <c r="W72" s="33"/>
      <c r="X72" s="33"/>
      <c r="Y72" s="33"/>
      <c r="AB72" s="243">
        <f>ROW()</f>
        <v>72</v>
      </c>
      <c r="AC72" s="118">
        <f t="shared" ca="1" si="8"/>
        <v>0</v>
      </c>
      <c r="AD72" s="118">
        <f t="shared" ca="1" si="9"/>
        <v>0</v>
      </c>
      <c r="AE72" s="119" t="str">
        <f t="shared" ca="1" si="10"/>
        <v>-</v>
      </c>
      <c r="AF72" s="118" t="str">
        <f t="shared" ca="1" si="11"/>
        <v>-</v>
      </c>
      <c r="AG72" s="119" t="str">
        <f t="shared" ca="1" si="12"/>
        <v>-</v>
      </c>
      <c r="AH72" s="118" t="str">
        <f t="shared" ca="1" si="13"/>
        <v>-</v>
      </c>
      <c r="AI72" s="118">
        <f t="shared" ca="1" si="14"/>
        <v>0</v>
      </c>
      <c r="AJ72" s="120">
        <f t="shared" ca="1" si="15"/>
        <v>0</v>
      </c>
      <c r="AK72" s="118">
        <f t="shared" ca="1" si="16"/>
        <v>0</v>
      </c>
      <c r="AL72" s="118">
        <f t="shared" ca="1" si="17"/>
        <v>0</v>
      </c>
    </row>
    <row r="73" spans="1:38" ht="27" customHeight="1" x14ac:dyDescent="0.25">
      <c r="A73" s="53">
        <f>'OSNOVNA PLAČA'!A67</f>
        <v>58</v>
      </c>
      <c r="B73" s="333" t="str">
        <f t="shared" ca="1" si="4"/>
        <v>A58</v>
      </c>
      <c r="C73" s="333"/>
      <c r="D73" s="54" t="str">
        <f>IF(LEN('OSNOVNA PLAČA'!C67)&gt;0,'OSNOVNA PLAČA'!C67,"")</f>
        <v/>
      </c>
      <c r="E73" s="55" t="str">
        <f>IF(LEN('OSNOVNA PLAČA'!D67)&gt;0,'OSNOVNA PLAČA'!D67,"")</f>
        <v/>
      </c>
      <c r="F73" s="164">
        <f ca="1">IF(LEN(B73)&gt;0,'OBRAČUNANA OSNOVNA PLAČA'!O67,"")</f>
        <v>0</v>
      </c>
      <c r="G73" s="57"/>
      <c r="H73" s="57"/>
      <c r="I73" s="57"/>
      <c r="J73" s="57"/>
      <c r="K73" s="57"/>
      <c r="L73" s="178">
        <f t="shared" si="5"/>
        <v>0</v>
      </c>
      <c r="M73" s="179">
        <f t="shared" ca="1" si="18"/>
        <v>0</v>
      </c>
      <c r="N73" s="179">
        <f t="shared" ca="1" si="20"/>
        <v>0</v>
      </c>
      <c r="O73" s="180">
        <f t="shared" ca="1" si="6"/>
        <v>0</v>
      </c>
      <c r="P73" s="181">
        <f t="shared" ca="1" si="19"/>
        <v>0</v>
      </c>
      <c r="Q73" s="182">
        <f t="shared" ca="1" si="7"/>
        <v>0</v>
      </c>
      <c r="R73" s="182">
        <f ca="1">IF(LEN(B73)&gt;0,'10'!R73-'10'!Q73,"")</f>
        <v>0</v>
      </c>
      <c r="S73" s="183"/>
      <c r="T73" s="33"/>
      <c r="U73" s="33"/>
      <c r="V73" s="33"/>
      <c r="W73" s="33"/>
      <c r="X73" s="33"/>
      <c r="Y73" s="33"/>
      <c r="AB73" s="243">
        <f>ROW()</f>
        <v>73</v>
      </c>
      <c r="AC73" s="118">
        <f t="shared" ca="1" si="8"/>
        <v>0</v>
      </c>
      <c r="AD73" s="118">
        <f t="shared" ca="1" si="9"/>
        <v>0</v>
      </c>
      <c r="AE73" s="119" t="str">
        <f t="shared" ca="1" si="10"/>
        <v>-</v>
      </c>
      <c r="AF73" s="118" t="str">
        <f t="shared" ca="1" si="11"/>
        <v>-</v>
      </c>
      <c r="AG73" s="119" t="str">
        <f t="shared" ca="1" si="12"/>
        <v>-</v>
      </c>
      <c r="AH73" s="118" t="str">
        <f t="shared" ca="1" si="13"/>
        <v>-</v>
      </c>
      <c r="AI73" s="118">
        <f t="shared" ca="1" si="14"/>
        <v>0</v>
      </c>
      <c r="AJ73" s="120">
        <f t="shared" ca="1" si="15"/>
        <v>0</v>
      </c>
      <c r="AK73" s="118">
        <f t="shared" ca="1" si="16"/>
        <v>0</v>
      </c>
      <c r="AL73" s="118">
        <f t="shared" ca="1" si="17"/>
        <v>0</v>
      </c>
    </row>
    <row r="74" spans="1:38" ht="27" customHeight="1" x14ac:dyDescent="0.25">
      <c r="A74" s="53">
        <f>'OSNOVNA PLAČA'!A68</f>
        <v>59</v>
      </c>
      <c r="B74" s="333" t="str">
        <f t="shared" ca="1" si="4"/>
        <v>A59</v>
      </c>
      <c r="C74" s="333"/>
      <c r="D74" s="54" t="str">
        <f>IF(LEN('OSNOVNA PLAČA'!C68)&gt;0,'OSNOVNA PLAČA'!C68,"")</f>
        <v/>
      </c>
      <c r="E74" s="55" t="str">
        <f>IF(LEN('OSNOVNA PLAČA'!D68)&gt;0,'OSNOVNA PLAČA'!D68,"")</f>
        <v/>
      </c>
      <c r="F74" s="164">
        <f ca="1">IF(LEN(B74)&gt;0,'OBRAČUNANA OSNOVNA PLAČA'!O68,"")</f>
        <v>0</v>
      </c>
      <c r="G74" s="57"/>
      <c r="H74" s="57"/>
      <c r="I74" s="57"/>
      <c r="J74" s="57"/>
      <c r="K74" s="57"/>
      <c r="L74" s="178">
        <f t="shared" si="5"/>
        <v>0</v>
      </c>
      <c r="M74" s="179">
        <f t="shared" ca="1" si="18"/>
        <v>0</v>
      </c>
      <c r="N74" s="179">
        <f t="shared" ca="1" si="20"/>
        <v>0</v>
      </c>
      <c r="O74" s="180">
        <f t="shared" ca="1" si="6"/>
        <v>0</v>
      </c>
      <c r="P74" s="181">
        <f t="shared" ca="1" si="19"/>
        <v>0</v>
      </c>
      <c r="Q74" s="182">
        <f t="shared" ca="1" si="7"/>
        <v>0</v>
      </c>
      <c r="R74" s="182">
        <f ca="1">IF(LEN(B74)&gt;0,'10'!R74-'10'!Q74,"")</f>
        <v>0</v>
      </c>
      <c r="S74" s="183"/>
      <c r="T74" s="33"/>
      <c r="U74" s="33"/>
      <c r="V74" s="33"/>
      <c r="W74" s="33"/>
      <c r="X74" s="33"/>
      <c r="Y74" s="33"/>
      <c r="AB74" s="243">
        <f>ROW()</f>
        <v>74</v>
      </c>
      <c r="AC74" s="118">
        <f t="shared" ca="1" si="8"/>
        <v>0</v>
      </c>
      <c r="AD74" s="118">
        <f t="shared" ca="1" si="9"/>
        <v>0</v>
      </c>
      <c r="AE74" s="119" t="str">
        <f t="shared" ca="1" si="10"/>
        <v>-</v>
      </c>
      <c r="AF74" s="118" t="str">
        <f t="shared" ca="1" si="11"/>
        <v>-</v>
      </c>
      <c r="AG74" s="119" t="str">
        <f t="shared" ca="1" si="12"/>
        <v>-</v>
      </c>
      <c r="AH74" s="118" t="str">
        <f t="shared" ca="1" si="13"/>
        <v>-</v>
      </c>
      <c r="AI74" s="118">
        <f t="shared" ca="1" si="14"/>
        <v>0</v>
      </c>
      <c r="AJ74" s="120">
        <f t="shared" ca="1" si="15"/>
        <v>0</v>
      </c>
      <c r="AK74" s="118">
        <f t="shared" ca="1" si="16"/>
        <v>0</v>
      </c>
      <c r="AL74" s="118">
        <f t="shared" ca="1" si="17"/>
        <v>0</v>
      </c>
    </row>
    <row r="75" spans="1:38" ht="27" customHeight="1" x14ac:dyDescent="0.25">
      <c r="A75" s="53">
        <f>'OSNOVNA PLAČA'!A69</f>
        <v>60</v>
      </c>
      <c r="B75" s="333" t="str">
        <f t="shared" ca="1" si="4"/>
        <v>A60</v>
      </c>
      <c r="C75" s="333"/>
      <c r="D75" s="54" t="str">
        <f>IF(LEN('OSNOVNA PLAČA'!C69)&gt;0,'OSNOVNA PLAČA'!C69,"")</f>
        <v/>
      </c>
      <c r="E75" s="55" t="str">
        <f>IF(LEN('OSNOVNA PLAČA'!D69)&gt;0,'OSNOVNA PLAČA'!D69,"")</f>
        <v/>
      </c>
      <c r="F75" s="164">
        <f ca="1">IF(LEN(B75)&gt;0,'OBRAČUNANA OSNOVNA PLAČA'!O69,"")</f>
        <v>0</v>
      </c>
      <c r="G75" s="57"/>
      <c r="H75" s="57"/>
      <c r="I75" s="57"/>
      <c r="J75" s="57"/>
      <c r="K75" s="57"/>
      <c r="L75" s="178">
        <f t="shared" si="5"/>
        <v>0</v>
      </c>
      <c r="M75" s="179">
        <f t="shared" ca="1" si="18"/>
        <v>0</v>
      </c>
      <c r="N75" s="179">
        <f t="shared" ca="1" si="20"/>
        <v>0</v>
      </c>
      <c r="O75" s="180">
        <f t="shared" ca="1" si="6"/>
        <v>0</v>
      </c>
      <c r="P75" s="181">
        <f t="shared" ca="1" si="19"/>
        <v>0</v>
      </c>
      <c r="Q75" s="182">
        <f t="shared" ca="1" si="7"/>
        <v>0</v>
      </c>
      <c r="R75" s="182">
        <f ca="1">IF(LEN(B75)&gt;0,'10'!R75-'10'!Q75,"")</f>
        <v>0</v>
      </c>
      <c r="S75" s="183"/>
      <c r="T75" s="33"/>
      <c r="U75" s="33"/>
      <c r="V75" s="33"/>
      <c r="W75" s="33"/>
      <c r="X75" s="33"/>
      <c r="Y75" s="33"/>
      <c r="AB75" s="243">
        <f>ROW()</f>
        <v>75</v>
      </c>
      <c r="AC75" s="118">
        <f t="shared" ca="1" si="8"/>
        <v>0</v>
      </c>
      <c r="AD75" s="118">
        <f t="shared" ca="1" si="9"/>
        <v>0</v>
      </c>
      <c r="AE75" s="119" t="str">
        <f t="shared" ca="1" si="10"/>
        <v>-</v>
      </c>
      <c r="AF75" s="118" t="str">
        <f t="shared" ca="1" si="11"/>
        <v>-</v>
      </c>
      <c r="AG75" s="119" t="str">
        <f t="shared" ca="1" si="12"/>
        <v>-</v>
      </c>
      <c r="AH75" s="118" t="str">
        <f t="shared" ca="1" si="13"/>
        <v>-</v>
      </c>
      <c r="AI75" s="118">
        <f t="shared" ca="1" si="14"/>
        <v>0</v>
      </c>
      <c r="AJ75" s="120">
        <f t="shared" ca="1" si="15"/>
        <v>0</v>
      </c>
      <c r="AK75" s="118">
        <f t="shared" ca="1" si="16"/>
        <v>0</v>
      </c>
      <c r="AL75" s="118">
        <f t="shared" ca="1" si="17"/>
        <v>0</v>
      </c>
    </row>
    <row r="76" spans="1:38" ht="27" customHeight="1" x14ac:dyDescent="0.25">
      <c r="A76" s="53">
        <f>'OSNOVNA PLAČA'!A70</f>
        <v>61</v>
      </c>
      <c r="B76" s="333" t="str">
        <f t="shared" ca="1" si="4"/>
        <v>A61</v>
      </c>
      <c r="C76" s="333"/>
      <c r="D76" s="54" t="str">
        <f>IF(LEN('OSNOVNA PLAČA'!C70)&gt;0,'OSNOVNA PLAČA'!C70,"")</f>
        <v/>
      </c>
      <c r="E76" s="55" t="str">
        <f>IF(LEN('OSNOVNA PLAČA'!D70)&gt;0,'OSNOVNA PLAČA'!D70,"")</f>
        <v/>
      </c>
      <c r="F76" s="164">
        <f ca="1">IF(LEN(B76)&gt;0,'OBRAČUNANA OSNOVNA PLAČA'!O70,"")</f>
        <v>0</v>
      </c>
      <c r="G76" s="57"/>
      <c r="H76" s="57"/>
      <c r="I76" s="57"/>
      <c r="J76" s="57"/>
      <c r="K76" s="57"/>
      <c r="L76" s="178">
        <f t="shared" si="5"/>
        <v>0</v>
      </c>
      <c r="M76" s="179">
        <f t="shared" ca="1" si="18"/>
        <v>0</v>
      </c>
      <c r="N76" s="179">
        <f t="shared" ca="1" si="20"/>
        <v>0</v>
      </c>
      <c r="O76" s="180">
        <f t="shared" ca="1" si="6"/>
        <v>0</v>
      </c>
      <c r="P76" s="181">
        <f t="shared" ca="1" si="19"/>
        <v>0</v>
      </c>
      <c r="Q76" s="182">
        <f t="shared" ca="1" si="7"/>
        <v>0</v>
      </c>
      <c r="R76" s="182">
        <f ca="1">IF(LEN(B76)&gt;0,'10'!R76-'10'!Q76,"")</f>
        <v>0</v>
      </c>
      <c r="S76" s="183"/>
      <c r="T76" s="33"/>
      <c r="U76" s="33"/>
      <c r="V76" s="33"/>
      <c r="W76" s="33"/>
      <c r="X76" s="33"/>
      <c r="Y76" s="33"/>
      <c r="AB76" s="243">
        <f>ROW()</f>
        <v>76</v>
      </c>
      <c r="AC76" s="118">
        <f t="shared" ca="1" si="8"/>
        <v>0</v>
      </c>
      <c r="AD76" s="118">
        <f t="shared" ca="1" si="9"/>
        <v>0</v>
      </c>
      <c r="AE76" s="119" t="str">
        <f t="shared" ca="1" si="10"/>
        <v>-</v>
      </c>
      <c r="AF76" s="118" t="str">
        <f t="shared" ca="1" si="11"/>
        <v>-</v>
      </c>
      <c r="AG76" s="119" t="str">
        <f t="shared" ca="1" si="12"/>
        <v>-</v>
      </c>
      <c r="AH76" s="118" t="str">
        <f t="shared" ca="1" si="13"/>
        <v>-</v>
      </c>
      <c r="AI76" s="118">
        <f t="shared" ca="1" si="14"/>
        <v>0</v>
      </c>
      <c r="AJ76" s="120">
        <f t="shared" ca="1" si="15"/>
        <v>0</v>
      </c>
      <c r="AK76" s="118">
        <f t="shared" ca="1" si="16"/>
        <v>0</v>
      </c>
      <c r="AL76" s="118">
        <f t="shared" ca="1" si="17"/>
        <v>0</v>
      </c>
    </row>
    <row r="77" spans="1:38" ht="27" customHeight="1" x14ac:dyDescent="0.25">
      <c r="A77" s="53">
        <f>'OSNOVNA PLAČA'!A71</f>
        <v>62</v>
      </c>
      <c r="B77" s="333" t="str">
        <f t="shared" ca="1" si="4"/>
        <v>A62</v>
      </c>
      <c r="C77" s="333"/>
      <c r="D77" s="54" t="str">
        <f>IF(LEN('OSNOVNA PLAČA'!C71)&gt;0,'OSNOVNA PLAČA'!C71,"")</f>
        <v/>
      </c>
      <c r="E77" s="55" t="str">
        <f>IF(LEN('OSNOVNA PLAČA'!D71)&gt;0,'OSNOVNA PLAČA'!D71,"")</f>
        <v/>
      </c>
      <c r="F77" s="164">
        <f ca="1">IF(LEN(B77)&gt;0,'OBRAČUNANA OSNOVNA PLAČA'!O71,"")</f>
        <v>0</v>
      </c>
      <c r="G77" s="57"/>
      <c r="H77" s="57"/>
      <c r="I77" s="57"/>
      <c r="J77" s="57"/>
      <c r="K77" s="57"/>
      <c r="L77" s="178">
        <f t="shared" si="5"/>
        <v>0</v>
      </c>
      <c r="M77" s="179">
        <f t="shared" ca="1" si="18"/>
        <v>0</v>
      </c>
      <c r="N77" s="179">
        <f t="shared" ca="1" si="20"/>
        <v>0</v>
      </c>
      <c r="O77" s="180">
        <f t="shared" ca="1" si="6"/>
        <v>0</v>
      </c>
      <c r="P77" s="181">
        <f t="shared" ca="1" si="19"/>
        <v>0</v>
      </c>
      <c r="Q77" s="182">
        <f t="shared" ca="1" si="7"/>
        <v>0</v>
      </c>
      <c r="R77" s="182">
        <f ca="1">IF(LEN(B77)&gt;0,'10'!R77-'10'!Q77,"")</f>
        <v>0</v>
      </c>
      <c r="S77" s="183"/>
      <c r="T77" s="33"/>
      <c r="U77" s="33"/>
      <c r="V77" s="33"/>
      <c r="W77" s="33"/>
      <c r="X77" s="33"/>
      <c r="Y77" s="33"/>
      <c r="AB77" s="243">
        <f>ROW()</f>
        <v>77</v>
      </c>
      <c r="AC77" s="118">
        <f t="shared" ca="1" si="8"/>
        <v>0</v>
      </c>
      <c r="AD77" s="118">
        <f t="shared" ca="1" si="9"/>
        <v>0</v>
      </c>
      <c r="AE77" s="119" t="str">
        <f t="shared" ca="1" si="10"/>
        <v>-</v>
      </c>
      <c r="AF77" s="118" t="str">
        <f t="shared" ca="1" si="11"/>
        <v>-</v>
      </c>
      <c r="AG77" s="119" t="str">
        <f t="shared" ca="1" si="12"/>
        <v>-</v>
      </c>
      <c r="AH77" s="118" t="str">
        <f t="shared" ca="1" si="13"/>
        <v>-</v>
      </c>
      <c r="AI77" s="118">
        <f t="shared" ca="1" si="14"/>
        <v>0</v>
      </c>
      <c r="AJ77" s="120">
        <f t="shared" ca="1" si="15"/>
        <v>0</v>
      </c>
      <c r="AK77" s="118">
        <f t="shared" ca="1" si="16"/>
        <v>0</v>
      </c>
      <c r="AL77" s="118">
        <f t="shared" ca="1" si="17"/>
        <v>0</v>
      </c>
    </row>
    <row r="78" spans="1:38" ht="27" customHeight="1" x14ac:dyDescent="0.25">
      <c r="A78" s="53">
        <f>'OSNOVNA PLAČA'!A72</f>
        <v>63</v>
      </c>
      <c r="B78" s="333" t="str">
        <f t="shared" ca="1" si="4"/>
        <v>A63</v>
      </c>
      <c r="C78" s="333"/>
      <c r="D78" s="54" t="str">
        <f>IF(LEN('OSNOVNA PLAČA'!C72)&gt;0,'OSNOVNA PLAČA'!C72,"")</f>
        <v/>
      </c>
      <c r="E78" s="55" t="str">
        <f>IF(LEN('OSNOVNA PLAČA'!D72)&gt;0,'OSNOVNA PLAČA'!D72,"")</f>
        <v/>
      </c>
      <c r="F78" s="164">
        <f ca="1">IF(LEN(B78)&gt;0,'OBRAČUNANA OSNOVNA PLAČA'!O72,"")</f>
        <v>0</v>
      </c>
      <c r="G78" s="57"/>
      <c r="H78" s="57"/>
      <c r="I78" s="57"/>
      <c r="J78" s="57"/>
      <c r="K78" s="57"/>
      <c r="L78" s="178">
        <f t="shared" si="5"/>
        <v>0</v>
      </c>
      <c r="M78" s="179">
        <f t="shared" ca="1" si="18"/>
        <v>0</v>
      </c>
      <c r="N78" s="179">
        <f t="shared" ca="1" si="20"/>
        <v>0</v>
      </c>
      <c r="O78" s="180">
        <f t="shared" ca="1" si="6"/>
        <v>0</v>
      </c>
      <c r="P78" s="181">
        <f t="shared" ca="1" si="19"/>
        <v>0</v>
      </c>
      <c r="Q78" s="182">
        <f t="shared" ca="1" si="7"/>
        <v>0</v>
      </c>
      <c r="R78" s="182">
        <f ca="1">IF(LEN(B78)&gt;0,'10'!R78-'10'!Q78,"")</f>
        <v>0</v>
      </c>
      <c r="S78" s="183"/>
      <c r="T78" s="33"/>
      <c r="U78" s="33"/>
      <c r="V78" s="33"/>
      <c r="W78" s="33"/>
      <c r="X78" s="33"/>
      <c r="Y78" s="33"/>
      <c r="AB78" s="243">
        <f>ROW()</f>
        <v>78</v>
      </c>
      <c r="AC78" s="118">
        <f t="shared" ca="1" si="8"/>
        <v>0</v>
      </c>
      <c r="AD78" s="118">
        <f t="shared" ca="1" si="9"/>
        <v>0</v>
      </c>
      <c r="AE78" s="119" t="str">
        <f t="shared" ca="1" si="10"/>
        <v>-</v>
      </c>
      <c r="AF78" s="118" t="str">
        <f t="shared" ca="1" si="11"/>
        <v>-</v>
      </c>
      <c r="AG78" s="119" t="str">
        <f t="shared" ca="1" si="12"/>
        <v>-</v>
      </c>
      <c r="AH78" s="118" t="str">
        <f t="shared" ca="1" si="13"/>
        <v>-</v>
      </c>
      <c r="AI78" s="118">
        <f t="shared" ca="1" si="14"/>
        <v>0</v>
      </c>
      <c r="AJ78" s="120">
        <f t="shared" ca="1" si="15"/>
        <v>0</v>
      </c>
      <c r="AK78" s="118">
        <f t="shared" ca="1" si="16"/>
        <v>0</v>
      </c>
      <c r="AL78" s="118">
        <f t="shared" ca="1" si="17"/>
        <v>0</v>
      </c>
    </row>
    <row r="79" spans="1:38" ht="27" customHeight="1" x14ac:dyDescent="0.25">
      <c r="A79" s="53">
        <f>'OSNOVNA PLAČA'!A73</f>
        <v>64</v>
      </c>
      <c r="B79" s="333" t="str">
        <f t="shared" ca="1" si="4"/>
        <v>A64</v>
      </c>
      <c r="C79" s="333"/>
      <c r="D79" s="54" t="str">
        <f>IF(LEN('OSNOVNA PLAČA'!C73)&gt;0,'OSNOVNA PLAČA'!C73,"")</f>
        <v/>
      </c>
      <c r="E79" s="55" t="str">
        <f>IF(LEN('OSNOVNA PLAČA'!D73)&gt;0,'OSNOVNA PLAČA'!D73,"")</f>
        <v/>
      </c>
      <c r="F79" s="164">
        <f ca="1">IF(LEN(B79)&gt;0,'OBRAČUNANA OSNOVNA PLAČA'!O73,"")</f>
        <v>0</v>
      </c>
      <c r="G79" s="57"/>
      <c r="H79" s="57"/>
      <c r="I79" s="57"/>
      <c r="J79" s="57"/>
      <c r="K79" s="57"/>
      <c r="L79" s="178">
        <f t="shared" si="5"/>
        <v>0</v>
      </c>
      <c r="M79" s="179">
        <f t="shared" ca="1" si="18"/>
        <v>0</v>
      </c>
      <c r="N79" s="179">
        <f t="shared" ca="1" si="20"/>
        <v>0</v>
      </c>
      <c r="O79" s="180">
        <f t="shared" ca="1" si="6"/>
        <v>0</v>
      </c>
      <c r="P79" s="181">
        <f t="shared" ca="1" si="19"/>
        <v>0</v>
      </c>
      <c r="Q79" s="182">
        <f t="shared" ca="1" si="7"/>
        <v>0</v>
      </c>
      <c r="R79" s="182">
        <f ca="1">IF(LEN(B79)&gt;0,'10'!R79-'10'!Q79,"")</f>
        <v>0</v>
      </c>
      <c r="S79" s="183"/>
      <c r="T79" s="33"/>
      <c r="U79" s="33"/>
      <c r="V79" s="33"/>
      <c r="W79" s="33"/>
      <c r="X79" s="33"/>
      <c r="Y79" s="33"/>
      <c r="AB79" s="243">
        <f>ROW()</f>
        <v>79</v>
      </c>
      <c r="AC79" s="118">
        <f t="shared" ca="1" si="8"/>
        <v>0</v>
      </c>
      <c r="AD79" s="118">
        <f t="shared" ca="1" si="9"/>
        <v>0</v>
      </c>
      <c r="AE79" s="119" t="str">
        <f t="shared" ca="1" si="10"/>
        <v>-</v>
      </c>
      <c r="AF79" s="118" t="str">
        <f t="shared" ca="1" si="11"/>
        <v>-</v>
      </c>
      <c r="AG79" s="119" t="str">
        <f t="shared" ca="1" si="12"/>
        <v>-</v>
      </c>
      <c r="AH79" s="118" t="str">
        <f t="shared" ca="1" si="13"/>
        <v>-</v>
      </c>
      <c r="AI79" s="118">
        <f t="shared" ca="1" si="14"/>
        <v>0</v>
      </c>
      <c r="AJ79" s="120">
        <f t="shared" ca="1" si="15"/>
        <v>0</v>
      </c>
      <c r="AK79" s="118">
        <f t="shared" ca="1" si="16"/>
        <v>0</v>
      </c>
      <c r="AL79" s="118">
        <f t="shared" ca="1" si="17"/>
        <v>0</v>
      </c>
    </row>
    <row r="80" spans="1:38" ht="27" customHeight="1" x14ac:dyDescent="0.25">
      <c r="A80" s="53">
        <f>'OSNOVNA PLAČA'!A74</f>
        <v>65</v>
      </c>
      <c r="B80" s="333" t="str">
        <f t="shared" ref="B80:B265" ca="1" si="21">IF(LEN(INDIRECT( "'" &amp; $AD$2 &amp; "'!B" &amp; TEXT($AB80-6,0)))&gt;0,INDIRECT( "'" &amp; $AD$2 &amp; "'!B" &amp; TEXT($AB80-6,0)),"")</f>
        <v>A65</v>
      </c>
      <c r="C80" s="333"/>
      <c r="D80" s="54" t="str">
        <f>IF(LEN('OSNOVNA PLAČA'!C74)&gt;0,'OSNOVNA PLAČA'!C74,"")</f>
        <v/>
      </c>
      <c r="E80" s="55" t="str">
        <f>IF(LEN('OSNOVNA PLAČA'!D74)&gt;0,'OSNOVNA PLAČA'!D74,"")</f>
        <v/>
      </c>
      <c r="F80" s="164">
        <f ca="1">IF(LEN(B80)&gt;0,'OBRAČUNANA OSNOVNA PLAČA'!O74,"")</f>
        <v>0</v>
      </c>
      <c r="G80" s="57"/>
      <c r="H80" s="57"/>
      <c r="I80" s="57"/>
      <c r="J80" s="57"/>
      <c r="K80" s="57"/>
      <c r="L80" s="178">
        <f t="shared" ref="L80:L143" si="22">+G80+H80+I80+J80+K80</f>
        <v>0</v>
      </c>
      <c r="M80" s="179">
        <f t="shared" ca="1" si="18"/>
        <v>0</v>
      </c>
      <c r="N80" s="179">
        <f t="shared" ca="1" si="20"/>
        <v>0</v>
      </c>
      <c r="O80" s="180">
        <f t="shared" ref="O80:O143" ca="1" si="23">IF(LEN(B80)&gt;0,M80*$P$267,"")</f>
        <v>0</v>
      </c>
      <c r="P80" s="181">
        <f t="shared" ca="1" si="19"/>
        <v>0</v>
      </c>
      <c r="Q80" s="182">
        <f t="shared" ref="Q80:Q143" ca="1" si="24">MIN(P80,R80)</f>
        <v>0</v>
      </c>
      <c r="R80" s="182">
        <f ca="1">IF(LEN(B80)&gt;0,'10'!R80-'10'!Q80,"")</f>
        <v>0</v>
      </c>
      <c r="S80" s="183"/>
      <c r="T80" s="33"/>
      <c r="U80" s="33"/>
      <c r="V80" s="33"/>
      <c r="W80" s="33"/>
      <c r="X80" s="33"/>
      <c r="Y80" s="33"/>
      <c r="AB80" s="243">
        <f>ROW()</f>
        <v>80</v>
      </c>
      <c r="AC80" s="118">
        <f t="shared" ref="AC80:AC265" ca="1" si="25">IF($AO$3=1,0,INDIRECT( "'" &amp; $AO$2 &amp; "'!P" &amp; TEXT($AB80,0)))</f>
        <v>0</v>
      </c>
      <c r="AD80" s="118">
        <f t="shared" ref="AD80:AD265" ca="1" si="26">IF($AO$3=1,(INDIRECT( "'" &amp; $AD$2 &amp; "'!F" &amp; TEXT($AB80-6,0))*2/12+INDIRECT( "'" &amp; $AD$2 &amp; "'!G" &amp; TEXT($AB80-6,0))*10/12)*2,INDIRECT( "'" &amp; $AO$2 &amp; "'!Q" &amp; TEXT($AB80,0)))</f>
        <v>0</v>
      </c>
      <c r="AE80" s="119" t="str">
        <f t="shared" ref="AE80:AE143" ca="1" si="27">IF(AC80&gt;=AD80,"-",$L80/(5*MAX($M$271:$M$272)))</f>
        <v>-</v>
      </c>
      <c r="AF80" s="118" t="str">
        <f t="shared" ref="AF80:AF143" ca="1" si="28">IF(AC80&gt;=AD80,"-",$L80/(5*MAX($M$271:$M$272))*AK80)</f>
        <v>-</v>
      </c>
      <c r="AG80" s="119" t="str">
        <f t="shared" ref="AG80:AG143" ca="1" si="29">IF(AE80="-","-",AE80*$AF$267)</f>
        <v>-</v>
      </c>
      <c r="AH80" s="118" t="str">
        <f t="shared" ref="AH80:AH143" ca="1" si="30">IF(AF80="-","-",AF80*$AF$267)</f>
        <v>-</v>
      </c>
      <c r="AI80" s="118">
        <f t="shared" ref="AI80:AI143" ca="1" si="31">IF(AG80="-",0,MIN(AH80,R80))</f>
        <v>0</v>
      </c>
      <c r="AJ80" s="120">
        <f t="shared" ref="AJ80:AJ143" ca="1" si="32">+AD80-AC80</f>
        <v>0</v>
      </c>
      <c r="AK80" s="118">
        <f t="shared" ref="AK80:AK262" ca="1" si="33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80" s="118">
        <f t="shared" ref="AL80:AL265" ca="1" si="34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81" spans="1:38" ht="27" customHeight="1" x14ac:dyDescent="0.25">
      <c r="A81" s="53">
        <f>'OSNOVNA PLAČA'!A75</f>
        <v>66</v>
      </c>
      <c r="B81" s="333" t="str">
        <f t="shared" ca="1" si="21"/>
        <v>A66</v>
      </c>
      <c r="C81" s="333"/>
      <c r="D81" s="54" t="str">
        <f>IF(LEN('OSNOVNA PLAČA'!C75)&gt;0,'OSNOVNA PLAČA'!C75,"")</f>
        <v/>
      </c>
      <c r="E81" s="55" t="str">
        <f>IF(LEN('OSNOVNA PLAČA'!D75)&gt;0,'OSNOVNA PLAČA'!D75,"")</f>
        <v/>
      </c>
      <c r="F81" s="164">
        <f ca="1">IF(LEN(B81)&gt;0,'OBRAČUNANA OSNOVNA PLAČA'!O75,"")</f>
        <v>0</v>
      </c>
      <c r="G81" s="57"/>
      <c r="H81" s="57"/>
      <c r="I81" s="57"/>
      <c r="J81" s="57"/>
      <c r="K81" s="57"/>
      <c r="L81" s="178">
        <f t="shared" si="22"/>
        <v>0</v>
      </c>
      <c r="M81" s="179">
        <f t="shared" ref="M81:M144" ca="1" si="35">IF(LEN(B81)&gt;0,L81/5,"")</f>
        <v>0</v>
      </c>
      <c r="N81" s="179">
        <f t="shared" ca="1" si="20"/>
        <v>0</v>
      </c>
      <c r="O81" s="180">
        <f t="shared" ca="1" si="23"/>
        <v>0</v>
      </c>
      <c r="P81" s="181">
        <f t="shared" ref="P81:P144" ca="1" si="36">IF(LEN(B81)&gt;0,F81*O81,"")</f>
        <v>0</v>
      </c>
      <c r="Q81" s="182">
        <f t="shared" ca="1" si="24"/>
        <v>0</v>
      </c>
      <c r="R81" s="182">
        <f ca="1">IF(LEN(B81)&gt;0,'10'!R81-'10'!Q81,"")</f>
        <v>0</v>
      </c>
      <c r="S81" s="183"/>
      <c r="T81" s="33"/>
      <c r="U81" s="33"/>
      <c r="V81" s="33"/>
      <c r="W81" s="33"/>
      <c r="X81" s="33"/>
      <c r="Y81" s="33"/>
      <c r="AB81" s="243">
        <f>ROW()</f>
        <v>81</v>
      </c>
      <c r="AC81" s="118">
        <f t="shared" ca="1" si="25"/>
        <v>0</v>
      </c>
      <c r="AD81" s="118">
        <f t="shared" ca="1" si="26"/>
        <v>0</v>
      </c>
      <c r="AE81" s="119" t="str">
        <f t="shared" ca="1" si="27"/>
        <v>-</v>
      </c>
      <c r="AF81" s="118" t="str">
        <f t="shared" ca="1" si="28"/>
        <v>-</v>
      </c>
      <c r="AG81" s="119" t="str">
        <f t="shared" ca="1" si="29"/>
        <v>-</v>
      </c>
      <c r="AH81" s="118" t="str">
        <f t="shared" ca="1" si="30"/>
        <v>-</v>
      </c>
      <c r="AI81" s="118">
        <f t="shared" ca="1" si="31"/>
        <v>0</v>
      </c>
      <c r="AJ81" s="120">
        <f t="shared" ca="1" si="32"/>
        <v>0</v>
      </c>
      <c r="AK81" s="118">
        <f t="shared" ca="1" si="33"/>
        <v>0</v>
      </c>
      <c r="AL81" s="118">
        <f t="shared" ca="1" si="34"/>
        <v>0</v>
      </c>
    </row>
    <row r="82" spans="1:38" ht="27" customHeight="1" x14ac:dyDescent="0.25">
      <c r="A82" s="53">
        <f>'OSNOVNA PLAČA'!A76</f>
        <v>67</v>
      </c>
      <c r="B82" s="333" t="str">
        <f t="shared" ca="1" si="21"/>
        <v>A67</v>
      </c>
      <c r="C82" s="333"/>
      <c r="D82" s="54" t="str">
        <f>IF(LEN('OSNOVNA PLAČA'!C76)&gt;0,'OSNOVNA PLAČA'!C76,"")</f>
        <v/>
      </c>
      <c r="E82" s="55" t="str">
        <f>IF(LEN('OSNOVNA PLAČA'!D76)&gt;0,'OSNOVNA PLAČA'!D76,"")</f>
        <v/>
      </c>
      <c r="F82" s="164">
        <f ca="1">IF(LEN(B82)&gt;0,'OBRAČUNANA OSNOVNA PLAČA'!O76,"")</f>
        <v>0</v>
      </c>
      <c r="G82" s="57"/>
      <c r="H82" s="57"/>
      <c r="I82" s="57"/>
      <c r="J82" s="57"/>
      <c r="K82" s="57"/>
      <c r="L82" s="178">
        <f t="shared" si="22"/>
        <v>0</v>
      </c>
      <c r="M82" s="179">
        <f t="shared" ca="1" si="35"/>
        <v>0</v>
      </c>
      <c r="N82" s="179">
        <f t="shared" ref="N82:N145" ca="1" si="37">IF(LEN(B82)&gt;0,F82*M82,"")</f>
        <v>0</v>
      </c>
      <c r="O82" s="180">
        <f t="shared" ca="1" si="23"/>
        <v>0</v>
      </c>
      <c r="P82" s="181">
        <f t="shared" ca="1" si="36"/>
        <v>0</v>
      </c>
      <c r="Q82" s="182">
        <f t="shared" ca="1" si="24"/>
        <v>0</v>
      </c>
      <c r="R82" s="182">
        <f ca="1">IF(LEN(B82)&gt;0,'10'!R82-'10'!Q82,"")</f>
        <v>0</v>
      </c>
      <c r="S82" s="183"/>
      <c r="T82" s="33"/>
      <c r="U82" s="33"/>
      <c r="V82" s="33"/>
      <c r="W82" s="33"/>
      <c r="X82" s="33"/>
      <c r="Y82" s="33"/>
      <c r="AB82" s="243">
        <f>ROW()</f>
        <v>82</v>
      </c>
      <c r="AC82" s="118">
        <f t="shared" ca="1" si="25"/>
        <v>0</v>
      </c>
      <c r="AD82" s="118">
        <f t="shared" ca="1" si="26"/>
        <v>0</v>
      </c>
      <c r="AE82" s="119" t="str">
        <f t="shared" ca="1" si="27"/>
        <v>-</v>
      </c>
      <c r="AF82" s="118" t="str">
        <f t="shared" ca="1" si="28"/>
        <v>-</v>
      </c>
      <c r="AG82" s="119" t="str">
        <f t="shared" ca="1" si="29"/>
        <v>-</v>
      </c>
      <c r="AH82" s="118" t="str">
        <f t="shared" ca="1" si="30"/>
        <v>-</v>
      </c>
      <c r="AI82" s="118">
        <f t="shared" ca="1" si="31"/>
        <v>0</v>
      </c>
      <c r="AJ82" s="120">
        <f t="shared" ca="1" si="32"/>
        <v>0</v>
      </c>
      <c r="AK82" s="118">
        <f t="shared" ca="1" si="33"/>
        <v>0</v>
      </c>
      <c r="AL82" s="118">
        <f t="shared" ca="1" si="34"/>
        <v>0</v>
      </c>
    </row>
    <row r="83" spans="1:38" ht="27" customHeight="1" x14ac:dyDescent="0.25">
      <c r="A83" s="53">
        <f>'OSNOVNA PLAČA'!A77</f>
        <v>68</v>
      </c>
      <c r="B83" s="333" t="str">
        <f t="shared" ca="1" si="21"/>
        <v>A68</v>
      </c>
      <c r="C83" s="333"/>
      <c r="D83" s="54" t="str">
        <f>IF(LEN('OSNOVNA PLAČA'!C77)&gt;0,'OSNOVNA PLAČA'!C77,"")</f>
        <v/>
      </c>
      <c r="E83" s="55" t="str">
        <f>IF(LEN('OSNOVNA PLAČA'!D77)&gt;0,'OSNOVNA PLAČA'!D77,"")</f>
        <v/>
      </c>
      <c r="F83" s="164">
        <f ca="1">IF(LEN(B83)&gt;0,'OBRAČUNANA OSNOVNA PLAČA'!O77,"")</f>
        <v>0</v>
      </c>
      <c r="G83" s="57"/>
      <c r="H83" s="57"/>
      <c r="I83" s="57"/>
      <c r="J83" s="57"/>
      <c r="K83" s="57"/>
      <c r="L83" s="178">
        <f t="shared" si="22"/>
        <v>0</v>
      </c>
      <c r="M83" s="179">
        <f t="shared" ca="1" si="35"/>
        <v>0</v>
      </c>
      <c r="N83" s="179">
        <f t="shared" ca="1" si="37"/>
        <v>0</v>
      </c>
      <c r="O83" s="180">
        <f t="shared" ca="1" si="23"/>
        <v>0</v>
      </c>
      <c r="P83" s="181">
        <f t="shared" ca="1" si="36"/>
        <v>0</v>
      </c>
      <c r="Q83" s="182">
        <f t="shared" ca="1" si="24"/>
        <v>0</v>
      </c>
      <c r="R83" s="182">
        <f ca="1">IF(LEN(B83)&gt;0,'10'!R83-'10'!Q83,"")</f>
        <v>0</v>
      </c>
      <c r="S83" s="183"/>
      <c r="T83" s="33"/>
      <c r="U83" s="33"/>
      <c r="V83" s="33"/>
      <c r="W83" s="33"/>
      <c r="X83" s="33"/>
      <c r="Y83" s="33"/>
      <c r="AB83" s="243">
        <f>ROW()</f>
        <v>83</v>
      </c>
      <c r="AC83" s="118">
        <f t="shared" ca="1" si="25"/>
        <v>0</v>
      </c>
      <c r="AD83" s="118">
        <f t="shared" ca="1" si="26"/>
        <v>0</v>
      </c>
      <c r="AE83" s="119" t="str">
        <f t="shared" ca="1" si="27"/>
        <v>-</v>
      </c>
      <c r="AF83" s="118" t="str">
        <f t="shared" ca="1" si="28"/>
        <v>-</v>
      </c>
      <c r="AG83" s="119" t="str">
        <f t="shared" ca="1" si="29"/>
        <v>-</v>
      </c>
      <c r="AH83" s="118" t="str">
        <f t="shared" ca="1" si="30"/>
        <v>-</v>
      </c>
      <c r="AI83" s="118">
        <f t="shared" ca="1" si="31"/>
        <v>0</v>
      </c>
      <c r="AJ83" s="120">
        <f t="shared" ca="1" si="32"/>
        <v>0</v>
      </c>
      <c r="AK83" s="118">
        <f t="shared" ca="1" si="33"/>
        <v>0</v>
      </c>
      <c r="AL83" s="118">
        <f t="shared" ca="1" si="34"/>
        <v>0</v>
      </c>
    </row>
    <row r="84" spans="1:38" ht="27" customHeight="1" x14ac:dyDescent="0.25">
      <c r="A84" s="53">
        <f>'OSNOVNA PLAČA'!A78</f>
        <v>69</v>
      </c>
      <c r="B84" s="333" t="str">
        <f t="shared" ca="1" si="21"/>
        <v>A69</v>
      </c>
      <c r="C84" s="333"/>
      <c r="D84" s="54" t="str">
        <f>IF(LEN('OSNOVNA PLAČA'!C78)&gt;0,'OSNOVNA PLAČA'!C78,"")</f>
        <v/>
      </c>
      <c r="E84" s="55" t="str">
        <f>IF(LEN('OSNOVNA PLAČA'!D78)&gt;0,'OSNOVNA PLAČA'!D78,"")</f>
        <v/>
      </c>
      <c r="F84" s="164">
        <f ca="1">IF(LEN(B84)&gt;0,'OBRAČUNANA OSNOVNA PLAČA'!O78,"")</f>
        <v>0</v>
      </c>
      <c r="G84" s="57"/>
      <c r="H84" s="57"/>
      <c r="I84" s="57"/>
      <c r="J84" s="57"/>
      <c r="K84" s="57"/>
      <c r="L84" s="178">
        <f t="shared" si="22"/>
        <v>0</v>
      </c>
      <c r="M84" s="179">
        <f t="shared" ca="1" si="35"/>
        <v>0</v>
      </c>
      <c r="N84" s="179">
        <f t="shared" ca="1" si="37"/>
        <v>0</v>
      </c>
      <c r="O84" s="180">
        <f t="shared" ca="1" si="23"/>
        <v>0</v>
      </c>
      <c r="P84" s="181">
        <f t="shared" ca="1" si="36"/>
        <v>0</v>
      </c>
      <c r="Q84" s="182">
        <f t="shared" ca="1" si="24"/>
        <v>0</v>
      </c>
      <c r="R84" s="182">
        <f ca="1">IF(LEN(B84)&gt;0,'10'!R84-'10'!Q84,"")</f>
        <v>0</v>
      </c>
      <c r="S84" s="183"/>
      <c r="T84" s="33"/>
      <c r="U84" s="33"/>
      <c r="V84" s="33"/>
      <c r="W84" s="33"/>
      <c r="X84" s="33"/>
      <c r="Y84" s="33"/>
      <c r="AB84" s="243">
        <f>ROW()</f>
        <v>84</v>
      </c>
      <c r="AC84" s="118">
        <f t="shared" ca="1" si="25"/>
        <v>0</v>
      </c>
      <c r="AD84" s="118">
        <f t="shared" ca="1" si="26"/>
        <v>0</v>
      </c>
      <c r="AE84" s="119" t="str">
        <f t="shared" ca="1" si="27"/>
        <v>-</v>
      </c>
      <c r="AF84" s="118" t="str">
        <f t="shared" ca="1" si="28"/>
        <v>-</v>
      </c>
      <c r="AG84" s="119" t="str">
        <f t="shared" ca="1" si="29"/>
        <v>-</v>
      </c>
      <c r="AH84" s="118" t="str">
        <f t="shared" ca="1" si="30"/>
        <v>-</v>
      </c>
      <c r="AI84" s="118">
        <f t="shared" ca="1" si="31"/>
        <v>0</v>
      </c>
      <c r="AJ84" s="120">
        <f t="shared" ca="1" si="32"/>
        <v>0</v>
      </c>
      <c r="AK84" s="118">
        <f t="shared" ca="1" si="33"/>
        <v>0</v>
      </c>
      <c r="AL84" s="118">
        <f t="shared" ca="1" si="34"/>
        <v>0</v>
      </c>
    </row>
    <row r="85" spans="1:38" ht="27" customHeight="1" x14ac:dyDescent="0.25">
      <c r="A85" s="53">
        <f>'OSNOVNA PLAČA'!A79</f>
        <v>70</v>
      </c>
      <c r="B85" s="333" t="str">
        <f t="shared" ca="1" si="21"/>
        <v>A70</v>
      </c>
      <c r="C85" s="333"/>
      <c r="D85" s="54" t="str">
        <f>IF(LEN('OSNOVNA PLAČA'!C79)&gt;0,'OSNOVNA PLAČA'!C79,"")</f>
        <v/>
      </c>
      <c r="E85" s="55" t="str">
        <f>IF(LEN('OSNOVNA PLAČA'!D79)&gt;0,'OSNOVNA PLAČA'!D79,"")</f>
        <v/>
      </c>
      <c r="F85" s="164">
        <f ca="1">IF(LEN(B85)&gt;0,'OBRAČUNANA OSNOVNA PLAČA'!O79,"")</f>
        <v>0</v>
      </c>
      <c r="G85" s="57"/>
      <c r="H85" s="57"/>
      <c r="I85" s="57"/>
      <c r="J85" s="57"/>
      <c r="K85" s="57"/>
      <c r="L85" s="178">
        <f t="shared" si="22"/>
        <v>0</v>
      </c>
      <c r="M85" s="179">
        <f t="shared" ca="1" si="35"/>
        <v>0</v>
      </c>
      <c r="N85" s="179">
        <f t="shared" ca="1" si="37"/>
        <v>0</v>
      </c>
      <c r="O85" s="180">
        <f t="shared" ca="1" si="23"/>
        <v>0</v>
      </c>
      <c r="P85" s="181">
        <f t="shared" ca="1" si="36"/>
        <v>0</v>
      </c>
      <c r="Q85" s="182">
        <f t="shared" ca="1" si="24"/>
        <v>0</v>
      </c>
      <c r="R85" s="182">
        <f ca="1">IF(LEN(B85)&gt;0,'10'!R85-'10'!Q85,"")</f>
        <v>0</v>
      </c>
      <c r="S85" s="183"/>
      <c r="T85" s="33"/>
      <c r="U85" s="33"/>
      <c r="V85" s="33"/>
      <c r="W85" s="33"/>
      <c r="X85" s="33"/>
      <c r="Y85" s="33"/>
      <c r="AB85" s="243">
        <f>ROW()</f>
        <v>85</v>
      </c>
      <c r="AC85" s="118">
        <f t="shared" ca="1" si="25"/>
        <v>0</v>
      </c>
      <c r="AD85" s="118">
        <f t="shared" ca="1" si="26"/>
        <v>0</v>
      </c>
      <c r="AE85" s="119" t="str">
        <f t="shared" ca="1" si="27"/>
        <v>-</v>
      </c>
      <c r="AF85" s="118" t="str">
        <f t="shared" ca="1" si="28"/>
        <v>-</v>
      </c>
      <c r="AG85" s="119" t="str">
        <f t="shared" ca="1" si="29"/>
        <v>-</v>
      </c>
      <c r="AH85" s="118" t="str">
        <f t="shared" ca="1" si="30"/>
        <v>-</v>
      </c>
      <c r="AI85" s="118">
        <f t="shared" ca="1" si="31"/>
        <v>0</v>
      </c>
      <c r="AJ85" s="120">
        <f t="shared" ca="1" si="32"/>
        <v>0</v>
      </c>
      <c r="AK85" s="118">
        <f t="shared" ca="1" si="33"/>
        <v>0</v>
      </c>
      <c r="AL85" s="118">
        <f t="shared" ca="1" si="34"/>
        <v>0</v>
      </c>
    </row>
    <row r="86" spans="1:38" ht="27" customHeight="1" x14ac:dyDescent="0.25">
      <c r="A86" s="53">
        <f>'OSNOVNA PLAČA'!A80</f>
        <v>71</v>
      </c>
      <c r="B86" s="333" t="str">
        <f t="shared" ca="1" si="21"/>
        <v>A71</v>
      </c>
      <c r="C86" s="333"/>
      <c r="D86" s="54" t="str">
        <f>IF(LEN('OSNOVNA PLAČA'!C80)&gt;0,'OSNOVNA PLAČA'!C80,"")</f>
        <v/>
      </c>
      <c r="E86" s="55" t="str">
        <f>IF(LEN('OSNOVNA PLAČA'!D80)&gt;0,'OSNOVNA PLAČA'!D80,"")</f>
        <v/>
      </c>
      <c r="F86" s="164">
        <f ca="1">IF(LEN(B86)&gt;0,'OBRAČUNANA OSNOVNA PLAČA'!O80,"")</f>
        <v>0</v>
      </c>
      <c r="G86" s="57"/>
      <c r="H86" s="57"/>
      <c r="I86" s="57"/>
      <c r="J86" s="57"/>
      <c r="K86" s="57"/>
      <c r="L86" s="178">
        <f t="shared" si="22"/>
        <v>0</v>
      </c>
      <c r="M86" s="179">
        <f t="shared" ca="1" si="35"/>
        <v>0</v>
      </c>
      <c r="N86" s="179">
        <f t="shared" ca="1" si="37"/>
        <v>0</v>
      </c>
      <c r="O86" s="180">
        <f t="shared" ca="1" si="23"/>
        <v>0</v>
      </c>
      <c r="P86" s="181">
        <f t="shared" ca="1" si="36"/>
        <v>0</v>
      </c>
      <c r="Q86" s="182">
        <f t="shared" ca="1" si="24"/>
        <v>0</v>
      </c>
      <c r="R86" s="182">
        <f ca="1">IF(LEN(B86)&gt;0,'10'!R86-'10'!Q86,"")</f>
        <v>0</v>
      </c>
      <c r="S86" s="183"/>
      <c r="T86" s="33"/>
      <c r="U86" s="33"/>
      <c r="V86" s="33"/>
      <c r="W86" s="33"/>
      <c r="X86" s="33"/>
      <c r="Y86" s="33"/>
      <c r="AB86" s="243">
        <f>ROW()</f>
        <v>86</v>
      </c>
      <c r="AC86" s="118">
        <f t="shared" ca="1" si="25"/>
        <v>0</v>
      </c>
      <c r="AD86" s="118">
        <f t="shared" ca="1" si="26"/>
        <v>0</v>
      </c>
      <c r="AE86" s="119" t="str">
        <f t="shared" ca="1" si="27"/>
        <v>-</v>
      </c>
      <c r="AF86" s="118" t="str">
        <f t="shared" ca="1" si="28"/>
        <v>-</v>
      </c>
      <c r="AG86" s="119" t="str">
        <f t="shared" ca="1" si="29"/>
        <v>-</v>
      </c>
      <c r="AH86" s="118" t="str">
        <f t="shared" ca="1" si="30"/>
        <v>-</v>
      </c>
      <c r="AI86" s="118">
        <f t="shared" ca="1" si="31"/>
        <v>0</v>
      </c>
      <c r="AJ86" s="120">
        <f t="shared" ca="1" si="32"/>
        <v>0</v>
      </c>
      <c r="AK86" s="118">
        <f t="shared" ca="1" si="33"/>
        <v>0</v>
      </c>
      <c r="AL86" s="118">
        <f t="shared" ca="1" si="34"/>
        <v>0</v>
      </c>
    </row>
    <row r="87" spans="1:38" ht="27" customHeight="1" x14ac:dyDescent="0.25">
      <c r="A87" s="53">
        <f>'OSNOVNA PLAČA'!A81</f>
        <v>72</v>
      </c>
      <c r="B87" s="333" t="str">
        <f t="shared" ca="1" si="21"/>
        <v>A72</v>
      </c>
      <c r="C87" s="333"/>
      <c r="D87" s="54" t="str">
        <f>IF(LEN('OSNOVNA PLAČA'!C81)&gt;0,'OSNOVNA PLAČA'!C81,"")</f>
        <v/>
      </c>
      <c r="E87" s="55" t="str">
        <f>IF(LEN('OSNOVNA PLAČA'!D81)&gt;0,'OSNOVNA PLAČA'!D81,"")</f>
        <v/>
      </c>
      <c r="F87" s="164">
        <f ca="1">IF(LEN(B87)&gt;0,'OBRAČUNANA OSNOVNA PLAČA'!O81,"")</f>
        <v>0</v>
      </c>
      <c r="G87" s="57"/>
      <c r="H87" s="57"/>
      <c r="I87" s="57"/>
      <c r="J87" s="57"/>
      <c r="K87" s="57"/>
      <c r="L87" s="178">
        <f t="shared" si="22"/>
        <v>0</v>
      </c>
      <c r="M87" s="179">
        <f t="shared" ca="1" si="35"/>
        <v>0</v>
      </c>
      <c r="N87" s="179">
        <f t="shared" ca="1" si="37"/>
        <v>0</v>
      </c>
      <c r="O87" s="180">
        <f t="shared" ca="1" si="23"/>
        <v>0</v>
      </c>
      <c r="P87" s="181">
        <f t="shared" ca="1" si="36"/>
        <v>0</v>
      </c>
      <c r="Q87" s="182">
        <f t="shared" ca="1" si="24"/>
        <v>0</v>
      </c>
      <c r="R87" s="182">
        <f ca="1">IF(LEN(B87)&gt;0,'10'!R87-'10'!Q87,"")</f>
        <v>0</v>
      </c>
      <c r="S87" s="183"/>
      <c r="T87" s="33"/>
      <c r="U87" s="33"/>
      <c r="V87" s="33"/>
      <c r="W87" s="33"/>
      <c r="X87" s="33"/>
      <c r="Y87" s="33"/>
      <c r="AB87" s="243">
        <f>ROW()</f>
        <v>87</v>
      </c>
      <c r="AC87" s="118">
        <f t="shared" ca="1" si="25"/>
        <v>0</v>
      </c>
      <c r="AD87" s="118">
        <f t="shared" ca="1" si="26"/>
        <v>0</v>
      </c>
      <c r="AE87" s="119" t="str">
        <f t="shared" ca="1" si="27"/>
        <v>-</v>
      </c>
      <c r="AF87" s="118" t="str">
        <f t="shared" ca="1" si="28"/>
        <v>-</v>
      </c>
      <c r="AG87" s="119" t="str">
        <f t="shared" ca="1" si="29"/>
        <v>-</v>
      </c>
      <c r="AH87" s="118" t="str">
        <f t="shared" ca="1" si="30"/>
        <v>-</v>
      </c>
      <c r="AI87" s="118">
        <f t="shared" ca="1" si="31"/>
        <v>0</v>
      </c>
      <c r="AJ87" s="120">
        <f t="shared" ca="1" si="32"/>
        <v>0</v>
      </c>
      <c r="AK87" s="118">
        <f t="shared" ca="1" si="33"/>
        <v>0</v>
      </c>
      <c r="AL87" s="118">
        <f t="shared" ca="1" si="34"/>
        <v>0</v>
      </c>
    </row>
    <row r="88" spans="1:38" ht="27" customHeight="1" x14ac:dyDescent="0.25">
      <c r="A88" s="53">
        <f>'OSNOVNA PLAČA'!A82</f>
        <v>73</v>
      </c>
      <c r="B88" s="333" t="str">
        <f t="shared" ca="1" si="21"/>
        <v>A73</v>
      </c>
      <c r="C88" s="333"/>
      <c r="D88" s="54" t="str">
        <f>IF(LEN('OSNOVNA PLAČA'!C82)&gt;0,'OSNOVNA PLAČA'!C82,"")</f>
        <v/>
      </c>
      <c r="E88" s="55" t="str">
        <f>IF(LEN('OSNOVNA PLAČA'!D82)&gt;0,'OSNOVNA PLAČA'!D82,"")</f>
        <v/>
      </c>
      <c r="F88" s="164">
        <f ca="1">IF(LEN(B88)&gt;0,'OBRAČUNANA OSNOVNA PLAČA'!O82,"")</f>
        <v>0</v>
      </c>
      <c r="G88" s="57"/>
      <c r="H88" s="57"/>
      <c r="I88" s="57"/>
      <c r="J88" s="57"/>
      <c r="K88" s="57"/>
      <c r="L88" s="178">
        <f t="shared" si="22"/>
        <v>0</v>
      </c>
      <c r="M88" s="179">
        <f t="shared" ca="1" si="35"/>
        <v>0</v>
      </c>
      <c r="N88" s="179">
        <f t="shared" ca="1" si="37"/>
        <v>0</v>
      </c>
      <c r="O88" s="180">
        <f t="shared" ca="1" si="23"/>
        <v>0</v>
      </c>
      <c r="P88" s="181">
        <f t="shared" ca="1" si="36"/>
        <v>0</v>
      </c>
      <c r="Q88" s="182">
        <f t="shared" ca="1" si="24"/>
        <v>0</v>
      </c>
      <c r="R88" s="182">
        <f ca="1">IF(LEN(B88)&gt;0,'10'!R88-'10'!Q88,"")</f>
        <v>0</v>
      </c>
      <c r="S88" s="183"/>
      <c r="T88" s="33"/>
      <c r="U88" s="33"/>
      <c r="V88" s="33"/>
      <c r="W88" s="33"/>
      <c r="X88" s="33"/>
      <c r="Y88" s="33"/>
      <c r="AB88" s="243">
        <f>ROW()</f>
        <v>88</v>
      </c>
      <c r="AC88" s="118">
        <f t="shared" ca="1" si="25"/>
        <v>0</v>
      </c>
      <c r="AD88" s="118">
        <f t="shared" ca="1" si="26"/>
        <v>0</v>
      </c>
      <c r="AE88" s="119" t="str">
        <f t="shared" ca="1" si="27"/>
        <v>-</v>
      </c>
      <c r="AF88" s="118" t="str">
        <f t="shared" ca="1" si="28"/>
        <v>-</v>
      </c>
      <c r="AG88" s="119" t="str">
        <f t="shared" ca="1" si="29"/>
        <v>-</v>
      </c>
      <c r="AH88" s="118" t="str">
        <f t="shared" ca="1" si="30"/>
        <v>-</v>
      </c>
      <c r="AI88" s="118">
        <f t="shared" ca="1" si="31"/>
        <v>0</v>
      </c>
      <c r="AJ88" s="120">
        <f t="shared" ca="1" si="32"/>
        <v>0</v>
      </c>
      <c r="AK88" s="118">
        <f t="shared" ca="1" si="33"/>
        <v>0</v>
      </c>
      <c r="AL88" s="118">
        <f t="shared" ca="1" si="34"/>
        <v>0</v>
      </c>
    </row>
    <row r="89" spans="1:38" ht="27" customHeight="1" x14ac:dyDescent="0.25">
      <c r="A89" s="53">
        <f>'OSNOVNA PLAČA'!A83</f>
        <v>74</v>
      </c>
      <c r="B89" s="333" t="str">
        <f t="shared" ca="1" si="21"/>
        <v>A74</v>
      </c>
      <c r="C89" s="333"/>
      <c r="D89" s="54" t="str">
        <f>IF(LEN('OSNOVNA PLAČA'!C83)&gt;0,'OSNOVNA PLAČA'!C83,"")</f>
        <v/>
      </c>
      <c r="E89" s="55" t="str">
        <f>IF(LEN('OSNOVNA PLAČA'!D83)&gt;0,'OSNOVNA PLAČA'!D83,"")</f>
        <v/>
      </c>
      <c r="F89" s="164">
        <f ca="1">IF(LEN(B89)&gt;0,'OBRAČUNANA OSNOVNA PLAČA'!O83,"")</f>
        <v>0</v>
      </c>
      <c r="G89" s="57"/>
      <c r="H89" s="57"/>
      <c r="I89" s="57"/>
      <c r="J89" s="57"/>
      <c r="K89" s="57"/>
      <c r="L89" s="178">
        <f t="shared" si="22"/>
        <v>0</v>
      </c>
      <c r="M89" s="179">
        <f t="shared" ca="1" si="35"/>
        <v>0</v>
      </c>
      <c r="N89" s="179">
        <f t="shared" ca="1" si="37"/>
        <v>0</v>
      </c>
      <c r="O89" s="180">
        <f t="shared" ca="1" si="23"/>
        <v>0</v>
      </c>
      <c r="P89" s="181">
        <f t="shared" ca="1" si="36"/>
        <v>0</v>
      </c>
      <c r="Q89" s="182">
        <f t="shared" ca="1" si="24"/>
        <v>0</v>
      </c>
      <c r="R89" s="182">
        <f ca="1">IF(LEN(B89)&gt;0,'10'!R89-'10'!Q89,"")</f>
        <v>0</v>
      </c>
      <c r="S89" s="183"/>
      <c r="T89" s="33"/>
      <c r="U89" s="33"/>
      <c r="V89" s="33"/>
      <c r="W89" s="33"/>
      <c r="X89" s="33"/>
      <c r="Y89" s="33"/>
      <c r="AB89" s="243">
        <f>ROW()</f>
        <v>89</v>
      </c>
      <c r="AC89" s="118">
        <f t="shared" ca="1" si="25"/>
        <v>0</v>
      </c>
      <c r="AD89" s="118">
        <f t="shared" ca="1" si="26"/>
        <v>0</v>
      </c>
      <c r="AE89" s="119" t="str">
        <f t="shared" ca="1" si="27"/>
        <v>-</v>
      </c>
      <c r="AF89" s="118" t="str">
        <f t="shared" ca="1" si="28"/>
        <v>-</v>
      </c>
      <c r="AG89" s="119" t="str">
        <f t="shared" ca="1" si="29"/>
        <v>-</v>
      </c>
      <c r="AH89" s="118" t="str">
        <f t="shared" ca="1" si="30"/>
        <v>-</v>
      </c>
      <c r="AI89" s="118">
        <f t="shared" ca="1" si="31"/>
        <v>0</v>
      </c>
      <c r="AJ89" s="120">
        <f t="shared" ca="1" si="32"/>
        <v>0</v>
      </c>
      <c r="AK89" s="118">
        <f t="shared" ca="1" si="33"/>
        <v>0</v>
      </c>
      <c r="AL89" s="118">
        <f t="shared" ca="1" si="34"/>
        <v>0</v>
      </c>
    </row>
    <row r="90" spans="1:38" ht="27" customHeight="1" x14ac:dyDescent="0.25">
      <c r="A90" s="53">
        <f>'OSNOVNA PLAČA'!A84</f>
        <v>75</v>
      </c>
      <c r="B90" s="333" t="str">
        <f t="shared" ca="1" si="21"/>
        <v>A75</v>
      </c>
      <c r="C90" s="333"/>
      <c r="D90" s="54" t="str">
        <f>IF(LEN('OSNOVNA PLAČA'!C84)&gt;0,'OSNOVNA PLAČA'!C84,"")</f>
        <v/>
      </c>
      <c r="E90" s="55" t="str">
        <f>IF(LEN('OSNOVNA PLAČA'!D84)&gt;0,'OSNOVNA PLAČA'!D84,"")</f>
        <v/>
      </c>
      <c r="F90" s="164">
        <f ca="1">IF(LEN(B90)&gt;0,'OBRAČUNANA OSNOVNA PLAČA'!O84,"")</f>
        <v>0</v>
      </c>
      <c r="G90" s="57"/>
      <c r="H90" s="57"/>
      <c r="I90" s="57"/>
      <c r="J90" s="57"/>
      <c r="K90" s="57"/>
      <c r="L90" s="178">
        <f t="shared" si="22"/>
        <v>0</v>
      </c>
      <c r="M90" s="179">
        <f t="shared" ca="1" si="35"/>
        <v>0</v>
      </c>
      <c r="N90" s="179">
        <f t="shared" ca="1" si="37"/>
        <v>0</v>
      </c>
      <c r="O90" s="180">
        <f t="shared" ca="1" si="23"/>
        <v>0</v>
      </c>
      <c r="P90" s="181">
        <f t="shared" ca="1" si="36"/>
        <v>0</v>
      </c>
      <c r="Q90" s="182">
        <f t="shared" ca="1" si="24"/>
        <v>0</v>
      </c>
      <c r="R90" s="182">
        <f ca="1">IF(LEN(B90)&gt;0,'10'!R90-'10'!Q90,"")</f>
        <v>0</v>
      </c>
      <c r="S90" s="183"/>
      <c r="T90" s="33"/>
      <c r="U90" s="33"/>
      <c r="V90" s="33"/>
      <c r="W90" s="33"/>
      <c r="X90" s="33"/>
      <c r="Y90" s="33"/>
      <c r="AB90" s="243">
        <f>ROW()</f>
        <v>90</v>
      </c>
      <c r="AC90" s="118">
        <f t="shared" ca="1" si="25"/>
        <v>0</v>
      </c>
      <c r="AD90" s="118">
        <f t="shared" ca="1" si="26"/>
        <v>0</v>
      </c>
      <c r="AE90" s="119" t="str">
        <f t="shared" ca="1" si="27"/>
        <v>-</v>
      </c>
      <c r="AF90" s="118" t="str">
        <f t="shared" ca="1" si="28"/>
        <v>-</v>
      </c>
      <c r="AG90" s="119" t="str">
        <f t="shared" ca="1" si="29"/>
        <v>-</v>
      </c>
      <c r="AH90" s="118" t="str">
        <f t="shared" ca="1" si="30"/>
        <v>-</v>
      </c>
      <c r="AI90" s="118">
        <f t="shared" ca="1" si="31"/>
        <v>0</v>
      </c>
      <c r="AJ90" s="120">
        <f t="shared" ca="1" si="32"/>
        <v>0</v>
      </c>
      <c r="AK90" s="118">
        <f t="shared" ca="1" si="33"/>
        <v>0</v>
      </c>
      <c r="AL90" s="118">
        <f t="shared" ca="1" si="34"/>
        <v>0</v>
      </c>
    </row>
    <row r="91" spans="1:38" ht="27" customHeight="1" x14ac:dyDescent="0.25">
      <c r="A91" s="53">
        <f>'OSNOVNA PLAČA'!A85</f>
        <v>76</v>
      </c>
      <c r="B91" s="333" t="str">
        <f t="shared" ca="1" si="21"/>
        <v>A76</v>
      </c>
      <c r="C91" s="333"/>
      <c r="D91" s="54" t="str">
        <f>IF(LEN('OSNOVNA PLAČA'!C85)&gt;0,'OSNOVNA PLAČA'!C85,"")</f>
        <v/>
      </c>
      <c r="E91" s="55" t="str">
        <f>IF(LEN('OSNOVNA PLAČA'!D85)&gt;0,'OSNOVNA PLAČA'!D85,"")</f>
        <v/>
      </c>
      <c r="F91" s="164">
        <f ca="1">IF(LEN(B91)&gt;0,'OBRAČUNANA OSNOVNA PLAČA'!O85,"")</f>
        <v>0</v>
      </c>
      <c r="G91" s="57"/>
      <c r="H91" s="57"/>
      <c r="I91" s="57"/>
      <c r="J91" s="57"/>
      <c r="K91" s="57"/>
      <c r="L91" s="178">
        <f t="shared" si="22"/>
        <v>0</v>
      </c>
      <c r="M91" s="179">
        <f t="shared" ca="1" si="35"/>
        <v>0</v>
      </c>
      <c r="N91" s="179">
        <f t="shared" ca="1" si="37"/>
        <v>0</v>
      </c>
      <c r="O91" s="180">
        <f t="shared" ca="1" si="23"/>
        <v>0</v>
      </c>
      <c r="P91" s="181">
        <f t="shared" ca="1" si="36"/>
        <v>0</v>
      </c>
      <c r="Q91" s="182">
        <f t="shared" ca="1" si="24"/>
        <v>0</v>
      </c>
      <c r="R91" s="182">
        <f ca="1">IF(LEN(B91)&gt;0,'10'!R91-'10'!Q91,"")</f>
        <v>0</v>
      </c>
      <c r="S91" s="183"/>
      <c r="T91" s="33"/>
      <c r="U91" s="33"/>
      <c r="V91" s="33"/>
      <c r="W91" s="33"/>
      <c r="X91" s="33"/>
      <c r="Y91" s="33"/>
      <c r="AB91" s="243">
        <f>ROW()</f>
        <v>91</v>
      </c>
      <c r="AC91" s="118">
        <f t="shared" ca="1" si="25"/>
        <v>0</v>
      </c>
      <c r="AD91" s="118">
        <f t="shared" ca="1" si="26"/>
        <v>0</v>
      </c>
      <c r="AE91" s="119" t="str">
        <f t="shared" ca="1" si="27"/>
        <v>-</v>
      </c>
      <c r="AF91" s="118" t="str">
        <f t="shared" ca="1" si="28"/>
        <v>-</v>
      </c>
      <c r="AG91" s="119" t="str">
        <f t="shared" ca="1" si="29"/>
        <v>-</v>
      </c>
      <c r="AH91" s="118" t="str">
        <f t="shared" ca="1" si="30"/>
        <v>-</v>
      </c>
      <c r="AI91" s="118">
        <f t="shared" ca="1" si="31"/>
        <v>0</v>
      </c>
      <c r="AJ91" s="120">
        <f t="shared" ca="1" si="32"/>
        <v>0</v>
      </c>
      <c r="AK91" s="118">
        <f t="shared" ca="1" si="33"/>
        <v>0</v>
      </c>
      <c r="AL91" s="118">
        <f t="shared" ca="1" si="34"/>
        <v>0</v>
      </c>
    </row>
    <row r="92" spans="1:38" ht="27" customHeight="1" x14ac:dyDescent="0.25">
      <c r="A92" s="53">
        <f>'OSNOVNA PLAČA'!A86</f>
        <v>77</v>
      </c>
      <c r="B92" s="333" t="str">
        <f t="shared" ca="1" si="21"/>
        <v>A77</v>
      </c>
      <c r="C92" s="333"/>
      <c r="D92" s="54" t="str">
        <f>IF(LEN('OSNOVNA PLAČA'!C86)&gt;0,'OSNOVNA PLAČA'!C86,"")</f>
        <v/>
      </c>
      <c r="E92" s="55" t="str">
        <f>IF(LEN('OSNOVNA PLAČA'!D86)&gt;0,'OSNOVNA PLAČA'!D86,"")</f>
        <v/>
      </c>
      <c r="F92" s="164">
        <f ca="1">IF(LEN(B92)&gt;0,'OBRAČUNANA OSNOVNA PLAČA'!O86,"")</f>
        <v>0</v>
      </c>
      <c r="G92" s="57"/>
      <c r="H92" s="57"/>
      <c r="I92" s="57"/>
      <c r="J92" s="57"/>
      <c r="K92" s="57"/>
      <c r="L92" s="178">
        <f t="shared" si="22"/>
        <v>0</v>
      </c>
      <c r="M92" s="179">
        <f t="shared" ca="1" si="35"/>
        <v>0</v>
      </c>
      <c r="N92" s="179">
        <f t="shared" ca="1" si="37"/>
        <v>0</v>
      </c>
      <c r="O92" s="180">
        <f t="shared" ca="1" si="23"/>
        <v>0</v>
      </c>
      <c r="P92" s="181">
        <f t="shared" ca="1" si="36"/>
        <v>0</v>
      </c>
      <c r="Q92" s="182">
        <f t="shared" ca="1" si="24"/>
        <v>0</v>
      </c>
      <c r="R92" s="182">
        <f ca="1">IF(LEN(B92)&gt;0,'10'!R92-'10'!Q92,"")</f>
        <v>0</v>
      </c>
      <c r="S92" s="183"/>
      <c r="T92" s="33"/>
      <c r="U92" s="33"/>
      <c r="V92" s="33"/>
      <c r="W92" s="33"/>
      <c r="X92" s="33"/>
      <c r="Y92" s="33"/>
      <c r="AB92" s="243">
        <f>ROW()</f>
        <v>92</v>
      </c>
      <c r="AC92" s="118">
        <f t="shared" ca="1" si="25"/>
        <v>0</v>
      </c>
      <c r="AD92" s="118">
        <f t="shared" ca="1" si="26"/>
        <v>0</v>
      </c>
      <c r="AE92" s="119" t="str">
        <f t="shared" ca="1" si="27"/>
        <v>-</v>
      </c>
      <c r="AF92" s="118" t="str">
        <f t="shared" ca="1" si="28"/>
        <v>-</v>
      </c>
      <c r="AG92" s="119" t="str">
        <f t="shared" ca="1" si="29"/>
        <v>-</v>
      </c>
      <c r="AH92" s="118" t="str">
        <f t="shared" ca="1" si="30"/>
        <v>-</v>
      </c>
      <c r="AI92" s="118">
        <f t="shared" ca="1" si="31"/>
        <v>0</v>
      </c>
      <c r="AJ92" s="120">
        <f t="shared" ca="1" si="32"/>
        <v>0</v>
      </c>
      <c r="AK92" s="118">
        <f t="shared" ca="1" si="33"/>
        <v>0</v>
      </c>
      <c r="AL92" s="118">
        <f t="shared" ca="1" si="34"/>
        <v>0</v>
      </c>
    </row>
    <row r="93" spans="1:38" ht="27" customHeight="1" x14ac:dyDescent="0.25">
      <c r="A93" s="53">
        <f>'OSNOVNA PLAČA'!A87</f>
        <v>78</v>
      </c>
      <c r="B93" s="333" t="str">
        <f t="shared" ca="1" si="21"/>
        <v>A78</v>
      </c>
      <c r="C93" s="333"/>
      <c r="D93" s="54" t="str">
        <f>IF(LEN('OSNOVNA PLAČA'!C87)&gt;0,'OSNOVNA PLAČA'!C87,"")</f>
        <v/>
      </c>
      <c r="E93" s="55" t="str">
        <f>IF(LEN('OSNOVNA PLAČA'!D87)&gt;0,'OSNOVNA PLAČA'!D87,"")</f>
        <v/>
      </c>
      <c r="F93" s="164">
        <f ca="1">IF(LEN(B93)&gt;0,'OBRAČUNANA OSNOVNA PLAČA'!O87,"")</f>
        <v>0</v>
      </c>
      <c r="G93" s="57"/>
      <c r="H93" s="57"/>
      <c r="I93" s="57"/>
      <c r="J93" s="57"/>
      <c r="K93" s="57"/>
      <c r="L93" s="178">
        <f t="shared" si="22"/>
        <v>0</v>
      </c>
      <c r="M93" s="179">
        <f t="shared" ca="1" si="35"/>
        <v>0</v>
      </c>
      <c r="N93" s="179">
        <f t="shared" ca="1" si="37"/>
        <v>0</v>
      </c>
      <c r="O93" s="180">
        <f t="shared" ca="1" si="23"/>
        <v>0</v>
      </c>
      <c r="P93" s="181">
        <f t="shared" ca="1" si="36"/>
        <v>0</v>
      </c>
      <c r="Q93" s="182">
        <f t="shared" ca="1" si="24"/>
        <v>0</v>
      </c>
      <c r="R93" s="182">
        <f ca="1">IF(LEN(B93)&gt;0,'10'!R93-'10'!Q93,"")</f>
        <v>0</v>
      </c>
      <c r="S93" s="183"/>
      <c r="T93" s="33"/>
      <c r="U93" s="33"/>
      <c r="V93" s="33"/>
      <c r="W93" s="33"/>
      <c r="X93" s="33"/>
      <c r="Y93" s="33"/>
      <c r="AB93" s="243">
        <f>ROW()</f>
        <v>93</v>
      </c>
      <c r="AC93" s="118">
        <f t="shared" ca="1" si="25"/>
        <v>0</v>
      </c>
      <c r="AD93" s="118">
        <f t="shared" ca="1" si="26"/>
        <v>0</v>
      </c>
      <c r="AE93" s="119" t="str">
        <f t="shared" ca="1" si="27"/>
        <v>-</v>
      </c>
      <c r="AF93" s="118" t="str">
        <f t="shared" ca="1" si="28"/>
        <v>-</v>
      </c>
      <c r="AG93" s="119" t="str">
        <f t="shared" ca="1" si="29"/>
        <v>-</v>
      </c>
      <c r="AH93" s="118" t="str">
        <f t="shared" ca="1" si="30"/>
        <v>-</v>
      </c>
      <c r="AI93" s="118">
        <f t="shared" ca="1" si="31"/>
        <v>0</v>
      </c>
      <c r="AJ93" s="120">
        <f t="shared" ca="1" si="32"/>
        <v>0</v>
      </c>
      <c r="AK93" s="118">
        <f t="shared" ca="1" si="33"/>
        <v>0</v>
      </c>
      <c r="AL93" s="118">
        <f t="shared" ca="1" si="34"/>
        <v>0</v>
      </c>
    </row>
    <row r="94" spans="1:38" ht="27" customHeight="1" x14ac:dyDescent="0.25">
      <c r="A94" s="53">
        <f>'OSNOVNA PLAČA'!A88</f>
        <v>79</v>
      </c>
      <c r="B94" s="333" t="str">
        <f t="shared" ca="1" si="21"/>
        <v>A79</v>
      </c>
      <c r="C94" s="333"/>
      <c r="D94" s="54" t="str">
        <f>IF(LEN('OSNOVNA PLAČA'!C88)&gt;0,'OSNOVNA PLAČA'!C88,"")</f>
        <v/>
      </c>
      <c r="E94" s="55" t="str">
        <f>IF(LEN('OSNOVNA PLAČA'!D88)&gt;0,'OSNOVNA PLAČA'!D88,"")</f>
        <v/>
      </c>
      <c r="F94" s="164">
        <f ca="1">IF(LEN(B94)&gt;0,'OBRAČUNANA OSNOVNA PLAČA'!O88,"")</f>
        <v>0</v>
      </c>
      <c r="G94" s="57"/>
      <c r="H94" s="57"/>
      <c r="I94" s="57"/>
      <c r="J94" s="57"/>
      <c r="K94" s="57"/>
      <c r="L94" s="178">
        <f t="shared" si="22"/>
        <v>0</v>
      </c>
      <c r="M94" s="179">
        <f t="shared" ca="1" si="35"/>
        <v>0</v>
      </c>
      <c r="N94" s="179">
        <f t="shared" ca="1" si="37"/>
        <v>0</v>
      </c>
      <c r="O94" s="180">
        <f t="shared" ca="1" si="23"/>
        <v>0</v>
      </c>
      <c r="P94" s="181">
        <f t="shared" ca="1" si="36"/>
        <v>0</v>
      </c>
      <c r="Q94" s="182">
        <f t="shared" ca="1" si="24"/>
        <v>0</v>
      </c>
      <c r="R94" s="182">
        <f ca="1">IF(LEN(B94)&gt;0,'10'!R94-'10'!Q94,"")</f>
        <v>0</v>
      </c>
      <c r="S94" s="183"/>
      <c r="T94" s="33"/>
      <c r="U94" s="33"/>
      <c r="V94" s="33"/>
      <c r="W94" s="33"/>
      <c r="X94" s="33"/>
      <c r="Y94" s="33"/>
      <c r="AB94" s="243">
        <f>ROW()</f>
        <v>94</v>
      </c>
      <c r="AC94" s="118">
        <f t="shared" ca="1" si="25"/>
        <v>0</v>
      </c>
      <c r="AD94" s="118">
        <f t="shared" ca="1" si="26"/>
        <v>0</v>
      </c>
      <c r="AE94" s="119" t="str">
        <f t="shared" ca="1" si="27"/>
        <v>-</v>
      </c>
      <c r="AF94" s="118" t="str">
        <f t="shared" ca="1" si="28"/>
        <v>-</v>
      </c>
      <c r="AG94" s="119" t="str">
        <f t="shared" ca="1" si="29"/>
        <v>-</v>
      </c>
      <c r="AH94" s="118" t="str">
        <f t="shared" ca="1" si="30"/>
        <v>-</v>
      </c>
      <c r="AI94" s="118">
        <f t="shared" ca="1" si="31"/>
        <v>0</v>
      </c>
      <c r="AJ94" s="120">
        <f t="shared" ca="1" si="32"/>
        <v>0</v>
      </c>
      <c r="AK94" s="118">
        <f t="shared" ca="1" si="33"/>
        <v>0</v>
      </c>
      <c r="AL94" s="118">
        <f t="shared" ca="1" si="34"/>
        <v>0</v>
      </c>
    </row>
    <row r="95" spans="1:38" ht="27" customHeight="1" x14ac:dyDescent="0.25">
      <c r="A95" s="53">
        <f>'OSNOVNA PLAČA'!A89</f>
        <v>80</v>
      </c>
      <c r="B95" s="333" t="str">
        <f t="shared" ca="1" si="21"/>
        <v>A80</v>
      </c>
      <c r="C95" s="333"/>
      <c r="D95" s="54" t="str">
        <f>IF(LEN('OSNOVNA PLAČA'!C89)&gt;0,'OSNOVNA PLAČA'!C89,"")</f>
        <v/>
      </c>
      <c r="E95" s="55" t="str">
        <f>IF(LEN('OSNOVNA PLAČA'!D89)&gt;0,'OSNOVNA PLAČA'!D89,"")</f>
        <v/>
      </c>
      <c r="F95" s="164">
        <f ca="1">IF(LEN(B95)&gt;0,'OBRAČUNANA OSNOVNA PLAČA'!O89,"")</f>
        <v>0</v>
      </c>
      <c r="G95" s="57"/>
      <c r="H95" s="57"/>
      <c r="I95" s="57"/>
      <c r="J95" s="57"/>
      <c r="K95" s="57"/>
      <c r="L95" s="178">
        <f t="shared" si="22"/>
        <v>0</v>
      </c>
      <c r="M95" s="179">
        <f t="shared" ca="1" si="35"/>
        <v>0</v>
      </c>
      <c r="N95" s="179">
        <f t="shared" ca="1" si="37"/>
        <v>0</v>
      </c>
      <c r="O95" s="180">
        <f t="shared" ca="1" si="23"/>
        <v>0</v>
      </c>
      <c r="P95" s="181">
        <f t="shared" ca="1" si="36"/>
        <v>0</v>
      </c>
      <c r="Q95" s="182">
        <f t="shared" ca="1" si="24"/>
        <v>0</v>
      </c>
      <c r="R95" s="182">
        <f ca="1">IF(LEN(B95)&gt;0,'10'!R95-'10'!Q95,"")</f>
        <v>0</v>
      </c>
      <c r="S95" s="183"/>
      <c r="T95" s="33"/>
      <c r="U95" s="33"/>
      <c r="V95" s="33"/>
      <c r="W95" s="33"/>
      <c r="X95" s="33"/>
      <c r="Y95" s="33"/>
      <c r="AB95" s="243">
        <f>ROW()</f>
        <v>95</v>
      </c>
      <c r="AC95" s="118">
        <f t="shared" ca="1" si="25"/>
        <v>0</v>
      </c>
      <c r="AD95" s="118">
        <f t="shared" ca="1" si="26"/>
        <v>0</v>
      </c>
      <c r="AE95" s="119" t="str">
        <f t="shared" ca="1" si="27"/>
        <v>-</v>
      </c>
      <c r="AF95" s="118" t="str">
        <f t="shared" ca="1" si="28"/>
        <v>-</v>
      </c>
      <c r="AG95" s="119" t="str">
        <f t="shared" ca="1" si="29"/>
        <v>-</v>
      </c>
      <c r="AH95" s="118" t="str">
        <f t="shared" ca="1" si="30"/>
        <v>-</v>
      </c>
      <c r="AI95" s="118">
        <f t="shared" ca="1" si="31"/>
        <v>0</v>
      </c>
      <c r="AJ95" s="120">
        <f t="shared" ca="1" si="32"/>
        <v>0</v>
      </c>
      <c r="AK95" s="118">
        <f t="shared" ca="1" si="33"/>
        <v>0</v>
      </c>
      <c r="AL95" s="118">
        <f t="shared" ca="1" si="34"/>
        <v>0</v>
      </c>
    </row>
    <row r="96" spans="1:38" ht="27" customHeight="1" x14ac:dyDescent="0.25">
      <c r="A96" s="53">
        <f>'OSNOVNA PLAČA'!A90</f>
        <v>81</v>
      </c>
      <c r="B96" s="333" t="str">
        <f t="shared" ca="1" si="21"/>
        <v>A81</v>
      </c>
      <c r="C96" s="333"/>
      <c r="D96" s="54" t="str">
        <f>IF(LEN('OSNOVNA PLAČA'!C90)&gt;0,'OSNOVNA PLAČA'!C90,"")</f>
        <v/>
      </c>
      <c r="E96" s="55" t="str">
        <f>IF(LEN('OSNOVNA PLAČA'!D90)&gt;0,'OSNOVNA PLAČA'!D90,"")</f>
        <v/>
      </c>
      <c r="F96" s="164">
        <f ca="1">IF(LEN(B96)&gt;0,'OBRAČUNANA OSNOVNA PLAČA'!O90,"")</f>
        <v>0</v>
      </c>
      <c r="G96" s="57"/>
      <c r="H96" s="57"/>
      <c r="I96" s="57"/>
      <c r="J96" s="57"/>
      <c r="K96" s="57"/>
      <c r="L96" s="178">
        <f t="shared" si="22"/>
        <v>0</v>
      </c>
      <c r="M96" s="179">
        <f t="shared" ca="1" si="35"/>
        <v>0</v>
      </c>
      <c r="N96" s="179">
        <f t="shared" ca="1" si="37"/>
        <v>0</v>
      </c>
      <c r="O96" s="180">
        <f t="shared" ca="1" si="23"/>
        <v>0</v>
      </c>
      <c r="P96" s="181">
        <f t="shared" ca="1" si="36"/>
        <v>0</v>
      </c>
      <c r="Q96" s="182">
        <f t="shared" ca="1" si="24"/>
        <v>0</v>
      </c>
      <c r="R96" s="182">
        <f ca="1">IF(LEN(B96)&gt;0,'10'!R96-'10'!Q96,"")</f>
        <v>0</v>
      </c>
      <c r="S96" s="183"/>
      <c r="T96" s="33"/>
      <c r="U96" s="33"/>
      <c r="V96" s="33"/>
      <c r="W96" s="33"/>
      <c r="X96" s="33"/>
      <c r="Y96" s="33"/>
      <c r="AB96" s="243">
        <f>ROW()</f>
        <v>96</v>
      </c>
      <c r="AC96" s="118">
        <f t="shared" ca="1" si="25"/>
        <v>0</v>
      </c>
      <c r="AD96" s="118">
        <f t="shared" ca="1" si="26"/>
        <v>0</v>
      </c>
      <c r="AE96" s="119" t="str">
        <f t="shared" ca="1" si="27"/>
        <v>-</v>
      </c>
      <c r="AF96" s="118" t="str">
        <f t="shared" ca="1" si="28"/>
        <v>-</v>
      </c>
      <c r="AG96" s="119" t="str">
        <f t="shared" ca="1" si="29"/>
        <v>-</v>
      </c>
      <c r="AH96" s="118" t="str">
        <f t="shared" ca="1" si="30"/>
        <v>-</v>
      </c>
      <c r="AI96" s="118">
        <f t="shared" ca="1" si="31"/>
        <v>0</v>
      </c>
      <c r="AJ96" s="120">
        <f t="shared" ca="1" si="32"/>
        <v>0</v>
      </c>
      <c r="AK96" s="118">
        <f t="shared" ca="1" si="33"/>
        <v>0</v>
      </c>
      <c r="AL96" s="118">
        <f t="shared" ca="1" si="34"/>
        <v>0</v>
      </c>
    </row>
    <row r="97" spans="1:38" ht="27" customHeight="1" x14ac:dyDescent="0.25">
      <c r="A97" s="53">
        <f>'OSNOVNA PLAČA'!A91</f>
        <v>82</v>
      </c>
      <c r="B97" s="333" t="str">
        <f t="shared" ca="1" si="21"/>
        <v>A82</v>
      </c>
      <c r="C97" s="333"/>
      <c r="D97" s="54" t="str">
        <f>IF(LEN('OSNOVNA PLAČA'!C91)&gt;0,'OSNOVNA PLAČA'!C91,"")</f>
        <v/>
      </c>
      <c r="E97" s="55" t="str">
        <f>IF(LEN('OSNOVNA PLAČA'!D91)&gt;0,'OSNOVNA PLAČA'!D91,"")</f>
        <v/>
      </c>
      <c r="F97" s="164">
        <f ca="1">IF(LEN(B97)&gt;0,'OBRAČUNANA OSNOVNA PLAČA'!O91,"")</f>
        <v>0</v>
      </c>
      <c r="G97" s="57"/>
      <c r="H97" s="57"/>
      <c r="I97" s="57"/>
      <c r="J97" s="57"/>
      <c r="K97" s="57"/>
      <c r="L97" s="178">
        <f t="shared" si="22"/>
        <v>0</v>
      </c>
      <c r="M97" s="179">
        <f t="shared" ca="1" si="35"/>
        <v>0</v>
      </c>
      <c r="N97" s="179">
        <f t="shared" ca="1" si="37"/>
        <v>0</v>
      </c>
      <c r="O97" s="180">
        <f t="shared" ca="1" si="23"/>
        <v>0</v>
      </c>
      <c r="P97" s="181">
        <f t="shared" ca="1" si="36"/>
        <v>0</v>
      </c>
      <c r="Q97" s="182">
        <f t="shared" ca="1" si="24"/>
        <v>0</v>
      </c>
      <c r="R97" s="182">
        <f ca="1">IF(LEN(B97)&gt;0,'10'!R97-'10'!Q97,"")</f>
        <v>0</v>
      </c>
      <c r="S97" s="183"/>
      <c r="T97" s="33"/>
      <c r="U97" s="33"/>
      <c r="V97" s="33"/>
      <c r="W97" s="33"/>
      <c r="X97" s="33"/>
      <c r="Y97" s="33"/>
      <c r="AB97" s="243">
        <f>ROW()</f>
        <v>97</v>
      </c>
      <c r="AC97" s="118">
        <f t="shared" ca="1" si="25"/>
        <v>0</v>
      </c>
      <c r="AD97" s="118">
        <f t="shared" ca="1" si="26"/>
        <v>0</v>
      </c>
      <c r="AE97" s="119" t="str">
        <f t="shared" ca="1" si="27"/>
        <v>-</v>
      </c>
      <c r="AF97" s="118" t="str">
        <f t="shared" ca="1" si="28"/>
        <v>-</v>
      </c>
      <c r="AG97" s="119" t="str">
        <f t="shared" ca="1" si="29"/>
        <v>-</v>
      </c>
      <c r="AH97" s="118" t="str">
        <f t="shared" ca="1" si="30"/>
        <v>-</v>
      </c>
      <c r="AI97" s="118">
        <f t="shared" ca="1" si="31"/>
        <v>0</v>
      </c>
      <c r="AJ97" s="120">
        <f t="shared" ca="1" si="32"/>
        <v>0</v>
      </c>
      <c r="AK97" s="118">
        <f t="shared" ca="1" si="33"/>
        <v>0</v>
      </c>
      <c r="AL97" s="118">
        <f t="shared" ca="1" si="34"/>
        <v>0</v>
      </c>
    </row>
    <row r="98" spans="1:38" ht="27" customHeight="1" x14ac:dyDescent="0.25">
      <c r="A98" s="53">
        <f>'OSNOVNA PLAČA'!A92</f>
        <v>83</v>
      </c>
      <c r="B98" s="333" t="str">
        <f t="shared" ca="1" si="21"/>
        <v>A83</v>
      </c>
      <c r="C98" s="333"/>
      <c r="D98" s="54" t="str">
        <f>IF(LEN('OSNOVNA PLAČA'!C92)&gt;0,'OSNOVNA PLAČA'!C92,"")</f>
        <v/>
      </c>
      <c r="E98" s="55" t="str">
        <f>IF(LEN('OSNOVNA PLAČA'!D92)&gt;0,'OSNOVNA PLAČA'!D92,"")</f>
        <v/>
      </c>
      <c r="F98" s="164">
        <f ca="1">IF(LEN(B98)&gt;0,'OBRAČUNANA OSNOVNA PLAČA'!O92,"")</f>
        <v>0</v>
      </c>
      <c r="G98" s="57"/>
      <c r="H98" s="57"/>
      <c r="I98" s="57"/>
      <c r="J98" s="57"/>
      <c r="K98" s="57"/>
      <c r="L98" s="178">
        <f t="shared" si="22"/>
        <v>0</v>
      </c>
      <c r="M98" s="179">
        <f t="shared" ca="1" si="35"/>
        <v>0</v>
      </c>
      <c r="N98" s="179">
        <f t="shared" ca="1" si="37"/>
        <v>0</v>
      </c>
      <c r="O98" s="180">
        <f t="shared" ca="1" si="23"/>
        <v>0</v>
      </c>
      <c r="P98" s="181">
        <f t="shared" ca="1" si="36"/>
        <v>0</v>
      </c>
      <c r="Q98" s="182">
        <f t="shared" ca="1" si="24"/>
        <v>0</v>
      </c>
      <c r="R98" s="182">
        <f ca="1">IF(LEN(B98)&gt;0,'10'!R98-'10'!Q98,"")</f>
        <v>0</v>
      </c>
      <c r="S98" s="183"/>
      <c r="T98" s="33"/>
      <c r="U98" s="33"/>
      <c r="V98" s="33"/>
      <c r="W98" s="33"/>
      <c r="X98" s="33"/>
      <c r="Y98" s="33"/>
      <c r="AB98" s="243">
        <f>ROW()</f>
        <v>98</v>
      </c>
      <c r="AC98" s="118">
        <f t="shared" ca="1" si="25"/>
        <v>0</v>
      </c>
      <c r="AD98" s="118">
        <f t="shared" ca="1" si="26"/>
        <v>0</v>
      </c>
      <c r="AE98" s="119" t="str">
        <f t="shared" ca="1" si="27"/>
        <v>-</v>
      </c>
      <c r="AF98" s="118" t="str">
        <f t="shared" ca="1" si="28"/>
        <v>-</v>
      </c>
      <c r="AG98" s="119" t="str">
        <f t="shared" ca="1" si="29"/>
        <v>-</v>
      </c>
      <c r="AH98" s="118" t="str">
        <f t="shared" ca="1" si="30"/>
        <v>-</v>
      </c>
      <c r="AI98" s="118">
        <f t="shared" ca="1" si="31"/>
        <v>0</v>
      </c>
      <c r="AJ98" s="120">
        <f t="shared" ca="1" si="32"/>
        <v>0</v>
      </c>
      <c r="AK98" s="118">
        <f t="shared" ca="1" si="33"/>
        <v>0</v>
      </c>
      <c r="AL98" s="118">
        <f t="shared" ca="1" si="34"/>
        <v>0</v>
      </c>
    </row>
    <row r="99" spans="1:38" ht="27" customHeight="1" x14ac:dyDescent="0.25">
      <c r="A99" s="53">
        <f>'OSNOVNA PLAČA'!A93</f>
        <v>84</v>
      </c>
      <c r="B99" s="333" t="str">
        <f t="shared" ca="1" si="21"/>
        <v>A84</v>
      </c>
      <c r="C99" s="333"/>
      <c r="D99" s="54" t="str">
        <f>IF(LEN('OSNOVNA PLAČA'!C93)&gt;0,'OSNOVNA PLAČA'!C93,"")</f>
        <v/>
      </c>
      <c r="E99" s="55" t="str">
        <f>IF(LEN('OSNOVNA PLAČA'!D93)&gt;0,'OSNOVNA PLAČA'!D93,"")</f>
        <v/>
      </c>
      <c r="F99" s="164">
        <f ca="1">IF(LEN(B99)&gt;0,'OBRAČUNANA OSNOVNA PLAČA'!O93,"")</f>
        <v>0</v>
      </c>
      <c r="G99" s="57"/>
      <c r="H99" s="57"/>
      <c r="I99" s="57"/>
      <c r="J99" s="57"/>
      <c r="K99" s="57"/>
      <c r="L99" s="178">
        <f t="shared" si="22"/>
        <v>0</v>
      </c>
      <c r="M99" s="179">
        <f t="shared" ca="1" si="35"/>
        <v>0</v>
      </c>
      <c r="N99" s="179">
        <f t="shared" ca="1" si="37"/>
        <v>0</v>
      </c>
      <c r="O99" s="180">
        <f t="shared" ca="1" si="23"/>
        <v>0</v>
      </c>
      <c r="P99" s="181">
        <f t="shared" ca="1" si="36"/>
        <v>0</v>
      </c>
      <c r="Q99" s="182">
        <f t="shared" ca="1" si="24"/>
        <v>0</v>
      </c>
      <c r="R99" s="182">
        <f ca="1">IF(LEN(B99)&gt;0,'10'!R99-'10'!Q99,"")</f>
        <v>0</v>
      </c>
      <c r="S99" s="183"/>
      <c r="T99" s="33"/>
      <c r="U99" s="33"/>
      <c r="V99" s="33"/>
      <c r="W99" s="33"/>
      <c r="X99" s="33"/>
      <c r="Y99" s="33"/>
      <c r="AB99" s="243">
        <f>ROW()</f>
        <v>99</v>
      </c>
      <c r="AC99" s="118">
        <f t="shared" ca="1" si="25"/>
        <v>0</v>
      </c>
      <c r="AD99" s="118">
        <f t="shared" ca="1" si="26"/>
        <v>0</v>
      </c>
      <c r="AE99" s="119" t="str">
        <f t="shared" ca="1" si="27"/>
        <v>-</v>
      </c>
      <c r="AF99" s="118" t="str">
        <f t="shared" ca="1" si="28"/>
        <v>-</v>
      </c>
      <c r="AG99" s="119" t="str">
        <f t="shared" ca="1" si="29"/>
        <v>-</v>
      </c>
      <c r="AH99" s="118" t="str">
        <f t="shared" ca="1" si="30"/>
        <v>-</v>
      </c>
      <c r="AI99" s="118">
        <f t="shared" ca="1" si="31"/>
        <v>0</v>
      </c>
      <c r="AJ99" s="120">
        <f t="shared" ca="1" si="32"/>
        <v>0</v>
      </c>
      <c r="AK99" s="118">
        <f t="shared" ca="1" si="33"/>
        <v>0</v>
      </c>
      <c r="AL99" s="118">
        <f t="shared" ca="1" si="34"/>
        <v>0</v>
      </c>
    </row>
    <row r="100" spans="1:38" ht="27" customHeight="1" x14ac:dyDescent="0.25">
      <c r="A100" s="53">
        <f>'OSNOVNA PLAČA'!A94</f>
        <v>85</v>
      </c>
      <c r="B100" s="333" t="str">
        <f t="shared" ca="1" si="21"/>
        <v>A85</v>
      </c>
      <c r="C100" s="333"/>
      <c r="D100" s="54" t="str">
        <f>IF(LEN('OSNOVNA PLAČA'!C94)&gt;0,'OSNOVNA PLAČA'!C94,"")</f>
        <v/>
      </c>
      <c r="E100" s="55" t="str">
        <f>IF(LEN('OSNOVNA PLAČA'!D94)&gt;0,'OSNOVNA PLAČA'!D94,"")</f>
        <v/>
      </c>
      <c r="F100" s="164">
        <f ca="1">IF(LEN(B100)&gt;0,'OBRAČUNANA OSNOVNA PLAČA'!O94,"")</f>
        <v>0</v>
      </c>
      <c r="G100" s="57"/>
      <c r="H100" s="57"/>
      <c r="I100" s="57"/>
      <c r="J100" s="57"/>
      <c r="K100" s="57"/>
      <c r="L100" s="178">
        <f t="shared" si="22"/>
        <v>0</v>
      </c>
      <c r="M100" s="179">
        <f t="shared" ca="1" si="35"/>
        <v>0</v>
      </c>
      <c r="N100" s="179">
        <f t="shared" ca="1" si="37"/>
        <v>0</v>
      </c>
      <c r="O100" s="180">
        <f t="shared" ca="1" si="23"/>
        <v>0</v>
      </c>
      <c r="P100" s="181">
        <f t="shared" ca="1" si="36"/>
        <v>0</v>
      </c>
      <c r="Q100" s="182">
        <f t="shared" ca="1" si="24"/>
        <v>0</v>
      </c>
      <c r="R100" s="182">
        <f ca="1">IF(LEN(B100)&gt;0,'10'!R100-'10'!Q100,"")</f>
        <v>0</v>
      </c>
      <c r="S100" s="183"/>
      <c r="T100" s="33"/>
      <c r="U100" s="33"/>
      <c r="V100" s="33"/>
      <c r="W100" s="33"/>
      <c r="X100" s="33"/>
      <c r="Y100" s="33"/>
      <c r="AB100" s="243">
        <f>ROW()</f>
        <v>100</v>
      </c>
      <c r="AC100" s="118">
        <f t="shared" ca="1" si="25"/>
        <v>0</v>
      </c>
      <c r="AD100" s="118">
        <f t="shared" ca="1" si="26"/>
        <v>0</v>
      </c>
      <c r="AE100" s="119" t="str">
        <f t="shared" ca="1" si="27"/>
        <v>-</v>
      </c>
      <c r="AF100" s="118" t="str">
        <f t="shared" ca="1" si="28"/>
        <v>-</v>
      </c>
      <c r="AG100" s="119" t="str">
        <f t="shared" ca="1" si="29"/>
        <v>-</v>
      </c>
      <c r="AH100" s="118" t="str">
        <f t="shared" ca="1" si="30"/>
        <v>-</v>
      </c>
      <c r="AI100" s="118">
        <f t="shared" ca="1" si="31"/>
        <v>0</v>
      </c>
      <c r="AJ100" s="120">
        <f t="shared" ca="1" si="32"/>
        <v>0</v>
      </c>
      <c r="AK100" s="118">
        <f t="shared" ca="1" si="33"/>
        <v>0</v>
      </c>
      <c r="AL100" s="118">
        <f t="shared" ca="1" si="34"/>
        <v>0</v>
      </c>
    </row>
    <row r="101" spans="1:38" ht="27" customHeight="1" x14ac:dyDescent="0.25">
      <c r="A101" s="53">
        <f>'OSNOVNA PLAČA'!A95</f>
        <v>86</v>
      </c>
      <c r="B101" s="333" t="str">
        <f t="shared" ca="1" si="21"/>
        <v>A86</v>
      </c>
      <c r="C101" s="333"/>
      <c r="D101" s="54" t="str">
        <f>IF(LEN('OSNOVNA PLAČA'!C95)&gt;0,'OSNOVNA PLAČA'!C95,"")</f>
        <v/>
      </c>
      <c r="E101" s="55" t="str">
        <f>IF(LEN('OSNOVNA PLAČA'!D95)&gt;0,'OSNOVNA PLAČA'!D95,"")</f>
        <v/>
      </c>
      <c r="F101" s="164">
        <f ca="1">IF(LEN(B101)&gt;0,'OBRAČUNANA OSNOVNA PLAČA'!O95,"")</f>
        <v>0</v>
      </c>
      <c r="G101" s="57"/>
      <c r="H101" s="57"/>
      <c r="I101" s="57"/>
      <c r="J101" s="57"/>
      <c r="K101" s="57"/>
      <c r="L101" s="178">
        <f t="shared" si="22"/>
        <v>0</v>
      </c>
      <c r="M101" s="179">
        <f t="shared" ca="1" si="35"/>
        <v>0</v>
      </c>
      <c r="N101" s="179">
        <f t="shared" ca="1" si="37"/>
        <v>0</v>
      </c>
      <c r="O101" s="180">
        <f t="shared" ca="1" si="23"/>
        <v>0</v>
      </c>
      <c r="P101" s="181">
        <f t="shared" ca="1" si="36"/>
        <v>0</v>
      </c>
      <c r="Q101" s="182">
        <f t="shared" ca="1" si="24"/>
        <v>0</v>
      </c>
      <c r="R101" s="182">
        <f ca="1">IF(LEN(B101)&gt;0,'10'!R101-'10'!Q101,"")</f>
        <v>0</v>
      </c>
      <c r="S101" s="183"/>
      <c r="T101" s="33"/>
      <c r="U101" s="33"/>
      <c r="V101" s="33"/>
      <c r="W101" s="33"/>
      <c r="X101" s="33"/>
      <c r="Y101" s="33"/>
      <c r="AB101" s="243">
        <f>ROW()</f>
        <v>101</v>
      </c>
      <c r="AC101" s="118">
        <f t="shared" ca="1" si="25"/>
        <v>0</v>
      </c>
      <c r="AD101" s="118">
        <f t="shared" ca="1" si="26"/>
        <v>0</v>
      </c>
      <c r="AE101" s="119" t="str">
        <f t="shared" ca="1" si="27"/>
        <v>-</v>
      </c>
      <c r="AF101" s="118" t="str">
        <f t="shared" ca="1" si="28"/>
        <v>-</v>
      </c>
      <c r="AG101" s="119" t="str">
        <f t="shared" ca="1" si="29"/>
        <v>-</v>
      </c>
      <c r="AH101" s="118" t="str">
        <f t="shared" ca="1" si="30"/>
        <v>-</v>
      </c>
      <c r="AI101" s="118">
        <f t="shared" ca="1" si="31"/>
        <v>0</v>
      </c>
      <c r="AJ101" s="120">
        <f t="shared" ca="1" si="32"/>
        <v>0</v>
      </c>
      <c r="AK101" s="118">
        <f t="shared" ca="1" si="33"/>
        <v>0</v>
      </c>
      <c r="AL101" s="118">
        <f t="shared" ca="1" si="34"/>
        <v>0</v>
      </c>
    </row>
    <row r="102" spans="1:38" ht="27" customHeight="1" x14ac:dyDescent="0.25">
      <c r="A102" s="53">
        <f>'OSNOVNA PLAČA'!A96</f>
        <v>87</v>
      </c>
      <c r="B102" s="333" t="str">
        <f t="shared" ca="1" si="21"/>
        <v>A87</v>
      </c>
      <c r="C102" s="333"/>
      <c r="D102" s="54" t="str">
        <f>IF(LEN('OSNOVNA PLAČA'!C96)&gt;0,'OSNOVNA PLAČA'!C96,"")</f>
        <v/>
      </c>
      <c r="E102" s="55" t="str">
        <f>IF(LEN('OSNOVNA PLAČA'!D96)&gt;0,'OSNOVNA PLAČA'!D96,"")</f>
        <v/>
      </c>
      <c r="F102" s="164">
        <f ca="1">IF(LEN(B102)&gt;0,'OBRAČUNANA OSNOVNA PLAČA'!O96,"")</f>
        <v>0</v>
      </c>
      <c r="G102" s="57"/>
      <c r="H102" s="57"/>
      <c r="I102" s="57"/>
      <c r="J102" s="57"/>
      <c r="K102" s="57"/>
      <c r="L102" s="178">
        <f t="shared" si="22"/>
        <v>0</v>
      </c>
      <c r="M102" s="179">
        <f t="shared" ca="1" si="35"/>
        <v>0</v>
      </c>
      <c r="N102" s="179">
        <f t="shared" ca="1" si="37"/>
        <v>0</v>
      </c>
      <c r="O102" s="180">
        <f t="shared" ca="1" si="23"/>
        <v>0</v>
      </c>
      <c r="P102" s="181">
        <f t="shared" ca="1" si="36"/>
        <v>0</v>
      </c>
      <c r="Q102" s="182">
        <f t="shared" ca="1" si="24"/>
        <v>0</v>
      </c>
      <c r="R102" s="182">
        <f ca="1">IF(LEN(B102)&gt;0,'10'!R102-'10'!Q102,"")</f>
        <v>0</v>
      </c>
      <c r="S102" s="183"/>
      <c r="T102" s="33"/>
      <c r="U102" s="33"/>
      <c r="V102" s="33"/>
      <c r="W102" s="33"/>
      <c r="X102" s="33"/>
      <c r="Y102" s="33"/>
      <c r="AB102" s="243">
        <f>ROW()</f>
        <v>102</v>
      </c>
      <c r="AC102" s="118">
        <f t="shared" ca="1" si="25"/>
        <v>0</v>
      </c>
      <c r="AD102" s="118">
        <f t="shared" ca="1" si="26"/>
        <v>0</v>
      </c>
      <c r="AE102" s="119" t="str">
        <f t="shared" ca="1" si="27"/>
        <v>-</v>
      </c>
      <c r="AF102" s="118" t="str">
        <f t="shared" ca="1" si="28"/>
        <v>-</v>
      </c>
      <c r="AG102" s="119" t="str">
        <f t="shared" ca="1" si="29"/>
        <v>-</v>
      </c>
      <c r="AH102" s="118" t="str">
        <f t="shared" ca="1" si="30"/>
        <v>-</v>
      </c>
      <c r="AI102" s="118">
        <f t="shared" ca="1" si="31"/>
        <v>0</v>
      </c>
      <c r="AJ102" s="120">
        <f t="shared" ca="1" si="32"/>
        <v>0</v>
      </c>
      <c r="AK102" s="118">
        <f t="shared" ca="1" si="33"/>
        <v>0</v>
      </c>
      <c r="AL102" s="118">
        <f t="shared" ca="1" si="34"/>
        <v>0</v>
      </c>
    </row>
    <row r="103" spans="1:38" ht="27" customHeight="1" x14ac:dyDescent="0.25">
      <c r="A103" s="53">
        <f>'OSNOVNA PLAČA'!A97</f>
        <v>88</v>
      </c>
      <c r="B103" s="333" t="str">
        <f t="shared" ca="1" si="21"/>
        <v>A88</v>
      </c>
      <c r="C103" s="333"/>
      <c r="D103" s="54" t="str">
        <f>IF(LEN('OSNOVNA PLAČA'!C97)&gt;0,'OSNOVNA PLAČA'!C97,"")</f>
        <v/>
      </c>
      <c r="E103" s="55" t="str">
        <f>IF(LEN('OSNOVNA PLAČA'!D97)&gt;0,'OSNOVNA PLAČA'!D97,"")</f>
        <v/>
      </c>
      <c r="F103" s="164">
        <f ca="1">IF(LEN(B103)&gt;0,'OBRAČUNANA OSNOVNA PLAČA'!O97,"")</f>
        <v>0</v>
      </c>
      <c r="G103" s="57"/>
      <c r="H103" s="57"/>
      <c r="I103" s="57"/>
      <c r="J103" s="57"/>
      <c r="K103" s="57"/>
      <c r="L103" s="178">
        <f t="shared" si="22"/>
        <v>0</v>
      </c>
      <c r="M103" s="179">
        <f t="shared" ca="1" si="35"/>
        <v>0</v>
      </c>
      <c r="N103" s="179">
        <f t="shared" ca="1" si="37"/>
        <v>0</v>
      </c>
      <c r="O103" s="180">
        <f t="shared" ca="1" si="23"/>
        <v>0</v>
      </c>
      <c r="P103" s="181">
        <f t="shared" ca="1" si="36"/>
        <v>0</v>
      </c>
      <c r="Q103" s="182">
        <f t="shared" ca="1" si="24"/>
        <v>0</v>
      </c>
      <c r="R103" s="182">
        <f ca="1">IF(LEN(B103)&gt;0,'10'!R103-'10'!Q103,"")</f>
        <v>0</v>
      </c>
      <c r="S103" s="183"/>
      <c r="T103" s="33"/>
      <c r="U103" s="33"/>
      <c r="V103" s="33"/>
      <c r="W103" s="33"/>
      <c r="X103" s="33"/>
      <c r="Y103" s="33"/>
      <c r="AB103" s="243">
        <f>ROW()</f>
        <v>103</v>
      </c>
      <c r="AC103" s="118">
        <f t="shared" ca="1" si="25"/>
        <v>0</v>
      </c>
      <c r="AD103" s="118">
        <f t="shared" ca="1" si="26"/>
        <v>0</v>
      </c>
      <c r="AE103" s="119" t="str">
        <f t="shared" ca="1" si="27"/>
        <v>-</v>
      </c>
      <c r="AF103" s="118" t="str">
        <f t="shared" ca="1" si="28"/>
        <v>-</v>
      </c>
      <c r="AG103" s="119" t="str">
        <f t="shared" ca="1" si="29"/>
        <v>-</v>
      </c>
      <c r="AH103" s="118" t="str">
        <f t="shared" ca="1" si="30"/>
        <v>-</v>
      </c>
      <c r="AI103" s="118">
        <f t="shared" ca="1" si="31"/>
        <v>0</v>
      </c>
      <c r="AJ103" s="120">
        <f t="shared" ca="1" si="32"/>
        <v>0</v>
      </c>
      <c r="AK103" s="118">
        <f t="shared" ca="1" si="33"/>
        <v>0</v>
      </c>
      <c r="AL103" s="118">
        <f t="shared" ca="1" si="34"/>
        <v>0</v>
      </c>
    </row>
    <row r="104" spans="1:38" ht="27" customHeight="1" x14ac:dyDescent="0.25">
      <c r="A104" s="53">
        <f>'OSNOVNA PLAČA'!A98</f>
        <v>89</v>
      </c>
      <c r="B104" s="333" t="str">
        <f t="shared" ca="1" si="21"/>
        <v>A89</v>
      </c>
      <c r="C104" s="333"/>
      <c r="D104" s="54" t="str">
        <f>IF(LEN('OSNOVNA PLAČA'!C98)&gt;0,'OSNOVNA PLAČA'!C98,"")</f>
        <v/>
      </c>
      <c r="E104" s="55" t="str">
        <f>IF(LEN('OSNOVNA PLAČA'!D98)&gt;0,'OSNOVNA PLAČA'!D98,"")</f>
        <v/>
      </c>
      <c r="F104" s="164">
        <f ca="1">IF(LEN(B104)&gt;0,'OBRAČUNANA OSNOVNA PLAČA'!O98,"")</f>
        <v>0</v>
      </c>
      <c r="G104" s="57"/>
      <c r="H104" s="57"/>
      <c r="I104" s="57"/>
      <c r="J104" s="57"/>
      <c r="K104" s="57"/>
      <c r="L104" s="178">
        <f t="shared" si="22"/>
        <v>0</v>
      </c>
      <c r="M104" s="179">
        <f t="shared" ca="1" si="35"/>
        <v>0</v>
      </c>
      <c r="N104" s="179">
        <f t="shared" ca="1" si="37"/>
        <v>0</v>
      </c>
      <c r="O104" s="180">
        <f t="shared" ca="1" si="23"/>
        <v>0</v>
      </c>
      <c r="P104" s="181">
        <f t="shared" ca="1" si="36"/>
        <v>0</v>
      </c>
      <c r="Q104" s="182">
        <f t="shared" ca="1" si="24"/>
        <v>0</v>
      </c>
      <c r="R104" s="182">
        <f ca="1">IF(LEN(B104)&gt;0,'10'!R104-'10'!Q104,"")</f>
        <v>0</v>
      </c>
      <c r="S104" s="183"/>
      <c r="T104" s="33"/>
      <c r="U104" s="33"/>
      <c r="V104" s="33"/>
      <c r="W104" s="33"/>
      <c r="X104" s="33"/>
      <c r="Y104" s="33"/>
      <c r="AB104" s="243">
        <f>ROW()</f>
        <v>104</v>
      </c>
      <c r="AC104" s="118">
        <f t="shared" ca="1" si="25"/>
        <v>0</v>
      </c>
      <c r="AD104" s="118">
        <f t="shared" ca="1" si="26"/>
        <v>0</v>
      </c>
      <c r="AE104" s="119" t="str">
        <f t="shared" ca="1" si="27"/>
        <v>-</v>
      </c>
      <c r="AF104" s="118" t="str">
        <f t="shared" ca="1" si="28"/>
        <v>-</v>
      </c>
      <c r="AG104" s="119" t="str">
        <f t="shared" ca="1" si="29"/>
        <v>-</v>
      </c>
      <c r="AH104" s="118" t="str">
        <f t="shared" ca="1" si="30"/>
        <v>-</v>
      </c>
      <c r="AI104" s="118">
        <f t="shared" ca="1" si="31"/>
        <v>0</v>
      </c>
      <c r="AJ104" s="120">
        <f t="shared" ca="1" si="32"/>
        <v>0</v>
      </c>
      <c r="AK104" s="118">
        <f t="shared" ca="1" si="33"/>
        <v>0</v>
      </c>
      <c r="AL104" s="118">
        <f t="shared" ca="1" si="34"/>
        <v>0</v>
      </c>
    </row>
    <row r="105" spans="1:38" ht="27" customHeight="1" x14ac:dyDescent="0.25">
      <c r="A105" s="53">
        <f>'OSNOVNA PLAČA'!A99</f>
        <v>90</v>
      </c>
      <c r="B105" s="333" t="str">
        <f t="shared" ca="1" si="21"/>
        <v>A90</v>
      </c>
      <c r="C105" s="333"/>
      <c r="D105" s="54" t="str">
        <f>IF(LEN('OSNOVNA PLAČA'!C99)&gt;0,'OSNOVNA PLAČA'!C99,"")</f>
        <v/>
      </c>
      <c r="E105" s="55" t="str">
        <f>IF(LEN('OSNOVNA PLAČA'!D99)&gt;0,'OSNOVNA PLAČA'!D99,"")</f>
        <v/>
      </c>
      <c r="F105" s="164">
        <f ca="1">IF(LEN(B105)&gt;0,'OBRAČUNANA OSNOVNA PLAČA'!O99,"")</f>
        <v>0</v>
      </c>
      <c r="G105" s="57"/>
      <c r="H105" s="57"/>
      <c r="I105" s="57"/>
      <c r="J105" s="57"/>
      <c r="K105" s="57"/>
      <c r="L105" s="178">
        <f t="shared" si="22"/>
        <v>0</v>
      </c>
      <c r="M105" s="179">
        <f t="shared" ca="1" si="35"/>
        <v>0</v>
      </c>
      <c r="N105" s="179">
        <f t="shared" ca="1" si="37"/>
        <v>0</v>
      </c>
      <c r="O105" s="180">
        <f t="shared" ca="1" si="23"/>
        <v>0</v>
      </c>
      <c r="P105" s="181">
        <f t="shared" ca="1" si="36"/>
        <v>0</v>
      </c>
      <c r="Q105" s="182">
        <f t="shared" ca="1" si="24"/>
        <v>0</v>
      </c>
      <c r="R105" s="182">
        <f ca="1">IF(LEN(B105)&gt;0,'10'!R105-'10'!Q105,"")</f>
        <v>0</v>
      </c>
      <c r="S105" s="183"/>
      <c r="T105" s="33"/>
      <c r="U105" s="33"/>
      <c r="V105" s="33"/>
      <c r="W105" s="33"/>
      <c r="X105" s="33"/>
      <c r="Y105" s="33"/>
      <c r="AB105" s="243">
        <f>ROW()</f>
        <v>105</v>
      </c>
      <c r="AC105" s="118">
        <f t="shared" ca="1" si="25"/>
        <v>0</v>
      </c>
      <c r="AD105" s="118">
        <f t="shared" ca="1" si="26"/>
        <v>0</v>
      </c>
      <c r="AE105" s="119" t="str">
        <f t="shared" ca="1" si="27"/>
        <v>-</v>
      </c>
      <c r="AF105" s="118" t="str">
        <f t="shared" ca="1" si="28"/>
        <v>-</v>
      </c>
      <c r="AG105" s="119" t="str">
        <f t="shared" ca="1" si="29"/>
        <v>-</v>
      </c>
      <c r="AH105" s="118" t="str">
        <f t="shared" ca="1" si="30"/>
        <v>-</v>
      </c>
      <c r="AI105" s="118">
        <f t="shared" ca="1" si="31"/>
        <v>0</v>
      </c>
      <c r="AJ105" s="120">
        <f t="shared" ca="1" si="32"/>
        <v>0</v>
      </c>
      <c r="AK105" s="118">
        <f t="shared" ca="1" si="33"/>
        <v>0</v>
      </c>
      <c r="AL105" s="118">
        <f t="shared" ca="1" si="34"/>
        <v>0</v>
      </c>
    </row>
    <row r="106" spans="1:38" ht="27" customHeight="1" x14ac:dyDescent="0.25">
      <c r="A106" s="53">
        <f>'OSNOVNA PLAČA'!A100</f>
        <v>91</v>
      </c>
      <c r="B106" s="333" t="str">
        <f t="shared" ca="1" si="21"/>
        <v>A91</v>
      </c>
      <c r="C106" s="333"/>
      <c r="D106" s="54" t="str">
        <f>IF(LEN('OSNOVNA PLAČA'!C100)&gt;0,'OSNOVNA PLAČA'!C100,"")</f>
        <v/>
      </c>
      <c r="E106" s="55" t="str">
        <f>IF(LEN('OSNOVNA PLAČA'!D100)&gt;0,'OSNOVNA PLAČA'!D100,"")</f>
        <v/>
      </c>
      <c r="F106" s="164">
        <f ca="1">IF(LEN(B106)&gt;0,'OBRAČUNANA OSNOVNA PLAČA'!O100,"")</f>
        <v>0</v>
      </c>
      <c r="G106" s="57"/>
      <c r="H106" s="57"/>
      <c r="I106" s="57"/>
      <c r="J106" s="57"/>
      <c r="K106" s="57"/>
      <c r="L106" s="178">
        <f t="shared" si="22"/>
        <v>0</v>
      </c>
      <c r="M106" s="179">
        <f t="shared" ca="1" si="35"/>
        <v>0</v>
      </c>
      <c r="N106" s="179">
        <f t="shared" ca="1" si="37"/>
        <v>0</v>
      </c>
      <c r="O106" s="180">
        <f t="shared" ca="1" si="23"/>
        <v>0</v>
      </c>
      <c r="P106" s="181">
        <f t="shared" ca="1" si="36"/>
        <v>0</v>
      </c>
      <c r="Q106" s="182">
        <f t="shared" ca="1" si="24"/>
        <v>0</v>
      </c>
      <c r="R106" s="182">
        <f ca="1">IF(LEN(B106)&gt;0,'10'!R106-'10'!Q106,"")</f>
        <v>0</v>
      </c>
      <c r="S106" s="183"/>
      <c r="T106" s="33"/>
      <c r="U106" s="33"/>
      <c r="V106" s="33"/>
      <c r="W106" s="33"/>
      <c r="X106" s="33"/>
      <c r="Y106" s="33"/>
      <c r="AB106" s="243">
        <f>ROW()</f>
        <v>106</v>
      </c>
      <c r="AC106" s="118">
        <f t="shared" ca="1" si="25"/>
        <v>0</v>
      </c>
      <c r="AD106" s="118">
        <f t="shared" ca="1" si="26"/>
        <v>0</v>
      </c>
      <c r="AE106" s="119" t="str">
        <f t="shared" ca="1" si="27"/>
        <v>-</v>
      </c>
      <c r="AF106" s="118" t="str">
        <f t="shared" ca="1" si="28"/>
        <v>-</v>
      </c>
      <c r="AG106" s="119" t="str">
        <f t="shared" ca="1" si="29"/>
        <v>-</v>
      </c>
      <c r="AH106" s="118" t="str">
        <f t="shared" ca="1" si="30"/>
        <v>-</v>
      </c>
      <c r="AI106" s="118">
        <f t="shared" ca="1" si="31"/>
        <v>0</v>
      </c>
      <c r="AJ106" s="120">
        <f t="shared" ca="1" si="32"/>
        <v>0</v>
      </c>
      <c r="AK106" s="118">
        <f t="shared" ca="1" si="33"/>
        <v>0</v>
      </c>
      <c r="AL106" s="118">
        <f t="shared" ca="1" si="34"/>
        <v>0</v>
      </c>
    </row>
    <row r="107" spans="1:38" ht="27" customHeight="1" x14ac:dyDescent="0.25">
      <c r="A107" s="53">
        <f>'OSNOVNA PLAČA'!A101</f>
        <v>92</v>
      </c>
      <c r="B107" s="333" t="str">
        <f t="shared" ca="1" si="21"/>
        <v>A92</v>
      </c>
      <c r="C107" s="333"/>
      <c r="D107" s="54" t="str">
        <f>IF(LEN('OSNOVNA PLAČA'!C101)&gt;0,'OSNOVNA PLAČA'!C101,"")</f>
        <v/>
      </c>
      <c r="E107" s="55" t="str">
        <f>IF(LEN('OSNOVNA PLAČA'!D101)&gt;0,'OSNOVNA PLAČA'!D101,"")</f>
        <v/>
      </c>
      <c r="F107" s="164">
        <f ca="1">IF(LEN(B107)&gt;0,'OBRAČUNANA OSNOVNA PLAČA'!O101,"")</f>
        <v>0</v>
      </c>
      <c r="G107" s="57"/>
      <c r="H107" s="57"/>
      <c r="I107" s="57"/>
      <c r="J107" s="57"/>
      <c r="K107" s="57"/>
      <c r="L107" s="178">
        <f t="shared" si="22"/>
        <v>0</v>
      </c>
      <c r="M107" s="179">
        <f t="shared" ca="1" si="35"/>
        <v>0</v>
      </c>
      <c r="N107" s="179">
        <f t="shared" ca="1" si="37"/>
        <v>0</v>
      </c>
      <c r="O107" s="180">
        <f t="shared" ca="1" si="23"/>
        <v>0</v>
      </c>
      <c r="P107" s="181">
        <f t="shared" ca="1" si="36"/>
        <v>0</v>
      </c>
      <c r="Q107" s="182">
        <f t="shared" ca="1" si="24"/>
        <v>0</v>
      </c>
      <c r="R107" s="182">
        <f ca="1">IF(LEN(B107)&gt;0,'10'!R107-'10'!Q107,"")</f>
        <v>0</v>
      </c>
      <c r="S107" s="183"/>
      <c r="T107" s="33"/>
      <c r="U107" s="33"/>
      <c r="V107" s="33"/>
      <c r="W107" s="33"/>
      <c r="X107" s="33"/>
      <c r="Y107" s="33"/>
      <c r="AB107" s="243">
        <f>ROW()</f>
        <v>107</v>
      </c>
      <c r="AC107" s="118">
        <f t="shared" ca="1" si="25"/>
        <v>0</v>
      </c>
      <c r="AD107" s="118">
        <f t="shared" ca="1" si="26"/>
        <v>0</v>
      </c>
      <c r="AE107" s="119" t="str">
        <f t="shared" ca="1" si="27"/>
        <v>-</v>
      </c>
      <c r="AF107" s="118" t="str">
        <f t="shared" ca="1" si="28"/>
        <v>-</v>
      </c>
      <c r="AG107" s="119" t="str">
        <f t="shared" ca="1" si="29"/>
        <v>-</v>
      </c>
      <c r="AH107" s="118" t="str">
        <f t="shared" ca="1" si="30"/>
        <v>-</v>
      </c>
      <c r="AI107" s="118">
        <f t="shared" ca="1" si="31"/>
        <v>0</v>
      </c>
      <c r="AJ107" s="120">
        <f t="shared" ca="1" si="32"/>
        <v>0</v>
      </c>
      <c r="AK107" s="118">
        <f t="shared" ca="1" si="33"/>
        <v>0</v>
      </c>
      <c r="AL107" s="118">
        <f t="shared" ca="1" si="34"/>
        <v>0</v>
      </c>
    </row>
    <row r="108" spans="1:38" ht="27" customHeight="1" x14ac:dyDescent="0.25">
      <c r="A108" s="53">
        <f>'OSNOVNA PLAČA'!A102</f>
        <v>93</v>
      </c>
      <c r="B108" s="333" t="str">
        <f t="shared" ca="1" si="21"/>
        <v>A93</v>
      </c>
      <c r="C108" s="333"/>
      <c r="D108" s="54" t="str">
        <f>IF(LEN('OSNOVNA PLAČA'!C102)&gt;0,'OSNOVNA PLAČA'!C102,"")</f>
        <v/>
      </c>
      <c r="E108" s="55" t="str">
        <f>IF(LEN('OSNOVNA PLAČA'!D102)&gt;0,'OSNOVNA PLAČA'!D102,"")</f>
        <v/>
      </c>
      <c r="F108" s="164">
        <f ca="1">IF(LEN(B108)&gt;0,'OBRAČUNANA OSNOVNA PLAČA'!O102,"")</f>
        <v>0</v>
      </c>
      <c r="G108" s="57"/>
      <c r="H108" s="57"/>
      <c r="I108" s="57"/>
      <c r="J108" s="57"/>
      <c r="K108" s="57"/>
      <c r="L108" s="178">
        <f t="shared" si="22"/>
        <v>0</v>
      </c>
      <c r="M108" s="179">
        <f t="shared" ca="1" si="35"/>
        <v>0</v>
      </c>
      <c r="N108" s="179">
        <f t="shared" ca="1" si="37"/>
        <v>0</v>
      </c>
      <c r="O108" s="180">
        <f t="shared" ca="1" si="23"/>
        <v>0</v>
      </c>
      <c r="P108" s="181">
        <f t="shared" ca="1" si="36"/>
        <v>0</v>
      </c>
      <c r="Q108" s="182">
        <f t="shared" ca="1" si="24"/>
        <v>0</v>
      </c>
      <c r="R108" s="182">
        <f ca="1">IF(LEN(B108)&gt;0,'10'!R108-'10'!Q108,"")</f>
        <v>0</v>
      </c>
      <c r="S108" s="183"/>
      <c r="T108" s="33"/>
      <c r="U108" s="33"/>
      <c r="V108" s="33"/>
      <c r="W108" s="33"/>
      <c r="X108" s="33"/>
      <c r="Y108" s="33"/>
      <c r="AB108" s="243">
        <f>ROW()</f>
        <v>108</v>
      </c>
      <c r="AC108" s="118">
        <f t="shared" ca="1" si="25"/>
        <v>0</v>
      </c>
      <c r="AD108" s="118">
        <f t="shared" ca="1" si="26"/>
        <v>0</v>
      </c>
      <c r="AE108" s="119" t="str">
        <f t="shared" ca="1" si="27"/>
        <v>-</v>
      </c>
      <c r="AF108" s="118" t="str">
        <f t="shared" ca="1" si="28"/>
        <v>-</v>
      </c>
      <c r="AG108" s="119" t="str">
        <f t="shared" ca="1" si="29"/>
        <v>-</v>
      </c>
      <c r="AH108" s="118" t="str">
        <f t="shared" ca="1" si="30"/>
        <v>-</v>
      </c>
      <c r="AI108" s="118">
        <f t="shared" ca="1" si="31"/>
        <v>0</v>
      </c>
      <c r="AJ108" s="120">
        <f t="shared" ca="1" si="32"/>
        <v>0</v>
      </c>
      <c r="AK108" s="118">
        <f t="shared" ca="1" si="33"/>
        <v>0</v>
      </c>
      <c r="AL108" s="118">
        <f t="shared" ca="1" si="34"/>
        <v>0</v>
      </c>
    </row>
    <row r="109" spans="1:38" ht="27" customHeight="1" x14ac:dyDescent="0.25">
      <c r="A109" s="53">
        <f>'OSNOVNA PLAČA'!A103</f>
        <v>94</v>
      </c>
      <c r="B109" s="333" t="str">
        <f t="shared" ca="1" si="21"/>
        <v>A94</v>
      </c>
      <c r="C109" s="333"/>
      <c r="D109" s="54" t="str">
        <f>IF(LEN('OSNOVNA PLAČA'!C103)&gt;0,'OSNOVNA PLAČA'!C103,"")</f>
        <v/>
      </c>
      <c r="E109" s="55" t="str">
        <f>IF(LEN('OSNOVNA PLAČA'!D103)&gt;0,'OSNOVNA PLAČA'!D103,"")</f>
        <v/>
      </c>
      <c r="F109" s="164">
        <f ca="1">IF(LEN(B109)&gt;0,'OBRAČUNANA OSNOVNA PLAČA'!O103,"")</f>
        <v>0</v>
      </c>
      <c r="G109" s="57"/>
      <c r="H109" s="57"/>
      <c r="I109" s="57"/>
      <c r="J109" s="57"/>
      <c r="K109" s="57"/>
      <c r="L109" s="178">
        <f t="shared" si="22"/>
        <v>0</v>
      </c>
      <c r="M109" s="179">
        <f t="shared" ca="1" si="35"/>
        <v>0</v>
      </c>
      <c r="N109" s="179">
        <f t="shared" ca="1" si="37"/>
        <v>0</v>
      </c>
      <c r="O109" s="180">
        <f t="shared" ca="1" si="23"/>
        <v>0</v>
      </c>
      <c r="P109" s="181">
        <f t="shared" ca="1" si="36"/>
        <v>0</v>
      </c>
      <c r="Q109" s="182">
        <f t="shared" ca="1" si="24"/>
        <v>0</v>
      </c>
      <c r="R109" s="182">
        <f ca="1">IF(LEN(B109)&gt;0,'10'!R109-'10'!Q109,"")</f>
        <v>0</v>
      </c>
      <c r="S109" s="183"/>
      <c r="T109" s="33"/>
      <c r="U109" s="33"/>
      <c r="V109" s="33"/>
      <c r="W109" s="33"/>
      <c r="X109" s="33"/>
      <c r="Y109" s="33"/>
      <c r="AB109" s="243">
        <f>ROW()</f>
        <v>109</v>
      </c>
      <c r="AC109" s="118">
        <f t="shared" ca="1" si="25"/>
        <v>0</v>
      </c>
      <c r="AD109" s="118">
        <f t="shared" ca="1" si="26"/>
        <v>0</v>
      </c>
      <c r="AE109" s="119" t="str">
        <f t="shared" ca="1" si="27"/>
        <v>-</v>
      </c>
      <c r="AF109" s="118" t="str">
        <f t="shared" ca="1" si="28"/>
        <v>-</v>
      </c>
      <c r="AG109" s="119" t="str">
        <f t="shared" ca="1" si="29"/>
        <v>-</v>
      </c>
      <c r="AH109" s="118" t="str">
        <f t="shared" ca="1" si="30"/>
        <v>-</v>
      </c>
      <c r="AI109" s="118">
        <f t="shared" ca="1" si="31"/>
        <v>0</v>
      </c>
      <c r="AJ109" s="120">
        <f t="shared" ca="1" si="32"/>
        <v>0</v>
      </c>
      <c r="AK109" s="118">
        <f t="shared" ca="1" si="33"/>
        <v>0</v>
      </c>
      <c r="AL109" s="118">
        <f t="shared" ca="1" si="34"/>
        <v>0</v>
      </c>
    </row>
    <row r="110" spans="1:38" ht="27" customHeight="1" x14ac:dyDescent="0.25">
      <c r="A110" s="53">
        <f>'OSNOVNA PLAČA'!A104</f>
        <v>95</v>
      </c>
      <c r="B110" s="333" t="str">
        <f t="shared" ca="1" si="21"/>
        <v>A95</v>
      </c>
      <c r="C110" s="333"/>
      <c r="D110" s="54" t="str">
        <f>IF(LEN('OSNOVNA PLAČA'!C104)&gt;0,'OSNOVNA PLAČA'!C104,"")</f>
        <v/>
      </c>
      <c r="E110" s="55" t="str">
        <f>IF(LEN('OSNOVNA PLAČA'!D104)&gt;0,'OSNOVNA PLAČA'!D104,"")</f>
        <v/>
      </c>
      <c r="F110" s="164">
        <f ca="1">IF(LEN(B110)&gt;0,'OBRAČUNANA OSNOVNA PLAČA'!O104,"")</f>
        <v>0</v>
      </c>
      <c r="G110" s="57"/>
      <c r="H110" s="57"/>
      <c r="I110" s="57"/>
      <c r="J110" s="57"/>
      <c r="K110" s="57"/>
      <c r="L110" s="178">
        <f t="shared" si="22"/>
        <v>0</v>
      </c>
      <c r="M110" s="179">
        <f t="shared" ca="1" si="35"/>
        <v>0</v>
      </c>
      <c r="N110" s="179">
        <f t="shared" ca="1" si="37"/>
        <v>0</v>
      </c>
      <c r="O110" s="180">
        <f t="shared" ca="1" si="23"/>
        <v>0</v>
      </c>
      <c r="P110" s="181">
        <f t="shared" ca="1" si="36"/>
        <v>0</v>
      </c>
      <c r="Q110" s="182">
        <f t="shared" ca="1" si="24"/>
        <v>0</v>
      </c>
      <c r="R110" s="182">
        <f ca="1">IF(LEN(B110)&gt;0,'10'!R110-'10'!Q110,"")</f>
        <v>0</v>
      </c>
      <c r="S110" s="183"/>
      <c r="T110" s="33"/>
      <c r="U110" s="33"/>
      <c r="V110" s="33"/>
      <c r="W110" s="33"/>
      <c r="X110" s="33"/>
      <c r="Y110" s="33"/>
      <c r="AB110" s="243">
        <f>ROW()</f>
        <v>110</v>
      </c>
      <c r="AC110" s="118">
        <f t="shared" ca="1" si="25"/>
        <v>0</v>
      </c>
      <c r="AD110" s="118">
        <f t="shared" ca="1" si="26"/>
        <v>0</v>
      </c>
      <c r="AE110" s="119" t="str">
        <f t="shared" ca="1" si="27"/>
        <v>-</v>
      </c>
      <c r="AF110" s="118" t="str">
        <f t="shared" ca="1" si="28"/>
        <v>-</v>
      </c>
      <c r="AG110" s="119" t="str">
        <f t="shared" ca="1" si="29"/>
        <v>-</v>
      </c>
      <c r="AH110" s="118" t="str">
        <f t="shared" ca="1" si="30"/>
        <v>-</v>
      </c>
      <c r="AI110" s="118">
        <f t="shared" ca="1" si="31"/>
        <v>0</v>
      </c>
      <c r="AJ110" s="120">
        <f t="shared" ca="1" si="32"/>
        <v>0</v>
      </c>
      <c r="AK110" s="118">
        <f t="shared" ca="1" si="33"/>
        <v>0</v>
      </c>
      <c r="AL110" s="118">
        <f t="shared" ca="1" si="34"/>
        <v>0</v>
      </c>
    </row>
    <row r="111" spans="1:38" ht="27" customHeight="1" x14ac:dyDescent="0.25">
      <c r="A111" s="53">
        <f>'OSNOVNA PLAČA'!A105</f>
        <v>96</v>
      </c>
      <c r="B111" s="333" t="str">
        <f t="shared" ca="1" si="21"/>
        <v>A96</v>
      </c>
      <c r="C111" s="333"/>
      <c r="D111" s="54" t="str">
        <f>IF(LEN('OSNOVNA PLAČA'!C105)&gt;0,'OSNOVNA PLAČA'!C105,"")</f>
        <v/>
      </c>
      <c r="E111" s="55" t="str">
        <f>IF(LEN('OSNOVNA PLAČA'!D105)&gt;0,'OSNOVNA PLAČA'!D105,"")</f>
        <v/>
      </c>
      <c r="F111" s="164">
        <f ca="1">IF(LEN(B111)&gt;0,'OBRAČUNANA OSNOVNA PLAČA'!O105,"")</f>
        <v>0</v>
      </c>
      <c r="G111" s="57"/>
      <c r="H111" s="57"/>
      <c r="I111" s="57"/>
      <c r="J111" s="57"/>
      <c r="K111" s="57"/>
      <c r="L111" s="178">
        <f t="shared" si="22"/>
        <v>0</v>
      </c>
      <c r="M111" s="179">
        <f t="shared" ca="1" si="35"/>
        <v>0</v>
      </c>
      <c r="N111" s="179">
        <f t="shared" ca="1" si="37"/>
        <v>0</v>
      </c>
      <c r="O111" s="180">
        <f t="shared" ca="1" si="23"/>
        <v>0</v>
      </c>
      <c r="P111" s="181">
        <f t="shared" ca="1" si="36"/>
        <v>0</v>
      </c>
      <c r="Q111" s="182">
        <f t="shared" ca="1" si="24"/>
        <v>0</v>
      </c>
      <c r="R111" s="182">
        <f ca="1">IF(LEN(B111)&gt;0,'10'!R111-'10'!Q111,"")</f>
        <v>0</v>
      </c>
      <c r="S111" s="183"/>
      <c r="T111" s="33"/>
      <c r="U111" s="33"/>
      <c r="V111" s="33"/>
      <c r="W111" s="33"/>
      <c r="X111" s="33"/>
      <c r="Y111" s="33"/>
      <c r="AB111" s="243">
        <f>ROW()</f>
        <v>111</v>
      </c>
      <c r="AC111" s="118">
        <f t="shared" ca="1" si="25"/>
        <v>0</v>
      </c>
      <c r="AD111" s="118">
        <f t="shared" ca="1" si="26"/>
        <v>0</v>
      </c>
      <c r="AE111" s="119" t="str">
        <f t="shared" ca="1" si="27"/>
        <v>-</v>
      </c>
      <c r="AF111" s="118" t="str">
        <f t="shared" ca="1" si="28"/>
        <v>-</v>
      </c>
      <c r="AG111" s="119" t="str">
        <f t="shared" ca="1" si="29"/>
        <v>-</v>
      </c>
      <c r="AH111" s="118" t="str">
        <f t="shared" ca="1" si="30"/>
        <v>-</v>
      </c>
      <c r="AI111" s="118">
        <f t="shared" ca="1" si="31"/>
        <v>0</v>
      </c>
      <c r="AJ111" s="120">
        <f t="shared" ca="1" si="32"/>
        <v>0</v>
      </c>
      <c r="AK111" s="118">
        <f t="shared" ca="1" si="33"/>
        <v>0</v>
      </c>
      <c r="AL111" s="118">
        <f t="shared" ca="1" si="34"/>
        <v>0</v>
      </c>
    </row>
    <row r="112" spans="1:38" ht="27" customHeight="1" x14ac:dyDescent="0.25">
      <c r="A112" s="53">
        <f>'OSNOVNA PLAČA'!A106</f>
        <v>97</v>
      </c>
      <c r="B112" s="333" t="str">
        <f t="shared" ca="1" si="21"/>
        <v>A97</v>
      </c>
      <c r="C112" s="333"/>
      <c r="D112" s="54" t="str">
        <f>IF(LEN('OSNOVNA PLAČA'!C106)&gt;0,'OSNOVNA PLAČA'!C106,"")</f>
        <v/>
      </c>
      <c r="E112" s="55" t="str">
        <f>IF(LEN('OSNOVNA PLAČA'!D106)&gt;0,'OSNOVNA PLAČA'!D106,"")</f>
        <v/>
      </c>
      <c r="F112" s="164">
        <f ca="1">IF(LEN(B112)&gt;0,'OBRAČUNANA OSNOVNA PLAČA'!O106,"")</f>
        <v>0</v>
      </c>
      <c r="G112" s="57"/>
      <c r="H112" s="57"/>
      <c r="I112" s="57"/>
      <c r="J112" s="57"/>
      <c r="K112" s="57"/>
      <c r="L112" s="178">
        <f t="shared" si="22"/>
        <v>0</v>
      </c>
      <c r="M112" s="179">
        <f t="shared" ca="1" si="35"/>
        <v>0</v>
      </c>
      <c r="N112" s="179">
        <f t="shared" ca="1" si="37"/>
        <v>0</v>
      </c>
      <c r="O112" s="180">
        <f t="shared" ca="1" si="23"/>
        <v>0</v>
      </c>
      <c r="P112" s="181">
        <f t="shared" ca="1" si="36"/>
        <v>0</v>
      </c>
      <c r="Q112" s="182">
        <f t="shared" ca="1" si="24"/>
        <v>0</v>
      </c>
      <c r="R112" s="182">
        <f ca="1">IF(LEN(B112)&gt;0,'10'!R112-'10'!Q112,"")</f>
        <v>0</v>
      </c>
      <c r="S112" s="183"/>
      <c r="T112" s="33"/>
      <c r="U112" s="33"/>
      <c r="V112" s="33"/>
      <c r="W112" s="33"/>
      <c r="X112" s="33"/>
      <c r="Y112" s="33"/>
      <c r="AB112" s="243">
        <f>ROW()</f>
        <v>112</v>
      </c>
      <c r="AC112" s="118">
        <f t="shared" ca="1" si="25"/>
        <v>0</v>
      </c>
      <c r="AD112" s="118">
        <f t="shared" ca="1" si="26"/>
        <v>0</v>
      </c>
      <c r="AE112" s="119" t="str">
        <f t="shared" ca="1" si="27"/>
        <v>-</v>
      </c>
      <c r="AF112" s="118" t="str">
        <f t="shared" ca="1" si="28"/>
        <v>-</v>
      </c>
      <c r="AG112" s="119" t="str">
        <f t="shared" ca="1" si="29"/>
        <v>-</v>
      </c>
      <c r="AH112" s="118" t="str">
        <f t="shared" ca="1" si="30"/>
        <v>-</v>
      </c>
      <c r="AI112" s="118">
        <f t="shared" ca="1" si="31"/>
        <v>0</v>
      </c>
      <c r="AJ112" s="120">
        <f t="shared" ca="1" si="32"/>
        <v>0</v>
      </c>
      <c r="AK112" s="118">
        <f t="shared" ca="1" si="33"/>
        <v>0</v>
      </c>
      <c r="AL112" s="118">
        <f t="shared" ca="1" si="34"/>
        <v>0</v>
      </c>
    </row>
    <row r="113" spans="1:38" ht="27" customHeight="1" x14ac:dyDescent="0.25">
      <c r="A113" s="53">
        <f>'OSNOVNA PLAČA'!A107</f>
        <v>98</v>
      </c>
      <c r="B113" s="333" t="str">
        <f t="shared" ca="1" si="21"/>
        <v>A98</v>
      </c>
      <c r="C113" s="333"/>
      <c r="D113" s="54" t="str">
        <f>IF(LEN('OSNOVNA PLAČA'!C107)&gt;0,'OSNOVNA PLAČA'!C107,"")</f>
        <v/>
      </c>
      <c r="E113" s="55" t="str">
        <f>IF(LEN('OSNOVNA PLAČA'!D107)&gt;0,'OSNOVNA PLAČA'!D107,"")</f>
        <v/>
      </c>
      <c r="F113" s="164">
        <f ca="1">IF(LEN(B113)&gt;0,'OBRAČUNANA OSNOVNA PLAČA'!O107,"")</f>
        <v>0</v>
      </c>
      <c r="G113" s="57"/>
      <c r="H113" s="57"/>
      <c r="I113" s="57"/>
      <c r="J113" s="57"/>
      <c r="K113" s="57"/>
      <c r="L113" s="178">
        <f t="shared" si="22"/>
        <v>0</v>
      </c>
      <c r="M113" s="179">
        <f t="shared" ca="1" si="35"/>
        <v>0</v>
      </c>
      <c r="N113" s="179">
        <f t="shared" ca="1" si="37"/>
        <v>0</v>
      </c>
      <c r="O113" s="180">
        <f t="shared" ca="1" si="23"/>
        <v>0</v>
      </c>
      <c r="P113" s="181">
        <f t="shared" ca="1" si="36"/>
        <v>0</v>
      </c>
      <c r="Q113" s="182">
        <f t="shared" ca="1" si="24"/>
        <v>0</v>
      </c>
      <c r="R113" s="182">
        <f ca="1">IF(LEN(B113)&gt;0,'10'!R113-'10'!Q113,"")</f>
        <v>0</v>
      </c>
      <c r="S113" s="183"/>
      <c r="T113" s="33"/>
      <c r="U113" s="33"/>
      <c r="V113" s="33"/>
      <c r="W113" s="33"/>
      <c r="X113" s="33"/>
      <c r="Y113" s="33"/>
      <c r="AB113" s="243">
        <f>ROW()</f>
        <v>113</v>
      </c>
      <c r="AC113" s="118">
        <f t="shared" ca="1" si="25"/>
        <v>0</v>
      </c>
      <c r="AD113" s="118">
        <f t="shared" ca="1" si="26"/>
        <v>0</v>
      </c>
      <c r="AE113" s="119" t="str">
        <f t="shared" ca="1" si="27"/>
        <v>-</v>
      </c>
      <c r="AF113" s="118" t="str">
        <f t="shared" ca="1" si="28"/>
        <v>-</v>
      </c>
      <c r="AG113" s="119" t="str">
        <f t="shared" ca="1" si="29"/>
        <v>-</v>
      </c>
      <c r="AH113" s="118" t="str">
        <f t="shared" ca="1" si="30"/>
        <v>-</v>
      </c>
      <c r="AI113" s="118">
        <f t="shared" ca="1" si="31"/>
        <v>0</v>
      </c>
      <c r="AJ113" s="120">
        <f t="shared" ca="1" si="32"/>
        <v>0</v>
      </c>
      <c r="AK113" s="118">
        <f t="shared" ca="1" si="33"/>
        <v>0</v>
      </c>
      <c r="AL113" s="118">
        <f t="shared" ca="1" si="34"/>
        <v>0</v>
      </c>
    </row>
    <row r="114" spans="1:38" ht="27" customHeight="1" x14ac:dyDescent="0.25">
      <c r="A114" s="53">
        <f>'OSNOVNA PLAČA'!A108</f>
        <v>99</v>
      </c>
      <c r="B114" s="333" t="str">
        <f t="shared" ca="1" si="21"/>
        <v>A99</v>
      </c>
      <c r="C114" s="333"/>
      <c r="D114" s="54" t="str">
        <f>IF(LEN('OSNOVNA PLAČA'!C108)&gt;0,'OSNOVNA PLAČA'!C108,"")</f>
        <v/>
      </c>
      <c r="E114" s="55" t="str">
        <f>IF(LEN('OSNOVNA PLAČA'!D108)&gt;0,'OSNOVNA PLAČA'!D108,"")</f>
        <v/>
      </c>
      <c r="F114" s="164">
        <f ca="1">IF(LEN(B114)&gt;0,'OBRAČUNANA OSNOVNA PLAČA'!O108,"")</f>
        <v>0</v>
      </c>
      <c r="G114" s="57"/>
      <c r="H114" s="57"/>
      <c r="I114" s="57"/>
      <c r="J114" s="57"/>
      <c r="K114" s="57"/>
      <c r="L114" s="178">
        <f t="shared" si="22"/>
        <v>0</v>
      </c>
      <c r="M114" s="179">
        <f t="shared" ca="1" si="35"/>
        <v>0</v>
      </c>
      <c r="N114" s="179">
        <f t="shared" ca="1" si="37"/>
        <v>0</v>
      </c>
      <c r="O114" s="180">
        <f t="shared" ca="1" si="23"/>
        <v>0</v>
      </c>
      <c r="P114" s="181">
        <f t="shared" ca="1" si="36"/>
        <v>0</v>
      </c>
      <c r="Q114" s="182">
        <f t="shared" ca="1" si="24"/>
        <v>0</v>
      </c>
      <c r="R114" s="182">
        <f ca="1">IF(LEN(B114)&gt;0,'10'!R114-'10'!Q114,"")</f>
        <v>0</v>
      </c>
      <c r="S114" s="183"/>
      <c r="T114" s="33"/>
      <c r="U114" s="33"/>
      <c r="V114" s="33"/>
      <c r="W114" s="33"/>
      <c r="X114" s="33"/>
      <c r="Y114" s="33"/>
      <c r="AB114" s="243">
        <f>ROW()</f>
        <v>114</v>
      </c>
      <c r="AC114" s="118">
        <f t="shared" ca="1" si="25"/>
        <v>0</v>
      </c>
      <c r="AD114" s="118">
        <f t="shared" ca="1" si="26"/>
        <v>0</v>
      </c>
      <c r="AE114" s="119" t="str">
        <f t="shared" ca="1" si="27"/>
        <v>-</v>
      </c>
      <c r="AF114" s="118" t="str">
        <f t="shared" ca="1" si="28"/>
        <v>-</v>
      </c>
      <c r="AG114" s="119" t="str">
        <f t="shared" ca="1" si="29"/>
        <v>-</v>
      </c>
      <c r="AH114" s="118" t="str">
        <f t="shared" ca="1" si="30"/>
        <v>-</v>
      </c>
      <c r="AI114" s="118">
        <f t="shared" ca="1" si="31"/>
        <v>0</v>
      </c>
      <c r="AJ114" s="120">
        <f t="shared" ca="1" si="32"/>
        <v>0</v>
      </c>
      <c r="AK114" s="118">
        <f t="shared" ca="1" si="33"/>
        <v>0</v>
      </c>
      <c r="AL114" s="118">
        <f t="shared" ca="1" si="34"/>
        <v>0</v>
      </c>
    </row>
    <row r="115" spans="1:38" ht="27" customHeight="1" x14ac:dyDescent="0.25">
      <c r="A115" s="53">
        <f>'OSNOVNA PLAČA'!A109</f>
        <v>100</v>
      </c>
      <c r="B115" s="333" t="str">
        <f t="shared" ca="1" si="21"/>
        <v>A100</v>
      </c>
      <c r="C115" s="333"/>
      <c r="D115" s="54" t="str">
        <f>IF(LEN('OSNOVNA PLAČA'!C109)&gt;0,'OSNOVNA PLAČA'!C109,"")</f>
        <v/>
      </c>
      <c r="E115" s="55" t="str">
        <f>IF(LEN('OSNOVNA PLAČA'!D109)&gt;0,'OSNOVNA PLAČA'!D109,"")</f>
        <v/>
      </c>
      <c r="F115" s="164">
        <f ca="1">IF(LEN(B115)&gt;0,'OBRAČUNANA OSNOVNA PLAČA'!O109,"")</f>
        <v>0</v>
      </c>
      <c r="G115" s="57"/>
      <c r="H115" s="57"/>
      <c r="I115" s="57"/>
      <c r="J115" s="57"/>
      <c r="K115" s="57"/>
      <c r="L115" s="178">
        <f t="shared" si="22"/>
        <v>0</v>
      </c>
      <c r="M115" s="179">
        <f t="shared" ca="1" si="35"/>
        <v>0</v>
      </c>
      <c r="N115" s="179">
        <f t="shared" ca="1" si="37"/>
        <v>0</v>
      </c>
      <c r="O115" s="180">
        <f t="shared" ca="1" si="23"/>
        <v>0</v>
      </c>
      <c r="P115" s="181">
        <f t="shared" ca="1" si="36"/>
        <v>0</v>
      </c>
      <c r="Q115" s="182">
        <f t="shared" ca="1" si="24"/>
        <v>0</v>
      </c>
      <c r="R115" s="182">
        <f ca="1">IF(LEN(B115)&gt;0,'10'!R115-'10'!Q115,"")</f>
        <v>0</v>
      </c>
      <c r="S115" s="183"/>
      <c r="T115" s="33"/>
      <c r="U115" s="33"/>
      <c r="V115" s="33"/>
      <c r="W115" s="33"/>
      <c r="X115" s="33"/>
      <c r="Y115" s="33"/>
      <c r="AB115" s="243">
        <f>ROW()</f>
        <v>115</v>
      </c>
      <c r="AC115" s="118">
        <f t="shared" ca="1" si="25"/>
        <v>0</v>
      </c>
      <c r="AD115" s="118">
        <f t="shared" ca="1" si="26"/>
        <v>0</v>
      </c>
      <c r="AE115" s="119" t="str">
        <f t="shared" ca="1" si="27"/>
        <v>-</v>
      </c>
      <c r="AF115" s="118" t="str">
        <f t="shared" ca="1" si="28"/>
        <v>-</v>
      </c>
      <c r="AG115" s="119" t="str">
        <f t="shared" ca="1" si="29"/>
        <v>-</v>
      </c>
      <c r="AH115" s="118" t="str">
        <f t="shared" ca="1" si="30"/>
        <v>-</v>
      </c>
      <c r="AI115" s="118">
        <f t="shared" ca="1" si="31"/>
        <v>0</v>
      </c>
      <c r="AJ115" s="120">
        <f t="shared" ca="1" si="32"/>
        <v>0</v>
      </c>
      <c r="AK115" s="118">
        <f t="shared" ca="1" si="33"/>
        <v>0</v>
      </c>
      <c r="AL115" s="118">
        <f t="shared" ca="1" si="34"/>
        <v>0</v>
      </c>
    </row>
    <row r="116" spans="1:38" ht="27" customHeight="1" x14ac:dyDescent="0.25">
      <c r="A116" s="53">
        <f>'OSNOVNA PLAČA'!A110</f>
        <v>101</v>
      </c>
      <c r="B116" s="333" t="str">
        <f t="shared" ca="1" si="21"/>
        <v>A101</v>
      </c>
      <c r="C116" s="333"/>
      <c r="D116" s="54" t="str">
        <f>IF(LEN('OSNOVNA PLAČA'!C110)&gt;0,'OSNOVNA PLAČA'!C110,"")</f>
        <v>VII</v>
      </c>
      <c r="E116" s="55">
        <f>IF(LEN('OSNOVNA PLAČA'!D110)&gt;0,'OSNOVNA PLAČA'!D110,"")</f>
        <v>54</v>
      </c>
      <c r="F116" s="164">
        <f ca="1">IF(LEN(B116)&gt;0,'OBRAČUNANA OSNOVNA PLAČA'!O110,"")</f>
        <v>3500</v>
      </c>
      <c r="G116" s="57"/>
      <c r="H116" s="57"/>
      <c r="I116" s="57"/>
      <c r="J116" s="57"/>
      <c r="K116" s="57"/>
      <c r="L116" s="178">
        <f t="shared" si="22"/>
        <v>0</v>
      </c>
      <c r="M116" s="179">
        <f t="shared" ca="1" si="35"/>
        <v>0</v>
      </c>
      <c r="N116" s="179">
        <f t="shared" ca="1" si="37"/>
        <v>0</v>
      </c>
      <c r="O116" s="180">
        <f t="shared" ca="1" si="23"/>
        <v>0</v>
      </c>
      <c r="P116" s="181">
        <f t="shared" ca="1" si="36"/>
        <v>0</v>
      </c>
      <c r="Q116" s="182">
        <f t="shared" ca="1" si="24"/>
        <v>0</v>
      </c>
      <c r="R116" s="182">
        <f ca="1">IF(LEN(B116)&gt;0,'10'!R116-'10'!Q116,"")</f>
        <v>6635.0636371665787</v>
      </c>
      <c r="S116" s="183"/>
      <c r="T116" s="33"/>
      <c r="U116" s="33"/>
      <c r="V116" s="33"/>
      <c r="W116" s="33"/>
      <c r="X116" s="33"/>
      <c r="Y116" s="33"/>
      <c r="AB116" s="243">
        <f>ROW()</f>
        <v>116</v>
      </c>
      <c r="AC116" s="118">
        <f t="shared" ca="1" si="25"/>
        <v>0</v>
      </c>
      <c r="AD116" s="118">
        <f t="shared" ca="1" si="26"/>
        <v>7000</v>
      </c>
      <c r="AE116" s="119">
        <f t="shared" ca="1" si="27"/>
        <v>0</v>
      </c>
      <c r="AF116" s="118">
        <f t="shared" ca="1" si="28"/>
        <v>0</v>
      </c>
      <c r="AG116" s="119">
        <f t="shared" ca="1" si="29"/>
        <v>0</v>
      </c>
      <c r="AH116" s="118">
        <f t="shared" ca="1" si="30"/>
        <v>0</v>
      </c>
      <c r="AI116" s="118">
        <f t="shared" ca="1" si="31"/>
        <v>0</v>
      </c>
      <c r="AJ116" s="120">
        <f t="shared" ca="1" si="32"/>
        <v>7000</v>
      </c>
      <c r="AK116" s="118">
        <f t="shared" ca="1" si="33"/>
        <v>3500</v>
      </c>
      <c r="AL116" s="118">
        <f t="shared" ca="1" si="34"/>
        <v>3500</v>
      </c>
    </row>
    <row r="117" spans="1:38" ht="27" customHeight="1" x14ac:dyDescent="0.25">
      <c r="A117" s="53">
        <f>'OSNOVNA PLAČA'!A111</f>
        <v>102</v>
      </c>
      <c r="B117" s="333" t="str">
        <f t="shared" ca="1" si="21"/>
        <v>A102</v>
      </c>
      <c r="C117" s="333"/>
      <c r="D117" s="54" t="str">
        <f>IF(LEN('OSNOVNA PLAČA'!C111)&gt;0,'OSNOVNA PLAČA'!C111,"")</f>
        <v/>
      </c>
      <c r="E117" s="55" t="str">
        <f>IF(LEN('OSNOVNA PLAČA'!D111)&gt;0,'OSNOVNA PLAČA'!D111,"")</f>
        <v/>
      </c>
      <c r="F117" s="164">
        <f ca="1">IF(LEN(B117)&gt;0,'OBRAČUNANA OSNOVNA PLAČA'!O111,"")</f>
        <v>0</v>
      </c>
      <c r="G117" s="57"/>
      <c r="H117" s="57"/>
      <c r="I117" s="57"/>
      <c r="J117" s="57"/>
      <c r="K117" s="57"/>
      <c r="L117" s="178">
        <f t="shared" si="22"/>
        <v>0</v>
      </c>
      <c r="M117" s="179">
        <f t="shared" ca="1" si="35"/>
        <v>0</v>
      </c>
      <c r="N117" s="179">
        <f t="shared" ca="1" si="37"/>
        <v>0</v>
      </c>
      <c r="O117" s="180">
        <f t="shared" ca="1" si="23"/>
        <v>0</v>
      </c>
      <c r="P117" s="181">
        <f t="shared" ca="1" si="36"/>
        <v>0</v>
      </c>
      <c r="Q117" s="182">
        <f t="shared" ca="1" si="24"/>
        <v>0</v>
      </c>
      <c r="R117" s="182">
        <f ca="1">IF(LEN(B117)&gt;0,'10'!R117-'10'!Q117,"")</f>
        <v>0</v>
      </c>
      <c r="S117" s="183"/>
      <c r="T117" s="33"/>
      <c r="U117" s="33"/>
      <c r="V117" s="33"/>
      <c r="W117" s="33"/>
      <c r="X117" s="33"/>
      <c r="Y117" s="33"/>
      <c r="AB117" s="243">
        <f>ROW()</f>
        <v>117</v>
      </c>
      <c r="AC117" s="118">
        <f t="shared" ca="1" si="25"/>
        <v>0</v>
      </c>
      <c r="AD117" s="118">
        <f t="shared" ca="1" si="26"/>
        <v>0</v>
      </c>
      <c r="AE117" s="119" t="str">
        <f t="shared" ca="1" si="27"/>
        <v>-</v>
      </c>
      <c r="AF117" s="118" t="str">
        <f t="shared" ca="1" si="28"/>
        <v>-</v>
      </c>
      <c r="AG117" s="119" t="str">
        <f t="shared" ca="1" si="29"/>
        <v>-</v>
      </c>
      <c r="AH117" s="118" t="str">
        <f t="shared" ca="1" si="30"/>
        <v>-</v>
      </c>
      <c r="AI117" s="118">
        <f t="shared" ca="1" si="31"/>
        <v>0</v>
      </c>
      <c r="AJ117" s="120">
        <f t="shared" ca="1" si="32"/>
        <v>0</v>
      </c>
      <c r="AK117" s="118">
        <f t="shared" ca="1" si="33"/>
        <v>0</v>
      </c>
      <c r="AL117" s="118">
        <f t="shared" ca="1" si="34"/>
        <v>0</v>
      </c>
    </row>
    <row r="118" spans="1:38" ht="27" customHeight="1" x14ac:dyDescent="0.25">
      <c r="A118" s="53">
        <f>'OSNOVNA PLAČA'!A112</f>
        <v>103</v>
      </c>
      <c r="B118" s="333" t="str">
        <f t="shared" ca="1" si="21"/>
        <v>A103</v>
      </c>
      <c r="C118" s="333"/>
      <c r="D118" s="54" t="str">
        <f>IF(LEN('OSNOVNA PLAČA'!C112)&gt;0,'OSNOVNA PLAČA'!C112,"")</f>
        <v/>
      </c>
      <c r="E118" s="55" t="str">
        <f>IF(LEN('OSNOVNA PLAČA'!D112)&gt;0,'OSNOVNA PLAČA'!D112,"")</f>
        <v/>
      </c>
      <c r="F118" s="164">
        <f ca="1">IF(LEN(B118)&gt;0,'OBRAČUNANA OSNOVNA PLAČA'!O112,"")</f>
        <v>0</v>
      </c>
      <c r="G118" s="57"/>
      <c r="H118" s="57"/>
      <c r="I118" s="57"/>
      <c r="J118" s="57"/>
      <c r="K118" s="57"/>
      <c r="L118" s="178">
        <f t="shared" si="22"/>
        <v>0</v>
      </c>
      <c r="M118" s="179">
        <f t="shared" ca="1" si="35"/>
        <v>0</v>
      </c>
      <c r="N118" s="179">
        <f t="shared" ca="1" si="37"/>
        <v>0</v>
      </c>
      <c r="O118" s="180">
        <f t="shared" ca="1" si="23"/>
        <v>0</v>
      </c>
      <c r="P118" s="181">
        <f t="shared" ca="1" si="36"/>
        <v>0</v>
      </c>
      <c r="Q118" s="182">
        <f t="shared" ca="1" si="24"/>
        <v>0</v>
      </c>
      <c r="R118" s="182">
        <f ca="1">IF(LEN(B118)&gt;0,'10'!R118-'10'!Q118,"")</f>
        <v>0</v>
      </c>
      <c r="S118" s="183"/>
      <c r="T118" s="33"/>
      <c r="U118" s="33"/>
      <c r="V118" s="33"/>
      <c r="W118" s="33"/>
      <c r="X118" s="33"/>
      <c r="Y118" s="33"/>
      <c r="AB118" s="243">
        <f>ROW()</f>
        <v>118</v>
      </c>
      <c r="AC118" s="118">
        <f t="shared" ca="1" si="25"/>
        <v>0</v>
      </c>
      <c r="AD118" s="118">
        <f t="shared" ca="1" si="26"/>
        <v>0</v>
      </c>
      <c r="AE118" s="119" t="str">
        <f t="shared" ca="1" si="27"/>
        <v>-</v>
      </c>
      <c r="AF118" s="118" t="str">
        <f t="shared" ca="1" si="28"/>
        <v>-</v>
      </c>
      <c r="AG118" s="119" t="str">
        <f t="shared" ca="1" si="29"/>
        <v>-</v>
      </c>
      <c r="AH118" s="118" t="str">
        <f t="shared" ca="1" si="30"/>
        <v>-</v>
      </c>
      <c r="AI118" s="118">
        <f t="shared" ca="1" si="31"/>
        <v>0</v>
      </c>
      <c r="AJ118" s="120">
        <f t="shared" ca="1" si="32"/>
        <v>0</v>
      </c>
      <c r="AK118" s="118">
        <f t="shared" ca="1" si="33"/>
        <v>0</v>
      </c>
      <c r="AL118" s="118">
        <f t="shared" ca="1" si="34"/>
        <v>0</v>
      </c>
    </row>
    <row r="119" spans="1:38" ht="27" customHeight="1" x14ac:dyDescent="0.25">
      <c r="A119" s="53">
        <f>'OSNOVNA PLAČA'!A113</f>
        <v>104</v>
      </c>
      <c r="B119" s="333" t="str">
        <f t="shared" ca="1" si="21"/>
        <v>A104</v>
      </c>
      <c r="C119" s="333"/>
      <c r="D119" s="54" t="str">
        <f>IF(LEN('OSNOVNA PLAČA'!C113)&gt;0,'OSNOVNA PLAČA'!C113,"")</f>
        <v/>
      </c>
      <c r="E119" s="55" t="str">
        <f>IF(LEN('OSNOVNA PLAČA'!D113)&gt;0,'OSNOVNA PLAČA'!D113,"")</f>
        <v/>
      </c>
      <c r="F119" s="164">
        <f ca="1">IF(LEN(B119)&gt;0,'OBRAČUNANA OSNOVNA PLAČA'!O113,"")</f>
        <v>0</v>
      </c>
      <c r="G119" s="57"/>
      <c r="H119" s="57"/>
      <c r="I119" s="57"/>
      <c r="J119" s="57"/>
      <c r="K119" s="57"/>
      <c r="L119" s="178">
        <f t="shared" si="22"/>
        <v>0</v>
      </c>
      <c r="M119" s="179">
        <f t="shared" ca="1" si="35"/>
        <v>0</v>
      </c>
      <c r="N119" s="179">
        <f t="shared" ca="1" si="37"/>
        <v>0</v>
      </c>
      <c r="O119" s="180">
        <f t="shared" ca="1" si="23"/>
        <v>0</v>
      </c>
      <c r="P119" s="181">
        <f t="shared" ca="1" si="36"/>
        <v>0</v>
      </c>
      <c r="Q119" s="182">
        <f t="shared" ca="1" si="24"/>
        <v>0</v>
      </c>
      <c r="R119" s="182">
        <f ca="1">IF(LEN(B119)&gt;0,'10'!R119-'10'!Q119,"")</f>
        <v>0</v>
      </c>
      <c r="S119" s="183"/>
      <c r="T119" s="33"/>
      <c r="U119" s="33"/>
      <c r="V119" s="33"/>
      <c r="W119" s="33"/>
      <c r="X119" s="33"/>
      <c r="Y119" s="33"/>
      <c r="AB119" s="243">
        <f>ROW()</f>
        <v>119</v>
      </c>
      <c r="AC119" s="118">
        <f t="shared" ca="1" si="25"/>
        <v>0</v>
      </c>
      <c r="AD119" s="118">
        <f t="shared" ca="1" si="26"/>
        <v>0</v>
      </c>
      <c r="AE119" s="119" t="str">
        <f t="shared" ca="1" si="27"/>
        <v>-</v>
      </c>
      <c r="AF119" s="118" t="str">
        <f t="shared" ca="1" si="28"/>
        <v>-</v>
      </c>
      <c r="AG119" s="119" t="str">
        <f t="shared" ca="1" si="29"/>
        <v>-</v>
      </c>
      <c r="AH119" s="118" t="str">
        <f t="shared" ca="1" si="30"/>
        <v>-</v>
      </c>
      <c r="AI119" s="118">
        <f t="shared" ca="1" si="31"/>
        <v>0</v>
      </c>
      <c r="AJ119" s="120">
        <f t="shared" ca="1" si="32"/>
        <v>0</v>
      </c>
      <c r="AK119" s="118">
        <f t="shared" ca="1" si="33"/>
        <v>0</v>
      </c>
      <c r="AL119" s="118">
        <f t="shared" ca="1" si="34"/>
        <v>0</v>
      </c>
    </row>
    <row r="120" spans="1:38" ht="27" customHeight="1" x14ac:dyDescent="0.25">
      <c r="A120" s="53">
        <f>'OSNOVNA PLAČA'!A114</f>
        <v>105</v>
      </c>
      <c r="B120" s="333" t="str">
        <f t="shared" ca="1" si="21"/>
        <v>A105</v>
      </c>
      <c r="C120" s="333"/>
      <c r="D120" s="54" t="str">
        <f>IF(LEN('OSNOVNA PLAČA'!C114)&gt;0,'OSNOVNA PLAČA'!C114,"")</f>
        <v/>
      </c>
      <c r="E120" s="55" t="str">
        <f>IF(LEN('OSNOVNA PLAČA'!D114)&gt;0,'OSNOVNA PLAČA'!D114,"")</f>
        <v/>
      </c>
      <c r="F120" s="164">
        <f ca="1">IF(LEN(B120)&gt;0,'OBRAČUNANA OSNOVNA PLAČA'!O114,"")</f>
        <v>0</v>
      </c>
      <c r="G120" s="57"/>
      <c r="H120" s="57"/>
      <c r="I120" s="57"/>
      <c r="J120" s="57"/>
      <c r="K120" s="57"/>
      <c r="L120" s="178">
        <f t="shared" si="22"/>
        <v>0</v>
      </c>
      <c r="M120" s="179">
        <f t="shared" ca="1" si="35"/>
        <v>0</v>
      </c>
      <c r="N120" s="179">
        <f t="shared" ca="1" si="37"/>
        <v>0</v>
      </c>
      <c r="O120" s="180">
        <f t="shared" ca="1" si="23"/>
        <v>0</v>
      </c>
      <c r="P120" s="181">
        <f t="shared" ca="1" si="36"/>
        <v>0</v>
      </c>
      <c r="Q120" s="182">
        <f t="shared" ca="1" si="24"/>
        <v>0</v>
      </c>
      <c r="R120" s="182">
        <f ca="1">IF(LEN(B120)&gt;0,'10'!R120-'10'!Q120,"")</f>
        <v>0</v>
      </c>
      <c r="S120" s="183"/>
      <c r="T120" s="33"/>
      <c r="U120" s="33"/>
      <c r="V120" s="33"/>
      <c r="W120" s="33"/>
      <c r="X120" s="33"/>
      <c r="Y120" s="33"/>
      <c r="AB120" s="243">
        <f>ROW()</f>
        <v>120</v>
      </c>
      <c r="AC120" s="118">
        <f t="shared" ca="1" si="25"/>
        <v>0</v>
      </c>
      <c r="AD120" s="118">
        <f t="shared" ca="1" si="26"/>
        <v>0</v>
      </c>
      <c r="AE120" s="119" t="str">
        <f t="shared" ca="1" si="27"/>
        <v>-</v>
      </c>
      <c r="AF120" s="118" t="str">
        <f t="shared" ca="1" si="28"/>
        <v>-</v>
      </c>
      <c r="AG120" s="119" t="str">
        <f t="shared" ca="1" si="29"/>
        <v>-</v>
      </c>
      <c r="AH120" s="118" t="str">
        <f t="shared" ca="1" si="30"/>
        <v>-</v>
      </c>
      <c r="AI120" s="118">
        <f t="shared" ca="1" si="31"/>
        <v>0</v>
      </c>
      <c r="AJ120" s="120">
        <f t="shared" ca="1" si="32"/>
        <v>0</v>
      </c>
      <c r="AK120" s="118">
        <f t="shared" ca="1" si="33"/>
        <v>0</v>
      </c>
      <c r="AL120" s="118">
        <f t="shared" ca="1" si="34"/>
        <v>0</v>
      </c>
    </row>
    <row r="121" spans="1:38" ht="27" customHeight="1" x14ac:dyDescent="0.25">
      <c r="A121" s="53">
        <f>'OSNOVNA PLAČA'!A115</f>
        <v>106</v>
      </c>
      <c r="B121" s="333" t="str">
        <f t="shared" ca="1" si="21"/>
        <v>A106</v>
      </c>
      <c r="C121" s="333"/>
      <c r="D121" s="54" t="str">
        <f>IF(LEN('OSNOVNA PLAČA'!C115)&gt;0,'OSNOVNA PLAČA'!C115,"")</f>
        <v/>
      </c>
      <c r="E121" s="55" t="str">
        <f>IF(LEN('OSNOVNA PLAČA'!D115)&gt;0,'OSNOVNA PLAČA'!D115,"")</f>
        <v/>
      </c>
      <c r="F121" s="164">
        <f ca="1">IF(LEN(B121)&gt;0,'OBRAČUNANA OSNOVNA PLAČA'!O115,"")</f>
        <v>0</v>
      </c>
      <c r="G121" s="57"/>
      <c r="H121" s="57"/>
      <c r="I121" s="57"/>
      <c r="J121" s="57"/>
      <c r="K121" s="57"/>
      <c r="L121" s="178">
        <f t="shared" si="22"/>
        <v>0</v>
      </c>
      <c r="M121" s="179">
        <f t="shared" ca="1" si="35"/>
        <v>0</v>
      </c>
      <c r="N121" s="179">
        <f t="shared" ca="1" si="37"/>
        <v>0</v>
      </c>
      <c r="O121" s="180">
        <f t="shared" ca="1" si="23"/>
        <v>0</v>
      </c>
      <c r="P121" s="181">
        <f t="shared" ca="1" si="36"/>
        <v>0</v>
      </c>
      <c r="Q121" s="182">
        <f t="shared" ca="1" si="24"/>
        <v>0</v>
      </c>
      <c r="R121" s="182">
        <f ca="1">IF(LEN(B121)&gt;0,'10'!R121-'10'!Q121,"")</f>
        <v>0</v>
      </c>
      <c r="S121" s="183"/>
      <c r="T121" s="33"/>
      <c r="U121" s="33"/>
      <c r="V121" s="33"/>
      <c r="W121" s="33"/>
      <c r="X121" s="33"/>
      <c r="Y121" s="33"/>
      <c r="AB121" s="243">
        <f>ROW()</f>
        <v>121</v>
      </c>
      <c r="AC121" s="118">
        <f t="shared" ca="1" si="25"/>
        <v>0</v>
      </c>
      <c r="AD121" s="118">
        <f t="shared" ca="1" si="26"/>
        <v>0</v>
      </c>
      <c r="AE121" s="119" t="str">
        <f t="shared" ca="1" si="27"/>
        <v>-</v>
      </c>
      <c r="AF121" s="118" t="str">
        <f t="shared" ca="1" si="28"/>
        <v>-</v>
      </c>
      <c r="AG121" s="119" t="str">
        <f t="shared" ca="1" si="29"/>
        <v>-</v>
      </c>
      <c r="AH121" s="118" t="str">
        <f t="shared" ca="1" si="30"/>
        <v>-</v>
      </c>
      <c r="AI121" s="118">
        <f t="shared" ca="1" si="31"/>
        <v>0</v>
      </c>
      <c r="AJ121" s="120">
        <f t="shared" ca="1" si="32"/>
        <v>0</v>
      </c>
      <c r="AK121" s="118">
        <f t="shared" ca="1" si="33"/>
        <v>0</v>
      </c>
      <c r="AL121" s="118">
        <f t="shared" ca="1" si="34"/>
        <v>0</v>
      </c>
    </row>
    <row r="122" spans="1:38" ht="27" customHeight="1" x14ac:dyDescent="0.25">
      <c r="A122" s="53">
        <f>'OSNOVNA PLAČA'!A116</f>
        <v>107</v>
      </c>
      <c r="B122" s="333" t="str">
        <f t="shared" ca="1" si="21"/>
        <v>A107</v>
      </c>
      <c r="C122" s="333"/>
      <c r="D122" s="54" t="str">
        <f>IF(LEN('OSNOVNA PLAČA'!C116)&gt;0,'OSNOVNA PLAČA'!C116,"")</f>
        <v/>
      </c>
      <c r="E122" s="55" t="str">
        <f>IF(LEN('OSNOVNA PLAČA'!D116)&gt;0,'OSNOVNA PLAČA'!D116,"")</f>
        <v/>
      </c>
      <c r="F122" s="164">
        <f ca="1">IF(LEN(B122)&gt;0,'OBRAČUNANA OSNOVNA PLAČA'!O116,"")</f>
        <v>0</v>
      </c>
      <c r="G122" s="57"/>
      <c r="H122" s="57"/>
      <c r="I122" s="57"/>
      <c r="J122" s="57"/>
      <c r="K122" s="57"/>
      <c r="L122" s="178">
        <f t="shared" si="22"/>
        <v>0</v>
      </c>
      <c r="M122" s="179">
        <f t="shared" ca="1" si="35"/>
        <v>0</v>
      </c>
      <c r="N122" s="179">
        <f t="shared" ca="1" si="37"/>
        <v>0</v>
      </c>
      <c r="O122" s="180">
        <f t="shared" ca="1" si="23"/>
        <v>0</v>
      </c>
      <c r="P122" s="181">
        <f t="shared" ca="1" si="36"/>
        <v>0</v>
      </c>
      <c r="Q122" s="182">
        <f t="shared" ca="1" si="24"/>
        <v>0</v>
      </c>
      <c r="R122" s="182">
        <f ca="1">IF(LEN(B122)&gt;0,'10'!R122-'10'!Q122,"")</f>
        <v>0</v>
      </c>
      <c r="S122" s="183"/>
      <c r="T122" s="33"/>
      <c r="U122" s="33"/>
      <c r="V122" s="33"/>
      <c r="W122" s="33"/>
      <c r="X122" s="33"/>
      <c r="Y122" s="33"/>
      <c r="AB122" s="243">
        <f>ROW()</f>
        <v>122</v>
      </c>
      <c r="AC122" s="118">
        <f t="shared" ca="1" si="25"/>
        <v>0</v>
      </c>
      <c r="AD122" s="118">
        <f t="shared" ca="1" si="26"/>
        <v>0</v>
      </c>
      <c r="AE122" s="119" t="str">
        <f t="shared" ca="1" si="27"/>
        <v>-</v>
      </c>
      <c r="AF122" s="118" t="str">
        <f t="shared" ca="1" si="28"/>
        <v>-</v>
      </c>
      <c r="AG122" s="119" t="str">
        <f t="shared" ca="1" si="29"/>
        <v>-</v>
      </c>
      <c r="AH122" s="118" t="str">
        <f t="shared" ca="1" si="30"/>
        <v>-</v>
      </c>
      <c r="AI122" s="118">
        <f t="shared" ca="1" si="31"/>
        <v>0</v>
      </c>
      <c r="AJ122" s="120">
        <f t="shared" ca="1" si="32"/>
        <v>0</v>
      </c>
      <c r="AK122" s="118">
        <f t="shared" ca="1" si="33"/>
        <v>0</v>
      </c>
      <c r="AL122" s="118">
        <f t="shared" ca="1" si="34"/>
        <v>0</v>
      </c>
    </row>
    <row r="123" spans="1:38" ht="27" customHeight="1" x14ac:dyDescent="0.25">
      <c r="A123" s="53">
        <f>'OSNOVNA PLAČA'!A117</f>
        <v>108</v>
      </c>
      <c r="B123" s="333" t="str">
        <f t="shared" ca="1" si="21"/>
        <v>A108</v>
      </c>
      <c r="C123" s="333"/>
      <c r="D123" s="54" t="str">
        <f>IF(LEN('OSNOVNA PLAČA'!C117)&gt;0,'OSNOVNA PLAČA'!C117,"")</f>
        <v/>
      </c>
      <c r="E123" s="55" t="str">
        <f>IF(LEN('OSNOVNA PLAČA'!D117)&gt;0,'OSNOVNA PLAČA'!D117,"")</f>
        <v/>
      </c>
      <c r="F123" s="164">
        <f ca="1">IF(LEN(B123)&gt;0,'OBRAČUNANA OSNOVNA PLAČA'!O117,"")</f>
        <v>0</v>
      </c>
      <c r="G123" s="57"/>
      <c r="H123" s="57"/>
      <c r="I123" s="57"/>
      <c r="J123" s="57"/>
      <c r="K123" s="57"/>
      <c r="L123" s="178">
        <f t="shared" si="22"/>
        <v>0</v>
      </c>
      <c r="M123" s="179">
        <f t="shared" ca="1" si="35"/>
        <v>0</v>
      </c>
      <c r="N123" s="179">
        <f t="shared" ca="1" si="37"/>
        <v>0</v>
      </c>
      <c r="O123" s="180">
        <f t="shared" ca="1" si="23"/>
        <v>0</v>
      </c>
      <c r="P123" s="181">
        <f t="shared" ca="1" si="36"/>
        <v>0</v>
      </c>
      <c r="Q123" s="182">
        <f t="shared" ca="1" si="24"/>
        <v>0</v>
      </c>
      <c r="R123" s="182">
        <f ca="1">IF(LEN(B123)&gt;0,'10'!R123-'10'!Q123,"")</f>
        <v>0</v>
      </c>
      <c r="S123" s="183"/>
      <c r="T123" s="33"/>
      <c r="U123" s="33"/>
      <c r="V123" s="33"/>
      <c r="W123" s="33"/>
      <c r="X123" s="33"/>
      <c r="Y123" s="33"/>
      <c r="AB123" s="243">
        <f>ROW()</f>
        <v>123</v>
      </c>
      <c r="AC123" s="118">
        <f t="shared" ca="1" si="25"/>
        <v>0</v>
      </c>
      <c r="AD123" s="118">
        <f t="shared" ca="1" si="26"/>
        <v>0</v>
      </c>
      <c r="AE123" s="119" t="str">
        <f t="shared" ca="1" si="27"/>
        <v>-</v>
      </c>
      <c r="AF123" s="118" t="str">
        <f t="shared" ca="1" si="28"/>
        <v>-</v>
      </c>
      <c r="AG123" s="119" t="str">
        <f t="shared" ca="1" si="29"/>
        <v>-</v>
      </c>
      <c r="AH123" s="118" t="str">
        <f t="shared" ca="1" si="30"/>
        <v>-</v>
      </c>
      <c r="AI123" s="118">
        <f t="shared" ca="1" si="31"/>
        <v>0</v>
      </c>
      <c r="AJ123" s="120">
        <f t="shared" ca="1" si="32"/>
        <v>0</v>
      </c>
      <c r="AK123" s="118">
        <f t="shared" ca="1" si="33"/>
        <v>0</v>
      </c>
      <c r="AL123" s="118">
        <f t="shared" ca="1" si="34"/>
        <v>0</v>
      </c>
    </row>
    <row r="124" spans="1:38" ht="27" customHeight="1" x14ac:dyDescent="0.25">
      <c r="A124" s="53">
        <f>'OSNOVNA PLAČA'!A118</f>
        <v>109</v>
      </c>
      <c r="B124" s="333" t="str">
        <f t="shared" ca="1" si="21"/>
        <v>A109</v>
      </c>
      <c r="C124" s="333"/>
      <c r="D124" s="54" t="str">
        <f>IF(LEN('OSNOVNA PLAČA'!C118)&gt;0,'OSNOVNA PLAČA'!C118,"")</f>
        <v/>
      </c>
      <c r="E124" s="55" t="str">
        <f>IF(LEN('OSNOVNA PLAČA'!D118)&gt;0,'OSNOVNA PLAČA'!D118,"")</f>
        <v/>
      </c>
      <c r="F124" s="164">
        <f ca="1">IF(LEN(B124)&gt;0,'OBRAČUNANA OSNOVNA PLAČA'!O118,"")</f>
        <v>0</v>
      </c>
      <c r="G124" s="57"/>
      <c r="H124" s="57"/>
      <c r="I124" s="57"/>
      <c r="J124" s="57"/>
      <c r="K124" s="57"/>
      <c r="L124" s="178">
        <f t="shared" si="22"/>
        <v>0</v>
      </c>
      <c r="M124" s="179">
        <f t="shared" ca="1" si="35"/>
        <v>0</v>
      </c>
      <c r="N124" s="179">
        <f t="shared" ca="1" si="37"/>
        <v>0</v>
      </c>
      <c r="O124" s="180">
        <f t="shared" ca="1" si="23"/>
        <v>0</v>
      </c>
      <c r="P124" s="181">
        <f t="shared" ca="1" si="36"/>
        <v>0</v>
      </c>
      <c r="Q124" s="182">
        <f t="shared" ca="1" si="24"/>
        <v>0</v>
      </c>
      <c r="R124" s="182">
        <f ca="1">IF(LEN(B124)&gt;0,'10'!R124-'10'!Q124,"")</f>
        <v>0</v>
      </c>
      <c r="S124" s="183"/>
      <c r="T124" s="33"/>
      <c r="U124" s="33"/>
      <c r="V124" s="33"/>
      <c r="W124" s="33"/>
      <c r="X124" s="33"/>
      <c r="Y124" s="33"/>
      <c r="AB124" s="243">
        <f>ROW()</f>
        <v>124</v>
      </c>
      <c r="AC124" s="118">
        <f t="shared" ca="1" si="25"/>
        <v>0</v>
      </c>
      <c r="AD124" s="118">
        <f t="shared" ca="1" si="26"/>
        <v>0</v>
      </c>
      <c r="AE124" s="119" t="str">
        <f t="shared" ca="1" si="27"/>
        <v>-</v>
      </c>
      <c r="AF124" s="118" t="str">
        <f t="shared" ca="1" si="28"/>
        <v>-</v>
      </c>
      <c r="AG124" s="119" t="str">
        <f t="shared" ca="1" si="29"/>
        <v>-</v>
      </c>
      <c r="AH124" s="118" t="str">
        <f t="shared" ca="1" si="30"/>
        <v>-</v>
      </c>
      <c r="AI124" s="118">
        <f t="shared" ca="1" si="31"/>
        <v>0</v>
      </c>
      <c r="AJ124" s="120">
        <f t="shared" ca="1" si="32"/>
        <v>0</v>
      </c>
      <c r="AK124" s="118">
        <f t="shared" ca="1" si="33"/>
        <v>0</v>
      </c>
      <c r="AL124" s="118">
        <f t="shared" ca="1" si="34"/>
        <v>0</v>
      </c>
    </row>
    <row r="125" spans="1:38" ht="27" customHeight="1" x14ac:dyDescent="0.25">
      <c r="A125" s="53">
        <f>'OSNOVNA PLAČA'!A119</f>
        <v>110</v>
      </c>
      <c r="B125" s="333" t="str">
        <f t="shared" ca="1" si="21"/>
        <v>A110</v>
      </c>
      <c r="C125" s="333"/>
      <c r="D125" s="54" t="str">
        <f>IF(LEN('OSNOVNA PLAČA'!C119)&gt;0,'OSNOVNA PLAČA'!C119,"")</f>
        <v/>
      </c>
      <c r="E125" s="55" t="str">
        <f>IF(LEN('OSNOVNA PLAČA'!D119)&gt;0,'OSNOVNA PLAČA'!D119,"")</f>
        <v/>
      </c>
      <c r="F125" s="164">
        <f ca="1">IF(LEN(B125)&gt;0,'OBRAČUNANA OSNOVNA PLAČA'!O119,"")</f>
        <v>0</v>
      </c>
      <c r="G125" s="57"/>
      <c r="H125" s="57"/>
      <c r="I125" s="57"/>
      <c r="J125" s="57"/>
      <c r="K125" s="57"/>
      <c r="L125" s="178">
        <f t="shared" si="22"/>
        <v>0</v>
      </c>
      <c r="M125" s="179">
        <f t="shared" ca="1" si="35"/>
        <v>0</v>
      </c>
      <c r="N125" s="179">
        <f t="shared" ca="1" si="37"/>
        <v>0</v>
      </c>
      <c r="O125" s="180">
        <f t="shared" ca="1" si="23"/>
        <v>0</v>
      </c>
      <c r="P125" s="181">
        <f t="shared" ca="1" si="36"/>
        <v>0</v>
      </c>
      <c r="Q125" s="182">
        <f t="shared" ca="1" si="24"/>
        <v>0</v>
      </c>
      <c r="R125" s="182">
        <f ca="1">IF(LEN(B125)&gt;0,'10'!R125-'10'!Q125,"")</f>
        <v>0</v>
      </c>
      <c r="S125" s="183"/>
      <c r="T125" s="33"/>
      <c r="U125" s="33"/>
      <c r="V125" s="33"/>
      <c r="W125" s="33"/>
      <c r="X125" s="33"/>
      <c r="Y125" s="33"/>
      <c r="AB125" s="243">
        <f>ROW()</f>
        <v>125</v>
      </c>
      <c r="AC125" s="118">
        <f t="shared" ca="1" si="25"/>
        <v>0</v>
      </c>
      <c r="AD125" s="118">
        <f t="shared" ca="1" si="26"/>
        <v>0</v>
      </c>
      <c r="AE125" s="119" t="str">
        <f t="shared" ca="1" si="27"/>
        <v>-</v>
      </c>
      <c r="AF125" s="118" t="str">
        <f t="shared" ca="1" si="28"/>
        <v>-</v>
      </c>
      <c r="AG125" s="119" t="str">
        <f t="shared" ca="1" si="29"/>
        <v>-</v>
      </c>
      <c r="AH125" s="118" t="str">
        <f t="shared" ca="1" si="30"/>
        <v>-</v>
      </c>
      <c r="AI125" s="118">
        <f t="shared" ca="1" si="31"/>
        <v>0</v>
      </c>
      <c r="AJ125" s="120">
        <f t="shared" ca="1" si="32"/>
        <v>0</v>
      </c>
      <c r="AK125" s="118">
        <f t="shared" ca="1" si="33"/>
        <v>0</v>
      </c>
      <c r="AL125" s="118">
        <f t="shared" ca="1" si="34"/>
        <v>0</v>
      </c>
    </row>
    <row r="126" spans="1:38" ht="27" customHeight="1" x14ac:dyDescent="0.25">
      <c r="A126" s="53">
        <f>'OSNOVNA PLAČA'!A120</f>
        <v>111</v>
      </c>
      <c r="B126" s="333" t="str">
        <f t="shared" ca="1" si="21"/>
        <v>A111</v>
      </c>
      <c r="C126" s="333"/>
      <c r="D126" s="54" t="str">
        <f>IF(LEN('OSNOVNA PLAČA'!C120)&gt;0,'OSNOVNA PLAČA'!C120,"")</f>
        <v/>
      </c>
      <c r="E126" s="55" t="str">
        <f>IF(LEN('OSNOVNA PLAČA'!D120)&gt;0,'OSNOVNA PLAČA'!D120,"")</f>
        <v/>
      </c>
      <c r="F126" s="164">
        <f ca="1">IF(LEN(B126)&gt;0,'OBRAČUNANA OSNOVNA PLAČA'!O120,"")</f>
        <v>0</v>
      </c>
      <c r="G126" s="57"/>
      <c r="H126" s="57"/>
      <c r="I126" s="57"/>
      <c r="J126" s="57"/>
      <c r="K126" s="57"/>
      <c r="L126" s="178">
        <f t="shared" si="22"/>
        <v>0</v>
      </c>
      <c r="M126" s="179">
        <f t="shared" ca="1" si="35"/>
        <v>0</v>
      </c>
      <c r="N126" s="179">
        <f t="shared" ca="1" si="37"/>
        <v>0</v>
      </c>
      <c r="O126" s="180">
        <f t="shared" ca="1" si="23"/>
        <v>0</v>
      </c>
      <c r="P126" s="181">
        <f t="shared" ca="1" si="36"/>
        <v>0</v>
      </c>
      <c r="Q126" s="182">
        <f t="shared" ca="1" si="24"/>
        <v>0</v>
      </c>
      <c r="R126" s="182">
        <f ca="1">IF(LEN(B126)&gt;0,'10'!R126-'10'!Q126,"")</f>
        <v>0</v>
      </c>
      <c r="S126" s="183"/>
      <c r="T126" s="33"/>
      <c r="U126" s="33"/>
      <c r="V126" s="33"/>
      <c r="W126" s="33"/>
      <c r="X126" s="33"/>
      <c r="Y126" s="33"/>
      <c r="AB126" s="243">
        <f>ROW()</f>
        <v>126</v>
      </c>
      <c r="AC126" s="118">
        <f t="shared" ca="1" si="25"/>
        <v>0</v>
      </c>
      <c r="AD126" s="118">
        <f t="shared" ca="1" si="26"/>
        <v>0</v>
      </c>
      <c r="AE126" s="119" t="str">
        <f t="shared" ca="1" si="27"/>
        <v>-</v>
      </c>
      <c r="AF126" s="118" t="str">
        <f t="shared" ca="1" si="28"/>
        <v>-</v>
      </c>
      <c r="AG126" s="119" t="str">
        <f t="shared" ca="1" si="29"/>
        <v>-</v>
      </c>
      <c r="AH126" s="118" t="str">
        <f t="shared" ca="1" si="30"/>
        <v>-</v>
      </c>
      <c r="AI126" s="118">
        <f t="shared" ca="1" si="31"/>
        <v>0</v>
      </c>
      <c r="AJ126" s="120">
        <f t="shared" ca="1" si="32"/>
        <v>0</v>
      </c>
      <c r="AK126" s="118">
        <f t="shared" ca="1" si="33"/>
        <v>0</v>
      </c>
      <c r="AL126" s="118">
        <f t="shared" ca="1" si="34"/>
        <v>0</v>
      </c>
    </row>
    <row r="127" spans="1:38" ht="27" customHeight="1" x14ac:dyDescent="0.25">
      <c r="A127" s="53">
        <f>'OSNOVNA PLAČA'!A121</f>
        <v>112</v>
      </c>
      <c r="B127" s="333" t="str">
        <f t="shared" ca="1" si="21"/>
        <v>A112</v>
      </c>
      <c r="C127" s="333"/>
      <c r="D127" s="54" t="str">
        <f>IF(LEN('OSNOVNA PLAČA'!C121)&gt;0,'OSNOVNA PLAČA'!C121,"")</f>
        <v/>
      </c>
      <c r="E127" s="55" t="str">
        <f>IF(LEN('OSNOVNA PLAČA'!D121)&gt;0,'OSNOVNA PLAČA'!D121,"")</f>
        <v/>
      </c>
      <c r="F127" s="164">
        <f ca="1">IF(LEN(B127)&gt;0,'OBRAČUNANA OSNOVNA PLAČA'!O121,"")</f>
        <v>0</v>
      </c>
      <c r="G127" s="57"/>
      <c r="H127" s="57"/>
      <c r="I127" s="57"/>
      <c r="J127" s="57"/>
      <c r="K127" s="57"/>
      <c r="L127" s="178">
        <f t="shared" si="22"/>
        <v>0</v>
      </c>
      <c r="M127" s="179">
        <f t="shared" ca="1" si="35"/>
        <v>0</v>
      </c>
      <c r="N127" s="179">
        <f t="shared" ca="1" si="37"/>
        <v>0</v>
      </c>
      <c r="O127" s="180">
        <f t="shared" ca="1" si="23"/>
        <v>0</v>
      </c>
      <c r="P127" s="181">
        <f t="shared" ca="1" si="36"/>
        <v>0</v>
      </c>
      <c r="Q127" s="182">
        <f t="shared" ca="1" si="24"/>
        <v>0</v>
      </c>
      <c r="R127" s="182">
        <f ca="1">IF(LEN(B127)&gt;0,'10'!R127-'10'!Q127,"")</f>
        <v>0</v>
      </c>
      <c r="S127" s="183"/>
      <c r="T127" s="33"/>
      <c r="U127" s="33"/>
      <c r="V127" s="33"/>
      <c r="W127" s="33"/>
      <c r="X127" s="33"/>
      <c r="Y127" s="33"/>
      <c r="AB127" s="243">
        <f>ROW()</f>
        <v>127</v>
      </c>
      <c r="AC127" s="118">
        <f t="shared" ca="1" si="25"/>
        <v>0</v>
      </c>
      <c r="AD127" s="118">
        <f t="shared" ca="1" si="26"/>
        <v>0</v>
      </c>
      <c r="AE127" s="119" t="str">
        <f t="shared" ca="1" si="27"/>
        <v>-</v>
      </c>
      <c r="AF127" s="118" t="str">
        <f t="shared" ca="1" si="28"/>
        <v>-</v>
      </c>
      <c r="AG127" s="119" t="str">
        <f t="shared" ca="1" si="29"/>
        <v>-</v>
      </c>
      <c r="AH127" s="118" t="str">
        <f t="shared" ca="1" si="30"/>
        <v>-</v>
      </c>
      <c r="AI127" s="118">
        <f t="shared" ca="1" si="31"/>
        <v>0</v>
      </c>
      <c r="AJ127" s="120">
        <f t="shared" ca="1" si="32"/>
        <v>0</v>
      </c>
      <c r="AK127" s="118">
        <f t="shared" ca="1" si="33"/>
        <v>0</v>
      </c>
      <c r="AL127" s="118">
        <f t="shared" ca="1" si="34"/>
        <v>0</v>
      </c>
    </row>
    <row r="128" spans="1:38" ht="27" customHeight="1" x14ac:dyDescent="0.25">
      <c r="A128" s="53">
        <f>'OSNOVNA PLAČA'!A122</f>
        <v>113</v>
      </c>
      <c r="B128" s="333" t="str">
        <f t="shared" ca="1" si="21"/>
        <v>A113</v>
      </c>
      <c r="C128" s="333"/>
      <c r="D128" s="54" t="str">
        <f>IF(LEN('OSNOVNA PLAČA'!C122)&gt;0,'OSNOVNA PLAČA'!C122,"")</f>
        <v/>
      </c>
      <c r="E128" s="55" t="str">
        <f>IF(LEN('OSNOVNA PLAČA'!D122)&gt;0,'OSNOVNA PLAČA'!D122,"")</f>
        <v/>
      </c>
      <c r="F128" s="164">
        <f ca="1">IF(LEN(B128)&gt;0,'OBRAČUNANA OSNOVNA PLAČA'!O122,"")</f>
        <v>0</v>
      </c>
      <c r="G128" s="57"/>
      <c r="H128" s="57"/>
      <c r="I128" s="57"/>
      <c r="J128" s="57"/>
      <c r="K128" s="57"/>
      <c r="L128" s="178">
        <f t="shared" si="22"/>
        <v>0</v>
      </c>
      <c r="M128" s="179">
        <f t="shared" ca="1" si="35"/>
        <v>0</v>
      </c>
      <c r="N128" s="179">
        <f t="shared" ca="1" si="37"/>
        <v>0</v>
      </c>
      <c r="O128" s="180">
        <f t="shared" ca="1" si="23"/>
        <v>0</v>
      </c>
      <c r="P128" s="181">
        <f t="shared" ca="1" si="36"/>
        <v>0</v>
      </c>
      <c r="Q128" s="182">
        <f t="shared" ca="1" si="24"/>
        <v>0</v>
      </c>
      <c r="R128" s="182">
        <f ca="1">IF(LEN(B128)&gt;0,'10'!R128-'10'!Q128,"")</f>
        <v>0</v>
      </c>
      <c r="S128" s="183"/>
      <c r="T128" s="33"/>
      <c r="U128" s="33"/>
      <c r="V128" s="33"/>
      <c r="W128" s="33"/>
      <c r="X128" s="33"/>
      <c r="Y128" s="33"/>
      <c r="AB128" s="243">
        <f>ROW()</f>
        <v>128</v>
      </c>
      <c r="AC128" s="118">
        <f t="shared" ca="1" si="25"/>
        <v>0</v>
      </c>
      <c r="AD128" s="118">
        <f t="shared" ca="1" si="26"/>
        <v>0</v>
      </c>
      <c r="AE128" s="119" t="str">
        <f t="shared" ca="1" si="27"/>
        <v>-</v>
      </c>
      <c r="AF128" s="118" t="str">
        <f t="shared" ca="1" si="28"/>
        <v>-</v>
      </c>
      <c r="AG128" s="119" t="str">
        <f t="shared" ca="1" si="29"/>
        <v>-</v>
      </c>
      <c r="AH128" s="118" t="str">
        <f t="shared" ca="1" si="30"/>
        <v>-</v>
      </c>
      <c r="AI128" s="118">
        <f t="shared" ca="1" si="31"/>
        <v>0</v>
      </c>
      <c r="AJ128" s="120">
        <f t="shared" ca="1" si="32"/>
        <v>0</v>
      </c>
      <c r="AK128" s="118">
        <f t="shared" ca="1" si="33"/>
        <v>0</v>
      </c>
      <c r="AL128" s="118">
        <f t="shared" ca="1" si="34"/>
        <v>0</v>
      </c>
    </row>
    <row r="129" spans="1:38" ht="27" customHeight="1" x14ac:dyDescent="0.25">
      <c r="A129" s="53">
        <f>'OSNOVNA PLAČA'!A123</f>
        <v>114</v>
      </c>
      <c r="B129" s="333" t="str">
        <f t="shared" ca="1" si="21"/>
        <v>A114</v>
      </c>
      <c r="C129" s="333"/>
      <c r="D129" s="54" t="str">
        <f>IF(LEN('OSNOVNA PLAČA'!C123)&gt;0,'OSNOVNA PLAČA'!C123,"")</f>
        <v/>
      </c>
      <c r="E129" s="55" t="str">
        <f>IF(LEN('OSNOVNA PLAČA'!D123)&gt;0,'OSNOVNA PLAČA'!D123,"")</f>
        <v/>
      </c>
      <c r="F129" s="164">
        <f ca="1">IF(LEN(B129)&gt;0,'OBRAČUNANA OSNOVNA PLAČA'!O123,"")</f>
        <v>0</v>
      </c>
      <c r="G129" s="57"/>
      <c r="H129" s="57"/>
      <c r="I129" s="57"/>
      <c r="J129" s="57"/>
      <c r="K129" s="57"/>
      <c r="L129" s="178">
        <f t="shared" si="22"/>
        <v>0</v>
      </c>
      <c r="M129" s="179">
        <f t="shared" ca="1" si="35"/>
        <v>0</v>
      </c>
      <c r="N129" s="179">
        <f t="shared" ca="1" si="37"/>
        <v>0</v>
      </c>
      <c r="O129" s="180">
        <f t="shared" ca="1" si="23"/>
        <v>0</v>
      </c>
      <c r="P129" s="181">
        <f t="shared" ca="1" si="36"/>
        <v>0</v>
      </c>
      <c r="Q129" s="182">
        <f t="shared" ca="1" si="24"/>
        <v>0</v>
      </c>
      <c r="R129" s="182">
        <f ca="1">IF(LEN(B129)&gt;0,'10'!R129-'10'!Q129,"")</f>
        <v>0</v>
      </c>
      <c r="S129" s="183"/>
      <c r="T129" s="33"/>
      <c r="U129" s="33"/>
      <c r="V129" s="33"/>
      <c r="W129" s="33"/>
      <c r="X129" s="33"/>
      <c r="Y129" s="33"/>
      <c r="AB129" s="243">
        <f>ROW()</f>
        <v>129</v>
      </c>
      <c r="AC129" s="118">
        <f t="shared" ca="1" si="25"/>
        <v>0</v>
      </c>
      <c r="AD129" s="118">
        <f t="shared" ca="1" si="26"/>
        <v>0</v>
      </c>
      <c r="AE129" s="119" t="str">
        <f t="shared" ca="1" si="27"/>
        <v>-</v>
      </c>
      <c r="AF129" s="118" t="str">
        <f t="shared" ca="1" si="28"/>
        <v>-</v>
      </c>
      <c r="AG129" s="119" t="str">
        <f t="shared" ca="1" si="29"/>
        <v>-</v>
      </c>
      <c r="AH129" s="118" t="str">
        <f t="shared" ca="1" si="30"/>
        <v>-</v>
      </c>
      <c r="AI129" s="118">
        <f t="shared" ca="1" si="31"/>
        <v>0</v>
      </c>
      <c r="AJ129" s="120">
        <f t="shared" ca="1" si="32"/>
        <v>0</v>
      </c>
      <c r="AK129" s="118">
        <f t="shared" ca="1" si="33"/>
        <v>0</v>
      </c>
      <c r="AL129" s="118">
        <f t="shared" ca="1" si="34"/>
        <v>0</v>
      </c>
    </row>
    <row r="130" spans="1:38" ht="27" customHeight="1" x14ac:dyDescent="0.25">
      <c r="A130" s="53">
        <f>'OSNOVNA PLAČA'!A124</f>
        <v>115</v>
      </c>
      <c r="B130" s="333" t="str">
        <f t="shared" ca="1" si="21"/>
        <v>A115</v>
      </c>
      <c r="C130" s="333"/>
      <c r="D130" s="54" t="str">
        <f>IF(LEN('OSNOVNA PLAČA'!C124)&gt;0,'OSNOVNA PLAČA'!C124,"")</f>
        <v/>
      </c>
      <c r="E130" s="55" t="str">
        <f>IF(LEN('OSNOVNA PLAČA'!D124)&gt;0,'OSNOVNA PLAČA'!D124,"")</f>
        <v/>
      </c>
      <c r="F130" s="164">
        <f ca="1">IF(LEN(B130)&gt;0,'OBRAČUNANA OSNOVNA PLAČA'!O124,"")</f>
        <v>0</v>
      </c>
      <c r="G130" s="57"/>
      <c r="H130" s="57"/>
      <c r="I130" s="57"/>
      <c r="J130" s="57"/>
      <c r="K130" s="57"/>
      <c r="L130" s="178">
        <f t="shared" si="22"/>
        <v>0</v>
      </c>
      <c r="M130" s="179">
        <f t="shared" ca="1" si="35"/>
        <v>0</v>
      </c>
      <c r="N130" s="179">
        <f t="shared" ca="1" si="37"/>
        <v>0</v>
      </c>
      <c r="O130" s="180">
        <f t="shared" ca="1" si="23"/>
        <v>0</v>
      </c>
      <c r="P130" s="181">
        <f t="shared" ca="1" si="36"/>
        <v>0</v>
      </c>
      <c r="Q130" s="182">
        <f t="shared" ca="1" si="24"/>
        <v>0</v>
      </c>
      <c r="R130" s="182">
        <f ca="1">IF(LEN(B130)&gt;0,'10'!R130-'10'!Q130,"")</f>
        <v>0</v>
      </c>
      <c r="S130" s="183"/>
      <c r="T130" s="33"/>
      <c r="U130" s="33"/>
      <c r="V130" s="33"/>
      <c r="W130" s="33"/>
      <c r="X130" s="33"/>
      <c r="Y130" s="33"/>
      <c r="AB130" s="243">
        <f>ROW()</f>
        <v>130</v>
      </c>
      <c r="AC130" s="118">
        <f t="shared" ca="1" si="25"/>
        <v>0</v>
      </c>
      <c r="AD130" s="118">
        <f t="shared" ca="1" si="26"/>
        <v>0</v>
      </c>
      <c r="AE130" s="119" t="str">
        <f t="shared" ca="1" si="27"/>
        <v>-</v>
      </c>
      <c r="AF130" s="118" t="str">
        <f t="shared" ca="1" si="28"/>
        <v>-</v>
      </c>
      <c r="AG130" s="119" t="str">
        <f t="shared" ca="1" si="29"/>
        <v>-</v>
      </c>
      <c r="AH130" s="118" t="str">
        <f t="shared" ca="1" si="30"/>
        <v>-</v>
      </c>
      <c r="AI130" s="118">
        <f t="shared" ca="1" si="31"/>
        <v>0</v>
      </c>
      <c r="AJ130" s="120">
        <f t="shared" ca="1" si="32"/>
        <v>0</v>
      </c>
      <c r="AK130" s="118">
        <f t="shared" ca="1" si="33"/>
        <v>0</v>
      </c>
      <c r="AL130" s="118">
        <f t="shared" ca="1" si="34"/>
        <v>0</v>
      </c>
    </row>
    <row r="131" spans="1:38" ht="27" customHeight="1" x14ac:dyDescent="0.25">
      <c r="A131" s="53">
        <f>'OSNOVNA PLAČA'!A125</f>
        <v>116</v>
      </c>
      <c r="B131" s="333" t="str">
        <f t="shared" ca="1" si="21"/>
        <v>A116</v>
      </c>
      <c r="C131" s="333"/>
      <c r="D131" s="54" t="str">
        <f>IF(LEN('OSNOVNA PLAČA'!C125)&gt;0,'OSNOVNA PLAČA'!C125,"")</f>
        <v/>
      </c>
      <c r="E131" s="55" t="str">
        <f>IF(LEN('OSNOVNA PLAČA'!D125)&gt;0,'OSNOVNA PLAČA'!D125,"")</f>
        <v/>
      </c>
      <c r="F131" s="164">
        <f ca="1">IF(LEN(B131)&gt;0,'OBRAČUNANA OSNOVNA PLAČA'!O125,"")</f>
        <v>0</v>
      </c>
      <c r="G131" s="57"/>
      <c r="H131" s="57"/>
      <c r="I131" s="57"/>
      <c r="J131" s="57"/>
      <c r="K131" s="57"/>
      <c r="L131" s="178">
        <f t="shared" si="22"/>
        <v>0</v>
      </c>
      <c r="M131" s="179">
        <f t="shared" ca="1" si="35"/>
        <v>0</v>
      </c>
      <c r="N131" s="179">
        <f t="shared" ca="1" si="37"/>
        <v>0</v>
      </c>
      <c r="O131" s="180">
        <f t="shared" ca="1" si="23"/>
        <v>0</v>
      </c>
      <c r="P131" s="181">
        <f t="shared" ca="1" si="36"/>
        <v>0</v>
      </c>
      <c r="Q131" s="182">
        <f t="shared" ca="1" si="24"/>
        <v>0</v>
      </c>
      <c r="R131" s="182">
        <f ca="1">IF(LEN(B131)&gt;0,'10'!R131-'10'!Q131,"")</f>
        <v>0</v>
      </c>
      <c r="S131" s="183"/>
      <c r="T131" s="33"/>
      <c r="U131" s="33"/>
      <c r="V131" s="33"/>
      <c r="W131" s="33"/>
      <c r="X131" s="33"/>
      <c r="Y131" s="33"/>
      <c r="AB131" s="243">
        <f>ROW()</f>
        <v>131</v>
      </c>
      <c r="AC131" s="118">
        <f t="shared" ca="1" si="25"/>
        <v>0</v>
      </c>
      <c r="AD131" s="118">
        <f t="shared" ca="1" si="26"/>
        <v>0</v>
      </c>
      <c r="AE131" s="119" t="str">
        <f t="shared" ca="1" si="27"/>
        <v>-</v>
      </c>
      <c r="AF131" s="118" t="str">
        <f t="shared" ca="1" si="28"/>
        <v>-</v>
      </c>
      <c r="AG131" s="119" t="str">
        <f t="shared" ca="1" si="29"/>
        <v>-</v>
      </c>
      <c r="AH131" s="118" t="str">
        <f t="shared" ca="1" si="30"/>
        <v>-</v>
      </c>
      <c r="AI131" s="118">
        <f t="shared" ca="1" si="31"/>
        <v>0</v>
      </c>
      <c r="AJ131" s="120">
        <f t="shared" ca="1" si="32"/>
        <v>0</v>
      </c>
      <c r="AK131" s="118">
        <f t="shared" ca="1" si="33"/>
        <v>0</v>
      </c>
      <c r="AL131" s="118">
        <f t="shared" ca="1" si="34"/>
        <v>0</v>
      </c>
    </row>
    <row r="132" spans="1:38" ht="27" customHeight="1" x14ac:dyDescent="0.25">
      <c r="A132" s="53">
        <f>'OSNOVNA PLAČA'!A126</f>
        <v>117</v>
      </c>
      <c r="B132" s="333" t="str">
        <f t="shared" ca="1" si="21"/>
        <v>A117</v>
      </c>
      <c r="C132" s="333"/>
      <c r="D132" s="54" t="str">
        <f>IF(LEN('OSNOVNA PLAČA'!C126)&gt;0,'OSNOVNA PLAČA'!C126,"")</f>
        <v/>
      </c>
      <c r="E132" s="55" t="str">
        <f>IF(LEN('OSNOVNA PLAČA'!D126)&gt;0,'OSNOVNA PLAČA'!D126,"")</f>
        <v/>
      </c>
      <c r="F132" s="164">
        <f ca="1">IF(LEN(B132)&gt;0,'OBRAČUNANA OSNOVNA PLAČA'!O126,"")</f>
        <v>0</v>
      </c>
      <c r="G132" s="57"/>
      <c r="H132" s="57"/>
      <c r="I132" s="57"/>
      <c r="J132" s="57"/>
      <c r="K132" s="57"/>
      <c r="L132" s="178">
        <f t="shared" si="22"/>
        <v>0</v>
      </c>
      <c r="M132" s="179">
        <f t="shared" ca="1" si="35"/>
        <v>0</v>
      </c>
      <c r="N132" s="179">
        <f t="shared" ca="1" si="37"/>
        <v>0</v>
      </c>
      <c r="O132" s="180">
        <f t="shared" ca="1" si="23"/>
        <v>0</v>
      </c>
      <c r="P132" s="181">
        <f t="shared" ca="1" si="36"/>
        <v>0</v>
      </c>
      <c r="Q132" s="182">
        <f t="shared" ca="1" si="24"/>
        <v>0</v>
      </c>
      <c r="R132" s="182">
        <f ca="1">IF(LEN(B132)&gt;0,'10'!R132-'10'!Q132,"")</f>
        <v>0</v>
      </c>
      <c r="S132" s="183"/>
      <c r="T132" s="33"/>
      <c r="U132" s="33"/>
      <c r="V132" s="33"/>
      <c r="W132" s="33"/>
      <c r="X132" s="33"/>
      <c r="Y132" s="33"/>
      <c r="AB132" s="243">
        <f>ROW()</f>
        <v>132</v>
      </c>
      <c r="AC132" s="118">
        <f t="shared" ca="1" si="25"/>
        <v>0</v>
      </c>
      <c r="AD132" s="118">
        <f t="shared" ca="1" si="26"/>
        <v>0</v>
      </c>
      <c r="AE132" s="119" t="str">
        <f t="shared" ca="1" si="27"/>
        <v>-</v>
      </c>
      <c r="AF132" s="118" t="str">
        <f t="shared" ca="1" si="28"/>
        <v>-</v>
      </c>
      <c r="AG132" s="119" t="str">
        <f t="shared" ca="1" si="29"/>
        <v>-</v>
      </c>
      <c r="AH132" s="118" t="str">
        <f t="shared" ca="1" si="30"/>
        <v>-</v>
      </c>
      <c r="AI132" s="118">
        <f t="shared" ca="1" si="31"/>
        <v>0</v>
      </c>
      <c r="AJ132" s="120">
        <f t="shared" ca="1" si="32"/>
        <v>0</v>
      </c>
      <c r="AK132" s="118">
        <f t="shared" ca="1" si="33"/>
        <v>0</v>
      </c>
      <c r="AL132" s="118">
        <f t="shared" ca="1" si="34"/>
        <v>0</v>
      </c>
    </row>
    <row r="133" spans="1:38" ht="27" customHeight="1" x14ac:dyDescent="0.25">
      <c r="A133" s="53">
        <f>'OSNOVNA PLAČA'!A127</f>
        <v>118</v>
      </c>
      <c r="B133" s="333" t="str">
        <f t="shared" ca="1" si="21"/>
        <v>A118</v>
      </c>
      <c r="C133" s="333"/>
      <c r="D133" s="54" t="str">
        <f>IF(LEN('OSNOVNA PLAČA'!C127)&gt;0,'OSNOVNA PLAČA'!C127,"")</f>
        <v/>
      </c>
      <c r="E133" s="55" t="str">
        <f>IF(LEN('OSNOVNA PLAČA'!D127)&gt;0,'OSNOVNA PLAČA'!D127,"")</f>
        <v/>
      </c>
      <c r="F133" s="164">
        <f ca="1">IF(LEN(B133)&gt;0,'OBRAČUNANA OSNOVNA PLAČA'!O127,"")</f>
        <v>0</v>
      </c>
      <c r="G133" s="57"/>
      <c r="H133" s="57"/>
      <c r="I133" s="57"/>
      <c r="J133" s="57"/>
      <c r="K133" s="57"/>
      <c r="L133" s="178">
        <f t="shared" si="22"/>
        <v>0</v>
      </c>
      <c r="M133" s="179">
        <f t="shared" ca="1" si="35"/>
        <v>0</v>
      </c>
      <c r="N133" s="179">
        <f t="shared" ca="1" si="37"/>
        <v>0</v>
      </c>
      <c r="O133" s="180">
        <f t="shared" ca="1" si="23"/>
        <v>0</v>
      </c>
      <c r="P133" s="181">
        <f t="shared" ca="1" si="36"/>
        <v>0</v>
      </c>
      <c r="Q133" s="182">
        <f t="shared" ca="1" si="24"/>
        <v>0</v>
      </c>
      <c r="R133" s="182">
        <f ca="1">IF(LEN(B133)&gt;0,'10'!R133-'10'!Q133,"")</f>
        <v>0</v>
      </c>
      <c r="S133" s="183"/>
      <c r="T133" s="33"/>
      <c r="U133" s="33"/>
      <c r="V133" s="33"/>
      <c r="W133" s="33"/>
      <c r="X133" s="33"/>
      <c r="Y133" s="33"/>
      <c r="AB133" s="243">
        <f>ROW()</f>
        <v>133</v>
      </c>
      <c r="AC133" s="118">
        <f t="shared" ca="1" si="25"/>
        <v>0</v>
      </c>
      <c r="AD133" s="118">
        <f t="shared" ca="1" si="26"/>
        <v>0</v>
      </c>
      <c r="AE133" s="119" t="str">
        <f t="shared" ca="1" si="27"/>
        <v>-</v>
      </c>
      <c r="AF133" s="118" t="str">
        <f t="shared" ca="1" si="28"/>
        <v>-</v>
      </c>
      <c r="AG133" s="119" t="str">
        <f t="shared" ca="1" si="29"/>
        <v>-</v>
      </c>
      <c r="AH133" s="118" t="str">
        <f t="shared" ca="1" si="30"/>
        <v>-</v>
      </c>
      <c r="AI133" s="118">
        <f t="shared" ca="1" si="31"/>
        <v>0</v>
      </c>
      <c r="AJ133" s="120">
        <f t="shared" ca="1" si="32"/>
        <v>0</v>
      </c>
      <c r="AK133" s="118">
        <f t="shared" ca="1" si="33"/>
        <v>0</v>
      </c>
      <c r="AL133" s="118">
        <f t="shared" ca="1" si="34"/>
        <v>0</v>
      </c>
    </row>
    <row r="134" spans="1:38" ht="27" customHeight="1" x14ac:dyDescent="0.25">
      <c r="A134" s="53">
        <f>'OSNOVNA PLAČA'!A128</f>
        <v>119</v>
      </c>
      <c r="B134" s="333" t="str">
        <f t="shared" ca="1" si="21"/>
        <v>A119</v>
      </c>
      <c r="C134" s="333"/>
      <c r="D134" s="54" t="str">
        <f>IF(LEN('OSNOVNA PLAČA'!C128)&gt;0,'OSNOVNA PLAČA'!C128,"")</f>
        <v/>
      </c>
      <c r="E134" s="55" t="str">
        <f>IF(LEN('OSNOVNA PLAČA'!D128)&gt;0,'OSNOVNA PLAČA'!D128,"")</f>
        <v/>
      </c>
      <c r="F134" s="164">
        <f ca="1">IF(LEN(B134)&gt;0,'OBRAČUNANA OSNOVNA PLAČA'!O128,"")</f>
        <v>0</v>
      </c>
      <c r="G134" s="57"/>
      <c r="H134" s="57"/>
      <c r="I134" s="57"/>
      <c r="J134" s="57"/>
      <c r="K134" s="57"/>
      <c r="L134" s="178">
        <f t="shared" si="22"/>
        <v>0</v>
      </c>
      <c r="M134" s="179">
        <f t="shared" ca="1" si="35"/>
        <v>0</v>
      </c>
      <c r="N134" s="179">
        <f t="shared" ca="1" si="37"/>
        <v>0</v>
      </c>
      <c r="O134" s="180">
        <f t="shared" ca="1" si="23"/>
        <v>0</v>
      </c>
      <c r="P134" s="181">
        <f t="shared" ca="1" si="36"/>
        <v>0</v>
      </c>
      <c r="Q134" s="182">
        <f t="shared" ca="1" si="24"/>
        <v>0</v>
      </c>
      <c r="R134" s="182">
        <f ca="1">IF(LEN(B134)&gt;0,'10'!R134-'10'!Q134,"")</f>
        <v>0</v>
      </c>
      <c r="S134" s="183"/>
      <c r="T134" s="33"/>
      <c r="U134" s="33"/>
      <c r="V134" s="33"/>
      <c r="W134" s="33"/>
      <c r="X134" s="33"/>
      <c r="Y134" s="33"/>
      <c r="AB134" s="243">
        <f>ROW()</f>
        <v>134</v>
      </c>
      <c r="AC134" s="118">
        <f t="shared" ca="1" si="25"/>
        <v>0</v>
      </c>
      <c r="AD134" s="118">
        <f t="shared" ca="1" si="26"/>
        <v>0</v>
      </c>
      <c r="AE134" s="119" t="str">
        <f t="shared" ca="1" si="27"/>
        <v>-</v>
      </c>
      <c r="AF134" s="118" t="str">
        <f t="shared" ca="1" si="28"/>
        <v>-</v>
      </c>
      <c r="AG134" s="119" t="str">
        <f t="shared" ca="1" si="29"/>
        <v>-</v>
      </c>
      <c r="AH134" s="118" t="str">
        <f t="shared" ca="1" si="30"/>
        <v>-</v>
      </c>
      <c r="AI134" s="118">
        <f t="shared" ca="1" si="31"/>
        <v>0</v>
      </c>
      <c r="AJ134" s="120">
        <f t="shared" ca="1" si="32"/>
        <v>0</v>
      </c>
      <c r="AK134" s="118">
        <f t="shared" ca="1" si="33"/>
        <v>0</v>
      </c>
      <c r="AL134" s="118">
        <f t="shared" ca="1" si="34"/>
        <v>0</v>
      </c>
    </row>
    <row r="135" spans="1:38" ht="27" customHeight="1" x14ac:dyDescent="0.25">
      <c r="A135" s="53">
        <f>'OSNOVNA PLAČA'!A129</f>
        <v>120</v>
      </c>
      <c r="B135" s="333" t="str">
        <f t="shared" ca="1" si="21"/>
        <v>A120</v>
      </c>
      <c r="C135" s="333"/>
      <c r="D135" s="54" t="str">
        <f>IF(LEN('OSNOVNA PLAČA'!C129)&gt;0,'OSNOVNA PLAČA'!C129,"")</f>
        <v/>
      </c>
      <c r="E135" s="55" t="str">
        <f>IF(LEN('OSNOVNA PLAČA'!D129)&gt;0,'OSNOVNA PLAČA'!D129,"")</f>
        <v/>
      </c>
      <c r="F135" s="164">
        <f ca="1">IF(LEN(B135)&gt;0,'OBRAČUNANA OSNOVNA PLAČA'!O129,"")</f>
        <v>0</v>
      </c>
      <c r="G135" s="57"/>
      <c r="H135" s="57"/>
      <c r="I135" s="57"/>
      <c r="J135" s="57"/>
      <c r="K135" s="57"/>
      <c r="L135" s="178">
        <f t="shared" si="22"/>
        <v>0</v>
      </c>
      <c r="M135" s="179">
        <f t="shared" ca="1" si="35"/>
        <v>0</v>
      </c>
      <c r="N135" s="179">
        <f t="shared" ca="1" si="37"/>
        <v>0</v>
      </c>
      <c r="O135" s="180">
        <f t="shared" ca="1" si="23"/>
        <v>0</v>
      </c>
      <c r="P135" s="181">
        <f t="shared" ca="1" si="36"/>
        <v>0</v>
      </c>
      <c r="Q135" s="182">
        <f t="shared" ca="1" si="24"/>
        <v>0</v>
      </c>
      <c r="R135" s="182">
        <f ca="1">IF(LEN(B135)&gt;0,'10'!R135-'10'!Q135,"")</f>
        <v>0</v>
      </c>
      <c r="S135" s="183"/>
      <c r="T135" s="33"/>
      <c r="U135" s="33"/>
      <c r="V135" s="33"/>
      <c r="W135" s="33"/>
      <c r="X135" s="33"/>
      <c r="Y135" s="33"/>
      <c r="AB135" s="243">
        <f>ROW()</f>
        <v>135</v>
      </c>
      <c r="AC135" s="118">
        <f t="shared" ca="1" si="25"/>
        <v>0</v>
      </c>
      <c r="AD135" s="118">
        <f t="shared" ca="1" si="26"/>
        <v>0</v>
      </c>
      <c r="AE135" s="119" t="str">
        <f t="shared" ca="1" si="27"/>
        <v>-</v>
      </c>
      <c r="AF135" s="118" t="str">
        <f t="shared" ca="1" si="28"/>
        <v>-</v>
      </c>
      <c r="AG135" s="119" t="str">
        <f t="shared" ca="1" si="29"/>
        <v>-</v>
      </c>
      <c r="AH135" s="118" t="str">
        <f t="shared" ca="1" si="30"/>
        <v>-</v>
      </c>
      <c r="AI135" s="118">
        <f t="shared" ca="1" si="31"/>
        <v>0</v>
      </c>
      <c r="AJ135" s="120">
        <f t="shared" ca="1" si="32"/>
        <v>0</v>
      </c>
      <c r="AK135" s="118">
        <f t="shared" ca="1" si="33"/>
        <v>0</v>
      </c>
      <c r="AL135" s="118">
        <f t="shared" ca="1" si="34"/>
        <v>0</v>
      </c>
    </row>
    <row r="136" spans="1:38" ht="27" customHeight="1" x14ac:dyDescent="0.25">
      <c r="A136" s="53">
        <f>'OSNOVNA PLAČA'!A130</f>
        <v>121</v>
      </c>
      <c r="B136" s="333" t="str">
        <f t="shared" ca="1" si="21"/>
        <v>A121</v>
      </c>
      <c r="C136" s="333"/>
      <c r="D136" s="54" t="str">
        <f>IF(LEN('OSNOVNA PLAČA'!C130)&gt;0,'OSNOVNA PLAČA'!C130,"")</f>
        <v/>
      </c>
      <c r="E136" s="55" t="str">
        <f>IF(LEN('OSNOVNA PLAČA'!D130)&gt;0,'OSNOVNA PLAČA'!D130,"")</f>
        <v/>
      </c>
      <c r="F136" s="164">
        <f ca="1">IF(LEN(B136)&gt;0,'OBRAČUNANA OSNOVNA PLAČA'!O130,"")</f>
        <v>0</v>
      </c>
      <c r="G136" s="57"/>
      <c r="H136" s="57"/>
      <c r="I136" s="57"/>
      <c r="J136" s="57"/>
      <c r="K136" s="57"/>
      <c r="L136" s="178">
        <f t="shared" si="22"/>
        <v>0</v>
      </c>
      <c r="M136" s="179">
        <f t="shared" ca="1" si="35"/>
        <v>0</v>
      </c>
      <c r="N136" s="179">
        <f t="shared" ca="1" si="37"/>
        <v>0</v>
      </c>
      <c r="O136" s="180">
        <f t="shared" ca="1" si="23"/>
        <v>0</v>
      </c>
      <c r="P136" s="181">
        <f t="shared" ca="1" si="36"/>
        <v>0</v>
      </c>
      <c r="Q136" s="182">
        <f t="shared" ca="1" si="24"/>
        <v>0</v>
      </c>
      <c r="R136" s="182">
        <f ca="1">IF(LEN(B136)&gt;0,'10'!R136-'10'!Q136,"")</f>
        <v>0</v>
      </c>
      <c r="S136" s="183"/>
      <c r="T136" s="33"/>
      <c r="U136" s="33"/>
      <c r="V136" s="33"/>
      <c r="W136" s="33"/>
      <c r="X136" s="33"/>
      <c r="Y136" s="33"/>
      <c r="AB136" s="243">
        <f>ROW()</f>
        <v>136</v>
      </c>
      <c r="AC136" s="118">
        <f t="shared" ca="1" si="25"/>
        <v>0</v>
      </c>
      <c r="AD136" s="118">
        <f t="shared" ca="1" si="26"/>
        <v>0</v>
      </c>
      <c r="AE136" s="119" t="str">
        <f t="shared" ca="1" si="27"/>
        <v>-</v>
      </c>
      <c r="AF136" s="118" t="str">
        <f t="shared" ca="1" si="28"/>
        <v>-</v>
      </c>
      <c r="AG136" s="119" t="str">
        <f t="shared" ca="1" si="29"/>
        <v>-</v>
      </c>
      <c r="AH136" s="118" t="str">
        <f t="shared" ca="1" si="30"/>
        <v>-</v>
      </c>
      <c r="AI136" s="118">
        <f t="shared" ca="1" si="31"/>
        <v>0</v>
      </c>
      <c r="AJ136" s="120">
        <f t="shared" ca="1" si="32"/>
        <v>0</v>
      </c>
      <c r="AK136" s="118">
        <f t="shared" ca="1" si="33"/>
        <v>0</v>
      </c>
      <c r="AL136" s="118">
        <f t="shared" ca="1" si="34"/>
        <v>0</v>
      </c>
    </row>
    <row r="137" spans="1:38" ht="27" customHeight="1" x14ac:dyDescent="0.25">
      <c r="A137" s="53">
        <f>'OSNOVNA PLAČA'!A131</f>
        <v>122</v>
      </c>
      <c r="B137" s="333" t="str">
        <f t="shared" ca="1" si="21"/>
        <v>A122</v>
      </c>
      <c r="C137" s="333"/>
      <c r="D137" s="54" t="str">
        <f>IF(LEN('OSNOVNA PLAČA'!C131)&gt;0,'OSNOVNA PLAČA'!C131,"")</f>
        <v/>
      </c>
      <c r="E137" s="55" t="str">
        <f>IF(LEN('OSNOVNA PLAČA'!D131)&gt;0,'OSNOVNA PLAČA'!D131,"")</f>
        <v/>
      </c>
      <c r="F137" s="164">
        <f ca="1">IF(LEN(B137)&gt;0,'OBRAČUNANA OSNOVNA PLAČA'!O131,"")</f>
        <v>0</v>
      </c>
      <c r="G137" s="57"/>
      <c r="H137" s="57"/>
      <c r="I137" s="57"/>
      <c r="J137" s="57"/>
      <c r="K137" s="57"/>
      <c r="L137" s="178">
        <f t="shared" si="22"/>
        <v>0</v>
      </c>
      <c r="M137" s="179">
        <f t="shared" ca="1" si="35"/>
        <v>0</v>
      </c>
      <c r="N137" s="179">
        <f t="shared" ca="1" si="37"/>
        <v>0</v>
      </c>
      <c r="O137" s="180">
        <f t="shared" ca="1" si="23"/>
        <v>0</v>
      </c>
      <c r="P137" s="181">
        <f t="shared" ca="1" si="36"/>
        <v>0</v>
      </c>
      <c r="Q137" s="182">
        <f t="shared" ca="1" si="24"/>
        <v>0</v>
      </c>
      <c r="R137" s="182">
        <f ca="1">IF(LEN(B137)&gt;0,'10'!R137-'10'!Q137,"")</f>
        <v>0</v>
      </c>
      <c r="S137" s="183"/>
      <c r="T137" s="33"/>
      <c r="U137" s="33"/>
      <c r="V137" s="33"/>
      <c r="W137" s="33"/>
      <c r="X137" s="33"/>
      <c r="Y137" s="33"/>
      <c r="AB137" s="243">
        <f>ROW()</f>
        <v>137</v>
      </c>
      <c r="AC137" s="118">
        <f t="shared" ca="1" si="25"/>
        <v>0</v>
      </c>
      <c r="AD137" s="118">
        <f t="shared" ca="1" si="26"/>
        <v>0</v>
      </c>
      <c r="AE137" s="119" t="str">
        <f t="shared" ca="1" si="27"/>
        <v>-</v>
      </c>
      <c r="AF137" s="118" t="str">
        <f t="shared" ca="1" si="28"/>
        <v>-</v>
      </c>
      <c r="AG137" s="119" t="str">
        <f t="shared" ca="1" si="29"/>
        <v>-</v>
      </c>
      <c r="AH137" s="118" t="str">
        <f t="shared" ca="1" si="30"/>
        <v>-</v>
      </c>
      <c r="AI137" s="118">
        <f t="shared" ca="1" si="31"/>
        <v>0</v>
      </c>
      <c r="AJ137" s="120">
        <f t="shared" ca="1" si="32"/>
        <v>0</v>
      </c>
      <c r="AK137" s="118">
        <f t="shared" ca="1" si="33"/>
        <v>0</v>
      </c>
      <c r="AL137" s="118">
        <f t="shared" ca="1" si="34"/>
        <v>0</v>
      </c>
    </row>
    <row r="138" spans="1:38" ht="27" customHeight="1" x14ac:dyDescent="0.25">
      <c r="A138" s="53">
        <f>'OSNOVNA PLAČA'!A132</f>
        <v>123</v>
      </c>
      <c r="B138" s="333" t="str">
        <f t="shared" ca="1" si="21"/>
        <v>A123</v>
      </c>
      <c r="C138" s="333"/>
      <c r="D138" s="54" t="str">
        <f>IF(LEN('OSNOVNA PLAČA'!C132)&gt;0,'OSNOVNA PLAČA'!C132,"")</f>
        <v/>
      </c>
      <c r="E138" s="55" t="str">
        <f>IF(LEN('OSNOVNA PLAČA'!D132)&gt;0,'OSNOVNA PLAČA'!D132,"")</f>
        <v/>
      </c>
      <c r="F138" s="164">
        <f ca="1">IF(LEN(B138)&gt;0,'OBRAČUNANA OSNOVNA PLAČA'!O132,"")</f>
        <v>0</v>
      </c>
      <c r="G138" s="57"/>
      <c r="H138" s="57"/>
      <c r="I138" s="57"/>
      <c r="J138" s="57"/>
      <c r="K138" s="57"/>
      <c r="L138" s="178">
        <f t="shared" si="22"/>
        <v>0</v>
      </c>
      <c r="M138" s="179">
        <f t="shared" ca="1" si="35"/>
        <v>0</v>
      </c>
      <c r="N138" s="179">
        <f t="shared" ca="1" si="37"/>
        <v>0</v>
      </c>
      <c r="O138" s="180">
        <f t="shared" ca="1" si="23"/>
        <v>0</v>
      </c>
      <c r="P138" s="181">
        <f t="shared" ca="1" si="36"/>
        <v>0</v>
      </c>
      <c r="Q138" s="182">
        <f t="shared" ca="1" si="24"/>
        <v>0</v>
      </c>
      <c r="R138" s="182">
        <f ca="1">IF(LEN(B138)&gt;0,'10'!R138-'10'!Q138,"")</f>
        <v>0</v>
      </c>
      <c r="S138" s="183"/>
      <c r="T138" s="33"/>
      <c r="U138" s="33"/>
      <c r="V138" s="33"/>
      <c r="W138" s="33"/>
      <c r="X138" s="33"/>
      <c r="Y138" s="33"/>
      <c r="AB138" s="243">
        <f>ROW()</f>
        <v>138</v>
      </c>
      <c r="AC138" s="118">
        <f t="shared" ca="1" si="25"/>
        <v>0</v>
      </c>
      <c r="AD138" s="118">
        <f t="shared" ca="1" si="26"/>
        <v>0</v>
      </c>
      <c r="AE138" s="119" t="str">
        <f t="shared" ca="1" si="27"/>
        <v>-</v>
      </c>
      <c r="AF138" s="118" t="str">
        <f t="shared" ca="1" si="28"/>
        <v>-</v>
      </c>
      <c r="AG138" s="119" t="str">
        <f t="shared" ca="1" si="29"/>
        <v>-</v>
      </c>
      <c r="AH138" s="118" t="str">
        <f t="shared" ca="1" si="30"/>
        <v>-</v>
      </c>
      <c r="AI138" s="118">
        <f t="shared" ca="1" si="31"/>
        <v>0</v>
      </c>
      <c r="AJ138" s="120">
        <f t="shared" ca="1" si="32"/>
        <v>0</v>
      </c>
      <c r="AK138" s="118">
        <f t="shared" ca="1" si="33"/>
        <v>0</v>
      </c>
      <c r="AL138" s="118">
        <f t="shared" ca="1" si="34"/>
        <v>0</v>
      </c>
    </row>
    <row r="139" spans="1:38" ht="27" customHeight="1" x14ac:dyDescent="0.25">
      <c r="A139" s="53">
        <f>'OSNOVNA PLAČA'!A133</f>
        <v>124</v>
      </c>
      <c r="B139" s="333" t="str">
        <f t="shared" ca="1" si="21"/>
        <v>A124</v>
      </c>
      <c r="C139" s="333"/>
      <c r="D139" s="54" t="str">
        <f>IF(LEN('OSNOVNA PLAČA'!C133)&gt;0,'OSNOVNA PLAČA'!C133,"")</f>
        <v/>
      </c>
      <c r="E139" s="55" t="str">
        <f>IF(LEN('OSNOVNA PLAČA'!D133)&gt;0,'OSNOVNA PLAČA'!D133,"")</f>
        <v/>
      </c>
      <c r="F139" s="164">
        <f ca="1">IF(LEN(B139)&gt;0,'OBRAČUNANA OSNOVNA PLAČA'!O133,"")</f>
        <v>0</v>
      </c>
      <c r="G139" s="57"/>
      <c r="H139" s="57"/>
      <c r="I139" s="57"/>
      <c r="J139" s="57"/>
      <c r="K139" s="57"/>
      <c r="L139" s="178">
        <f t="shared" si="22"/>
        <v>0</v>
      </c>
      <c r="M139" s="179">
        <f t="shared" ca="1" si="35"/>
        <v>0</v>
      </c>
      <c r="N139" s="179">
        <f t="shared" ca="1" si="37"/>
        <v>0</v>
      </c>
      <c r="O139" s="180">
        <f t="shared" ca="1" si="23"/>
        <v>0</v>
      </c>
      <c r="P139" s="181">
        <f t="shared" ca="1" si="36"/>
        <v>0</v>
      </c>
      <c r="Q139" s="182">
        <f t="shared" ca="1" si="24"/>
        <v>0</v>
      </c>
      <c r="R139" s="182">
        <f ca="1">IF(LEN(B139)&gt;0,'10'!R139-'10'!Q139,"")</f>
        <v>0</v>
      </c>
      <c r="S139" s="183"/>
      <c r="T139" s="33"/>
      <c r="U139" s="33"/>
      <c r="V139" s="33"/>
      <c r="W139" s="33"/>
      <c r="X139" s="33"/>
      <c r="Y139" s="33"/>
      <c r="AB139" s="243">
        <f>ROW()</f>
        <v>139</v>
      </c>
      <c r="AC139" s="118">
        <f t="shared" ca="1" si="25"/>
        <v>0</v>
      </c>
      <c r="AD139" s="118">
        <f t="shared" ca="1" si="26"/>
        <v>0</v>
      </c>
      <c r="AE139" s="119" t="str">
        <f t="shared" ca="1" si="27"/>
        <v>-</v>
      </c>
      <c r="AF139" s="118" t="str">
        <f t="shared" ca="1" si="28"/>
        <v>-</v>
      </c>
      <c r="AG139" s="119" t="str">
        <f t="shared" ca="1" si="29"/>
        <v>-</v>
      </c>
      <c r="AH139" s="118" t="str">
        <f t="shared" ca="1" si="30"/>
        <v>-</v>
      </c>
      <c r="AI139" s="118">
        <f t="shared" ca="1" si="31"/>
        <v>0</v>
      </c>
      <c r="AJ139" s="120">
        <f t="shared" ca="1" si="32"/>
        <v>0</v>
      </c>
      <c r="AK139" s="118">
        <f t="shared" ca="1" si="33"/>
        <v>0</v>
      </c>
      <c r="AL139" s="118">
        <f t="shared" ca="1" si="34"/>
        <v>0</v>
      </c>
    </row>
    <row r="140" spans="1:38" ht="27" customHeight="1" x14ac:dyDescent="0.25">
      <c r="A140" s="53">
        <f>'OSNOVNA PLAČA'!A134</f>
        <v>125</v>
      </c>
      <c r="B140" s="333" t="str">
        <f t="shared" ca="1" si="21"/>
        <v>A125</v>
      </c>
      <c r="C140" s="333"/>
      <c r="D140" s="54" t="str">
        <f>IF(LEN('OSNOVNA PLAČA'!C134)&gt;0,'OSNOVNA PLAČA'!C134,"")</f>
        <v/>
      </c>
      <c r="E140" s="55" t="str">
        <f>IF(LEN('OSNOVNA PLAČA'!D134)&gt;0,'OSNOVNA PLAČA'!D134,"")</f>
        <v/>
      </c>
      <c r="F140" s="164">
        <f ca="1">IF(LEN(B140)&gt;0,'OBRAČUNANA OSNOVNA PLAČA'!O134,"")</f>
        <v>0</v>
      </c>
      <c r="G140" s="57"/>
      <c r="H140" s="57"/>
      <c r="I140" s="57"/>
      <c r="J140" s="57"/>
      <c r="K140" s="57"/>
      <c r="L140" s="178">
        <f t="shared" si="22"/>
        <v>0</v>
      </c>
      <c r="M140" s="179">
        <f t="shared" ca="1" si="35"/>
        <v>0</v>
      </c>
      <c r="N140" s="179">
        <f t="shared" ca="1" si="37"/>
        <v>0</v>
      </c>
      <c r="O140" s="180">
        <f t="shared" ca="1" si="23"/>
        <v>0</v>
      </c>
      <c r="P140" s="181">
        <f t="shared" ca="1" si="36"/>
        <v>0</v>
      </c>
      <c r="Q140" s="182">
        <f t="shared" ca="1" si="24"/>
        <v>0</v>
      </c>
      <c r="R140" s="182">
        <f ca="1">IF(LEN(B140)&gt;0,'10'!R140-'10'!Q140,"")</f>
        <v>0</v>
      </c>
      <c r="S140" s="183"/>
      <c r="T140" s="33"/>
      <c r="U140" s="33"/>
      <c r="V140" s="33"/>
      <c r="W140" s="33"/>
      <c r="X140" s="33"/>
      <c r="Y140" s="33"/>
      <c r="AB140" s="243">
        <f>ROW()</f>
        <v>140</v>
      </c>
      <c r="AC140" s="118">
        <f t="shared" ca="1" si="25"/>
        <v>0</v>
      </c>
      <c r="AD140" s="118">
        <f t="shared" ca="1" si="26"/>
        <v>0</v>
      </c>
      <c r="AE140" s="119" t="str">
        <f t="shared" ca="1" si="27"/>
        <v>-</v>
      </c>
      <c r="AF140" s="118" t="str">
        <f t="shared" ca="1" si="28"/>
        <v>-</v>
      </c>
      <c r="AG140" s="119" t="str">
        <f t="shared" ca="1" si="29"/>
        <v>-</v>
      </c>
      <c r="AH140" s="118" t="str">
        <f t="shared" ca="1" si="30"/>
        <v>-</v>
      </c>
      <c r="AI140" s="118">
        <f t="shared" ca="1" si="31"/>
        <v>0</v>
      </c>
      <c r="AJ140" s="120">
        <f t="shared" ca="1" si="32"/>
        <v>0</v>
      </c>
      <c r="AK140" s="118">
        <f t="shared" ca="1" si="33"/>
        <v>0</v>
      </c>
      <c r="AL140" s="118">
        <f t="shared" ca="1" si="34"/>
        <v>0</v>
      </c>
    </row>
    <row r="141" spans="1:38" ht="27" customHeight="1" x14ac:dyDescent="0.25">
      <c r="A141" s="53">
        <f>'OSNOVNA PLAČA'!A135</f>
        <v>126</v>
      </c>
      <c r="B141" s="333" t="str">
        <f t="shared" ca="1" si="21"/>
        <v>A126</v>
      </c>
      <c r="C141" s="333"/>
      <c r="D141" s="54" t="str">
        <f>IF(LEN('OSNOVNA PLAČA'!C135)&gt;0,'OSNOVNA PLAČA'!C135,"")</f>
        <v/>
      </c>
      <c r="E141" s="55" t="str">
        <f>IF(LEN('OSNOVNA PLAČA'!D135)&gt;0,'OSNOVNA PLAČA'!D135,"")</f>
        <v/>
      </c>
      <c r="F141" s="164">
        <f ca="1">IF(LEN(B141)&gt;0,'OBRAČUNANA OSNOVNA PLAČA'!O135,"")</f>
        <v>0</v>
      </c>
      <c r="G141" s="57"/>
      <c r="H141" s="57"/>
      <c r="I141" s="57"/>
      <c r="J141" s="57"/>
      <c r="K141" s="57"/>
      <c r="L141" s="178">
        <f t="shared" si="22"/>
        <v>0</v>
      </c>
      <c r="M141" s="179">
        <f t="shared" ca="1" si="35"/>
        <v>0</v>
      </c>
      <c r="N141" s="179">
        <f t="shared" ca="1" si="37"/>
        <v>0</v>
      </c>
      <c r="O141" s="180">
        <f t="shared" ca="1" si="23"/>
        <v>0</v>
      </c>
      <c r="P141" s="181">
        <f t="shared" ca="1" si="36"/>
        <v>0</v>
      </c>
      <c r="Q141" s="182">
        <f t="shared" ca="1" si="24"/>
        <v>0</v>
      </c>
      <c r="R141" s="182">
        <f ca="1">IF(LEN(B141)&gt;0,'10'!R141-'10'!Q141,"")</f>
        <v>0</v>
      </c>
      <c r="S141" s="183"/>
      <c r="T141" s="33"/>
      <c r="U141" s="33"/>
      <c r="V141" s="33"/>
      <c r="W141" s="33"/>
      <c r="X141" s="33"/>
      <c r="Y141" s="33"/>
      <c r="AB141" s="243">
        <f>ROW()</f>
        <v>141</v>
      </c>
      <c r="AC141" s="118">
        <f t="shared" ca="1" si="25"/>
        <v>0</v>
      </c>
      <c r="AD141" s="118">
        <f t="shared" ca="1" si="26"/>
        <v>0</v>
      </c>
      <c r="AE141" s="119" t="str">
        <f t="shared" ca="1" si="27"/>
        <v>-</v>
      </c>
      <c r="AF141" s="118" t="str">
        <f t="shared" ca="1" si="28"/>
        <v>-</v>
      </c>
      <c r="AG141" s="119" t="str">
        <f t="shared" ca="1" si="29"/>
        <v>-</v>
      </c>
      <c r="AH141" s="118" t="str">
        <f t="shared" ca="1" si="30"/>
        <v>-</v>
      </c>
      <c r="AI141" s="118">
        <f t="shared" ca="1" si="31"/>
        <v>0</v>
      </c>
      <c r="AJ141" s="120">
        <f t="shared" ca="1" si="32"/>
        <v>0</v>
      </c>
      <c r="AK141" s="118">
        <f t="shared" ca="1" si="33"/>
        <v>0</v>
      </c>
      <c r="AL141" s="118">
        <f t="shared" ca="1" si="34"/>
        <v>0</v>
      </c>
    </row>
    <row r="142" spans="1:38" ht="27" customHeight="1" x14ac:dyDescent="0.25">
      <c r="A142" s="53">
        <f>'OSNOVNA PLAČA'!A136</f>
        <v>127</v>
      </c>
      <c r="B142" s="333" t="str">
        <f t="shared" ca="1" si="21"/>
        <v>A127</v>
      </c>
      <c r="C142" s="333"/>
      <c r="D142" s="54" t="str">
        <f>IF(LEN('OSNOVNA PLAČA'!C136)&gt;0,'OSNOVNA PLAČA'!C136,"")</f>
        <v/>
      </c>
      <c r="E142" s="55" t="str">
        <f>IF(LEN('OSNOVNA PLAČA'!D136)&gt;0,'OSNOVNA PLAČA'!D136,"")</f>
        <v/>
      </c>
      <c r="F142" s="164">
        <f ca="1">IF(LEN(B142)&gt;0,'OBRAČUNANA OSNOVNA PLAČA'!O136,"")</f>
        <v>0</v>
      </c>
      <c r="G142" s="57"/>
      <c r="H142" s="57"/>
      <c r="I142" s="57"/>
      <c r="J142" s="57"/>
      <c r="K142" s="57"/>
      <c r="L142" s="178">
        <f t="shared" si="22"/>
        <v>0</v>
      </c>
      <c r="M142" s="179">
        <f t="shared" ca="1" si="35"/>
        <v>0</v>
      </c>
      <c r="N142" s="179">
        <f t="shared" ca="1" si="37"/>
        <v>0</v>
      </c>
      <c r="O142" s="180">
        <f t="shared" ca="1" si="23"/>
        <v>0</v>
      </c>
      <c r="P142" s="181">
        <f t="shared" ca="1" si="36"/>
        <v>0</v>
      </c>
      <c r="Q142" s="182">
        <f t="shared" ca="1" si="24"/>
        <v>0</v>
      </c>
      <c r="R142" s="182">
        <f ca="1">IF(LEN(B142)&gt;0,'10'!R142-'10'!Q142,"")</f>
        <v>0</v>
      </c>
      <c r="S142" s="183"/>
      <c r="T142" s="33"/>
      <c r="U142" s="33"/>
      <c r="V142" s="33"/>
      <c r="W142" s="33"/>
      <c r="X142" s="33"/>
      <c r="Y142" s="33"/>
      <c r="AB142" s="243">
        <f>ROW()</f>
        <v>142</v>
      </c>
      <c r="AC142" s="118">
        <f t="shared" ca="1" si="25"/>
        <v>0</v>
      </c>
      <c r="AD142" s="118">
        <f t="shared" ca="1" si="26"/>
        <v>0</v>
      </c>
      <c r="AE142" s="119" t="str">
        <f t="shared" ca="1" si="27"/>
        <v>-</v>
      </c>
      <c r="AF142" s="118" t="str">
        <f t="shared" ca="1" si="28"/>
        <v>-</v>
      </c>
      <c r="AG142" s="119" t="str">
        <f t="shared" ca="1" si="29"/>
        <v>-</v>
      </c>
      <c r="AH142" s="118" t="str">
        <f t="shared" ca="1" si="30"/>
        <v>-</v>
      </c>
      <c r="AI142" s="118">
        <f t="shared" ca="1" si="31"/>
        <v>0</v>
      </c>
      <c r="AJ142" s="120">
        <f t="shared" ca="1" si="32"/>
        <v>0</v>
      </c>
      <c r="AK142" s="118">
        <f t="shared" ca="1" si="33"/>
        <v>0</v>
      </c>
      <c r="AL142" s="118">
        <f t="shared" ca="1" si="34"/>
        <v>0</v>
      </c>
    </row>
    <row r="143" spans="1:38" ht="27" customHeight="1" x14ac:dyDescent="0.25">
      <c r="A143" s="53">
        <f>'OSNOVNA PLAČA'!A137</f>
        <v>128</v>
      </c>
      <c r="B143" s="333" t="str">
        <f t="shared" ca="1" si="21"/>
        <v>A128</v>
      </c>
      <c r="C143" s="333"/>
      <c r="D143" s="54" t="str">
        <f>IF(LEN('OSNOVNA PLAČA'!C137)&gt;0,'OSNOVNA PLAČA'!C137,"")</f>
        <v/>
      </c>
      <c r="E143" s="55" t="str">
        <f>IF(LEN('OSNOVNA PLAČA'!D137)&gt;0,'OSNOVNA PLAČA'!D137,"")</f>
        <v/>
      </c>
      <c r="F143" s="164">
        <f ca="1">IF(LEN(B143)&gt;0,'OBRAČUNANA OSNOVNA PLAČA'!O137,"")</f>
        <v>0</v>
      </c>
      <c r="G143" s="57"/>
      <c r="H143" s="57"/>
      <c r="I143" s="57"/>
      <c r="J143" s="57"/>
      <c r="K143" s="57"/>
      <c r="L143" s="178">
        <f t="shared" si="22"/>
        <v>0</v>
      </c>
      <c r="M143" s="179">
        <f t="shared" ca="1" si="35"/>
        <v>0</v>
      </c>
      <c r="N143" s="179">
        <f t="shared" ca="1" si="37"/>
        <v>0</v>
      </c>
      <c r="O143" s="180">
        <f t="shared" ca="1" si="23"/>
        <v>0</v>
      </c>
      <c r="P143" s="181">
        <f t="shared" ca="1" si="36"/>
        <v>0</v>
      </c>
      <c r="Q143" s="182">
        <f t="shared" ca="1" si="24"/>
        <v>0</v>
      </c>
      <c r="R143" s="182">
        <f ca="1">IF(LEN(B143)&gt;0,'10'!R143-'10'!Q143,"")</f>
        <v>0</v>
      </c>
      <c r="S143" s="183"/>
      <c r="T143" s="33"/>
      <c r="U143" s="33"/>
      <c r="V143" s="33"/>
      <c r="W143" s="33"/>
      <c r="X143" s="33"/>
      <c r="Y143" s="33"/>
      <c r="AB143" s="243">
        <f>ROW()</f>
        <v>143</v>
      </c>
      <c r="AC143" s="118">
        <f t="shared" ca="1" si="25"/>
        <v>0</v>
      </c>
      <c r="AD143" s="118">
        <f t="shared" ca="1" si="26"/>
        <v>0</v>
      </c>
      <c r="AE143" s="119" t="str">
        <f t="shared" ca="1" si="27"/>
        <v>-</v>
      </c>
      <c r="AF143" s="118" t="str">
        <f t="shared" ca="1" si="28"/>
        <v>-</v>
      </c>
      <c r="AG143" s="119" t="str">
        <f t="shared" ca="1" si="29"/>
        <v>-</v>
      </c>
      <c r="AH143" s="118" t="str">
        <f t="shared" ca="1" si="30"/>
        <v>-</v>
      </c>
      <c r="AI143" s="118">
        <f t="shared" ca="1" si="31"/>
        <v>0</v>
      </c>
      <c r="AJ143" s="120">
        <f t="shared" ca="1" si="32"/>
        <v>0</v>
      </c>
      <c r="AK143" s="118">
        <f t="shared" ca="1" si="33"/>
        <v>0</v>
      </c>
      <c r="AL143" s="118">
        <f t="shared" ca="1" si="34"/>
        <v>0</v>
      </c>
    </row>
    <row r="144" spans="1:38" ht="27" customHeight="1" x14ac:dyDescent="0.25">
      <c r="A144" s="53">
        <f>'OSNOVNA PLAČA'!A138</f>
        <v>129</v>
      </c>
      <c r="B144" s="333" t="str">
        <f t="shared" ca="1" si="21"/>
        <v>A129</v>
      </c>
      <c r="C144" s="333"/>
      <c r="D144" s="54" t="str">
        <f>IF(LEN('OSNOVNA PLAČA'!C138)&gt;0,'OSNOVNA PLAČA'!C138,"")</f>
        <v/>
      </c>
      <c r="E144" s="55" t="str">
        <f>IF(LEN('OSNOVNA PLAČA'!D138)&gt;0,'OSNOVNA PLAČA'!D138,"")</f>
        <v/>
      </c>
      <c r="F144" s="164">
        <f ca="1">IF(LEN(B144)&gt;0,'OBRAČUNANA OSNOVNA PLAČA'!O138,"")</f>
        <v>0</v>
      </c>
      <c r="G144" s="57"/>
      <c r="H144" s="57"/>
      <c r="I144" s="57"/>
      <c r="J144" s="57"/>
      <c r="K144" s="57"/>
      <c r="L144" s="178">
        <f t="shared" ref="L144:L207" si="38">+G144+H144+I144+J144+K144</f>
        <v>0</v>
      </c>
      <c r="M144" s="179">
        <f t="shared" ca="1" si="35"/>
        <v>0</v>
      </c>
      <c r="N144" s="179">
        <f t="shared" ca="1" si="37"/>
        <v>0</v>
      </c>
      <c r="O144" s="180">
        <f t="shared" ref="O144:O207" ca="1" si="39">IF(LEN(B144)&gt;0,M144*$P$267,"")</f>
        <v>0</v>
      </c>
      <c r="P144" s="181">
        <f t="shared" ca="1" si="36"/>
        <v>0</v>
      </c>
      <c r="Q144" s="182">
        <f t="shared" ref="Q144:Q207" ca="1" si="40">MIN(P144,R144)</f>
        <v>0</v>
      </c>
      <c r="R144" s="182">
        <f ca="1">IF(LEN(B144)&gt;0,'10'!R144-'10'!Q144,"")</f>
        <v>0</v>
      </c>
      <c r="S144" s="183"/>
      <c r="T144" s="33"/>
      <c r="U144" s="33"/>
      <c r="V144" s="33"/>
      <c r="W144" s="33"/>
      <c r="X144" s="33"/>
      <c r="Y144" s="33"/>
      <c r="AB144" s="243">
        <f>ROW()</f>
        <v>144</v>
      </c>
      <c r="AC144" s="118">
        <f t="shared" ca="1" si="25"/>
        <v>0</v>
      </c>
      <c r="AD144" s="118">
        <f t="shared" ca="1" si="26"/>
        <v>0</v>
      </c>
      <c r="AE144" s="119" t="str">
        <f t="shared" ref="AE144:AE207" ca="1" si="41">IF(AC144&gt;=AD144,"-",$L144/(5*MAX($M$271:$M$272)))</f>
        <v>-</v>
      </c>
      <c r="AF144" s="118" t="str">
        <f t="shared" ref="AF144:AF207" ca="1" si="42">IF(AC144&gt;=AD144,"-",$L144/(5*MAX($M$271:$M$272))*AK144)</f>
        <v>-</v>
      </c>
      <c r="AG144" s="119" t="str">
        <f t="shared" ref="AG144:AG207" ca="1" si="43">IF(AE144="-","-",AE144*$AF$267)</f>
        <v>-</v>
      </c>
      <c r="AH144" s="118" t="str">
        <f t="shared" ref="AH144:AH207" ca="1" si="44">IF(AF144="-","-",AF144*$AF$267)</f>
        <v>-</v>
      </c>
      <c r="AI144" s="118">
        <f t="shared" ref="AI144:AI207" ca="1" si="45">IF(AG144="-",0,MIN(AH144,R144))</f>
        <v>0</v>
      </c>
      <c r="AJ144" s="120">
        <f t="shared" ref="AJ144:AJ207" ca="1" si="46">+AD144-AC144</f>
        <v>0</v>
      </c>
      <c r="AK144" s="118">
        <f t="shared" ca="1" si="33"/>
        <v>0</v>
      </c>
      <c r="AL144" s="118">
        <f t="shared" ca="1" si="34"/>
        <v>0</v>
      </c>
    </row>
    <row r="145" spans="1:38" ht="27" customHeight="1" x14ac:dyDescent="0.25">
      <c r="A145" s="53">
        <f>'OSNOVNA PLAČA'!A139</f>
        <v>130</v>
      </c>
      <c r="B145" s="333" t="str">
        <f t="shared" ca="1" si="21"/>
        <v>A130</v>
      </c>
      <c r="C145" s="333"/>
      <c r="D145" s="54" t="str">
        <f>IF(LEN('OSNOVNA PLAČA'!C139)&gt;0,'OSNOVNA PLAČA'!C139,"")</f>
        <v/>
      </c>
      <c r="E145" s="55" t="str">
        <f>IF(LEN('OSNOVNA PLAČA'!D139)&gt;0,'OSNOVNA PLAČA'!D139,"")</f>
        <v/>
      </c>
      <c r="F145" s="164">
        <f ca="1">IF(LEN(B145)&gt;0,'OBRAČUNANA OSNOVNA PLAČA'!O139,"")</f>
        <v>0</v>
      </c>
      <c r="G145" s="57"/>
      <c r="H145" s="57"/>
      <c r="I145" s="57"/>
      <c r="J145" s="57"/>
      <c r="K145" s="57"/>
      <c r="L145" s="178">
        <f t="shared" si="38"/>
        <v>0</v>
      </c>
      <c r="M145" s="179">
        <f t="shared" ref="M145:M208" ca="1" si="47">IF(LEN(B145)&gt;0,L145/5,"")</f>
        <v>0</v>
      </c>
      <c r="N145" s="179">
        <f t="shared" ca="1" si="37"/>
        <v>0</v>
      </c>
      <c r="O145" s="180">
        <f t="shared" ca="1" si="39"/>
        <v>0</v>
      </c>
      <c r="P145" s="181">
        <f t="shared" ref="P145:P208" ca="1" si="48">IF(LEN(B145)&gt;0,F145*O145,"")</f>
        <v>0</v>
      </c>
      <c r="Q145" s="182">
        <f t="shared" ca="1" si="40"/>
        <v>0</v>
      </c>
      <c r="R145" s="182">
        <f ca="1">IF(LEN(B145)&gt;0,'10'!R145-'10'!Q145,"")</f>
        <v>0</v>
      </c>
      <c r="S145" s="183"/>
      <c r="T145" s="33"/>
      <c r="U145" s="33"/>
      <c r="V145" s="33"/>
      <c r="W145" s="33"/>
      <c r="X145" s="33"/>
      <c r="Y145" s="33"/>
      <c r="AB145" s="243">
        <f>ROW()</f>
        <v>145</v>
      </c>
      <c r="AC145" s="118">
        <f t="shared" ca="1" si="25"/>
        <v>0</v>
      </c>
      <c r="AD145" s="118">
        <f t="shared" ca="1" si="26"/>
        <v>0</v>
      </c>
      <c r="AE145" s="119" t="str">
        <f t="shared" ca="1" si="41"/>
        <v>-</v>
      </c>
      <c r="AF145" s="118" t="str">
        <f t="shared" ca="1" si="42"/>
        <v>-</v>
      </c>
      <c r="AG145" s="119" t="str">
        <f t="shared" ca="1" si="43"/>
        <v>-</v>
      </c>
      <c r="AH145" s="118" t="str">
        <f t="shared" ca="1" si="44"/>
        <v>-</v>
      </c>
      <c r="AI145" s="118">
        <f t="shared" ca="1" si="45"/>
        <v>0</v>
      </c>
      <c r="AJ145" s="120">
        <f t="shared" ca="1" si="46"/>
        <v>0</v>
      </c>
      <c r="AK145" s="118">
        <f t="shared" ca="1" si="33"/>
        <v>0</v>
      </c>
      <c r="AL145" s="118">
        <f t="shared" ca="1" si="34"/>
        <v>0</v>
      </c>
    </row>
    <row r="146" spans="1:38" ht="27" customHeight="1" x14ac:dyDescent="0.25">
      <c r="A146" s="53">
        <f>'OSNOVNA PLAČA'!A140</f>
        <v>131</v>
      </c>
      <c r="B146" s="333" t="str">
        <f t="shared" ca="1" si="21"/>
        <v>A131</v>
      </c>
      <c r="C146" s="333"/>
      <c r="D146" s="54" t="str">
        <f>IF(LEN('OSNOVNA PLAČA'!C140)&gt;0,'OSNOVNA PLAČA'!C140,"")</f>
        <v/>
      </c>
      <c r="E146" s="55" t="str">
        <f>IF(LEN('OSNOVNA PLAČA'!D140)&gt;0,'OSNOVNA PLAČA'!D140,"")</f>
        <v/>
      </c>
      <c r="F146" s="164">
        <f ca="1">IF(LEN(B146)&gt;0,'OBRAČUNANA OSNOVNA PLAČA'!O140,"")</f>
        <v>0</v>
      </c>
      <c r="G146" s="57"/>
      <c r="H146" s="57"/>
      <c r="I146" s="57"/>
      <c r="J146" s="57"/>
      <c r="K146" s="57"/>
      <c r="L146" s="178">
        <f t="shared" si="38"/>
        <v>0</v>
      </c>
      <c r="M146" s="179">
        <f t="shared" ca="1" si="47"/>
        <v>0</v>
      </c>
      <c r="N146" s="179">
        <f t="shared" ref="N146:N209" ca="1" si="49">IF(LEN(B146)&gt;0,F146*M146,"")</f>
        <v>0</v>
      </c>
      <c r="O146" s="180">
        <f t="shared" ca="1" si="39"/>
        <v>0</v>
      </c>
      <c r="P146" s="181">
        <f t="shared" ca="1" si="48"/>
        <v>0</v>
      </c>
      <c r="Q146" s="182">
        <f t="shared" ca="1" si="40"/>
        <v>0</v>
      </c>
      <c r="R146" s="182">
        <f ca="1">IF(LEN(B146)&gt;0,'10'!R146-'10'!Q146,"")</f>
        <v>0</v>
      </c>
      <c r="S146" s="183"/>
      <c r="T146" s="33"/>
      <c r="U146" s="33"/>
      <c r="V146" s="33"/>
      <c r="W146" s="33"/>
      <c r="X146" s="33"/>
      <c r="Y146" s="33"/>
      <c r="AB146" s="243">
        <f>ROW()</f>
        <v>146</v>
      </c>
      <c r="AC146" s="118">
        <f t="shared" ca="1" si="25"/>
        <v>0</v>
      </c>
      <c r="AD146" s="118">
        <f t="shared" ca="1" si="26"/>
        <v>0</v>
      </c>
      <c r="AE146" s="119" t="str">
        <f t="shared" ca="1" si="41"/>
        <v>-</v>
      </c>
      <c r="AF146" s="118" t="str">
        <f t="shared" ca="1" si="42"/>
        <v>-</v>
      </c>
      <c r="AG146" s="119" t="str">
        <f t="shared" ca="1" si="43"/>
        <v>-</v>
      </c>
      <c r="AH146" s="118" t="str">
        <f t="shared" ca="1" si="44"/>
        <v>-</v>
      </c>
      <c r="AI146" s="118">
        <f t="shared" ca="1" si="45"/>
        <v>0</v>
      </c>
      <c r="AJ146" s="120">
        <f t="shared" ca="1" si="46"/>
        <v>0</v>
      </c>
      <c r="AK146" s="118">
        <f t="shared" ca="1" si="33"/>
        <v>0</v>
      </c>
      <c r="AL146" s="118">
        <f t="shared" ca="1" si="34"/>
        <v>0</v>
      </c>
    </row>
    <row r="147" spans="1:38" ht="27" customHeight="1" x14ac:dyDescent="0.25">
      <c r="A147" s="53">
        <f>'OSNOVNA PLAČA'!A141</f>
        <v>132</v>
      </c>
      <c r="B147" s="333" t="str">
        <f t="shared" ca="1" si="21"/>
        <v>A132</v>
      </c>
      <c r="C147" s="333"/>
      <c r="D147" s="54" t="str">
        <f>IF(LEN('OSNOVNA PLAČA'!C141)&gt;0,'OSNOVNA PLAČA'!C141,"")</f>
        <v/>
      </c>
      <c r="E147" s="55" t="str">
        <f>IF(LEN('OSNOVNA PLAČA'!D141)&gt;0,'OSNOVNA PLAČA'!D141,"")</f>
        <v/>
      </c>
      <c r="F147" s="164">
        <f ca="1">IF(LEN(B147)&gt;0,'OBRAČUNANA OSNOVNA PLAČA'!O141,"")</f>
        <v>0</v>
      </c>
      <c r="G147" s="57"/>
      <c r="H147" s="57"/>
      <c r="I147" s="57"/>
      <c r="J147" s="57"/>
      <c r="K147" s="57"/>
      <c r="L147" s="178">
        <f t="shared" si="38"/>
        <v>0</v>
      </c>
      <c r="M147" s="179">
        <f t="shared" ca="1" si="47"/>
        <v>0</v>
      </c>
      <c r="N147" s="179">
        <f t="shared" ca="1" si="49"/>
        <v>0</v>
      </c>
      <c r="O147" s="180">
        <f t="shared" ca="1" si="39"/>
        <v>0</v>
      </c>
      <c r="P147" s="181">
        <f t="shared" ca="1" si="48"/>
        <v>0</v>
      </c>
      <c r="Q147" s="182">
        <f t="shared" ca="1" si="40"/>
        <v>0</v>
      </c>
      <c r="R147" s="182">
        <f ca="1">IF(LEN(B147)&gt;0,'10'!R147-'10'!Q147,"")</f>
        <v>0</v>
      </c>
      <c r="S147" s="183"/>
      <c r="T147" s="33"/>
      <c r="U147" s="33"/>
      <c r="V147" s="33"/>
      <c r="W147" s="33"/>
      <c r="X147" s="33"/>
      <c r="Y147" s="33"/>
      <c r="AB147" s="243">
        <f>ROW()</f>
        <v>147</v>
      </c>
      <c r="AC147" s="118">
        <f t="shared" ca="1" si="25"/>
        <v>0</v>
      </c>
      <c r="AD147" s="118">
        <f t="shared" ca="1" si="26"/>
        <v>0</v>
      </c>
      <c r="AE147" s="119" t="str">
        <f t="shared" ca="1" si="41"/>
        <v>-</v>
      </c>
      <c r="AF147" s="118" t="str">
        <f t="shared" ca="1" si="42"/>
        <v>-</v>
      </c>
      <c r="AG147" s="119" t="str">
        <f t="shared" ca="1" si="43"/>
        <v>-</v>
      </c>
      <c r="AH147" s="118" t="str">
        <f t="shared" ca="1" si="44"/>
        <v>-</v>
      </c>
      <c r="AI147" s="118">
        <f t="shared" ca="1" si="45"/>
        <v>0</v>
      </c>
      <c r="AJ147" s="120">
        <f t="shared" ca="1" si="46"/>
        <v>0</v>
      </c>
      <c r="AK147" s="118">
        <f t="shared" ca="1" si="33"/>
        <v>0</v>
      </c>
      <c r="AL147" s="118">
        <f t="shared" ca="1" si="34"/>
        <v>0</v>
      </c>
    </row>
    <row r="148" spans="1:38" ht="27" customHeight="1" x14ac:dyDescent="0.25">
      <c r="A148" s="53">
        <f>'OSNOVNA PLAČA'!A142</f>
        <v>133</v>
      </c>
      <c r="B148" s="333" t="str">
        <f t="shared" ca="1" si="21"/>
        <v>A133</v>
      </c>
      <c r="C148" s="333"/>
      <c r="D148" s="54" t="str">
        <f>IF(LEN('OSNOVNA PLAČA'!C142)&gt;0,'OSNOVNA PLAČA'!C142,"")</f>
        <v/>
      </c>
      <c r="E148" s="55" t="str">
        <f>IF(LEN('OSNOVNA PLAČA'!D142)&gt;0,'OSNOVNA PLAČA'!D142,"")</f>
        <v/>
      </c>
      <c r="F148" s="164">
        <f ca="1">IF(LEN(B148)&gt;0,'OBRAČUNANA OSNOVNA PLAČA'!O142,"")</f>
        <v>0</v>
      </c>
      <c r="G148" s="57"/>
      <c r="H148" s="57"/>
      <c r="I148" s="57"/>
      <c r="J148" s="57"/>
      <c r="K148" s="57"/>
      <c r="L148" s="178">
        <f t="shared" si="38"/>
        <v>0</v>
      </c>
      <c r="M148" s="179">
        <f t="shared" ca="1" si="47"/>
        <v>0</v>
      </c>
      <c r="N148" s="179">
        <f t="shared" ca="1" si="49"/>
        <v>0</v>
      </c>
      <c r="O148" s="180">
        <f t="shared" ca="1" si="39"/>
        <v>0</v>
      </c>
      <c r="P148" s="181">
        <f t="shared" ca="1" si="48"/>
        <v>0</v>
      </c>
      <c r="Q148" s="182">
        <f t="shared" ca="1" si="40"/>
        <v>0</v>
      </c>
      <c r="R148" s="182">
        <f ca="1">IF(LEN(B148)&gt;0,'10'!R148-'10'!Q148,"")</f>
        <v>0</v>
      </c>
      <c r="S148" s="183"/>
      <c r="T148" s="33"/>
      <c r="U148" s="33"/>
      <c r="V148" s="33"/>
      <c r="W148" s="33"/>
      <c r="X148" s="33"/>
      <c r="Y148" s="33"/>
      <c r="AB148" s="243">
        <f>ROW()</f>
        <v>148</v>
      </c>
      <c r="AC148" s="118">
        <f t="shared" ca="1" si="25"/>
        <v>0</v>
      </c>
      <c r="AD148" s="118">
        <f t="shared" ca="1" si="26"/>
        <v>0</v>
      </c>
      <c r="AE148" s="119" t="str">
        <f t="shared" ca="1" si="41"/>
        <v>-</v>
      </c>
      <c r="AF148" s="118" t="str">
        <f t="shared" ca="1" si="42"/>
        <v>-</v>
      </c>
      <c r="AG148" s="119" t="str">
        <f t="shared" ca="1" si="43"/>
        <v>-</v>
      </c>
      <c r="AH148" s="118" t="str">
        <f t="shared" ca="1" si="44"/>
        <v>-</v>
      </c>
      <c r="AI148" s="118">
        <f t="shared" ca="1" si="45"/>
        <v>0</v>
      </c>
      <c r="AJ148" s="120">
        <f t="shared" ca="1" si="46"/>
        <v>0</v>
      </c>
      <c r="AK148" s="118">
        <f t="shared" ca="1" si="33"/>
        <v>0</v>
      </c>
      <c r="AL148" s="118">
        <f t="shared" ca="1" si="34"/>
        <v>0</v>
      </c>
    </row>
    <row r="149" spans="1:38" ht="27" customHeight="1" x14ac:dyDescent="0.25">
      <c r="A149" s="53">
        <f>'OSNOVNA PLAČA'!A143</f>
        <v>134</v>
      </c>
      <c r="B149" s="333" t="str">
        <f t="shared" ca="1" si="21"/>
        <v>A134</v>
      </c>
      <c r="C149" s="333"/>
      <c r="D149" s="54" t="str">
        <f>IF(LEN('OSNOVNA PLAČA'!C143)&gt;0,'OSNOVNA PLAČA'!C143,"")</f>
        <v/>
      </c>
      <c r="E149" s="55" t="str">
        <f>IF(LEN('OSNOVNA PLAČA'!D143)&gt;0,'OSNOVNA PLAČA'!D143,"")</f>
        <v/>
      </c>
      <c r="F149" s="164">
        <f ca="1">IF(LEN(B149)&gt;0,'OBRAČUNANA OSNOVNA PLAČA'!O143,"")</f>
        <v>0</v>
      </c>
      <c r="G149" s="57"/>
      <c r="H149" s="57"/>
      <c r="I149" s="57"/>
      <c r="J149" s="57"/>
      <c r="K149" s="57"/>
      <c r="L149" s="178">
        <f t="shared" si="38"/>
        <v>0</v>
      </c>
      <c r="M149" s="179">
        <f t="shared" ca="1" si="47"/>
        <v>0</v>
      </c>
      <c r="N149" s="179">
        <f t="shared" ca="1" si="49"/>
        <v>0</v>
      </c>
      <c r="O149" s="180">
        <f t="shared" ca="1" si="39"/>
        <v>0</v>
      </c>
      <c r="P149" s="181">
        <f t="shared" ca="1" si="48"/>
        <v>0</v>
      </c>
      <c r="Q149" s="182">
        <f t="shared" ca="1" si="40"/>
        <v>0</v>
      </c>
      <c r="R149" s="182">
        <f ca="1">IF(LEN(B149)&gt;0,'10'!R149-'10'!Q149,"")</f>
        <v>0</v>
      </c>
      <c r="S149" s="183"/>
      <c r="T149" s="33"/>
      <c r="U149" s="33"/>
      <c r="V149" s="33"/>
      <c r="W149" s="33"/>
      <c r="X149" s="33"/>
      <c r="Y149" s="33"/>
      <c r="AB149" s="243">
        <f>ROW()</f>
        <v>149</v>
      </c>
      <c r="AC149" s="118">
        <f t="shared" ca="1" si="25"/>
        <v>0</v>
      </c>
      <c r="AD149" s="118">
        <f t="shared" ca="1" si="26"/>
        <v>0</v>
      </c>
      <c r="AE149" s="119" t="str">
        <f t="shared" ca="1" si="41"/>
        <v>-</v>
      </c>
      <c r="AF149" s="118" t="str">
        <f t="shared" ca="1" si="42"/>
        <v>-</v>
      </c>
      <c r="AG149" s="119" t="str">
        <f t="shared" ca="1" si="43"/>
        <v>-</v>
      </c>
      <c r="AH149" s="118" t="str">
        <f t="shared" ca="1" si="44"/>
        <v>-</v>
      </c>
      <c r="AI149" s="118">
        <f t="shared" ca="1" si="45"/>
        <v>0</v>
      </c>
      <c r="AJ149" s="120">
        <f t="shared" ca="1" si="46"/>
        <v>0</v>
      </c>
      <c r="AK149" s="118">
        <f t="shared" ca="1" si="33"/>
        <v>0</v>
      </c>
      <c r="AL149" s="118">
        <f t="shared" ca="1" si="34"/>
        <v>0</v>
      </c>
    </row>
    <row r="150" spans="1:38" ht="27" customHeight="1" x14ac:dyDescent="0.25">
      <c r="A150" s="53">
        <f>'OSNOVNA PLAČA'!A144</f>
        <v>135</v>
      </c>
      <c r="B150" s="333" t="str">
        <f t="shared" ca="1" si="21"/>
        <v>A135</v>
      </c>
      <c r="C150" s="333"/>
      <c r="D150" s="54" t="str">
        <f>IF(LEN('OSNOVNA PLAČA'!C144)&gt;0,'OSNOVNA PLAČA'!C144,"")</f>
        <v/>
      </c>
      <c r="E150" s="55" t="str">
        <f>IF(LEN('OSNOVNA PLAČA'!D144)&gt;0,'OSNOVNA PLAČA'!D144,"")</f>
        <v/>
      </c>
      <c r="F150" s="164">
        <f ca="1">IF(LEN(B150)&gt;0,'OBRAČUNANA OSNOVNA PLAČA'!O144,"")</f>
        <v>0</v>
      </c>
      <c r="G150" s="57"/>
      <c r="H150" s="57"/>
      <c r="I150" s="57"/>
      <c r="J150" s="57"/>
      <c r="K150" s="57"/>
      <c r="L150" s="178">
        <f t="shared" si="38"/>
        <v>0</v>
      </c>
      <c r="M150" s="179">
        <f t="shared" ca="1" si="47"/>
        <v>0</v>
      </c>
      <c r="N150" s="179">
        <f t="shared" ca="1" si="49"/>
        <v>0</v>
      </c>
      <c r="O150" s="180">
        <f t="shared" ca="1" si="39"/>
        <v>0</v>
      </c>
      <c r="P150" s="181">
        <f t="shared" ca="1" si="48"/>
        <v>0</v>
      </c>
      <c r="Q150" s="182">
        <f t="shared" ca="1" si="40"/>
        <v>0</v>
      </c>
      <c r="R150" s="182">
        <f ca="1">IF(LEN(B150)&gt;0,'10'!R150-'10'!Q150,"")</f>
        <v>0</v>
      </c>
      <c r="S150" s="183"/>
      <c r="T150" s="33"/>
      <c r="U150" s="33"/>
      <c r="V150" s="33"/>
      <c r="W150" s="33"/>
      <c r="X150" s="33"/>
      <c r="Y150" s="33"/>
      <c r="AB150" s="243">
        <f>ROW()</f>
        <v>150</v>
      </c>
      <c r="AC150" s="118">
        <f t="shared" ca="1" si="25"/>
        <v>0</v>
      </c>
      <c r="AD150" s="118">
        <f t="shared" ca="1" si="26"/>
        <v>0</v>
      </c>
      <c r="AE150" s="119" t="str">
        <f t="shared" ca="1" si="41"/>
        <v>-</v>
      </c>
      <c r="AF150" s="118" t="str">
        <f t="shared" ca="1" si="42"/>
        <v>-</v>
      </c>
      <c r="AG150" s="119" t="str">
        <f t="shared" ca="1" si="43"/>
        <v>-</v>
      </c>
      <c r="AH150" s="118" t="str">
        <f t="shared" ca="1" si="44"/>
        <v>-</v>
      </c>
      <c r="AI150" s="118">
        <f t="shared" ca="1" si="45"/>
        <v>0</v>
      </c>
      <c r="AJ150" s="120">
        <f t="shared" ca="1" si="46"/>
        <v>0</v>
      </c>
      <c r="AK150" s="118">
        <f t="shared" ca="1" si="33"/>
        <v>0</v>
      </c>
      <c r="AL150" s="118">
        <f t="shared" ca="1" si="34"/>
        <v>0</v>
      </c>
    </row>
    <row r="151" spans="1:38" ht="27" customHeight="1" x14ac:dyDescent="0.25">
      <c r="A151" s="53">
        <f>'OSNOVNA PLAČA'!A145</f>
        <v>136</v>
      </c>
      <c r="B151" s="333" t="str">
        <f t="shared" ca="1" si="21"/>
        <v>A136</v>
      </c>
      <c r="C151" s="333"/>
      <c r="D151" s="54" t="str">
        <f>IF(LEN('OSNOVNA PLAČA'!C145)&gt;0,'OSNOVNA PLAČA'!C145,"")</f>
        <v/>
      </c>
      <c r="E151" s="55" t="str">
        <f>IF(LEN('OSNOVNA PLAČA'!D145)&gt;0,'OSNOVNA PLAČA'!D145,"")</f>
        <v/>
      </c>
      <c r="F151" s="164">
        <f ca="1">IF(LEN(B151)&gt;0,'OBRAČUNANA OSNOVNA PLAČA'!O145,"")</f>
        <v>0</v>
      </c>
      <c r="G151" s="57"/>
      <c r="H151" s="57"/>
      <c r="I151" s="57"/>
      <c r="J151" s="57"/>
      <c r="K151" s="57"/>
      <c r="L151" s="178">
        <f t="shared" si="38"/>
        <v>0</v>
      </c>
      <c r="M151" s="179">
        <f t="shared" ca="1" si="47"/>
        <v>0</v>
      </c>
      <c r="N151" s="179">
        <f t="shared" ca="1" si="49"/>
        <v>0</v>
      </c>
      <c r="O151" s="180">
        <f t="shared" ca="1" si="39"/>
        <v>0</v>
      </c>
      <c r="P151" s="181">
        <f t="shared" ca="1" si="48"/>
        <v>0</v>
      </c>
      <c r="Q151" s="182">
        <f t="shared" ca="1" si="40"/>
        <v>0</v>
      </c>
      <c r="R151" s="182">
        <f ca="1">IF(LEN(B151)&gt;0,'10'!R151-'10'!Q151,"")</f>
        <v>0</v>
      </c>
      <c r="S151" s="183"/>
      <c r="T151" s="33"/>
      <c r="U151" s="33"/>
      <c r="V151" s="33"/>
      <c r="W151" s="33"/>
      <c r="X151" s="33"/>
      <c r="Y151" s="33"/>
      <c r="AB151" s="243">
        <f>ROW()</f>
        <v>151</v>
      </c>
      <c r="AC151" s="118">
        <f t="shared" ca="1" si="25"/>
        <v>0</v>
      </c>
      <c r="AD151" s="118">
        <f t="shared" ca="1" si="26"/>
        <v>0</v>
      </c>
      <c r="AE151" s="119" t="str">
        <f t="shared" ca="1" si="41"/>
        <v>-</v>
      </c>
      <c r="AF151" s="118" t="str">
        <f t="shared" ca="1" si="42"/>
        <v>-</v>
      </c>
      <c r="AG151" s="119" t="str">
        <f t="shared" ca="1" si="43"/>
        <v>-</v>
      </c>
      <c r="AH151" s="118" t="str">
        <f t="shared" ca="1" si="44"/>
        <v>-</v>
      </c>
      <c r="AI151" s="118">
        <f t="shared" ca="1" si="45"/>
        <v>0</v>
      </c>
      <c r="AJ151" s="120">
        <f t="shared" ca="1" si="46"/>
        <v>0</v>
      </c>
      <c r="AK151" s="118">
        <f t="shared" ca="1" si="33"/>
        <v>0</v>
      </c>
      <c r="AL151" s="118">
        <f t="shared" ca="1" si="34"/>
        <v>0</v>
      </c>
    </row>
    <row r="152" spans="1:38" ht="27" customHeight="1" x14ac:dyDescent="0.25">
      <c r="A152" s="53">
        <f>'OSNOVNA PLAČA'!A146</f>
        <v>137</v>
      </c>
      <c r="B152" s="333" t="str">
        <f t="shared" ca="1" si="21"/>
        <v>A137</v>
      </c>
      <c r="C152" s="333"/>
      <c r="D152" s="54" t="str">
        <f>IF(LEN('OSNOVNA PLAČA'!C146)&gt;0,'OSNOVNA PLAČA'!C146,"")</f>
        <v/>
      </c>
      <c r="E152" s="55" t="str">
        <f>IF(LEN('OSNOVNA PLAČA'!D146)&gt;0,'OSNOVNA PLAČA'!D146,"")</f>
        <v/>
      </c>
      <c r="F152" s="164">
        <f ca="1">IF(LEN(B152)&gt;0,'OBRAČUNANA OSNOVNA PLAČA'!O146,"")</f>
        <v>0</v>
      </c>
      <c r="G152" s="57"/>
      <c r="H152" s="57"/>
      <c r="I152" s="57"/>
      <c r="J152" s="57"/>
      <c r="K152" s="57"/>
      <c r="L152" s="178">
        <f t="shared" si="38"/>
        <v>0</v>
      </c>
      <c r="M152" s="179">
        <f t="shared" ca="1" si="47"/>
        <v>0</v>
      </c>
      <c r="N152" s="179">
        <f t="shared" ca="1" si="49"/>
        <v>0</v>
      </c>
      <c r="O152" s="180">
        <f t="shared" ca="1" si="39"/>
        <v>0</v>
      </c>
      <c r="P152" s="181">
        <f t="shared" ca="1" si="48"/>
        <v>0</v>
      </c>
      <c r="Q152" s="182">
        <f t="shared" ca="1" si="40"/>
        <v>0</v>
      </c>
      <c r="R152" s="182">
        <f ca="1">IF(LEN(B152)&gt;0,'10'!R152-'10'!Q152,"")</f>
        <v>0</v>
      </c>
      <c r="S152" s="183"/>
      <c r="T152" s="33"/>
      <c r="U152" s="33"/>
      <c r="V152" s="33"/>
      <c r="W152" s="33"/>
      <c r="X152" s="33"/>
      <c r="Y152" s="33"/>
      <c r="AB152" s="243">
        <f>ROW()</f>
        <v>152</v>
      </c>
      <c r="AC152" s="118">
        <f t="shared" ca="1" si="25"/>
        <v>0</v>
      </c>
      <c r="AD152" s="118">
        <f t="shared" ca="1" si="26"/>
        <v>0</v>
      </c>
      <c r="AE152" s="119" t="str">
        <f t="shared" ca="1" si="41"/>
        <v>-</v>
      </c>
      <c r="AF152" s="118" t="str">
        <f t="shared" ca="1" si="42"/>
        <v>-</v>
      </c>
      <c r="AG152" s="119" t="str">
        <f t="shared" ca="1" si="43"/>
        <v>-</v>
      </c>
      <c r="AH152" s="118" t="str">
        <f t="shared" ca="1" si="44"/>
        <v>-</v>
      </c>
      <c r="AI152" s="118">
        <f t="shared" ca="1" si="45"/>
        <v>0</v>
      </c>
      <c r="AJ152" s="120">
        <f t="shared" ca="1" si="46"/>
        <v>0</v>
      </c>
      <c r="AK152" s="118">
        <f t="shared" ca="1" si="33"/>
        <v>0</v>
      </c>
      <c r="AL152" s="118">
        <f t="shared" ca="1" si="34"/>
        <v>0</v>
      </c>
    </row>
    <row r="153" spans="1:38" ht="27" customHeight="1" x14ac:dyDescent="0.25">
      <c r="A153" s="53">
        <f>'OSNOVNA PLAČA'!A147</f>
        <v>138</v>
      </c>
      <c r="B153" s="333" t="str">
        <f t="shared" ca="1" si="21"/>
        <v>A138</v>
      </c>
      <c r="C153" s="333"/>
      <c r="D153" s="54" t="str">
        <f>IF(LEN('OSNOVNA PLAČA'!C147)&gt;0,'OSNOVNA PLAČA'!C147,"")</f>
        <v/>
      </c>
      <c r="E153" s="55" t="str">
        <f>IF(LEN('OSNOVNA PLAČA'!D147)&gt;0,'OSNOVNA PLAČA'!D147,"")</f>
        <v/>
      </c>
      <c r="F153" s="164">
        <f ca="1">IF(LEN(B153)&gt;0,'OBRAČUNANA OSNOVNA PLAČA'!O147,"")</f>
        <v>0</v>
      </c>
      <c r="G153" s="57"/>
      <c r="H153" s="57"/>
      <c r="I153" s="57"/>
      <c r="J153" s="57"/>
      <c r="K153" s="57"/>
      <c r="L153" s="178">
        <f t="shared" si="38"/>
        <v>0</v>
      </c>
      <c r="M153" s="179">
        <f t="shared" ca="1" si="47"/>
        <v>0</v>
      </c>
      <c r="N153" s="179">
        <f t="shared" ca="1" si="49"/>
        <v>0</v>
      </c>
      <c r="O153" s="180">
        <f t="shared" ca="1" si="39"/>
        <v>0</v>
      </c>
      <c r="P153" s="181">
        <f t="shared" ca="1" si="48"/>
        <v>0</v>
      </c>
      <c r="Q153" s="182">
        <f t="shared" ca="1" si="40"/>
        <v>0</v>
      </c>
      <c r="R153" s="182">
        <f ca="1">IF(LEN(B153)&gt;0,'10'!R153-'10'!Q153,"")</f>
        <v>0</v>
      </c>
      <c r="S153" s="183"/>
      <c r="T153" s="33"/>
      <c r="U153" s="33"/>
      <c r="V153" s="33"/>
      <c r="W153" s="33"/>
      <c r="X153" s="33"/>
      <c r="Y153" s="33"/>
      <c r="AB153" s="243">
        <f>ROW()</f>
        <v>153</v>
      </c>
      <c r="AC153" s="118">
        <f t="shared" ca="1" si="25"/>
        <v>0</v>
      </c>
      <c r="AD153" s="118">
        <f t="shared" ca="1" si="26"/>
        <v>0</v>
      </c>
      <c r="AE153" s="119" t="str">
        <f t="shared" ca="1" si="41"/>
        <v>-</v>
      </c>
      <c r="AF153" s="118" t="str">
        <f t="shared" ca="1" si="42"/>
        <v>-</v>
      </c>
      <c r="AG153" s="119" t="str">
        <f t="shared" ca="1" si="43"/>
        <v>-</v>
      </c>
      <c r="AH153" s="118" t="str">
        <f t="shared" ca="1" si="44"/>
        <v>-</v>
      </c>
      <c r="AI153" s="118">
        <f t="shared" ca="1" si="45"/>
        <v>0</v>
      </c>
      <c r="AJ153" s="120">
        <f t="shared" ca="1" si="46"/>
        <v>0</v>
      </c>
      <c r="AK153" s="118">
        <f t="shared" ca="1" si="33"/>
        <v>0</v>
      </c>
      <c r="AL153" s="118">
        <f t="shared" ca="1" si="34"/>
        <v>0</v>
      </c>
    </row>
    <row r="154" spans="1:38" ht="27" customHeight="1" x14ac:dyDescent="0.25">
      <c r="A154" s="53">
        <f>'OSNOVNA PLAČA'!A148</f>
        <v>139</v>
      </c>
      <c r="B154" s="333" t="str">
        <f t="shared" ca="1" si="21"/>
        <v>A139</v>
      </c>
      <c r="C154" s="333"/>
      <c r="D154" s="54" t="str">
        <f>IF(LEN('OSNOVNA PLAČA'!C148)&gt;0,'OSNOVNA PLAČA'!C148,"")</f>
        <v/>
      </c>
      <c r="E154" s="55" t="str">
        <f>IF(LEN('OSNOVNA PLAČA'!D148)&gt;0,'OSNOVNA PLAČA'!D148,"")</f>
        <v/>
      </c>
      <c r="F154" s="164">
        <f ca="1">IF(LEN(B154)&gt;0,'OBRAČUNANA OSNOVNA PLAČA'!O148,"")</f>
        <v>0</v>
      </c>
      <c r="G154" s="57"/>
      <c r="H154" s="57"/>
      <c r="I154" s="57"/>
      <c r="J154" s="57"/>
      <c r="K154" s="57"/>
      <c r="L154" s="178">
        <f t="shared" si="38"/>
        <v>0</v>
      </c>
      <c r="M154" s="179">
        <f t="shared" ca="1" si="47"/>
        <v>0</v>
      </c>
      <c r="N154" s="179">
        <f t="shared" ca="1" si="49"/>
        <v>0</v>
      </c>
      <c r="O154" s="180">
        <f t="shared" ca="1" si="39"/>
        <v>0</v>
      </c>
      <c r="P154" s="181">
        <f t="shared" ca="1" si="48"/>
        <v>0</v>
      </c>
      <c r="Q154" s="182">
        <f t="shared" ca="1" si="40"/>
        <v>0</v>
      </c>
      <c r="R154" s="182">
        <f ca="1">IF(LEN(B154)&gt;0,'10'!R154-'10'!Q154,"")</f>
        <v>0</v>
      </c>
      <c r="S154" s="183"/>
      <c r="T154" s="33"/>
      <c r="U154" s="33"/>
      <c r="V154" s="33"/>
      <c r="W154" s="33"/>
      <c r="X154" s="33"/>
      <c r="Y154" s="33"/>
      <c r="AB154" s="243">
        <f>ROW()</f>
        <v>154</v>
      </c>
      <c r="AC154" s="118">
        <f t="shared" ca="1" si="25"/>
        <v>0</v>
      </c>
      <c r="AD154" s="118">
        <f t="shared" ca="1" si="26"/>
        <v>0</v>
      </c>
      <c r="AE154" s="119" t="str">
        <f t="shared" ca="1" si="41"/>
        <v>-</v>
      </c>
      <c r="AF154" s="118" t="str">
        <f t="shared" ca="1" si="42"/>
        <v>-</v>
      </c>
      <c r="AG154" s="119" t="str">
        <f t="shared" ca="1" si="43"/>
        <v>-</v>
      </c>
      <c r="AH154" s="118" t="str">
        <f t="shared" ca="1" si="44"/>
        <v>-</v>
      </c>
      <c r="AI154" s="118">
        <f t="shared" ca="1" si="45"/>
        <v>0</v>
      </c>
      <c r="AJ154" s="120">
        <f t="shared" ca="1" si="46"/>
        <v>0</v>
      </c>
      <c r="AK154" s="118">
        <f t="shared" ca="1" si="33"/>
        <v>0</v>
      </c>
      <c r="AL154" s="118">
        <f t="shared" ca="1" si="34"/>
        <v>0</v>
      </c>
    </row>
    <row r="155" spans="1:38" ht="27" customHeight="1" x14ac:dyDescent="0.25">
      <c r="A155" s="53">
        <f>'OSNOVNA PLAČA'!A149</f>
        <v>140</v>
      </c>
      <c r="B155" s="333" t="str">
        <f t="shared" ca="1" si="21"/>
        <v>A140</v>
      </c>
      <c r="C155" s="333"/>
      <c r="D155" s="54" t="str">
        <f>IF(LEN('OSNOVNA PLAČA'!C149)&gt;0,'OSNOVNA PLAČA'!C149,"")</f>
        <v/>
      </c>
      <c r="E155" s="55" t="str">
        <f>IF(LEN('OSNOVNA PLAČA'!D149)&gt;0,'OSNOVNA PLAČA'!D149,"")</f>
        <v/>
      </c>
      <c r="F155" s="164">
        <f ca="1">IF(LEN(B155)&gt;0,'OBRAČUNANA OSNOVNA PLAČA'!O149,"")</f>
        <v>0</v>
      </c>
      <c r="G155" s="57"/>
      <c r="H155" s="57"/>
      <c r="I155" s="57"/>
      <c r="J155" s="57"/>
      <c r="K155" s="57"/>
      <c r="L155" s="178">
        <f t="shared" si="38"/>
        <v>0</v>
      </c>
      <c r="M155" s="179">
        <f t="shared" ca="1" si="47"/>
        <v>0</v>
      </c>
      <c r="N155" s="179">
        <f t="shared" ca="1" si="49"/>
        <v>0</v>
      </c>
      <c r="O155" s="180">
        <f t="shared" ca="1" si="39"/>
        <v>0</v>
      </c>
      <c r="P155" s="181">
        <f t="shared" ca="1" si="48"/>
        <v>0</v>
      </c>
      <c r="Q155" s="182">
        <f t="shared" ca="1" si="40"/>
        <v>0</v>
      </c>
      <c r="R155" s="182">
        <f ca="1">IF(LEN(B155)&gt;0,'10'!R155-'10'!Q155,"")</f>
        <v>0</v>
      </c>
      <c r="S155" s="183"/>
      <c r="T155" s="33"/>
      <c r="U155" s="33"/>
      <c r="V155" s="33"/>
      <c r="W155" s="33"/>
      <c r="X155" s="33"/>
      <c r="Y155" s="33"/>
      <c r="AB155" s="243">
        <f>ROW()</f>
        <v>155</v>
      </c>
      <c r="AC155" s="118">
        <f t="shared" ca="1" si="25"/>
        <v>0</v>
      </c>
      <c r="AD155" s="118">
        <f t="shared" ca="1" si="26"/>
        <v>0</v>
      </c>
      <c r="AE155" s="119" t="str">
        <f t="shared" ca="1" si="41"/>
        <v>-</v>
      </c>
      <c r="AF155" s="118" t="str">
        <f t="shared" ca="1" si="42"/>
        <v>-</v>
      </c>
      <c r="AG155" s="119" t="str">
        <f t="shared" ca="1" si="43"/>
        <v>-</v>
      </c>
      <c r="AH155" s="118" t="str">
        <f t="shared" ca="1" si="44"/>
        <v>-</v>
      </c>
      <c r="AI155" s="118">
        <f t="shared" ca="1" si="45"/>
        <v>0</v>
      </c>
      <c r="AJ155" s="120">
        <f t="shared" ca="1" si="46"/>
        <v>0</v>
      </c>
      <c r="AK155" s="118">
        <f t="shared" ca="1" si="33"/>
        <v>0</v>
      </c>
      <c r="AL155" s="118">
        <f t="shared" ca="1" si="34"/>
        <v>0</v>
      </c>
    </row>
    <row r="156" spans="1:38" ht="27" customHeight="1" x14ac:dyDescent="0.25">
      <c r="A156" s="53">
        <f>'OSNOVNA PLAČA'!A150</f>
        <v>141</v>
      </c>
      <c r="B156" s="333" t="str">
        <f t="shared" ca="1" si="21"/>
        <v>A141</v>
      </c>
      <c r="C156" s="333"/>
      <c r="D156" s="54" t="str">
        <f>IF(LEN('OSNOVNA PLAČA'!C150)&gt;0,'OSNOVNA PLAČA'!C150,"")</f>
        <v/>
      </c>
      <c r="E156" s="55" t="str">
        <f>IF(LEN('OSNOVNA PLAČA'!D150)&gt;0,'OSNOVNA PLAČA'!D150,"")</f>
        <v/>
      </c>
      <c r="F156" s="164">
        <f ca="1">IF(LEN(B156)&gt;0,'OBRAČUNANA OSNOVNA PLAČA'!O150,"")</f>
        <v>0</v>
      </c>
      <c r="G156" s="57"/>
      <c r="H156" s="57"/>
      <c r="I156" s="57"/>
      <c r="J156" s="57"/>
      <c r="K156" s="57"/>
      <c r="L156" s="178">
        <f t="shared" si="38"/>
        <v>0</v>
      </c>
      <c r="M156" s="179">
        <f t="shared" ca="1" si="47"/>
        <v>0</v>
      </c>
      <c r="N156" s="179">
        <f t="shared" ca="1" si="49"/>
        <v>0</v>
      </c>
      <c r="O156" s="180">
        <f t="shared" ca="1" si="39"/>
        <v>0</v>
      </c>
      <c r="P156" s="181">
        <f t="shared" ca="1" si="48"/>
        <v>0</v>
      </c>
      <c r="Q156" s="182">
        <f t="shared" ca="1" si="40"/>
        <v>0</v>
      </c>
      <c r="R156" s="182">
        <f ca="1">IF(LEN(B156)&gt;0,'10'!R156-'10'!Q156,"")</f>
        <v>0</v>
      </c>
      <c r="S156" s="183"/>
      <c r="T156" s="33"/>
      <c r="U156" s="33"/>
      <c r="V156" s="33"/>
      <c r="W156" s="33"/>
      <c r="X156" s="33"/>
      <c r="Y156" s="33"/>
      <c r="AB156" s="243">
        <f>ROW()</f>
        <v>156</v>
      </c>
      <c r="AC156" s="118">
        <f t="shared" ca="1" si="25"/>
        <v>0</v>
      </c>
      <c r="AD156" s="118">
        <f t="shared" ca="1" si="26"/>
        <v>0</v>
      </c>
      <c r="AE156" s="119" t="str">
        <f t="shared" ca="1" si="41"/>
        <v>-</v>
      </c>
      <c r="AF156" s="118" t="str">
        <f t="shared" ca="1" si="42"/>
        <v>-</v>
      </c>
      <c r="AG156" s="119" t="str">
        <f t="shared" ca="1" si="43"/>
        <v>-</v>
      </c>
      <c r="AH156" s="118" t="str">
        <f t="shared" ca="1" si="44"/>
        <v>-</v>
      </c>
      <c r="AI156" s="118">
        <f t="shared" ca="1" si="45"/>
        <v>0</v>
      </c>
      <c r="AJ156" s="120">
        <f t="shared" ca="1" si="46"/>
        <v>0</v>
      </c>
      <c r="AK156" s="118">
        <f t="shared" ca="1" si="33"/>
        <v>0</v>
      </c>
      <c r="AL156" s="118">
        <f t="shared" ca="1" si="34"/>
        <v>0</v>
      </c>
    </row>
    <row r="157" spans="1:38" ht="27" customHeight="1" x14ac:dyDescent="0.25">
      <c r="A157" s="53">
        <f>'OSNOVNA PLAČA'!A151</f>
        <v>142</v>
      </c>
      <c r="B157" s="333" t="str">
        <f t="shared" ca="1" si="21"/>
        <v>A142</v>
      </c>
      <c r="C157" s="333"/>
      <c r="D157" s="54" t="str">
        <f>IF(LEN('OSNOVNA PLAČA'!C151)&gt;0,'OSNOVNA PLAČA'!C151,"")</f>
        <v/>
      </c>
      <c r="E157" s="55" t="str">
        <f>IF(LEN('OSNOVNA PLAČA'!D151)&gt;0,'OSNOVNA PLAČA'!D151,"")</f>
        <v/>
      </c>
      <c r="F157" s="164">
        <f ca="1">IF(LEN(B157)&gt;0,'OBRAČUNANA OSNOVNA PLAČA'!O151,"")</f>
        <v>0</v>
      </c>
      <c r="G157" s="57"/>
      <c r="H157" s="57"/>
      <c r="I157" s="57"/>
      <c r="J157" s="57"/>
      <c r="K157" s="57"/>
      <c r="L157" s="178">
        <f t="shared" si="38"/>
        <v>0</v>
      </c>
      <c r="M157" s="179">
        <f t="shared" ca="1" si="47"/>
        <v>0</v>
      </c>
      <c r="N157" s="179">
        <f t="shared" ca="1" si="49"/>
        <v>0</v>
      </c>
      <c r="O157" s="180">
        <f t="shared" ca="1" si="39"/>
        <v>0</v>
      </c>
      <c r="P157" s="181">
        <f t="shared" ca="1" si="48"/>
        <v>0</v>
      </c>
      <c r="Q157" s="182">
        <f t="shared" ca="1" si="40"/>
        <v>0</v>
      </c>
      <c r="R157" s="182">
        <f ca="1">IF(LEN(B157)&gt;0,'10'!R157-'10'!Q157,"")</f>
        <v>0</v>
      </c>
      <c r="S157" s="183"/>
      <c r="T157" s="33"/>
      <c r="U157" s="33"/>
      <c r="V157" s="33"/>
      <c r="W157" s="33"/>
      <c r="X157" s="33"/>
      <c r="Y157" s="33"/>
      <c r="AB157" s="243">
        <f>ROW()</f>
        <v>157</v>
      </c>
      <c r="AC157" s="118">
        <f t="shared" ca="1" si="25"/>
        <v>0</v>
      </c>
      <c r="AD157" s="118">
        <f t="shared" ca="1" si="26"/>
        <v>0</v>
      </c>
      <c r="AE157" s="119" t="str">
        <f t="shared" ca="1" si="41"/>
        <v>-</v>
      </c>
      <c r="AF157" s="118" t="str">
        <f t="shared" ca="1" si="42"/>
        <v>-</v>
      </c>
      <c r="AG157" s="119" t="str">
        <f t="shared" ca="1" si="43"/>
        <v>-</v>
      </c>
      <c r="AH157" s="118" t="str">
        <f t="shared" ca="1" si="44"/>
        <v>-</v>
      </c>
      <c r="AI157" s="118">
        <f t="shared" ca="1" si="45"/>
        <v>0</v>
      </c>
      <c r="AJ157" s="120">
        <f t="shared" ca="1" si="46"/>
        <v>0</v>
      </c>
      <c r="AK157" s="118">
        <f t="shared" ca="1" si="33"/>
        <v>0</v>
      </c>
      <c r="AL157" s="118">
        <f t="shared" ca="1" si="34"/>
        <v>0</v>
      </c>
    </row>
    <row r="158" spans="1:38" ht="27" customHeight="1" x14ac:dyDescent="0.25">
      <c r="A158" s="53">
        <f>'OSNOVNA PLAČA'!A152</f>
        <v>143</v>
      </c>
      <c r="B158" s="333" t="str">
        <f t="shared" ca="1" si="21"/>
        <v>A143</v>
      </c>
      <c r="C158" s="333"/>
      <c r="D158" s="54" t="str">
        <f>IF(LEN('OSNOVNA PLAČA'!C152)&gt;0,'OSNOVNA PLAČA'!C152,"")</f>
        <v/>
      </c>
      <c r="E158" s="55" t="str">
        <f>IF(LEN('OSNOVNA PLAČA'!D152)&gt;0,'OSNOVNA PLAČA'!D152,"")</f>
        <v/>
      </c>
      <c r="F158" s="164">
        <f ca="1">IF(LEN(B158)&gt;0,'OBRAČUNANA OSNOVNA PLAČA'!O152,"")</f>
        <v>0</v>
      </c>
      <c r="G158" s="57"/>
      <c r="H158" s="57"/>
      <c r="I158" s="57"/>
      <c r="J158" s="57"/>
      <c r="K158" s="57"/>
      <c r="L158" s="178">
        <f t="shared" si="38"/>
        <v>0</v>
      </c>
      <c r="M158" s="179">
        <f t="shared" ca="1" si="47"/>
        <v>0</v>
      </c>
      <c r="N158" s="179">
        <f t="shared" ca="1" si="49"/>
        <v>0</v>
      </c>
      <c r="O158" s="180">
        <f t="shared" ca="1" si="39"/>
        <v>0</v>
      </c>
      <c r="P158" s="181">
        <f t="shared" ca="1" si="48"/>
        <v>0</v>
      </c>
      <c r="Q158" s="182">
        <f t="shared" ca="1" si="40"/>
        <v>0</v>
      </c>
      <c r="R158" s="182">
        <f ca="1">IF(LEN(B158)&gt;0,'10'!R158-'10'!Q158,"")</f>
        <v>0</v>
      </c>
      <c r="S158" s="183"/>
      <c r="T158" s="33"/>
      <c r="U158" s="33"/>
      <c r="V158" s="33"/>
      <c r="W158" s="33"/>
      <c r="X158" s="33"/>
      <c r="Y158" s="33"/>
      <c r="AB158" s="243">
        <f>ROW()</f>
        <v>158</v>
      </c>
      <c r="AC158" s="118">
        <f t="shared" ca="1" si="25"/>
        <v>0</v>
      </c>
      <c r="AD158" s="118">
        <f t="shared" ca="1" si="26"/>
        <v>0</v>
      </c>
      <c r="AE158" s="119" t="str">
        <f t="shared" ca="1" si="41"/>
        <v>-</v>
      </c>
      <c r="AF158" s="118" t="str">
        <f t="shared" ca="1" si="42"/>
        <v>-</v>
      </c>
      <c r="AG158" s="119" t="str">
        <f t="shared" ca="1" si="43"/>
        <v>-</v>
      </c>
      <c r="AH158" s="118" t="str">
        <f t="shared" ca="1" si="44"/>
        <v>-</v>
      </c>
      <c r="AI158" s="118">
        <f t="shared" ca="1" si="45"/>
        <v>0</v>
      </c>
      <c r="AJ158" s="120">
        <f t="shared" ca="1" si="46"/>
        <v>0</v>
      </c>
      <c r="AK158" s="118">
        <f t="shared" ca="1" si="33"/>
        <v>0</v>
      </c>
      <c r="AL158" s="118">
        <f t="shared" ca="1" si="34"/>
        <v>0</v>
      </c>
    </row>
    <row r="159" spans="1:38" ht="27" customHeight="1" x14ac:dyDescent="0.25">
      <c r="A159" s="53">
        <f>'OSNOVNA PLAČA'!A153</f>
        <v>144</v>
      </c>
      <c r="B159" s="333" t="str">
        <f t="shared" ca="1" si="21"/>
        <v>A144</v>
      </c>
      <c r="C159" s="333"/>
      <c r="D159" s="54" t="str">
        <f>IF(LEN('OSNOVNA PLAČA'!C153)&gt;0,'OSNOVNA PLAČA'!C153,"")</f>
        <v/>
      </c>
      <c r="E159" s="55" t="str">
        <f>IF(LEN('OSNOVNA PLAČA'!D153)&gt;0,'OSNOVNA PLAČA'!D153,"")</f>
        <v/>
      </c>
      <c r="F159" s="164">
        <f ca="1">IF(LEN(B159)&gt;0,'OBRAČUNANA OSNOVNA PLAČA'!O153,"")</f>
        <v>0</v>
      </c>
      <c r="G159" s="57"/>
      <c r="H159" s="57"/>
      <c r="I159" s="57"/>
      <c r="J159" s="57"/>
      <c r="K159" s="57"/>
      <c r="L159" s="178">
        <f t="shared" si="38"/>
        <v>0</v>
      </c>
      <c r="M159" s="179">
        <f t="shared" ca="1" si="47"/>
        <v>0</v>
      </c>
      <c r="N159" s="179">
        <f t="shared" ca="1" si="49"/>
        <v>0</v>
      </c>
      <c r="O159" s="180">
        <f t="shared" ca="1" si="39"/>
        <v>0</v>
      </c>
      <c r="P159" s="181">
        <f t="shared" ca="1" si="48"/>
        <v>0</v>
      </c>
      <c r="Q159" s="182">
        <f t="shared" ca="1" si="40"/>
        <v>0</v>
      </c>
      <c r="R159" s="182">
        <f ca="1">IF(LEN(B159)&gt;0,'10'!R159-'10'!Q159,"")</f>
        <v>0</v>
      </c>
      <c r="S159" s="183"/>
      <c r="T159" s="33"/>
      <c r="U159" s="33"/>
      <c r="V159" s="33"/>
      <c r="W159" s="33"/>
      <c r="X159" s="33"/>
      <c r="Y159" s="33"/>
      <c r="AB159" s="243">
        <f>ROW()</f>
        <v>159</v>
      </c>
      <c r="AC159" s="118">
        <f t="shared" ca="1" si="25"/>
        <v>0</v>
      </c>
      <c r="AD159" s="118">
        <f t="shared" ca="1" si="26"/>
        <v>0</v>
      </c>
      <c r="AE159" s="119" t="str">
        <f t="shared" ca="1" si="41"/>
        <v>-</v>
      </c>
      <c r="AF159" s="118" t="str">
        <f t="shared" ca="1" si="42"/>
        <v>-</v>
      </c>
      <c r="AG159" s="119" t="str">
        <f t="shared" ca="1" si="43"/>
        <v>-</v>
      </c>
      <c r="AH159" s="118" t="str">
        <f t="shared" ca="1" si="44"/>
        <v>-</v>
      </c>
      <c r="AI159" s="118">
        <f t="shared" ca="1" si="45"/>
        <v>0</v>
      </c>
      <c r="AJ159" s="120">
        <f t="shared" ca="1" si="46"/>
        <v>0</v>
      </c>
      <c r="AK159" s="118">
        <f t="shared" ca="1" si="33"/>
        <v>0</v>
      </c>
      <c r="AL159" s="118">
        <f t="shared" ca="1" si="34"/>
        <v>0</v>
      </c>
    </row>
    <row r="160" spans="1:38" ht="27" customHeight="1" x14ac:dyDescent="0.25">
      <c r="A160" s="53">
        <f>'OSNOVNA PLAČA'!A154</f>
        <v>145</v>
      </c>
      <c r="B160" s="333" t="str">
        <f t="shared" ca="1" si="21"/>
        <v>A145</v>
      </c>
      <c r="C160" s="333"/>
      <c r="D160" s="54" t="str">
        <f>IF(LEN('OSNOVNA PLAČA'!C154)&gt;0,'OSNOVNA PLAČA'!C154,"")</f>
        <v/>
      </c>
      <c r="E160" s="55" t="str">
        <f>IF(LEN('OSNOVNA PLAČA'!D154)&gt;0,'OSNOVNA PLAČA'!D154,"")</f>
        <v/>
      </c>
      <c r="F160" s="164">
        <f ca="1">IF(LEN(B160)&gt;0,'OBRAČUNANA OSNOVNA PLAČA'!O154,"")</f>
        <v>0</v>
      </c>
      <c r="G160" s="57"/>
      <c r="H160" s="57"/>
      <c r="I160" s="57"/>
      <c r="J160" s="57"/>
      <c r="K160" s="57"/>
      <c r="L160" s="178">
        <f t="shared" si="38"/>
        <v>0</v>
      </c>
      <c r="M160" s="179">
        <f t="shared" ca="1" si="47"/>
        <v>0</v>
      </c>
      <c r="N160" s="179">
        <f t="shared" ca="1" si="49"/>
        <v>0</v>
      </c>
      <c r="O160" s="180">
        <f t="shared" ca="1" si="39"/>
        <v>0</v>
      </c>
      <c r="P160" s="181">
        <f t="shared" ca="1" si="48"/>
        <v>0</v>
      </c>
      <c r="Q160" s="182">
        <f t="shared" ca="1" si="40"/>
        <v>0</v>
      </c>
      <c r="R160" s="182">
        <f ca="1">IF(LEN(B160)&gt;0,'10'!R160-'10'!Q160,"")</f>
        <v>0</v>
      </c>
      <c r="S160" s="183"/>
      <c r="T160" s="33"/>
      <c r="U160" s="33"/>
      <c r="V160" s="33"/>
      <c r="W160" s="33"/>
      <c r="X160" s="33"/>
      <c r="Y160" s="33"/>
      <c r="AB160" s="243">
        <f>ROW()</f>
        <v>160</v>
      </c>
      <c r="AC160" s="118">
        <f t="shared" ca="1" si="25"/>
        <v>0</v>
      </c>
      <c r="AD160" s="118">
        <f t="shared" ca="1" si="26"/>
        <v>0</v>
      </c>
      <c r="AE160" s="119" t="str">
        <f t="shared" ca="1" si="41"/>
        <v>-</v>
      </c>
      <c r="AF160" s="118" t="str">
        <f t="shared" ca="1" si="42"/>
        <v>-</v>
      </c>
      <c r="AG160" s="119" t="str">
        <f t="shared" ca="1" si="43"/>
        <v>-</v>
      </c>
      <c r="AH160" s="118" t="str">
        <f t="shared" ca="1" si="44"/>
        <v>-</v>
      </c>
      <c r="AI160" s="118">
        <f t="shared" ca="1" si="45"/>
        <v>0</v>
      </c>
      <c r="AJ160" s="120">
        <f t="shared" ca="1" si="46"/>
        <v>0</v>
      </c>
      <c r="AK160" s="118">
        <f t="shared" ca="1" si="33"/>
        <v>0</v>
      </c>
      <c r="AL160" s="118">
        <f t="shared" ca="1" si="34"/>
        <v>0</v>
      </c>
    </row>
    <row r="161" spans="1:38" ht="27" customHeight="1" x14ac:dyDescent="0.25">
      <c r="A161" s="53">
        <f>'OSNOVNA PLAČA'!A155</f>
        <v>146</v>
      </c>
      <c r="B161" s="333" t="str">
        <f t="shared" ca="1" si="21"/>
        <v>A146</v>
      </c>
      <c r="C161" s="333"/>
      <c r="D161" s="54" t="str">
        <f>IF(LEN('OSNOVNA PLAČA'!C155)&gt;0,'OSNOVNA PLAČA'!C155,"")</f>
        <v/>
      </c>
      <c r="E161" s="55" t="str">
        <f>IF(LEN('OSNOVNA PLAČA'!D155)&gt;0,'OSNOVNA PLAČA'!D155,"")</f>
        <v/>
      </c>
      <c r="F161" s="164">
        <f ca="1">IF(LEN(B161)&gt;0,'OBRAČUNANA OSNOVNA PLAČA'!O155,"")</f>
        <v>0</v>
      </c>
      <c r="G161" s="57"/>
      <c r="H161" s="57"/>
      <c r="I161" s="57"/>
      <c r="J161" s="57"/>
      <c r="K161" s="57"/>
      <c r="L161" s="178">
        <f t="shared" si="38"/>
        <v>0</v>
      </c>
      <c r="M161" s="179">
        <f t="shared" ca="1" si="47"/>
        <v>0</v>
      </c>
      <c r="N161" s="179">
        <f t="shared" ca="1" si="49"/>
        <v>0</v>
      </c>
      <c r="O161" s="180">
        <f t="shared" ca="1" si="39"/>
        <v>0</v>
      </c>
      <c r="P161" s="181">
        <f t="shared" ca="1" si="48"/>
        <v>0</v>
      </c>
      <c r="Q161" s="182">
        <f t="shared" ca="1" si="40"/>
        <v>0</v>
      </c>
      <c r="R161" s="182">
        <f ca="1">IF(LEN(B161)&gt;0,'10'!R161-'10'!Q161,"")</f>
        <v>0</v>
      </c>
      <c r="S161" s="183"/>
      <c r="T161" s="33"/>
      <c r="U161" s="33"/>
      <c r="V161" s="33"/>
      <c r="W161" s="33"/>
      <c r="X161" s="33"/>
      <c r="Y161" s="33"/>
      <c r="AB161" s="243">
        <f>ROW()</f>
        <v>161</v>
      </c>
      <c r="AC161" s="118">
        <f t="shared" ca="1" si="25"/>
        <v>0</v>
      </c>
      <c r="AD161" s="118">
        <f t="shared" ca="1" si="26"/>
        <v>0</v>
      </c>
      <c r="AE161" s="119" t="str">
        <f t="shared" ca="1" si="41"/>
        <v>-</v>
      </c>
      <c r="AF161" s="118" t="str">
        <f t="shared" ca="1" si="42"/>
        <v>-</v>
      </c>
      <c r="AG161" s="119" t="str">
        <f t="shared" ca="1" si="43"/>
        <v>-</v>
      </c>
      <c r="AH161" s="118" t="str">
        <f t="shared" ca="1" si="44"/>
        <v>-</v>
      </c>
      <c r="AI161" s="118">
        <f t="shared" ca="1" si="45"/>
        <v>0</v>
      </c>
      <c r="AJ161" s="120">
        <f t="shared" ca="1" si="46"/>
        <v>0</v>
      </c>
      <c r="AK161" s="118">
        <f t="shared" ca="1" si="33"/>
        <v>0</v>
      </c>
      <c r="AL161" s="118">
        <f t="shared" ca="1" si="34"/>
        <v>0</v>
      </c>
    </row>
    <row r="162" spans="1:38" ht="27" customHeight="1" x14ac:dyDescent="0.25">
      <c r="A162" s="53">
        <f>'OSNOVNA PLAČA'!A156</f>
        <v>147</v>
      </c>
      <c r="B162" s="333" t="str">
        <f t="shared" ca="1" si="21"/>
        <v>A147</v>
      </c>
      <c r="C162" s="333"/>
      <c r="D162" s="54" t="str">
        <f>IF(LEN('OSNOVNA PLAČA'!C156)&gt;0,'OSNOVNA PLAČA'!C156,"")</f>
        <v/>
      </c>
      <c r="E162" s="55" t="str">
        <f>IF(LEN('OSNOVNA PLAČA'!D156)&gt;0,'OSNOVNA PLAČA'!D156,"")</f>
        <v/>
      </c>
      <c r="F162" s="164">
        <f ca="1">IF(LEN(B162)&gt;0,'OBRAČUNANA OSNOVNA PLAČA'!O156,"")</f>
        <v>0</v>
      </c>
      <c r="G162" s="57"/>
      <c r="H162" s="57"/>
      <c r="I162" s="57"/>
      <c r="J162" s="57"/>
      <c r="K162" s="57"/>
      <c r="L162" s="178">
        <f t="shared" si="38"/>
        <v>0</v>
      </c>
      <c r="M162" s="179">
        <f t="shared" ca="1" si="47"/>
        <v>0</v>
      </c>
      <c r="N162" s="179">
        <f t="shared" ca="1" si="49"/>
        <v>0</v>
      </c>
      <c r="O162" s="180">
        <f t="shared" ca="1" si="39"/>
        <v>0</v>
      </c>
      <c r="P162" s="181">
        <f t="shared" ca="1" si="48"/>
        <v>0</v>
      </c>
      <c r="Q162" s="182">
        <f t="shared" ca="1" si="40"/>
        <v>0</v>
      </c>
      <c r="R162" s="182">
        <f ca="1">IF(LEN(B162)&gt;0,'10'!R162-'10'!Q162,"")</f>
        <v>0</v>
      </c>
      <c r="S162" s="183"/>
      <c r="T162" s="33"/>
      <c r="U162" s="33"/>
      <c r="V162" s="33"/>
      <c r="W162" s="33"/>
      <c r="X162" s="33"/>
      <c r="Y162" s="33"/>
      <c r="AB162" s="243">
        <f>ROW()</f>
        <v>162</v>
      </c>
      <c r="AC162" s="118">
        <f t="shared" ca="1" si="25"/>
        <v>0</v>
      </c>
      <c r="AD162" s="118">
        <f t="shared" ca="1" si="26"/>
        <v>0</v>
      </c>
      <c r="AE162" s="119" t="str">
        <f t="shared" ca="1" si="41"/>
        <v>-</v>
      </c>
      <c r="AF162" s="118" t="str">
        <f t="shared" ca="1" si="42"/>
        <v>-</v>
      </c>
      <c r="AG162" s="119" t="str">
        <f t="shared" ca="1" si="43"/>
        <v>-</v>
      </c>
      <c r="AH162" s="118" t="str">
        <f t="shared" ca="1" si="44"/>
        <v>-</v>
      </c>
      <c r="AI162" s="118">
        <f t="shared" ca="1" si="45"/>
        <v>0</v>
      </c>
      <c r="AJ162" s="120">
        <f t="shared" ca="1" si="46"/>
        <v>0</v>
      </c>
      <c r="AK162" s="118">
        <f t="shared" ca="1" si="33"/>
        <v>0</v>
      </c>
      <c r="AL162" s="118">
        <f t="shared" ca="1" si="34"/>
        <v>0</v>
      </c>
    </row>
    <row r="163" spans="1:38" ht="27" customHeight="1" x14ac:dyDescent="0.25">
      <c r="A163" s="53">
        <f>'OSNOVNA PLAČA'!A157</f>
        <v>148</v>
      </c>
      <c r="B163" s="333" t="str">
        <f t="shared" ca="1" si="21"/>
        <v>A148</v>
      </c>
      <c r="C163" s="333"/>
      <c r="D163" s="54" t="str">
        <f>IF(LEN('OSNOVNA PLAČA'!C157)&gt;0,'OSNOVNA PLAČA'!C157,"")</f>
        <v/>
      </c>
      <c r="E163" s="55" t="str">
        <f>IF(LEN('OSNOVNA PLAČA'!D157)&gt;0,'OSNOVNA PLAČA'!D157,"")</f>
        <v/>
      </c>
      <c r="F163" s="164">
        <f ca="1">IF(LEN(B163)&gt;0,'OBRAČUNANA OSNOVNA PLAČA'!O157,"")</f>
        <v>0</v>
      </c>
      <c r="G163" s="57"/>
      <c r="H163" s="57"/>
      <c r="I163" s="57"/>
      <c r="J163" s="57"/>
      <c r="K163" s="57"/>
      <c r="L163" s="178">
        <f t="shared" si="38"/>
        <v>0</v>
      </c>
      <c r="M163" s="179">
        <f t="shared" ca="1" si="47"/>
        <v>0</v>
      </c>
      <c r="N163" s="179">
        <f t="shared" ca="1" si="49"/>
        <v>0</v>
      </c>
      <c r="O163" s="180">
        <f t="shared" ca="1" si="39"/>
        <v>0</v>
      </c>
      <c r="P163" s="181">
        <f t="shared" ca="1" si="48"/>
        <v>0</v>
      </c>
      <c r="Q163" s="182">
        <f t="shared" ca="1" si="40"/>
        <v>0</v>
      </c>
      <c r="R163" s="182">
        <f ca="1">IF(LEN(B163)&gt;0,'10'!R163-'10'!Q163,"")</f>
        <v>0</v>
      </c>
      <c r="S163" s="183"/>
      <c r="T163" s="33"/>
      <c r="U163" s="33"/>
      <c r="V163" s="33"/>
      <c r="W163" s="33"/>
      <c r="X163" s="33"/>
      <c r="Y163" s="33"/>
      <c r="AB163" s="243">
        <f>ROW()</f>
        <v>163</v>
      </c>
      <c r="AC163" s="118">
        <f t="shared" ca="1" si="25"/>
        <v>0</v>
      </c>
      <c r="AD163" s="118">
        <f t="shared" ca="1" si="26"/>
        <v>0</v>
      </c>
      <c r="AE163" s="119" t="str">
        <f t="shared" ca="1" si="41"/>
        <v>-</v>
      </c>
      <c r="AF163" s="118" t="str">
        <f t="shared" ca="1" si="42"/>
        <v>-</v>
      </c>
      <c r="AG163" s="119" t="str">
        <f t="shared" ca="1" si="43"/>
        <v>-</v>
      </c>
      <c r="AH163" s="118" t="str">
        <f t="shared" ca="1" si="44"/>
        <v>-</v>
      </c>
      <c r="AI163" s="118">
        <f t="shared" ca="1" si="45"/>
        <v>0</v>
      </c>
      <c r="AJ163" s="120">
        <f t="shared" ca="1" si="46"/>
        <v>0</v>
      </c>
      <c r="AK163" s="118">
        <f t="shared" ca="1" si="33"/>
        <v>0</v>
      </c>
      <c r="AL163" s="118">
        <f t="shared" ca="1" si="34"/>
        <v>0</v>
      </c>
    </row>
    <row r="164" spans="1:38" ht="27" customHeight="1" x14ac:dyDescent="0.25">
      <c r="A164" s="53">
        <f>'OSNOVNA PLAČA'!A158</f>
        <v>149</v>
      </c>
      <c r="B164" s="333" t="str">
        <f t="shared" ca="1" si="21"/>
        <v>A149</v>
      </c>
      <c r="C164" s="333"/>
      <c r="D164" s="54" t="str">
        <f>IF(LEN('OSNOVNA PLAČA'!C158)&gt;0,'OSNOVNA PLAČA'!C158,"")</f>
        <v/>
      </c>
      <c r="E164" s="55" t="str">
        <f>IF(LEN('OSNOVNA PLAČA'!D158)&gt;0,'OSNOVNA PLAČA'!D158,"")</f>
        <v/>
      </c>
      <c r="F164" s="164">
        <f ca="1">IF(LEN(B164)&gt;0,'OBRAČUNANA OSNOVNA PLAČA'!O158,"")</f>
        <v>0</v>
      </c>
      <c r="G164" s="57"/>
      <c r="H164" s="57"/>
      <c r="I164" s="57"/>
      <c r="J164" s="57"/>
      <c r="K164" s="57"/>
      <c r="L164" s="178">
        <f t="shared" si="38"/>
        <v>0</v>
      </c>
      <c r="M164" s="179">
        <f t="shared" ca="1" si="47"/>
        <v>0</v>
      </c>
      <c r="N164" s="179">
        <f t="shared" ca="1" si="49"/>
        <v>0</v>
      </c>
      <c r="O164" s="180">
        <f t="shared" ca="1" si="39"/>
        <v>0</v>
      </c>
      <c r="P164" s="181">
        <f t="shared" ca="1" si="48"/>
        <v>0</v>
      </c>
      <c r="Q164" s="182">
        <f t="shared" ca="1" si="40"/>
        <v>0</v>
      </c>
      <c r="R164" s="182">
        <f ca="1">IF(LEN(B164)&gt;0,'10'!R164-'10'!Q164,"")</f>
        <v>0</v>
      </c>
      <c r="S164" s="183"/>
      <c r="T164" s="33"/>
      <c r="U164" s="33"/>
      <c r="V164" s="33"/>
      <c r="W164" s="33"/>
      <c r="X164" s="33"/>
      <c r="Y164" s="33"/>
      <c r="AB164" s="243">
        <f>ROW()</f>
        <v>164</v>
      </c>
      <c r="AC164" s="118">
        <f t="shared" ca="1" si="25"/>
        <v>0</v>
      </c>
      <c r="AD164" s="118">
        <f t="shared" ca="1" si="26"/>
        <v>0</v>
      </c>
      <c r="AE164" s="119" t="str">
        <f t="shared" ca="1" si="41"/>
        <v>-</v>
      </c>
      <c r="AF164" s="118" t="str">
        <f t="shared" ca="1" si="42"/>
        <v>-</v>
      </c>
      <c r="AG164" s="119" t="str">
        <f t="shared" ca="1" si="43"/>
        <v>-</v>
      </c>
      <c r="AH164" s="118" t="str">
        <f t="shared" ca="1" si="44"/>
        <v>-</v>
      </c>
      <c r="AI164" s="118">
        <f t="shared" ca="1" si="45"/>
        <v>0</v>
      </c>
      <c r="AJ164" s="120">
        <f t="shared" ca="1" si="46"/>
        <v>0</v>
      </c>
      <c r="AK164" s="118">
        <f t="shared" ca="1" si="33"/>
        <v>0</v>
      </c>
      <c r="AL164" s="118">
        <f t="shared" ca="1" si="34"/>
        <v>0</v>
      </c>
    </row>
    <row r="165" spans="1:38" ht="27" customHeight="1" x14ac:dyDescent="0.25">
      <c r="A165" s="53">
        <f>'OSNOVNA PLAČA'!A159</f>
        <v>150</v>
      </c>
      <c r="B165" s="333" t="str">
        <f t="shared" ca="1" si="21"/>
        <v>A150</v>
      </c>
      <c r="C165" s="333"/>
      <c r="D165" s="54" t="str">
        <f>IF(LEN('OSNOVNA PLAČA'!C159)&gt;0,'OSNOVNA PLAČA'!C159,"")</f>
        <v/>
      </c>
      <c r="E165" s="55" t="str">
        <f>IF(LEN('OSNOVNA PLAČA'!D159)&gt;0,'OSNOVNA PLAČA'!D159,"")</f>
        <v/>
      </c>
      <c r="F165" s="164">
        <f ca="1">IF(LEN(B165)&gt;0,'OBRAČUNANA OSNOVNA PLAČA'!O159,"")</f>
        <v>0</v>
      </c>
      <c r="G165" s="57"/>
      <c r="H165" s="57"/>
      <c r="I165" s="57"/>
      <c r="J165" s="57"/>
      <c r="K165" s="57"/>
      <c r="L165" s="178">
        <f t="shared" si="38"/>
        <v>0</v>
      </c>
      <c r="M165" s="179">
        <f t="shared" ca="1" si="47"/>
        <v>0</v>
      </c>
      <c r="N165" s="179">
        <f t="shared" ca="1" si="49"/>
        <v>0</v>
      </c>
      <c r="O165" s="180">
        <f t="shared" ca="1" si="39"/>
        <v>0</v>
      </c>
      <c r="P165" s="181">
        <f t="shared" ca="1" si="48"/>
        <v>0</v>
      </c>
      <c r="Q165" s="182">
        <f t="shared" ca="1" si="40"/>
        <v>0</v>
      </c>
      <c r="R165" s="182">
        <f ca="1">IF(LEN(B165)&gt;0,'10'!R165-'10'!Q165,"")</f>
        <v>0</v>
      </c>
      <c r="S165" s="183"/>
      <c r="T165" s="33"/>
      <c r="U165" s="33"/>
      <c r="V165" s="33"/>
      <c r="W165" s="33"/>
      <c r="X165" s="33"/>
      <c r="Y165" s="33"/>
      <c r="AB165" s="243">
        <f>ROW()</f>
        <v>165</v>
      </c>
      <c r="AC165" s="118">
        <f t="shared" ca="1" si="25"/>
        <v>0</v>
      </c>
      <c r="AD165" s="118">
        <f t="shared" ca="1" si="26"/>
        <v>0</v>
      </c>
      <c r="AE165" s="119" t="str">
        <f t="shared" ca="1" si="41"/>
        <v>-</v>
      </c>
      <c r="AF165" s="118" t="str">
        <f t="shared" ca="1" si="42"/>
        <v>-</v>
      </c>
      <c r="AG165" s="119" t="str">
        <f t="shared" ca="1" si="43"/>
        <v>-</v>
      </c>
      <c r="AH165" s="118" t="str">
        <f t="shared" ca="1" si="44"/>
        <v>-</v>
      </c>
      <c r="AI165" s="118">
        <f t="shared" ca="1" si="45"/>
        <v>0</v>
      </c>
      <c r="AJ165" s="120">
        <f t="shared" ca="1" si="46"/>
        <v>0</v>
      </c>
      <c r="AK165" s="118">
        <f t="shared" ca="1" si="33"/>
        <v>0</v>
      </c>
      <c r="AL165" s="118">
        <f t="shared" ca="1" si="34"/>
        <v>0</v>
      </c>
    </row>
    <row r="166" spans="1:38" ht="27" customHeight="1" x14ac:dyDescent="0.25">
      <c r="A166" s="53">
        <f>'OSNOVNA PLAČA'!A160</f>
        <v>151</v>
      </c>
      <c r="B166" s="333" t="str">
        <f t="shared" ca="1" si="21"/>
        <v>A151</v>
      </c>
      <c r="C166" s="333"/>
      <c r="D166" s="54" t="str">
        <f>IF(LEN('OSNOVNA PLAČA'!C160)&gt;0,'OSNOVNA PLAČA'!C160,"")</f>
        <v/>
      </c>
      <c r="E166" s="55" t="str">
        <f>IF(LEN('OSNOVNA PLAČA'!D160)&gt;0,'OSNOVNA PLAČA'!D160,"")</f>
        <v/>
      </c>
      <c r="F166" s="164">
        <f ca="1">IF(LEN(B166)&gt;0,'OBRAČUNANA OSNOVNA PLAČA'!O160,"")</f>
        <v>0</v>
      </c>
      <c r="G166" s="57"/>
      <c r="H166" s="57"/>
      <c r="I166" s="57"/>
      <c r="J166" s="57"/>
      <c r="K166" s="57"/>
      <c r="L166" s="178">
        <f t="shared" si="38"/>
        <v>0</v>
      </c>
      <c r="M166" s="179">
        <f t="shared" ca="1" si="47"/>
        <v>0</v>
      </c>
      <c r="N166" s="179">
        <f t="shared" ca="1" si="49"/>
        <v>0</v>
      </c>
      <c r="O166" s="180">
        <f t="shared" ca="1" si="39"/>
        <v>0</v>
      </c>
      <c r="P166" s="181">
        <f t="shared" ca="1" si="48"/>
        <v>0</v>
      </c>
      <c r="Q166" s="182">
        <f t="shared" ca="1" si="40"/>
        <v>0</v>
      </c>
      <c r="R166" s="182">
        <f ca="1">IF(LEN(B166)&gt;0,'10'!R166-'10'!Q166,"")</f>
        <v>0</v>
      </c>
      <c r="S166" s="183"/>
      <c r="T166" s="33"/>
      <c r="U166" s="33"/>
      <c r="V166" s="33"/>
      <c r="W166" s="33"/>
      <c r="X166" s="33"/>
      <c r="Y166" s="33"/>
      <c r="AB166" s="243">
        <f>ROW()</f>
        <v>166</v>
      </c>
      <c r="AC166" s="118">
        <f t="shared" ca="1" si="25"/>
        <v>0</v>
      </c>
      <c r="AD166" s="118">
        <f t="shared" ca="1" si="26"/>
        <v>0</v>
      </c>
      <c r="AE166" s="119" t="str">
        <f t="shared" ca="1" si="41"/>
        <v>-</v>
      </c>
      <c r="AF166" s="118" t="str">
        <f t="shared" ca="1" si="42"/>
        <v>-</v>
      </c>
      <c r="AG166" s="119" t="str">
        <f t="shared" ca="1" si="43"/>
        <v>-</v>
      </c>
      <c r="AH166" s="118" t="str">
        <f t="shared" ca="1" si="44"/>
        <v>-</v>
      </c>
      <c r="AI166" s="118">
        <f t="shared" ca="1" si="45"/>
        <v>0</v>
      </c>
      <c r="AJ166" s="120">
        <f t="shared" ca="1" si="46"/>
        <v>0</v>
      </c>
      <c r="AK166" s="118">
        <f t="shared" ca="1" si="33"/>
        <v>0</v>
      </c>
      <c r="AL166" s="118">
        <f t="shared" ca="1" si="34"/>
        <v>0</v>
      </c>
    </row>
    <row r="167" spans="1:38" ht="27" customHeight="1" x14ac:dyDescent="0.25">
      <c r="A167" s="53">
        <f>'OSNOVNA PLAČA'!A161</f>
        <v>152</v>
      </c>
      <c r="B167" s="333" t="str">
        <f t="shared" ca="1" si="21"/>
        <v>A152</v>
      </c>
      <c r="C167" s="333"/>
      <c r="D167" s="54" t="str">
        <f>IF(LEN('OSNOVNA PLAČA'!C161)&gt;0,'OSNOVNA PLAČA'!C161,"")</f>
        <v/>
      </c>
      <c r="E167" s="55" t="str">
        <f>IF(LEN('OSNOVNA PLAČA'!D161)&gt;0,'OSNOVNA PLAČA'!D161,"")</f>
        <v/>
      </c>
      <c r="F167" s="164">
        <f ca="1">IF(LEN(B167)&gt;0,'OBRAČUNANA OSNOVNA PLAČA'!O161,"")</f>
        <v>0</v>
      </c>
      <c r="G167" s="57"/>
      <c r="H167" s="57"/>
      <c r="I167" s="57"/>
      <c r="J167" s="57"/>
      <c r="K167" s="57"/>
      <c r="L167" s="178">
        <f t="shared" si="38"/>
        <v>0</v>
      </c>
      <c r="M167" s="179">
        <f t="shared" ca="1" si="47"/>
        <v>0</v>
      </c>
      <c r="N167" s="179">
        <f t="shared" ca="1" si="49"/>
        <v>0</v>
      </c>
      <c r="O167" s="180">
        <f t="shared" ca="1" si="39"/>
        <v>0</v>
      </c>
      <c r="P167" s="181">
        <f t="shared" ca="1" si="48"/>
        <v>0</v>
      </c>
      <c r="Q167" s="182">
        <f t="shared" ca="1" si="40"/>
        <v>0</v>
      </c>
      <c r="R167" s="182">
        <f ca="1">IF(LEN(B167)&gt;0,'10'!R167-'10'!Q167,"")</f>
        <v>0</v>
      </c>
      <c r="S167" s="183"/>
      <c r="T167" s="33"/>
      <c r="U167" s="33"/>
      <c r="V167" s="33"/>
      <c r="W167" s="33"/>
      <c r="X167" s="33"/>
      <c r="Y167" s="33"/>
      <c r="AB167" s="243">
        <f>ROW()</f>
        <v>167</v>
      </c>
      <c r="AC167" s="118">
        <f t="shared" ca="1" si="25"/>
        <v>0</v>
      </c>
      <c r="AD167" s="118">
        <f t="shared" ca="1" si="26"/>
        <v>0</v>
      </c>
      <c r="AE167" s="119" t="str">
        <f t="shared" ca="1" si="41"/>
        <v>-</v>
      </c>
      <c r="AF167" s="118" t="str">
        <f t="shared" ca="1" si="42"/>
        <v>-</v>
      </c>
      <c r="AG167" s="119" t="str">
        <f t="shared" ca="1" si="43"/>
        <v>-</v>
      </c>
      <c r="AH167" s="118" t="str">
        <f t="shared" ca="1" si="44"/>
        <v>-</v>
      </c>
      <c r="AI167" s="118">
        <f t="shared" ca="1" si="45"/>
        <v>0</v>
      </c>
      <c r="AJ167" s="120">
        <f t="shared" ca="1" si="46"/>
        <v>0</v>
      </c>
      <c r="AK167" s="118">
        <f t="shared" ca="1" si="33"/>
        <v>0</v>
      </c>
      <c r="AL167" s="118">
        <f t="shared" ca="1" si="34"/>
        <v>0</v>
      </c>
    </row>
    <row r="168" spans="1:38" ht="27" customHeight="1" x14ac:dyDescent="0.25">
      <c r="A168" s="53">
        <f>'OSNOVNA PLAČA'!A162</f>
        <v>153</v>
      </c>
      <c r="B168" s="333" t="str">
        <f t="shared" ca="1" si="21"/>
        <v>A153</v>
      </c>
      <c r="C168" s="333"/>
      <c r="D168" s="54" t="str">
        <f>IF(LEN('OSNOVNA PLAČA'!C162)&gt;0,'OSNOVNA PLAČA'!C162,"")</f>
        <v/>
      </c>
      <c r="E168" s="55" t="str">
        <f>IF(LEN('OSNOVNA PLAČA'!D162)&gt;0,'OSNOVNA PLAČA'!D162,"")</f>
        <v/>
      </c>
      <c r="F168" s="164">
        <f ca="1">IF(LEN(B168)&gt;0,'OBRAČUNANA OSNOVNA PLAČA'!O162,"")</f>
        <v>0</v>
      </c>
      <c r="G168" s="57"/>
      <c r="H168" s="57"/>
      <c r="I168" s="57"/>
      <c r="J168" s="57"/>
      <c r="K168" s="57"/>
      <c r="L168" s="178">
        <f t="shared" si="38"/>
        <v>0</v>
      </c>
      <c r="M168" s="179">
        <f t="shared" ca="1" si="47"/>
        <v>0</v>
      </c>
      <c r="N168" s="179">
        <f t="shared" ca="1" si="49"/>
        <v>0</v>
      </c>
      <c r="O168" s="180">
        <f t="shared" ca="1" si="39"/>
        <v>0</v>
      </c>
      <c r="P168" s="181">
        <f t="shared" ca="1" si="48"/>
        <v>0</v>
      </c>
      <c r="Q168" s="182">
        <f t="shared" ca="1" si="40"/>
        <v>0</v>
      </c>
      <c r="R168" s="182">
        <f ca="1">IF(LEN(B168)&gt;0,'10'!R168-'10'!Q168,"")</f>
        <v>0</v>
      </c>
      <c r="S168" s="183"/>
      <c r="T168" s="33"/>
      <c r="U168" s="33"/>
      <c r="V168" s="33"/>
      <c r="W168" s="33"/>
      <c r="X168" s="33"/>
      <c r="Y168" s="33"/>
      <c r="AB168" s="243">
        <f>ROW()</f>
        <v>168</v>
      </c>
      <c r="AC168" s="118">
        <f t="shared" ca="1" si="25"/>
        <v>0</v>
      </c>
      <c r="AD168" s="118">
        <f t="shared" ca="1" si="26"/>
        <v>0</v>
      </c>
      <c r="AE168" s="119" t="str">
        <f t="shared" ca="1" si="41"/>
        <v>-</v>
      </c>
      <c r="AF168" s="118" t="str">
        <f t="shared" ca="1" si="42"/>
        <v>-</v>
      </c>
      <c r="AG168" s="119" t="str">
        <f t="shared" ca="1" si="43"/>
        <v>-</v>
      </c>
      <c r="AH168" s="118" t="str">
        <f t="shared" ca="1" si="44"/>
        <v>-</v>
      </c>
      <c r="AI168" s="118">
        <f t="shared" ca="1" si="45"/>
        <v>0</v>
      </c>
      <c r="AJ168" s="120">
        <f t="shared" ca="1" si="46"/>
        <v>0</v>
      </c>
      <c r="AK168" s="118">
        <f t="shared" ca="1" si="33"/>
        <v>0</v>
      </c>
      <c r="AL168" s="118">
        <f t="shared" ca="1" si="34"/>
        <v>0</v>
      </c>
    </row>
    <row r="169" spans="1:38" ht="27" customHeight="1" x14ac:dyDescent="0.25">
      <c r="A169" s="53">
        <f>'OSNOVNA PLAČA'!A163</f>
        <v>154</v>
      </c>
      <c r="B169" s="333" t="str">
        <f t="shared" ca="1" si="21"/>
        <v>A154</v>
      </c>
      <c r="C169" s="333"/>
      <c r="D169" s="54" t="str">
        <f>IF(LEN('OSNOVNA PLAČA'!C163)&gt;0,'OSNOVNA PLAČA'!C163,"")</f>
        <v/>
      </c>
      <c r="E169" s="55" t="str">
        <f>IF(LEN('OSNOVNA PLAČA'!D163)&gt;0,'OSNOVNA PLAČA'!D163,"")</f>
        <v/>
      </c>
      <c r="F169" s="164">
        <f ca="1">IF(LEN(B169)&gt;0,'OBRAČUNANA OSNOVNA PLAČA'!O163,"")</f>
        <v>0</v>
      </c>
      <c r="G169" s="57"/>
      <c r="H169" s="57"/>
      <c r="I169" s="57"/>
      <c r="J169" s="57"/>
      <c r="K169" s="57"/>
      <c r="L169" s="178">
        <f t="shared" si="38"/>
        <v>0</v>
      </c>
      <c r="M169" s="179">
        <f t="shared" ca="1" si="47"/>
        <v>0</v>
      </c>
      <c r="N169" s="179">
        <f t="shared" ca="1" si="49"/>
        <v>0</v>
      </c>
      <c r="O169" s="180">
        <f t="shared" ca="1" si="39"/>
        <v>0</v>
      </c>
      <c r="P169" s="181">
        <f t="shared" ca="1" si="48"/>
        <v>0</v>
      </c>
      <c r="Q169" s="182">
        <f t="shared" ca="1" si="40"/>
        <v>0</v>
      </c>
      <c r="R169" s="182">
        <f ca="1">IF(LEN(B169)&gt;0,'10'!R169-'10'!Q169,"")</f>
        <v>0</v>
      </c>
      <c r="S169" s="183"/>
      <c r="T169" s="33"/>
      <c r="U169" s="33"/>
      <c r="V169" s="33"/>
      <c r="W169" s="33"/>
      <c r="X169" s="33"/>
      <c r="Y169" s="33"/>
      <c r="AB169" s="243">
        <f>ROW()</f>
        <v>169</v>
      </c>
      <c r="AC169" s="118">
        <f t="shared" ca="1" si="25"/>
        <v>0</v>
      </c>
      <c r="AD169" s="118">
        <f t="shared" ca="1" si="26"/>
        <v>0</v>
      </c>
      <c r="AE169" s="119" t="str">
        <f t="shared" ca="1" si="41"/>
        <v>-</v>
      </c>
      <c r="AF169" s="118" t="str">
        <f t="shared" ca="1" si="42"/>
        <v>-</v>
      </c>
      <c r="AG169" s="119" t="str">
        <f t="shared" ca="1" si="43"/>
        <v>-</v>
      </c>
      <c r="AH169" s="118" t="str">
        <f t="shared" ca="1" si="44"/>
        <v>-</v>
      </c>
      <c r="AI169" s="118">
        <f t="shared" ca="1" si="45"/>
        <v>0</v>
      </c>
      <c r="AJ169" s="120">
        <f t="shared" ca="1" si="46"/>
        <v>0</v>
      </c>
      <c r="AK169" s="118">
        <f t="shared" ca="1" si="33"/>
        <v>0</v>
      </c>
      <c r="AL169" s="118">
        <f t="shared" ca="1" si="34"/>
        <v>0</v>
      </c>
    </row>
    <row r="170" spans="1:38" ht="27" customHeight="1" x14ac:dyDescent="0.25">
      <c r="A170" s="53">
        <f>'OSNOVNA PLAČA'!A164</f>
        <v>155</v>
      </c>
      <c r="B170" s="333" t="str">
        <f t="shared" ca="1" si="21"/>
        <v>A155</v>
      </c>
      <c r="C170" s="333"/>
      <c r="D170" s="54" t="str">
        <f>IF(LEN('OSNOVNA PLAČA'!C164)&gt;0,'OSNOVNA PLAČA'!C164,"")</f>
        <v/>
      </c>
      <c r="E170" s="55" t="str">
        <f>IF(LEN('OSNOVNA PLAČA'!D164)&gt;0,'OSNOVNA PLAČA'!D164,"")</f>
        <v/>
      </c>
      <c r="F170" s="164">
        <f ca="1">IF(LEN(B170)&gt;0,'OBRAČUNANA OSNOVNA PLAČA'!O164,"")</f>
        <v>0</v>
      </c>
      <c r="G170" s="57"/>
      <c r="H170" s="57"/>
      <c r="I170" s="57"/>
      <c r="J170" s="57"/>
      <c r="K170" s="57"/>
      <c r="L170" s="178">
        <f t="shared" si="38"/>
        <v>0</v>
      </c>
      <c r="M170" s="179">
        <f t="shared" ca="1" si="47"/>
        <v>0</v>
      </c>
      <c r="N170" s="179">
        <f t="shared" ca="1" si="49"/>
        <v>0</v>
      </c>
      <c r="O170" s="180">
        <f t="shared" ca="1" si="39"/>
        <v>0</v>
      </c>
      <c r="P170" s="181">
        <f t="shared" ca="1" si="48"/>
        <v>0</v>
      </c>
      <c r="Q170" s="182">
        <f t="shared" ca="1" si="40"/>
        <v>0</v>
      </c>
      <c r="R170" s="182">
        <f ca="1">IF(LEN(B170)&gt;0,'10'!R170-'10'!Q170,"")</f>
        <v>0</v>
      </c>
      <c r="S170" s="183"/>
      <c r="T170" s="33"/>
      <c r="U170" s="33"/>
      <c r="V170" s="33"/>
      <c r="W170" s="33"/>
      <c r="X170" s="33"/>
      <c r="Y170" s="33"/>
      <c r="AB170" s="243">
        <f>ROW()</f>
        <v>170</v>
      </c>
      <c r="AC170" s="118">
        <f t="shared" ca="1" si="25"/>
        <v>0</v>
      </c>
      <c r="AD170" s="118">
        <f t="shared" ca="1" si="26"/>
        <v>0</v>
      </c>
      <c r="AE170" s="119" t="str">
        <f t="shared" ca="1" si="41"/>
        <v>-</v>
      </c>
      <c r="AF170" s="118" t="str">
        <f t="shared" ca="1" si="42"/>
        <v>-</v>
      </c>
      <c r="AG170" s="119" t="str">
        <f t="shared" ca="1" si="43"/>
        <v>-</v>
      </c>
      <c r="AH170" s="118" t="str">
        <f t="shared" ca="1" si="44"/>
        <v>-</v>
      </c>
      <c r="AI170" s="118">
        <f t="shared" ca="1" si="45"/>
        <v>0</v>
      </c>
      <c r="AJ170" s="120">
        <f t="shared" ca="1" si="46"/>
        <v>0</v>
      </c>
      <c r="AK170" s="118">
        <f t="shared" ca="1" si="33"/>
        <v>0</v>
      </c>
      <c r="AL170" s="118">
        <f t="shared" ca="1" si="34"/>
        <v>0</v>
      </c>
    </row>
    <row r="171" spans="1:38" ht="27" customHeight="1" x14ac:dyDescent="0.25">
      <c r="A171" s="53">
        <f>'OSNOVNA PLAČA'!A165</f>
        <v>156</v>
      </c>
      <c r="B171" s="333" t="str">
        <f t="shared" ca="1" si="21"/>
        <v>A156</v>
      </c>
      <c r="C171" s="333"/>
      <c r="D171" s="54" t="str">
        <f>IF(LEN('OSNOVNA PLAČA'!C165)&gt;0,'OSNOVNA PLAČA'!C165,"")</f>
        <v/>
      </c>
      <c r="E171" s="55" t="str">
        <f>IF(LEN('OSNOVNA PLAČA'!D165)&gt;0,'OSNOVNA PLAČA'!D165,"")</f>
        <v/>
      </c>
      <c r="F171" s="164">
        <f ca="1">IF(LEN(B171)&gt;0,'OBRAČUNANA OSNOVNA PLAČA'!O165,"")</f>
        <v>0</v>
      </c>
      <c r="G171" s="57"/>
      <c r="H171" s="57"/>
      <c r="I171" s="57"/>
      <c r="J171" s="57"/>
      <c r="K171" s="57"/>
      <c r="L171" s="178">
        <f t="shared" si="38"/>
        <v>0</v>
      </c>
      <c r="M171" s="179">
        <f t="shared" ca="1" si="47"/>
        <v>0</v>
      </c>
      <c r="N171" s="179">
        <f t="shared" ca="1" si="49"/>
        <v>0</v>
      </c>
      <c r="O171" s="180">
        <f t="shared" ca="1" si="39"/>
        <v>0</v>
      </c>
      <c r="P171" s="181">
        <f t="shared" ca="1" si="48"/>
        <v>0</v>
      </c>
      <c r="Q171" s="182">
        <f t="shared" ca="1" si="40"/>
        <v>0</v>
      </c>
      <c r="R171" s="182">
        <f ca="1">IF(LEN(B171)&gt;0,'10'!R171-'10'!Q171,"")</f>
        <v>0</v>
      </c>
      <c r="S171" s="183"/>
      <c r="T171" s="33"/>
      <c r="U171" s="33"/>
      <c r="V171" s="33"/>
      <c r="W171" s="33"/>
      <c r="X171" s="33"/>
      <c r="Y171" s="33"/>
      <c r="AB171" s="243">
        <f>ROW()</f>
        <v>171</v>
      </c>
      <c r="AC171" s="118">
        <f t="shared" ca="1" si="25"/>
        <v>0</v>
      </c>
      <c r="AD171" s="118">
        <f t="shared" ca="1" si="26"/>
        <v>0</v>
      </c>
      <c r="AE171" s="119" t="str">
        <f t="shared" ca="1" si="41"/>
        <v>-</v>
      </c>
      <c r="AF171" s="118" t="str">
        <f t="shared" ca="1" si="42"/>
        <v>-</v>
      </c>
      <c r="AG171" s="119" t="str">
        <f t="shared" ca="1" si="43"/>
        <v>-</v>
      </c>
      <c r="AH171" s="118" t="str">
        <f t="shared" ca="1" si="44"/>
        <v>-</v>
      </c>
      <c r="AI171" s="118">
        <f t="shared" ca="1" si="45"/>
        <v>0</v>
      </c>
      <c r="AJ171" s="120">
        <f t="shared" ca="1" si="46"/>
        <v>0</v>
      </c>
      <c r="AK171" s="118">
        <f t="shared" ca="1" si="33"/>
        <v>0</v>
      </c>
      <c r="AL171" s="118">
        <f t="shared" ca="1" si="34"/>
        <v>0</v>
      </c>
    </row>
    <row r="172" spans="1:38" ht="27" customHeight="1" x14ac:dyDescent="0.25">
      <c r="A172" s="53">
        <f>'OSNOVNA PLAČA'!A166</f>
        <v>157</v>
      </c>
      <c r="B172" s="333" t="str">
        <f t="shared" ca="1" si="21"/>
        <v>A157</v>
      </c>
      <c r="C172" s="333"/>
      <c r="D172" s="54" t="str">
        <f>IF(LEN('OSNOVNA PLAČA'!C166)&gt;0,'OSNOVNA PLAČA'!C166,"")</f>
        <v/>
      </c>
      <c r="E172" s="55" t="str">
        <f>IF(LEN('OSNOVNA PLAČA'!D166)&gt;0,'OSNOVNA PLAČA'!D166,"")</f>
        <v/>
      </c>
      <c r="F172" s="164">
        <f ca="1">IF(LEN(B172)&gt;0,'OBRAČUNANA OSNOVNA PLAČA'!O166,"")</f>
        <v>0</v>
      </c>
      <c r="G172" s="57"/>
      <c r="H172" s="57"/>
      <c r="I172" s="57"/>
      <c r="J172" s="57"/>
      <c r="K172" s="57"/>
      <c r="L172" s="178">
        <f t="shared" si="38"/>
        <v>0</v>
      </c>
      <c r="M172" s="179">
        <f t="shared" ca="1" si="47"/>
        <v>0</v>
      </c>
      <c r="N172" s="179">
        <f t="shared" ca="1" si="49"/>
        <v>0</v>
      </c>
      <c r="O172" s="180">
        <f t="shared" ca="1" si="39"/>
        <v>0</v>
      </c>
      <c r="P172" s="181">
        <f t="shared" ca="1" si="48"/>
        <v>0</v>
      </c>
      <c r="Q172" s="182">
        <f t="shared" ca="1" si="40"/>
        <v>0</v>
      </c>
      <c r="R172" s="182">
        <f ca="1">IF(LEN(B172)&gt;0,'10'!R172-'10'!Q172,"")</f>
        <v>0</v>
      </c>
      <c r="S172" s="183"/>
      <c r="T172" s="33"/>
      <c r="U172" s="33"/>
      <c r="V172" s="33"/>
      <c r="W172" s="33"/>
      <c r="X172" s="33"/>
      <c r="Y172" s="33"/>
      <c r="AB172" s="243">
        <f>ROW()</f>
        <v>172</v>
      </c>
      <c r="AC172" s="118">
        <f t="shared" ca="1" si="25"/>
        <v>0</v>
      </c>
      <c r="AD172" s="118">
        <f t="shared" ca="1" si="26"/>
        <v>0</v>
      </c>
      <c r="AE172" s="119" t="str">
        <f t="shared" ca="1" si="41"/>
        <v>-</v>
      </c>
      <c r="AF172" s="118" t="str">
        <f t="shared" ca="1" si="42"/>
        <v>-</v>
      </c>
      <c r="AG172" s="119" t="str">
        <f t="shared" ca="1" si="43"/>
        <v>-</v>
      </c>
      <c r="AH172" s="118" t="str">
        <f t="shared" ca="1" si="44"/>
        <v>-</v>
      </c>
      <c r="AI172" s="118">
        <f t="shared" ca="1" si="45"/>
        <v>0</v>
      </c>
      <c r="AJ172" s="120">
        <f t="shared" ca="1" si="46"/>
        <v>0</v>
      </c>
      <c r="AK172" s="118">
        <f t="shared" ca="1" si="33"/>
        <v>0</v>
      </c>
      <c r="AL172" s="118">
        <f t="shared" ca="1" si="34"/>
        <v>0</v>
      </c>
    </row>
    <row r="173" spans="1:38" ht="27" customHeight="1" x14ac:dyDescent="0.25">
      <c r="A173" s="53">
        <f>'OSNOVNA PLAČA'!A167</f>
        <v>158</v>
      </c>
      <c r="B173" s="333" t="str">
        <f t="shared" ca="1" si="21"/>
        <v>A158</v>
      </c>
      <c r="C173" s="333"/>
      <c r="D173" s="54" t="str">
        <f>IF(LEN('OSNOVNA PLAČA'!C167)&gt;0,'OSNOVNA PLAČA'!C167,"")</f>
        <v/>
      </c>
      <c r="E173" s="55" t="str">
        <f>IF(LEN('OSNOVNA PLAČA'!D167)&gt;0,'OSNOVNA PLAČA'!D167,"")</f>
        <v/>
      </c>
      <c r="F173" s="164">
        <f ca="1">IF(LEN(B173)&gt;0,'OBRAČUNANA OSNOVNA PLAČA'!O167,"")</f>
        <v>0</v>
      </c>
      <c r="G173" s="57"/>
      <c r="H173" s="57"/>
      <c r="I173" s="57"/>
      <c r="J173" s="57"/>
      <c r="K173" s="57"/>
      <c r="L173" s="178">
        <f t="shared" si="38"/>
        <v>0</v>
      </c>
      <c r="M173" s="179">
        <f t="shared" ca="1" si="47"/>
        <v>0</v>
      </c>
      <c r="N173" s="179">
        <f t="shared" ca="1" si="49"/>
        <v>0</v>
      </c>
      <c r="O173" s="180">
        <f t="shared" ca="1" si="39"/>
        <v>0</v>
      </c>
      <c r="P173" s="181">
        <f t="shared" ca="1" si="48"/>
        <v>0</v>
      </c>
      <c r="Q173" s="182">
        <f t="shared" ca="1" si="40"/>
        <v>0</v>
      </c>
      <c r="R173" s="182">
        <f ca="1">IF(LEN(B173)&gt;0,'10'!R173-'10'!Q173,"")</f>
        <v>0</v>
      </c>
      <c r="S173" s="183"/>
      <c r="T173" s="33"/>
      <c r="U173" s="33"/>
      <c r="V173" s="33"/>
      <c r="W173" s="33"/>
      <c r="X173" s="33"/>
      <c r="Y173" s="33"/>
      <c r="AB173" s="243">
        <f>ROW()</f>
        <v>173</v>
      </c>
      <c r="AC173" s="118">
        <f t="shared" ca="1" si="25"/>
        <v>0</v>
      </c>
      <c r="AD173" s="118">
        <f t="shared" ca="1" si="26"/>
        <v>0</v>
      </c>
      <c r="AE173" s="119" t="str">
        <f t="shared" ca="1" si="41"/>
        <v>-</v>
      </c>
      <c r="AF173" s="118" t="str">
        <f t="shared" ca="1" si="42"/>
        <v>-</v>
      </c>
      <c r="AG173" s="119" t="str">
        <f t="shared" ca="1" si="43"/>
        <v>-</v>
      </c>
      <c r="AH173" s="118" t="str">
        <f t="shared" ca="1" si="44"/>
        <v>-</v>
      </c>
      <c r="AI173" s="118">
        <f t="shared" ca="1" si="45"/>
        <v>0</v>
      </c>
      <c r="AJ173" s="120">
        <f t="shared" ca="1" si="46"/>
        <v>0</v>
      </c>
      <c r="AK173" s="118">
        <f t="shared" ca="1" si="33"/>
        <v>0</v>
      </c>
      <c r="AL173" s="118">
        <f t="shared" ca="1" si="34"/>
        <v>0</v>
      </c>
    </row>
    <row r="174" spans="1:38" ht="27" customHeight="1" x14ac:dyDescent="0.25">
      <c r="A174" s="53">
        <f>'OSNOVNA PLAČA'!A168</f>
        <v>159</v>
      </c>
      <c r="B174" s="333" t="str">
        <f t="shared" ca="1" si="21"/>
        <v>A159</v>
      </c>
      <c r="C174" s="333"/>
      <c r="D174" s="54" t="str">
        <f>IF(LEN('OSNOVNA PLAČA'!C168)&gt;0,'OSNOVNA PLAČA'!C168,"")</f>
        <v/>
      </c>
      <c r="E174" s="55" t="str">
        <f>IF(LEN('OSNOVNA PLAČA'!D168)&gt;0,'OSNOVNA PLAČA'!D168,"")</f>
        <v/>
      </c>
      <c r="F174" s="164">
        <f ca="1">IF(LEN(B174)&gt;0,'OBRAČUNANA OSNOVNA PLAČA'!O168,"")</f>
        <v>0</v>
      </c>
      <c r="G174" s="57"/>
      <c r="H174" s="57"/>
      <c r="I174" s="57"/>
      <c r="J174" s="57"/>
      <c r="K174" s="57"/>
      <c r="L174" s="178">
        <f t="shared" si="38"/>
        <v>0</v>
      </c>
      <c r="M174" s="179">
        <f t="shared" ca="1" si="47"/>
        <v>0</v>
      </c>
      <c r="N174" s="179">
        <f t="shared" ca="1" si="49"/>
        <v>0</v>
      </c>
      <c r="O174" s="180">
        <f t="shared" ca="1" si="39"/>
        <v>0</v>
      </c>
      <c r="P174" s="181">
        <f t="shared" ca="1" si="48"/>
        <v>0</v>
      </c>
      <c r="Q174" s="182">
        <f t="shared" ca="1" si="40"/>
        <v>0</v>
      </c>
      <c r="R174" s="182">
        <f ca="1">IF(LEN(B174)&gt;0,'10'!R174-'10'!Q174,"")</f>
        <v>0</v>
      </c>
      <c r="S174" s="183"/>
      <c r="T174" s="33"/>
      <c r="U174" s="33"/>
      <c r="V174" s="33"/>
      <c r="W174" s="33"/>
      <c r="X174" s="33"/>
      <c r="Y174" s="33"/>
      <c r="AB174" s="243">
        <f>ROW()</f>
        <v>174</v>
      </c>
      <c r="AC174" s="118">
        <f t="shared" ca="1" si="25"/>
        <v>0</v>
      </c>
      <c r="AD174" s="118">
        <f t="shared" ca="1" si="26"/>
        <v>0</v>
      </c>
      <c r="AE174" s="119" t="str">
        <f t="shared" ca="1" si="41"/>
        <v>-</v>
      </c>
      <c r="AF174" s="118" t="str">
        <f t="shared" ca="1" si="42"/>
        <v>-</v>
      </c>
      <c r="AG174" s="119" t="str">
        <f t="shared" ca="1" si="43"/>
        <v>-</v>
      </c>
      <c r="AH174" s="118" t="str">
        <f t="shared" ca="1" si="44"/>
        <v>-</v>
      </c>
      <c r="AI174" s="118">
        <f t="shared" ca="1" si="45"/>
        <v>0</v>
      </c>
      <c r="AJ174" s="120">
        <f t="shared" ca="1" si="46"/>
        <v>0</v>
      </c>
      <c r="AK174" s="118">
        <f t="shared" ca="1" si="33"/>
        <v>0</v>
      </c>
      <c r="AL174" s="118">
        <f t="shared" ca="1" si="34"/>
        <v>0</v>
      </c>
    </row>
    <row r="175" spans="1:38" ht="27" customHeight="1" x14ac:dyDescent="0.25">
      <c r="A175" s="53">
        <f>'OSNOVNA PLAČA'!A169</f>
        <v>160</v>
      </c>
      <c r="B175" s="333" t="str">
        <f t="shared" ca="1" si="21"/>
        <v>A160</v>
      </c>
      <c r="C175" s="333"/>
      <c r="D175" s="54" t="str">
        <f>IF(LEN('OSNOVNA PLAČA'!C169)&gt;0,'OSNOVNA PLAČA'!C169,"")</f>
        <v/>
      </c>
      <c r="E175" s="55" t="str">
        <f>IF(LEN('OSNOVNA PLAČA'!D169)&gt;0,'OSNOVNA PLAČA'!D169,"")</f>
        <v/>
      </c>
      <c r="F175" s="164">
        <f ca="1">IF(LEN(B175)&gt;0,'OBRAČUNANA OSNOVNA PLAČA'!O169,"")</f>
        <v>0</v>
      </c>
      <c r="G175" s="57"/>
      <c r="H175" s="57"/>
      <c r="I175" s="57"/>
      <c r="J175" s="57"/>
      <c r="K175" s="57"/>
      <c r="L175" s="178">
        <f t="shared" si="38"/>
        <v>0</v>
      </c>
      <c r="M175" s="179">
        <f t="shared" ca="1" si="47"/>
        <v>0</v>
      </c>
      <c r="N175" s="179">
        <f t="shared" ca="1" si="49"/>
        <v>0</v>
      </c>
      <c r="O175" s="180">
        <f t="shared" ca="1" si="39"/>
        <v>0</v>
      </c>
      <c r="P175" s="181">
        <f t="shared" ca="1" si="48"/>
        <v>0</v>
      </c>
      <c r="Q175" s="182">
        <f t="shared" ca="1" si="40"/>
        <v>0</v>
      </c>
      <c r="R175" s="182">
        <f ca="1">IF(LEN(B175)&gt;0,'10'!R175-'10'!Q175,"")</f>
        <v>0</v>
      </c>
      <c r="S175" s="183"/>
      <c r="T175" s="33"/>
      <c r="U175" s="33"/>
      <c r="V175" s="33"/>
      <c r="W175" s="33"/>
      <c r="X175" s="33"/>
      <c r="Y175" s="33"/>
      <c r="AB175" s="243">
        <f>ROW()</f>
        <v>175</v>
      </c>
      <c r="AC175" s="118">
        <f t="shared" ca="1" si="25"/>
        <v>0</v>
      </c>
      <c r="AD175" s="118">
        <f t="shared" ca="1" si="26"/>
        <v>0</v>
      </c>
      <c r="AE175" s="119" t="str">
        <f t="shared" ca="1" si="41"/>
        <v>-</v>
      </c>
      <c r="AF175" s="118" t="str">
        <f t="shared" ca="1" si="42"/>
        <v>-</v>
      </c>
      <c r="AG175" s="119" t="str">
        <f t="shared" ca="1" si="43"/>
        <v>-</v>
      </c>
      <c r="AH175" s="118" t="str">
        <f t="shared" ca="1" si="44"/>
        <v>-</v>
      </c>
      <c r="AI175" s="118">
        <f t="shared" ca="1" si="45"/>
        <v>0</v>
      </c>
      <c r="AJ175" s="120">
        <f t="shared" ca="1" si="46"/>
        <v>0</v>
      </c>
      <c r="AK175" s="118">
        <f t="shared" ca="1" si="33"/>
        <v>0</v>
      </c>
      <c r="AL175" s="118">
        <f t="shared" ca="1" si="34"/>
        <v>0</v>
      </c>
    </row>
    <row r="176" spans="1:38" ht="27" customHeight="1" x14ac:dyDescent="0.25">
      <c r="A176" s="53">
        <f>'OSNOVNA PLAČA'!A170</f>
        <v>161</v>
      </c>
      <c r="B176" s="333" t="str">
        <f t="shared" ca="1" si="21"/>
        <v>A161</v>
      </c>
      <c r="C176" s="333"/>
      <c r="D176" s="54" t="str">
        <f>IF(LEN('OSNOVNA PLAČA'!C170)&gt;0,'OSNOVNA PLAČA'!C170,"")</f>
        <v/>
      </c>
      <c r="E176" s="55" t="str">
        <f>IF(LEN('OSNOVNA PLAČA'!D170)&gt;0,'OSNOVNA PLAČA'!D170,"")</f>
        <v/>
      </c>
      <c r="F176" s="164">
        <f ca="1">IF(LEN(B176)&gt;0,'OBRAČUNANA OSNOVNA PLAČA'!O170,"")</f>
        <v>0</v>
      </c>
      <c r="G176" s="57"/>
      <c r="H176" s="57"/>
      <c r="I176" s="57"/>
      <c r="J176" s="57"/>
      <c r="K176" s="57"/>
      <c r="L176" s="178">
        <f t="shared" si="38"/>
        <v>0</v>
      </c>
      <c r="M176" s="179">
        <f t="shared" ca="1" si="47"/>
        <v>0</v>
      </c>
      <c r="N176" s="179">
        <f t="shared" ca="1" si="49"/>
        <v>0</v>
      </c>
      <c r="O176" s="180">
        <f t="shared" ca="1" si="39"/>
        <v>0</v>
      </c>
      <c r="P176" s="181">
        <f t="shared" ca="1" si="48"/>
        <v>0</v>
      </c>
      <c r="Q176" s="182">
        <f t="shared" ca="1" si="40"/>
        <v>0</v>
      </c>
      <c r="R176" s="182">
        <f ca="1">IF(LEN(B176)&gt;0,'10'!R176-'10'!Q176,"")</f>
        <v>0</v>
      </c>
      <c r="S176" s="183"/>
      <c r="T176" s="33"/>
      <c r="U176" s="33"/>
      <c r="V176" s="33"/>
      <c r="W176" s="33"/>
      <c r="X176" s="33"/>
      <c r="Y176" s="33"/>
      <c r="AB176" s="243">
        <f>ROW()</f>
        <v>176</v>
      </c>
      <c r="AC176" s="118">
        <f t="shared" ca="1" si="25"/>
        <v>0</v>
      </c>
      <c r="AD176" s="118">
        <f t="shared" ca="1" si="26"/>
        <v>0</v>
      </c>
      <c r="AE176" s="119" t="str">
        <f t="shared" ca="1" si="41"/>
        <v>-</v>
      </c>
      <c r="AF176" s="118" t="str">
        <f t="shared" ca="1" si="42"/>
        <v>-</v>
      </c>
      <c r="AG176" s="119" t="str">
        <f t="shared" ca="1" si="43"/>
        <v>-</v>
      </c>
      <c r="AH176" s="118" t="str">
        <f t="shared" ca="1" si="44"/>
        <v>-</v>
      </c>
      <c r="AI176" s="118">
        <f t="shared" ca="1" si="45"/>
        <v>0</v>
      </c>
      <c r="AJ176" s="120">
        <f t="shared" ca="1" si="46"/>
        <v>0</v>
      </c>
      <c r="AK176" s="118">
        <f t="shared" ca="1" si="33"/>
        <v>0</v>
      </c>
      <c r="AL176" s="118">
        <f t="shared" ca="1" si="34"/>
        <v>0</v>
      </c>
    </row>
    <row r="177" spans="1:38" ht="27" customHeight="1" x14ac:dyDescent="0.25">
      <c r="A177" s="53">
        <f>'OSNOVNA PLAČA'!A171</f>
        <v>162</v>
      </c>
      <c r="B177" s="333" t="str">
        <f t="shared" ca="1" si="21"/>
        <v>A162</v>
      </c>
      <c r="C177" s="333"/>
      <c r="D177" s="54" t="str">
        <f>IF(LEN('OSNOVNA PLAČA'!C171)&gt;0,'OSNOVNA PLAČA'!C171,"")</f>
        <v/>
      </c>
      <c r="E177" s="55" t="str">
        <f>IF(LEN('OSNOVNA PLAČA'!D171)&gt;0,'OSNOVNA PLAČA'!D171,"")</f>
        <v/>
      </c>
      <c r="F177" s="164">
        <f ca="1">IF(LEN(B177)&gt;0,'OBRAČUNANA OSNOVNA PLAČA'!O171,"")</f>
        <v>0</v>
      </c>
      <c r="G177" s="57"/>
      <c r="H177" s="57"/>
      <c r="I177" s="57"/>
      <c r="J177" s="57"/>
      <c r="K177" s="57"/>
      <c r="L177" s="178">
        <f t="shared" si="38"/>
        <v>0</v>
      </c>
      <c r="M177" s="179">
        <f t="shared" ca="1" si="47"/>
        <v>0</v>
      </c>
      <c r="N177" s="179">
        <f t="shared" ca="1" si="49"/>
        <v>0</v>
      </c>
      <c r="O177" s="180">
        <f t="shared" ca="1" si="39"/>
        <v>0</v>
      </c>
      <c r="P177" s="181">
        <f t="shared" ca="1" si="48"/>
        <v>0</v>
      </c>
      <c r="Q177" s="182">
        <f t="shared" ca="1" si="40"/>
        <v>0</v>
      </c>
      <c r="R177" s="182">
        <f ca="1">IF(LEN(B177)&gt;0,'10'!R177-'10'!Q177,"")</f>
        <v>0</v>
      </c>
      <c r="S177" s="183"/>
      <c r="T177" s="33"/>
      <c r="U177" s="33"/>
      <c r="V177" s="33"/>
      <c r="W177" s="33"/>
      <c r="X177" s="33"/>
      <c r="Y177" s="33"/>
      <c r="AB177" s="243">
        <f>ROW()</f>
        <v>177</v>
      </c>
      <c r="AC177" s="118">
        <f t="shared" ca="1" si="25"/>
        <v>0</v>
      </c>
      <c r="AD177" s="118">
        <f t="shared" ca="1" si="26"/>
        <v>0</v>
      </c>
      <c r="AE177" s="119" t="str">
        <f t="shared" ca="1" si="41"/>
        <v>-</v>
      </c>
      <c r="AF177" s="118" t="str">
        <f t="shared" ca="1" si="42"/>
        <v>-</v>
      </c>
      <c r="AG177" s="119" t="str">
        <f t="shared" ca="1" si="43"/>
        <v>-</v>
      </c>
      <c r="AH177" s="118" t="str">
        <f t="shared" ca="1" si="44"/>
        <v>-</v>
      </c>
      <c r="AI177" s="118">
        <f t="shared" ca="1" si="45"/>
        <v>0</v>
      </c>
      <c r="AJ177" s="120">
        <f t="shared" ca="1" si="46"/>
        <v>0</v>
      </c>
      <c r="AK177" s="118">
        <f t="shared" ca="1" si="33"/>
        <v>0</v>
      </c>
      <c r="AL177" s="118">
        <f t="shared" ca="1" si="34"/>
        <v>0</v>
      </c>
    </row>
    <row r="178" spans="1:38" ht="27" customHeight="1" x14ac:dyDescent="0.25">
      <c r="A178" s="53">
        <f>'OSNOVNA PLAČA'!A172</f>
        <v>163</v>
      </c>
      <c r="B178" s="333" t="str">
        <f t="shared" ca="1" si="21"/>
        <v>A163</v>
      </c>
      <c r="C178" s="333"/>
      <c r="D178" s="54" t="str">
        <f>IF(LEN('OSNOVNA PLAČA'!C172)&gt;0,'OSNOVNA PLAČA'!C172,"")</f>
        <v/>
      </c>
      <c r="E178" s="55" t="str">
        <f>IF(LEN('OSNOVNA PLAČA'!D172)&gt;0,'OSNOVNA PLAČA'!D172,"")</f>
        <v/>
      </c>
      <c r="F178" s="164">
        <f ca="1">IF(LEN(B178)&gt;0,'OBRAČUNANA OSNOVNA PLAČA'!O172,"")</f>
        <v>0</v>
      </c>
      <c r="G178" s="57"/>
      <c r="H178" s="57"/>
      <c r="I178" s="57"/>
      <c r="J178" s="57"/>
      <c r="K178" s="57"/>
      <c r="L178" s="178">
        <f t="shared" si="38"/>
        <v>0</v>
      </c>
      <c r="M178" s="179">
        <f t="shared" ca="1" si="47"/>
        <v>0</v>
      </c>
      <c r="N178" s="179">
        <f t="shared" ca="1" si="49"/>
        <v>0</v>
      </c>
      <c r="O178" s="180">
        <f t="shared" ca="1" si="39"/>
        <v>0</v>
      </c>
      <c r="P178" s="181">
        <f t="shared" ca="1" si="48"/>
        <v>0</v>
      </c>
      <c r="Q178" s="182">
        <f t="shared" ca="1" si="40"/>
        <v>0</v>
      </c>
      <c r="R178" s="182">
        <f ca="1">IF(LEN(B178)&gt;0,'10'!R178-'10'!Q178,"")</f>
        <v>0</v>
      </c>
      <c r="S178" s="183"/>
      <c r="T178" s="33"/>
      <c r="U178" s="33"/>
      <c r="V178" s="33"/>
      <c r="W178" s="33"/>
      <c r="X178" s="33"/>
      <c r="Y178" s="33"/>
      <c r="AB178" s="243">
        <f>ROW()</f>
        <v>178</v>
      </c>
      <c r="AC178" s="118">
        <f t="shared" ca="1" si="25"/>
        <v>0</v>
      </c>
      <c r="AD178" s="118">
        <f t="shared" ca="1" si="26"/>
        <v>0</v>
      </c>
      <c r="AE178" s="119" t="str">
        <f t="shared" ca="1" si="41"/>
        <v>-</v>
      </c>
      <c r="AF178" s="118" t="str">
        <f t="shared" ca="1" si="42"/>
        <v>-</v>
      </c>
      <c r="AG178" s="119" t="str">
        <f t="shared" ca="1" si="43"/>
        <v>-</v>
      </c>
      <c r="AH178" s="118" t="str">
        <f t="shared" ca="1" si="44"/>
        <v>-</v>
      </c>
      <c r="AI178" s="118">
        <f t="shared" ca="1" si="45"/>
        <v>0</v>
      </c>
      <c r="AJ178" s="120">
        <f t="shared" ca="1" si="46"/>
        <v>0</v>
      </c>
      <c r="AK178" s="118">
        <f t="shared" ca="1" si="33"/>
        <v>0</v>
      </c>
      <c r="AL178" s="118">
        <f t="shared" ca="1" si="34"/>
        <v>0</v>
      </c>
    </row>
    <row r="179" spans="1:38" ht="27" customHeight="1" x14ac:dyDescent="0.25">
      <c r="A179" s="53">
        <f>'OSNOVNA PLAČA'!A173</f>
        <v>164</v>
      </c>
      <c r="B179" s="333" t="str">
        <f t="shared" ca="1" si="21"/>
        <v>A164</v>
      </c>
      <c r="C179" s="333"/>
      <c r="D179" s="54" t="str">
        <f>IF(LEN('OSNOVNA PLAČA'!C173)&gt;0,'OSNOVNA PLAČA'!C173,"")</f>
        <v/>
      </c>
      <c r="E179" s="55" t="str">
        <f>IF(LEN('OSNOVNA PLAČA'!D173)&gt;0,'OSNOVNA PLAČA'!D173,"")</f>
        <v/>
      </c>
      <c r="F179" s="164">
        <f ca="1">IF(LEN(B179)&gt;0,'OBRAČUNANA OSNOVNA PLAČA'!O173,"")</f>
        <v>0</v>
      </c>
      <c r="G179" s="57"/>
      <c r="H179" s="57"/>
      <c r="I179" s="57"/>
      <c r="J179" s="57"/>
      <c r="K179" s="57"/>
      <c r="L179" s="178">
        <f t="shared" si="38"/>
        <v>0</v>
      </c>
      <c r="M179" s="179">
        <f t="shared" ca="1" si="47"/>
        <v>0</v>
      </c>
      <c r="N179" s="179">
        <f t="shared" ca="1" si="49"/>
        <v>0</v>
      </c>
      <c r="O179" s="180">
        <f t="shared" ca="1" si="39"/>
        <v>0</v>
      </c>
      <c r="P179" s="181">
        <f t="shared" ca="1" si="48"/>
        <v>0</v>
      </c>
      <c r="Q179" s="182">
        <f t="shared" ca="1" si="40"/>
        <v>0</v>
      </c>
      <c r="R179" s="182">
        <f ca="1">IF(LEN(B179)&gt;0,'10'!R179-'10'!Q179,"")</f>
        <v>0</v>
      </c>
      <c r="S179" s="183"/>
      <c r="T179" s="33"/>
      <c r="U179" s="33"/>
      <c r="V179" s="33"/>
      <c r="W179" s="33"/>
      <c r="X179" s="33"/>
      <c r="Y179" s="33"/>
      <c r="AB179" s="243">
        <f>ROW()</f>
        <v>179</v>
      </c>
      <c r="AC179" s="118">
        <f t="shared" ca="1" si="25"/>
        <v>0</v>
      </c>
      <c r="AD179" s="118">
        <f t="shared" ca="1" si="26"/>
        <v>0</v>
      </c>
      <c r="AE179" s="119" t="str">
        <f t="shared" ca="1" si="41"/>
        <v>-</v>
      </c>
      <c r="AF179" s="118" t="str">
        <f t="shared" ca="1" si="42"/>
        <v>-</v>
      </c>
      <c r="AG179" s="119" t="str">
        <f t="shared" ca="1" si="43"/>
        <v>-</v>
      </c>
      <c r="AH179" s="118" t="str">
        <f t="shared" ca="1" si="44"/>
        <v>-</v>
      </c>
      <c r="AI179" s="118">
        <f t="shared" ca="1" si="45"/>
        <v>0</v>
      </c>
      <c r="AJ179" s="120">
        <f t="shared" ca="1" si="46"/>
        <v>0</v>
      </c>
      <c r="AK179" s="118">
        <f t="shared" ca="1" si="33"/>
        <v>0</v>
      </c>
      <c r="AL179" s="118">
        <f t="shared" ca="1" si="34"/>
        <v>0</v>
      </c>
    </row>
    <row r="180" spans="1:38" ht="27" customHeight="1" x14ac:dyDescent="0.25">
      <c r="A180" s="53">
        <f>'OSNOVNA PLAČA'!A174</f>
        <v>165</v>
      </c>
      <c r="B180" s="333" t="str">
        <f t="shared" ca="1" si="21"/>
        <v>A165</v>
      </c>
      <c r="C180" s="333"/>
      <c r="D180" s="54" t="str">
        <f>IF(LEN('OSNOVNA PLAČA'!C174)&gt;0,'OSNOVNA PLAČA'!C174,"")</f>
        <v/>
      </c>
      <c r="E180" s="55" t="str">
        <f>IF(LEN('OSNOVNA PLAČA'!D174)&gt;0,'OSNOVNA PLAČA'!D174,"")</f>
        <v/>
      </c>
      <c r="F180" s="164">
        <f ca="1">IF(LEN(B180)&gt;0,'OBRAČUNANA OSNOVNA PLAČA'!O174,"")</f>
        <v>0</v>
      </c>
      <c r="G180" s="57"/>
      <c r="H180" s="57"/>
      <c r="I180" s="57"/>
      <c r="J180" s="57"/>
      <c r="K180" s="57"/>
      <c r="L180" s="178">
        <f t="shared" si="38"/>
        <v>0</v>
      </c>
      <c r="M180" s="179">
        <f t="shared" ca="1" si="47"/>
        <v>0</v>
      </c>
      <c r="N180" s="179">
        <f t="shared" ca="1" si="49"/>
        <v>0</v>
      </c>
      <c r="O180" s="180">
        <f t="shared" ca="1" si="39"/>
        <v>0</v>
      </c>
      <c r="P180" s="181">
        <f t="shared" ca="1" si="48"/>
        <v>0</v>
      </c>
      <c r="Q180" s="182">
        <f t="shared" ca="1" si="40"/>
        <v>0</v>
      </c>
      <c r="R180" s="182">
        <f ca="1">IF(LEN(B180)&gt;0,'10'!R180-'10'!Q180,"")</f>
        <v>0</v>
      </c>
      <c r="S180" s="183"/>
      <c r="T180" s="33"/>
      <c r="U180" s="33"/>
      <c r="V180" s="33"/>
      <c r="W180" s="33"/>
      <c r="X180" s="33"/>
      <c r="Y180" s="33"/>
      <c r="AB180" s="243">
        <f>ROW()</f>
        <v>180</v>
      </c>
      <c r="AC180" s="118">
        <f t="shared" ca="1" si="25"/>
        <v>0</v>
      </c>
      <c r="AD180" s="118">
        <f t="shared" ca="1" si="26"/>
        <v>0</v>
      </c>
      <c r="AE180" s="119" t="str">
        <f t="shared" ca="1" si="41"/>
        <v>-</v>
      </c>
      <c r="AF180" s="118" t="str">
        <f t="shared" ca="1" si="42"/>
        <v>-</v>
      </c>
      <c r="AG180" s="119" t="str">
        <f t="shared" ca="1" si="43"/>
        <v>-</v>
      </c>
      <c r="AH180" s="118" t="str">
        <f t="shared" ca="1" si="44"/>
        <v>-</v>
      </c>
      <c r="AI180" s="118">
        <f t="shared" ca="1" si="45"/>
        <v>0</v>
      </c>
      <c r="AJ180" s="120">
        <f t="shared" ca="1" si="46"/>
        <v>0</v>
      </c>
      <c r="AK180" s="118">
        <f t="shared" ca="1" si="33"/>
        <v>0</v>
      </c>
      <c r="AL180" s="118">
        <f t="shared" ca="1" si="34"/>
        <v>0</v>
      </c>
    </row>
    <row r="181" spans="1:38" ht="27" customHeight="1" x14ac:dyDescent="0.25">
      <c r="A181" s="53">
        <f>'OSNOVNA PLAČA'!A175</f>
        <v>166</v>
      </c>
      <c r="B181" s="333" t="str">
        <f t="shared" ca="1" si="21"/>
        <v>A166</v>
      </c>
      <c r="C181" s="333"/>
      <c r="D181" s="54" t="str">
        <f>IF(LEN('OSNOVNA PLAČA'!C175)&gt;0,'OSNOVNA PLAČA'!C175,"")</f>
        <v/>
      </c>
      <c r="E181" s="55" t="str">
        <f>IF(LEN('OSNOVNA PLAČA'!D175)&gt;0,'OSNOVNA PLAČA'!D175,"")</f>
        <v/>
      </c>
      <c r="F181" s="164">
        <f ca="1">IF(LEN(B181)&gt;0,'OBRAČUNANA OSNOVNA PLAČA'!O175,"")</f>
        <v>0</v>
      </c>
      <c r="G181" s="57"/>
      <c r="H181" s="57"/>
      <c r="I181" s="57"/>
      <c r="J181" s="57"/>
      <c r="K181" s="57"/>
      <c r="L181" s="178">
        <f t="shared" si="38"/>
        <v>0</v>
      </c>
      <c r="M181" s="179">
        <f t="shared" ca="1" si="47"/>
        <v>0</v>
      </c>
      <c r="N181" s="179">
        <f t="shared" ca="1" si="49"/>
        <v>0</v>
      </c>
      <c r="O181" s="180">
        <f t="shared" ca="1" si="39"/>
        <v>0</v>
      </c>
      <c r="P181" s="181">
        <f t="shared" ca="1" si="48"/>
        <v>0</v>
      </c>
      <c r="Q181" s="182">
        <f t="shared" ca="1" si="40"/>
        <v>0</v>
      </c>
      <c r="R181" s="182">
        <f ca="1">IF(LEN(B181)&gt;0,'10'!R181-'10'!Q181,"")</f>
        <v>0</v>
      </c>
      <c r="S181" s="183"/>
      <c r="T181" s="33"/>
      <c r="U181" s="33"/>
      <c r="V181" s="33"/>
      <c r="W181" s="33"/>
      <c r="X181" s="33"/>
      <c r="Y181" s="33"/>
      <c r="AB181" s="243">
        <f>ROW()</f>
        <v>181</v>
      </c>
      <c r="AC181" s="118">
        <f t="shared" ca="1" si="25"/>
        <v>0</v>
      </c>
      <c r="AD181" s="118">
        <f t="shared" ca="1" si="26"/>
        <v>0</v>
      </c>
      <c r="AE181" s="119" t="str">
        <f t="shared" ca="1" si="41"/>
        <v>-</v>
      </c>
      <c r="AF181" s="118" t="str">
        <f t="shared" ca="1" si="42"/>
        <v>-</v>
      </c>
      <c r="AG181" s="119" t="str">
        <f t="shared" ca="1" si="43"/>
        <v>-</v>
      </c>
      <c r="AH181" s="118" t="str">
        <f t="shared" ca="1" si="44"/>
        <v>-</v>
      </c>
      <c r="AI181" s="118">
        <f t="shared" ca="1" si="45"/>
        <v>0</v>
      </c>
      <c r="AJ181" s="120">
        <f t="shared" ca="1" si="46"/>
        <v>0</v>
      </c>
      <c r="AK181" s="118">
        <f t="shared" ca="1" si="33"/>
        <v>0</v>
      </c>
      <c r="AL181" s="118">
        <f t="shared" ca="1" si="34"/>
        <v>0</v>
      </c>
    </row>
    <row r="182" spans="1:38" ht="27" customHeight="1" x14ac:dyDescent="0.25">
      <c r="A182" s="53">
        <f>'OSNOVNA PLAČA'!A176</f>
        <v>167</v>
      </c>
      <c r="B182" s="333" t="str">
        <f t="shared" ca="1" si="21"/>
        <v>A167</v>
      </c>
      <c r="C182" s="333"/>
      <c r="D182" s="54" t="str">
        <f>IF(LEN('OSNOVNA PLAČA'!C176)&gt;0,'OSNOVNA PLAČA'!C176,"")</f>
        <v/>
      </c>
      <c r="E182" s="55" t="str">
        <f>IF(LEN('OSNOVNA PLAČA'!D176)&gt;0,'OSNOVNA PLAČA'!D176,"")</f>
        <v/>
      </c>
      <c r="F182" s="164">
        <f ca="1">IF(LEN(B182)&gt;0,'OBRAČUNANA OSNOVNA PLAČA'!O176,"")</f>
        <v>0</v>
      </c>
      <c r="G182" s="57"/>
      <c r="H182" s="57"/>
      <c r="I182" s="57"/>
      <c r="J182" s="57"/>
      <c r="K182" s="57"/>
      <c r="L182" s="178">
        <f t="shared" si="38"/>
        <v>0</v>
      </c>
      <c r="M182" s="179">
        <f t="shared" ca="1" si="47"/>
        <v>0</v>
      </c>
      <c r="N182" s="179">
        <f t="shared" ca="1" si="49"/>
        <v>0</v>
      </c>
      <c r="O182" s="180">
        <f t="shared" ca="1" si="39"/>
        <v>0</v>
      </c>
      <c r="P182" s="181">
        <f t="shared" ca="1" si="48"/>
        <v>0</v>
      </c>
      <c r="Q182" s="182">
        <f t="shared" ca="1" si="40"/>
        <v>0</v>
      </c>
      <c r="R182" s="182">
        <f ca="1">IF(LEN(B182)&gt;0,'10'!R182-'10'!Q182,"")</f>
        <v>0</v>
      </c>
      <c r="S182" s="183"/>
      <c r="T182" s="33"/>
      <c r="U182" s="33"/>
      <c r="V182" s="33"/>
      <c r="W182" s="33"/>
      <c r="X182" s="33"/>
      <c r="Y182" s="33"/>
      <c r="AB182" s="243">
        <f>ROW()</f>
        <v>182</v>
      </c>
      <c r="AC182" s="118">
        <f t="shared" ca="1" si="25"/>
        <v>0</v>
      </c>
      <c r="AD182" s="118">
        <f t="shared" ca="1" si="26"/>
        <v>0</v>
      </c>
      <c r="AE182" s="119" t="str">
        <f t="shared" ca="1" si="41"/>
        <v>-</v>
      </c>
      <c r="AF182" s="118" t="str">
        <f t="shared" ca="1" si="42"/>
        <v>-</v>
      </c>
      <c r="AG182" s="119" t="str">
        <f t="shared" ca="1" si="43"/>
        <v>-</v>
      </c>
      <c r="AH182" s="118" t="str">
        <f t="shared" ca="1" si="44"/>
        <v>-</v>
      </c>
      <c r="AI182" s="118">
        <f t="shared" ca="1" si="45"/>
        <v>0</v>
      </c>
      <c r="AJ182" s="120">
        <f t="shared" ca="1" si="46"/>
        <v>0</v>
      </c>
      <c r="AK182" s="118">
        <f t="shared" ca="1" si="33"/>
        <v>0</v>
      </c>
      <c r="AL182" s="118">
        <f t="shared" ca="1" si="34"/>
        <v>0</v>
      </c>
    </row>
    <row r="183" spans="1:38" ht="27" customHeight="1" x14ac:dyDescent="0.25">
      <c r="A183" s="53">
        <f>'OSNOVNA PLAČA'!A177</f>
        <v>168</v>
      </c>
      <c r="B183" s="333" t="str">
        <f t="shared" ca="1" si="21"/>
        <v>A168</v>
      </c>
      <c r="C183" s="333"/>
      <c r="D183" s="54" t="str">
        <f>IF(LEN('OSNOVNA PLAČA'!C177)&gt;0,'OSNOVNA PLAČA'!C177,"")</f>
        <v/>
      </c>
      <c r="E183" s="55" t="str">
        <f>IF(LEN('OSNOVNA PLAČA'!D177)&gt;0,'OSNOVNA PLAČA'!D177,"")</f>
        <v/>
      </c>
      <c r="F183" s="164">
        <f ca="1">IF(LEN(B183)&gt;0,'OBRAČUNANA OSNOVNA PLAČA'!O177,"")</f>
        <v>0</v>
      </c>
      <c r="G183" s="57"/>
      <c r="H183" s="57"/>
      <c r="I183" s="57"/>
      <c r="J183" s="57"/>
      <c r="K183" s="57"/>
      <c r="L183" s="178">
        <f t="shared" si="38"/>
        <v>0</v>
      </c>
      <c r="M183" s="179">
        <f t="shared" ca="1" si="47"/>
        <v>0</v>
      </c>
      <c r="N183" s="179">
        <f t="shared" ca="1" si="49"/>
        <v>0</v>
      </c>
      <c r="O183" s="180">
        <f t="shared" ca="1" si="39"/>
        <v>0</v>
      </c>
      <c r="P183" s="181">
        <f t="shared" ca="1" si="48"/>
        <v>0</v>
      </c>
      <c r="Q183" s="182">
        <f t="shared" ca="1" si="40"/>
        <v>0</v>
      </c>
      <c r="R183" s="182">
        <f ca="1">IF(LEN(B183)&gt;0,'10'!R183-'10'!Q183,"")</f>
        <v>0</v>
      </c>
      <c r="S183" s="183"/>
      <c r="T183" s="33"/>
      <c r="U183" s="33"/>
      <c r="V183" s="33"/>
      <c r="W183" s="33"/>
      <c r="X183" s="33"/>
      <c r="Y183" s="33"/>
      <c r="AB183" s="243">
        <f>ROW()</f>
        <v>183</v>
      </c>
      <c r="AC183" s="118">
        <f t="shared" ca="1" si="25"/>
        <v>0</v>
      </c>
      <c r="AD183" s="118">
        <f t="shared" ca="1" si="26"/>
        <v>0</v>
      </c>
      <c r="AE183" s="119" t="str">
        <f t="shared" ca="1" si="41"/>
        <v>-</v>
      </c>
      <c r="AF183" s="118" t="str">
        <f t="shared" ca="1" si="42"/>
        <v>-</v>
      </c>
      <c r="AG183" s="119" t="str">
        <f t="shared" ca="1" si="43"/>
        <v>-</v>
      </c>
      <c r="AH183" s="118" t="str">
        <f t="shared" ca="1" si="44"/>
        <v>-</v>
      </c>
      <c r="AI183" s="118">
        <f t="shared" ca="1" si="45"/>
        <v>0</v>
      </c>
      <c r="AJ183" s="120">
        <f t="shared" ca="1" si="46"/>
        <v>0</v>
      </c>
      <c r="AK183" s="118">
        <f t="shared" ca="1" si="33"/>
        <v>0</v>
      </c>
      <c r="AL183" s="118">
        <f t="shared" ca="1" si="34"/>
        <v>0</v>
      </c>
    </row>
    <row r="184" spans="1:38" ht="27" customHeight="1" x14ac:dyDescent="0.25">
      <c r="A184" s="53">
        <f>'OSNOVNA PLAČA'!A178</f>
        <v>169</v>
      </c>
      <c r="B184" s="333" t="str">
        <f t="shared" ca="1" si="21"/>
        <v>A169</v>
      </c>
      <c r="C184" s="333"/>
      <c r="D184" s="54" t="str">
        <f>IF(LEN('OSNOVNA PLAČA'!C178)&gt;0,'OSNOVNA PLAČA'!C178,"")</f>
        <v/>
      </c>
      <c r="E184" s="55" t="str">
        <f>IF(LEN('OSNOVNA PLAČA'!D178)&gt;0,'OSNOVNA PLAČA'!D178,"")</f>
        <v/>
      </c>
      <c r="F184" s="164">
        <f ca="1">IF(LEN(B184)&gt;0,'OBRAČUNANA OSNOVNA PLAČA'!O178,"")</f>
        <v>0</v>
      </c>
      <c r="G184" s="57"/>
      <c r="H184" s="57"/>
      <c r="I184" s="57"/>
      <c r="J184" s="57"/>
      <c r="K184" s="57"/>
      <c r="L184" s="178">
        <f t="shared" si="38"/>
        <v>0</v>
      </c>
      <c r="M184" s="179">
        <f t="shared" ca="1" si="47"/>
        <v>0</v>
      </c>
      <c r="N184" s="179">
        <f t="shared" ca="1" si="49"/>
        <v>0</v>
      </c>
      <c r="O184" s="180">
        <f t="shared" ca="1" si="39"/>
        <v>0</v>
      </c>
      <c r="P184" s="181">
        <f t="shared" ca="1" si="48"/>
        <v>0</v>
      </c>
      <c r="Q184" s="182">
        <f t="shared" ca="1" si="40"/>
        <v>0</v>
      </c>
      <c r="R184" s="182">
        <f ca="1">IF(LEN(B184)&gt;0,'10'!R184-'10'!Q184,"")</f>
        <v>0</v>
      </c>
      <c r="S184" s="183"/>
      <c r="T184" s="33"/>
      <c r="U184" s="33"/>
      <c r="V184" s="33"/>
      <c r="W184" s="33"/>
      <c r="X184" s="33"/>
      <c r="Y184" s="33"/>
      <c r="AB184" s="243">
        <f>ROW()</f>
        <v>184</v>
      </c>
      <c r="AC184" s="118">
        <f t="shared" ca="1" si="25"/>
        <v>0</v>
      </c>
      <c r="AD184" s="118">
        <f t="shared" ca="1" si="26"/>
        <v>0</v>
      </c>
      <c r="AE184" s="119" t="str">
        <f t="shared" ca="1" si="41"/>
        <v>-</v>
      </c>
      <c r="AF184" s="118" t="str">
        <f t="shared" ca="1" si="42"/>
        <v>-</v>
      </c>
      <c r="AG184" s="119" t="str">
        <f t="shared" ca="1" si="43"/>
        <v>-</v>
      </c>
      <c r="AH184" s="118" t="str">
        <f t="shared" ca="1" si="44"/>
        <v>-</v>
      </c>
      <c r="AI184" s="118">
        <f t="shared" ca="1" si="45"/>
        <v>0</v>
      </c>
      <c r="AJ184" s="120">
        <f t="shared" ca="1" si="46"/>
        <v>0</v>
      </c>
      <c r="AK184" s="118">
        <f t="shared" ca="1" si="33"/>
        <v>0</v>
      </c>
      <c r="AL184" s="118">
        <f t="shared" ca="1" si="34"/>
        <v>0</v>
      </c>
    </row>
    <row r="185" spans="1:38" ht="27" customHeight="1" x14ac:dyDescent="0.25">
      <c r="A185" s="53">
        <f>'OSNOVNA PLAČA'!A179</f>
        <v>170</v>
      </c>
      <c r="B185" s="333" t="str">
        <f t="shared" ca="1" si="21"/>
        <v>A170</v>
      </c>
      <c r="C185" s="333"/>
      <c r="D185" s="54" t="str">
        <f>IF(LEN('OSNOVNA PLAČA'!C179)&gt;0,'OSNOVNA PLAČA'!C179,"")</f>
        <v/>
      </c>
      <c r="E185" s="55" t="str">
        <f>IF(LEN('OSNOVNA PLAČA'!D179)&gt;0,'OSNOVNA PLAČA'!D179,"")</f>
        <v/>
      </c>
      <c r="F185" s="164">
        <f ca="1">IF(LEN(B185)&gt;0,'OBRAČUNANA OSNOVNA PLAČA'!O179,"")</f>
        <v>0</v>
      </c>
      <c r="G185" s="57"/>
      <c r="H185" s="57"/>
      <c r="I185" s="57"/>
      <c r="J185" s="57"/>
      <c r="K185" s="57"/>
      <c r="L185" s="178">
        <f t="shared" si="38"/>
        <v>0</v>
      </c>
      <c r="M185" s="179">
        <f t="shared" ca="1" si="47"/>
        <v>0</v>
      </c>
      <c r="N185" s="179">
        <f t="shared" ca="1" si="49"/>
        <v>0</v>
      </c>
      <c r="O185" s="180">
        <f t="shared" ca="1" si="39"/>
        <v>0</v>
      </c>
      <c r="P185" s="181">
        <f t="shared" ca="1" si="48"/>
        <v>0</v>
      </c>
      <c r="Q185" s="182">
        <f t="shared" ca="1" si="40"/>
        <v>0</v>
      </c>
      <c r="R185" s="182">
        <f ca="1">IF(LEN(B185)&gt;0,'10'!R185-'10'!Q185,"")</f>
        <v>0</v>
      </c>
      <c r="S185" s="183"/>
      <c r="T185" s="33"/>
      <c r="U185" s="33"/>
      <c r="V185" s="33"/>
      <c r="W185" s="33"/>
      <c r="X185" s="33"/>
      <c r="Y185" s="33"/>
      <c r="AB185" s="243">
        <f>ROW()</f>
        <v>185</v>
      </c>
      <c r="AC185" s="118">
        <f t="shared" ca="1" si="25"/>
        <v>0</v>
      </c>
      <c r="AD185" s="118">
        <f t="shared" ca="1" si="26"/>
        <v>0</v>
      </c>
      <c r="AE185" s="119" t="str">
        <f t="shared" ca="1" si="41"/>
        <v>-</v>
      </c>
      <c r="AF185" s="118" t="str">
        <f t="shared" ca="1" si="42"/>
        <v>-</v>
      </c>
      <c r="AG185" s="119" t="str">
        <f t="shared" ca="1" si="43"/>
        <v>-</v>
      </c>
      <c r="AH185" s="118" t="str">
        <f t="shared" ca="1" si="44"/>
        <v>-</v>
      </c>
      <c r="AI185" s="118">
        <f t="shared" ca="1" si="45"/>
        <v>0</v>
      </c>
      <c r="AJ185" s="120">
        <f t="shared" ca="1" si="46"/>
        <v>0</v>
      </c>
      <c r="AK185" s="118">
        <f t="shared" ca="1" si="33"/>
        <v>0</v>
      </c>
      <c r="AL185" s="118">
        <f t="shared" ca="1" si="34"/>
        <v>0</v>
      </c>
    </row>
    <row r="186" spans="1:38" ht="27" customHeight="1" x14ac:dyDescent="0.25">
      <c r="A186" s="53">
        <f>'OSNOVNA PLAČA'!A180</f>
        <v>171</v>
      </c>
      <c r="B186" s="333" t="str">
        <f t="shared" ca="1" si="21"/>
        <v>A171</v>
      </c>
      <c r="C186" s="333"/>
      <c r="D186" s="54" t="str">
        <f>IF(LEN('OSNOVNA PLAČA'!C180)&gt;0,'OSNOVNA PLAČA'!C180,"")</f>
        <v/>
      </c>
      <c r="E186" s="55" t="str">
        <f>IF(LEN('OSNOVNA PLAČA'!D180)&gt;0,'OSNOVNA PLAČA'!D180,"")</f>
        <v/>
      </c>
      <c r="F186" s="164">
        <f ca="1">IF(LEN(B186)&gt;0,'OBRAČUNANA OSNOVNA PLAČA'!O180,"")</f>
        <v>0</v>
      </c>
      <c r="G186" s="57"/>
      <c r="H186" s="57"/>
      <c r="I186" s="57"/>
      <c r="J186" s="57"/>
      <c r="K186" s="57"/>
      <c r="L186" s="178">
        <f t="shared" si="38"/>
        <v>0</v>
      </c>
      <c r="M186" s="179">
        <f t="shared" ca="1" si="47"/>
        <v>0</v>
      </c>
      <c r="N186" s="179">
        <f t="shared" ca="1" si="49"/>
        <v>0</v>
      </c>
      <c r="O186" s="180">
        <f t="shared" ca="1" si="39"/>
        <v>0</v>
      </c>
      <c r="P186" s="181">
        <f t="shared" ca="1" si="48"/>
        <v>0</v>
      </c>
      <c r="Q186" s="182">
        <f t="shared" ca="1" si="40"/>
        <v>0</v>
      </c>
      <c r="R186" s="182">
        <f ca="1">IF(LEN(B186)&gt;0,'10'!R186-'10'!Q186,"")</f>
        <v>0</v>
      </c>
      <c r="S186" s="183"/>
      <c r="T186" s="33"/>
      <c r="U186" s="33"/>
      <c r="V186" s="33"/>
      <c r="W186" s="33"/>
      <c r="X186" s="33"/>
      <c r="Y186" s="33"/>
      <c r="AB186" s="243">
        <f>ROW()</f>
        <v>186</v>
      </c>
      <c r="AC186" s="118">
        <f t="shared" ca="1" si="25"/>
        <v>0</v>
      </c>
      <c r="AD186" s="118">
        <f t="shared" ca="1" si="26"/>
        <v>0</v>
      </c>
      <c r="AE186" s="119" t="str">
        <f t="shared" ca="1" si="41"/>
        <v>-</v>
      </c>
      <c r="AF186" s="118" t="str">
        <f t="shared" ca="1" si="42"/>
        <v>-</v>
      </c>
      <c r="AG186" s="119" t="str">
        <f t="shared" ca="1" si="43"/>
        <v>-</v>
      </c>
      <c r="AH186" s="118" t="str">
        <f t="shared" ca="1" si="44"/>
        <v>-</v>
      </c>
      <c r="AI186" s="118">
        <f t="shared" ca="1" si="45"/>
        <v>0</v>
      </c>
      <c r="AJ186" s="120">
        <f t="shared" ca="1" si="46"/>
        <v>0</v>
      </c>
      <c r="AK186" s="118">
        <f t="shared" ca="1" si="33"/>
        <v>0</v>
      </c>
      <c r="AL186" s="118">
        <f t="shared" ca="1" si="34"/>
        <v>0</v>
      </c>
    </row>
    <row r="187" spans="1:38" ht="27" customHeight="1" x14ac:dyDescent="0.25">
      <c r="A187" s="53">
        <f>'OSNOVNA PLAČA'!A181</f>
        <v>172</v>
      </c>
      <c r="B187" s="333" t="str">
        <f t="shared" ca="1" si="21"/>
        <v>A172</v>
      </c>
      <c r="C187" s="333"/>
      <c r="D187" s="54" t="str">
        <f>IF(LEN('OSNOVNA PLAČA'!C181)&gt;0,'OSNOVNA PLAČA'!C181,"")</f>
        <v/>
      </c>
      <c r="E187" s="55" t="str">
        <f>IF(LEN('OSNOVNA PLAČA'!D181)&gt;0,'OSNOVNA PLAČA'!D181,"")</f>
        <v/>
      </c>
      <c r="F187" s="164">
        <f ca="1">IF(LEN(B187)&gt;0,'OBRAČUNANA OSNOVNA PLAČA'!O181,"")</f>
        <v>0</v>
      </c>
      <c r="G187" s="57"/>
      <c r="H187" s="57"/>
      <c r="I187" s="57"/>
      <c r="J187" s="57"/>
      <c r="K187" s="57"/>
      <c r="L187" s="178">
        <f t="shared" si="38"/>
        <v>0</v>
      </c>
      <c r="M187" s="179">
        <f t="shared" ca="1" si="47"/>
        <v>0</v>
      </c>
      <c r="N187" s="179">
        <f t="shared" ca="1" si="49"/>
        <v>0</v>
      </c>
      <c r="O187" s="180">
        <f t="shared" ca="1" si="39"/>
        <v>0</v>
      </c>
      <c r="P187" s="181">
        <f t="shared" ca="1" si="48"/>
        <v>0</v>
      </c>
      <c r="Q187" s="182">
        <f t="shared" ca="1" si="40"/>
        <v>0</v>
      </c>
      <c r="R187" s="182">
        <f ca="1">IF(LEN(B187)&gt;0,'10'!R187-'10'!Q187,"")</f>
        <v>0</v>
      </c>
      <c r="S187" s="183"/>
      <c r="T187" s="33"/>
      <c r="U187" s="33"/>
      <c r="V187" s="33"/>
      <c r="W187" s="33"/>
      <c r="X187" s="33"/>
      <c r="Y187" s="33"/>
      <c r="AB187" s="243">
        <f>ROW()</f>
        <v>187</v>
      </c>
      <c r="AC187" s="118">
        <f t="shared" ca="1" si="25"/>
        <v>0</v>
      </c>
      <c r="AD187" s="118">
        <f t="shared" ca="1" si="26"/>
        <v>0</v>
      </c>
      <c r="AE187" s="119" t="str">
        <f t="shared" ca="1" si="41"/>
        <v>-</v>
      </c>
      <c r="AF187" s="118" t="str">
        <f t="shared" ca="1" si="42"/>
        <v>-</v>
      </c>
      <c r="AG187" s="119" t="str">
        <f t="shared" ca="1" si="43"/>
        <v>-</v>
      </c>
      <c r="AH187" s="118" t="str">
        <f t="shared" ca="1" si="44"/>
        <v>-</v>
      </c>
      <c r="AI187" s="118">
        <f t="shared" ca="1" si="45"/>
        <v>0</v>
      </c>
      <c r="AJ187" s="120">
        <f t="shared" ca="1" si="46"/>
        <v>0</v>
      </c>
      <c r="AK187" s="118">
        <f t="shared" ca="1" si="33"/>
        <v>0</v>
      </c>
      <c r="AL187" s="118">
        <f t="shared" ca="1" si="34"/>
        <v>0</v>
      </c>
    </row>
    <row r="188" spans="1:38" ht="27" customHeight="1" x14ac:dyDescent="0.25">
      <c r="A188" s="53">
        <f>'OSNOVNA PLAČA'!A182</f>
        <v>173</v>
      </c>
      <c r="B188" s="333" t="str">
        <f t="shared" ca="1" si="21"/>
        <v>A173</v>
      </c>
      <c r="C188" s="333"/>
      <c r="D188" s="54" t="str">
        <f>IF(LEN('OSNOVNA PLAČA'!C182)&gt;0,'OSNOVNA PLAČA'!C182,"")</f>
        <v/>
      </c>
      <c r="E188" s="55" t="str">
        <f>IF(LEN('OSNOVNA PLAČA'!D182)&gt;0,'OSNOVNA PLAČA'!D182,"")</f>
        <v/>
      </c>
      <c r="F188" s="164">
        <f ca="1">IF(LEN(B188)&gt;0,'OBRAČUNANA OSNOVNA PLAČA'!O182,"")</f>
        <v>0</v>
      </c>
      <c r="G188" s="57"/>
      <c r="H188" s="57"/>
      <c r="I188" s="57"/>
      <c r="J188" s="57"/>
      <c r="K188" s="57"/>
      <c r="L188" s="178">
        <f t="shared" si="38"/>
        <v>0</v>
      </c>
      <c r="M188" s="179">
        <f t="shared" ca="1" si="47"/>
        <v>0</v>
      </c>
      <c r="N188" s="179">
        <f t="shared" ca="1" si="49"/>
        <v>0</v>
      </c>
      <c r="O188" s="180">
        <f t="shared" ca="1" si="39"/>
        <v>0</v>
      </c>
      <c r="P188" s="181">
        <f t="shared" ca="1" si="48"/>
        <v>0</v>
      </c>
      <c r="Q188" s="182">
        <f t="shared" ca="1" si="40"/>
        <v>0</v>
      </c>
      <c r="R188" s="182">
        <f ca="1">IF(LEN(B188)&gt;0,'10'!R188-'10'!Q188,"")</f>
        <v>0</v>
      </c>
      <c r="S188" s="183"/>
      <c r="T188" s="33"/>
      <c r="U188" s="33"/>
      <c r="V188" s="33"/>
      <c r="W188" s="33"/>
      <c r="X188" s="33"/>
      <c r="Y188" s="33"/>
      <c r="AB188" s="243">
        <f>ROW()</f>
        <v>188</v>
      </c>
      <c r="AC188" s="118">
        <f t="shared" ca="1" si="25"/>
        <v>0</v>
      </c>
      <c r="AD188" s="118">
        <f t="shared" ca="1" si="26"/>
        <v>0</v>
      </c>
      <c r="AE188" s="119" t="str">
        <f t="shared" ca="1" si="41"/>
        <v>-</v>
      </c>
      <c r="AF188" s="118" t="str">
        <f t="shared" ca="1" si="42"/>
        <v>-</v>
      </c>
      <c r="AG188" s="119" t="str">
        <f t="shared" ca="1" si="43"/>
        <v>-</v>
      </c>
      <c r="AH188" s="118" t="str">
        <f t="shared" ca="1" si="44"/>
        <v>-</v>
      </c>
      <c r="AI188" s="118">
        <f t="shared" ca="1" si="45"/>
        <v>0</v>
      </c>
      <c r="AJ188" s="120">
        <f t="shared" ca="1" si="46"/>
        <v>0</v>
      </c>
      <c r="AK188" s="118">
        <f t="shared" ca="1" si="33"/>
        <v>0</v>
      </c>
      <c r="AL188" s="118">
        <f t="shared" ca="1" si="34"/>
        <v>0</v>
      </c>
    </row>
    <row r="189" spans="1:38" ht="27" customHeight="1" x14ac:dyDescent="0.25">
      <c r="A189" s="53">
        <f>'OSNOVNA PLAČA'!A183</f>
        <v>174</v>
      </c>
      <c r="B189" s="333" t="str">
        <f t="shared" ca="1" si="21"/>
        <v>A174</v>
      </c>
      <c r="C189" s="333"/>
      <c r="D189" s="54" t="str">
        <f>IF(LEN('OSNOVNA PLAČA'!C183)&gt;0,'OSNOVNA PLAČA'!C183,"")</f>
        <v/>
      </c>
      <c r="E189" s="55" t="str">
        <f>IF(LEN('OSNOVNA PLAČA'!D183)&gt;0,'OSNOVNA PLAČA'!D183,"")</f>
        <v/>
      </c>
      <c r="F189" s="164">
        <f ca="1">IF(LEN(B189)&gt;0,'OBRAČUNANA OSNOVNA PLAČA'!O183,"")</f>
        <v>0</v>
      </c>
      <c r="G189" s="57"/>
      <c r="H189" s="57"/>
      <c r="I189" s="57"/>
      <c r="J189" s="57"/>
      <c r="K189" s="57"/>
      <c r="L189" s="178">
        <f t="shared" si="38"/>
        <v>0</v>
      </c>
      <c r="M189" s="179">
        <f t="shared" ca="1" si="47"/>
        <v>0</v>
      </c>
      <c r="N189" s="179">
        <f t="shared" ca="1" si="49"/>
        <v>0</v>
      </c>
      <c r="O189" s="180">
        <f t="shared" ca="1" si="39"/>
        <v>0</v>
      </c>
      <c r="P189" s="181">
        <f t="shared" ca="1" si="48"/>
        <v>0</v>
      </c>
      <c r="Q189" s="182">
        <f t="shared" ca="1" si="40"/>
        <v>0</v>
      </c>
      <c r="R189" s="182">
        <f ca="1">IF(LEN(B189)&gt;0,'10'!R189-'10'!Q189,"")</f>
        <v>0</v>
      </c>
      <c r="S189" s="183"/>
      <c r="T189" s="33"/>
      <c r="U189" s="33"/>
      <c r="V189" s="33"/>
      <c r="W189" s="33"/>
      <c r="X189" s="33"/>
      <c r="Y189" s="33"/>
      <c r="AB189" s="243">
        <f>ROW()</f>
        <v>189</v>
      </c>
      <c r="AC189" s="118">
        <f t="shared" ca="1" si="25"/>
        <v>0</v>
      </c>
      <c r="AD189" s="118">
        <f t="shared" ca="1" si="26"/>
        <v>0</v>
      </c>
      <c r="AE189" s="119" t="str">
        <f t="shared" ca="1" si="41"/>
        <v>-</v>
      </c>
      <c r="AF189" s="118" t="str">
        <f t="shared" ca="1" si="42"/>
        <v>-</v>
      </c>
      <c r="AG189" s="119" t="str">
        <f t="shared" ca="1" si="43"/>
        <v>-</v>
      </c>
      <c r="AH189" s="118" t="str">
        <f t="shared" ca="1" si="44"/>
        <v>-</v>
      </c>
      <c r="AI189" s="118">
        <f t="shared" ca="1" si="45"/>
        <v>0</v>
      </c>
      <c r="AJ189" s="120">
        <f t="shared" ca="1" si="46"/>
        <v>0</v>
      </c>
      <c r="AK189" s="118">
        <f t="shared" ca="1" si="33"/>
        <v>0</v>
      </c>
      <c r="AL189" s="118">
        <f t="shared" ca="1" si="34"/>
        <v>0</v>
      </c>
    </row>
    <row r="190" spans="1:38" ht="27" customHeight="1" x14ac:dyDescent="0.25">
      <c r="A190" s="53">
        <f>'OSNOVNA PLAČA'!A184</f>
        <v>175</v>
      </c>
      <c r="B190" s="333" t="str">
        <f t="shared" ca="1" si="21"/>
        <v>A175</v>
      </c>
      <c r="C190" s="333"/>
      <c r="D190" s="54" t="str">
        <f>IF(LEN('OSNOVNA PLAČA'!C184)&gt;0,'OSNOVNA PLAČA'!C184,"")</f>
        <v/>
      </c>
      <c r="E190" s="55" t="str">
        <f>IF(LEN('OSNOVNA PLAČA'!D184)&gt;0,'OSNOVNA PLAČA'!D184,"")</f>
        <v/>
      </c>
      <c r="F190" s="164">
        <f ca="1">IF(LEN(B190)&gt;0,'OBRAČUNANA OSNOVNA PLAČA'!O184,"")</f>
        <v>0</v>
      </c>
      <c r="G190" s="57"/>
      <c r="H190" s="57"/>
      <c r="I190" s="57"/>
      <c r="J190" s="57"/>
      <c r="K190" s="57"/>
      <c r="L190" s="178">
        <f t="shared" si="38"/>
        <v>0</v>
      </c>
      <c r="M190" s="179">
        <f t="shared" ca="1" si="47"/>
        <v>0</v>
      </c>
      <c r="N190" s="179">
        <f t="shared" ca="1" si="49"/>
        <v>0</v>
      </c>
      <c r="O190" s="180">
        <f t="shared" ca="1" si="39"/>
        <v>0</v>
      </c>
      <c r="P190" s="181">
        <f t="shared" ca="1" si="48"/>
        <v>0</v>
      </c>
      <c r="Q190" s="182">
        <f t="shared" ca="1" si="40"/>
        <v>0</v>
      </c>
      <c r="R190" s="182">
        <f ca="1">IF(LEN(B190)&gt;0,'10'!R190-'10'!Q190,"")</f>
        <v>0</v>
      </c>
      <c r="S190" s="183"/>
      <c r="T190" s="33"/>
      <c r="U190" s="33"/>
      <c r="V190" s="33"/>
      <c r="W190" s="33"/>
      <c r="X190" s="33"/>
      <c r="Y190" s="33"/>
      <c r="AB190" s="243">
        <f>ROW()</f>
        <v>190</v>
      </c>
      <c r="AC190" s="118">
        <f t="shared" ca="1" si="25"/>
        <v>0</v>
      </c>
      <c r="AD190" s="118">
        <f t="shared" ca="1" si="26"/>
        <v>0</v>
      </c>
      <c r="AE190" s="119" t="str">
        <f t="shared" ca="1" si="41"/>
        <v>-</v>
      </c>
      <c r="AF190" s="118" t="str">
        <f t="shared" ca="1" si="42"/>
        <v>-</v>
      </c>
      <c r="AG190" s="119" t="str">
        <f t="shared" ca="1" si="43"/>
        <v>-</v>
      </c>
      <c r="AH190" s="118" t="str">
        <f t="shared" ca="1" si="44"/>
        <v>-</v>
      </c>
      <c r="AI190" s="118">
        <f t="shared" ca="1" si="45"/>
        <v>0</v>
      </c>
      <c r="AJ190" s="120">
        <f t="shared" ca="1" si="46"/>
        <v>0</v>
      </c>
      <c r="AK190" s="118">
        <f t="shared" ca="1" si="33"/>
        <v>0</v>
      </c>
      <c r="AL190" s="118">
        <f t="shared" ca="1" si="34"/>
        <v>0</v>
      </c>
    </row>
    <row r="191" spans="1:38" ht="27" customHeight="1" x14ac:dyDescent="0.25">
      <c r="A191" s="53">
        <f>'OSNOVNA PLAČA'!A185</f>
        <v>176</v>
      </c>
      <c r="B191" s="333" t="str">
        <f t="shared" ca="1" si="21"/>
        <v>A176</v>
      </c>
      <c r="C191" s="333"/>
      <c r="D191" s="54" t="str">
        <f>IF(LEN('OSNOVNA PLAČA'!C185)&gt;0,'OSNOVNA PLAČA'!C185,"")</f>
        <v/>
      </c>
      <c r="E191" s="55" t="str">
        <f>IF(LEN('OSNOVNA PLAČA'!D185)&gt;0,'OSNOVNA PLAČA'!D185,"")</f>
        <v/>
      </c>
      <c r="F191" s="164">
        <f ca="1">IF(LEN(B191)&gt;0,'OBRAČUNANA OSNOVNA PLAČA'!O185,"")</f>
        <v>0</v>
      </c>
      <c r="G191" s="57"/>
      <c r="H191" s="57"/>
      <c r="I191" s="57"/>
      <c r="J191" s="57"/>
      <c r="K191" s="57"/>
      <c r="L191" s="178">
        <f t="shared" si="38"/>
        <v>0</v>
      </c>
      <c r="M191" s="179">
        <f t="shared" ca="1" si="47"/>
        <v>0</v>
      </c>
      <c r="N191" s="179">
        <f t="shared" ca="1" si="49"/>
        <v>0</v>
      </c>
      <c r="O191" s="180">
        <f t="shared" ca="1" si="39"/>
        <v>0</v>
      </c>
      <c r="P191" s="181">
        <f t="shared" ca="1" si="48"/>
        <v>0</v>
      </c>
      <c r="Q191" s="182">
        <f t="shared" ca="1" si="40"/>
        <v>0</v>
      </c>
      <c r="R191" s="182">
        <f ca="1">IF(LEN(B191)&gt;0,'10'!R191-'10'!Q191,"")</f>
        <v>0</v>
      </c>
      <c r="S191" s="183"/>
      <c r="T191" s="33"/>
      <c r="U191" s="33"/>
      <c r="V191" s="33"/>
      <c r="W191" s="33"/>
      <c r="X191" s="33"/>
      <c r="Y191" s="33"/>
      <c r="AB191" s="243">
        <f>ROW()</f>
        <v>191</v>
      </c>
      <c r="AC191" s="118">
        <f t="shared" ca="1" si="25"/>
        <v>0</v>
      </c>
      <c r="AD191" s="118">
        <f t="shared" ca="1" si="26"/>
        <v>0</v>
      </c>
      <c r="AE191" s="119" t="str">
        <f t="shared" ca="1" si="41"/>
        <v>-</v>
      </c>
      <c r="AF191" s="118" t="str">
        <f t="shared" ca="1" si="42"/>
        <v>-</v>
      </c>
      <c r="AG191" s="119" t="str">
        <f t="shared" ca="1" si="43"/>
        <v>-</v>
      </c>
      <c r="AH191" s="118" t="str">
        <f t="shared" ca="1" si="44"/>
        <v>-</v>
      </c>
      <c r="AI191" s="118">
        <f t="shared" ca="1" si="45"/>
        <v>0</v>
      </c>
      <c r="AJ191" s="120">
        <f t="shared" ca="1" si="46"/>
        <v>0</v>
      </c>
      <c r="AK191" s="118">
        <f t="shared" ca="1" si="33"/>
        <v>0</v>
      </c>
      <c r="AL191" s="118">
        <f t="shared" ca="1" si="34"/>
        <v>0</v>
      </c>
    </row>
    <row r="192" spans="1:38" ht="27" customHeight="1" x14ac:dyDescent="0.25">
      <c r="A192" s="53">
        <f>'OSNOVNA PLAČA'!A186</f>
        <v>177</v>
      </c>
      <c r="B192" s="333" t="str">
        <f t="shared" ca="1" si="21"/>
        <v>A177</v>
      </c>
      <c r="C192" s="333"/>
      <c r="D192" s="54" t="str">
        <f>IF(LEN('OSNOVNA PLAČA'!C186)&gt;0,'OSNOVNA PLAČA'!C186,"")</f>
        <v/>
      </c>
      <c r="E192" s="55" t="str">
        <f>IF(LEN('OSNOVNA PLAČA'!D186)&gt;0,'OSNOVNA PLAČA'!D186,"")</f>
        <v/>
      </c>
      <c r="F192" s="164">
        <f ca="1">IF(LEN(B192)&gt;0,'OBRAČUNANA OSNOVNA PLAČA'!O186,"")</f>
        <v>0</v>
      </c>
      <c r="G192" s="57"/>
      <c r="H192" s="57"/>
      <c r="I192" s="57"/>
      <c r="J192" s="57"/>
      <c r="K192" s="57"/>
      <c r="L192" s="178">
        <f t="shared" si="38"/>
        <v>0</v>
      </c>
      <c r="M192" s="179">
        <f t="shared" ca="1" si="47"/>
        <v>0</v>
      </c>
      <c r="N192" s="179">
        <f t="shared" ca="1" si="49"/>
        <v>0</v>
      </c>
      <c r="O192" s="180">
        <f t="shared" ca="1" si="39"/>
        <v>0</v>
      </c>
      <c r="P192" s="181">
        <f t="shared" ca="1" si="48"/>
        <v>0</v>
      </c>
      <c r="Q192" s="182">
        <f t="shared" ca="1" si="40"/>
        <v>0</v>
      </c>
      <c r="R192" s="182">
        <f ca="1">IF(LEN(B192)&gt;0,'10'!R192-'10'!Q192,"")</f>
        <v>0</v>
      </c>
      <c r="S192" s="183"/>
      <c r="T192" s="33"/>
      <c r="U192" s="33"/>
      <c r="V192" s="33"/>
      <c r="W192" s="33"/>
      <c r="X192" s="33"/>
      <c r="Y192" s="33"/>
      <c r="AB192" s="243">
        <f>ROW()</f>
        <v>192</v>
      </c>
      <c r="AC192" s="118">
        <f t="shared" ca="1" si="25"/>
        <v>0</v>
      </c>
      <c r="AD192" s="118">
        <f t="shared" ca="1" si="26"/>
        <v>0</v>
      </c>
      <c r="AE192" s="119" t="str">
        <f t="shared" ca="1" si="41"/>
        <v>-</v>
      </c>
      <c r="AF192" s="118" t="str">
        <f t="shared" ca="1" si="42"/>
        <v>-</v>
      </c>
      <c r="AG192" s="119" t="str">
        <f t="shared" ca="1" si="43"/>
        <v>-</v>
      </c>
      <c r="AH192" s="118" t="str">
        <f t="shared" ca="1" si="44"/>
        <v>-</v>
      </c>
      <c r="AI192" s="118">
        <f t="shared" ca="1" si="45"/>
        <v>0</v>
      </c>
      <c r="AJ192" s="120">
        <f t="shared" ca="1" si="46"/>
        <v>0</v>
      </c>
      <c r="AK192" s="118">
        <f t="shared" ca="1" si="33"/>
        <v>0</v>
      </c>
      <c r="AL192" s="118">
        <f t="shared" ca="1" si="34"/>
        <v>0</v>
      </c>
    </row>
    <row r="193" spans="1:38" ht="27" customHeight="1" x14ac:dyDescent="0.25">
      <c r="A193" s="53">
        <f>'OSNOVNA PLAČA'!A187</f>
        <v>178</v>
      </c>
      <c r="B193" s="333" t="str">
        <f t="shared" ca="1" si="21"/>
        <v>A178</v>
      </c>
      <c r="C193" s="333"/>
      <c r="D193" s="54" t="str">
        <f>IF(LEN('OSNOVNA PLAČA'!C187)&gt;0,'OSNOVNA PLAČA'!C187,"")</f>
        <v/>
      </c>
      <c r="E193" s="55" t="str">
        <f>IF(LEN('OSNOVNA PLAČA'!D187)&gt;0,'OSNOVNA PLAČA'!D187,"")</f>
        <v/>
      </c>
      <c r="F193" s="164">
        <f ca="1">IF(LEN(B193)&gt;0,'OBRAČUNANA OSNOVNA PLAČA'!O187,"")</f>
        <v>0</v>
      </c>
      <c r="G193" s="57"/>
      <c r="H193" s="57"/>
      <c r="I193" s="57"/>
      <c r="J193" s="57"/>
      <c r="K193" s="57"/>
      <c r="L193" s="178">
        <f t="shared" si="38"/>
        <v>0</v>
      </c>
      <c r="M193" s="179">
        <f t="shared" ca="1" si="47"/>
        <v>0</v>
      </c>
      <c r="N193" s="179">
        <f t="shared" ca="1" si="49"/>
        <v>0</v>
      </c>
      <c r="O193" s="180">
        <f t="shared" ca="1" si="39"/>
        <v>0</v>
      </c>
      <c r="P193" s="181">
        <f t="shared" ca="1" si="48"/>
        <v>0</v>
      </c>
      <c r="Q193" s="182">
        <f t="shared" ca="1" si="40"/>
        <v>0</v>
      </c>
      <c r="R193" s="182">
        <f ca="1">IF(LEN(B193)&gt;0,'10'!R193-'10'!Q193,"")</f>
        <v>0</v>
      </c>
      <c r="S193" s="183"/>
      <c r="T193" s="33"/>
      <c r="U193" s="33"/>
      <c r="V193" s="33"/>
      <c r="W193" s="33"/>
      <c r="X193" s="33"/>
      <c r="Y193" s="33"/>
      <c r="AB193" s="243">
        <f>ROW()</f>
        <v>193</v>
      </c>
      <c r="AC193" s="118">
        <f t="shared" ca="1" si="25"/>
        <v>0</v>
      </c>
      <c r="AD193" s="118">
        <f t="shared" ca="1" si="26"/>
        <v>0</v>
      </c>
      <c r="AE193" s="119" t="str">
        <f t="shared" ca="1" si="41"/>
        <v>-</v>
      </c>
      <c r="AF193" s="118" t="str">
        <f t="shared" ca="1" si="42"/>
        <v>-</v>
      </c>
      <c r="AG193" s="119" t="str">
        <f t="shared" ca="1" si="43"/>
        <v>-</v>
      </c>
      <c r="AH193" s="118" t="str">
        <f t="shared" ca="1" si="44"/>
        <v>-</v>
      </c>
      <c r="AI193" s="118">
        <f t="shared" ca="1" si="45"/>
        <v>0</v>
      </c>
      <c r="AJ193" s="120">
        <f t="shared" ca="1" si="46"/>
        <v>0</v>
      </c>
      <c r="AK193" s="118">
        <f t="shared" ca="1" si="33"/>
        <v>0</v>
      </c>
      <c r="AL193" s="118">
        <f t="shared" ca="1" si="34"/>
        <v>0</v>
      </c>
    </row>
    <row r="194" spans="1:38" ht="27" customHeight="1" x14ac:dyDescent="0.25">
      <c r="A194" s="53">
        <f>'OSNOVNA PLAČA'!A188</f>
        <v>179</v>
      </c>
      <c r="B194" s="333" t="str">
        <f t="shared" ca="1" si="21"/>
        <v>A179</v>
      </c>
      <c r="C194" s="333"/>
      <c r="D194" s="54" t="str">
        <f>IF(LEN('OSNOVNA PLAČA'!C188)&gt;0,'OSNOVNA PLAČA'!C188,"")</f>
        <v/>
      </c>
      <c r="E194" s="55" t="str">
        <f>IF(LEN('OSNOVNA PLAČA'!D188)&gt;0,'OSNOVNA PLAČA'!D188,"")</f>
        <v/>
      </c>
      <c r="F194" s="164">
        <f ca="1">IF(LEN(B194)&gt;0,'OBRAČUNANA OSNOVNA PLAČA'!O188,"")</f>
        <v>0</v>
      </c>
      <c r="G194" s="57"/>
      <c r="H194" s="57"/>
      <c r="I194" s="57"/>
      <c r="J194" s="57"/>
      <c r="K194" s="57"/>
      <c r="L194" s="178">
        <f t="shared" si="38"/>
        <v>0</v>
      </c>
      <c r="M194" s="179">
        <f t="shared" ca="1" si="47"/>
        <v>0</v>
      </c>
      <c r="N194" s="179">
        <f t="shared" ca="1" si="49"/>
        <v>0</v>
      </c>
      <c r="O194" s="180">
        <f t="shared" ca="1" si="39"/>
        <v>0</v>
      </c>
      <c r="P194" s="181">
        <f t="shared" ca="1" si="48"/>
        <v>0</v>
      </c>
      <c r="Q194" s="182">
        <f t="shared" ca="1" si="40"/>
        <v>0</v>
      </c>
      <c r="R194" s="182">
        <f ca="1">IF(LEN(B194)&gt;0,'10'!R194-'10'!Q194,"")</f>
        <v>0</v>
      </c>
      <c r="S194" s="183"/>
      <c r="T194" s="33"/>
      <c r="U194" s="33"/>
      <c r="V194" s="33"/>
      <c r="W194" s="33"/>
      <c r="X194" s="33"/>
      <c r="Y194" s="33"/>
      <c r="AB194" s="243">
        <f>ROW()</f>
        <v>194</v>
      </c>
      <c r="AC194" s="118">
        <f t="shared" ca="1" si="25"/>
        <v>0</v>
      </c>
      <c r="AD194" s="118">
        <f t="shared" ca="1" si="26"/>
        <v>0</v>
      </c>
      <c r="AE194" s="119" t="str">
        <f t="shared" ca="1" si="41"/>
        <v>-</v>
      </c>
      <c r="AF194" s="118" t="str">
        <f t="shared" ca="1" si="42"/>
        <v>-</v>
      </c>
      <c r="AG194" s="119" t="str">
        <f t="shared" ca="1" si="43"/>
        <v>-</v>
      </c>
      <c r="AH194" s="118" t="str">
        <f t="shared" ca="1" si="44"/>
        <v>-</v>
      </c>
      <c r="AI194" s="118">
        <f t="shared" ca="1" si="45"/>
        <v>0</v>
      </c>
      <c r="AJ194" s="120">
        <f t="shared" ca="1" si="46"/>
        <v>0</v>
      </c>
      <c r="AK194" s="118">
        <f t="shared" ca="1" si="33"/>
        <v>0</v>
      </c>
      <c r="AL194" s="118">
        <f t="shared" ca="1" si="34"/>
        <v>0</v>
      </c>
    </row>
    <row r="195" spans="1:38" ht="27" customHeight="1" x14ac:dyDescent="0.25">
      <c r="A195" s="53">
        <f>'OSNOVNA PLAČA'!A189</f>
        <v>180</v>
      </c>
      <c r="B195" s="333" t="str">
        <f t="shared" ca="1" si="21"/>
        <v>A180</v>
      </c>
      <c r="C195" s="333"/>
      <c r="D195" s="54" t="str">
        <f>IF(LEN('OSNOVNA PLAČA'!C189)&gt;0,'OSNOVNA PLAČA'!C189,"")</f>
        <v/>
      </c>
      <c r="E195" s="55" t="str">
        <f>IF(LEN('OSNOVNA PLAČA'!D189)&gt;0,'OSNOVNA PLAČA'!D189,"")</f>
        <v/>
      </c>
      <c r="F195" s="164">
        <f ca="1">IF(LEN(B195)&gt;0,'OBRAČUNANA OSNOVNA PLAČA'!O189,"")</f>
        <v>0</v>
      </c>
      <c r="G195" s="57"/>
      <c r="H195" s="57"/>
      <c r="I195" s="57"/>
      <c r="J195" s="57"/>
      <c r="K195" s="57"/>
      <c r="L195" s="178">
        <f t="shared" si="38"/>
        <v>0</v>
      </c>
      <c r="M195" s="179">
        <f t="shared" ca="1" si="47"/>
        <v>0</v>
      </c>
      <c r="N195" s="179">
        <f t="shared" ca="1" si="49"/>
        <v>0</v>
      </c>
      <c r="O195" s="180">
        <f t="shared" ca="1" si="39"/>
        <v>0</v>
      </c>
      <c r="P195" s="181">
        <f t="shared" ca="1" si="48"/>
        <v>0</v>
      </c>
      <c r="Q195" s="182">
        <f t="shared" ca="1" si="40"/>
        <v>0</v>
      </c>
      <c r="R195" s="182">
        <f ca="1">IF(LEN(B195)&gt;0,'10'!R195-'10'!Q195,"")</f>
        <v>0</v>
      </c>
      <c r="S195" s="183"/>
      <c r="T195" s="33"/>
      <c r="U195" s="33"/>
      <c r="V195" s="33"/>
      <c r="W195" s="33"/>
      <c r="X195" s="33"/>
      <c r="Y195" s="33"/>
      <c r="AB195" s="243">
        <f>ROW()</f>
        <v>195</v>
      </c>
      <c r="AC195" s="118">
        <f t="shared" ca="1" si="25"/>
        <v>0</v>
      </c>
      <c r="AD195" s="118">
        <f t="shared" ca="1" si="26"/>
        <v>0</v>
      </c>
      <c r="AE195" s="119" t="str">
        <f t="shared" ca="1" si="41"/>
        <v>-</v>
      </c>
      <c r="AF195" s="118" t="str">
        <f t="shared" ca="1" si="42"/>
        <v>-</v>
      </c>
      <c r="AG195" s="119" t="str">
        <f t="shared" ca="1" si="43"/>
        <v>-</v>
      </c>
      <c r="AH195" s="118" t="str">
        <f t="shared" ca="1" si="44"/>
        <v>-</v>
      </c>
      <c r="AI195" s="118">
        <f t="shared" ca="1" si="45"/>
        <v>0</v>
      </c>
      <c r="AJ195" s="120">
        <f t="shared" ca="1" si="46"/>
        <v>0</v>
      </c>
      <c r="AK195" s="118">
        <f t="shared" ca="1" si="33"/>
        <v>0</v>
      </c>
      <c r="AL195" s="118">
        <f t="shared" ca="1" si="34"/>
        <v>0</v>
      </c>
    </row>
    <row r="196" spans="1:38" ht="27" customHeight="1" x14ac:dyDescent="0.25">
      <c r="A196" s="53">
        <f>'OSNOVNA PLAČA'!A190</f>
        <v>181</v>
      </c>
      <c r="B196" s="333" t="str">
        <f t="shared" ca="1" si="21"/>
        <v>A181</v>
      </c>
      <c r="C196" s="333"/>
      <c r="D196" s="54" t="str">
        <f>IF(LEN('OSNOVNA PLAČA'!C190)&gt;0,'OSNOVNA PLAČA'!C190,"")</f>
        <v/>
      </c>
      <c r="E196" s="55" t="str">
        <f>IF(LEN('OSNOVNA PLAČA'!D190)&gt;0,'OSNOVNA PLAČA'!D190,"")</f>
        <v/>
      </c>
      <c r="F196" s="164">
        <f ca="1">IF(LEN(B196)&gt;0,'OBRAČUNANA OSNOVNA PLAČA'!O190,"")</f>
        <v>0</v>
      </c>
      <c r="G196" s="57"/>
      <c r="H196" s="57"/>
      <c r="I196" s="57"/>
      <c r="J196" s="57"/>
      <c r="K196" s="57"/>
      <c r="L196" s="178">
        <f t="shared" si="38"/>
        <v>0</v>
      </c>
      <c r="M196" s="179">
        <f t="shared" ca="1" si="47"/>
        <v>0</v>
      </c>
      <c r="N196" s="179">
        <f t="shared" ca="1" si="49"/>
        <v>0</v>
      </c>
      <c r="O196" s="180">
        <f t="shared" ca="1" si="39"/>
        <v>0</v>
      </c>
      <c r="P196" s="181">
        <f t="shared" ca="1" si="48"/>
        <v>0</v>
      </c>
      <c r="Q196" s="182">
        <f t="shared" ca="1" si="40"/>
        <v>0</v>
      </c>
      <c r="R196" s="182">
        <f ca="1">IF(LEN(B196)&gt;0,'10'!R196-'10'!Q196,"")</f>
        <v>0</v>
      </c>
      <c r="S196" s="183"/>
      <c r="T196" s="33"/>
      <c r="U196" s="33"/>
      <c r="V196" s="33"/>
      <c r="W196" s="33"/>
      <c r="X196" s="33"/>
      <c r="Y196" s="33"/>
      <c r="AB196" s="243">
        <f>ROW()</f>
        <v>196</v>
      </c>
      <c r="AC196" s="118">
        <f t="shared" ca="1" si="25"/>
        <v>0</v>
      </c>
      <c r="AD196" s="118">
        <f t="shared" ca="1" si="26"/>
        <v>0</v>
      </c>
      <c r="AE196" s="119" t="str">
        <f t="shared" ca="1" si="41"/>
        <v>-</v>
      </c>
      <c r="AF196" s="118" t="str">
        <f t="shared" ca="1" si="42"/>
        <v>-</v>
      </c>
      <c r="AG196" s="119" t="str">
        <f t="shared" ca="1" si="43"/>
        <v>-</v>
      </c>
      <c r="AH196" s="118" t="str">
        <f t="shared" ca="1" si="44"/>
        <v>-</v>
      </c>
      <c r="AI196" s="118">
        <f t="shared" ca="1" si="45"/>
        <v>0</v>
      </c>
      <c r="AJ196" s="120">
        <f t="shared" ca="1" si="46"/>
        <v>0</v>
      </c>
      <c r="AK196" s="118">
        <f t="shared" ca="1" si="33"/>
        <v>0</v>
      </c>
      <c r="AL196" s="118">
        <f t="shared" ca="1" si="34"/>
        <v>0</v>
      </c>
    </row>
    <row r="197" spans="1:38" ht="27" customHeight="1" x14ac:dyDescent="0.25">
      <c r="A197" s="53">
        <f>'OSNOVNA PLAČA'!A191</f>
        <v>182</v>
      </c>
      <c r="B197" s="333" t="str">
        <f t="shared" ca="1" si="21"/>
        <v>A182</v>
      </c>
      <c r="C197" s="333"/>
      <c r="D197" s="54" t="str">
        <f>IF(LEN('OSNOVNA PLAČA'!C191)&gt;0,'OSNOVNA PLAČA'!C191,"")</f>
        <v/>
      </c>
      <c r="E197" s="55" t="str">
        <f>IF(LEN('OSNOVNA PLAČA'!D191)&gt;0,'OSNOVNA PLAČA'!D191,"")</f>
        <v/>
      </c>
      <c r="F197" s="164">
        <f ca="1">IF(LEN(B197)&gt;0,'OBRAČUNANA OSNOVNA PLAČA'!O191,"")</f>
        <v>0</v>
      </c>
      <c r="G197" s="57"/>
      <c r="H197" s="57"/>
      <c r="I197" s="57"/>
      <c r="J197" s="57"/>
      <c r="K197" s="57"/>
      <c r="L197" s="178">
        <f t="shared" si="38"/>
        <v>0</v>
      </c>
      <c r="M197" s="179">
        <f t="shared" ca="1" si="47"/>
        <v>0</v>
      </c>
      <c r="N197" s="179">
        <f t="shared" ca="1" si="49"/>
        <v>0</v>
      </c>
      <c r="O197" s="180">
        <f t="shared" ca="1" si="39"/>
        <v>0</v>
      </c>
      <c r="P197" s="181">
        <f t="shared" ca="1" si="48"/>
        <v>0</v>
      </c>
      <c r="Q197" s="182">
        <f t="shared" ca="1" si="40"/>
        <v>0</v>
      </c>
      <c r="R197" s="182">
        <f ca="1">IF(LEN(B197)&gt;0,'10'!R197-'10'!Q197,"")</f>
        <v>0</v>
      </c>
      <c r="S197" s="183"/>
      <c r="T197" s="33"/>
      <c r="U197" s="33"/>
      <c r="V197" s="33"/>
      <c r="W197" s="33"/>
      <c r="X197" s="33"/>
      <c r="Y197" s="33"/>
      <c r="AB197" s="243">
        <f>ROW()</f>
        <v>197</v>
      </c>
      <c r="AC197" s="118">
        <f t="shared" ca="1" si="25"/>
        <v>0</v>
      </c>
      <c r="AD197" s="118">
        <f t="shared" ca="1" si="26"/>
        <v>0</v>
      </c>
      <c r="AE197" s="119" t="str">
        <f t="shared" ca="1" si="41"/>
        <v>-</v>
      </c>
      <c r="AF197" s="118" t="str">
        <f t="shared" ca="1" si="42"/>
        <v>-</v>
      </c>
      <c r="AG197" s="119" t="str">
        <f t="shared" ca="1" si="43"/>
        <v>-</v>
      </c>
      <c r="AH197" s="118" t="str">
        <f t="shared" ca="1" si="44"/>
        <v>-</v>
      </c>
      <c r="AI197" s="118">
        <f t="shared" ca="1" si="45"/>
        <v>0</v>
      </c>
      <c r="AJ197" s="120">
        <f t="shared" ca="1" si="46"/>
        <v>0</v>
      </c>
      <c r="AK197" s="118">
        <f t="shared" ca="1" si="33"/>
        <v>0</v>
      </c>
      <c r="AL197" s="118">
        <f t="shared" ca="1" si="34"/>
        <v>0</v>
      </c>
    </row>
    <row r="198" spans="1:38" ht="27" customHeight="1" x14ac:dyDescent="0.25">
      <c r="A198" s="53">
        <f>'OSNOVNA PLAČA'!A192</f>
        <v>183</v>
      </c>
      <c r="B198" s="333" t="str">
        <f t="shared" ca="1" si="21"/>
        <v>A183</v>
      </c>
      <c r="C198" s="333"/>
      <c r="D198" s="54" t="str">
        <f>IF(LEN('OSNOVNA PLAČA'!C192)&gt;0,'OSNOVNA PLAČA'!C192,"")</f>
        <v/>
      </c>
      <c r="E198" s="55" t="str">
        <f>IF(LEN('OSNOVNA PLAČA'!D192)&gt;0,'OSNOVNA PLAČA'!D192,"")</f>
        <v/>
      </c>
      <c r="F198" s="164">
        <f ca="1">IF(LEN(B198)&gt;0,'OBRAČUNANA OSNOVNA PLAČA'!O192,"")</f>
        <v>0</v>
      </c>
      <c r="G198" s="57"/>
      <c r="H198" s="57"/>
      <c r="I198" s="57"/>
      <c r="J198" s="57"/>
      <c r="K198" s="57"/>
      <c r="L198" s="178">
        <f t="shared" si="38"/>
        <v>0</v>
      </c>
      <c r="M198" s="179">
        <f t="shared" ca="1" si="47"/>
        <v>0</v>
      </c>
      <c r="N198" s="179">
        <f t="shared" ca="1" si="49"/>
        <v>0</v>
      </c>
      <c r="O198" s="180">
        <f t="shared" ca="1" si="39"/>
        <v>0</v>
      </c>
      <c r="P198" s="181">
        <f t="shared" ca="1" si="48"/>
        <v>0</v>
      </c>
      <c r="Q198" s="182">
        <f t="shared" ca="1" si="40"/>
        <v>0</v>
      </c>
      <c r="R198" s="182">
        <f ca="1">IF(LEN(B198)&gt;0,'10'!R198-'10'!Q198,"")</f>
        <v>0</v>
      </c>
      <c r="S198" s="183"/>
      <c r="T198" s="33"/>
      <c r="U198" s="33"/>
      <c r="V198" s="33"/>
      <c r="W198" s="33"/>
      <c r="X198" s="33"/>
      <c r="Y198" s="33"/>
      <c r="AB198" s="243">
        <f>ROW()</f>
        <v>198</v>
      </c>
      <c r="AC198" s="118">
        <f t="shared" ca="1" si="25"/>
        <v>0</v>
      </c>
      <c r="AD198" s="118">
        <f t="shared" ca="1" si="26"/>
        <v>0</v>
      </c>
      <c r="AE198" s="119" t="str">
        <f t="shared" ca="1" si="41"/>
        <v>-</v>
      </c>
      <c r="AF198" s="118" t="str">
        <f t="shared" ca="1" si="42"/>
        <v>-</v>
      </c>
      <c r="AG198" s="119" t="str">
        <f t="shared" ca="1" si="43"/>
        <v>-</v>
      </c>
      <c r="AH198" s="118" t="str">
        <f t="shared" ca="1" si="44"/>
        <v>-</v>
      </c>
      <c r="AI198" s="118">
        <f t="shared" ca="1" si="45"/>
        <v>0</v>
      </c>
      <c r="AJ198" s="120">
        <f t="shared" ca="1" si="46"/>
        <v>0</v>
      </c>
      <c r="AK198" s="118">
        <f t="shared" ca="1" si="33"/>
        <v>0</v>
      </c>
      <c r="AL198" s="118">
        <f t="shared" ca="1" si="34"/>
        <v>0</v>
      </c>
    </row>
    <row r="199" spans="1:38" ht="27" customHeight="1" x14ac:dyDescent="0.25">
      <c r="A199" s="53">
        <f>'OSNOVNA PLAČA'!A193</f>
        <v>184</v>
      </c>
      <c r="B199" s="333" t="str">
        <f t="shared" ca="1" si="21"/>
        <v>A184</v>
      </c>
      <c r="C199" s="333"/>
      <c r="D199" s="54" t="str">
        <f>IF(LEN('OSNOVNA PLAČA'!C193)&gt;0,'OSNOVNA PLAČA'!C193,"")</f>
        <v/>
      </c>
      <c r="E199" s="55" t="str">
        <f>IF(LEN('OSNOVNA PLAČA'!D193)&gt;0,'OSNOVNA PLAČA'!D193,"")</f>
        <v/>
      </c>
      <c r="F199" s="164">
        <f ca="1">IF(LEN(B199)&gt;0,'OBRAČUNANA OSNOVNA PLAČA'!O193,"")</f>
        <v>0</v>
      </c>
      <c r="G199" s="57"/>
      <c r="H199" s="57"/>
      <c r="I199" s="57"/>
      <c r="J199" s="57"/>
      <c r="K199" s="57"/>
      <c r="L199" s="178">
        <f t="shared" si="38"/>
        <v>0</v>
      </c>
      <c r="M199" s="179">
        <f t="shared" ca="1" si="47"/>
        <v>0</v>
      </c>
      <c r="N199" s="179">
        <f t="shared" ca="1" si="49"/>
        <v>0</v>
      </c>
      <c r="O199" s="180">
        <f t="shared" ca="1" si="39"/>
        <v>0</v>
      </c>
      <c r="P199" s="181">
        <f t="shared" ca="1" si="48"/>
        <v>0</v>
      </c>
      <c r="Q199" s="182">
        <f t="shared" ca="1" si="40"/>
        <v>0</v>
      </c>
      <c r="R199" s="182">
        <f ca="1">IF(LEN(B199)&gt;0,'10'!R199-'10'!Q199,"")</f>
        <v>0</v>
      </c>
      <c r="S199" s="183"/>
      <c r="T199" s="33"/>
      <c r="U199" s="33"/>
      <c r="V199" s="33"/>
      <c r="W199" s="33"/>
      <c r="X199" s="33"/>
      <c r="Y199" s="33"/>
      <c r="AB199" s="243">
        <f>ROW()</f>
        <v>199</v>
      </c>
      <c r="AC199" s="118">
        <f t="shared" ca="1" si="25"/>
        <v>0</v>
      </c>
      <c r="AD199" s="118">
        <f t="shared" ca="1" si="26"/>
        <v>0</v>
      </c>
      <c r="AE199" s="119" t="str">
        <f t="shared" ca="1" si="41"/>
        <v>-</v>
      </c>
      <c r="AF199" s="118" t="str">
        <f t="shared" ca="1" si="42"/>
        <v>-</v>
      </c>
      <c r="AG199" s="119" t="str">
        <f t="shared" ca="1" si="43"/>
        <v>-</v>
      </c>
      <c r="AH199" s="118" t="str">
        <f t="shared" ca="1" si="44"/>
        <v>-</v>
      </c>
      <c r="AI199" s="118">
        <f t="shared" ca="1" si="45"/>
        <v>0</v>
      </c>
      <c r="AJ199" s="120">
        <f t="shared" ca="1" si="46"/>
        <v>0</v>
      </c>
      <c r="AK199" s="118">
        <f t="shared" ca="1" si="33"/>
        <v>0</v>
      </c>
      <c r="AL199" s="118">
        <f t="shared" ca="1" si="34"/>
        <v>0</v>
      </c>
    </row>
    <row r="200" spans="1:38" ht="27" customHeight="1" x14ac:dyDescent="0.25">
      <c r="A200" s="53">
        <f>'OSNOVNA PLAČA'!A194</f>
        <v>185</v>
      </c>
      <c r="B200" s="333" t="str">
        <f t="shared" ca="1" si="21"/>
        <v>A185</v>
      </c>
      <c r="C200" s="333"/>
      <c r="D200" s="54" t="str">
        <f>IF(LEN('OSNOVNA PLAČA'!C194)&gt;0,'OSNOVNA PLAČA'!C194,"")</f>
        <v/>
      </c>
      <c r="E200" s="55" t="str">
        <f>IF(LEN('OSNOVNA PLAČA'!D194)&gt;0,'OSNOVNA PLAČA'!D194,"")</f>
        <v/>
      </c>
      <c r="F200" s="164">
        <f ca="1">IF(LEN(B200)&gt;0,'OBRAČUNANA OSNOVNA PLAČA'!O194,"")</f>
        <v>0</v>
      </c>
      <c r="G200" s="57"/>
      <c r="H200" s="57"/>
      <c r="I200" s="57"/>
      <c r="J200" s="57"/>
      <c r="K200" s="57"/>
      <c r="L200" s="178">
        <f t="shared" si="38"/>
        <v>0</v>
      </c>
      <c r="M200" s="179">
        <f t="shared" ca="1" si="47"/>
        <v>0</v>
      </c>
      <c r="N200" s="179">
        <f t="shared" ca="1" si="49"/>
        <v>0</v>
      </c>
      <c r="O200" s="180">
        <f t="shared" ca="1" si="39"/>
        <v>0</v>
      </c>
      <c r="P200" s="181">
        <f t="shared" ca="1" si="48"/>
        <v>0</v>
      </c>
      <c r="Q200" s="182">
        <f t="shared" ca="1" si="40"/>
        <v>0</v>
      </c>
      <c r="R200" s="182">
        <f ca="1">IF(LEN(B200)&gt;0,'10'!R200-'10'!Q200,"")</f>
        <v>0</v>
      </c>
      <c r="S200" s="183"/>
      <c r="T200" s="33"/>
      <c r="U200" s="33"/>
      <c r="V200" s="33"/>
      <c r="W200" s="33"/>
      <c r="X200" s="33"/>
      <c r="Y200" s="33"/>
      <c r="AB200" s="243">
        <f>ROW()</f>
        <v>200</v>
      </c>
      <c r="AC200" s="118">
        <f t="shared" ca="1" si="25"/>
        <v>0</v>
      </c>
      <c r="AD200" s="118">
        <f t="shared" ca="1" si="26"/>
        <v>0</v>
      </c>
      <c r="AE200" s="119" t="str">
        <f t="shared" ca="1" si="41"/>
        <v>-</v>
      </c>
      <c r="AF200" s="118" t="str">
        <f t="shared" ca="1" si="42"/>
        <v>-</v>
      </c>
      <c r="AG200" s="119" t="str">
        <f t="shared" ca="1" si="43"/>
        <v>-</v>
      </c>
      <c r="AH200" s="118" t="str">
        <f t="shared" ca="1" si="44"/>
        <v>-</v>
      </c>
      <c r="AI200" s="118">
        <f t="shared" ca="1" si="45"/>
        <v>0</v>
      </c>
      <c r="AJ200" s="120">
        <f t="shared" ca="1" si="46"/>
        <v>0</v>
      </c>
      <c r="AK200" s="118">
        <f t="shared" ca="1" si="33"/>
        <v>0</v>
      </c>
      <c r="AL200" s="118">
        <f t="shared" ca="1" si="34"/>
        <v>0</v>
      </c>
    </row>
    <row r="201" spans="1:38" ht="27" customHeight="1" x14ac:dyDescent="0.25">
      <c r="A201" s="53">
        <f>'OSNOVNA PLAČA'!A195</f>
        <v>186</v>
      </c>
      <c r="B201" s="333" t="str">
        <f t="shared" ca="1" si="21"/>
        <v>A186</v>
      </c>
      <c r="C201" s="333"/>
      <c r="D201" s="54" t="str">
        <f>IF(LEN('OSNOVNA PLAČA'!C195)&gt;0,'OSNOVNA PLAČA'!C195,"")</f>
        <v/>
      </c>
      <c r="E201" s="55" t="str">
        <f>IF(LEN('OSNOVNA PLAČA'!D195)&gt;0,'OSNOVNA PLAČA'!D195,"")</f>
        <v/>
      </c>
      <c r="F201" s="164">
        <f ca="1">IF(LEN(B201)&gt;0,'OBRAČUNANA OSNOVNA PLAČA'!O195,"")</f>
        <v>0</v>
      </c>
      <c r="G201" s="57"/>
      <c r="H201" s="57"/>
      <c r="I201" s="57"/>
      <c r="J201" s="57"/>
      <c r="K201" s="57"/>
      <c r="L201" s="178">
        <f t="shared" si="38"/>
        <v>0</v>
      </c>
      <c r="M201" s="179">
        <f t="shared" ca="1" si="47"/>
        <v>0</v>
      </c>
      <c r="N201" s="179">
        <f t="shared" ca="1" si="49"/>
        <v>0</v>
      </c>
      <c r="O201" s="180">
        <f t="shared" ca="1" si="39"/>
        <v>0</v>
      </c>
      <c r="P201" s="181">
        <f t="shared" ca="1" si="48"/>
        <v>0</v>
      </c>
      <c r="Q201" s="182">
        <f t="shared" ca="1" si="40"/>
        <v>0</v>
      </c>
      <c r="R201" s="182">
        <f ca="1">IF(LEN(B201)&gt;0,'10'!R201-'10'!Q201,"")</f>
        <v>0</v>
      </c>
      <c r="S201" s="183"/>
      <c r="T201" s="33"/>
      <c r="U201" s="33"/>
      <c r="V201" s="33"/>
      <c r="W201" s="33"/>
      <c r="X201" s="33"/>
      <c r="Y201" s="33"/>
      <c r="AB201" s="243">
        <f>ROW()</f>
        <v>201</v>
      </c>
      <c r="AC201" s="118">
        <f t="shared" ca="1" si="25"/>
        <v>0</v>
      </c>
      <c r="AD201" s="118">
        <f t="shared" ca="1" si="26"/>
        <v>0</v>
      </c>
      <c r="AE201" s="119" t="str">
        <f t="shared" ca="1" si="41"/>
        <v>-</v>
      </c>
      <c r="AF201" s="118" t="str">
        <f t="shared" ca="1" si="42"/>
        <v>-</v>
      </c>
      <c r="AG201" s="119" t="str">
        <f t="shared" ca="1" si="43"/>
        <v>-</v>
      </c>
      <c r="AH201" s="118" t="str">
        <f t="shared" ca="1" si="44"/>
        <v>-</v>
      </c>
      <c r="AI201" s="118">
        <f t="shared" ca="1" si="45"/>
        <v>0</v>
      </c>
      <c r="AJ201" s="120">
        <f t="shared" ca="1" si="46"/>
        <v>0</v>
      </c>
      <c r="AK201" s="118">
        <f t="shared" ca="1" si="33"/>
        <v>0</v>
      </c>
      <c r="AL201" s="118">
        <f t="shared" ca="1" si="34"/>
        <v>0</v>
      </c>
    </row>
    <row r="202" spans="1:38" ht="27" customHeight="1" x14ac:dyDescent="0.25">
      <c r="A202" s="53">
        <f>'OSNOVNA PLAČA'!A196</f>
        <v>187</v>
      </c>
      <c r="B202" s="333" t="str">
        <f t="shared" ca="1" si="21"/>
        <v>A187</v>
      </c>
      <c r="C202" s="333"/>
      <c r="D202" s="54" t="str">
        <f>IF(LEN('OSNOVNA PLAČA'!C196)&gt;0,'OSNOVNA PLAČA'!C196,"")</f>
        <v/>
      </c>
      <c r="E202" s="55" t="str">
        <f>IF(LEN('OSNOVNA PLAČA'!D196)&gt;0,'OSNOVNA PLAČA'!D196,"")</f>
        <v/>
      </c>
      <c r="F202" s="164">
        <f ca="1">IF(LEN(B202)&gt;0,'OBRAČUNANA OSNOVNA PLAČA'!O196,"")</f>
        <v>0</v>
      </c>
      <c r="G202" s="57"/>
      <c r="H202" s="57"/>
      <c r="I202" s="57"/>
      <c r="J202" s="57"/>
      <c r="K202" s="57"/>
      <c r="L202" s="178">
        <f t="shared" si="38"/>
        <v>0</v>
      </c>
      <c r="M202" s="179">
        <f t="shared" ca="1" si="47"/>
        <v>0</v>
      </c>
      <c r="N202" s="179">
        <f t="shared" ca="1" si="49"/>
        <v>0</v>
      </c>
      <c r="O202" s="180">
        <f t="shared" ca="1" si="39"/>
        <v>0</v>
      </c>
      <c r="P202" s="181">
        <f t="shared" ca="1" si="48"/>
        <v>0</v>
      </c>
      <c r="Q202" s="182">
        <f t="shared" ca="1" si="40"/>
        <v>0</v>
      </c>
      <c r="R202" s="182">
        <f ca="1">IF(LEN(B202)&gt;0,'10'!R202-'10'!Q202,"")</f>
        <v>0</v>
      </c>
      <c r="S202" s="183"/>
      <c r="T202" s="33"/>
      <c r="U202" s="33"/>
      <c r="V202" s="33"/>
      <c r="W202" s="33"/>
      <c r="X202" s="33"/>
      <c r="Y202" s="33"/>
      <c r="AB202" s="243">
        <f>ROW()</f>
        <v>202</v>
      </c>
      <c r="AC202" s="118">
        <f t="shared" ca="1" si="25"/>
        <v>0</v>
      </c>
      <c r="AD202" s="118">
        <f t="shared" ca="1" si="26"/>
        <v>0</v>
      </c>
      <c r="AE202" s="119" t="str">
        <f t="shared" ca="1" si="41"/>
        <v>-</v>
      </c>
      <c r="AF202" s="118" t="str">
        <f t="shared" ca="1" si="42"/>
        <v>-</v>
      </c>
      <c r="AG202" s="119" t="str">
        <f t="shared" ca="1" si="43"/>
        <v>-</v>
      </c>
      <c r="AH202" s="118" t="str">
        <f t="shared" ca="1" si="44"/>
        <v>-</v>
      </c>
      <c r="AI202" s="118">
        <f t="shared" ca="1" si="45"/>
        <v>0</v>
      </c>
      <c r="AJ202" s="120">
        <f t="shared" ca="1" si="46"/>
        <v>0</v>
      </c>
      <c r="AK202" s="118">
        <f t="shared" ca="1" si="33"/>
        <v>0</v>
      </c>
      <c r="AL202" s="118">
        <f t="shared" ca="1" si="34"/>
        <v>0</v>
      </c>
    </row>
    <row r="203" spans="1:38" ht="27" customHeight="1" x14ac:dyDescent="0.25">
      <c r="A203" s="53">
        <f>'OSNOVNA PLAČA'!A197</f>
        <v>188</v>
      </c>
      <c r="B203" s="333" t="str">
        <f t="shared" ca="1" si="21"/>
        <v>A188</v>
      </c>
      <c r="C203" s="333"/>
      <c r="D203" s="54" t="str">
        <f>IF(LEN('OSNOVNA PLAČA'!C197)&gt;0,'OSNOVNA PLAČA'!C197,"")</f>
        <v/>
      </c>
      <c r="E203" s="55" t="str">
        <f>IF(LEN('OSNOVNA PLAČA'!D197)&gt;0,'OSNOVNA PLAČA'!D197,"")</f>
        <v/>
      </c>
      <c r="F203" s="164">
        <f ca="1">IF(LEN(B203)&gt;0,'OBRAČUNANA OSNOVNA PLAČA'!O197,"")</f>
        <v>0</v>
      </c>
      <c r="G203" s="57"/>
      <c r="H203" s="57"/>
      <c r="I203" s="57"/>
      <c r="J203" s="57"/>
      <c r="K203" s="57"/>
      <c r="L203" s="178">
        <f t="shared" si="38"/>
        <v>0</v>
      </c>
      <c r="M203" s="179">
        <f t="shared" ca="1" si="47"/>
        <v>0</v>
      </c>
      <c r="N203" s="179">
        <f t="shared" ca="1" si="49"/>
        <v>0</v>
      </c>
      <c r="O203" s="180">
        <f t="shared" ca="1" si="39"/>
        <v>0</v>
      </c>
      <c r="P203" s="181">
        <f t="shared" ca="1" si="48"/>
        <v>0</v>
      </c>
      <c r="Q203" s="182">
        <f t="shared" ca="1" si="40"/>
        <v>0</v>
      </c>
      <c r="R203" s="182">
        <f ca="1">IF(LEN(B203)&gt;0,'10'!R203-'10'!Q203,"")</f>
        <v>0</v>
      </c>
      <c r="S203" s="183"/>
      <c r="T203" s="33"/>
      <c r="U203" s="33"/>
      <c r="V203" s="33"/>
      <c r="W203" s="33"/>
      <c r="X203" s="33"/>
      <c r="Y203" s="33"/>
      <c r="AB203" s="243">
        <f>ROW()</f>
        <v>203</v>
      </c>
      <c r="AC203" s="118">
        <f t="shared" ca="1" si="25"/>
        <v>0</v>
      </c>
      <c r="AD203" s="118">
        <f t="shared" ca="1" si="26"/>
        <v>0</v>
      </c>
      <c r="AE203" s="119" t="str">
        <f t="shared" ca="1" si="41"/>
        <v>-</v>
      </c>
      <c r="AF203" s="118" t="str">
        <f t="shared" ca="1" si="42"/>
        <v>-</v>
      </c>
      <c r="AG203" s="119" t="str">
        <f t="shared" ca="1" si="43"/>
        <v>-</v>
      </c>
      <c r="AH203" s="118" t="str">
        <f t="shared" ca="1" si="44"/>
        <v>-</v>
      </c>
      <c r="AI203" s="118">
        <f t="shared" ca="1" si="45"/>
        <v>0</v>
      </c>
      <c r="AJ203" s="120">
        <f t="shared" ca="1" si="46"/>
        <v>0</v>
      </c>
      <c r="AK203" s="118">
        <f t="shared" ca="1" si="33"/>
        <v>0</v>
      </c>
      <c r="AL203" s="118">
        <f t="shared" ca="1" si="34"/>
        <v>0</v>
      </c>
    </row>
    <row r="204" spans="1:38" ht="27" customHeight="1" x14ac:dyDescent="0.25">
      <c r="A204" s="53">
        <f>'OSNOVNA PLAČA'!A198</f>
        <v>189</v>
      </c>
      <c r="B204" s="333" t="str">
        <f t="shared" ca="1" si="21"/>
        <v>A189</v>
      </c>
      <c r="C204" s="333"/>
      <c r="D204" s="54" t="str">
        <f>IF(LEN('OSNOVNA PLAČA'!C198)&gt;0,'OSNOVNA PLAČA'!C198,"")</f>
        <v/>
      </c>
      <c r="E204" s="55" t="str">
        <f>IF(LEN('OSNOVNA PLAČA'!D198)&gt;0,'OSNOVNA PLAČA'!D198,"")</f>
        <v/>
      </c>
      <c r="F204" s="164">
        <f ca="1">IF(LEN(B204)&gt;0,'OBRAČUNANA OSNOVNA PLAČA'!O198,"")</f>
        <v>0</v>
      </c>
      <c r="G204" s="57"/>
      <c r="H204" s="57"/>
      <c r="I204" s="57"/>
      <c r="J204" s="57"/>
      <c r="K204" s="57"/>
      <c r="L204" s="178">
        <f t="shared" si="38"/>
        <v>0</v>
      </c>
      <c r="M204" s="179">
        <f t="shared" ca="1" si="47"/>
        <v>0</v>
      </c>
      <c r="N204" s="179">
        <f t="shared" ca="1" si="49"/>
        <v>0</v>
      </c>
      <c r="O204" s="180">
        <f t="shared" ca="1" si="39"/>
        <v>0</v>
      </c>
      <c r="P204" s="181">
        <f t="shared" ca="1" si="48"/>
        <v>0</v>
      </c>
      <c r="Q204" s="182">
        <f t="shared" ca="1" si="40"/>
        <v>0</v>
      </c>
      <c r="R204" s="182">
        <f ca="1">IF(LEN(B204)&gt;0,'10'!R204-'10'!Q204,"")</f>
        <v>0</v>
      </c>
      <c r="S204" s="183"/>
      <c r="T204" s="33"/>
      <c r="U204" s="33"/>
      <c r="V204" s="33"/>
      <c r="W204" s="33"/>
      <c r="X204" s="33"/>
      <c r="Y204" s="33"/>
      <c r="AB204" s="243">
        <f>ROW()</f>
        <v>204</v>
      </c>
      <c r="AC204" s="118">
        <f t="shared" ca="1" si="25"/>
        <v>0</v>
      </c>
      <c r="AD204" s="118">
        <f t="shared" ca="1" si="26"/>
        <v>0</v>
      </c>
      <c r="AE204" s="119" t="str">
        <f t="shared" ca="1" si="41"/>
        <v>-</v>
      </c>
      <c r="AF204" s="118" t="str">
        <f t="shared" ca="1" si="42"/>
        <v>-</v>
      </c>
      <c r="AG204" s="119" t="str">
        <f t="shared" ca="1" si="43"/>
        <v>-</v>
      </c>
      <c r="AH204" s="118" t="str">
        <f t="shared" ca="1" si="44"/>
        <v>-</v>
      </c>
      <c r="AI204" s="118">
        <f t="shared" ca="1" si="45"/>
        <v>0</v>
      </c>
      <c r="AJ204" s="120">
        <f t="shared" ca="1" si="46"/>
        <v>0</v>
      </c>
      <c r="AK204" s="118">
        <f t="shared" ca="1" si="33"/>
        <v>0</v>
      </c>
      <c r="AL204" s="118">
        <f t="shared" ca="1" si="34"/>
        <v>0</v>
      </c>
    </row>
    <row r="205" spans="1:38" ht="27" customHeight="1" x14ac:dyDescent="0.25">
      <c r="A205" s="53">
        <f>'OSNOVNA PLAČA'!A199</f>
        <v>190</v>
      </c>
      <c r="B205" s="333" t="str">
        <f t="shared" ca="1" si="21"/>
        <v>A190</v>
      </c>
      <c r="C205" s="333"/>
      <c r="D205" s="54" t="str">
        <f>IF(LEN('OSNOVNA PLAČA'!C199)&gt;0,'OSNOVNA PLAČA'!C199,"")</f>
        <v/>
      </c>
      <c r="E205" s="55" t="str">
        <f>IF(LEN('OSNOVNA PLAČA'!D199)&gt;0,'OSNOVNA PLAČA'!D199,"")</f>
        <v/>
      </c>
      <c r="F205" s="164">
        <f ca="1">IF(LEN(B205)&gt;0,'OBRAČUNANA OSNOVNA PLAČA'!O199,"")</f>
        <v>0</v>
      </c>
      <c r="G205" s="57"/>
      <c r="H205" s="57"/>
      <c r="I205" s="57"/>
      <c r="J205" s="57"/>
      <c r="K205" s="57"/>
      <c r="L205" s="178">
        <f t="shared" si="38"/>
        <v>0</v>
      </c>
      <c r="M205" s="179">
        <f t="shared" ca="1" si="47"/>
        <v>0</v>
      </c>
      <c r="N205" s="179">
        <f t="shared" ca="1" si="49"/>
        <v>0</v>
      </c>
      <c r="O205" s="180">
        <f t="shared" ca="1" si="39"/>
        <v>0</v>
      </c>
      <c r="P205" s="181">
        <f t="shared" ca="1" si="48"/>
        <v>0</v>
      </c>
      <c r="Q205" s="182">
        <f t="shared" ca="1" si="40"/>
        <v>0</v>
      </c>
      <c r="R205" s="182">
        <f ca="1">IF(LEN(B205)&gt;0,'10'!R205-'10'!Q205,"")</f>
        <v>0</v>
      </c>
      <c r="S205" s="183"/>
      <c r="T205" s="33"/>
      <c r="U205" s="33"/>
      <c r="V205" s="33"/>
      <c r="W205" s="33"/>
      <c r="X205" s="33"/>
      <c r="Y205" s="33"/>
      <c r="AB205" s="243">
        <f>ROW()</f>
        <v>205</v>
      </c>
      <c r="AC205" s="118">
        <f t="shared" ca="1" si="25"/>
        <v>0</v>
      </c>
      <c r="AD205" s="118">
        <f t="shared" ca="1" si="26"/>
        <v>0</v>
      </c>
      <c r="AE205" s="119" t="str">
        <f t="shared" ca="1" si="41"/>
        <v>-</v>
      </c>
      <c r="AF205" s="118" t="str">
        <f t="shared" ca="1" si="42"/>
        <v>-</v>
      </c>
      <c r="AG205" s="119" t="str">
        <f t="shared" ca="1" si="43"/>
        <v>-</v>
      </c>
      <c r="AH205" s="118" t="str">
        <f t="shared" ca="1" si="44"/>
        <v>-</v>
      </c>
      <c r="AI205" s="118">
        <f t="shared" ca="1" si="45"/>
        <v>0</v>
      </c>
      <c r="AJ205" s="120">
        <f t="shared" ca="1" si="46"/>
        <v>0</v>
      </c>
      <c r="AK205" s="118">
        <f t="shared" ca="1" si="33"/>
        <v>0</v>
      </c>
      <c r="AL205" s="118">
        <f t="shared" ca="1" si="34"/>
        <v>0</v>
      </c>
    </row>
    <row r="206" spans="1:38" ht="27" customHeight="1" x14ac:dyDescent="0.25">
      <c r="A206" s="53">
        <f>'OSNOVNA PLAČA'!A200</f>
        <v>191</v>
      </c>
      <c r="B206" s="333" t="str">
        <f t="shared" ca="1" si="21"/>
        <v>A191</v>
      </c>
      <c r="C206" s="333"/>
      <c r="D206" s="54" t="str">
        <f>IF(LEN('OSNOVNA PLAČA'!C200)&gt;0,'OSNOVNA PLAČA'!C200,"")</f>
        <v/>
      </c>
      <c r="E206" s="55" t="str">
        <f>IF(LEN('OSNOVNA PLAČA'!D200)&gt;0,'OSNOVNA PLAČA'!D200,"")</f>
        <v/>
      </c>
      <c r="F206" s="164">
        <f ca="1">IF(LEN(B206)&gt;0,'OBRAČUNANA OSNOVNA PLAČA'!O200,"")</f>
        <v>0</v>
      </c>
      <c r="G206" s="57"/>
      <c r="H206" s="57"/>
      <c r="I206" s="57"/>
      <c r="J206" s="57"/>
      <c r="K206" s="57"/>
      <c r="L206" s="178">
        <f t="shared" si="38"/>
        <v>0</v>
      </c>
      <c r="M206" s="179">
        <f t="shared" ca="1" si="47"/>
        <v>0</v>
      </c>
      <c r="N206" s="179">
        <f t="shared" ca="1" si="49"/>
        <v>0</v>
      </c>
      <c r="O206" s="180">
        <f t="shared" ca="1" si="39"/>
        <v>0</v>
      </c>
      <c r="P206" s="181">
        <f t="shared" ca="1" si="48"/>
        <v>0</v>
      </c>
      <c r="Q206" s="182">
        <f t="shared" ca="1" si="40"/>
        <v>0</v>
      </c>
      <c r="R206" s="182">
        <f ca="1">IF(LEN(B206)&gt;0,'10'!R206-'10'!Q206,"")</f>
        <v>0</v>
      </c>
      <c r="S206" s="183"/>
      <c r="T206" s="33"/>
      <c r="U206" s="33"/>
      <c r="V206" s="33"/>
      <c r="W206" s="33"/>
      <c r="X206" s="33"/>
      <c r="Y206" s="33"/>
      <c r="AB206" s="243">
        <f>ROW()</f>
        <v>206</v>
      </c>
      <c r="AC206" s="118">
        <f t="shared" ca="1" si="25"/>
        <v>0</v>
      </c>
      <c r="AD206" s="118">
        <f t="shared" ca="1" si="26"/>
        <v>0</v>
      </c>
      <c r="AE206" s="119" t="str">
        <f t="shared" ca="1" si="41"/>
        <v>-</v>
      </c>
      <c r="AF206" s="118" t="str">
        <f t="shared" ca="1" si="42"/>
        <v>-</v>
      </c>
      <c r="AG206" s="119" t="str">
        <f t="shared" ca="1" si="43"/>
        <v>-</v>
      </c>
      <c r="AH206" s="118" t="str">
        <f t="shared" ca="1" si="44"/>
        <v>-</v>
      </c>
      <c r="AI206" s="118">
        <f t="shared" ca="1" si="45"/>
        <v>0</v>
      </c>
      <c r="AJ206" s="120">
        <f t="shared" ca="1" si="46"/>
        <v>0</v>
      </c>
      <c r="AK206" s="118">
        <f t="shared" ca="1" si="33"/>
        <v>0</v>
      </c>
      <c r="AL206" s="118">
        <f t="shared" ca="1" si="34"/>
        <v>0</v>
      </c>
    </row>
    <row r="207" spans="1:38" ht="27" customHeight="1" x14ac:dyDescent="0.25">
      <c r="A207" s="53">
        <f>'OSNOVNA PLAČA'!A201</f>
        <v>192</v>
      </c>
      <c r="B207" s="333" t="str">
        <f t="shared" ca="1" si="21"/>
        <v>A192</v>
      </c>
      <c r="C207" s="333"/>
      <c r="D207" s="54" t="str">
        <f>IF(LEN('OSNOVNA PLAČA'!C201)&gt;0,'OSNOVNA PLAČA'!C201,"")</f>
        <v/>
      </c>
      <c r="E207" s="55" t="str">
        <f>IF(LEN('OSNOVNA PLAČA'!D201)&gt;0,'OSNOVNA PLAČA'!D201,"")</f>
        <v/>
      </c>
      <c r="F207" s="164">
        <f ca="1">IF(LEN(B207)&gt;0,'OBRAČUNANA OSNOVNA PLAČA'!O201,"")</f>
        <v>0</v>
      </c>
      <c r="G207" s="57"/>
      <c r="H207" s="57"/>
      <c r="I207" s="57"/>
      <c r="J207" s="57"/>
      <c r="K207" s="57"/>
      <c r="L207" s="178">
        <f t="shared" si="38"/>
        <v>0</v>
      </c>
      <c r="M207" s="179">
        <f t="shared" ca="1" si="47"/>
        <v>0</v>
      </c>
      <c r="N207" s="179">
        <f t="shared" ca="1" si="49"/>
        <v>0</v>
      </c>
      <c r="O207" s="180">
        <f t="shared" ca="1" si="39"/>
        <v>0</v>
      </c>
      <c r="P207" s="181">
        <f t="shared" ca="1" si="48"/>
        <v>0</v>
      </c>
      <c r="Q207" s="182">
        <f t="shared" ca="1" si="40"/>
        <v>0</v>
      </c>
      <c r="R207" s="182">
        <f ca="1">IF(LEN(B207)&gt;0,'10'!R207-'10'!Q207,"")</f>
        <v>0</v>
      </c>
      <c r="S207" s="183"/>
      <c r="T207" s="33"/>
      <c r="U207" s="33"/>
      <c r="V207" s="33"/>
      <c r="W207" s="33"/>
      <c r="X207" s="33"/>
      <c r="Y207" s="33"/>
      <c r="AB207" s="243">
        <f>ROW()</f>
        <v>207</v>
      </c>
      <c r="AC207" s="118">
        <f t="shared" ca="1" si="25"/>
        <v>0</v>
      </c>
      <c r="AD207" s="118">
        <f t="shared" ca="1" si="26"/>
        <v>0</v>
      </c>
      <c r="AE207" s="119" t="str">
        <f t="shared" ca="1" si="41"/>
        <v>-</v>
      </c>
      <c r="AF207" s="118" t="str">
        <f t="shared" ca="1" si="42"/>
        <v>-</v>
      </c>
      <c r="AG207" s="119" t="str">
        <f t="shared" ca="1" si="43"/>
        <v>-</v>
      </c>
      <c r="AH207" s="118" t="str">
        <f t="shared" ca="1" si="44"/>
        <v>-</v>
      </c>
      <c r="AI207" s="118">
        <f t="shared" ca="1" si="45"/>
        <v>0</v>
      </c>
      <c r="AJ207" s="120">
        <f t="shared" ca="1" si="46"/>
        <v>0</v>
      </c>
      <c r="AK207" s="118">
        <f t="shared" ca="1" si="33"/>
        <v>0</v>
      </c>
      <c r="AL207" s="118">
        <f t="shared" ca="1" si="34"/>
        <v>0</v>
      </c>
    </row>
    <row r="208" spans="1:38" ht="27" customHeight="1" x14ac:dyDescent="0.25">
      <c r="A208" s="53">
        <f>'OSNOVNA PLAČA'!A202</f>
        <v>193</v>
      </c>
      <c r="B208" s="333" t="str">
        <f t="shared" ca="1" si="21"/>
        <v>A193</v>
      </c>
      <c r="C208" s="333"/>
      <c r="D208" s="54" t="str">
        <f>IF(LEN('OSNOVNA PLAČA'!C202)&gt;0,'OSNOVNA PLAČA'!C202,"")</f>
        <v/>
      </c>
      <c r="E208" s="55" t="str">
        <f>IF(LEN('OSNOVNA PLAČA'!D202)&gt;0,'OSNOVNA PLAČA'!D202,"")</f>
        <v/>
      </c>
      <c r="F208" s="164">
        <f ca="1">IF(LEN(B208)&gt;0,'OBRAČUNANA OSNOVNA PLAČA'!O202,"")</f>
        <v>0</v>
      </c>
      <c r="G208" s="57"/>
      <c r="H208" s="57"/>
      <c r="I208" s="57"/>
      <c r="J208" s="57"/>
      <c r="K208" s="57"/>
      <c r="L208" s="178">
        <f t="shared" ref="L208:L265" si="50">+G208+H208+I208+J208+K208</f>
        <v>0</v>
      </c>
      <c r="M208" s="179">
        <f t="shared" ca="1" si="47"/>
        <v>0</v>
      </c>
      <c r="N208" s="179">
        <f t="shared" ca="1" si="49"/>
        <v>0</v>
      </c>
      <c r="O208" s="180">
        <f t="shared" ref="O208:O265" ca="1" si="51">IF(LEN(B208)&gt;0,M208*$P$267,"")</f>
        <v>0</v>
      </c>
      <c r="P208" s="181">
        <f t="shared" ca="1" si="48"/>
        <v>0</v>
      </c>
      <c r="Q208" s="182">
        <f t="shared" ref="Q208:Q265" ca="1" si="52">MIN(P208,R208)</f>
        <v>0</v>
      </c>
      <c r="R208" s="182">
        <f ca="1">IF(LEN(B208)&gt;0,'10'!R208-'10'!Q208,"")</f>
        <v>0</v>
      </c>
      <c r="S208" s="183"/>
      <c r="T208" s="33"/>
      <c r="U208" s="33"/>
      <c r="V208" s="33"/>
      <c r="W208" s="33"/>
      <c r="X208" s="33"/>
      <c r="Y208" s="33"/>
      <c r="AB208" s="243">
        <f>ROW()</f>
        <v>208</v>
      </c>
      <c r="AC208" s="118">
        <f t="shared" ca="1" si="25"/>
        <v>0</v>
      </c>
      <c r="AD208" s="118">
        <f t="shared" ca="1" si="26"/>
        <v>0</v>
      </c>
      <c r="AE208" s="119" t="str">
        <f t="shared" ref="AE208:AE265" ca="1" si="53">IF(AC208&gt;=AD208,"-",$L208/(5*MAX($M$271:$M$272)))</f>
        <v>-</v>
      </c>
      <c r="AF208" s="118" t="str">
        <f t="shared" ref="AF208:AF265" ca="1" si="54">IF(AC208&gt;=AD208,"-",$L208/(5*MAX($M$271:$M$272))*AK208)</f>
        <v>-</v>
      </c>
      <c r="AG208" s="119" t="str">
        <f t="shared" ref="AG208:AG265" ca="1" si="55">IF(AE208="-","-",AE208*$AF$267)</f>
        <v>-</v>
      </c>
      <c r="AH208" s="118" t="str">
        <f t="shared" ref="AH208:AH265" ca="1" si="56">IF(AF208="-","-",AF208*$AF$267)</f>
        <v>-</v>
      </c>
      <c r="AI208" s="118">
        <f t="shared" ref="AI208:AI265" ca="1" si="57">IF(AG208="-",0,MIN(AH208,R208))</f>
        <v>0</v>
      </c>
      <c r="AJ208" s="120">
        <f t="shared" ref="AJ208:AJ265" ca="1" si="58">+AD208-AC208</f>
        <v>0</v>
      </c>
      <c r="AK208" s="118">
        <f t="shared" ca="1" si="33"/>
        <v>0</v>
      </c>
      <c r="AL208" s="118">
        <f t="shared" ca="1" si="34"/>
        <v>0</v>
      </c>
    </row>
    <row r="209" spans="1:38" ht="27" customHeight="1" x14ac:dyDescent="0.25">
      <c r="A209" s="53">
        <f>'OSNOVNA PLAČA'!A203</f>
        <v>194</v>
      </c>
      <c r="B209" s="333" t="str">
        <f t="shared" ca="1" si="21"/>
        <v>A194</v>
      </c>
      <c r="C209" s="333"/>
      <c r="D209" s="54" t="str">
        <f>IF(LEN('OSNOVNA PLAČA'!C203)&gt;0,'OSNOVNA PLAČA'!C203,"")</f>
        <v/>
      </c>
      <c r="E209" s="55" t="str">
        <f>IF(LEN('OSNOVNA PLAČA'!D203)&gt;0,'OSNOVNA PLAČA'!D203,"")</f>
        <v/>
      </c>
      <c r="F209" s="164">
        <f ca="1">IF(LEN(B209)&gt;0,'OBRAČUNANA OSNOVNA PLAČA'!O203,"")</f>
        <v>0</v>
      </c>
      <c r="G209" s="57"/>
      <c r="H209" s="57"/>
      <c r="I209" s="57"/>
      <c r="J209" s="57"/>
      <c r="K209" s="57"/>
      <c r="L209" s="178">
        <f t="shared" si="50"/>
        <v>0</v>
      </c>
      <c r="M209" s="179">
        <f t="shared" ref="M209:M265" ca="1" si="59">IF(LEN(B209)&gt;0,L209/5,"")</f>
        <v>0</v>
      </c>
      <c r="N209" s="179">
        <f t="shared" ca="1" si="49"/>
        <v>0</v>
      </c>
      <c r="O209" s="180">
        <f t="shared" ca="1" si="51"/>
        <v>0</v>
      </c>
      <c r="P209" s="181">
        <f t="shared" ref="P209:P265" ca="1" si="60">IF(LEN(B209)&gt;0,F209*O209,"")</f>
        <v>0</v>
      </c>
      <c r="Q209" s="182">
        <f t="shared" ca="1" si="52"/>
        <v>0</v>
      </c>
      <c r="R209" s="182">
        <f ca="1">IF(LEN(B209)&gt;0,'10'!R209-'10'!Q209,"")</f>
        <v>0</v>
      </c>
      <c r="S209" s="183"/>
      <c r="T209" s="33"/>
      <c r="U209" s="33"/>
      <c r="V209" s="33"/>
      <c r="W209" s="33"/>
      <c r="X209" s="33"/>
      <c r="Y209" s="33"/>
      <c r="AB209" s="243">
        <f>ROW()</f>
        <v>209</v>
      </c>
      <c r="AC209" s="118">
        <f t="shared" ca="1" si="25"/>
        <v>0</v>
      </c>
      <c r="AD209" s="118">
        <f t="shared" ca="1" si="26"/>
        <v>0</v>
      </c>
      <c r="AE209" s="119" t="str">
        <f t="shared" ca="1" si="53"/>
        <v>-</v>
      </c>
      <c r="AF209" s="118" t="str">
        <f t="shared" ca="1" si="54"/>
        <v>-</v>
      </c>
      <c r="AG209" s="119" t="str">
        <f t="shared" ca="1" si="55"/>
        <v>-</v>
      </c>
      <c r="AH209" s="118" t="str">
        <f t="shared" ca="1" si="56"/>
        <v>-</v>
      </c>
      <c r="AI209" s="118">
        <f t="shared" ca="1" si="57"/>
        <v>0</v>
      </c>
      <c r="AJ209" s="120">
        <f t="shared" ca="1" si="58"/>
        <v>0</v>
      </c>
      <c r="AK209" s="118">
        <f t="shared" ca="1" si="33"/>
        <v>0</v>
      </c>
      <c r="AL209" s="118">
        <f t="shared" ca="1" si="34"/>
        <v>0</v>
      </c>
    </row>
    <row r="210" spans="1:38" ht="27" customHeight="1" x14ac:dyDescent="0.25">
      <c r="A210" s="53">
        <f>'OSNOVNA PLAČA'!A204</f>
        <v>195</v>
      </c>
      <c r="B210" s="333" t="str">
        <f t="shared" ca="1" si="21"/>
        <v>A195</v>
      </c>
      <c r="C210" s="333"/>
      <c r="D210" s="54" t="str">
        <f>IF(LEN('OSNOVNA PLAČA'!C204)&gt;0,'OSNOVNA PLAČA'!C204,"")</f>
        <v/>
      </c>
      <c r="E210" s="55" t="str">
        <f>IF(LEN('OSNOVNA PLAČA'!D204)&gt;0,'OSNOVNA PLAČA'!D204,"")</f>
        <v/>
      </c>
      <c r="F210" s="164">
        <f ca="1">IF(LEN(B210)&gt;0,'OBRAČUNANA OSNOVNA PLAČA'!O204,"")</f>
        <v>0</v>
      </c>
      <c r="G210" s="57"/>
      <c r="H210" s="57"/>
      <c r="I210" s="57"/>
      <c r="J210" s="57"/>
      <c r="K210" s="57"/>
      <c r="L210" s="178">
        <f t="shared" si="50"/>
        <v>0</v>
      </c>
      <c r="M210" s="179">
        <f t="shared" ca="1" si="59"/>
        <v>0</v>
      </c>
      <c r="N210" s="179">
        <f t="shared" ref="N210:N265" ca="1" si="61">IF(LEN(B210)&gt;0,F210*M210,"")</f>
        <v>0</v>
      </c>
      <c r="O210" s="180">
        <f t="shared" ca="1" si="51"/>
        <v>0</v>
      </c>
      <c r="P210" s="181">
        <f t="shared" ca="1" si="60"/>
        <v>0</v>
      </c>
      <c r="Q210" s="182">
        <f t="shared" ca="1" si="52"/>
        <v>0</v>
      </c>
      <c r="R210" s="182">
        <f ca="1">IF(LEN(B210)&gt;0,'10'!R210-'10'!Q210,"")</f>
        <v>0</v>
      </c>
      <c r="S210" s="183"/>
      <c r="T210" s="33"/>
      <c r="U210" s="33"/>
      <c r="V210" s="33"/>
      <c r="W210" s="33"/>
      <c r="X210" s="33"/>
      <c r="Y210" s="33"/>
      <c r="AB210" s="243">
        <f>ROW()</f>
        <v>210</v>
      </c>
      <c r="AC210" s="118">
        <f t="shared" ca="1" si="25"/>
        <v>0</v>
      </c>
      <c r="AD210" s="118">
        <f t="shared" ca="1" si="26"/>
        <v>0</v>
      </c>
      <c r="AE210" s="119" t="str">
        <f t="shared" ca="1" si="53"/>
        <v>-</v>
      </c>
      <c r="AF210" s="118" t="str">
        <f t="shared" ca="1" si="54"/>
        <v>-</v>
      </c>
      <c r="AG210" s="119" t="str">
        <f t="shared" ca="1" si="55"/>
        <v>-</v>
      </c>
      <c r="AH210" s="118" t="str">
        <f t="shared" ca="1" si="56"/>
        <v>-</v>
      </c>
      <c r="AI210" s="118">
        <f t="shared" ca="1" si="57"/>
        <v>0</v>
      </c>
      <c r="AJ210" s="120">
        <f t="shared" ca="1" si="58"/>
        <v>0</v>
      </c>
      <c r="AK210" s="118">
        <f t="shared" ca="1" si="33"/>
        <v>0</v>
      </c>
      <c r="AL210" s="118">
        <f t="shared" ca="1" si="34"/>
        <v>0</v>
      </c>
    </row>
    <row r="211" spans="1:38" ht="27" customHeight="1" x14ac:dyDescent="0.25">
      <c r="A211" s="53">
        <f>'OSNOVNA PLAČA'!A205</f>
        <v>196</v>
      </c>
      <c r="B211" s="333" t="str">
        <f t="shared" ca="1" si="21"/>
        <v>A196</v>
      </c>
      <c r="C211" s="333"/>
      <c r="D211" s="54" t="str">
        <f>IF(LEN('OSNOVNA PLAČA'!C205)&gt;0,'OSNOVNA PLAČA'!C205,"")</f>
        <v/>
      </c>
      <c r="E211" s="55" t="str">
        <f>IF(LEN('OSNOVNA PLAČA'!D205)&gt;0,'OSNOVNA PLAČA'!D205,"")</f>
        <v/>
      </c>
      <c r="F211" s="164">
        <f ca="1">IF(LEN(B211)&gt;0,'OBRAČUNANA OSNOVNA PLAČA'!O205,"")</f>
        <v>0</v>
      </c>
      <c r="G211" s="57"/>
      <c r="H211" s="57"/>
      <c r="I211" s="57"/>
      <c r="J211" s="57"/>
      <c r="K211" s="57"/>
      <c r="L211" s="178">
        <f t="shared" si="50"/>
        <v>0</v>
      </c>
      <c r="M211" s="179">
        <f t="shared" ca="1" si="59"/>
        <v>0</v>
      </c>
      <c r="N211" s="179">
        <f t="shared" ca="1" si="61"/>
        <v>0</v>
      </c>
      <c r="O211" s="180">
        <f t="shared" ca="1" si="51"/>
        <v>0</v>
      </c>
      <c r="P211" s="181">
        <f t="shared" ca="1" si="60"/>
        <v>0</v>
      </c>
      <c r="Q211" s="182">
        <f t="shared" ca="1" si="52"/>
        <v>0</v>
      </c>
      <c r="R211" s="182">
        <f ca="1">IF(LEN(B211)&gt;0,'10'!R211-'10'!Q211,"")</f>
        <v>0</v>
      </c>
      <c r="S211" s="183"/>
      <c r="T211" s="33"/>
      <c r="U211" s="33"/>
      <c r="V211" s="33"/>
      <c r="W211" s="33"/>
      <c r="X211" s="33"/>
      <c r="Y211" s="33"/>
      <c r="AB211" s="243">
        <f>ROW()</f>
        <v>211</v>
      </c>
      <c r="AC211" s="118">
        <f t="shared" ca="1" si="25"/>
        <v>0</v>
      </c>
      <c r="AD211" s="118">
        <f t="shared" ca="1" si="26"/>
        <v>0</v>
      </c>
      <c r="AE211" s="119" t="str">
        <f t="shared" ca="1" si="53"/>
        <v>-</v>
      </c>
      <c r="AF211" s="118" t="str">
        <f t="shared" ca="1" si="54"/>
        <v>-</v>
      </c>
      <c r="AG211" s="119" t="str">
        <f t="shared" ca="1" si="55"/>
        <v>-</v>
      </c>
      <c r="AH211" s="118" t="str">
        <f t="shared" ca="1" si="56"/>
        <v>-</v>
      </c>
      <c r="AI211" s="118">
        <f t="shared" ca="1" si="57"/>
        <v>0</v>
      </c>
      <c r="AJ211" s="120">
        <f t="shared" ca="1" si="58"/>
        <v>0</v>
      </c>
      <c r="AK211" s="118">
        <f t="shared" ca="1" si="33"/>
        <v>0</v>
      </c>
      <c r="AL211" s="118">
        <f t="shared" ca="1" si="34"/>
        <v>0</v>
      </c>
    </row>
    <row r="212" spans="1:38" ht="27" customHeight="1" x14ac:dyDescent="0.25">
      <c r="A212" s="53">
        <f>'OSNOVNA PLAČA'!A206</f>
        <v>197</v>
      </c>
      <c r="B212" s="333" t="str">
        <f t="shared" ca="1" si="21"/>
        <v>A197</v>
      </c>
      <c r="C212" s="333"/>
      <c r="D212" s="54" t="str">
        <f>IF(LEN('OSNOVNA PLAČA'!C206)&gt;0,'OSNOVNA PLAČA'!C206,"")</f>
        <v/>
      </c>
      <c r="E212" s="55" t="str">
        <f>IF(LEN('OSNOVNA PLAČA'!D206)&gt;0,'OSNOVNA PLAČA'!D206,"")</f>
        <v/>
      </c>
      <c r="F212" s="164">
        <f ca="1">IF(LEN(B212)&gt;0,'OBRAČUNANA OSNOVNA PLAČA'!O206,"")</f>
        <v>0</v>
      </c>
      <c r="G212" s="57"/>
      <c r="H212" s="57"/>
      <c r="I212" s="57"/>
      <c r="J212" s="57"/>
      <c r="K212" s="57"/>
      <c r="L212" s="178">
        <f t="shared" si="50"/>
        <v>0</v>
      </c>
      <c r="M212" s="179">
        <f t="shared" ca="1" si="59"/>
        <v>0</v>
      </c>
      <c r="N212" s="179">
        <f t="shared" ca="1" si="61"/>
        <v>0</v>
      </c>
      <c r="O212" s="180">
        <f t="shared" ca="1" si="51"/>
        <v>0</v>
      </c>
      <c r="P212" s="181">
        <f t="shared" ca="1" si="60"/>
        <v>0</v>
      </c>
      <c r="Q212" s="182">
        <f t="shared" ca="1" si="52"/>
        <v>0</v>
      </c>
      <c r="R212" s="182">
        <f ca="1">IF(LEN(B212)&gt;0,'10'!R212-'10'!Q212,"")</f>
        <v>0</v>
      </c>
      <c r="S212" s="183"/>
      <c r="T212" s="33"/>
      <c r="U212" s="33"/>
      <c r="V212" s="33"/>
      <c r="W212" s="33"/>
      <c r="X212" s="33"/>
      <c r="Y212" s="33"/>
      <c r="AB212" s="243">
        <f>ROW()</f>
        <v>212</v>
      </c>
      <c r="AC212" s="118">
        <f t="shared" ca="1" si="25"/>
        <v>0</v>
      </c>
      <c r="AD212" s="118">
        <f t="shared" ca="1" si="26"/>
        <v>0</v>
      </c>
      <c r="AE212" s="119" t="str">
        <f t="shared" ca="1" si="53"/>
        <v>-</v>
      </c>
      <c r="AF212" s="118" t="str">
        <f t="shared" ca="1" si="54"/>
        <v>-</v>
      </c>
      <c r="AG212" s="119" t="str">
        <f t="shared" ca="1" si="55"/>
        <v>-</v>
      </c>
      <c r="AH212" s="118" t="str">
        <f t="shared" ca="1" si="56"/>
        <v>-</v>
      </c>
      <c r="AI212" s="118">
        <f t="shared" ca="1" si="57"/>
        <v>0</v>
      </c>
      <c r="AJ212" s="120">
        <f t="shared" ca="1" si="58"/>
        <v>0</v>
      </c>
      <c r="AK212" s="118">
        <f t="shared" ca="1" si="33"/>
        <v>0</v>
      </c>
      <c r="AL212" s="118">
        <f t="shared" ca="1" si="34"/>
        <v>0</v>
      </c>
    </row>
    <row r="213" spans="1:38" ht="27" customHeight="1" x14ac:dyDescent="0.25">
      <c r="A213" s="53">
        <f>'OSNOVNA PLAČA'!A207</f>
        <v>198</v>
      </c>
      <c r="B213" s="333" t="str">
        <f t="shared" ca="1" si="21"/>
        <v>A198</v>
      </c>
      <c r="C213" s="333"/>
      <c r="D213" s="54" t="str">
        <f>IF(LEN('OSNOVNA PLAČA'!C207)&gt;0,'OSNOVNA PLAČA'!C207,"")</f>
        <v/>
      </c>
      <c r="E213" s="55" t="str">
        <f>IF(LEN('OSNOVNA PLAČA'!D207)&gt;0,'OSNOVNA PLAČA'!D207,"")</f>
        <v/>
      </c>
      <c r="F213" s="164">
        <f ca="1">IF(LEN(B213)&gt;0,'OBRAČUNANA OSNOVNA PLAČA'!O207,"")</f>
        <v>0</v>
      </c>
      <c r="G213" s="57"/>
      <c r="H213" s="57"/>
      <c r="I213" s="57"/>
      <c r="J213" s="57"/>
      <c r="K213" s="57"/>
      <c r="L213" s="178">
        <f t="shared" si="50"/>
        <v>0</v>
      </c>
      <c r="M213" s="179">
        <f t="shared" ca="1" si="59"/>
        <v>0</v>
      </c>
      <c r="N213" s="179">
        <f t="shared" ca="1" si="61"/>
        <v>0</v>
      </c>
      <c r="O213" s="180">
        <f t="shared" ca="1" si="51"/>
        <v>0</v>
      </c>
      <c r="P213" s="181">
        <f t="shared" ca="1" si="60"/>
        <v>0</v>
      </c>
      <c r="Q213" s="182">
        <f t="shared" ca="1" si="52"/>
        <v>0</v>
      </c>
      <c r="R213" s="182">
        <f ca="1">IF(LEN(B213)&gt;0,'10'!R213-'10'!Q213,"")</f>
        <v>0</v>
      </c>
      <c r="S213" s="183"/>
      <c r="T213" s="33"/>
      <c r="U213" s="33"/>
      <c r="V213" s="33"/>
      <c r="W213" s="33"/>
      <c r="X213" s="33"/>
      <c r="Y213" s="33"/>
      <c r="AB213" s="243">
        <f>ROW()</f>
        <v>213</v>
      </c>
      <c r="AC213" s="118">
        <f t="shared" ca="1" si="25"/>
        <v>0</v>
      </c>
      <c r="AD213" s="118">
        <f t="shared" ca="1" si="26"/>
        <v>0</v>
      </c>
      <c r="AE213" s="119" t="str">
        <f t="shared" ca="1" si="53"/>
        <v>-</v>
      </c>
      <c r="AF213" s="118" t="str">
        <f t="shared" ca="1" si="54"/>
        <v>-</v>
      </c>
      <c r="AG213" s="119" t="str">
        <f t="shared" ca="1" si="55"/>
        <v>-</v>
      </c>
      <c r="AH213" s="118" t="str">
        <f t="shared" ca="1" si="56"/>
        <v>-</v>
      </c>
      <c r="AI213" s="118">
        <f t="shared" ca="1" si="57"/>
        <v>0</v>
      </c>
      <c r="AJ213" s="120">
        <f t="shared" ca="1" si="58"/>
        <v>0</v>
      </c>
      <c r="AK213" s="118">
        <f t="shared" ca="1" si="33"/>
        <v>0</v>
      </c>
      <c r="AL213" s="118">
        <f t="shared" ca="1" si="34"/>
        <v>0</v>
      </c>
    </row>
    <row r="214" spans="1:38" ht="27" customHeight="1" x14ac:dyDescent="0.25">
      <c r="A214" s="53">
        <f>'OSNOVNA PLAČA'!A208</f>
        <v>199</v>
      </c>
      <c r="B214" s="333" t="str">
        <f t="shared" ca="1" si="21"/>
        <v>A199</v>
      </c>
      <c r="C214" s="333"/>
      <c r="D214" s="54" t="str">
        <f>IF(LEN('OSNOVNA PLAČA'!C208)&gt;0,'OSNOVNA PLAČA'!C208,"")</f>
        <v/>
      </c>
      <c r="E214" s="55" t="str">
        <f>IF(LEN('OSNOVNA PLAČA'!D208)&gt;0,'OSNOVNA PLAČA'!D208,"")</f>
        <v/>
      </c>
      <c r="F214" s="164">
        <f ca="1">IF(LEN(B214)&gt;0,'OBRAČUNANA OSNOVNA PLAČA'!O208,"")</f>
        <v>0</v>
      </c>
      <c r="G214" s="57"/>
      <c r="H214" s="57"/>
      <c r="I214" s="57"/>
      <c r="J214" s="57"/>
      <c r="K214" s="57"/>
      <c r="L214" s="178">
        <f t="shared" si="50"/>
        <v>0</v>
      </c>
      <c r="M214" s="179">
        <f t="shared" ca="1" si="59"/>
        <v>0</v>
      </c>
      <c r="N214" s="179">
        <f t="shared" ca="1" si="61"/>
        <v>0</v>
      </c>
      <c r="O214" s="180">
        <f t="shared" ca="1" si="51"/>
        <v>0</v>
      </c>
      <c r="P214" s="181">
        <f t="shared" ca="1" si="60"/>
        <v>0</v>
      </c>
      <c r="Q214" s="182">
        <f t="shared" ca="1" si="52"/>
        <v>0</v>
      </c>
      <c r="R214" s="182">
        <f ca="1">IF(LEN(B214)&gt;0,'10'!R214-'10'!Q214,"")</f>
        <v>0</v>
      </c>
      <c r="S214" s="183"/>
      <c r="T214" s="33"/>
      <c r="U214" s="33"/>
      <c r="V214" s="33"/>
      <c r="W214" s="33"/>
      <c r="X214" s="33"/>
      <c r="Y214" s="33"/>
      <c r="AB214" s="243">
        <f>ROW()</f>
        <v>214</v>
      </c>
      <c r="AC214" s="118">
        <f t="shared" ca="1" si="25"/>
        <v>0</v>
      </c>
      <c r="AD214" s="118">
        <f t="shared" ca="1" si="26"/>
        <v>0</v>
      </c>
      <c r="AE214" s="119" t="str">
        <f t="shared" ca="1" si="53"/>
        <v>-</v>
      </c>
      <c r="AF214" s="118" t="str">
        <f t="shared" ca="1" si="54"/>
        <v>-</v>
      </c>
      <c r="AG214" s="119" t="str">
        <f t="shared" ca="1" si="55"/>
        <v>-</v>
      </c>
      <c r="AH214" s="118" t="str">
        <f t="shared" ca="1" si="56"/>
        <v>-</v>
      </c>
      <c r="AI214" s="118">
        <f t="shared" ca="1" si="57"/>
        <v>0</v>
      </c>
      <c r="AJ214" s="120">
        <f t="shared" ca="1" si="58"/>
        <v>0</v>
      </c>
      <c r="AK214" s="118">
        <f t="shared" ca="1" si="33"/>
        <v>0</v>
      </c>
      <c r="AL214" s="118">
        <f t="shared" ca="1" si="34"/>
        <v>0</v>
      </c>
    </row>
    <row r="215" spans="1:38" ht="27" customHeight="1" x14ac:dyDescent="0.25">
      <c r="A215" s="53">
        <f>'OSNOVNA PLAČA'!A209</f>
        <v>200</v>
      </c>
      <c r="B215" s="333" t="str">
        <f t="shared" ca="1" si="21"/>
        <v>A200</v>
      </c>
      <c r="C215" s="333"/>
      <c r="D215" s="54" t="str">
        <f>IF(LEN('OSNOVNA PLAČA'!C209)&gt;0,'OSNOVNA PLAČA'!C209,"")</f>
        <v/>
      </c>
      <c r="E215" s="55" t="str">
        <f>IF(LEN('OSNOVNA PLAČA'!D209)&gt;0,'OSNOVNA PLAČA'!D209,"")</f>
        <v/>
      </c>
      <c r="F215" s="164">
        <f ca="1">IF(LEN(B215)&gt;0,'OBRAČUNANA OSNOVNA PLAČA'!O209,"")</f>
        <v>0</v>
      </c>
      <c r="G215" s="57"/>
      <c r="H215" s="57"/>
      <c r="I215" s="57"/>
      <c r="J215" s="57"/>
      <c r="K215" s="57"/>
      <c r="L215" s="178">
        <f t="shared" si="50"/>
        <v>0</v>
      </c>
      <c r="M215" s="179">
        <f t="shared" ca="1" si="59"/>
        <v>0</v>
      </c>
      <c r="N215" s="179">
        <f t="shared" ca="1" si="61"/>
        <v>0</v>
      </c>
      <c r="O215" s="180">
        <f t="shared" ca="1" si="51"/>
        <v>0</v>
      </c>
      <c r="P215" s="181">
        <f t="shared" ca="1" si="60"/>
        <v>0</v>
      </c>
      <c r="Q215" s="182">
        <f t="shared" ca="1" si="52"/>
        <v>0</v>
      </c>
      <c r="R215" s="182">
        <f ca="1">IF(LEN(B215)&gt;0,'10'!R215-'10'!Q215,"")</f>
        <v>0</v>
      </c>
      <c r="S215" s="183"/>
      <c r="T215" s="33"/>
      <c r="U215" s="33"/>
      <c r="V215" s="33"/>
      <c r="W215" s="33"/>
      <c r="X215" s="33"/>
      <c r="Y215" s="33"/>
      <c r="AB215" s="243">
        <f>ROW()</f>
        <v>215</v>
      </c>
      <c r="AC215" s="118">
        <f t="shared" ca="1" si="25"/>
        <v>0</v>
      </c>
      <c r="AD215" s="118">
        <f t="shared" ca="1" si="26"/>
        <v>0</v>
      </c>
      <c r="AE215" s="119" t="str">
        <f t="shared" ca="1" si="53"/>
        <v>-</v>
      </c>
      <c r="AF215" s="118" t="str">
        <f t="shared" ca="1" si="54"/>
        <v>-</v>
      </c>
      <c r="AG215" s="119" t="str">
        <f t="shared" ca="1" si="55"/>
        <v>-</v>
      </c>
      <c r="AH215" s="118" t="str">
        <f t="shared" ca="1" si="56"/>
        <v>-</v>
      </c>
      <c r="AI215" s="118">
        <f t="shared" ca="1" si="57"/>
        <v>0</v>
      </c>
      <c r="AJ215" s="120">
        <f t="shared" ca="1" si="58"/>
        <v>0</v>
      </c>
      <c r="AK215" s="118">
        <f t="shared" ca="1" si="33"/>
        <v>0</v>
      </c>
      <c r="AL215" s="118">
        <f t="shared" ca="1" si="34"/>
        <v>0</v>
      </c>
    </row>
    <row r="216" spans="1:38" ht="27" customHeight="1" x14ac:dyDescent="0.25">
      <c r="A216" s="53">
        <f>'OSNOVNA PLAČA'!A210</f>
        <v>201</v>
      </c>
      <c r="B216" s="333" t="str">
        <f t="shared" ca="1" si="21"/>
        <v>A201</v>
      </c>
      <c r="C216" s="333"/>
      <c r="D216" s="54" t="str">
        <f>IF(LEN('OSNOVNA PLAČA'!C210)&gt;0,'OSNOVNA PLAČA'!C210,"")</f>
        <v/>
      </c>
      <c r="E216" s="55" t="str">
        <f>IF(LEN('OSNOVNA PLAČA'!D210)&gt;0,'OSNOVNA PLAČA'!D210,"")</f>
        <v/>
      </c>
      <c r="F216" s="164">
        <f ca="1">IF(LEN(B216)&gt;0,'OBRAČUNANA OSNOVNA PLAČA'!O210,"")</f>
        <v>0</v>
      </c>
      <c r="G216" s="57"/>
      <c r="H216" s="57"/>
      <c r="I216" s="57"/>
      <c r="J216" s="57"/>
      <c r="K216" s="57"/>
      <c r="L216" s="178">
        <f t="shared" si="50"/>
        <v>0</v>
      </c>
      <c r="M216" s="179">
        <f t="shared" ca="1" si="59"/>
        <v>0</v>
      </c>
      <c r="N216" s="179">
        <f t="shared" ca="1" si="61"/>
        <v>0</v>
      </c>
      <c r="O216" s="180">
        <f t="shared" ca="1" si="51"/>
        <v>0</v>
      </c>
      <c r="P216" s="181">
        <f t="shared" ca="1" si="60"/>
        <v>0</v>
      </c>
      <c r="Q216" s="182">
        <f t="shared" ca="1" si="52"/>
        <v>0</v>
      </c>
      <c r="R216" s="182">
        <f ca="1">IF(LEN(B216)&gt;0,'10'!R216-'10'!Q216,"")</f>
        <v>0</v>
      </c>
      <c r="S216" s="183"/>
      <c r="T216" s="33"/>
      <c r="U216" s="33"/>
      <c r="V216" s="33"/>
      <c r="W216" s="33"/>
      <c r="X216" s="33"/>
      <c r="Y216" s="33"/>
      <c r="AB216" s="243">
        <f>ROW()</f>
        <v>216</v>
      </c>
      <c r="AC216" s="118">
        <f t="shared" ca="1" si="25"/>
        <v>0</v>
      </c>
      <c r="AD216" s="118">
        <f t="shared" ca="1" si="26"/>
        <v>0</v>
      </c>
      <c r="AE216" s="119" t="str">
        <f t="shared" ca="1" si="53"/>
        <v>-</v>
      </c>
      <c r="AF216" s="118" t="str">
        <f t="shared" ca="1" si="54"/>
        <v>-</v>
      </c>
      <c r="AG216" s="119" t="str">
        <f t="shared" ca="1" si="55"/>
        <v>-</v>
      </c>
      <c r="AH216" s="118" t="str">
        <f t="shared" ca="1" si="56"/>
        <v>-</v>
      </c>
      <c r="AI216" s="118">
        <f t="shared" ca="1" si="57"/>
        <v>0</v>
      </c>
      <c r="AJ216" s="120">
        <f t="shared" ca="1" si="58"/>
        <v>0</v>
      </c>
      <c r="AK216" s="118">
        <f t="shared" ca="1" si="33"/>
        <v>0</v>
      </c>
      <c r="AL216" s="118">
        <f t="shared" ca="1" si="34"/>
        <v>0</v>
      </c>
    </row>
    <row r="217" spans="1:38" ht="27" customHeight="1" x14ac:dyDescent="0.25">
      <c r="A217" s="53">
        <f>'OSNOVNA PLAČA'!A211</f>
        <v>202</v>
      </c>
      <c r="B217" s="333" t="str">
        <f t="shared" ca="1" si="21"/>
        <v>A202</v>
      </c>
      <c r="C217" s="333"/>
      <c r="D217" s="54" t="str">
        <f>IF(LEN('OSNOVNA PLAČA'!C211)&gt;0,'OSNOVNA PLAČA'!C211,"")</f>
        <v/>
      </c>
      <c r="E217" s="55" t="str">
        <f>IF(LEN('OSNOVNA PLAČA'!D211)&gt;0,'OSNOVNA PLAČA'!D211,"")</f>
        <v/>
      </c>
      <c r="F217" s="164">
        <f ca="1">IF(LEN(B217)&gt;0,'OBRAČUNANA OSNOVNA PLAČA'!O211,"")</f>
        <v>0</v>
      </c>
      <c r="G217" s="57"/>
      <c r="H217" s="57"/>
      <c r="I217" s="57"/>
      <c r="J217" s="57"/>
      <c r="K217" s="57"/>
      <c r="L217" s="178">
        <f t="shared" si="50"/>
        <v>0</v>
      </c>
      <c r="M217" s="179">
        <f t="shared" ca="1" si="59"/>
        <v>0</v>
      </c>
      <c r="N217" s="179">
        <f t="shared" ca="1" si="61"/>
        <v>0</v>
      </c>
      <c r="O217" s="180">
        <f t="shared" ca="1" si="51"/>
        <v>0</v>
      </c>
      <c r="P217" s="181">
        <f t="shared" ca="1" si="60"/>
        <v>0</v>
      </c>
      <c r="Q217" s="182">
        <f t="shared" ca="1" si="52"/>
        <v>0</v>
      </c>
      <c r="R217" s="182">
        <f ca="1">IF(LEN(B217)&gt;0,'10'!R217-'10'!Q217,"")</f>
        <v>0</v>
      </c>
      <c r="S217" s="183"/>
      <c r="T217" s="33"/>
      <c r="U217" s="33"/>
      <c r="V217" s="33"/>
      <c r="W217" s="33"/>
      <c r="X217" s="33"/>
      <c r="Y217" s="33"/>
      <c r="AB217" s="243">
        <f>ROW()</f>
        <v>217</v>
      </c>
      <c r="AC217" s="118">
        <f t="shared" ca="1" si="25"/>
        <v>0</v>
      </c>
      <c r="AD217" s="118">
        <f t="shared" ca="1" si="26"/>
        <v>0</v>
      </c>
      <c r="AE217" s="119" t="str">
        <f t="shared" ca="1" si="53"/>
        <v>-</v>
      </c>
      <c r="AF217" s="118" t="str">
        <f t="shared" ca="1" si="54"/>
        <v>-</v>
      </c>
      <c r="AG217" s="119" t="str">
        <f t="shared" ca="1" si="55"/>
        <v>-</v>
      </c>
      <c r="AH217" s="118" t="str">
        <f t="shared" ca="1" si="56"/>
        <v>-</v>
      </c>
      <c r="AI217" s="118">
        <f t="shared" ca="1" si="57"/>
        <v>0</v>
      </c>
      <c r="AJ217" s="120">
        <f t="shared" ca="1" si="58"/>
        <v>0</v>
      </c>
      <c r="AK217" s="118">
        <f t="shared" ca="1" si="33"/>
        <v>0</v>
      </c>
      <c r="AL217" s="118">
        <f t="shared" ca="1" si="34"/>
        <v>0</v>
      </c>
    </row>
    <row r="218" spans="1:38" ht="27" customHeight="1" x14ac:dyDescent="0.25">
      <c r="A218" s="53">
        <f>'OSNOVNA PLAČA'!A212</f>
        <v>203</v>
      </c>
      <c r="B218" s="333" t="str">
        <f t="shared" ca="1" si="21"/>
        <v>A203</v>
      </c>
      <c r="C218" s="333"/>
      <c r="D218" s="54" t="str">
        <f>IF(LEN('OSNOVNA PLAČA'!C212)&gt;0,'OSNOVNA PLAČA'!C212,"")</f>
        <v/>
      </c>
      <c r="E218" s="55" t="str">
        <f>IF(LEN('OSNOVNA PLAČA'!D212)&gt;0,'OSNOVNA PLAČA'!D212,"")</f>
        <v/>
      </c>
      <c r="F218" s="164">
        <f ca="1">IF(LEN(B218)&gt;0,'OBRAČUNANA OSNOVNA PLAČA'!O212,"")</f>
        <v>0</v>
      </c>
      <c r="G218" s="57"/>
      <c r="H218" s="57"/>
      <c r="I218" s="57"/>
      <c r="J218" s="57"/>
      <c r="K218" s="57"/>
      <c r="L218" s="178">
        <f t="shared" si="50"/>
        <v>0</v>
      </c>
      <c r="M218" s="179">
        <f t="shared" ca="1" si="59"/>
        <v>0</v>
      </c>
      <c r="N218" s="179">
        <f t="shared" ca="1" si="61"/>
        <v>0</v>
      </c>
      <c r="O218" s="180">
        <f t="shared" ca="1" si="51"/>
        <v>0</v>
      </c>
      <c r="P218" s="181">
        <f t="shared" ca="1" si="60"/>
        <v>0</v>
      </c>
      <c r="Q218" s="182">
        <f t="shared" ca="1" si="52"/>
        <v>0</v>
      </c>
      <c r="R218" s="182">
        <f ca="1">IF(LEN(B218)&gt;0,'10'!R218-'10'!Q218,"")</f>
        <v>0</v>
      </c>
      <c r="S218" s="183"/>
      <c r="T218" s="33"/>
      <c r="U218" s="33"/>
      <c r="V218" s="33"/>
      <c r="W218" s="33"/>
      <c r="X218" s="33"/>
      <c r="Y218" s="33"/>
      <c r="AB218" s="243">
        <f>ROW()</f>
        <v>218</v>
      </c>
      <c r="AC218" s="118">
        <f t="shared" ca="1" si="25"/>
        <v>0</v>
      </c>
      <c r="AD218" s="118">
        <f t="shared" ca="1" si="26"/>
        <v>0</v>
      </c>
      <c r="AE218" s="119" t="str">
        <f t="shared" ca="1" si="53"/>
        <v>-</v>
      </c>
      <c r="AF218" s="118" t="str">
        <f t="shared" ca="1" si="54"/>
        <v>-</v>
      </c>
      <c r="AG218" s="119" t="str">
        <f t="shared" ca="1" si="55"/>
        <v>-</v>
      </c>
      <c r="AH218" s="118" t="str">
        <f t="shared" ca="1" si="56"/>
        <v>-</v>
      </c>
      <c r="AI218" s="118">
        <f t="shared" ca="1" si="57"/>
        <v>0</v>
      </c>
      <c r="AJ218" s="120">
        <f t="shared" ca="1" si="58"/>
        <v>0</v>
      </c>
      <c r="AK218" s="118">
        <f t="shared" ca="1" si="33"/>
        <v>0</v>
      </c>
      <c r="AL218" s="118">
        <f t="shared" ca="1" si="34"/>
        <v>0</v>
      </c>
    </row>
    <row r="219" spans="1:38" ht="27" customHeight="1" x14ac:dyDescent="0.25">
      <c r="A219" s="53">
        <f>'OSNOVNA PLAČA'!A213</f>
        <v>204</v>
      </c>
      <c r="B219" s="333" t="str">
        <f t="shared" ca="1" si="21"/>
        <v>A204</v>
      </c>
      <c r="C219" s="333"/>
      <c r="D219" s="54" t="str">
        <f>IF(LEN('OSNOVNA PLAČA'!C213)&gt;0,'OSNOVNA PLAČA'!C213,"")</f>
        <v/>
      </c>
      <c r="E219" s="55" t="str">
        <f>IF(LEN('OSNOVNA PLAČA'!D213)&gt;0,'OSNOVNA PLAČA'!D213,"")</f>
        <v/>
      </c>
      <c r="F219" s="164">
        <f ca="1">IF(LEN(B219)&gt;0,'OBRAČUNANA OSNOVNA PLAČA'!O213,"")</f>
        <v>0</v>
      </c>
      <c r="G219" s="57"/>
      <c r="H219" s="57"/>
      <c r="I219" s="57"/>
      <c r="J219" s="57"/>
      <c r="K219" s="57"/>
      <c r="L219" s="178">
        <f t="shared" si="50"/>
        <v>0</v>
      </c>
      <c r="M219" s="179">
        <f t="shared" ca="1" si="59"/>
        <v>0</v>
      </c>
      <c r="N219" s="179">
        <f t="shared" ca="1" si="61"/>
        <v>0</v>
      </c>
      <c r="O219" s="180">
        <f t="shared" ca="1" si="51"/>
        <v>0</v>
      </c>
      <c r="P219" s="181">
        <f t="shared" ca="1" si="60"/>
        <v>0</v>
      </c>
      <c r="Q219" s="182">
        <f t="shared" ca="1" si="52"/>
        <v>0</v>
      </c>
      <c r="R219" s="182">
        <f ca="1">IF(LEN(B219)&gt;0,'10'!R219-'10'!Q219,"")</f>
        <v>0</v>
      </c>
      <c r="S219" s="183"/>
      <c r="T219" s="33"/>
      <c r="U219" s="33"/>
      <c r="V219" s="33"/>
      <c r="W219" s="33"/>
      <c r="X219" s="33"/>
      <c r="Y219" s="33"/>
      <c r="AB219" s="243">
        <f>ROW()</f>
        <v>219</v>
      </c>
      <c r="AC219" s="118">
        <f t="shared" ca="1" si="25"/>
        <v>0</v>
      </c>
      <c r="AD219" s="118">
        <f t="shared" ca="1" si="26"/>
        <v>0</v>
      </c>
      <c r="AE219" s="119" t="str">
        <f t="shared" ca="1" si="53"/>
        <v>-</v>
      </c>
      <c r="AF219" s="118" t="str">
        <f t="shared" ca="1" si="54"/>
        <v>-</v>
      </c>
      <c r="AG219" s="119" t="str">
        <f t="shared" ca="1" si="55"/>
        <v>-</v>
      </c>
      <c r="AH219" s="118" t="str">
        <f t="shared" ca="1" si="56"/>
        <v>-</v>
      </c>
      <c r="AI219" s="118">
        <f t="shared" ca="1" si="57"/>
        <v>0</v>
      </c>
      <c r="AJ219" s="120">
        <f t="shared" ca="1" si="58"/>
        <v>0</v>
      </c>
      <c r="AK219" s="118">
        <f t="shared" ca="1" si="33"/>
        <v>0</v>
      </c>
      <c r="AL219" s="118">
        <f t="shared" ca="1" si="34"/>
        <v>0</v>
      </c>
    </row>
    <row r="220" spans="1:38" ht="27" customHeight="1" x14ac:dyDescent="0.25">
      <c r="A220" s="53">
        <f>'OSNOVNA PLAČA'!A214</f>
        <v>205</v>
      </c>
      <c r="B220" s="333" t="str">
        <f t="shared" ca="1" si="21"/>
        <v>A205</v>
      </c>
      <c r="C220" s="333"/>
      <c r="D220" s="54" t="str">
        <f>IF(LEN('OSNOVNA PLAČA'!C214)&gt;0,'OSNOVNA PLAČA'!C214,"")</f>
        <v/>
      </c>
      <c r="E220" s="55" t="str">
        <f>IF(LEN('OSNOVNA PLAČA'!D214)&gt;0,'OSNOVNA PLAČA'!D214,"")</f>
        <v/>
      </c>
      <c r="F220" s="164">
        <f ca="1">IF(LEN(B220)&gt;0,'OBRAČUNANA OSNOVNA PLAČA'!O214,"")</f>
        <v>0</v>
      </c>
      <c r="G220" s="57"/>
      <c r="H220" s="57"/>
      <c r="I220" s="57"/>
      <c r="J220" s="57"/>
      <c r="K220" s="57"/>
      <c r="L220" s="178">
        <f t="shared" si="50"/>
        <v>0</v>
      </c>
      <c r="M220" s="179">
        <f t="shared" ca="1" si="59"/>
        <v>0</v>
      </c>
      <c r="N220" s="179">
        <f t="shared" ca="1" si="61"/>
        <v>0</v>
      </c>
      <c r="O220" s="180">
        <f t="shared" ca="1" si="51"/>
        <v>0</v>
      </c>
      <c r="P220" s="181">
        <f t="shared" ca="1" si="60"/>
        <v>0</v>
      </c>
      <c r="Q220" s="182">
        <f t="shared" ca="1" si="52"/>
        <v>0</v>
      </c>
      <c r="R220" s="182">
        <f ca="1">IF(LEN(B220)&gt;0,'10'!R220-'10'!Q220,"")</f>
        <v>0</v>
      </c>
      <c r="S220" s="183"/>
      <c r="T220" s="33"/>
      <c r="U220" s="33"/>
      <c r="V220" s="33"/>
      <c r="W220" s="33"/>
      <c r="X220" s="33"/>
      <c r="Y220" s="33"/>
      <c r="AB220" s="243">
        <f>ROW()</f>
        <v>220</v>
      </c>
      <c r="AC220" s="118">
        <f t="shared" ca="1" si="25"/>
        <v>0</v>
      </c>
      <c r="AD220" s="118">
        <f t="shared" ca="1" si="26"/>
        <v>0</v>
      </c>
      <c r="AE220" s="119" t="str">
        <f t="shared" ca="1" si="53"/>
        <v>-</v>
      </c>
      <c r="AF220" s="118" t="str">
        <f t="shared" ca="1" si="54"/>
        <v>-</v>
      </c>
      <c r="AG220" s="119" t="str">
        <f t="shared" ca="1" si="55"/>
        <v>-</v>
      </c>
      <c r="AH220" s="118" t="str">
        <f t="shared" ca="1" si="56"/>
        <v>-</v>
      </c>
      <c r="AI220" s="118">
        <f t="shared" ca="1" si="57"/>
        <v>0</v>
      </c>
      <c r="AJ220" s="120">
        <f t="shared" ca="1" si="58"/>
        <v>0</v>
      </c>
      <c r="AK220" s="118">
        <f t="shared" ca="1" si="33"/>
        <v>0</v>
      </c>
      <c r="AL220" s="118">
        <f t="shared" ca="1" si="34"/>
        <v>0</v>
      </c>
    </row>
    <row r="221" spans="1:38" ht="27" customHeight="1" x14ac:dyDescent="0.25">
      <c r="A221" s="53">
        <f>'OSNOVNA PLAČA'!A215</f>
        <v>206</v>
      </c>
      <c r="B221" s="333" t="str">
        <f t="shared" ca="1" si="21"/>
        <v>A206</v>
      </c>
      <c r="C221" s="333"/>
      <c r="D221" s="54" t="str">
        <f>IF(LEN('OSNOVNA PLAČA'!C215)&gt;0,'OSNOVNA PLAČA'!C215,"")</f>
        <v/>
      </c>
      <c r="E221" s="55" t="str">
        <f>IF(LEN('OSNOVNA PLAČA'!D215)&gt;0,'OSNOVNA PLAČA'!D215,"")</f>
        <v/>
      </c>
      <c r="F221" s="164">
        <f ca="1">IF(LEN(B221)&gt;0,'OBRAČUNANA OSNOVNA PLAČA'!O215,"")</f>
        <v>0</v>
      </c>
      <c r="G221" s="57"/>
      <c r="H221" s="57"/>
      <c r="I221" s="57"/>
      <c r="J221" s="57"/>
      <c r="K221" s="57"/>
      <c r="L221" s="178">
        <f t="shared" si="50"/>
        <v>0</v>
      </c>
      <c r="M221" s="179">
        <f t="shared" ca="1" si="59"/>
        <v>0</v>
      </c>
      <c r="N221" s="179">
        <f t="shared" ca="1" si="61"/>
        <v>0</v>
      </c>
      <c r="O221" s="180">
        <f t="shared" ca="1" si="51"/>
        <v>0</v>
      </c>
      <c r="P221" s="181">
        <f t="shared" ca="1" si="60"/>
        <v>0</v>
      </c>
      <c r="Q221" s="182">
        <f t="shared" ca="1" si="52"/>
        <v>0</v>
      </c>
      <c r="R221" s="182">
        <f ca="1">IF(LEN(B221)&gt;0,'10'!R221-'10'!Q221,"")</f>
        <v>0</v>
      </c>
      <c r="S221" s="183"/>
      <c r="T221" s="33"/>
      <c r="U221" s="33"/>
      <c r="V221" s="33"/>
      <c r="W221" s="33"/>
      <c r="X221" s="33"/>
      <c r="Y221" s="33"/>
      <c r="AB221" s="243">
        <f>ROW()</f>
        <v>221</v>
      </c>
      <c r="AC221" s="118">
        <f t="shared" ca="1" si="25"/>
        <v>0</v>
      </c>
      <c r="AD221" s="118">
        <f t="shared" ca="1" si="26"/>
        <v>0</v>
      </c>
      <c r="AE221" s="119" t="str">
        <f t="shared" ca="1" si="53"/>
        <v>-</v>
      </c>
      <c r="AF221" s="118" t="str">
        <f t="shared" ca="1" si="54"/>
        <v>-</v>
      </c>
      <c r="AG221" s="119" t="str">
        <f t="shared" ca="1" si="55"/>
        <v>-</v>
      </c>
      <c r="AH221" s="118" t="str">
        <f t="shared" ca="1" si="56"/>
        <v>-</v>
      </c>
      <c r="AI221" s="118">
        <f t="shared" ca="1" si="57"/>
        <v>0</v>
      </c>
      <c r="AJ221" s="120">
        <f t="shared" ca="1" si="58"/>
        <v>0</v>
      </c>
      <c r="AK221" s="118">
        <f t="shared" ca="1" si="33"/>
        <v>0</v>
      </c>
      <c r="AL221" s="118">
        <f t="shared" ca="1" si="34"/>
        <v>0</v>
      </c>
    </row>
    <row r="222" spans="1:38" ht="27" customHeight="1" x14ac:dyDescent="0.25">
      <c r="A222" s="53">
        <f>'OSNOVNA PLAČA'!A216</f>
        <v>207</v>
      </c>
      <c r="B222" s="333" t="str">
        <f t="shared" ca="1" si="21"/>
        <v>A207</v>
      </c>
      <c r="C222" s="333"/>
      <c r="D222" s="54" t="str">
        <f>IF(LEN('OSNOVNA PLAČA'!C216)&gt;0,'OSNOVNA PLAČA'!C216,"")</f>
        <v/>
      </c>
      <c r="E222" s="55" t="str">
        <f>IF(LEN('OSNOVNA PLAČA'!D216)&gt;0,'OSNOVNA PLAČA'!D216,"")</f>
        <v/>
      </c>
      <c r="F222" s="164">
        <f ca="1">IF(LEN(B222)&gt;0,'OBRAČUNANA OSNOVNA PLAČA'!O216,"")</f>
        <v>0</v>
      </c>
      <c r="G222" s="57"/>
      <c r="H222" s="57"/>
      <c r="I222" s="57"/>
      <c r="J222" s="57"/>
      <c r="K222" s="57"/>
      <c r="L222" s="178">
        <f t="shared" si="50"/>
        <v>0</v>
      </c>
      <c r="M222" s="179">
        <f t="shared" ca="1" si="59"/>
        <v>0</v>
      </c>
      <c r="N222" s="179">
        <f t="shared" ca="1" si="61"/>
        <v>0</v>
      </c>
      <c r="O222" s="180">
        <f t="shared" ca="1" si="51"/>
        <v>0</v>
      </c>
      <c r="P222" s="181">
        <f t="shared" ca="1" si="60"/>
        <v>0</v>
      </c>
      <c r="Q222" s="182">
        <f t="shared" ca="1" si="52"/>
        <v>0</v>
      </c>
      <c r="R222" s="182">
        <f ca="1">IF(LEN(B222)&gt;0,'10'!R222-'10'!Q222,"")</f>
        <v>0</v>
      </c>
      <c r="S222" s="183"/>
      <c r="T222" s="33"/>
      <c r="U222" s="33"/>
      <c r="V222" s="33"/>
      <c r="W222" s="33"/>
      <c r="X222" s="33"/>
      <c r="Y222" s="33"/>
      <c r="AB222" s="243">
        <f>ROW()</f>
        <v>222</v>
      </c>
      <c r="AC222" s="118">
        <f t="shared" ca="1" si="25"/>
        <v>0</v>
      </c>
      <c r="AD222" s="118">
        <f t="shared" ca="1" si="26"/>
        <v>0</v>
      </c>
      <c r="AE222" s="119" t="str">
        <f t="shared" ca="1" si="53"/>
        <v>-</v>
      </c>
      <c r="AF222" s="118" t="str">
        <f t="shared" ca="1" si="54"/>
        <v>-</v>
      </c>
      <c r="AG222" s="119" t="str">
        <f t="shared" ca="1" si="55"/>
        <v>-</v>
      </c>
      <c r="AH222" s="118" t="str">
        <f t="shared" ca="1" si="56"/>
        <v>-</v>
      </c>
      <c r="AI222" s="118">
        <f t="shared" ca="1" si="57"/>
        <v>0</v>
      </c>
      <c r="AJ222" s="120">
        <f t="shared" ca="1" si="58"/>
        <v>0</v>
      </c>
      <c r="AK222" s="118">
        <f t="shared" ca="1" si="33"/>
        <v>0</v>
      </c>
      <c r="AL222" s="118">
        <f t="shared" ca="1" si="34"/>
        <v>0</v>
      </c>
    </row>
    <row r="223" spans="1:38" ht="27" customHeight="1" x14ac:dyDescent="0.25">
      <c r="A223" s="53">
        <f>'OSNOVNA PLAČA'!A217</f>
        <v>208</v>
      </c>
      <c r="B223" s="333" t="str">
        <f t="shared" ca="1" si="21"/>
        <v>A208</v>
      </c>
      <c r="C223" s="333"/>
      <c r="D223" s="54" t="str">
        <f>IF(LEN('OSNOVNA PLAČA'!C217)&gt;0,'OSNOVNA PLAČA'!C217,"")</f>
        <v/>
      </c>
      <c r="E223" s="55" t="str">
        <f>IF(LEN('OSNOVNA PLAČA'!D217)&gt;0,'OSNOVNA PLAČA'!D217,"")</f>
        <v/>
      </c>
      <c r="F223" s="164">
        <f ca="1">IF(LEN(B223)&gt;0,'OBRAČUNANA OSNOVNA PLAČA'!O217,"")</f>
        <v>0</v>
      </c>
      <c r="G223" s="57"/>
      <c r="H223" s="57"/>
      <c r="I223" s="57"/>
      <c r="J223" s="57"/>
      <c r="K223" s="57"/>
      <c r="L223" s="178">
        <f t="shared" si="50"/>
        <v>0</v>
      </c>
      <c r="M223" s="179">
        <f t="shared" ca="1" si="59"/>
        <v>0</v>
      </c>
      <c r="N223" s="179">
        <f t="shared" ca="1" si="61"/>
        <v>0</v>
      </c>
      <c r="O223" s="180">
        <f t="shared" ca="1" si="51"/>
        <v>0</v>
      </c>
      <c r="P223" s="181">
        <f t="shared" ca="1" si="60"/>
        <v>0</v>
      </c>
      <c r="Q223" s="182">
        <f t="shared" ca="1" si="52"/>
        <v>0</v>
      </c>
      <c r="R223" s="182">
        <f ca="1">IF(LEN(B223)&gt;0,'10'!R223-'10'!Q223,"")</f>
        <v>0</v>
      </c>
      <c r="S223" s="183"/>
      <c r="T223" s="33"/>
      <c r="U223" s="33"/>
      <c r="V223" s="33"/>
      <c r="W223" s="33"/>
      <c r="X223" s="33"/>
      <c r="Y223" s="33"/>
      <c r="AB223" s="243">
        <f>ROW()</f>
        <v>223</v>
      </c>
      <c r="AC223" s="118">
        <f t="shared" ca="1" si="25"/>
        <v>0</v>
      </c>
      <c r="AD223" s="118">
        <f t="shared" ca="1" si="26"/>
        <v>0</v>
      </c>
      <c r="AE223" s="119" t="str">
        <f t="shared" ca="1" si="53"/>
        <v>-</v>
      </c>
      <c r="AF223" s="118" t="str">
        <f t="shared" ca="1" si="54"/>
        <v>-</v>
      </c>
      <c r="AG223" s="119" t="str">
        <f t="shared" ca="1" si="55"/>
        <v>-</v>
      </c>
      <c r="AH223" s="118" t="str">
        <f t="shared" ca="1" si="56"/>
        <v>-</v>
      </c>
      <c r="AI223" s="118">
        <f t="shared" ca="1" si="57"/>
        <v>0</v>
      </c>
      <c r="AJ223" s="120">
        <f t="shared" ca="1" si="58"/>
        <v>0</v>
      </c>
      <c r="AK223" s="118">
        <f t="shared" ca="1" si="33"/>
        <v>0</v>
      </c>
      <c r="AL223" s="118">
        <f t="shared" ca="1" si="34"/>
        <v>0</v>
      </c>
    </row>
    <row r="224" spans="1:38" ht="27" customHeight="1" x14ac:dyDescent="0.25">
      <c r="A224" s="53">
        <f>'OSNOVNA PLAČA'!A218</f>
        <v>209</v>
      </c>
      <c r="B224" s="333" t="str">
        <f t="shared" ca="1" si="21"/>
        <v>A209</v>
      </c>
      <c r="C224" s="333"/>
      <c r="D224" s="54" t="str">
        <f>IF(LEN('OSNOVNA PLAČA'!C218)&gt;0,'OSNOVNA PLAČA'!C218,"")</f>
        <v/>
      </c>
      <c r="E224" s="55" t="str">
        <f>IF(LEN('OSNOVNA PLAČA'!D218)&gt;0,'OSNOVNA PLAČA'!D218,"")</f>
        <v/>
      </c>
      <c r="F224" s="164">
        <f ca="1">IF(LEN(B224)&gt;0,'OBRAČUNANA OSNOVNA PLAČA'!O218,"")</f>
        <v>0</v>
      </c>
      <c r="G224" s="57"/>
      <c r="H224" s="57"/>
      <c r="I224" s="57"/>
      <c r="J224" s="57"/>
      <c r="K224" s="57"/>
      <c r="L224" s="178">
        <f t="shared" si="50"/>
        <v>0</v>
      </c>
      <c r="M224" s="179">
        <f t="shared" ca="1" si="59"/>
        <v>0</v>
      </c>
      <c r="N224" s="179">
        <f t="shared" ca="1" si="61"/>
        <v>0</v>
      </c>
      <c r="O224" s="180">
        <f t="shared" ca="1" si="51"/>
        <v>0</v>
      </c>
      <c r="P224" s="181">
        <f t="shared" ca="1" si="60"/>
        <v>0</v>
      </c>
      <c r="Q224" s="182">
        <f t="shared" ca="1" si="52"/>
        <v>0</v>
      </c>
      <c r="R224" s="182">
        <f ca="1">IF(LEN(B224)&gt;0,'10'!R224-'10'!Q224,"")</f>
        <v>0</v>
      </c>
      <c r="S224" s="183"/>
      <c r="T224" s="33"/>
      <c r="U224" s="33"/>
      <c r="V224" s="33"/>
      <c r="W224" s="33"/>
      <c r="X224" s="33"/>
      <c r="Y224" s="33"/>
      <c r="AB224" s="243">
        <f>ROW()</f>
        <v>224</v>
      </c>
      <c r="AC224" s="118">
        <f t="shared" ca="1" si="25"/>
        <v>0</v>
      </c>
      <c r="AD224" s="118">
        <f t="shared" ca="1" si="26"/>
        <v>0</v>
      </c>
      <c r="AE224" s="119" t="str">
        <f t="shared" ca="1" si="53"/>
        <v>-</v>
      </c>
      <c r="AF224" s="118" t="str">
        <f t="shared" ca="1" si="54"/>
        <v>-</v>
      </c>
      <c r="AG224" s="119" t="str">
        <f t="shared" ca="1" si="55"/>
        <v>-</v>
      </c>
      <c r="AH224" s="118" t="str">
        <f t="shared" ca="1" si="56"/>
        <v>-</v>
      </c>
      <c r="AI224" s="118">
        <f t="shared" ca="1" si="57"/>
        <v>0</v>
      </c>
      <c r="AJ224" s="120">
        <f t="shared" ca="1" si="58"/>
        <v>0</v>
      </c>
      <c r="AK224" s="118">
        <f t="shared" ca="1" si="33"/>
        <v>0</v>
      </c>
      <c r="AL224" s="118">
        <f t="shared" ca="1" si="34"/>
        <v>0</v>
      </c>
    </row>
    <row r="225" spans="1:38" ht="27" customHeight="1" x14ac:dyDescent="0.25">
      <c r="A225" s="53">
        <f>'OSNOVNA PLAČA'!A219</f>
        <v>210</v>
      </c>
      <c r="B225" s="333" t="str">
        <f t="shared" ca="1" si="21"/>
        <v>A210</v>
      </c>
      <c r="C225" s="333"/>
      <c r="D225" s="54" t="str">
        <f>IF(LEN('OSNOVNA PLAČA'!C219)&gt;0,'OSNOVNA PLAČA'!C219,"")</f>
        <v/>
      </c>
      <c r="E225" s="55" t="str">
        <f>IF(LEN('OSNOVNA PLAČA'!D219)&gt;0,'OSNOVNA PLAČA'!D219,"")</f>
        <v/>
      </c>
      <c r="F225" s="164">
        <f ca="1">IF(LEN(B225)&gt;0,'OBRAČUNANA OSNOVNA PLAČA'!O219,"")</f>
        <v>0</v>
      </c>
      <c r="G225" s="57"/>
      <c r="H225" s="57"/>
      <c r="I225" s="57"/>
      <c r="J225" s="57"/>
      <c r="K225" s="57"/>
      <c r="L225" s="178">
        <f t="shared" si="50"/>
        <v>0</v>
      </c>
      <c r="M225" s="179">
        <f t="shared" ca="1" si="59"/>
        <v>0</v>
      </c>
      <c r="N225" s="179">
        <f t="shared" ca="1" si="61"/>
        <v>0</v>
      </c>
      <c r="O225" s="180">
        <f t="shared" ca="1" si="51"/>
        <v>0</v>
      </c>
      <c r="P225" s="181">
        <f t="shared" ca="1" si="60"/>
        <v>0</v>
      </c>
      <c r="Q225" s="182">
        <f t="shared" ca="1" si="52"/>
        <v>0</v>
      </c>
      <c r="R225" s="182">
        <f ca="1">IF(LEN(B225)&gt;0,'10'!R225-'10'!Q225,"")</f>
        <v>0</v>
      </c>
      <c r="S225" s="183"/>
      <c r="T225" s="33"/>
      <c r="U225" s="33"/>
      <c r="V225" s="33"/>
      <c r="W225" s="33"/>
      <c r="X225" s="33"/>
      <c r="Y225" s="33"/>
      <c r="AB225" s="243">
        <f>ROW()</f>
        <v>225</v>
      </c>
      <c r="AC225" s="118">
        <f t="shared" ca="1" si="25"/>
        <v>0</v>
      </c>
      <c r="AD225" s="118">
        <f t="shared" ca="1" si="26"/>
        <v>0</v>
      </c>
      <c r="AE225" s="119" t="str">
        <f t="shared" ca="1" si="53"/>
        <v>-</v>
      </c>
      <c r="AF225" s="118" t="str">
        <f t="shared" ca="1" si="54"/>
        <v>-</v>
      </c>
      <c r="AG225" s="119" t="str">
        <f t="shared" ca="1" si="55"/>
        <v>-</v>
      </c>
      <c r="AH225" s="118" t="str">
        <f t="shared" ca="1" si="56"/>
        <v>-</v>
      </c>
      <c r="AI225" s="118">
        <f t="shared" ca="1" si="57"/>
        <v>0</v>
      </c>
      <c r="AJ225" s="120">
        <f t="shared" ca="1" si="58"/>
        <v>0</v>
      </c>
      <c r="AK225" s="118">
        <f t="shared" ca="1" si="33"/>
        <v>0</v>
      </c>
      <c r="AL225" s="118">
        <f t="shared" ca="1" si="34"/>
        <v>0</v>
      </c>
    </row>
    <row r="226" spans="1:38" ht="27" customHeight="1" x14ac:dyDescent="0.25">
      <c r="A226" s="53">
        <f>'OSNOVNA PLAČA'!A220</f>
        <v>211</v>
      </c>
      <c r="B226" s="333" t="str">
        <f t="shared" ca="1" si="21"/>
        <v>A211</v>
      </c>
      <c r="C226" s="333"/>
      <c r="D226" s="54" t="str">
        <f>IF(LEN('OSNOVNA PLAČA'!C220)&gt;0,'OSNOVNA PLAČA'!C220,"")</f>
        <v/>
      </c>
      <c r="E226" s="55" t="str">
        <f>IF(LEN('OSNOVNA PLAČA'!D220)&gt;0,'OSNOVNA PLAČA'!D220,"")</f>
        <v/>
      </c>
      <c r="F226" s="164">
        <f ca="1">IF(LEN(B226)&gt;0,'OBRAČUNANA OSNOVNA PLAČA'!O220,"")</f>
        <v>0</v>
      </c>
      <c r="G226" s="57"/>
      <c r="H226" s="57"/>
      <c r="I226" s="57"/>
      <c r="J226" s="57"/>
      <c r="K226" s="57"/>
      <c r="L226" s="178">
        <f t="shared" si="50"/>
        <v>0</v>
      </c>
      <c r="M226" s="179">
        <f t="shared" ca="1" si="59"/>
        <v>0</v>
      </c>
      <c r="N226" s="179">
        <f t="shared" ca="1" si="61"/>
        <v>0</v>
      </c>
      <c r="O226" s="180">
        <f t="shared" ca="1" si="51"/>
        <v>0</v>
      </c>
      <c r="P226" s="181">
        <f t="shared" ca="1" si="60"/>
        <v>0</v>
      </c>
      <c r="Q226" s="182">
        <f t="shared" ca="1" si="52"/>
        <v>0</v>
      </c>
      <c r="R226" s="182">
        <f ca="1">IF(LEN(B226)&gt;0,'10'!R226-'10'!Q226,"")</f>
        <v>0</v>
      </c>
      <c r="S226" s="183"/>
      <c r="T226" s="33"/>
      <c r="U226" s="33"/>
      <c r="V226" s="33"/>
      <c r="W226" s="33"/>
      <c r="X226" s="33"/>
      <c r="Y226" s="33"/>
      <c r="AB226" s="243">
        <f>ROW()</f>
        <v>226</v>
      </c>
      <c r="AC226" s="118">
        <f t="shared" ca="1" si="25"/>
        <v>0</v>
      </c>
      <c r="AD226" s="118">
        <f t="shared" ca="1" si="26"/>
        <v>0</v>
      </c>
      <c r="AE226" s="119" t="str">
        <f t="shared" ca="1" si="53"/>
        <v>-</v>
      </c>
      <c r="AF226" s="118" t="str">
        <f t="shared" ca="1" si="54"/>
        <v>-</v>
      </c>
      <c r="AG226" s="119" t="str">
        <f t="shared" ca="1" si="55"/>
        <v>-</v>
      </c>
      <c r="AH226" s="118" t="str">
        <f t="shared" ca="1" si="56"/>
        <v>-</v>
      </c>
      <c r="AI226" s="118">
        <f t="shared" ca="1" si="57"/>
        <v>0</v>
      </c>
      <c r="AJ226" s="120">
        <f t="shared" ca="1" si="58"/>
        <v>0</v>
      </c>
      <c r="AK226" s="118">
        <f t="shared" ca="1" si="33"/>
        <v>0</v>
      </c>
      <c r="AL226" s="118">
        <f t="shared" ca="1" si="34"/>
        <v>0</v>
      </c>
    </row>
    <row r="227" spans="1:38" ht="27" customHeight="1" x14ac:dyDescent="0.25">
      <c r="A227" s="53">
        <f>'OSNOVNA PLAČA'!A221</f>
        <v>212</v>
      </c>
      <c r="B227" s="333" t="str">
        <f t="shared" ca="1" si="21"/>
        <v>A212</v>
      </c>
      <c r="C227" s="333"/>
      <c r="D227" s="54" t="str">
        <f>IF(LEN('OSNOVNA PLAČA'!C221)&gt;0,'OSNOVNA PLAČA'!C221,"")</f>
        <v/>
      </c>
      <c r="E227" s="55" t="str">
        <f>IF(LEN('OSNOVNA PLAČA'!D221)&gt;0,'OSNOVNA PLAČA'!D221,"")</f>
        <v/>
      </c>
      <c r="F227" s="164">
        <f ca="1">IF(LEN(B227)&gt;0,'OBRAČUNANA OSNOVNA PLAČA'!O221,"")</f>
        <v>0</v>
      </c>
      <c r="G227" s="57"/>
      <c r="H227" s="57"/>
      <c r="I227" s="57"/>
      <c r="J227" s="57"/>
      <c r="K227" s="57"/>
      <c r="L227" s="178">
        <f t="shared" si="50"/>
        <v>0</v>
      </c>
      <c r="M227" s="179">
        <f t="shared" ca="1" si="59"/>
        <v>0</v>
      </c>
      <c r="N227" s="179">
        <f t="shared" ca="1" si="61"/>
        <v>0</v>
      </c>
      <c r="O227" s="180">
        <f t="shared" ca="1" si="51"/>
        <v>0</v>
      </c>
      <c r="P227" s="181">
        <f t="shared" ca="1" si="60"/>
        <v>0</v>
      </c>
      <c r="Q227" s="182">
        <f t="shared" ca="1" si="52"/>
        <v>0</v>
      </c>
      <c r="R227" s="182">
        <f ca="1">IF(LEN(B227)&gt;0,'10'!R227-'10'!Q227,"")</f>
        <v>0</v>
      </c>
      <c r="S227" s="183"/>
      <c r="T227" s="33"/>
      <c r="U227" s="33"/>
      <c r="V227" s="33"/>
      <c r="W227" s="33"/>
      <c r="X227" s="33"/>
      <c r="Y227" s="33"/>
      <c r="AB227" s="243">
        <f>ROW()</f>
        <v>227</v>
      </c>
      <c r="AC227" s="118">
        <f t="shared" ca="1" si="25"/>
        <v>0</v>
      </c>
      <c r="AD227" s="118">
        <f t="shared" ca="1" si="26"/>
        <v>0</v>
      </c>
      <c r="AE227" s="119" t="str">
        <f t="shared" ca="1" si="53"/>
        <v>-</v>
      </c>
      <c r="AF227" s="118" t="str">
        <f t="shared" ca="1" si="54"/>
        <v>-</v>
      </c>
      <c r="AG227" s="119" t="str">
        <f t="shared" ca="1" si="55"/>
        <v>-</v>
      </c>
      <c r="AH227" s="118" t="str">
        <f t="shared" ca="1" si="56"/>
        <v>-</v>
      </c>
      <c r="AI227" s="118">
        <f t="shared" ca="1" si="57"/>
        <v>0</v>
      </c>
      <c r="AJ227" s="120">
        <f t="shared" ca="1" si="58"/>
        <v>0</v>
      </c>
      <c r="AK227" s="118">
        <f t="shared" ca="1" si="33"/>
        <v>0</v>
      </c>
      <c r="AL227" s="118">
        <f t="shared" ca="1" si="34"/>
        <v>0</v>
      </c>
    </row>
    <row r="228" spans="1:38" ht="27" customHeight="1" x14ac:dyDescent="0.25">
      <c r="A228" s="53">
        <f>'OSNOVNA PLAČA'!A222</f>
        <v>213</v>
      </c>
      <c r="B228" s="333" t="str">
        <f t="shared" ca="1" si="21"/>
        <v>A213</v>
      </c>
      <c r="C228" s="333"/>
      <c r="D228" s="54" t="str">
        <f>IF(LEN('OSNOVNA PLAČA'!C222)&gt;0,'OSNOVNA PLAČA'!C222,"")</f>
        <v/>
      </c>
      <c r="E228" s="55" t="str">
        <f>IF(LEN('OSNOVNA PLAČA'!D222)&gt;0,'OSNOVNA PLAČA'!D222,"")</f>
        <v/>
      </c>
      <c r="F228" s="164">
        <f ca="1">IF(LEN(B228)&gt;0,'OBRAČUNANA OSNOVNA PLAČA'!O222,"")</f>
        <v>0</v>
      </c>
      <c r="G228" s="57"/>
      <c r="H228" s="57"/>
      <c r="I228" s="57"/>
      <c r="J228" s="57"/>
      <c r="K228" s="57"/>
      <c r="L228" s="178">
        <f t="shared" si="50"/>
        <v>0</v>
      </c>
      <c r="M228" s="179">
        <f t="shared" ca="1" si="59"/>
        <v>0</v>
      </c>
      <c r="N228" s="179">
        <f t="shared" ca="1" si="61"/>
        <v>0</v>
      </c>
      <c r="O228" s="180">
        <f t="shared" ca="1" si="51"/>
        <v>0</v>
      </c>
      <c r="P228" s="181">
        <f t="shared" ca="1" si="60"/>
        <v>0</v>
      </c>
      <c r="Q228" s="182">
        <f t="shared" ca="1" si="52"/>
        <v>0</v>
      </c>
      <c r="R228" s="182">
        <f ca="1">IF(LEN(B228)&gt;0,'10'!R228-'10'!Q228,"")</f>
        <v>0</v>
      </c>
      <c r="S228" s="183"/>
      <c r="T228" s="33"/>
      <c r="U228" s="33"/>
      <c r="V228" s="33"/>
      <c r="W228" s="33"/>
      <c r="X228" s="33"/>
      <c r="Y228" s="33"/>
      <c r="AB228" s="243">
        <f>ROW()</f>
        <v>228</v>
      </c>
      <c r="AC228" s="118">
        <f t="shared" ca="1" si="25"/>
        <v>0</v>
      </c>
      <c r="AD228" s="118">
        <f t="shared" ca="1" si="26"/>
        <v>0</v>
      </c>
      <c r="AE228" s="119" t="str">
        <f t="shared" ca="1" si="53"/>
        <v>-</v>
      </c>
      <c r="AF228" s="118" t="str">
        <f t="shared" ca="1" si="54"/>
        <v>-</v>
      </c>
      <c r="AG228" s="119" t="str">
        <f t="shared" ca="1" si="55"/>
        <v>-</v>
      </c>
      <c r="AH228" s="118" t="str">
        <f t="shared" ca="1" si="56"/>
        <v>-</v>
      </c>
      <c r="AI228" s="118">
        <f t="shared" ca="1" si="57"/>
        <v>0</v>
      </c>
      <c r="AJ228" s="120">
        <f t="shared" ca="1" si="58"/>
        <v>0</v>
      </c>
      <c r="AK228" s="118">
        <f t="shared" ca="1" si="33"/>
        <v>0</v>
      </c>
      <c r="AL228" s="118">
        <f t="shared" ca="1" si="34"/>
        <v>0</v>
      </c>
    </row>
    <row r="229" spans="1:38" ht="27" customHeight="1" x14ac:dyDescent="0.25">
      <c r="A229" s="53">
        <f>'OSNOVNA PLAČA'!A223</f>
        <v>214</v>
      </c>
      <c r="B229" s="333" t="str">
        <f t="shared" ca="1" si="21"/>
        <v>A214</v>
      </c>
      <c r="C229" s="333"/>
      <c r="D229" s="54" t="str">
        <f>IF(LEN('OSNOVNA PLAČA'!C223)&gt;0,'OSNOVNA PLAČA'!C223,"")</f>
        <v/>
      </c>
      <c r="E229" s="55" t="str">
        <f>IF(LEN('OSNOVNA PLAČA'!D223)&gt;0,'OSNOVNA PLAČA'!D223,"")</f>
        <v/>
      </c>
      <c r="F229" s="164">
        <f ca="1">IF(LEN(B229)&gt;0,'OBRAČUNANA OSNOVNA PLAČA'!O223,"")</f>
        <v>0</v>
      </c>
      <c r="G229" s="57"/>
      <c r="H229" s="57"/>
      <c r="I229" s="57"/>
      <c r="J229" s="57"/>
      <c r="K229" s="57"/>
      <c r="L229" s="178">
        <f t="shared" si="50"/>
        <v>0</v>
      </c>
      <c r="M229" s="179">
        <f t="shared" ca="1" si="59"/>
        <v>0</v>
      </c>
      <c r="N229" s="179">
        <f t="shared" ca="1" si="61"/>
        <v>0</v>
      </c>
      <c r="O229" s="180">
        <f t="shared" ca="1" si="51"/>
        <v>0</v>
      </c>
      <c r="P229" s="181">
        <f t="shared" ca="1" si="60"/>
        <v>0</v>
      </c>
      <c r="Q229" s="182">
        <f t="shared" ca="1" si="52"/>
        <v>0</v>
      </c>
      <c r="R229" s="182">
        <f ca="1">IF(LEN(B229)&gt;0,'10'!R229-'10'!Q229,"")</f>
        <v>0</v>
      </c>
      <c r="S229" s="183"/>
      <c r="T229" s="33"/>
      <c r="U229" s="33"/>
      <c r="V229" s="33"/>
      <c r="W229" s="33"/>
      <c r="X229" s="33"/>
      <c r="Y229" s="33"/>
      <c r="AB229" s="243">
        <f>ROW()</f>
        <v>229</v>
      </c>
      <c r="AC229" s="118">
        <f t="shared" ca="1" si="25"/>
        <v>0</v>
      </c>
      <c r="AD229" s="118">
        <f t="shared" ca="1" si="26"/>
        <v>0</v>
      </c>
      <c r="AE229" s="119" t="str">
        <f t="shared" ca="1" si="53"/>
        <v>-</v>
      </c>
      <c r="AF229" s="118" t="str">
        <f t="shared" ca="1" si="54"/>
        <v>-</v>
      </c>
      <c r="AG229" s="119" t="str">
        <f t="shared" ca="1" si="55"/>
        <v>-</v>
      </c>
      <c r="AH229" s="118" t="str">
        <f t="shared" ca="1" si="56"/>
        <v>-</v>
      </c>
      <c r="AI229" s="118">
        <f t="shared" ca="1" si="57"/>
        <v>0</v>
      </c>
      <c r="AJ229" s="120">
        <f t="shared" ca="1" si="58"/>
        <v>0</v>
      </c>
      <c r="AK229" s="118">
        <f t="shared" ca="1" si="33"/>
        <v>0</v>
      </c>
      <c r="AL229" s="118">
        <f t="shared" ca="1" si="34"/>
        <v>0</v>
      </c>
    </row>
    <row r="230" spans="1:38" ht="27" customHeight="1" x14ac:dyDescent="0.25">
      <c r="A230" s="53">
        <f>'OSNOVNA PLAČA'!A224</f>
        <v>215</v>
      </c>
      <c r="B230" s="333" t="str">
        <f t="shared" ca="1" si="21"/>
        <v>A215</v>
      </c>
      <c r="C230" s="333"/>
      <c r="D230" s="54" t="str">
        <f>IF(LEN('OSNOVNA PLAČA'!C224)&gt;0,'OSNOVNA PLAČA'!C224,"")</f>
        <v/>
      </c>
      <c r="E230" s="55" t="str">
        <f>IF(LEN('OSNOVNA PLAČA'!D224)&gt;0,'OSNOVNA PLAČA'!D224,"")</f>
        <v/>
      </c>
      <c r="F230" s="164">
        <f ca="1">IF(LEN(B230)&gt;0,'OBRAČUNANA OSNOVNA PLAČA'!O224,"")</f>
        <v>0</v>
      </c>
      <c r="G230" s="57"/>
      <c r="H230" s="57"/>
      <c r="I230" s="57"/>
      <c r="J230" s="57"/>
      <c r="K230" s="57"/>
      <c r="L230" s="178">
        <f t="shared" si="50"/>
        <v>0</v>
      </c>
      <c r="M230" s="179">
        <f t="shared" ca="1" si="59"/>
        <v>0</v>
      </c>
      <c r="N230" s="179">
        <f t="shared" ca="1" si="61"/>
        <v>0</v>
      </c>
      <c r="O230" s="180">
        <f t="shared" ca="1" si="51"/>
        <v>0</v>
      </c>
      <c r="P230" s="181">
        <f t="shared" ca="1" si="60"/>
        <v>0</v>
      </c>
      <c r="Q230" s="182">
        <f t="shared" ca="1" si="52"/>
        <v>0</v>
      </c>
      <c r="R230" s="182">
        <f ca="1">IF(LEN(B230)&gt;0,'10'!R230-'10'!Q230,"")</f>
        <v>0</v>
      </c>
      <c r="S230" s="183"/>
      <c r="T230" s="33"/>
      <c r="U230" s="33"/>
      <c r="V230" s="33"/>
      <c r="W230" s="33"/>
      <c r="X230" s="33"/>
      <c r="Y230" s="33"/>
      <c r="AB230" s="243">
        <f>ROW()</f>
        <v>230</v>
      </c>
      <c r="AC230" s="118">
        <f t="shared" ca="1" si="25"/>
        <v>0</v>
      </c>
      <c r="AD230" s="118">
        <f t="shared" ca="1" si="26"/>
        <v>0</v>
      </c>
      <c r="AE230" s="119" t="str">
        <f t="shared" ca="1" si="53"/>
        <v>-</v>
      </c>
      <c r="AF230" s="118" t="str">
        <f t="shared" ca="1" si="54"/>
        <v>-</v>
      </c>
      <c r="AG230" s="119" t="str">
        <f t="shared" ca="1" si="55"/>
        <v>-</v>
      </c>
      <c r="AH230" s="118" t="str">
        <f t="shared" ca="1" si="56"/>
        <v>-</v>
      </c>
      <c r="AI230" s="118">
        <f t="shared" ca="1" si="57"/>
        <v>0</v>
      </c>
      <c r="AJ230" s="120">
        <f t="shared" ca="1" si="58"/>
        <v>0</v>
      </c>
      <c r="AK230" s="118">
        <f t="shared" ca="1" si="33"/>
        <v>0</v>
      </c>
      <c r="AL230" s="118">
        <f t="shared" ca="1" si="34"/>
        <v>0</v>
      </c>
    </row>
    <row r="231" spans="1:38" ht="27" customHeight="1" x14ac:dyDescent="0.25">
      <c r="A231" s="53">
        <f>'OSNOVNA PLAČA'!A225</f>
        <v>216</v>
      </c>
      <c r="B231" s="333" t="str">
        <f t="shared" ca="1" si="21"/>
        <v>A216</v>
      </c>
      <c r="C231" s="333"/>
      <c r="D231" s="54" t="str">
        <f>IF(LEN('OSNOVNA PLAČA'!C225)&gt;0,'OSNOVNA PLAČA'!C225,"")</f>
        <v/>
      </c>
      <c r="E231" s="55" t="str">
        <f>IF(LEN('OSNOVNA PLAČA'!D225)&gt;0,'OSNOVNA PLAČA'!D225,"")</f>
        <v/>
      </c>
      <c r="F231" s="164">
        <f ca="1">IF(LEN(B231)&gt;0,'OBRAČUNANA OSNOVNA PLAČA'!O225,"")</f>
        <v>0</v>
      </c>
      <c r="G231" s="57"/>
      <c r="H231" s="57"/>
      <c r="I231" s="57"/>
      <c r="J231" s="57"/>
      <c r="K231" s="57"/>
      <c r="L231" s="178">
        <f t="shared" si="50"/>
        <v>0</v>
      </c>
      <c r="M231" s="179">
        <f t="shared" ca="1" si="59"/>
        <v>0</v>
      </c>
      <c r="N231" s="179">
        <f t="shared" ca="1" si="61"/>
        <v>0</v>
      </c>
      <c r="O231" s="180">
        <f t="shared" ca="1" si="51"/>
        <v>0</v>
      </c>
      <c r="P231" s="181">
        <f t="shared" ca="1" si="60"/>
        <v>0</v>
      </c>
      <c r="Q231" s="182">
        <f t="shared" ca="1" si="52"/>
        <v>0</v>
      </c>
      <c r="R231" s="182">
        <f ca="1">IF(LEN(B231)&gt;0,'10'!R231-'10'!Q231,"")</f>
        <v>0</v>
      </c>
      <c r="S231" s="183"/>
      <c r="T231" s="33"/>
      <c r="U231" s="33"/>
      <c r="V231" s="33"/>
      <c r="W231" s="33"/>
      <c r="X231" s="33"/>
      <c r="Y231" s="33"/>
      <c r="AB231" s="243">
        <f>ROW()</f>
        <v>231</v>
      </c>
      <c r="AC231" s="118">
        <f t="shared" ca="1" si="25"/>
        <v>0</v>
      </c>
      <c r="AD231" s="118">
        <f t="shared" ca="1" si="26"/>
        <v>0</v>
      </c>
      <c r="AE231" s="119" t="str">
        <f t="shared" ca="1" si="53"/>
        <v>-</v>
      </c>
      <c r="AF231" s="118" t="str">
        <f t="shared" ca="1" si="54"/>
        <v>-</v>
      </c>
      <c r="AG231" s="119" t="str">
        <f t="shared" ca="1" si="55"/>
        <v>-</v>
      </c>
      <c r="AH231" s="118" t="str">
        <f t="shared" ca="1" si="56"/>
        <v>-</v>
      </c>
      <c r="AI231" s="118">
        <f t="shared" ca="1" si="57"/>
        <v>0</v>
      </c>
      <c r="AJ231" s="120">
        <f t="shared" ca="1" si="58"/>
        <v>0</v>
      </c>
      <c r="AK231" s="118">
        <f t="shared" ca="1" si="33"/>
        <v>0</v>
      </c>
      <c r="AL231" s="118">
        <f t="shared" ca="1" si="34"/>
        <v>0</v>
      </c>
    </row>
    <row r="232" spans="1:38" ht="27" customHeight="1" x14ac:dyDescent="0.25">
      <c r="A232" s="53">
        <f>'OSNOVNA PLAČA'!A226</f>
        <v>217</v>
      </c>
      <c r="B232" s="333" t="str">
        <f t="shared" ca="1" si="21"/>
        <v>A217</v>
      </c>
      <c r="C232" s="333"/>
      <c r="D232" s="54" t="str">
        <f>IF(LEN('OSNOVNA PLAČA'!C226)&gt;0,'OSNOVNA PLAČA'!C226,"")</f>
        <v/>
      </c>
      <c r="E232" s="55" t="str">
        <f>IF(LEN('OSNOVNA PLAČA'!D226)&gt;0,'OSNOVNA PLAČA'!D226,"")</f>
        <v/>
      </c>
      <c r="F232" s="164">
        <f ca="1">IF(LEN(B232)&gt;0,'OBRAČUNANA OSNOVNA PLAČA'!O226,"")</f>
        <v>0</v>
      </c>
      <c r="G232" s="57"/>
      <c r="H232" s="57"/>
      <c r="I232" s="57"/>
      <c r="J232" s="57"/>
      <c r="K232" s="57"/>
      <c r="L232" s="178">
        <f t="shared" si="50"/>
        <v>0</v>
      </c>
      <c r="M232" s="179">
        <f t="shared" ca="1" si="59"/>
        <v>0</v>
      </c>
      <c r="N232" s="179">
        <f t="shared" ca="1" si="61"/>
        <v>0</v>
      </c>
      <c r="O232" s="180">
        <f t="shared" ca="1" si="51"/>
        <v>0</v>
      </c>
      <c r="P232" s="181">
        <f t="shared" ca="1" si="60"/>
        <v>0</v>
      </c>
      <c r="Q232" s="182">
        <f t="shared" ca="1" si="52"/>
        <v>0</v>
      </c>
      <c r="R232" s="182">
        <f ca="1">IF(LEN(B232)&gt;0,'10'!R232-'10'!Q232,"")</f>
        <v>0</v>
      </c>
      <c r="S232" s="183"/>
      <c r="T232" s="33"/>
      <c r="U232" s="33"/>
      <c r="V232" s="33"/>
      <c r="W232" s="33"/>
      <c r="X232" s="33"/>
      <c r="Y232" s="33"/>
      <c r="AB232" s="243">
        <f>ROW()</f>
        <v>232</v>
      </c>
      <c r="AC232" s="118">
        <f t="shared" ca="1" si="25"/>
        <v>0</v>
      </c>
      <c r="AD232" s="118">
        <f t="shared" ca="1" si="26"/>
        <v>0</v>
      </c>
      <c r="AE232" s="119" t="str">
        <f t="shared" ca="1" si="53"/>
        <v>-</v>
      </c>
      <c r="AF232" s="118" t="str">
        <f t="shared" ca="1" si="54"/>
        <v>-</v>
      </c>
      <c r="AG232" s="119" t="str">
        <f t="shared" ca="1" si="55"/>
        <v>-</v>
      </c>
      <c r="AH232" s="118" t="str">
        <f t="shared" ca="1" si="56"/>
        <v>-</v>
      </c>
      <c r="AI232" s="118">
        <f t="shared" ca="1" si="57"/>
        <v>0</v>
      </c>
      <c r="AJ232" s="120">
        <f t="shared" ca="1" si="58"/>
        <v>0</v>
      </c>
      <c r="AK232" s="118">
        <f t="shared" ca="1" si="33"/>
        <v>0</v>
      </c>
      <c r="AL232" s="118">
        <f t="shared" ca="1" si="34"/>
        <v>0</v>
      </c>
    </row>
    <row r="233" spans="1:38" ht="27" customHeight="1" x14ac:dyDescent="0.25">
      <c r="A233" s="53">
        <f>'OSNOVNA PLAČA'!A227</f>
        <v>218</v>
      </c>
      <c r="B233" s="333" t="str">
        <f t="shared" ca="1" si="21"/>
        <v>A218</v>
      </c>
      <c r="C233" s="333"/>
      <c r="D233" s="54" t="str">
        <f>IF(LEN('OSNOVNA PLAČA'!C227)&gt;0,'OSNOVNA PLAČA'!C227,"")</f>
        <v/>
      </c>
      <c r="E233" s="55" t="str">
        <f>IF(LEN('OSNOVNA PLAČA'!D227)&gt;0,'OSNOVNA PLAČA'!D227,"")</f>
        <v/>
      </c>
      <c r="F233" s="164">
        <f ca="1">IF(LEN(B233)&gt;0,'OBRAČUNANA OSNOVNA PLAČA'!O227,"")</f>
        <v>0</v>
      </c>
      <c r="G233" s="57"/>
      <c r="H233" s="57"/>
      <c r="I233" s="57"/>
      <c r="J233" s="57"/>
      <c r="K233" s="57"/>
      <c r="L233" s="178">
        <f t="shared" si="50"/>
        <v>0</v>
      </c>
      <c r="M233" s="179">
        <f t="shared" ca="1" si="59"/>
        <v>0</v>
      </c>
      <c r="N233" s="179">
        <f t="shared" ca="1" si="61"/>
        <v>0</v>
      </c>
      <c r="O233" s="180">
        <f t="shared" ca="1" si="51"/>
        <v>0</v>
      </c>
      <c r="P233" s="181">
        <f t="shared" ca="1" si="60"/>
        <v>0</v>
      </c>
      <c r="Q233" s="182">
        <f t="shared" ca="1" si="52"/>
        <v>0</v>
      </c>
      <c r="R233" s="182">
        <f ca="1">IF(LEN(B233)&gt;0,'10'!R233-'10'!Q233,"")</f>
        <v>0</v>
      </c>
      <c r="S233" s="183"/>
      <c r="T233" s="33"/>
      <c r="U233" s="33"/>
      <c r="V233" s="33"/>
      <c r="W233" s="33"/>
      <c r="X233" s="33"/>
      <c r="Y233" s="33"/>
      <c r="AB233" s="243">
        <f>ROW()</f>
        <v>233</v>
      </c>
      <c r="AC233" s="118">
        <f t="shared" ca="1" si="25"/>
        <v>0</v>
      </c>
      <c r="AD233" s="118">
        <f t="shared" ca="1" si="26"/>
        <v>0</v>
      </c>
      <c r="AE233" s="119" t="str">
        <f t="shared" ca="1" si="53"/>
        <v>-</v>
      </c>
      <c r="AF233" s="118" t="str">
        <f t="shared" ca="1" si="54"/>
        <v>-</v>
      </c>
      <c r="AG233" s="119" t="str">
        <f t="shared" ca="1" si="55"/>
        <v>-</v>
      </c>
      <c r="AH233" s="118" t="str">
        <f t="shared" ca="1" si="56"/>
        <v>-</v>
      </c>
      <c r="AI233" s="118">
        <f t="shared" ca="1" si="57"/>
        <v>0</v>
      </c>
      <c r="AJ233" s="120">
        <f t="shared" ca="1" si="58"/>
        <v>0</v>
      </c>
      <c r="AK233" s="118">
        <f t="shared" ca="1" si="33"/>
        <v>0</v>
      </c>
      <c r="AL233" s="118">
        <f t="shared" ca="1" si="34"/>
        <v>0</v>
      </c>
    </row>
    <row r="234" spans="1:38" ht="27" customHeight="1" x14ac:dyDescent="0.25">
      <c r="A234" s="53">
        <f>'OSNOVNA PLAČA'!A228</f>
        <v>219</v>
      </c>
      <c r="B234" s="333" t="str">
        <f t="shared" ca="1" si="21"/>
        <v>A219</v>
      </c>
      <c r="C234" s="333"/>
      <c r="D234" s="54" t="str">
        <f>IF(LEN('OSNOVNA PLAČA'!C228)&gt;0,'OSNOVNA PLAČA'!C228,"")</f>
        <v/>
      </c>
      <c r="E234" s="55" t="str">
        <f>IF(LEN('OSNOVNA PLAČA'!D228)&gt;0,'OSNOVNA PLAČA'!D228,"")</f>
        <v/>
      </c>
      <c r="F234" s="164">
        <f ca="1">IF(LEN(B234)&gt;0,'OBRAČUNANA OSNOVNA PLAČA'!O228,"")</f>
        <v>0</v>
      </c>
      <c r="G234" s="57"/>
      <c r="H234" s="57"/>
      <c r="I234" s="57"/>
      <c r="J234" s="57"/>
      <c r="K234" s="57"/>
      <c r="L234" s="178">
        <f t="shared" si="50"/>
        <v>0</v>
      </c>
      <c r="M234" s="179">
        <f t="shared" ca="1" si="59"/>
        <v>0</v>
      </c>
      <c r="N234" s="179">
        <f t="shared" ca="1" si="61"/>
        <v>0</v>
      </c>
      <c r="O234" s="180">
        <f t="shared" ca="1" si="51"/>
        <v>0</v>
      </c>
      <c r="P234" s="181">
        <f t="shared" ca="1" si="60"/>
        <v>0</v>
      </c>
      <c r="Q234" s="182">
        <f t="shared" ca="1" si="52"/>
        <v>0</v>
      </c>
      <c r="R234" s="182">
        <f ca="1">IF(LEN(B234)&gt;0,'10'!R234-'10'!Q234,"")</f>
        <v>0</v>
      </c>
      <c r="S234" s="183"/>
      <c r="T234" s="33"/>
      <c r="U234" s="33"/>
      <c r="V234" s="33"/>
      <c r="W234" s="33"/>
      <c r="X234" s="33"/>
      <c r="Y234" s="33"/>
      <c r="AB234" s="243">
        <f>ROW()</f>
        <v>234</v>
      </c>
      <c r="AC234" s="118">
        <f t="shared" ca="1" si="25"/>
        <v>0</v>
      </c>
      <c r="AD234" s="118">
        <f t="shared" ca="1" si="26"/>
        <v>0</v>
      </c>
      <c r="AE234" s="119" t="str">
        <f t="shared" ca="1" si="53"/>
        <v>-</v>
      </c>
      <c r="AF234" s="118" t="str">
        <f t="shared" ca="1" si="54"/>
        <v>-</v>
      </c>
      <c r="AG234" s="119" t="str">
        <f t="shared" ca="1" si="55"/>
        <v>-</v>
      </c>
      <c r="AH234" s="118" t="str">
        <f t="shared" ca="1" si="56"/>
        <v>-</v>
      </c>
      <c r="AI234" s="118">
        <f t="shared" ca="1" si="57"/>
        <v>0</v>
      </c>
      <c r="AJ234" s="120">
        <f t="shared" ca="1" si="58"/>
        <v>0</v>
      </c>
      <c r="AK234" s="118">
        <f t="shared" ca="1" si="33"/>
        <v>0</v>
      </c>
      <c r="AL234" s="118">
        <f t="shared" ca="1" si="34"/>
        <v>0</v>
      </c>
    </row>
    <row r="235" spans="1:38" ht="27" customHeight="1" x14ac:dyDescent="0.25">
      <c r="A235" s="53">
        <f>'OSNOVNA PLAČA'!A229</f>
        <v>220</v>
      </c>
      <c r="B235" s="333" t="str">
        <f t="shared" ca="1" si="21"/>
        <v>A220</v>
      </c>
      <c r="C235" s="333"/>
      <c r="D235" s="54" t="str">
        <f>IF(LEN('OSNOVNA PLAČA'!C229)&gt;0,'OSNOVNA PLAČA'!C229,"")</f>
        <v/>
      </c>
      <c r="E235" s="55" t="str">
        <f>IF(LEN('OSNOVNA PLAČA'!D229)&gt;0,'OSNOVNA PLAČA'!D229,"")</f>
        <v/>
      </c>
      <c r="F235" s="164">
        <f ca="1">IF(LEN(B235)&gt;0,'OBRAČUNANA OSNOVNA PLAČA'!O229,"")</f>
        <v>0</v>
      </c>
      <c r="G235" s="57"/>
      <c r="H235" s="57"/>
      <c r="I235" s="57"/>
      <c r="J235" s="57"/>
      <c r="K235" s="57"/>
      <c r="L235" s="178">
        <f t="shared" si="50"/>
        <v>0</v>
      </c>
      <c r="M235" s="179">
        <f t="shared" ca="1" si="59"/>
        <v>0</v>
      </c>
      <c r="N235" s="179">
        <f t="shared" ca="1" si="61"/>
        <v>0</v>
      </c>
      <c r="O235" s="180">
        <f t="shared" ca="1" si="51"/>
        <v>0</v>
      </c>
      <c r="P235" s="181">
        <f t="shared" ca="1" si="60"/>
        <v>0</v>
      </c>
      <c r="Q235" s="182">
        <f t="shared" ca="1" si="52"/>
        <v>0</v>
      </c>
      <c r="R235" s="182">
        <f ca="1">IF(LEN(B235)&gt;0,'10'!R235-'10'!Q235,"")</f>
        <v>0</v>
      </c>
      <c r="S235" s="183"/>
      <c r="T235" s="33"/>
      <c r="U235" s="33"/>
      <c r="V235" s="33"/>
      <c r="W235" s="33"/>
      <c r="X235" s="33"/>
      <c r="Y235" s="33"/>
      <c r="AB235" s="243">
        <f>ROW()</f>
        <v>235</v>
      </c>
      <c r="AC235" s="118">
        <f t="shared" ca="1" si="25"/>
        <v>0</v>
      </c>
      <c r="AD235" s="118">
        <f t="shared" ca="1" si="26"/>
        <v>0</v>
      </c>
      <c r="AE235" s="119" t="str">
        <f t="shared" ca="1" si="53"/>
        <v>-</v>
      </c>
      <c r="AF235" s="118" t="str">
        <f t="shared" ca="1" si="54"/>
        <v>-</v>
      </c>
      <c r="AG235" s="119" t="str">
        <f t="shared" ca="1" si="55"/>
        <v>-</v>
      </c>
      <c r="AH235" s="118" t="str">
        <f t="shared" ca="1" si="56"/>
        <v>-</v>
      </c>
      <c r="AI235" s="118">
        <f t="shared" ca="1" si="57"/>
        <v>0</v>
      </c>
      <c r="AJ235" s="120">
        <f t="shared" ca="1" si="58"/>
        <v>0</v>
      </c>
      <c r="AK235" s="118">
        <f t="shared" ca="1" si="33"/>
        <v>0</v>
      </c>
      <c r="AL235" s="118">
        <f t="shared" ca="1" si="34"/>
        <v>0</v>
      </c>
    </row>
    <row r="236" spans="1:38" ht="27" customHeight="1" x14ac:dyDescent="0.25">
      <c r="A236" s="53">
        <f>'OSNOVNA PLAČA'!A230</f>
        <v>221</v>
      </c>
      <c r="B236" s="333" t="str">
        <f t="shared" ca="1" si="21"/>
        <v>A221</v>
      </c>
      <c r="C236" s="333"/>
      <c r="D236" s="54" t="str">
        <f>IF(LEN('OSNOVNA PLAČA'!C230)&gt;0,'OSNOVNA PLAČA'!C230,"")</f>
        <v/>
      </c>
      <c r="E236" s="55" t="str">
        <f>IF(LEN('OSNOVNA PLAČA'!D230)&gt;0,'OSNOVNA PLAČA'!D230,"")</f>
        <v/>
      </c>
      <c r="F236" s="164">
        <f ca="1">IF(LEN(B236)&gt;0,'OBRAČUNANA OSNOVNA PLAČA'!O230,"")</f>
        <v>0</v>
      </c>
      <c r="G236" s="57"/>
      <c r="H236" s="57"/>
      <c r="I236" s="57"/>
      <c r="J236" s="57"/>
      <c r="K236" s="57"/>
      <c r="L236" s="178">
        <f t="shared" si="50"/>
        <v>0</v>
      </c>
      <c r="M236" s="179">
        <f t="shared" ca="1" si="59"/>
        <v>0</v>
      </c>
      <c r="N236" s="179">
        <f t="shared" ca="1" si="61"/>
        <v>0</v>
      </c>
      <c r="O236" s="180">
        <f t="shared" ca="1" si="51"/>
        <v>0</v>
      </c>
      <c r="P236" s="181">
        <f t="shared" ca="1" si="60"/>
        <v>0</v>
      </c>
      <c r="Q236" s="182">
        <f t="shared" ca="1" si="52"/>
        <v>0</v>
      </c>
      <c r="R236" s="182">
        <f ca="1">IF(LEN(B236)&gt;0,'10'!R236-'10'!Q236,"")</f>
        <v>0</v>
      </c>
      <c r="S236" s="183"/>
      <c r="T236" s="33"/>
      <c r="U236" s="33"/>
      <c r="V236" s="33"/>
      <c r="W236" s="33"/>
      <c r="X236" s="33"/>
      <c r="Y236" s="33"/>
      <c r="AB236" s="243">
        <f>ROW()</f>
        <v>236</v>
      </c>
      <c r="AC236" s="118">
        <f t="shared" ca="1" si="25"/>
        <v>0</v>
      </c>
      <c r="AD236" s="118">
        <f t="shared" ca="1" si="26"/>
        <v>0</v>
      </c>
      <c r="AE236" s="119" t="str">
        <f t="shared" ca="1" si="53"/>
        <v>-</v>
      </c>
      <c r="AF236" s="118" t="str">
        <f t="shared" ca="1" si="54"/>
        <v>-</v>
      </c>
      <c r="AG236" s="119" t="str">
        <f t="shared" ca="1" si="55"/>
        <v>-</v>
      </c>
      <c r="AH236" s="118" t="str">
        <f t="shared" ca="1" si="56"/>
        <v>-</v>
      </c>
      <c r="AI236" s="118">
        <f t="shared" ca="1" si="57"/>
        <v>0</v>
      </c>
      <c r="AJ236" s="120">
        <f t="shared" ca="1" si="58"/>
        <v>0</v>
      </c>
      <c r="AK236" s="118">
        <f t="shared" ca="1" si="33"/>
        <v>0</v>
      </c>
      <c r="AL236" s="118">
        <f t="shared" ca="1" si="34"/>
        <v>0</v>
      </c>
    </row>
    <row r="237" spans="1:38" ht="27" customHeight="1" x14ac:dyDescent="0.25">
      <c r="A237" s="53">
        <f>'OSNOVNA PLAČA'!A231</f>
        <v>222</v>
      </c>
      <c r="B237" s="333" t="str">
        <f t="shared" ca="1" si="21"/>
        <v>A222</v>
      </c>
      <c r="C237" s="333"/>
      <c r="D237" s="54" t="str">
        <f>IF(LEN('OSNOVNA PLAČA'!C231)&gt;0,'OSNOVNA PLAČA'!C231,"")</f>
        <v/>
      </c>
      <c r="E237" s="55" t="str">
        <f>IF(LEN('OSNOVNA PLAČA'!D231)&gt;0,'OSNOVNA PLAČA'!D231,"")</f>
        <v/>
      </c>
      <c r="F237" s="164">
        <f ca="1">IF(LEN(B237)&gt;0,'OBRAČUNANA OSNOVNA PLAČA'!O231,"")</f>
        <v>0</v>
      </c>
      <c r="G237" s="57"/>
      <c r="H237" s="57"/>
      <c r="I237" s="57"/>
      <c r="J237" s="57"/>
      <c r="K237" s="57"/>
      <c r="L237" s="178">
        <f t="shared" si="50"/>
        <v>0</v>
      </c>
      <c r="M237" s="179">
        <f t="shared" ca="1" si="59"/>
        <v>0</v>
      </c>
      <c r="N237" s="179">
        <f t="shared" ca="1" si="61"/>
        <v>0</v>
      </c>
      <c r="O237" s="180">
        <f t="shared" ca="1" si="51"/>
        <v>0</v>
      </c>
      <c r="P237" s="181">
        <f t="shared" ca="1" si="60"/>
        <v>0</v>
      </c>
      <c r="Q237" s="182">
        <f t="shared" ca="1" si="52"/>
        <v>0</v>
      </c>
      <c r="R237" s="182">
        <f ca="1">IF(LEN(B237)&gt;0,'10'!R237-'10'!Q237,"")</f>
        <v>0</v>
      </c>
      <c r="S237" s="183"/>
      <c r="T237" s="33"/>
      <c r="U237" s="33"/>
      <c r="V237" s="33"/>
      <c r="W237" s="33"/>
      <c r="X237" s="33"/>
      <c r="Y237" s="33"/>
      <c r="AB237" s="243">
        <f>ROW()</f>
        <v>237</v>
      </c>
      <c r="AC237" s="118">
        <f t="shared" ca="1" si="25"/>
        <v>0</v>
      </c>
      <c r="AD237" s="118">
        <f t="shared" ca="1" si="26"/>
        <v>0</v>
      </c>
      <c r="AE237" s="119" t="str">
        <f t="shared" ca="1" si="53"/>
        <v>-</v>
      </c>
      <c r="AF237" s="118" t="str">
        <f t="shared" ca="1" si="54"/>
        <v>-</v>
      </c>
      <c r="AG237" s="119" t="str">
        <f t="shared" ca="1" si="55"/>
        <v>-</v>
      </c>
      <c r="AH237" s="118" t="str">
        <f t="shared" ca="1" si="56"/>
        <v>-</v>
      </c>
      <c r="AI237" s="118">
        <f t="shared" ca="1" si="57"/>
        <v>0</v>
      </c>
      <c r="AJ237" s="120">
        <f t="shared" ca="1" si="58"/>
        <v>0</v>
      </c>
      <c r="AK237" s="118">
        <f t="shared" ca="1" si="33"/>
        <v>0</v>
      </c>
      <c r="AL237" s="118">
        <f t="shared" ca="1" si="34"/>
        <v>0</v>
      </c>
    </row>
    <row r="238" spans="1:38" ht="27" customHeight="1" x14ac:dyDescent="0.25">
      <c r="A238" s="53">
        <f>'OSNOVNA PLAČA'!A232</f>
        <v>223</v>
      </c>
      <c r="B238" s="333" t="str">
        <f t="shared" ca="1" si="21"/>
        <v>A223</v>
      </c>
      <c r="C238" s="333"/>
      <c r="D238" s="54" t="str">
        <f>IF(LEN('OSNOVNA PLAČA'!C232)&gt;0,'OSNOVNA PLAČA'!C232,"")</f>
        <v/>
      </c>
      <c r="E238" s="55" t="str">
        <f>IF(LEN('OSNOVNA PLAČA'!D232)&gt;0,'OSNOVNA PLAČA'!D232,"")</f>
        <v/>
      </c>
      <c r="F238" s="164">
        <f ca="1">IF(LEN(B238)&gt;0,'OBRAČUNANA OSNOVNA PLAČA'!O232,"")</f>
        <v>0</v>
      </c>
      <c r="G238" s="57"/>
      <c r="H238" s="57"/>
      <c r="I238" s="57"/>
      <c r="J238" s="57"/>
      <c r="K238" s="57"/>
      <c r="L238" s="178">
        <f t="shared" si="50"/>
        <v>0</v>
      </c>
      <c r="M238" s="179">
        <f t="shared" ca="1" si="59"/>
        <v>0</v>
      </c>
      <c r="N238" s="179">
        <f t="shared" ca="1" si="61"/>
        <v>0</v>
      </c>
      <c r="O238" s="180">
        <f t="shared" ca="1" si="51"/>
        <v>0</v>
      </c>
      <c r="P238" s="181">
        <f t="shared" ca="1" si="60"/>
        <v>0</v>
      </c>
      <c r="Q238" s="182">
        <f t="shared" ca="1" si="52"/>
        <v>0</v>
      </c>
      <c r="R238" s="182">
        <f ca="1">IF(LEN(B238)&gt;0,'10'!R238-'10'!Q238,"")</f>
        <v>0</v>
      </c>
      <c r="S238" s="183"/>
      <c r="T238" s="33"/>
      <c r="U238" s="33"/>
      <c r="V238" s="33"/>
      <c r="W238" s="33"/>
      <c r="X238" s="33"/>
      <c r="Y238" s="33"/>
      <c r="AB238" s="243">
        <f>ROW()</f>
        <v>238</v>
      </c>
      <c r="AC238" s="118">
        <f t="shared" ca="1" si="25"/>
        <v>0</v>
      </c>
      <c r="AD238" s="118">
        <f t="shared" ca="1" si="26"/>
        <v>0</v>
      </c>
      <c r="AE238" s="119" t="str">
        <f t="shared" ca="1" si="53"/>
        <v>-</v>
      </c>
      <c r="AF238" s="118" t="str">
        <f t="shared" ca="1" si="54"/>
        <v>-</v>
      </c>
      <c r="AG238" s="119" t="str">
        <f t="shared" ca="1" si="55"/>
        <v>-</v>
      </c>
      <c r="AH238" s="118" t="str">
        <f t="shared" ca="1" si="56"/>
        <v>-</v>
      </c>
      <c r="AI238" s="118">
        <f t="shared" ca="1" si="57"/>
        <v>0</v>
      </c>
      <c r="AJ238" s="120">
        <f t="shared" ca="1" si="58"/>
        <v>0</v>
      </c>
      <c r="AK238" s="118">
        <f t="shared" ca="1" si="33"/>
        <v>0</v>
      </c>
      <c r="AL238" s="118">
        <f t="shared" ca="1" si="34"/>
        <v>0</v>
      </c>
    </row>
    <row r="239" spans="1:38" ht="27" customHeight="1" x14ac:dyDescent="0.25">
      <c r="A239" s="53">
        <f>'OSNOVNA PLAČA'!A233</f>
        <v>224</v>
      </c>
      <c r="B239" s="333" t="str">
        <f t="shared" ca="1" si="21"/>
        <v>A224</v>
      </c>
      <c r="C239" s="333"/>
      <c r="D239" s="54" t="str">
        <f>IF(LEN('OSNOVNA PLAČA'!C233)&gt;0,'OSNOVNA PLAČA'!C233,"")</f>
        <v/>
      </c>
      <c r="E239" s="55" t="str">
        <f>IF(LEN('OSNOVNA PLAČA'!D233)&gt;0,'OSNOVNA PLAČA'!D233,"")</f>
        <v/>
      </c>
      <c r="F239" s="164">
        <f ca="1">IF(LEN(B239)&gt;0,'OBRAČUNANA OSNOVNA PLAČA'!O233,"")</f>
        <v>0</v>
      </c>
      <c r="G239" s="57"/>
      <c r="H239" s="57"/>
      <c r="I239" s="57"/>
      <c r="J239" s="57"/>
      <c r="K239" s="57"/>
      <c r="L239" s="178">
        <f t="shared" si="50"/>
        <v>0</v>
      </c>
      <c r="M239" s="179">
        <f t="shared" ca="1" si="59"/>
        <v>0</v>
      </c>
      <c r="N239" s="179">
        <f t="shared" ca="1" si="61"/>
        <v>0</v>
      </c>
      <c r="O239" s="180">
        <f t="shared" ca="1" si="51"/>
        <v>0</v>
      </c>
      <c r="P239" s="181">
        <f t="shared" ca="1" si="60"/>
        <v>0</v>
      </c>
      <c r="Q239" s="182">
        <f t="shared" ca="1" si="52"/>
        <v>0</v>
      </c>
      <c r="R239" s="182">
        <f ca="1">IF(LEN(B239)&gt;0,'10'!R239-'10'!Q239,"")</f>
        <v>0</v>
      </c>
      <c r="S239" s="183"/>
      <c r="T239" s="33"/>
      <c r="U239" s="33"/>
      <c r="V239" s="33"/>
      <c r="W239" s="33"/>
      <c r="X239" s="33"/>
      <c r="Y239" s="33"/>
      <c r="AB239" s="243">
        <f>ROW()</f>
        <v>239</v>
      </c>
      <c r="AC239" s="118">
        <f t="shared" ca="1" si="25"/>
        <v>0</v>
      </c>
      <c r="AD239" s="118">
        <f t="shared" ca="1" si="26"/>
        <v>0</v>
      </c>
      <c r="AE239" s="119" t="str">
        <f t="shared" ca="1" si="53"/>
        <v>-</v>
      </c>
      <c r="AF239" s="118" t="str">
        <f t="shared" ca="1" si="54"/>
        <v>-</v>
      </c>
      <c r="AG239" s="119" t="str">
        <f t="shared" ca="1" si="55"/>
        <v>-</v>
      </c>
      <c r="AH239" s="118" t="str">
        <f t="shared" ca="1" si="56"/>
        <v>-</v>
      </c>
      <c r="AI239" s="118">
        <f t="shared" ca="1" si="57"/>
        <v>0</v>
      </c>
      <c r="AJ239" s="120">
        <f t="shared" ca="1" si="58"/>
        <v>0</v>
      </c>
      <c r="AK239" s="118">
        <f t="shared" ca="1" si="33"/>
        <v>0</v>
      </c>
      <c r="AL239" s="118">
        <f t="shared" ca="1" si="34"/>
        <v>0</v>
      </c>
    </row>
    <row r="240" spans="1:38" ht="27" customHeight="1" x14ac:dyDescent="0.25">
      <c r="A240" s="53">
        <f>'OSNOVNA PLAČA'!A234</f>
        <v>225</v>
      </c>
      <c r="B240" s="333" t="str">
        <f t="shared" ca="1" si="21"/>
        <v>A225</v>
      </c>
      <c r="C240" s="333"/>
      <c r="D240" s="54" t="str">
        <f>IF(LEN('OSNOVNA PLAČA'!C234)&gt;0,'OSNOVNA PLAČA'!C234,"")</f>
        <v/>
      </c>
      <c r="E240" s="55" t="str">
        <f>IF(LEN('OSNOVNA PLAČA'!D234)&gt;0,'OSNOVNA PLAČA'!D234,"")</f>
        <v/>
      </c>
      <c r="F240" s="164">
        <f ca="1">IF(LEN(B240)&gt;0,'OBRAČUNANA OSNOVNA PLAČA'!O234,"")</f>
        <v>0</v>
      </c>
      <c r="G240" s="57"/>
      <c r="H240" s="57"/>
      <c r="I240" s="57"/>
      <c r="J240" s="57"/>
      <c r="K240" s="57"/>
      <c r="L240" s="178">
        <f t="shared" si="50"/>
        <v>0</v>
      </c>
      <c r="M240" s="179">
        <f t="shared" ca="1" si="59"/>
        <v>0</v>
      </c>
      <c r="N240" s="179">
        <f t="shared" ca="1" si="61"/>
        <v>0</v>
      </c>
      <c r="O240" s="180">
        <f t="shared" ca="1" si="51"/>
        <v>0</v>
      </c>
      <c r="P240" s="181">
        <f t="shared" ca="1" si="60"/>
        <v>0</v>
      </c>
      <c r="Q240" s="182">
        <f t="shared" ca="1" si="52"/>
        <v>0</v>
      </c>
      <c r="R240" s="182">
        <f ca="1">IF(LEN(B240)&gt;0,'10'!R240-'10'!Q240,"")</f>
        <v>0</v>
      </c>
      <c r="S240" s="183"/>
      <c r="T240" s="33"/>
      <c r="U240" s="33"/>
      <c r="V240" s="33"/>
      <c r="W240" s="33"/>
      <c r="X240" s="33"/>
      <c r="Y240" s="33"/>
      <c r="AB240" s="243">
        <f>ROW()</f>
        <v>240</v>
      </c>
      <c r="AC240" s="118">
        <f t="shared" ca="1" si="25"/>
        <v>0</v>
      </c>
      <c r="AD240" s="118">
        <f t="shared" ca="1" si="26"/>
        <v>0</v>
      </c>
      <c r="AE240" s="119" t="str">
        <f t="shared" ca="1" si="53"/>
        <v>-</v>
      </c>
      <c r="AF240" s="118" t="str">
        <f t="shared" ca="1" si="54"/>
        <v>-</v>
      </c>
      <c r="AG240" s="119" t="str">
        <f t="shared" ca="1" si="55"/>
        <v>-</v>
      </c>
      <c r="AH240" s="118" t="str">
        <f t="shared" ca="1" si="56"/>
        <v>-</v>
      </c>
      <c r="AI240" s="118">
        <f t="shared" ca="1" si="57"/>
        <v>0</v>
      </c>
      <c r="AJ240" s="120">
        <f t="shared" ca="1" si="58"/>
        <v>0</v>
      </c>
      <c r="AK240" s="118">
        <f t="shared" ca="1" si="33"/>
        <v>0</v>
      </c>
      <c r="AL240" s="118">
        <f t="shared" ca="1" si="34"/>
        <v>0</v>
      </c>
    </row>
    <row r="241" spans="1:38" ht="27" customHeight="1" x14ac:dyDescent="0.25">
      <c r="A241" s="53">
        <f>'OSNOVNA PLAČA'!A235</f>
        <v>226</v>
      </c>
      <c r="B241" s="333" t="str">
        <f t="shared" ca="1" si="21"/>
        <v>A226</v>
      </c>
      <c r="C241" s="333"/>
      <c r="D241" s="54" t="str">
        <f>IF(LEN('OSNOVNA PLAČA'!C235)&gt;0,'OSNOVNA PLAČA'!C235,"")</f>
        <v/>
      </c>
      <c r="E241" s="55" t="str">
        <f>IF(LEN('OSNOVNA PLAČA'!D235)&gt;0,'OSNOVNA PLAČA'!D235,"")</f>
        <v/>
      </c>
      <c r="F241" s="164">
        <f ca="1">IF(LEN(B241)&gt;0,'OBRAČUNANA OSNOVNA PLAČA'!O235,"")</f>
        <v>0</v>
      </c>
      <c r="G241" s="57"/>
      <c r="H241" s="57"/>
      <c r="I241" s="57"/>
      <c r="J241" s="57"/>
      <c r="K241" s="57"/>
      <c r="L241" s="178">
        <f t="shared" si="50"/>
        <v>0</v>
      </c>
      <c r="M241" s="179">
        <f t="shared" ca="1" si="59"/>
        <v>0</v>
      </c>
      <c r="N241" s="179">
        <f t="shared" ca="1" si="61"/>
        <v>0</v>
      </c>
      <c r="O241" s="180">
        <f t="shared" ca="1" si="51"/>
        <v>0</v>
      </c>
      <c r="P241" s="181">
        <f t="shared" ca="1" si="60"/>
        <v>0</v>
      </c>
      <c r="Q241" s="182">
        <f t="shared" ca="1" si="52"/>
        <v>0</v>
      </c>
      <c r="R241" s="182">
        <f ca="1">IF(LEN(B241)&gt;0,'10'!R241-'10'!Q241,"")</f>
        <v>0</v>
      </c>
      <c r="S241" s="183"/>
      <c r="T241" s="33"/>
      <c r="U241" s="33"/>
      <c r="V241" s="33"/>
      <c r="W241" s="33"/>
      <c r="X241" s="33"/>
      <c r="Y241" s="33"/>
      <c r="AB241" s="243">
        <f>ROW()</f>
        <v>241</v>
      </c>
      <c r="AC241" s="118">
        <f t="shared" ca="1" si="25"/>
        <v>0</v>
      </c>
      <c r="AD241" s="118">
        <f t="shared" ca="1" si="26"/>
        <v>0</v>
      </c>
      <c r="AE241" s="119" t="str">
        <f t="shared" ca="1" si="53"/>
        <v>-</v>
      </c>
      <c r="AF241" s="118" t="str">
        <f t="shared" ca="1" si="54"/>
        <v>-</v>
      </c>
      <c r="AG241" s="119" t="str">
        <f t="shared" ca="1" si="55"/>
        <v>-</v>
      </c>
      <c r="AH241" s="118" t="str">
        <f t="shared" ca="1" si="56"/>
        <v>-</v>
      </c>
      <c r="AI241" s="118">
        <f t="shared" ca="1" si="57"/>
        <v>0</v>
      </c>
      <c r="AJ241" s="120">
        <f t="shared" ca="1" si="58"/>
        <v>0</v>
      </c>
      <c r="AK241" s="118">
        <f t="shared" ca="1" si="33"/>
        <v>0</v>
      </c>
      <c r="AL241" s="118">
        <f t="shared" ca="1" si="34"/>
        <v>0</v>
      </c>
    </row>
    <row r="242" spans="1:38" ht="27" customHeight="1" x14ac:dyDescent="0.25">
      <c r="A242" s="53">
        <f>'OSNOVNA PLAČA'!A236</f>
        <v>227</v>
      </c>
      <c r="B242" s="333" t="str">
        <f t="shared" ca="1" si="21"/>
        <v>A227</v>
      </c>
      <c r="C242" s="333"/>
      <c r="D242" s="54" t="str">
        <f>IF(LEN('OSNOVNA PLAČA'!C236)&gt;0,'OSNOVNA PLAČA'!C236,"")</f>
        <v/>
      </c>
      <c r="E242" s="55" t="str">
        <f>IF(LEN('OSNOVNA PLAČA'!D236)&gt;0,'OSNOVNA PLAČA'!D236,"")</f>
        <v/>
      </c>
      <c r="F242" s="164">
        <f ca="1">IF(LEN(B242)&gt;0,'OBRAČUNANA OSNOVNA PLAČA'!O236,"")</f>
        <v>0</v>
      </c>
      <c r="G242" s="57"/>
      <c r="H242" s="57"/>
      <c r="I242" s="57"/>
      <c r="J242" s="57"/>
      <c r="K242" s="57"/>
      <c r="L242" s="178">
        <f t="shared" si="50"/>
        <v>0</v>
      </c>
      <c r="M242" s="179">
        <f t="shared" ca="1" si="59"/>
        <v>0</v>
      </c>
      <c r="N242" s="179">
        <f t="shared" ca="1" si="61"/>
        <v>0</v>
      </c>
      <c r="O242" s="180">
        <f t="shared" ca="1" si="51"/>
        <v>0</v>
      </c>
      <c r="P242" s="181">
        <f t="shared" ca="1" si="60"/>
        <v>0</v>
      </c>
      <c r="Q242" s="182">
        <f t="shared" ca="1" si="52"/>
        <v>0</v>
      </c>
      <c r="R242" s="182">
        <f ca="1">IF(LEN(B242)&gt;0,'10'!R242-'10'!Q242,"")</f>
        <v>0</v>
      </c>
      <c r="S242" s="183"/>
      <c r="T242" s="33"/>
      <c r="U242" s="33"/>
      <c r="V242" s="33"/>
      <c r="W242" s="33"/>
      <c r="X242" s="33"/>
      <c r="Y242" s="33"/>
      <c r="AB242" s="243">
        <f>ROW()</f>
        <v>242</v>
      </c>
      <c r="AC242" s="118">
        <f t="shared" ca="1" si="25"/>
        <v>0</v>
      </c>
      <c r="AD242" s="118">
        <f t="shared" ca="1" si="26"/>
        <v>0</v>
      </c>
      <c r="AE242" s="119" t="str">
        <f t="shared" ca="1" si="53"/>
        <v>-</v>
      </c>
      <c r="AF242" s="118" t="str">
        <f t="shared" ca="1" si="54"/>
        <v>-</v>
      </c>
      <c r="AG242" s="119" t="str">
        <f t="shared" ca="1" si="55"/>
        <v>-</v>
      </c>
      <c r="AH242" s="118" t="str">
        <f t="shared" ca="1" si="56"/>
        <v>-</v>
      </c>
      <c r="AI242" s="118">
        <f t="shared" ca="1" si="57"/>
        <v>0</v>
      </c>
      <c r="AJ242" s="120">
        <f t="shared" ca="1" si="58"/>
        <v>0</v>
      </c>
      <c r="AK242" s="118">
        <f t="shared" ca="1" si="33"/>
        <v>0</v>
      </c>
      <c r="AL242" s="118">
        <f t="shared" ca="1" si="34"/>
        <v>0</v>
      </c>
    </row>
    <row r="243" spans="1:38" ht="27" customHeight="1" x14ac:dyDescent="0.25">
      <c r="A243" s="53">
        <f>'OSNOVNA PLAČA'!A237</f>
        <v>228</v>
      </c>
      <c r="B243" s="333" t="str">
        <f t="shared" ca="1" si="21"/>
        <v>A228</v>
      </c>
      <c r="C243" s="333"/>
      <c r="D243" s="54" t="str">
        <f>IF(LEN('OSNOVNA PLAČA'!C237)&gt;0,'OSNOVNA PLAČA'!C237,"")</f>
        <v/>
      </c>
      <c r="E243" s="55" t="str">
        <f>IF(LEN('OSNOVNA PLAČA'!D237)&gt;0,'OSNOVNA PLAČA'!D237,"")</f>
        <v/>
      </c>
      <c r="F243" s="164">
        <f ca="1">IF(LEN(B243)&gt;0,'OBRAČUNANA OSNOVNA PLAČA'!O237,"")</f>
        <v>0</v>
      </c>
      <c r="G243" s="57"/>
      <c r="H243" s="57"/>
      <c r="I243" s="57"/>
      <c r="J243" s="57"/>
      <c r="K243" s="57"/>
      <c r="L243" s="178">
        <f t="shared" si="50"/>
        <v>0</v>
      </c>
      <c r="M243" s="179">
        <f t="shared" ca="1" si="59"/>
        <v>0</v>
      </c>
      <c r="N243" s="179">
        <f t="shared" ca="1" si="61"/>
        <v>0</v>
      </c>
      <c r="O243" s="180">
        <f t="shared" ca="1" si="51"/>
        <v>0</v>
      </c>
      <c r="P243" s="181">
        <f t="shared" ca="1" si="60"/>
        <v>0</v>
      </c>
      <c r="Q243" s="182">
        <f t="shared" ca="1" si="52"/>
        <v>0</v>
      </c>
      <c r="R243" s="182">
        <f ca="1">IF(LEN(B243)&gt;0,'10'!R243-'10'!Q243,"")</f>
        <v>0</v>
      </c>
      <c r="S243" s="183"/>
      <c r="T243" s="33"/>
      <c r="U243" s="33"/>
      <c r="V243" s="33"/>
      <c r="W243" s="33"/>
      <c r="X243" s="33"/>
      <c r="Y243" s="33"/>
      <c r="AB243" s="243">
        <f>ROW()</f>
        <v>243</v>
      </c>
      <c r="AC243" s="118">
        <f t="shared" ca="1" si="25"/>
        <v>0</v>
      </c>
      <c r="AD243" s="118">
        <f t="shared" ca="1" si="26"/>
        <v>0</v>
      </c>
      <c r="AE243" s="119" t="str">
        <f t="shared" ca="1" si="53"/>
        <v>-</v>
      </c>
      <c r="AF243" s="118" t="str">
        <f t="shared" ca="1" si="54"/>
        <v>-</v>
      </c>
      <c r="AG243" s="119" t="str">
        <f t="shared" ca="1" si="55"/>
        <v>-</v>
      </c>
      <c r="AH243" s="118" t="str">
        <f t="shared" ca="1" si="56"/>
        <v>-</v>
      </c>
      <c r="AI243" s="118">
        <f t="shared" ca="1" si="57"/>
        <v>0</v>
      </c>
      <c r="AJ243" s="120">
        <f t="shared" ca="1" si="58"/>
        <v>0</v>
      </c>
      <c r="AK243" s="118">
        <f t="shared" ca="1" si="33"/>
        <v>0</v>
      </c>
      <c r="AL243" s="118">
        <f t="shared" ca="1" si="34"/>
        <v>0</v>
      </c>
    </row>
    <row r="244" spans="1:38" ht="27" customHeight="1" x14ac:dyDescent="0.25">
      <c r="A244" s="53">
        <f>'OSNOVNA PLAČA'!A238</f>
        <v>229</v>
      </c>
      <c r="B244" s="333" t="str">
        <f t="shared" ca="1" si="21"/>
        <v>A229</v>
      </c>
      <c r="C244" s="333"/>
      <c r="D244" s="54" t="str">
        <f>IF(LEN('OSNOVNA PLAČA'!C238)&gt;0,'OSNOVNA PLAČA'!C238,"")</f>
        <v/>
      </c>
      <c r="E244" s="55" t="str">
        <f>IF(LEN('OSNOVNA PLAČA'!D238)&gt;0,'OSNOVNA PLAČA'!D238,"")</f>
        <v/>
      </c>
      <c r="F244" s="164">
        <f ca="1">IF(LEN(B244)&gt;0,'OBRAČUNANA OSNOVNA PLAČA'!O238,"")</f>
        <v>0</v>
      </c>
      <c r="G244" s="57"/>
      <c r="H244" s="57"/>
      <c r="I244" s="57"/>
      <c r="J244" s="57"/>
      <c r="K244" s="57"/>
      <c r="L244" s="178">
        <f t="shared" si="50"/>
        <v>0</v>
      </c>
      <c r="M244" s="179">
        <f t="shared" ca="1" si="59"/>
        <v>0</v>
      </c>
      <c r="N244" s="179">
        <f t="shared" ca="1" si="61"/>
        <v>0</v>
      </c>
      <c r="O244" s="180">
        <f t="shared" ca="1" si="51"/>
        <v>0</v>
      </c>
      <c r="P244" s="181">
        <f t="shared" ca="1" si="60"/>
        <v>0</v>
      </c>
      <c r="Q244" s="182">
        <f t="shared" ca="1" si="52"/>
        <v>0</v>
      </c>
      <c r="R244" s="182">
        <f ca="1">IF(LEN(B244)&gt;0,'10'!R244-'10'!Q244,"")</f>
        <v>0</v>
      </c>
      <c r="S244" s="183"/>
      <c r="T244" s="33"/>
      <c r="U244" s="33"/>
      <c r="V244" s="33"/>
      <c r="W244" s="33"/>
      <c r="X244" s="33"/>
      <c r="Y244" s="33"/>
      <c r="AB244" s="243">
        <f>ROW()</f>
        <v>244</v>
      </c>
      <c r="AC244" s="118">
        <f t="shared" ca="1" si="25"/>
        <v>0</v>
      </c>
      <c r="AD244" s="118">
        <f t="shared" ca="1" si="26"/>
        <v>0</v>
      </c>
      <c r="AE244" s="119" t="str">
        <f t="shared" ca="1" si="53"/>
        <v>-</v>
      </c>
      <c r="AF244" s="118" t="str">
        <f t="shared" ca="1" si="54"/>
        <v>-</v>
      </c>
      <c r="AG244" s="119" t="str">
        <f t="shared" ca="1" si="55"/>
        <v>-</v>
      </c>
      <c r="AH244" s="118" t="str">
        <f t="shared" ca="1" si="56"/>
        <v>-</v>
      </c>
      <c r="AI244" s="118">
        <f t="shared" ca="1" si="57"/>
        <v>0</v>
      </c>
      <c r="AJ244" s="120">
        <f t="shared" ca="1" si="58"/>
        <v>0</v>
      </c>
      <c r="AK244" s="118">
        <f t="shared" ca="1" si="33"/>
        <v>0</v>
      </c>
      <c r="AL244" s="118">
        <f t="shared" ca="1" si="34"/>
        <v>0</v>
      </c>
    </row>
    <row r="245" spans="1:38" ht="27" customHeight="1" x14ac:dyDescent="0.25">
      <c r="A245" s="53">
        <f>'OSNOVNA PLAČA'!A239</f>
        <v>230</v>
      </c>
      <c r="B245" s="333" t="str">
        <f t="shared" ca="1" si="21"/>
        <v>A230</v>
      </c>
      <c r="C245" s="333"/>
      <c r="D245" s="54" t="str">
        <f>IF(LEN('OSNOVNA PLAČA'!C239)&gt;0,'OSNOVNA PLAČA'!C239,"")</f>
        <v/>
      </c>
      <c r="E245" s="55" t="str">
        <f>IF(LEN('OSNOVNA PLAČA'!D239)&gt;0,'OSNOVNA PLAČA'!D239,"")</f>
        <v/>
      </c>
      <c r="F245" s="164">
        <f ca="1">IF(LEN(B245)&gt;0,'OBRAČUNANA OSNOVNA PLAČA'!O239,"")</f>
        <v>0</v>
      </c>
      <c r="G245" s="57"/>
      <c r="H245" s="57"/>
      <c r="I245" s="57"/>
      <c r="J245" s="57"/>
      <c r="K245" s="57"/>
      <c r="L245" s="178">
        <f t="shared" si="50"/>
        <v>0</v>
      </c>
      <c r="M245" s="179">
        <f t="shared" ca="1" si="59"/>
        <v>0</v>
      </c>
      <c r="N245" s="179">
        <f t="shared" ca="1" si="61"/>
        <v>0</v>
      </c>
      <c r="O245" s="180">
        <f t="shared" ca="1" si="51"/>
        <v>0</v>
      </c>
      <c r="P245" s="181">
        <f t="shared" ca="1" si="60"/>
        <v>0</v>
      </c>
      <c r="Q245" s="182">
        <f t="shared" ca="1" si="52"/>
        <v>0</v>
      </c>
      <c r="R245" s="182">
        <f ca="1">IF(LEN(B245)&gt;0,'10'!R245-'10'!Q245,"")</f>
        <v>0</v>
      </c>
      <c r="S245" s="183"/>
      <c r="T245" s="33"/>
      <c r="U245" s="33"/>
      <c r="V245" s="33"/>
      <c r="W245" s="33"/>
      <c r="X245" s="33"/>
      <c r="Y245" s="33"/>
      <c r="AB245" s="243">
        <f>ROW()</f>
        <v>245</v>
      </c>
      <c r="AC245" s="118">
        <f t="shared" ca="1" si="25"/>
        <v>0</v>
      </c>
      <c r="AD245" s="118">
        <f t="shared" ca="1" si="26"/>
        <v>0</v>
      </c>
      <c r="AE245" s="119" t="str">
        <f t="shared" ca="1" si="53"/>
        <v>-</v>
      </c>
      <c r="AF245" s="118" t="str">
        <f t="shared" ca="1" si="54"/>
        <v>-</v>
      </c>
      <c r="AG245" s="119" t="str">
        <f t="shared" ca="1" si="55"/>
        <v>-</v>
      </c>
      <c r="AH245" s="118" t="str">
        <f t="shared" ca="1" si="56"/>
        <v>-</v>
      </c>
      <c r="AI245" s="118">
        <f t="shared" ca="1" si="57"/>
        <v>0</v>
      </c>
      <c r="AJ245" s="120">
        <f t="shared" ca="1" si="58"/>
        <v>0</v>
      </c>
      <c r="AK245" s="118">
        <f t="shared" ca="1" si="33"/>
        <v>0</v>
      </c>
      <c r="AL245" s="118">
        <f t="shared" ca="1" si="34"/>
        <v>0</v>
      </c>
    </row>
    <row r="246" spans="1:38" ht="27" customHeight="1" x14ac:dyDescent="0.25">
      <c r="A246" s="53">
        <f>'OSNOVNA PLAČA'!A240</f>
        <v>231</v>
      </c>
      <c r="B246" s="333" t="str">
        <f t="shared" ca="1" si="21"/>
        <v>A231</v>
      </c>
      <c r="C246" s="333"/>
      <c r="D246" s="54" t="str">
        <f>IF(LEN('OSNOVNA PLAČA'!C240)&gt;0,'OSNOVNA PLAČA'!C240,"")</f>
        <v/>
      </c>
      <c r="E246" s="55" t="str">
        <f>IF(LEN('OSNOVNA PLAČA'!D240)&gt;0,'OSNOVNA PLAČA'!D240,"")</f>
        <v/>
      </c>
      <c r="F246" s="164">
        <f ca="1">IF(LEN(B246)&gt;0,'OBRAČUNANA OSNOVNA PLAČA'!O240,"")</f>
        <v>0</v>
      </c>
      <c r="G246" s="57"/>
      <c r="H246" s="57"/>
      <c r="I246" s="57"/>
      <c r="J246" s="57"/>
      <c r="K246" s="57"/>
      <c r="L246" s="178">
        <f t="shared" si="50"/>
        <v>0</v>
      </c>
      <c r="M246" s="179">
        <f t="shared" ca="1" si="59"/>
        <v>0</v>
      </c>
      <c r="N246" s="179">
        <f t="shared" ca="1" si="61"/>
        <v>0</v>
      </c>
      <c r="O246" s="180">
        <f t="shared" ca="1" si="51"/>
        <v>0</v>
      </c>
      <c r="P246" s="181">
        <f t="shared" ca="1" si="60"/>
        <v>0</v>
      </c>
      <c r="Q246" s="182">
        <f t="shared" ca="1" si="52"/>
        <v>0</v>
      </c>
      <c r="R246" s="182">
        <f ca="1">IF(LEN(B246)&gt;0,'10'!R246-'10'!Q246,"")</f>
        <v>0</v>
      </c>
      <c r="S246" s="183"/>
      <c r="T246" s="33"/>
      <c r="U246" s="33"/>
      <c r="V246" s="33"/>
      <c r="W246" s="33"/>
      <c r="X246" s="33"/>
      <c r="Y246" s="33"/>
      <c r="AB246" s="243">
        <f>ROW()</f>
        <v>246</v>
      </c>
      <c r="AC246" s="118">
        <f t="shared" ca="1" si="25"/>
        <v>0</v>
      </c>
      <c r="AD246" s="118">
        <f t="shared" ca="1" si="26"/>
        <v>0</v>
      </c>
      <c r="AE246" s="119" t="str">
        <f t="shared" ca="1" si="53"/>
        <v>-</v>
      </c>
      <c r="AF246" s="118" t="str">
        <f t="shared" ca="1" si="54"/>
        <v>-</v>
      </c>
      <c r="AG246" s="119" t="str">
        <f t="shared" ca="1" si="55"/>
        <v>-</v>
      </c>
      <c r="AH246" s="118" t="str">
        <f t="shared" ca="1" si="56"/>
        <v>-</v>
      </c>
      <c r="AI246" s="118">
        <f t="shared" ca="1" si="57"/>
        <v>0</v>
      </c>
      <c r="AJ246" s="120">
        <f t="shared" ca="1" si="58"/>
        <v>0</v>
      </c>
      <c r="AK246" s="118">
        <f t="shared" ca="1" si="33"/>
        <v>0</v>
      </c>
      <c r="AL246" s="118">
        <f t="shared" ca="1" si="34"/>
        <v>0</v>
      </c>
    </row>
    <row r="247" spans="1:38" ht="27" customHeight="1" x14ac:dyDescent="0.25">
      <c r="A247" s="53">
        <f>'OSNOVNA PLAČA'!A241</f>
        <v>232</v>
      </c>
      <c r="B247" s="333" t="str">
        <f t="shared" ca="1" si="21"/>
        <v>A232</v>
      </c>
      <c r="C247" s="333"/>
      <c r="D247" s="54" t="str">
        <f>IF(LEN('OSNOVNA PLAČA'!C241)&gt;0,'OSNOVNA PLAČA'!C241,"")</f>
        <v/>
      </c>
      <c r="E247" s="55" t="str">
        <f>IF(LEN('OSNOVNA PLAČA'!D241)&gt;0,'OSNOVNA PLAČA'!D241,"")</f>
        <v/>
      </c>
      <c r="F247" s="164">
        <f ca="1">IF(LEN(B247)&gt;0,'OBRAČUNANA OSNOVNA PLAČA'!O241,"")</f>
        <v>0</v>
      </c>
      <c r="G247" s="57"/>
      <c r="H247" s="57"/>
      <c r="I247" s="57"/>
      <c r="J247" s="57"/>
      <c r="K247" s="57"/>
      <c r="L247" s="178">
        <f t="shared" si="50"/>
        <v>0</v>
      </c>
      <c r="M247" s="179">
        <f t="shared" ca="1" si="59"/>
        <v>0</v>
      </c>
      <c r="N247" s="179">
        <f t="shared" ca="1" si="61"/>
        <v>0</v>
      </c>
      <c r="O247" s="180">
        <f t="shared" ca="1" si="51"/>
        <v>0</v>
      </c>
      <c r="P247" s="181">
        <f t="shared" ca="1" si="60"/>
        <v>0</v>
      </c>
      <c r="Q247" s="182">
        <f t="shared" ca="1" si="52"/>
        <v>0</v>
      </c>
      <c r="R247" s="182">
        <f ca="1">IF(LEN(B247)&gt;0,'10'!R247-'10'!Q247,"")</f>
        <v>0</v>
      </c>
      <c r="S247" s="183"/>
      <c r="T247" s="33"/>
      <c r="U247" s="33"/>
      <c r="V247" s="33"/>
      <c r="W247" s="33"/>
      <c r="X247" s="33"/>
      <c r="Y247" s="33"/>
      <c r="AB247" s="243">
        <f>ROW()</f>
        <v>247</v>
      </c>
      <c r="AC247" s="118">
        <f t="shared" ca="1" si="25"/>
        <v>0</v>
      </c>
      <c r="AD247" s="118">
        <f t="shared" ca="1" si="26"/>
        <v>0</v>
      </c>
      <c r="AE247" s="119" t="str">
        <f t="shared" ca="1" si="53"/>
        <v>-</v>
      </c>
      <c r="AF247" s="118" t="str">
        <f t="shared" ca="1" si="54"/>
        <v>-</v>
      </c>
      <c r="AG247" s="119" t="str">
        <f t="shared" ca="1" si="55"/>
        <v>-</v>
      </c>
      <c r="AH247" s="118" t="str">
        <f t="shared" ca="1" si="56"/>
        <v>-</v>
      </c>
      <c r="AI247" s="118">
        <f t="shared" ca="1" si="57"/>
        <v>0</v>
      </c>
      <c r="AJ247" s="120">
        <f t="shared" ca="1" si="58"/>
        <v>0</v>
      </c>
      <c r="AK247" s="118">
        <f t="shared" ca="1" si="33"/>
        <v>0</v>
      </c>
      <c r="AL247" s="118">
        <f t="shared" ca="1" si="34"/>
        <v>0</v>
      </c>
    </row>
    <row r="248" spans="1:38" ht="27" customHeight="1" x14ac:dyDescent="0.25">
      <c r="A248" s="53">
        <f>'OSNOVNA PLAČA'!A242</f>
        <v>233</v>
      </c>
      <c r="B248" s="333" t="str">
        <f t="shared" ca="1" si="21"/>
        <v>A233</v>
      </c>
      <c r="C248" s="333"/>
      <c r="D248" s="54" t="str">
        <f>IF(LEN('OSNOVNA PLAČA'!C242)&gt;0,'OSNOVNA PLAČA'!C242,"")</f>
        <v/>
      </c>
      <c r="E248" s="55" t="str">
        <f>IF(LEN('OSNOVNA PLAČA'!D242)&gt;0,'OSNOVNA PLAČA'!D242,"")</f>
        <v/>
      </c>
      <c r="F248" s="164">
        <f ca="1">IF(LEN(B248)&gt;0,'OBRAČUNANA OSNOVNA PLAČA'!O242,"")</f>
        <v>0</v>
      </c>
      <c r="G248" s="57"/>
      <c r="H248" s="57"/>
      <c r="I248" s="57"/>
      <c r="J248" s="57"/>
      <c r="K248" s="57"/>
      <c r="L248" s="178">
        <f t="shared" si="50"/>
        <v>0</v>
      </c>
      <c r="M248" s="179">
        <f t="shared" ca="1" si="59"/>
        <v>0</v>
      </c>
      <c r="N248" s="179">
        <f t="shared" ca="1" si="61"/>
        <v>0</v>
      </c>
      <c r="O248" s="180">
        <f t="shared" ca="1" si="51"/>
        <v>0</v>
      </c>
      <c r="P248" s="181">
        <f t="shared" ca="1" si="60"/>
        <v>0</v>
      </c>
      <c r="Q248" s="182">
        <f t="shared" ca="1" si="52"/>
        <v>0</v>
      </c>
      <c r="R248" s="182">
        <f ca="1">IF(LEN(B248)&gt;0,'10'!R248-'10'!Q248,"")</f>
        <v>0</v>
      </c>
      <c r="S248" s="183"/>
      <c r="T248" s="33"/>
      <c r="U248" s="33"/>
      <c r="V248" s="33"/>
      <c r="W248" s="33"/>
      <c r="X248" s="33"/>
      <c r="Y248" s="33"/>
      <c r="AB248" s="243">
        <f>ROW()</f>
        <v>248</v>
      </c>
      <c r="AC248" s="118">
        <f t="shared" ca="1" si="25"/>
        <v>0</v>
      </c>
      <c r="AD248" s="118">
        <f t="shared" ca="1" si="26"/>
        <v>0</v>
      </c>
      <c r="AE248" s="119" t="str">
        <f t="shared" ca="1" si="53"/>
        <v>-</v>
      </c>
      <c r="AF248" s="118" t="str">
        <f t="shared" ca="1" si="54"/>
        <v>-</v>
      </c>
      <c r="AG248" s="119" t="str">
        <f t="shared" ca="1" si="55"/>
        <v>-</v>
      </c>
      <c r="AH248" s="118" t="str">
        <f t="shared" ca="1" si="56"/>
        <v>-</v>
      </c>
      <c r="AI248" s="118">
        <f t="shared" ca="1" si="57"/>
        <v>0</v>
      </c>
      <c r="AJ248" s="120">
        <f t="shared" ca="1" si="58"/>
        <v>0</v>
      </c>
      <c r="AK248" s="118">
        <f t="shared" ca="1" si="33"/>
        <v>0</v>
      </c>
      <c r="AL248" s="118">
        <f t="shared" ca="1" si="34"/>
        <v>0</v>
      </c>
    </row>
    <row r="249" spans="1:38" ht="27" customHeight="1" x14ac:dyDescent="0.25">
      <c r="A249" s="53">
        <f>'OSNOVNA PLAČA'!A243</f>
        <v>234</v>
      </c>
      <c r="B249" s="333" t="str">
        <f t="shared" ca="1" si="21"/>
        <v>A234</v>
      </c>
      <c r="C249" s="333"/>
      <c r="D249" s="54" t="str">
        <f>IF(LEN('OSNOVNA PLAČA'!C243)&gt;0,'OSNOVNA PLAČA'!C243,"")</f>
        <v/>
      </c>
      <c r="E249" s="55" t="str">
        <f>IF(LEN('OSNOVNA PLAČA'!D243)&gt;0,'OSNOVNA PLAČA'!D243,"")</f>
        <v/>
      </c>
      <c r="F249" s="164">
        <f ca="1">IF(LEN(B249)&gt;0,'OBRAČUNANA OSNOVNA PLAČA'!O243,"")</f>
        <v>0</v>
      </c>
      <c r="G249" s="57"/>
      <c r="H249" s="57"/>
      <c r="I249" s="57"/>
      <c r="J249" s="57"/>
      <c r="K249" s="57"/>
      <c r="L249" s="178">
        <f t="shared" si="50"/>
        <v>0</v>
      </c>
      <c r="M249" s="179">
        <f t="shared" ca="1" si="59"/>
        <v>0</v>
      </c>
      <c r="N249" s="179">
        <f t="shared" ca="1" si="61"/>
        <v>0</v>
      </c>
      <c r="O249" s="180">
        <f t="shared" ca="1" si="51"/>
        <v>0</v>
      </c>
      <c r="P249" s="181">
        <f t="shared" ca="1" si="60"/>
        <v>0</v>
      </c>
      <c r="Q249" s="182">
        <f t="shared" ca="1" si="52"/>
        <v>0</v>
      </c>
      <c r="R249" s="182">
        <f ca="1">IF(LEN(B249)&gt;0,'10'!R249-'10'!Q249,"")</f>
        <v>0</v>
      </c>
      <c r="S249" s="183"/>
      <c r="T249" s="33"/>
      <c r="U249" s="33"/>
      <c r="V249" s="33"/>
      <c r="W249" s="33"/>
      <c r="X249" s="33"/>
      <c r="Y249" s="33"/>
      <c r="AB249" s="243">
        <f>ROW()</f>
        <v>249</v>
      </c>
      <c r="AC249" s="118">
        <f t="shared" ca="1" si="25"/>
        <v>0</v>
      </c>
      <c r="AD249" s="118">
        <f t="shared" ca="1" si="26"/>
        <v>0</v>
      </c>
      <c r="AE249" s="119" t="str">
        <f t="shared" ca="1" si="53"/>
        <v>-</v>
      </c>
      <c r="AF249" s="118" t="str">
        <f t="shared" ca="1" si="54"/>
        <v>-</v>
      </c>
      <c r="AG249" s="119" t="str">
        <f t="shared" ca="1" si="55"/>
        <v>-</v>
      </c>
      <c r="AH249" s="118" t="str">
        <f t="shared" ca="1" si="56"/>
        <v>-</v>
      </c>
      <c r="AI249" s="118">
        <f t="shared" ca="1" si="57"/>
        <v>0</v>
      </c>
      <c r="AJ249" s="120">
        <f t="shared" ca="1" si="58"/>
        <v>0</v>
      </c>
      <c r="AK249" s="118">
        <f t="shared" ca="1" si="33"/>
        <v>0</v>
      </c>
      <c r="AL249" s="118">
        <f t="shared" ca="1" si="34"/>
        <v>0</v>
      </c>
    </row>
    <row r="250" spans="1:38" ht="27" customHeight="1" x14ac:dyDescent="0.25">
      <c r="A250" s="53">
        <f>'OSNOVNA PLAČA'!A244</f>
        <v>235</v>
      </c>
      <c r="B250" s="333" t="str">
        <f t="shared" ca="1" si="21"/>
        <v>A235</v>
      </c>
      <c r="C250" s="333"/>
      <c r="D250" s="54" t="str">
        <f>IF(LEN('OSNOVNA PLAČA'!C244)&gt;0,'OSNOVNA PLAČA'!C244,"")</f>
        <v/>
      </c>
      <c r="E250" s="55" t="str">
        <f>IF(LEN('OSNOVNA PLAČA'!D244)&gt;0,'OSNOVNA PLAČA'!D244,"")</f>
        <v/>
      </c>
      <c r="F250" s="164">
        <f ca="1">IF(LEN(B250)&gt;0,'OBRAČUNANA OSNOVNA PLAČA'!O244,"")</f>
        <v>0</v>
      </c>
      <c r="G250" s="57"/>
      <c r="H250" s="57"/>
      <c r="I250" s="57"/>
      <c r="J250" s="57"/>
      <c r="K250" s="57"/>
      <c r="L250" s="178">
        <f t="shared" si="50"/>
        <v>0</v>
      </c>
      <c r="M250" s="179">
        <f t="shared" ca="1" si="59"/>
        <v>0</v>
      </c>
      <c r="N250" s="179">
        <f t="shared" ca="1" si="61"/>
        <v>0</v>
      </c>
      <c r="O250" s="180">
        <f t="shared" ca="1" si="51"/>
        <v>0</v>
      </c>
      <c r="P250" s="181">
        <f t="shared" ca="1" si="60"/>
        <v>0</v>
      </c>
      <c r="Q250" s="182">
        <f t="shared" ca="1" si="52"/>
        <v>0</v>
      </c>
      <c r="R250" s="182">
        <f ca="1">IF(LEN(B250)&gt;0,'10'!R250-'10'!Q250,"")</f>
        <v>0</v>
      </c>
      <c r="S250" s="183"/>
      <c r="T250" s="33"/>
      <c r="U250" s="33"/>
      <c r="V250" s="33"/>
      <c r="W250" s="33"/>
      <c r="X250" s="33"/>
      <c r="Y250" s="33"/>
      <c r="AB250" s="243">
        <f>ROW()</f>
        <v>250</v>
      </c>
      <c r="AC250" s="118">
        <f t="shared" ca="1" si="25"/>
        <v>0</v>
      </c>
      <c r="AD250" s="118">
        <f t="shared" ca="1" si="26"/>
        <v>0</v>
      </c>
      <c r="AE250" s="119" t="str">
        <f t="shared" ca="1" si="53"/>
        <v>-</v>
      </c>
      <c r="AF250" s="118" t="str">
        <f t="shared" ca="1" si="54"/>
        <v>-</v>
      </c>
      <c r="AG250" s="119" t="str">
        <f t="shared" ca="1" si="55"/>
        <v>-</v>
      </c>
      <c r="AH250" s="118" t="str">
        <f t="shared" ca="1" si="56"/>
        <v>-</v>
      </c>
      <c r="AI250" s="118">
        <f t="shared" ca="1" si="57"/>
        <v>0</v>
      </c>
      <c r="AJ250" s="120">
        <f t="shared" ca="1" si="58"/>
        <v>0</v>
      </c>
      <c r="AK250" s="118">
        <f t="shared" ca="1" si="33"/>
        <v>0</v>
      </c>
      <c r="AL250" s="118">
        <f t="shared" ca="1" si="34"/>
        <v>0</v>
      </c>
    </row>
    <row r="251" spans="1:38" ht="27" customHeight="1" x14ac:dyDescent="0.25">
      <c r="A251" s="53">
        <f>'OSNOVNA PLAČA'!A245</f>
        <v>236</v>
      </c>
      <c r="B251" s="333" t="str">
        <f t="shared" ca="1" si="21"/>
        <v>A236</v>
      </c>
      <c r="C251" s="333"/>
      <c r="D251" s="54" t="str">
        <f>IF(LEN('OSNOVNA PLAČA'!C245)&gt;0,'OSNOVNA PLAČA'!C245,"")</f>
        <v/>
      </c>
      <c r="E251" s="55" t="str">
        <f>IF(LEN('OSNOVNA PLAČA'!D245)&gt;0,'OSNOVNA PLAČA'!D245,"")</f>
        <v/>
      </c>
      <c r="F251" s="164">
        <f ca="1">IF(LEN(B251)&gt;0,'OBRAČUNANA OSNOVNA PLAČA'!O245,"")</f>
        <v>0</v>
      </c>
      <c r="G251" s="57"/>
      <c r="H251" s="57"/>
      <c r="I251" s="57"/>
      <c r="J251" s="57"/>
      <c r="K251" s="57"/>
      <c r="L251" s="178">
        <f t="shared" si="50"/>
        <v>0</v>
      </c>
      <c r="M251" s="179">
        <f t="shared" ca="1" si="59"/>
        <v>0</v>
      </c>
      <c r="N251" s="179">
        <f t="shared" ca="1" si="61"/>
        <v>0</v>
      </c>
      <c r="O251" s="180">
        <f t="shared" ca="1" si="51"/>
        <v>0</v>
      </c>
      <c r="P251" s="181">
        <f t="shared" ca="1" si="60"/>
        <v>0</v>
      </c>
      <c r="Q251" s="182">
        <f t="shared" ca="1" si="52"/>
        <v>0</v>
      </c>
      <c r="R251" s="182">
        <f ca="1">IF(LEN(B251)&gt;0,'10'!R251-'10'!Q251,"")</f>
        <v>0</v>
      </c>
      <c r="S251" s="183"/>
      <c r="T251" s="33"/>
      <c r="U251" s="33"/>
      <c r="V251" s="33"/>
      <c r="W251" s="33"/>
      <c r="X251" s="33"/>
      <c r="Y251" s="33"/>
      <c r="AB251" s="243">
        <f>ROW()</f>
        <v>251</v>
      </c>
      <c r="AC251" s="118">
        <f t="shared" ca="1" si="25"/>
        <v>0</v>
      </c>
      <c r="AD251" s="118">
        <f t="shared" ca="1" si="26"/>
        <v>0</v>
      </c>
      <c r="AE251" s="119" t="str">
        <f t="shared" ca="1" si="53"/>
        <v>-</v>
      </c>
      <c r="AF251" s="118" t="str">
        <f t="shared" ca="1" si="54"/>
        <v>-</v>
      </c>
      <c r="AG251" s="119" t="str">
        <f t="shared" ca="1" si="55"/>
        <v>-</v>
      </c>
      <c r="AH251" s="118" t="str">
        <f t="shared" ca="1" si="56"/>
        <v>-</v>
      </c>
      <c r="AI251" s="118">
        <f t="shared" ca="1" si="57"/>
        <v>0</v>
      </c>
      <c r="AJ251" s="120">
        <f t="shared" ca="1" si="58"/>
        <v>0</v>
      </c>
      <c r="AK251" s="118">
        <f t="shared" ca="1" si="33"/>
        <v>0</v>
      </c>
      <c r="AL251" s="118">
        <f t="shared" ca="1" si="34"/>
        <v>0</v>
      </c>
    </row>
    <row r="252" spans="1:38" ht="27" customHeight="1" x14ac:dyDescent="0.25">
      <c r="A252" s="53">
        <f>'OSNOVNA PLAČA'!A246</f>
        <v>237</v>
      </c>
      <c r="B252" s="333" t="str">
        <f t="shared" ca="1" si="21"/>
        <v>A237</v>
      </c>
      <c r="C252" s="333"/>
      <c r="D252" s="54" t="str">
        <f>IF(LEN('OSNOVNA PLAČA'!C246)&gt;0,'OSNOVNA PLAČA'!C246,"")</f>
        <v/>
      </c>
      <c r="E252" s="55" t="str">
        <f>IF(LEN('OSNOVNA PLAČA'!D246)&gt;0,'OSNOVNA PLAČA'!D246,"")</f>
        <v/>
      </c>
      <c r="F252" s="164">
        <f ca="1">IF(LEN(B252)&gt;0,'OBRAČUNANA OSNOVNA PLAČA'!O246,"")</f>
        <v>0</v>
      </c>
      <c r="G252" s="57"/>
      <c r="H252" s="57"/>
      <c r="I252" s="57"/>
      <c r="J252" s="57"/>
      <c r="K252" s="57"/>
      <c r="L252" s="178">
        <f t="shared" si="50"/>
        <v>0</v>
      </c>
      <c r="M252" s="179">
        <f t="shared" ca="1" si="59"/>
        <v>0</v>
      </c>
      <c r="N252" s="179">
        <f t="shared" ca="1" si="61"/>
        <v>0</v>
      </c>
      <c r="O252" s="180">
        <f t="shared" ca="1" si="51"/>
        <v>0</v>
      </c>
      <c r="P252" s="181">
        <f t="shared" ca="1" si="60"/>
        <v>0</v>
      </c>
      <c r="Q252" s="182">
        <f t="shared" ca="1" si="52"/>
        <v>0</v>
      </c>
      <c r="R252" s="182">
        <f ca="1">IF(LEN(B252)&gt;0,'10'!R252-'10'!Q252,"")</f>
        <v>0</v>
      </c>
      <c r="S252" s="183"/>
      <c r="T252" s="33"/>
      <c r="U252" s="33"/>
      <c r="V252" s="33"/>
      <c r="W252" s="33"/>
      <c r="X252" s="33"/>
      <c r="Y252" s="33"/>
      <c r="AB252" s="243">
        <f>ROW()</f>
        <v>252</v>
      </c>
      <c r="AC252" s="118">
        <f t="shared" ca="1" si="25"/>
        <v>0</v>
      </c>
      <c r="AD252" s="118">
        <f t="shared" ca="1" si="26"/>
        <v>0</v>
      </c>
      <c r="AE252" s="119" t="str">
        <f t="shared" ca="1" si="53"/>
        <v>-</v>
      </c>
      <c r="AF252" s="118" t="str">
        <f t="shared" ca="1" si="54"/>
        <v>-</v>
      </c>
      <c r="AG252" s="119" t="str">
        <f t="shared" ca="1" si="55"/>
        <v>-</v>
      </c>
      <c r="AH252" s="118" t="str">
        <f t="shared" ca="1" si="56"/>
        <v>-</v>
      </c>
      <c r="AI252" s="118">
        <f t="shared" ca="1" si="57"/>
        <v>0</v>
      </c>
      <c r="AJ252" s="120">
        <f t="shared" ca="1" si="58"/>
        <v>0</v>
      </c>
      <c r="AK252" s="118">
        <f t="shared" ca="1" si="33"/>
        <v>0</v>
      </c>
      <c r="AL252" s="118">
        <f t="shared" ca="1" si="34"/>
        <v>0</v>
      </c>
    </row>
    <row r="253" spans="1:38" ht="27" customHeight="1" x14ac:dyDescent="0.25">
      <c r="A253" s="53">
        <f>'OSNOVNA PLAČA'!A247</f>
        <v>238</v>
      </c>
      <c r="B253" s="333" t="str">
        <f t="shared" ca="1" si="21"/>
        <v>A238</v>
      </c>
      <c r="C253" s="333"/>
      <c r="D253" s="54" t="str">
        <f>IF(LEN('OSNOVNA PLAČA'!C247)&gt;0,'OSNOVNA PLAČA'!C247,"")</f>
        <v/>
      </c>
      <c r="E253" s="55" t="str">
        <f>IF(LEN('OSNOVNA PLAČA'!D247)&gt;0,'OSNOVNA PLAČA'!D247,"")</f>
        <v/>
      </c>
      <c r="F253" s="164">
        <f ca="1">IF(LEN(B253)&gt;0,'OBRAČUNANA OSNOVNA PLAČA'!O247,"")</f>
        <v>0</v>
      </c>
      <c r="G253" s="57"/>
      <c r="H253" s="57"/>
      <c r="I253" s="57"/>
      <c r="J253" s="57"/>
      <c r="K253" s="57"/>
      <c r="L253" s="178">
        <f t="shared" si="50"/>
        <v>0</v>
      </c>
      <c r="M253" s="179">
        <f t="shared" ca="1" si="59"/>
        <v>0</v>
      </c>
      <c r="N253" s="179">
        <f t="shared" ca="1" si="61"/>
        <v>0</v>
      </c>
      <c r="O253" s="180">
        <f t="shared" ca="1" si="51"/>
        <v>0</v>
      </c>
      <c r="P253" s="181">
        <f t="shared" ca="1" si="60"/>
        <v>0</v>
      </c>
      <c r="Q253" s="182">
        <f t="shared" ca="1" si="52"/>
        <v>0</v>
      </c>
      <c r="R253" s="182">
        <f ca="1">IF(LEN(B253)&gt;0,'10'!R253-'10'!Q253,"")</f>
        <v>0</v>
      </c>
      <c r="S253" s="183"/>
      <c r="T253" s="33"/>
      <c r="U253" s="33"/>
      <c r="V253" s="33"/>
      <c r="W253" s="33"/>
      <c r="X253" s="33"/>
      <c r="Y253" s="33"/>
      <c r="AB253" s="243">
        <f>ROW()</f>
        <v>253</v>
      </c>
      <c r="AC253" s="118">
        <f t="shared" ca="1" si="25"/>
        <v>0</v>
      </c>
      <c r="AD253" s="118">
        <f t="shared" ca="1" si="26"/>
        <v>0</v>
      </c>
      <c r="AE253" s="119" t="str">
        <f t="shared" ca="1" si="53"/>
        <v>-</v>
      </c>
      <c r="AF253" s="118" t="str">
        <f t="shared" ca="1" si="54"/>
        <v>-</v>
      </c>
      <c r="AG253" s="119" t="str">
        <f t="shared" ca="1" si="55"/>
        <v>-</v>
      </c>
      <c r="AH253" s="118" t="str">
        <f t="shared" ca="1" si="56"/>
        <v>-</v>
      </c>
      <c r="AI253" s="118">
        <f t="shared" ca="1" si="57"/>
        <v>0</v>
      </c>
      <c r="AJ253" s="120">
        <f t="shared" ca="1" si="58"/>
        <v>0</v>
      </c>
      <c r="AK253" s="118">
        <f t="shared" ca="1" si="33"/>
        <v>0</v>
      </c>
      <c r="AL253" s="118">
        <f t="shared" ca="1" si="34"/>
        <v>0</v>
      </c>
    </row>
    <row r="254" spans="1:38" ht="27" customHeight="1" x14ac:dyDescent="0.25">
      <c r="A254" s="53">
        <f>'OSNOVNA PLAČA'!A248</f>
        <v>239</v>
      </c>
      <c r="B254" s="333" t="str">
        <f t="shared" ca="1" si="21"/>
        <v>A239</v>
      </c>
      <c r="C254" s="333"/>
      <c r="D254" s="54" t="str">
        <f>IF(LEN('OSNOVNA PLAČA'!C248)&gt;0,'OSNOVNA PLAČA'!C248,"")</f>
        <v/>
      </c>
      <c r="E254" s="55" t="str">
        <f>IF(LEN('OSNOVNA PLAČA'!D248)&gt;0,'OSNOVNA PLAČA'!D248,"")</f>
        <v/>
      </c>
      <c r="F254" s="164">
        <f ca="1">IF(LEN(B254)&gt;0,'OBRAČUNANA OSNOVNA PLAČA'!O248,"")</f>
        <v>0</v>
      </c>
      <c r="G254" s="57"/>
      <c r="H254" s="57"/>
      <c r="I254" s="57"/>
      <c r="J254" s="57"/>
      <c r="K254" s="57"/>
      <c r="L254" s="178">
        <f t="shared" si="50"/>
        <v>0</v>
      </c>
      <c r="M254" s="179">
        <f t="shared" ca="1" si="59"/>
        <v>0</v>
      </c>
      <c r="N254" s="179">
        <f t="shared" ca="1" si="61"/>
        <v>0</v>
      </c>
      <c r="O254" s="180">
        <f t="shared" ca="1" si="51"/>
        <v>0</v>
      </c>
      <c r="P254" s="181">
        <f t="shared" ca="1" si="60"/>
        <v>0</v>
      </c>
      <c r="Q254" s="182">
        <f t="shared" ca="1" si="52"/>
        <v>0</v>
      </c>
      <c r="R254" s="182">
        <f ca="1">IF(LEN(B254)&gt;0,'10'!R254-'10'!Q254,"")</f>
        <v>0</v>
      </c>
      <c r="S254" s="183"/>
      <c r="T254" s="33"/>
      <c r="U254" s="33"/>
      <c r="V254" s="33"/>
      <c r="W254" s="33"/>
      <c r="X254" s="33"/>
      <c r="Y254" s="33"/>
      <c r="AB254" s="243">
        <f>ROW()</f>
        <v>254</v>
      </c>
      <c r="AC254" s="118">
        <f t="shared" ca="1" si="25"/>
        <v>0</v>
      </c>
      <c r="AD254" s="118">
        <f t="shared" ca="1" si="26"/>
        <v>0</v>
      </c>
      <c r="AE254" s="119" t="str">
        <f t="shared" ca="1" si="53"/>
        <v>-</v>
      </c>
      <c r="AF254" s="118" t="str">
        <f t="shared" ca="1" si="54"/>
        <v>-</v>
      </c>
      <c r="AG254" s="119" t="str">
        <f t="shared" ca="1" si="55"/>
        <v>-</v>
      </c>
      <c r="AH254" s="118" t="str">
        <f t="shared" ca="1" si="56"/>
        <v>-</v>
      </c>
      <c r="AI254" s="118">
        <f t="shared" ca="1" si="57"/>
        <v>0</v>
      </c>
      <c r="AJ254" s="120">
        <f t="shared" ca="1" si="58"/>
        <v>0</v>
      </c>
      <c r="AK254" s="118">
        <f t="shared" ca="1" si="33"/>
        <v>0</v>
      </c>
      <c r="AL254" s="118">
        <f t="shared" ca="1" si="34"/>
        <v>0</v>
      </c>
    </row>
    <row r="255" spans="1:38" ht="27" customHeight="1" x14ac:dyDescent="0.25">
      <c r="A255" s="53">
        <f>'OSNOVNA PLAČA'!A249</f>
        <v>240</v>
      </c>
      <c r="B255" s="333" t="str">
        <f t="shared" ca="1" si="21"/>
        <v>A240</v>
      </c>
      <c r="C255" s="333"/>
      <c r="D255" s="54" t="str">
        <f>IF(LEN('OSNOVNA PLAČA'!C249)&gt;0,'OSNOVNA PLAČA'!C249,"")</f>
        <v/>
      </c>
      <c r="E255" s="55" t="str">
        <f>IF(LEN('OSNOVNA PLAČA'!D249)&gt;0,'OSNOVNA PLAČA'!D249,"")</f>
        <v/>
      </c>
      <c r="F255" s="164">
        <f ca="1">IF(LEN(B255)&gt;0,'OBRAČUNANA OSNOVNA PLAČA'!O249,"")</f>
        <v>0</v>
      </c>
      <c r="G255" s="57"/>
      <c r="H255" s="57"/>
      <c r="I255" s="57"/>
      <c r="J255" s="57"/>
      <c r="K255" s="57"/>
      <c r="L255" s="178">
        <f t="shared" si="50"/>
        <v>0</v>
      </c>
      <c r="M255" s="179">
        <f t="shared" ca="1" si="59"/>
        <v>0</v>
      </c>
      <c r="N255" s="179">
        <f t="shared" ca="1" si="61"/>
        <v>0</v>
      </c>
      <c r="O255" s="180">
        <f t="shared" ca="1" si="51"/>
        <v>0</v>
      </c>
      <c r="P255" s="181">
        <f t="shared" ca="1" si="60"/>
        <v>0</v>
      </c>
      <c r="Q255" s="182">
        <f t="shared" ca="1" si="52"/>
        <v>0</v>
      </c>
      <c r="R255" s="182">
        <f ca="1">IF(LEN(B255)&gt;0,'10'!R255-'10'!Q255,"")</f>
        <v>0</v>
      </c>
      <c r="S255" s="183"/>
      <c r="T255" s="33"/>
      <c r="U255" s="33"/>
      <c r="V255" s="33"/>
      <c r="W255" s="33"/>
      <c r="X255" s="33"/>
      <c r="Y255" s="33"/>
      <c r="AB255" s="243">
        <f>ROW()</f>
        <v>255</v>
      </c>
      <c r="AC255" s="118">
        <f t="shared" ca="1" si="25"/>
        <v>0</v>
      </c>
      <c r="AD255" s="118">
        <f t="shared" ca="1" si="26"/>
        <v>0</v>
      </c>
      <c r="AE255" s="119" t="str">
        <f t="shared" ca="1" si="53"/>
        <v>-</v>
      </c>
      <c r="AF255" s="118" t="str">
        <f t="shared" ca="1" si="54"/>
        <v>-</v>
      </c>
      <c r="AG255" s="119" t="str">
        <f t="shared" ca="1" si="55"/>
        <v>-</v>
      </c>
      <c r="AH255" s="118" t="str">
        <f t="shared" ca="1" si="56"/>
        <v>-</v>
      </c>
      <c r="AI255" s="118">
        <f t="shared" ca="1" si="57"/>
        <v>0</v>
      </c>
      <c r="AJ255" s="120">
        <f t="shared" ca="1" si="58"/>
        <v>0</v>
      </c>
      <c r="AK255" s="118">
        <f t="shared" ca="1" si="33"/>
        <v>0</v>
      </c>
      <c r="AL255" s="118">
        <f t="shared" ca="1" si="34"/>
        <v>0</v>
      </c>
    </row>
    <row r="256" spans="1:38" ht="27" customHeight="1" x14ac:dyDescent="0.25">
      <c r="A256" s="53">
        <f>'OSNOVNA PLAČA'!A250</f>
        <v>241</v>
      </c>
      <c r="B256" s="333" t="str">
        <f t="shared" ca="1" si="21"/>
        <v>A241</v>
      </c>
      <c r="C256" s="333"/>
      <c r="D256" s="54" t="str">
        <f>IF(LEN('OSNOVNA PLAČA'!C250)&gt;0,'OSNOVNA PLAČA'!C250,"")</f>
        <v/>
      </c>
      <c r="E256" s="55" t="str">
        <f>IF(LEN('OSNOVNA PLAČA'!D250)&gt;0,'OSNOVNA PLAČA'!D250,"")</f>
        <v/>
      </c>
      <c r="F256" s="164">
        <f ca="1">IF(LEN(B256)&gt;0,'OBRAČUNANA OSNOVNA PLAČA'!O250,"")</f>
        <v>0</v>
      </c>
      <c r="G256" s="57"/>
      <c r="H256" s="57"/>
      <c r="I256" s="57"/>
      <c r="J256" s="57"/>
      <c r="K256" s="57"/>
      <c r="L256" s="178">
        <f t="shared" si="50"/>
        <v>0</v>
      </c>
      <c r="M256" s="179">
        <f t="shared" ca="1" si="59"/>
        <v>0</v>
      </c>
      <c r="N256" s="179">
        <f t="shared" ca="1" si="61"/>
        <v>0</v>
      </c>
      <c r="O256" s="180">
        <f t="shared" ca="1" si="51"/>
        <v>0</v>
      </c>
      <c r="P256" s="181">
        <f t="shared" ca="1" si="60"/>
        <v>0</v>
      </c>
      <c r="Q256" s="182">
        <f t="shared" ca="1" si="52"/>
        <v>0</v>
      </c>
      <c r="R256" s="182">
        <f ca="1">IF(LEN(B256)&gt;0,'10'!R256-'10'!Q256,"")</f>
        <v>0</v>
      </c>
      <c r="S256" s="183"/>
      <c r="T256" s="33"/>
      <c r="U256" s="33"/>
      <c r="V256" s="33"/>
      <c r="W256" s="33"/>
      <c r="X256" s="33"/>
      <c r="Y256" s="33"/>
      <c r="AB256" s="243">
        <f>ROW()</f>
        <v>256</v>
      </c>
      <c r="AC256" s="118">
        <f t="shared" ca="1" si="25"/>
        <v>0</v>
      </c>
      <c r="AD256" s="118">
        <f t="shared" ca="1" si="26"/>
        <v>0</v>
      </c>
      <c r="AE256" s="119" t="str">
        <f t="shared" ca="1" si="53"/>
        <v>-</v>
      </c>
      <c r="AF256" s="118" t="str">
        <f t="shared" ca="1" si="54"/>
        <v>-</v>
      </c>
      <c r="AG256" s="119" t="str">
        <f t="shared" ca="1" si="55"/>
        <v>-</v>
      </c>
      <c r="AH256" s="118" t="str">
        <f t="shared" ca="1" si="56"/>
        <v>-</v>
      </c>
      <c r="AI256" s="118">
        <f t="shared" ca="1" si="57"/>
        <v>0</v>
      </c>
      <c r="AJ256" s="120">
        <f t="shared" ca="1" si="58"/>
        <v>0</v>
      </c>
      <c r="AK256" s="118">
        <f t="shared" ca="1" si="33"/>
        <v>0</v>
      </c>
      <c r="AL256" s="118">
        <f t="shared" ca="1" si="34"/>
        <v>0</v>
      </c>
    </row>
    <row r="257" spans="1:44" ht="27" customHeight="1" x14ac:dyDescent="0.25">
      <c r="A257" s="53">
        <f>'OSNOVNA PLAČA'!A251</f>
        <v>242</v>
      </c>
      <c r="B257" s="333" t="str">
        <f t="shared" ca="1" si="21"/>
        <v>A242</v>
      </c>
      <c r="C257" s="333"/>
      <c r="D257" s="54" t="str">
        <f>IF(LEN('OSNOVNA PLAČA'!C251)&gt;0,'OSNOVNA PLAČA'!C251,"")</f>
        <v/>
      </c>
      <c r="E257" s="55" t="str">
        <f>IF(LEN('OSNOVNA PLAČA'!D251)&gt;0,'OSNOVNA PLAČA'!D251,"")</f>
        <v/>
      </c>
      <c r="F257" s="164">
        <f ca="1">IF(LEN(B257)&gt;0,'OBRAČUNANA OSNOVNA PLAČA'!O251,"")</f>
        <v>0</v>
      </c>
      <c r="G257" s="57"/>
      <c r="H257" s="57"/>
      <c r="I257" s="57"/>
      <c r="J257" s="57"/>
      <c r="K257" s="57"/>
      <c r="L257" s="178">
        <f t="shared" si="50"/>
        <v>0</v>
      </c>
      <c r="M257" s="179">
        <f t="shared" ca="1" si="59"/>
        <v>0</v>
      </c>
      <c r="N257" s="179">
        <f t="shared" ca="1" si="61"/>
        <v>0</v>
      </c>
      <c r="O257" s="180">
        <f t="shared" ca="1" si="51"/>
        <v>0</v>
      </c>
      <c r="P257" s="181">
        <f t="shared" ca="1" si="60"/>
        <v>0</v>
      </c>
      <c r="Q257" s="182">
        <f t="shared" ca="1" si="52"/>
        <v>0</v>
      </c>
      <c r="R257" s="182">
        <f ca="1">IF(LEN(B257)&gt;0,'10'!R257-'10'!Q257,"")</f>
        <v>0</v>
      </c>
      <c r="S257" s="183"/>
      <c r="T257" s="33"/>
      <c r="U257" s="33"/>
      <c r="V257" s="33"/>
      <c r="W257" s="33"/>
      <c r="X257" s="33"/>
      <c r="Y257" s="33"/>
      <c r="AB257" s="243">
        <f>ROW()</f>
        <v>257</v>
      </c>
      <c r="AC257" s="118">
        <f t="shared" ca="1" si="25"/>
        <v>0</v>
      </c>
      <c r="AD257" s="118">
        <f t="shared" ca="1" si="26"/>
        <v>0</v>
      </c>
      <c r="AE257" s="119" t="str">
        <f t="shared" ca="1" si="53"/>
        <v>-</v>
      </c>
      <c r="AF257" s="118" t="str">
        <f t="shared" ca="1" si="54"/>
        <v>-</v>
      </c>
      <c r="AG257" s="119" t="str">
        <f t="shared" ca="1" si="55"/>
        <v>-</v>
      </c>
      <c r="AH257" s="118" t="str">
        <f t="shared" ca="1" si="56"/>
        <v>-</v>
      </c>
      <c r="AI257" s="118">
        <f t="shared" ca="1" si="57"/>
        <v>0</v>
      </c>
      <c r="AJ257" s="120">
        <f t="shared" ca="1" si="58"/>
        <v>0</v>
      </c>
      <c r="AK257" s="118">
        <f t="shared" ca="1" si="33"/>
        <v>0</v>
      </c>
      <c r="AL257" s="118">
        <f t="shared" ca="1" si="34"/>
        <v>0</v>
      </c>
    </row>
    <row r="258" spans="1:44" ht="27" customHeight="1" x14ac:dyDescent="0.25">
      <c r="A258" s="53">
        <f>'OSNOVNA PLAČA'!A252</f>
        <v>243</v>
      </c>
      <c r="B258" s="333" t="str">
        <f t="shared" ca="1" si="21"/>
        <v>A243</v>
      </c>
      <c r="C258" s="333"/>
      <c r="D258" s="54" t="str">
        <f>IF(LEN('OSNOVNA PLAČA'!C252)&gt;0,'OSNOVNA PLAČA'!C252,"")</f>
        <v/>
      </c>
      <c r="E258" s="55" t="str">
        <f>IF(LEN('OSNOVNA PLAČA'!D252)&gt;0,'OSNOVNA PLAČA'!D252,"")</f>
        <v/>
      </c>
      <c r="F258" s="164">
        <f ca="1">IF(LEN(B258)&gt;0,'OBRAČUNANA OSNOVNA PLAČA'!O252,"")</f>
        <v>0</v>
      </c>
      <c r="G258" s="57"/>
      <c r="H258" s="57"/>
      <c r="I258" s="57"/>
      <c r="J258" s="57"/>
      <c r="K258" s="57"/>
      <c r="L258" s="178">
        <f t="shared" si="50"/>
        <v>0</v>
      </c>
      <c r="M258" s="179">
        <f t="shared" ca="1" si="59"/>
        <v>0</v>
      </c>
      <c r="N258" s="179">
        <f t="shared" ca="1" si="61"/>
        <v>0</v>
      </c>
      <c r="O258" s="180">
        <f t="shared" ca="1" si="51"/>
        <v>0</v>
      </c>
      <c r="P258" s="181">
        <f t="shared" ca="1" si="60"/>
        <v>0</v>
      </c>
      <c r="Q258" s="182">
        <f t="shared" ca="1" si="52"/>
        <v>0</v>
      </c>
      <c r="R258" s="182">
        <f ca="1">IF(LEN(B258)&gt;0,'10'!R258-'10'!Q258,"")</f>
        <v>0</v>
      </c>
      <c r="S258" s="183"/>
      <c r="T258" s="33"/>
      <c r="U258" s="33"/>
      <c r="V258" s="33"/>
      <c r="W258" s="33"/>
      <c r="X258" s="33"/>
      <c r="Y258" s="33"/>
      <c r="AB258" s="243">
        <f>ROW()</f>
        <v>258</v>
      </c>
      <c r="AC258" s="118">
        <f t="shared" ca="1" si="25"/>
        <v>0</v>
      </c>
      <c r="AD258" s="118">
        <f t="shared" ca="1" si="26"/>
        <v>0</v>
      </c>
      <c r="AE258" s="119" t="str">
        <f t="shared" ca="1" si="53"/>
        <v>-</v>
      </c>
      <c r="AF258" s="118" t="str">
        <f t="shared" ca="1" si="54"/>
        <v>-</v>
      </c>
      <c r="AG258" s="119" t="str">
        <f t="shared" ca="1" si="55"/>
        <v>-</v>
      </c>
      <c r="AH258" s="118" t="str">
        <f t="shared" ca="1" si="56"/>
        <v>-</v>
      </c>
      <c r="AI258" s="118">
        <f t="shared" ca="1" si="57"/>
        <v>0</v>
      </c>
      <c r="AJ258" s="120">
        <f t="shared" ca="1" si="58"/>
        <v>0</v>
      </c>
      <c r="AK258" s="118">
        <f t="shared" ca="1" si="33"/>
        <v>0</v>
      </c>
      <c r="AL258" s="118">
        <f t="shared" ca="1" si="34"/>
        <v>0</v>
      </c>
    </row>
    <row r="259" spans="1:44" ht="27" customHeight="1" x14ac:dyDescent="0.25">
      <c r="A259" s="53">
        <f>'OSNOVNA PLAČA'!A253</f>
        <v>244</v>
      </c>
      <c r="B259" s="333" t="str">
        <f t="shared" ca="1" si="21"/>
        <v>A244</v>
      </c>
      <c r="C259" s="333"/>
      <c r="D259" s="54" t="str">
        <f>IF(LEN('OSNOVNA PLAČA'!C253)&gt;0,'OSNOVNA PLAČA'!C253,"")</f>
        <v/>
      </c>
      <c r="E259" s="55" t="str">
        <f>IF(LEN('OSNOVNA PLAČA'!D253)&gt;0,'OSNOVNA PLAČA'!D253,"")</f>
        <v/>
      </c>
      <c r="F259" s="164">
        <f ca="1">IF(LEN(B259)&gt;0,'OBRAČUNANA OSNOVNA PLAČA'!O253,"")</f>
        <v>0</v>
      </c>
      <c r="G259" s="57"/>
      <c r="H259" s="57"/>
      <c r="I259" s="57"/>
      <c r="J259" s="57"/>
      <c r="K259" s="57"/>
      <c r="L259" s="178">
        <f t="shared" si="50"/>
        <v>0</v>
      </c>
      <c r="M259" s="179">
        <f t="shared" ca="1" si="59"/>
        <v>0</v>
      </c>
      <c r="N259" s="179">
        <f t="shared" ca="1" si="61"/>
        <v>0</v>
      </c>
      <c r="O259" s="180">
        <f t="shared" ca="1" si="51"/>
        <v>0</v>
      </c>
      <c r="P259" s="181">
        <f t="shared" ca="1" si="60"/>
        <v>0</v>
      </c>
      <c r="Q259" s="182">
        <f t="shared" ca="1" si="52"/>
        <v>0</v>
      </c>
      <c r="R259" s="182">
        <f ca="1">IF(LEN(B259)&gt;0,'10'!R259-'10'!Q259,"")</f>
        <v>0</v>
      </c>
      <c r="S259" s="183"/>
      <c r="T259" s="33"/>
      <c r="U259" s="33"/>
      <c r="V259" s="33"/>
      <c r="W259" s="33"/>
      <c r="X259" s="33"/>
      <c r="Y259" s="33"/>
      <c r="AB259" s="243">
        <f>ROW()</f>
        <v>259</v>
      </c>
      <c r="AC259" s="118">
        <f t="shared" ca="1" si="25"/>
        <v>0</v>
      </c>
      <c r="AD259" s="118">
        <f t="shared" ca="1" si="26"/>
        <v>0</v>
      </c>
      <c r="AE259" s="119" t="str">
        <f t="shared" ca="1" si="53"/>
        <v>-</v>
      </c>
      <c r="AF259" s="118" t="str">
        <f t="shared" ca="1" si="54"/>
        <v>-</v>
      </c>
      <c r="AG259" s="119" t="str">
        <f t="shared" ca="1" si="55"/>
        <v>-</v>
      </c>
      <c r="AH259" s="118" t="str">
        <f t="shared" ca="1" si="56"/>
        <v>-</v>
      </c>
      <c r="AI259" s="118">
        <f t="shared" ca="1" si="57"/>
        <v>0</v>
      </c>
      <c r="AJ259" s="120">
        <f t="shared" ca="1" si="58"/>
        <v>0</v>
      </c>
      <c r="AK259" s="118">
        <f t="shared" ca="1" si="33"/>
        <v>0</v>
      </c>
      <c r="AL259" s="118">
        <f t="shared" ca="1" si="34"/>
        <v>0</v>
      </c>
    </row>
    <row r="260" spans="1:44" ht="27" customHeight="1" x14ac:dyDescent="0.25">
      <c r="A260" s="53">
        <f>'OSNOVNA PLAČA'!A254</f>
        <v>245</v>
      </c>
      <c r="B260" s="333" t="str">
        <f t="shared" ca="1" si="21"/>
        <v>A245</v>
      </c>
      <c r="C260" s="333"/>
      <c r="D260" s="54" t="str">
        <f>IF(LEN('OSNOVNA PLAČA'!C254)&gt;0,'OSNOVNA PLAČA'!C254,"")</f>
        <v/>
      </c>
      <c r="E260" s="55" t="str">
        <f>IF(LEN('OSNOVNA PLAČA'!D254)&gt;0,'OSNOVNA PLAČA'!D254,"")</f>
        <v/>
      </c>
      <c r="F260" s="164">
        <f ca="1">IF(LEN(B260)&gt;0,'OBRAČUNANA OSNOVNA PLAČA'!O254,"")</f>
        <v>0</v>
      </c>
      <c r="G260" s="57"/>
      <c r="H260" s="57"/>
      <c r="I260" s="57"/>
      <c r="J260" s="57"/>
      <c r="K260" s="57"/>
      <c r="L260" s="178">
        <f t="shared" si="50"/>
        <v>0</v>
      </c>
      <c r="M260" s="179">
        <f t="shared" ca="1" si="59"/>
        <v>0</v>
      </c>
      <c r="N260" s="179">
        <f t="shared" ca="1" si="61"/>
        <v>0</v>
      </c>
      <c r="O260" s="180">
        <f t="shared" ca="1" si="51"/>
        <v>0</v>
      </c>
      <c r="P260" s="181">
        <f t="shared" ca="1" si="60"/>
        <v>0</v>
      </c>
      <c r="Q260" s="182">
        <f t="shared" ca="1" si="52"/>
        <v>0</v>
      </c>
      <c r="R260" s="182">
        <f ca="1">IF(LEN(B260)&gt;0,'10'!R260-'10'!Q260,"")</f>
        <v>0</v>
      </c>
      <c r="S260" s="183"/>
      <c r="T260" s="33"/>
      <c r="U260" s="33"/>
      <c r="V260" s="33"/>
      <c r="W260" s="33"/>
      <c r="X260" s="33"/>
      <c r="Y260" s="33"/>
      <c r="AB260" s="243">
        <f>ROW()</f>
        <v>260</v>
      </c>
      <c r="AC260" s="118">
        <f t="shared" ca="1" si="25"/>
        <v>0</v>
      </c>
      <c r="AD260" s="118">
        <f t="shared" ca="1" si="26"/>
        <v>0</v>
      </c>
      <c r="AE260" s="119" t="str">
        <f t="shared" ca="1" si="53"/>
        <v>-</v>
      </c>
      <c r="AF260" s="118" t="str">
        <f t="shared" ca="1" si="54"/>
        <v>-</v>
      </c>
      <c r="AG260" s="119" t="str">
        <f t="shared" ca="1" si="55"/>
        <v>-</v>
      </c>
      <c r="AH260" s="118" t="str">
        <f t="shared" ca="1" si="56"/>
        <v>-</v>
      </c>
      <c r="AI260" s="118">
        <f t="shared" ca="1" si="57"/>
        <v>0</v>
      </c>
      <c r="AJ260" s="120">
        <f t="shared" ca="1" si="58"/>
        <v>0</v>
      </c>
      <c r="AK260" s="118">
        <f t="shared" ca="1" si="33"/>
        <v>0</v>
      </c>
      <c r="AL260" s="118">
        <f t="shared" ca="1" si="34"/>
        <v>0</v>
      </c>
    </row>
    <row r="261" spans="1:44" ht="27" customHeight="1" x14ac:dyDescent="0.25">
      <c r="A261" s="53">
        <f>'OSNOVNA PLAČA'!A255</f>
        <v>246</v>
      </c>
      <c r="B261" s="333" t="str">
        <f t="shared" ca="1" si="21"/>
        <v>A246</v>
      </c>
      <c r="C261" s="333"/>
      <c r="D261" s="54" t="str">
        <f>IF(LEN('OSNOVNA PLAČA'!C255)&gt;0,'OSNOVNA PLAČA'!C255,"")</f>
        <v/>
      </c>
      <c r="E261" s="55" t="str">
        <f>IF(LEN('OSNOVNA PLAČA'!D255)&gt;0,'OSNOVNA PLAČA'!D255,"")</f>
        <v/>
      </c>
      <c r="F261" s="164">
        <f ca="1">IF(LEN(B261)&gt;0,'OBRAČUNANA OSNOVNA PLAČA'!O255,"")</f>
        <v>0</v>
      </c>
      <c r="G261" s="57"/>
      <c r="H261" s="57"/>
      <c r="I261" s="57"/>
      <c r="J261" s="57"/>
      <c r="K261" s="57"/>
      <c r="L261" s="178">
        <f t="shared" si="50"/>
        <v>0</v>
      </c>
      <c r="M261" s="179">
        <f t="shared" ca="1" si="59"/>
        <v>0</v>
      </c>
      <c r="N261" s="179">
        <f t="shared" ca="1" si="61"/>
        <v>0</v>
      </c>
      <c r="O261" s="180">
        <f t="shared" ca="1" si="51"/>
        <v>0</v>
      </c>
      <c r="P261" s="181">
        <f t="shared" ca="1" si="60"/>
        <v>0</v>
      </c>
      <c r="Q261" s="182">
        <f t="shared" ca="1" si="52"/>
        <v>0</v>
      </c>
      <c r="R261" s="182">
        <f ca="1">IF(LEN(B261)&gt;0,'10'!R261-'10'!Q261,"")</f>
        <v>0</v>
      </c>
      <c r="S261" s="183"/>
      <c r="T261" s="33"/>
      <c r="U261" s="33"/>
      <c r="V261" s="33"/>
      <c r="W261" s="33"/>
      <c r="X261" s="33"/>
      <c r="Y261" s="33"/>
      <c r="AB261" s="243">
        <f>ROW()</f>
        <v>261</v>
      </c>
      <c r="AC261" s="118">
        <f t="shared" ca="1" si="25"/>
        <v>0</v>
      </c>
      <c r="AD261" s="118">
        <f t="shared" ca="1" si="26"/>
        <v>0</v>
      </c>
      <c r="AE261" s="119" t="str">
        <f t="shared" ca="1" si="53"/>
        <v>-</v>
      </c>
      <c r="AF261" s="118" t="str">
        <f t="shared" ca="1" si="54"/>
        <v>-</v>
      </c>
      <c r="AG261" s="119" t="str">
        <f t="shared" ca="1" si="55"/>
        <v>-</v>
      </c>
      <c r="AH261" s="118" t="str">
        <f t="shared" ca="1" si="56"/>
        <v>-</v>
      </c>
      <c r="AI261" s="118">
        <f t="shared" ca="1" si="57"/>
        <v>0</v>
      </c>
      <c r="AJ261" s="120">
        <f t="shared" ca="1" si="58"/>
        <v>0</v>
      </c>
      <c r="AK261" s="118">
        <f t="shared" ca="1" si="33"/>
        <v>0</v>
      </c>
      <c r="AL261" s="118">
        <f t="shared" ca="1" si="34"/>
        <v>0</v>
      </c>
    </row>
    <row r="262" spans="1:44" ht="27" customHeight="1" x14ac:dyDescent="0.25">
      <c r="A262" s="53">
        <f>'OSNOVNA PLAČA'!A256</f>
        <v>247</v>
      </c>
      <c r="B262" s="333" t="str">
        <f t="shared" ca="1" si="21"/>
        <v>A247</v>
      </c>
      <c r="C262" s="333"/>
      <c r="D262" s="54" t="str">
        <f>IF(LEN('OSNOVNA PLAČA'!C256)&gt;0,'OSNOVNA PLAČA'!C256,"")</f>
        <v/>
      </c>
      <c r="E262" s="55" t="str">
        <f>IF(LEN('OSNOVNA PLAČA'!D256)&gt;0,'OSNOVNA PLAČA'!D256,"")</f>
        <v/>
      </c>
      <c r="F262" s="164">
        <f ca="1">IF(LEN(B262)&gt;0,'OBRAČUNANA OSNOVNA PLAČA'!O256,"")</f>
        <v>0</v>
      </c>
      <c r="G262" s="57"/>
      <c r="H262" s="57"/>
      <c r="I262" s="57"/>
      <c r="J262" s="57"/>
      <c r="K262" s="57"/>
      <c r="L262" s="178">
        <f t="shared" si="50"/>
        <v>0</v>
      </c>
      <c r="M262" s="179">
        <f t="shared" ca="1" si="59"/>
        <v>0</v>
      </c>
      <c r="N262" s="179">
        <f t="shared" ca="1" si="61"/>
        <v>0</v>
      </c>
      <c r="O262" s="180">
        <f t="shared" ca="1" si="51"/>
        <v>0</v>
      </c>
      <c r="P262" s="181">
        <f t="shared" ca="1" si="60"/>
        <v>0</v>
      </c>
      <c r="Q262" s="182">
        <f t="shared" ca="1" si="52"/>
        <v>0</v>
      </c>
      <c r="R262" s="182">
        <f ca="1">IF(LEN(B262)&gt;0,'10'!R262-'10'!Q262,"")</f>
        <v>0</v>
      </c>
      <c r="S262" s="183"/>
      <c r="T262" s="33"/>
      <c r="U262" s="33"/>
      <c r="V262" s="33"/>
      <c r="W262" s="33"/>
      <c r="X262" s="33"/>
      <c r="Y262" s="33"/>
      <c r="AB262" s="243">
        <f>ROW()</f>
        <v>262</v>
      </c>
      <c r="AC262" s="118">
        <f t="shared" ca="1" si="25"/>
        <v>0</v>
      </c>
      <c r="AD262" s="118">
        <f t="shared" ca="1" si="26"/>
        <v>0</v>
      </c>
      <c r="AE262" s="119" t="str">
        <f t="shared" ca="1" si="53"/>
        <v>-</v>
      </c>
      <c r="AF262" s="118" t="str">
        <f t="shared" ca="1" si="54"/>
        <v>-</v>
      </c>
      <c r="AG262" s="119" t="str">
        <f t="shared" ca="1" si="55"/>
        <v>-</v>
      </c>
      <c r="AH262" s="118" t="str">
        <f t="shared" ca="1" si="56"/>
        <v>-</v>
      </c>
      <c r="AI262" s="118">
        <f t="shared" ca="1" si="57"/>
        <v>0</v>
      </c>
      <c r="AJ262" s="120">
        <f t="shared" ca="1" si="58"/>
        <v>0</v>
      </c>
      <c r="AK262" s="118">
        <f t="shared" ca="1" si="33"/>
        <v>0</v>
      </c>
      <c r="AL262" s="118">
        <f t="shared" ca="1" si="34"/>
        <v>0</v>
      </c>
    </row>
    <row r="263" spans="1:44" ht="27" customHeight="1" x14ac:dyDescent="0.25">
      <c r="A263" s="53">
        <f>'OSNOVNA PLAČA'!A257</f>
        <v>248</v>
      </c>
      <c r="B263" s="333" t="str">
        <f t="shared" ca="1" si="21"/>
        <v>A248</v>
      </c>
      <c r="C263" s="333"/>
      <c r="D263" s="54" t="str">
        <f>IF(LEN('OSNOVNA PLAČA'!C257)&gt;0,'OSNOVNA PLAČA'!C257,"")</f>
        <v/>
      </c>
      <c r="E263" s="55" t="str">
        <f>IF(LEN('OSNOVNA PLAČA'!D257)&gt;0,'OSNOVNA PLAČA'!D257,"")</f>
        <v/>
      </c>
      <c r="F263" s="164">
        <f ca="1">IF(LEN(B263)&gt;0,'OBRAČUNANA OSNOVNA PLAČA'!O257,"")</f>
        <v>0</v>
      </c>
      <c r="G263" s="57"/>
      <c r="H263" s="57"/>
      <c r="I263" s="57"/>
      <c r="J263" s="57"/>
      <c r="K263" s="57"/>
      <c r="L263" s="178">
        <f t="shared" si="50"/>
        <v>0</v>
      </c>
      <c r="M263" s="179">
        <f t="shared" ca="1" si="59"/>
        <v>0</v>
      </c>
      <c r="N263" s="179">
        <f t="shared" ca="1" si="61"/>
        <v>0</v>
      </c>
      <c r="O263" s="180">
        <f t="shared" ca="1" si="51"/>
        <v>0</v>
      </c>
      <c r="P263" s="181">
        <f t="shared" ca="1" si="60"/>
        <v>0</v>
      </c>
      <c r="Q263" s="182">
        <f t="shared" ca="1" si="52"/>
        <v>0</v>
      </c>
      <c r="R263" s="182">
        <f ca="1">IF(LEN(B263)&gt;0,'10'!R263-'10'!Q263,"")</f>
        <v>0</v>
      </c>
      <c r="S263" s="183"/>
      <c r="T263" s="33"/>
      <c r="U263" s="33"/>
      <c r="V263" s="33"/>
      <c r="W263" s="33"/>
      <c r="X263" s="33"/>
      <c r="Y263" s="33"/>
      <c r="AB263" s="243">
        <f>ROW()</f>
        <v>263</v>
      </c>
      <c r="AC263" s="118">
        <f t="shared" ca="1" si="25"/>
        <v>0</v>
      </c>
      <c r="AD263" s="118">
        <f t="shared" ca="1" si="26"/>
        <v>0</v>
      </c>
      <c r="AE263" s="119" t="str">
        <f t="shared" ca="1" si="53"/>
        <v>-</v>
      </c>
      <c r="AF263" s="118" t="str">
        <f t="shared" ca="1" si="54"/>
        <v>-</v>
      </c>
      <c r="AG263" s="119" t="str">
        <f t="shared" ca="1" si="55"/>
        <v>-</v>
      </c>
      <c r="AH263" s="118" t="str">
        <f t="shared" ca="1" si="56"/>
        <v>-</v>
      </c>
      <c r="AI263" s="118">
        <f t="shared" ca="1" si="57"/>
        <v>0</v>
      </c>
      <c r="AJ263" s="120">
        <f t="shared" ca="1" si="58"/>
        <v>0</v>
      </c>
      <c r="AK263" s="118">
        <f t="shared" ref="AK263:AK265" ca="1" si="62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263" s="118">
        <f t="shared" ca="1" si="34"/>
        <v>0</v>
      </c>
    </row>
    <row r="264" spans="1:44" ht="27" customHeight="1" x14ac:dyDescent="0.25">
      <c r="A264" s="53">
        <f>'OSNOVNA PLAČA'!A258</f>
        <v>249</v>
      </c>
      <c r="B264" s="333" t="str">
        <f t="shared" ca="1" si="21"/>
        <v>A249</v>
      </c>
      <c r="C264" s="333"/>
      <c r="D264" s="54" t="str">
        <f>IF(LEN('OSNOVNA PLAČA'!C258)&gt;0,'OSNOVNA PLAČA'!C258,"")</f>
        <v/>
      </c>
      <c r="E264" s="55" t="str">
        <f>IF(LEN('OSNOVNA PLAČA'!D258)&gt;0,'OSNOVNA PLAČA'!D258,"")</f>
        <v/>
      </c>
      <c r="F264" s="164">
        <f ca="1">IF(LEN(B264)&gt;0,'OBRAČUNANA OSNOVNA PLAČA'!O258,"")</f>
        <v>0</v>
      </c>
      <c r="G264" s="57"/>
      <c r="H264" s="57"/>
      <c r="I264" s="57"/>
      <c r="J264" s="57"/>
      <c r="K264" s="57"/>
      <c r="L264" s="178">
        <f t="shared" si="50"/>
        <v>0</v>
      </c>
      <c r="M264" s="179">
        <f t="shared" ca="1" si="59"/>
        <v>0</v>
      </c>
      <c r="N264" s="179">
        <f t="shared" ca="1" si="61"/>
        <v>0</v>
      </c>
      <c r="O264" s="180">
        <f t="shared" ca="1" si="51"/>
        <v>0</v>
      </c>
      <c r="P264" s="181">
        <f t="shared" ca="1" si="60"/>
        <v>0</v>
      </c>
      <c r="Q264" s="182">
        <f t="shared" ca="1" si="52"/>
        <v>0</v>
      </c>
      <c r="R264" s="182">
        <f ca="1">IF(LEN(B264)&gt;0,'10'!R264-'10'!Q264,"")</f>
        <v>0</v>
      </c>
      <c r="S264" s="183"/>
      <c r="T264" s="33"/>
      <c r="U264" s="33"/>
      <c r="V264" s="33"/>
      <c r="W264" s="33"/>
      <c r="X264" s="33"/>
      <c r="Y264" s="33"/>
      <c r="AB264" s="243">
        <f>ROW()</f>
        <v>264</v>
      </c>
      <c r="AC264" s="118">
        <f t="shared" ca="1" si="25"/>
        <v>0</v>
      </c>
      <c r="AD264" s="118">
        <f t="shared" ca="1" si="26"/>
        <v>0</v>
      </c>
      <c r="AE264" s="119" t="str">
        <f t="shared" ca="1" si="53"/>
        <v>-</v>
      </c>
      <c r="AF264" s="118" t="str">
        <f t="shared" ca="1" si="54"/>
        <v>-</v>
      </c>
      <c r="AG264" s="119" t="str">
        <f t="shared" ca="1" si="55"/>
        <v>-</v>
      </c>
      <c r="AH264" s="118" t="str">
        <f t="shared" ca="1" si="56"/>
        <v>-</v>
      </c>
      <c r="AI264" s="118">
        <f t="shared" ca="1" si="57"/>
        <v>0</v>
      </c>
      <c r="AJ264" s="120">
        <f t="shared" ca="1" si="58"/>
        <v>0</v>
      </c>
      <c r="AK264" s="118">
        <f t="shared" ca="1" si="62"/>
        <v>0</v>
      </c>
      <c r="AL264" s="118">
        <f t="shared" ca="1" si="34"/>
        <v>0</v>
      </c>
    </row>
    <row r="265" spans="1:44" ht="27" customHeight="1" x14ac:dyDescent="0.25">
      <c r="A265" s="53">
        <f>'OSNOVNA PLAČA'!A259</f>
        <v>250</v>
      </c>
      <c r="B265" s="333" t="str">
        <f t="shared" ca="1" si="21"/>
        <v>A250</v>
      </c>
      <c r="C265" s="333"/>
      <c r="D265" s="54" t="str">
        <f>IF(LEN('OSNOVNA PLAČA'!C259)&gt;0,'OSNOVNA PLAČA'!C259,"")</f>
        <v/>
      </c>
      <c r="E265" s="55" t="str">
        <f>IF(LEN('OSNOVNA PLAČA'!D259)&gt;0,'OSNOVNA PLAČA'!D259,"")</f>
        <v/>
      </c>
      <c r="F265" s="164">
        <f ca="1">IF(LEN(B265)&gt;0,'OBRAČUNANA OSNOVNA PLAČA'!O259,"")</f>
        <v>0</v>
      </c>
      <c r="G265" s="57"/>
      <c r="H265" s="57"/>
      <c r="I265" s="57"/>
      <c r="J265" s="57"/>
      <c r="K265" s="57"/>
      <c r="L265" s="178">
        <f t="shared" si="50"/>
        <v>0</v>
      </c>
      <c r="M265" s="179">
        <f t="shared" ca="1" si="59"/>
        <v>0</v>
      </c>
      <c r="N265" s="179">
        <f t="shared" ca="1" si="61"/>
        <v>0</v>
      </c>
      <c r="O265" s="180">
        <f t="shared" ca="1" si="51"/>
        <v>0</v>
      </c>
      <c r="P265" s="181">
        <f t="shared" ca="1" si="60"/>
        <v>0</v>
      </c>
      <c r="Q265" s="182">
        <f t="shared" ca="1" si="52"/>
        <v>0</v>
      </c>
      <c r="R265" s="182">
        <f ca="1">IF(LEN(B265)&gt;0,'10'!R265-'10'!Q265,"")</f>
        <v>0</v>
      </c>
      <c r="S265" s="183"/>
      <c r="T265" s="33"/>
      <c r="U265" s="33"/>
      <c r="V265" s="33"/>
      <c r="W265" s="33"/>
      <c r="X265" s="33"/>
      <c r="Y265" s="33"/>
      <c r="AB265" s="243">
        <f>ROW()</f>
        <v>265</v>
      </c>
      <c r="AC265" s="118">
        <f t="shared" ca="1" si="25"/>
        <v>0</v>
      </c>
      <c r="AD265" s="118">
        <f t="shared" ca="1" si="26"/>
        <v>0</v>
      </c>
      <c r="AE265" s="119" t="str">
        <f t="shared" ca="1" si="53"/>
        <v>-</v>
      </c>
      <c r="AF265" s="118" t="str">
        <f t="shared" ca="1" si="54"/>
        <v>-</v>
      </c>
      <c r="AG265" s="119" t="str">
        <f t="shared" ca="1" si="55"/>
        <v>-</v>
      </c>
      <c r="AH265" s="118" t="str">
        <f t="shared" ca="1" si="56"/>
        <v>-</v>
      </c>
      <c r="AI265" s="118">
        <f t="shared" ca="1" si="57"/>
        <v>0</v>
      </c>
      <c r="AJ265" s="120">
        <f t="shared" ca="1" si="58"/>
        <v>0</v>
      </c>
      <c r="AK265" s="118">
        <f t="shared" ca="1" si="62"/>
        <v>0</v>
      </c>
      <c r="AL265" s="118">
        <f t="shared" ca="1" si="34"/>
        <v>0</v>
      </c>
    </row>
    <row r="266" spans="1:44" ht="26.25" customHeight="1" thickBot="1" x14ac:dyDescent="0.3">
      <c r="A266" s="33"/>
      <c r="B266" s="165" t="s">
        <v>37</v>
      </c>
      <c r="C266" s="336" t="s">
        <v>46</v>
      </c>
      <c r="D266" s="337"/>
      <c r="E266" s="338"/>
      <c r="F266" s="166">
        <f>'OSNOVNA PLAČA'!P260</f>
        <v>10100</v>
      </c>
      <c r="G266" s="121"/>
      <c r="H266" s="121"/>
      <c r="L266" s="33"/>
      <c r="M266" s="42"/>
      <c r="N266" s="42"/>
      <c r="O266" s="184" t="s">
        <v>413</v>
      </c>
      <c r="P266" s="185">
        <f ca="1">SUM(N16:N265)</f>
        <v>2200</v>
      </c>
      <c r="Q266" s="186" t="s">
        <v>86</v>
      </c>
      <c r="R266" s="187">
        <f ca="1">SUM(Q16:Q265)</f>
        <v>202</v>
      </c>
      <c r="S266" s="188"/>
      <c r="T266" s="33"/>
      <c r="U266" s="33"/>
      <c r="V266" s="33"/>
      <c r="W266" s="33"/>
      <c r="X266" s="33"/>
      <c r="Y266" s="33"/>
      <c r="AB266" s="122">
        <f>ROW()</f>
        <v>266</v>
      </c>
      <c r="AC266" s="123">
        <f ca="1">SUM(AC16:AC265)</f>
        <v>0</v>
      </c>
      <c r="AD266" s="123">
        <f ca="1">SUM(AD16:AD265)</f>
        <v>19266.666666666664</v>
      </c>
      <c r="AE266" s="124" t="str">
        <f>+O266</f>
        <v>Izračunana masa (KF)</v>
      </c>
      <c r="AF266" s="124">
        <f ca="1">SUM(AF16:AF265)</f>
        <v>2200</v>
      </c>
      <c r="AG266" s="125"/>
      <c r="AH266" s="245" t="str">
        <f>+Q266</f>
        <v>Izplačana masa</v>
      </c>
      <c r="AI266" s="123">
        <f ca="1">SUM(AI16:AI265)</f>
        <v>194</v>
      </c>
      <c r="AL266" s="118">
        <f ca="1">SUM(AL16:AL265)</f>
        <v>9700</v>
      </c>
      <c r="AM266" s="350" t="str">
        <f>+C266</f>
        <v>SREDSTVA ZA
OSNOVNE PLAČE</v>
      </c>
      <c r="AN266" s="351"/>
      <c r="AO266" s="351"/>
      <c r="AP266" s="351"/>
      <c r="AQ266" s="351"/>
      <c r="AR266" s="352"/>
    </row>
    <row r="267" spans="1:44" ht="26.25" customHeight="1" thickBot="1" x14ac:dyDescent="0.3">
      <c r="A267" s="33"/>
      <c r="B267" s="167" t="s">
        <v>47</v>
      </c>
      <c r="C267" s="334" t="s">
        <v>48</v>
      </c>
      <c r="D267" s="335"/>
      <c r="E267" s="168">
        <v>0.02</v>
      </c>
      <c r="F267" s="169">
        <f ca="1">0.02*F266+'10'!R267</f>
        <v>202</v>
      </c>
      <c r="G267" s="87"/>
      <c r="H267" s="87"/>
      <c r="I267" s="87"/>
      <c r="J267" s="87"/>
      <c r="K267" s="127"/>
      <c r="L267" s="33"/>
      <c r="M267" s="42"/>
      <c r="N267" s="42"/>
      <c r="O267" s="189" t="s">
        <v>83</v>
      </c>
      <c r="P267" s="190">
        <f ca="1">IF(SUM(N16:N265)=0,0,F267/SUM(N16:N265))</f>
        <v>9.1818181818181813E-2</v>
      </c>
      <c r="Q267" s="191" t="s">
        <v>87</v>
      </c>
      <c r="R267" s="192">
        <f ca="1">F267-R266</f>
        <v>0</v>
      </c>
      <c r="S267" s="71"/>
      <c r="T267" s="33"/>
      <c r="U267" s="33"/>
      <c r="V267" s="33"/>
      <c r="W267" s="33"/>
      <c r="X267" s="33"/>
      <c r="Y267" s="33"/>
      <c r="AB267" s="122">
        <f>ROW()</f>
        <v>267</v>
      </c>
      <c r="AC267" s="128" t="str">
        <f>+Q267</f>
        <v>Ostanek</v>
      </c>
      <c r="AD267" s="129">
        <f ca="1">IF($AO$3=1,0,INDIRECT( "'" &amp; $AO$2 &amp; "'!Q" &amp; TEXT($AB267,0)))</f>
        <v>0</v>
      </c>
      <c r="AE267" s="124" t="str">
        <f>+O267</f>
        <v>Kor. faktor (KF)</v>
      </c>
      <c r="AF267" s="130">
        <f ca="1">IF(AF266=0,0,(AD267+AL267)/AF266)</f>
        <v>8.8181818181818181E-2</v>
      </c>
      <c r="AG267" s="125"/>
      <c r="AH267" s="131" t="str">
        <f>+AC267</f>
        <v>Ostanek</v>
      </c>
      <c r="AI267" s="129">
        <f ca="1">+F267-AI266+AD267</f>
        <v>8</v>
      </c>
      <c r="AL267" s="118">
        <f ca="1">+AM267*AL266</f>
        <v>194</v>
      </c>
      <c r="AM267" s="132">
        <f>+E267</f>
        <v>0.02</v>
      </c>
      <c r="AN267" s="350" t="str">
        <f>+C267</f>
        <v>SKUPEN OBSEG SREDSTEV
DELOVNE USPEŠNOSTI</v>
      </c>
      <c r="AO267" s="351"/>
      <c r="AP267" s="351"/>
      <c r="AQ267" s="351"/>
      <c r="AR267" s="352"/>
    </row>
    <row r="268" spans="1:44" x14ac:dyDescent="0.25">
      <c r="A268" s="33"/>
      <c r="B268" s="33"/>
      <c r="C268" s="33"/>
      <c r="D268" s="33"/>
      <c r="E268" s="33"/>
      <c r="F268" s="42"/>
      <c r="G268" s="87"/>
      <c r="H268" s="87"/>
      <c r="I268" s="87"/>
      <c r="J268" s="87"/>
      <c r="K268" s="87"/>
      <c r="L268" s="193"/>
      <c r="M268" s="42"/>
      <c r="N268" s="42"/>
      <c r="O268" s="42"/>
      <c r="P268" s="42"/>
      <c r="Q268" s="160"/>
      <c r="R268" s="160"/>
      <c r="S268" s="42"/>
      <c r="T268" s="193"/>
      <c r="U268" s="33"/>
      <c r="V268" s="33"/>
      <c r="W268" s="33"/>
      <c r="X268" s="33"/>
      <c r="Y268" s="33"/>
    </row>
    <row r="269" spans="1:44" ht="13.8" thickBot="1" x14ac:dyDescent="0.3"/>
    <row r="270" spans="1:44" ht="12.75" customHeight="1" x14ac:dyDescent="0.25">
      <c r="B270" s="327" t="s">
        <v>30</v>
      </c>
      <c r="C270" s="328"/>
      <c r="D270" s="329"/>
      <c r="E270" s="134"/>
      <c r="F270" s="353" t="s">
        <v>29</v>
      </c>
      <c r="G270" s="354"/>
      <c r="H270" s="354"/>
      <c r="I270" s="354"/>
      <c r="J270" s="354"/>
      <c r="K270" s="355"/>
      <c r="L270" s="134"/>
      <c r="M270" s="135" t="s">
        <v>21</v>
      </c>
      <c r="N270" s="142"/>
      <c r="O270" s="137"/>
      <c r="P270" s="327" t="s">
        <v>88</v>
      </c>
      <c r="Q270" s="328"/>
      <c r="R270" s="329"/>
    </row>
    <row r="271" spans="1:44" x14ac:dyDescent="0.25">
      <c r="B271" s="330"/>
      <c r="C271" s="331"/>
      <c r="D271" s="332"/>
      <c r="E271" s="134"/>
      <c r="F271" s="138" t="s">
        <v>25</v>
      </c>
      <c r="G271" s="139"/>
      <c r="H271" s="139"/>
      <c r="I271" s="139"/>
      <c r="J271" s="139"/>
      <c r="K271" s="140"/>
      <c r="L271" s="134"/>
      <c r="M271" s="141">
        <v>0</v>
      </c>
      <c r="N271" s="142"/>
      <c r="O271" s="137"/>
      <c r="P271" s="330"/>
      <c r="Q271" s="331"/>
      <c r="R271" s="332"/>
    </row>
    <row r="272" spans="1:44" ht="13.8" thickBot="1" x14ac:dyDescent="0.3">
      <c r="B272" s="143" t="s">
        <v>50</v>
      </c>
      <c r="C272" s="144" t="s">
        <v>31</v>
      </c>
      <c r="D272" s="145">
        <v>2</v>
      </c>
      <c r="E272" s="134"/>
      <c r="F272" s="138" t="s">
        <v>24</v>
      </c>
      <c r="G272" s="139"/>
      <c r="H272" s="139"/>
      <c r="I272" s="139"/>
      <c r="J272" s="139"/>
      <c r="K272" s="140"/>
      <c r="L272" s="134"/>
      <c r="M272" s="146">
        <v>1</v>
      </c>
      <c r="N272" s="142"/>
      <c r="O272" s="137"/>
      <c r="P272" s="147" t="s">
        <v>85</v>
      </c>
      <c r="Q272" s="148" t="s">
        <v>93</v>
      </c>
      <c r="R272" s="149">
        <v>5</v>
      </c>
    </row>
    <row r="273" spans="2:18" x14ac:dyDescent="0.25">
      <c r="B273" s="150"/>
      <c r="C273" s="31"/>
      <c r="D273" s="45"/>
      <c r="E273" s="134"/>
      <c r="F273" s="138" t="s">
        <v>26</v>
      </c>
      <c r="G273" s="139"/>
      <c r="H273" s="139"/>
      <c r="I273" s="139"/>
      <c r="J273" s="139"/>
      <c r="K273" s="140"/>
      <c r="L273" s="134"/>
      <c r="M273" s="9"/>
      <c r="N273" s="9"/>
      <c r="O273" s="151"/>
      <c r="P273" s="137"/>
      <c r="Q273" s="137"/>
      <c r="R273" s="137"/>
    </row>
    <row r="274" spans="2:18" x14ac:dyDescent="0.25">
      <c r="B274" s="134"/>
      <c r="C274" s="134"/>
      <c r="D274" s="134"/>
      <c r="E274" s="134"/>
      <c r="F274" s="138" t="s">
        <v>27</v>
      </c>
      <c r="G274" s="139"/>
      <c r="H274" s="139"/>
      <c r="I274" s="139"/>
      <c r="J274" s="139"/>
      <c r="K274" s="140"/>
      <c r="L274" s="134"/>
      <c r="M274" s="137"/>
      <c r="N274" s="137"/>
      <c r="O274" s="137"/>
      <c r="P274" s="137"/>
      <c r="Q274" s="137"/>
      <c r="R274" s="137"/>
    </row>
    <row r="275" spans="2:18" ht="13.8" thickBot="1" x14ac:dyDescent="0.3">
      <c r="B275" s="134"/>
      <c r="C275" s="134"/>
      <c r="D275" s="134"/>
      <c r="E275" s="134"/>
      <c r="F275" s="152" t="s">
        <v>28</v>
      </c>
      <c r="G275" s="153"/>
      <c r="H275" s="153"/>
      <c r="I275" s="153"/>
      <c r="J275" s="153"/>
      <c r="K275" s="154"/>
      <c r="L275" s="134"/>
      <c r="M275" s="137"/>
      <c r="N275" s="137"/>
      <c r="O275" s="137"/>
      <c r="P275" s="137"/>
      <c r="Q275" s="155"/>
      <c r="R275" s="137"/>
    </row>
    <row r="276" spans="2:18" x14ac:dyDescent="0.25">
      <c r="K276" s="9"/>
    </row>
    <row r="278" spans="2:18" x14ac:dyDescent="0.25">
      <c r="L278" s="8"/>
    </row>
  </sheetData>
  <sheetProtection algorithmName="SHA-512" hashValue="2eJIal5REbgLwSiSBVOXpWe3+UIut9pOk3QQrx8kWfspm0OD26dr8rpuZ9Rizb9xUUC6T8RkRqzKV2TzS6i5BA==" saltValue="nEdxnc7H72R6fjuyYEYriQ==" spinCount="100000" sheet="1" objects="1" scenarios="1"/>
  <mergeCells count="301">
    <mergeCell ref="C266:E266"/>
    <mergeCell ref="AM266:AR266"/>
    <mergeCell ref="C267:D267"/>
    <mergeCell ref="AN267:AR267"/>
    <mergeCell ref="B270:D271"/>
    <mergeCell ref="F270:K270"/>
    <mergeCell ref="P270:R271"/>
    <mergeCell ref="B260:C260"/>
    <mergeCell ref="B261:C261"/>
    <mergeCell ref="B262:C262"/>
    <mergeCell ref="B263:C263"/>
    <mergeCell ref="B264:C264"/>
    <mergeCell ref="B265:C265"/>
    <mergeCell ref="B254:C254"/>
    <mergeCell ref="B255:C255"/>
    <mergeCell ref="B256:C256"/>
    <mergeCell ref="B257:C257"/>
    <mergeCell ref="B258:C258"/>
    <mergeCell ref="B259:C259"/>
    <mergeCell ref="B248:C248"/>
    <mergeCell ref="B249:C249"/>
    <mergeCell ref="B250:C250"/>
    <mergeCell ref="B251:C251"/>
    <mergeCell ref="B252:C252"/>
    <mergeCell ref="B253:C253"/>
    <mergeCell ref="B242:C242"/>
    <mergeCell ref="B243:C243"/>
    <mergeCell ref="B244:C244"/>
    <mergeCell ref="B245:C245"/>
    <mergeCell ref="B246:C246"/>
    <mergeCell ref="B247:C247"/>
    <mergeCell ref="B236:C236"/>
    <mergeCell ref="B237:C237"/>
    <mergeCell ref="B238:C238"/>
    <mergeCell ref="B239:C239"/>
    <mergeCell ref="B240:C240"/>
    <mergeCell ref="B241:C241"/>
    <mergeCell ref="B230:C230"/>
    <mergeCell ref="B231:C231"/>
    <mergeCell ref="B232:C232"/>
    <mergeCell ref="B233:C233"/>
    <mergeCell ref="B234:C234"/>
    <mergeCell ref="B235:C235"/>
    <mergeCell ref="B224:C224"/>
    <mergeCell ref="B225:C225"/>
    <mergeCell ref="B226:C226"/>
    <mergeCell ref="B227:C227"/>
    <mergeCell ref="B228:C228"/>
    <mergeCell ref="B229:C229"/>
    <mergeCell ref="B218:C218"/>
    <mergeCell ref="B219:C219"/>
    <mergeCell ref="B220:C220"/>
    <mergeCell ref="B221:C221"/>
    <mergeCell ref="B222:C222"/>
    <mergeCell ref="B223:C223"/>
    <mergeCell ref="B212:C212"/>
    <mergeCell ref="B213:C213"/>
    <mergeCell ref="B214:C214"/>
    <mergeCell ref="B215:C215"/>
    <mergeCell ref="B216:C216"/>
    <mergeCell ref="B217:C217"/>
    <mergeCell ref="B206:C206"/>
    <mergeCell ref="B207:C207"/>
    <mergeCell ref="B208:C208"/>
    <mergeCell ref="B209:C209"/>
    <mergeCell ref="B210:C210"/>
    <mergeCell ref="B211:C211"/>
    <mergeCell ref="B200:C200"/>
    <mergeCell ref="B201:C201"/>
    <mergeCell ref="B202:C202"/>
    <mergeCell ref="B203:C203"/>
    <mergeCell ref="B204:C204"/>
    <mergeCell ref="B205:C205"/>
    <mergeCell ref="B194:C194"/>
    <mergeCell ref="B195:C195"/>
    <mergeCell ref="B196:C196"/>
    <mergeCell ref="B197:C197"/>
    <mergeCell ref="B198:C198"/>
    <mergeCell ref="B199:C199"/>
    <mergeCell ref="B188:C188"/>
    <mergeCell ref="B189:C189"/>
    <mergeCell ref="B190:C190"/>
    <mergeCell ref="B191:C191"/>
    <mergeCell ref="B192:C192"/>
    <mergeCell ref="B193:C193"/>
    <mergeCell ref="B182:C182"/>
    <mergeCell ref="B183:C183"/>
    <mergeCell ref="B184:C184"/>
    <mergeCell ref="B185:C185"/>
    <mergeCell ref="B186:C186"/>
    <mergeCell ref="B187:C187"/>
    <mergeCell ref="B176:C176"/>
    <mergeCell ref="B177:C177"/>
    <mergeCell ref="B178:C178"/>
    <mergeCell ref="B179:C179"/>
    <mergeCell ref="B180:C180"/>
    <mergeCell ref="B181:C181"/>
    <mergeCell ref="B170:C170"/>
    <mergeCell ref="B171:C171"/>
    <mergeCell ref="B172:C172"/>
    <mergeCell ref="B173:C173"/>
    <mergeCell ref="B174:C174"/>
    <mergeCell ref="B175:C175"/>
    <mergeCell ref="B164:C164"/>
    <mergeCell ref="B165:C165"/>
    <mergeCell ref="B166:C166"/>
    <mergeCell ref="B167:C167"/>
    <mergeCell ref="B168:C168"/>
    <mergeCell ref="B169:C169"/>
    <mergeCell ref="B158:C158"/>
    <mergeCell ref="B159:C159"/>
    <mergeCell ref="B160:C160"/>
    <mergeCell ref="B161:C161"/>
    <mergeCell ref="B162:C162"/>
    <mergeCell ref="B163:C163"/>
    <mergeCell ref="B152:C152"/>
    <mergeCell ref="B153:C153"/>
    <mergeCell ref="B154:C154"/>
    <mergeCell ref="B155:C155"/>
    <mergeCell ref="B156:C156"/>
    <mergeCell ref="B157:C157"/>
    <mergeCell ref="B146:C146"/>
    <mergeCell ref="B147:C147"/>
    <mergeCell ref="B148:C148"/>
    <mergeCell ref="B149:C149"/>
    <mergeCell ref="B150:C150"/>
    <mergeCell ref="B151:C151"/>
    <mergeCell ref="B140:C140"/>
    <mergeCell ref="B141:C141"/>
    <mergeCell ref="B142:C142"/>
    <mergeCell ref="B143:C143"/>
    <mergeCell ref="B144:C144"/>
    <mergeCell ref="B145:C145"/>
    <mergeCell ref="B134:C134"/>
    <mergeCell ref="B135:C135"/>
    <mergeCell ref="B136:C136"/>
    <mergeCell ref="B137:C137"/>
    <mergeCell ref="B138:C138"/>
    <mergeCell ref="B139:C139"/>
    <mergeCell ref="B128:C128"/>
    <mergeCell ref="B129:C129"/>
    <mergeCell ref="B130:C130"/>
    <mergeCell ref="B131:C131"/>
    <mergeCell ref="B132:C132"/>
    <mergeCell ref="B133:C133"/>
    <mergeCell ref="B122:C122"/>
    <mergeCell ref="B123:C123"/>
    <mergeCell ref="B124:C124"/>
    <mergeCell ref="B125:C125"/>
    <mergeCell ref="B126:C126"/>
    <mergeCell ref="B127:C127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80:C80"/>
    <mergeCell ref="B81:C81"/>
    <mergeCell ref="B82:C82"/>
    <mergeCell ref="B83:C83"/>
    <mergeCell ref="B84:C84"/>
    <mergeCell ref="B85:C85"/>
    <mergeCell ref="B74:C74"/>
    <mergeCell ref="B75:C75"/>
    <mergeCell ref="B76:C76"/>
    <mergeCell ref="B77:C77"/>
    <mergeCell ref="B78:C78"/>
    <mergeCell ref="B79:C79"/>
    <mergeCell ref="B68:C68"/>
    <mergeCell ref="B69:C69"/>
    <mergeCell ref="B70:C70"/>
    <mergeCell ref="B71:C71"/>
    <mergeCell ref="B72:C72"/>
    <mergeCell ref="B73:C73"/>
    <mergeCell ref="B62:C62"/>
    <mergeCell ref="B63:C63"/>
    <mergeCell ref="B64:C64"/>
    <mergeCell ref="B65:C65"/>
    <mergeCell ref="B66:C66"/>
    <mergeCell ref="B67:C67"/>
    <mergeCell ref="B56:C56"/>
    <mergeCell ref="B57:C57"/>
    <mergeCell ref="B58:C58"/>
    <mergeCell ref="B59:C59"/>
    <mergeCell ref="B60:C60"/>
    <mergeCell ref="B61:C61"/>
    <mergeCell ref="B50:C50"/>
    <mergeCell ref="B51:C51"/>
    <mergeCell ref="B52:C52"/>
    <mergeCell ref="B53:C53"/>
    <mergeCell ref="B54:C54"/>
    <mergeCell ref="B55:C55"/>
    <mergeCell ref="B44:C44"/>
    <mergeCell ref="B45:C45"/>
    <mergeCell ref="B46:C46"/>
    <mergeCell ref="B47:C47"/>
    <mergeCell ref="B48:C48"/>
    <mergeCell ref="B49:C49"/>
    <mergeCell ref="B38:C38"/>
    <mergeCell ref="B39:C39"/>
    <mergeCell ref="B40:C40"/>
    <mergeCell ref="B41:C41"/>
    <mergeCell ref="B42:C42"/>
    <mergeCell ref="B43:C43"/>
    <mergeCell ref="B32:C32"/>
    <mergeCell ref="B33:C33"/>
    <mergeCell ref="B34:C34"/>
    <mergeCell ref="B35:C35"/>
    <mergeCell ref="B36:C36"/>
    <mergeCell ref="B37:C37"/>
    <mergeCell ref="B31:C31"/>
    <mergeCell ref="B20:C20"/>
    <mergeCell ref="B21:C21"/>
    <mergeCell ref="B22:C22"/>
    <mergeCell ref="B23:C23"/>
    <mergeCell ref="B24:C24"/>
    <mergeCell ref="B25:C25"/>
    <mergeCell ref="R13:R14"/>
    <mergeCell ref="B15:C15"/>
    <mergeCell ref="B16:C16"/>
    <mergeCell ref="B17:C17"/>
    <mergeCell ref="B18:C18"/>
    <mergeCell ref="B19:C19"/>
    <mergeCell ref="L13:L14"/>
    <mergeCell ref="M13:M14"/>
    <mergeCell ref="N13:N14"/>
    <mergeCell ref="O13:O14"/>
    <mergeCell ref="P13:P14"/>
    <mergeCell ref="Q13:Q14"/>
    <mergeCell ref="B26:C26"/>
    <mergeCell ref="B27:C27"/>
    <mergeCell ref="B28:C28"/>
    <mergeCell ref="B29:C29"/>
    <mergeCell ref="B30:C30"/>
    <mergeCell ref="B4:D4"/>
    <mergeCell ref="E4:R4"/>
    <mergeCell ref="E5:F5"/>
    <mergeCell ref="AJ5:AL5"/>
    <mergeCell ref="AJ6:AL6"/>
    <mergeCell ref="B7:D7"/>
    <mergeCell ref="E7:F7"/>
    <mergeCell ref="AB1:AF1"/>
    <mergeCell ref="AH1:AL2"/>
    <mergeCell ref="AB2:AC2"/>
    <mergeCell ref="AD2:AF2"/>
    <mergeCell ref="B3:D3"/>
    <mergeCell ref="E3:F3"/>
    <mergeCell ref="AD3:AF3"/>
    <mergeCell ref="A13:A14"/>
    <mergeCell ref="B13:C14"/>
    <mergeCell ref="D13:D14"/>
    <mergeCell ref="E13:E14"/>
    <mergeCell ref="F13:F14"/>
    <mergeCell ref="G13:K13"/>
    <mergeCell ref="AE12:AF14"/>
    <mergeCell ref="AG12:AH14"/>
    <mergeCell ref="AI12:AI14"/>
    <mergeCell ref="G12:L12"/>
    <mergeCell ref="M12:P12"/>
    <mergeCell ref="AC12:AC14"/>
    <mergeCell ref="AD12:AD14"/>
    <mergeCell ref="AJ12:AJ14"/>
    <mergeCell ref="AK12:AK14"/>
    <mergeCell ref="AL12:AL14"/>
    <mergeCell ref="B8:D8"/>
    <mergeCell ref="E8:R8"/>
    <mergeCell ref="B10:L10"/>
    <mergeCell ref="M10:R10"/>
    <mergeCell ref="AC11:AD11"/>
    <mergeCell ref="B12:F12"/>
  </mergeCells>
  <dataValidations count="1">
    <dataValidation type="list" allowBlank="1" showInputMessage="1" showErrorMessage="1" sqref="G16:K265" xr:uid="{3F2C9FE4-2552-45C2-A8A5-CC94CB8DA5AE}">
      <formula1>$M$271:$M$272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14"/>
  <dimension ref="A1:BB276"/>
  <sheetViews>
    <sheetView showGridLines="0" showRowColHeaders="0" zoomScaleNormal="100" workbookViewId="0"/>
  </sheetViews>
  <sheetFormatPr defaultColWidth="9.109375" defaultRowHeight="13.2" x14ac:dyDescent="0.25"/>
  <cols>
    <col min="1" max="1" width="19.88671875" style="6" customWidth="1"/>
    <col min="2" max="2" width="6.5546875" style="6" customWidth="1"/>
    <col min="3" max="3" width="37.5546875" style="6" customWidth="1"/>
    <col min="4" max="5" width="7" style="6" customWidth="1"/>
    <col min="6" max="6" width="13.33203125" style="8" customWidth="1"/>
    <col min="7" max="11" width="5.44140625" style="6" customWidth="1"/>
    <col min="12" max="12" width="13.44140625" style="6" customWidth="1"/>
    <col min="13" max="18" width="13.44140625" style="8" customWidth="1"/>
    <col min="19" max="19" width="0.33203125" style="8" customWidth="1"/>
    <col min="20" max="22" width="9.44140625" style="6" customWidth="1"/>
    <col min="23" max="23" width="10.88671875" style="6" customWidth="1"/>
    <col min="24" max="27" width="9.109375" style="6"/>
    <col min="28" max="28" width="9.33203125" style="90" hidden="1" customWidth="1"/>
    <col min="29" max="29" width="21.5546875" style="6" hidden="1" customWidth="1"/>
    <col min="30" max="30" width="12.88671875" style="6" hidden="1" customWidth="1"/>
    <col min="31" max="32" width="12.6640625" style="6" hidden="1" customWidth="1"/>
    <col min="33" max="33" width="13.44140625" style="84" hidden="1" customWidth="1"/>
    <col min="34" max="34" width="13.44140625" style="6" hidden="1" customWidth="1"/>
    <col min="35" max="38" width="13.6640625" style="6" hidden="1" customWidth="1"/>
    <col min="39" max="39" width="9.109375" style="6" hidden="1" customWidth="1"/>
    <col min="40" max="40" width="19.6640625" style="6" hidden="1" customWidth="1"/>
    <col min="41" max="41" width="25.33203125" style="6" hidden="1" customWidth="1"/>
    <col min="42" max="42" width="9.109375" style="6" hidden="1" customWidth="1"/>
    <col min="43" max="43" width="18.88671875" style="6" hidden="1" customWidth="1"/>
    <col min="44" max="44" width="9.88671875" style="6" hidden="1" customWidth="1"/>
    <col min="45" max="45" width="17.5546875" style="6" hidden="1" customWidth="1"/>
    <col min="46" max="46" width="11.6640625" style="6" hidden="1" customWidth="1"/>
    <col min="47" max="47" width="16" style="6" hidden="1" customWidth="1"/>
    <col min="48" max="53" width="9.109375" style="6" hidden="1" customWidth="1"/>
    <col min="54" max="16384" width="9.109375" style="6"/>
  </cols>
  <sheetData>
    <row r="1" spans="1:54" ht="15.6" x14ac:dyDescent="0.25">
      <c r="A1" s="33"/>
      <c r="B1" s="7" t="s">
        <v>402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6"/>
      <c r="S1" s="157"/>
      <c r="T1" s="157"/>
      <c r="U1" s="158"/>
      <c r="V1" s="33"/>
      <c r="W1" s="33"/>
      <c r="X1" s="33"/>
      <c r="Y1" s="33"/>
      <c r="Z1" s="33"/>
      <c r="AA1" s="33"/>
      <c r="AB1" s="388" t="s">
        <v>113</v>
      </c>
      <c r="AC1" s="389"/>
      <c r="AD1" s="389"/>
      <c r="AE1" s="389"/>
      <c r="AF1" s="390"/>
      <c r="AG1" s="60"/>
      <c r="AH1" s="382" t="s">
        <v>112</v>
      </c>
      <c r="AI1" s="383"/>
      <c r="AJ1" s="383"/>
      <c r="AK1" s="383"/>
      <c r="AL1" s="384"/>
      <c r="AM1" s="33"/>
      <c r="AN1" s="58" t="s">
        <v>33</v>
      </c>
      <c r="AO1" s="205" t="str">
        <f ca="1">RIGHT(CELL("filename",A1),LEN(CELL("filename",A1))-FIND("]",CELL("filename",A1)))</f>
        <v>12</v>
      </c>
      <c r="AP1" s="206" t="s">
        <v>33</v>
      </c>
      <c r="AQ1" s="206" t="s">
        <v>108</v>
      </c>
      <c r="AR1" s="206" t="s">
        <v>77</v>
      </c>
      <c r="AS1" s="206" t="s">
        <v>106</v>
      </c>
      <c r="AT1" s="206" t="s">
        <v>107</v>
      </c>
      <c r="AU1" s="206" t="s">
        <v>106</v>
      </c>
      <c r="AV1" s="33"/>
      <c r="AW1" s="33"/>
      <c r="AX1" s="33"/>
      <c r="AY1" s="33"/>
      <c r="AZ1" s="33"/>
      <c r="BA1" s="33"/>
      <c r="BB1" s="33"/>
    </row>
    <row r="2" spans="1:54" ht="15.6" x14ac:dyDescent="0.25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6"/>
      <c r="S2" s="157"/>
      <c r="T2" s="159"/>
      <c r="U2" s="158"/>
      <c r="V2" s="33"/>
      <c r="W2" s="33"/>
      <c r="X2" s="33"/>
      <c r="Y2" s="33"/>
      <c r="Z2" s="33"/>
      <c r="AA2" s="33"/>
      <c r="AB2" s="397" t="s">
        <v>49</v>
      </c>
      <c r="AC2" s="398"/>
      <c r="AD2" s="394" t="s">
        <v>49</v>
      </c>
      <c r="AE2" s="395"/>
      <c r="AF2" s="396"/>
      <c r="AG2" s="60"/>
      <c r="AH2" s="385"/>
      <c r="AI2" s="386"/>
      <c r="AJ2" s="386"/>
      <c r="AK2" s="386"/>
      <c r="AL2" s="387"/>
      <c r="AM2" s="33"/>
      <c r="AN2" s="207" t="s">
        <v>108</v>
      </c>
      <c r="AO2" s="206" t="str">
        <f ca="1">VLOOKUP(AO1,AP2:AQ19,2,FALSE)</f>
        <v>11</v>
      </c>
      <c r="AP2" s="61" t="s">
        <v>105</v>
      </c>
      <c r="AQ2" s="61"/>
      <c r="AR2" s="208">
        <f t="shared" ref="AR2:AR13" ca="1" si="0">MAX($AS$2:$AS$13)</f>
        <v>12</v>
      </c>
      <c r="AS2" s="209">
        <f t="shared" ref="AS2:AS19" ca="1" si="1">ROW(INDIRECT(CELL("address",AP2)))-ROW(INDIRECT(AT2))+1</f>
        <v>1</v>
      </c>
      <c r="AT2" s="54" t="str">
        <f t="shared" ref="AT2:AT13" ca="1" si="2">CELL("address",$AP$2)</f>
        <v>$AP$2</v>
      </c>
      <c r="AU2" s="35" t="s">
        <v>73</v>
      </c>
      <c r="AV2" s="33"/>
      <c r="AW2" s="33"/>
      <c r="AX2" s="33"/>
      <c r="AY2" s="33"/>
      <c r="AZ2" s="33"/>
      <c r="BA2" s="32"/>
      <c r="BB2" s="33"/>
    </row>
    <row r="3" spans="1:54" x14ac:dyDescent="0.25">
      <c r="A3" s="33"/>
      <c r="B3" s="297" t="str">
        <f ca="1">INDIRECT( "'" &amp; $AD$2 &amp; "'!B3")</f>
        <v>Šifra proračunskega uporabnika:</v>
      </c>
      <c r="C3" s="297"/>
      <c r="D3" s="298"/>
      <c r="E3" s="259"/>
      <c r="F3" s="260"/>
      <c r="R3" s="72"/>
      <c r="S3" s="159"/>
      <c r="T3" s="158"/>
      <c r="U3" s="158"/>
      <c r="V3" s="33"/>
      <c r="W3" s="33"/>
      <c r="X3" s="33"/>
      <c r="Y3" s="33"/>
      <c r="Z3" s="33"/>
      <c r="AA3" s="33"/>
      <c r="AB3" s="210" t="s">
        <v>78</v>
      </c>
      <c r="AC3" s="211"/>
      <c r="AD3" s="394" t="s">
        <v>78</v>
      </c>
      <c r="AE3" s="395"/>
      <c r="AF3" s="396"/>
      <c r="AG3" s="212"/>
      <c r="AH3" s="213" t="s">
        <v>110</v>
      </c>
      <c r="AI3" s="214" t="s">
        <v>116</v>
      </c>
      <c r="AJ3" s="71"/>
      <c r="AK3" s="71"/>
      <c r="AL3" s="215"/>
      <c r="AM3" s="33"/>
      <c r="AN3" s="58" t="s">
        <v>106</v>
      </c>
      <c r="AO3" s="206">
        <f ca="1">VLOOKUP(AO1,AP2:AS19,4,FALSE)</f>
        <v>2</v>
      </c>
      <c r="AP3" s="61" t="s">
        <v>36</v>
      </c>
      <c r="AQ3" s="61" t="str">
        <f t="shared" ref="AQ3:AQ19" si="3">+AP2</f>
        <v>11</v>
      </c>
      <c r="AR3" s="208">
        <f t="shared" ca="1" si="0"/>
        <v>12</v>
      </c>
      <c r="AS3" s="209">
        <f t="shared" ca="1" si="1"/>
        <v>2</v>
      </c>
      <c r="AT3" s="54" t="str">
        <f t="shared" ca="1" si="2"/>
        <v>$AP$2</v>
      </c>
      <c r="AU3" s="35" t="s">
        <v>74</v>
      </c>
      <c r="AV3" s="33"/>
      <c r="AW3" s="33"/>
      <c r="AX3" s="33"/>
      <c r="AY3" s="33"/>
      <c r="AZ3" s="33"/>
      <c r="BA3" s="32"/>
      <c r="BB3" s="33"/>
    </row>
    <row r="4" spans="1:54" x14ac:dyDescent="0.25">
      <c r="A4" s="33"/>
      <c r="B4" s="297" t="str">
        <f ca="1">INDIRECT( "'" &amp; $AD$2 &amp; "'!B4")</f>
        <v>Organizacijska enota:</v>
      </c>
      <c r="C4" s="297"/>
      <c r="D4" s="297"/>
      <c r="E4" s="304"/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5"/>
      <c r="Q4" s="305"/>
      <c r="R4" s="302"/>
      <c r="S4" s="160"/>
      <c r="T4" s="160"/>
      <c r="U4" s="33"/>
      <c r="V4" s="33"/>
      <c r="W4" s="33"/>
      <c r="X4" s="33"/>
      <c r="Y4" s="33"/>
      <c r="Z4" s="33"/>
      <c r="AA4" s="33"/>
      <c r="AB4" s="216"/>
      <c r="AC4" s="33"/>
      <c r="AD4" s="33"/>
      <c r="AE4" s="33"/>
      <c r="AF4" s="33"/>
      <c r="AG4" s="212"/>
      <c r="AH4" s="58" t="s">
        <v>109</v>
      </c>
      <c r="AI4" s="53">
        <v>6</v>
      </c>
      <c r="AJ4" s="71"/>
      <c r="AK4" s="71"/>
      <c r="AL4" s="215"/>
      <c r="AM4" s="33"/>
      <c r="AN4" s="58" t="s">
        <v>77</v>
      </c>
      <c r="AO4" s="206">
        <f ca="1">VLOOKUP(AO1,AP2:AR19,3,FALSE)</f>
        <v>12</v>
      </c>
      <c r="AP4" s="61" t="s">
        <v>95</v>
      </c>
      <c r="AQ4" s="61" t="str">
        <f t="shared" si="3"/>
        <v>12</v>
      </c>
      <c r="AR4" s="208">
        <f t="shared" ca="1" si="0"/>
        <v>12</v>
      </c>
      <c r="AS4" s="209">
        <f t="shared" ca="1" si="1"/>
        <v>3</v>
      </c>
      <c r="AT4" s="54" t="str">
        <f t="shared" ca="1" si="2"/>
        <v>$AP$2</v>
      </c>
      <c r="AU4" s="35" t="s">
        <v>63</v>
      </c>
      <c r="AV4" s="33"/>
      <c r="AW4" s="33"/>
      <c r="AX4" s="33"/>
      <c r="AY4" s="33"/>
      <c r="AZ4" s="33"/>
      <c r="BA4" s="33"/>
      <c r="BB4" s="33"/>
    </row>
    <row r="5" spans="1:54" x14ac:dyDescent="0.25">
      <c r="A5" s="33"/>
      <c r="B5" s="65" t="str">
        <f ca="1">INDIRECT( "'" &amp; $AD$2 &amp; "'!B5")</f>
        <v>Leto:</v>
      </c>
      <c r="C5" s="65"/>
      <c r="D5" s="65"/>
      <c r="E5" s="303"/>
      <c r="F5" s="302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X5" s="33"/>
      <c r="Y5" s="33"/>
      <c r="Z5" s="33"/>
      <c r="AA5" s="33"/>
      <c r="AB5" s="217"/>
      <c r="AC5" s="158"/>
      <c r="AD5" s="158"/>
      <c r="AE5" s="158"/>
      <c r="AF5" s="33"/>
      <c r="AG5" s="212"/>
      <c r="AH5" s="58" t="s">
        <v>111</v>
      </c>
      <c r="AI5" s="53">
        <v>29</v>
      </c>
      <c r="AJ5" s="391" t="str">
        <f>+$AD$2</f>
        <v>OSNOVNA PLAČA</v>
      </c>
      <c r="AK5" s="392"/>
      <c r="AL5" s="393"/>
      <c r="AM5" s="33"/>
      <c r="AN5" s="58" t="s">
        <v>106</v>
      </c>
      <c r="AO5" s="206" t="str">
        <f ca="1">VLOOKUP(AO1,AP2:AU19,6,FALSE)</f>
        <v>december</v>
      </c>
      <c r="AP5" s="61" t="s">
        <v>96</v>
      </c>
      <c r="AQ5" s="61" t="str">
        <f t="shared" si="3"/>
        <v>1</v>
      </c>
      <c r="AR5" s="208">
        <f t="shared" ca="1" si="0"/>
        <v>12</v>
      </c>
      <c r="AS5" s="209">
        <f t="shared" ca="1" si="1"/>
        <v>4</v>
      </c>
      <c r="AT5" s="54" t="str">
        <f t="shared" ca="1" si="2"/>
        <v>$AP$2</v>
      </c>
      <c r="AU5" s="35" t="s">
        <v>64</v>
      </c>
      <c r="AV5" s="33"/>
      <c r="AW5" s="33"/>
      <c r="AX5" s="33"/>
      <c r="AY5" s="33"/>
      <c r="AZ5" s="33"/>
      <c r="BA5" s="33"/>
      <c r="BB5" s="33"/>
    </row>
    <row r="6" spans="1:54" x14ac:dyDescent="0.25">
      <c r="B6" s="17"/>
      <c r="C6" s="17"/>
      <c r="D6" s="17"/>
      <c r="E6" s="8"/>
      <c r="F6" s="6"/>
      <c r="R6" s="72"/>
      <c r="S6" s="72"/>
      <c r="T6" s="73"/>
      <c r="AB6" s="91"/>
      <c r="AE6" s="73"/>
      <c r="AH6" s="75" t="s">
        <v>111</v>
      </c>
      <c r="AI6" s="30">
        <v>29</v>
      </c>
      <c r="AJ6" s="288" t="str">
        <f>+$AD$3</f>
        <v>OBRAČUNANA OSNOVNA PLAČA</v>
      </c>
      <c r="AK6" s="288"/>
      <c r="AL6" s="288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december </v>
      </c>
      <c r="AP6" s="79" t="s">
        <v>97</v>
      </c>
      <c r="AQ6" s="79" t="str">
        <f t="shared" si="3"/>
        <v>2</v>
      </c>
      <c r="AR6" s="80">
        <f t="shared" ca="1" si="0"/>
        <v>12</v>
      </c>
      <c r="AS6" s="81">
        <f t="shared" ca="1" si="1"/>
        <v>5</v>
      </c>
      <c r="AT6" s="1" t="str">
        <f t="shared" ca="1" si="2"/>
        <v>$AP$2</v>
      </c>
      <c r="AU6" s="10" t="s">
        <v>65</v>
      </c>
    </row>
    <row r="7" spans="1:54" x14ac:dyDescent="0.25">
      <c r="B7" s="299" t="s">
        <v>9</v>
      </c>
      <c r="C7" s="299"/>
      <c r="D7" s="300"/>
      <c r="E7" s="301"/>
      <c r="F7" s="302"/>
      <c r="R7" s="72"/>
      <c r="S7" s="72"/>
      <c r="T7" s="73"/>
      <c r="AB7" s="91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9" t="s">
        <v>98</v>
      </c>
      <c r="AQ7" s="79" t="str">
        <f t="shared" si="3"/>
        <v>3</v>
      </c>
      <c r="AR7" s="80">
        <f t="shared" ca="1" si="0"/>
        <v>12</v>
      </c>
      <c r="AS7" s="81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4" x14ac:dyDescent="0.25">
      <c r="B8" s="299" t="s">
        <v>10</v>
      </c>
      <c r="C8" s="299"/>
      <c r="D8" s="306"/>
      <c r="E8" s="304"/>
      <c r="F8" s="305"/>
      <c r="G8" s="305"/>
      <c r="H8" s="305"/>
      <c r="I8" s="305"/>
      <c r="J8" s="305"/>
      <c r="K8" s="305"/>
      <c r="L8" s="305"/>
      <c r="M8" s="305"/>
      <c r="N8" s="305"/>
      <c r="O8" s="305"/>
      <c r="P8" s="305"/>
      <c r="Q8" s="305"/>
      <c r="R8" s="302"/>
      <c r="S8" s="89"/>
      <c r="T8" s="89"/>
      <c r="AP8" s="79" t="s">
        <v>99</v>
      </c>
      <c r="AQ8" s="79" t="str">
        <f t="shared" si="3"/>
        <v>4</v>
      </c>
      <c r="AR8" s="80">
        <f t="shared" ca="1" si="0"/>
        <v>12</v>
      </c>
      <c r="AS8" s="81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4" ht="16.2" thickBot="1" x14ac:dyDescent="0.3">
      <c r="B9" s="7"/>
      <c r="C9" s="7"/>
      <c r="AP9" s="79" t="s">
        <v>100</v>
      </c>
      <c r="AQ9" s="79" t="str">
        <f t="shared" si="3"/>
        <v>5</v>
      </c>
      <c r="AR9" s="80">
        <f t="shared" ca="1" si="0"/>
        <v>12</v>
      </c>
      <c r="AS9" s="81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4" ht="15.75" customHeight="1" thickBot="1" x14ac:dyDescent="0.3">
      <c r="B10" s="311" t="s">
        <v>0</v>
      </c>
      <c r="C10" s="312"/>
      <c r="D10" s="312"/>
      <c r="E10" s="312"/>
      <c r="F10" s="312"/>
      <c r="G10" s="312"/>
      <c r="H10" s="312"/>
      <c r="I10" s="312"/>
      <c r="J10" s="312"/>
      <c r="K10" s="312"/>
      <c r="L10" s="313"/>
      <c r="M10" s="369" t="s">
        <v>1</v>
      </c>
      <c r="N10" s="370"/>
      <c r="O10" s="370"/>
      <c r="P10" s="370"/>
      <c r="Q10" s="370"/>
      <c r="R10" s="370"/>
      <c r="S10" s="92"/>
      <c r="T10" s="93"/>
      <c r="AP10" s="79" t="s">
        <v>101</v>
      </c>
      <c r="AQ10" s="79" t="str">
        <f t="shared" si="3"/>
        <v>6</v>
      </c>
      <c r="AR10" s="80">
        <f t="shared" ca="1" si="0"/>
        <v>12</v>
      </c>
      <c r="AS10" s="81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4" ht="13.8" thickBot="1" x14ac:dyDescent="0.3">
      <c r="B11" s="94"/>
      <c r="C11" s="94"/>
      <c r="D11" s="94"/>
      <c r="E11" s="94"/>
      <c r="F11" s="95"/>
      <c r="G11" s="96"/>
      <c r="H11" s="96"/>
      <c r="I11" s="96"/>
      <c r="J11" s="96"/>
      <c r="K11" s="96"/>
      <c r="L11" s="96"/>
      <c r="M11" s="95"/>
      <c r="N11" s="95"/>
      <c r="O11" s="95"/>
      <c r="P11" s="95"/>
      <c r="Q11" s="95"/>
      <c r="R11" s="97"/>
      <c r="S11" s="89"/>
      <c r="T11" s="87"/>
      <c r="AC11" s="364" t="s">
        <v>35</v>
      </c>
      <c r="AD11" s="364"/>
      <c r="AG11" s="6"/>
      <c r="AP11" s="79" t="s">
        <v>102</v>
      </c>
      <c r="AQ11" s="79" t="str">
        <f t="shared" si="3"/>
        <v>7</v>
      </c>
      <c r="AR11" s="80">
        <f t="shared" ca="1" si="0"/>
        <v>12</v>
      </c>
      <c r="AS11" s="81">
        <f t="shared" ca="1" si="1"/>
        <v>10</v>
      </c>
      <c r="AT11" s="1" t="str">
        <f t="shared" ca="1" si="2"/>
        <v>$AP$2</v>
      </c>
      <c r="AU11" s="10" t="s">
        <v>70</v>
      </c>
    </row>
    <row r="12" spans="1:54" s="17" customFormat="1" ht="76.5" customHeight="1" x14ac:dyDescent="0.25">
      <c r="A12" s="161"/>
      <c r="B12" s="314" t="s">
        <v>13</v>
      </c>
      <c r="C12" s="315"/>
      <c r="D12" s="315"/>
      <c r="E12" s="315"/>
      <c r="F12" s="316"/>
      <c r="G12" s="317" t="s">
        <v>14</v>
      </c>
      <c r="H12" s="318"/>
      <c r="I12" s="318"/>
      <c r="J12" s="318"/>
      <c r="K12" s="318"/>
      <c r="L12" s="319"/>
      <c r="M12" s="348" t="s">
        <v>80</v>
      </c>
      <c r="N12" s="349"/>
      <c r="O12" s="349"/>
      <c r="P12" s="349"/>
      <c r="Q12" s="98" t="s">
        <v>38</v>
      </c>
      <c r="R12" s="99" t="s">
        <v>84</v>
      </c>
      <c r="S12" s="100"/>
      <c r="AB12" s="101"/>
      <c r="AC12" s="339" t="str">
        <f>+Q12</f>
        <v>IZPLAČILO REDNE DELOVNE USPEŠNOSTI</v>
      </c>
      <c r="AD12" s="339" t="str">
        <f>+R12</f>
        <v>NAJVIŠJE MOŽNO IZPLAČILO REDNE LETNE DELOVNE USPEŠNOSTI</v>
      </c>
      <c r="AE12" s="362" t="s">
        <v>15</v>
      </c>
      <c r="AF12" s="362"/>
      <c r="AG12" s="363" t="s">
        <v>16</v>
      </c>
      <c r="AH12" s="363"/>
      <c r="AI12" s="339" t="s">
        <v>17</v>
      </c>
      <c r="AJ12" s="339" t="s">
        <v>18</v>
      </c>
      <c r="AK12" s="339" t="str">
        <f>+AD3</f>
        <v>OBRAČUNANA OSNOVNA PLAČA</v>
      </c>
      <c r="AL12" s="339" t="str">
        <f>+AD2</f>
        <v>OSNOVNA PLAČA</v>
      </c>
      <c r="AN12" s="6"/>
      <c r="AO12" s="6"/>
      <c r="AP12" s="79" t="s">
        <v>103</v>
      </c>
      <c r="AQ12" s="79" t="str">
        <f t="shared" si="3"/>
        <v>8</v>
      </c>
      <c r="AR12" s="80">
        <f t="shared" ca="1" si="0"/>
        <v>12</v>
      </c>
      <c r="AS12" s="81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4" ht="12.75" customHeight="1" x14ac:dyDescent="0.25">
      <c r="A13" s="275" t="s">
        <v>130</v>
      </c>
      <c r="B13" s="323" t="s">
        <v>2</v>
      </c>
      <c r="C13" s="324"/>
      <c r="D13" s="307" t="s">
        <v>11</v>
      </c>
      <c r="E13" s="307" t="s">
        <v>12</v>
      </c>
      <c r="F13" s="309" t="s">
        <v>94</v>
      </c>
      <c r="G13" s="320" t="s">
        <v>39</v>
      </c>
      <c r="H13" s="321"/>
      <c r="I13" s="321"/>
      <c r="J13" s="321"/>
      <c r="K13" s="322"/>
      <c r="L13" s="342" t="s">
        <v>3</v>
      </c>
      <c r="M13" s="346" t="s">
        <v>79</v>
      </c>
      <c r="N13" s="277" t="s">
        <v>82</v>
      </c>
      <c r="O13" s="340" t="s">
        <v>81</v>
      </c>
      <c r="P13" s="277" t="s">
        <v>82</v>
      </c>
      <c r="Q13" s="365" t="s">
        <v>82</v>
      </c>
      <c r="R13" s="367" t="s">
        <v>82</v>
      </c>
      <c r="S13" s="170"/>
      <c r="T13" s="33"/>
      <c r="U13" s="33"/>
      <c r="V13" s="33"/>
      <c r="W13" s="33"/>
      <c r="X13" s="33"/>
      <c r="Y13" s="33"/>
      <c r="AC13" s="339"/>
      <c r="AD13" s="339"/>
      <c r="AE13" s="362"/>
      <c r="AF13" s="362"/>
      <c r="AG13" s="363"/>
      <c r="AH13" s="363"/>
      <c r="AI13" s="339"/>
      <c r="AJ13" s="339"/>
      <c r="AK13" s="339"/>
      <c r="AL13" s="339"/>
      <c r="AP13" s="79" t="s">
        <v>104</v>
      </c>
      <c r="AQ13" s="79" t="str">
        <f t="shared" si="3"/>
        <v>9</v>
      </c>
      <c r="AR13" s="80">
        <f t="shared" ca="1" si="0"/>
        <v>12</v>
      </c>
      <c r="AS13" s="81">
        <f t="shared" ca="1" si="1"/>
        <v>12</v>
      </c>
      <c r="AT13" s="1" t="str">
        <f t="shared" ca="1" si="2"/>
        <v>$AP$2</v>
      </c>
      <c r="AU13" s="10" t="s">
        <v>72</v>
      </c>
    </row>
    <row r="14" spans="1:54" ht="13.8" thickBot="1" x14ac:dyDescent="0.3">
      <c r="A14" s="276"/>
      <c r="B14" s="325"/>
      <c r="C14" s="326"/>
      <c r="D14" s="308"/>
      <c r="E14" s="308"/>
      <c r="F14" s="310"/>
      <c r="G14" s="102" t="s">
        <v>4</v>
      </c>
      <c r="H14" s="103" t="s">
        <v>5</v>
      </c>
      <c r="I14" s="104" t="s">
        <v>6</v>
      </c>
      <c r="J14" s="103" t="s">
        <v>22</v>
      </c>
      <c r="K14" s="105" t="s">
        <v>23</v>
      </c>
      <c r="L14" s="343"/>
      <c r="M14" s="347"/>
      <c r="N14" s="278"/>
      <c r="O14" s="341"/>
      <c r="P14" s="278"/>
      <c r="Q14" s="366"/>
      <c r="R14" s="368"/>
      <c r="S14" s="170"/>
      <c r="T14" s="33"/>
      <c r="U14" s="33"/>
      <c r="V14" s="33"/>
      <c r="W14" s="33"/>
      <c r="X14" s="33"/>
      <c r="Y14" s="33"/>
      <c r="AC14" s="339"/>
      <c r="AD14" s="339"/>
      <c r="AE14" s="362"/>
      <c r="AF14" s="362"/>
      <c r="AG14" s="363"/>
      <c r="AH14" s="363"/>
      <c r="AI14" s="339"/>
      <c r="AJ14" s="339"/>
      <c r="AK14" s="339"/>
      <c r="AL14" s="339"/>
      <c r="AP14" s="79" t="s">
        <v>117</v>
      </c>
      <c r="AQ14" s="79" t="str">
        <f t="shared" si="3"/>
        <v>10</v>
      </c>
      <c r="AR14" s="80">
        <f ca="1">MAX($AS$14:$AS$17)</f>
        <v>4</v>
      </c>
      <c r="AS14" s="81">
        <f t="shared" ca="1" si="1"/>
        <v>1</v>
      </c>
      <c r="AT14" s="1" t="str">
        <f ca="1">CELL("address",$AP$14)</f>
        <v>$AP$14</v>
      </c>
      <c r="AU14" s="10" t="s">
        <v>123</v>
      </c>
    </row>
    <row r="15" spans="1:54" s="29" customFormat="1" ht="13.5" customHeight="1" thickTop="1" x14ac:dyDescent="0.25">
      <c r="A15" s="162"/>
      <c r="B15" s="344">
        <v>1</v>
      </c>
      <c r="C15" s="345"/>
      <c r="D15" s="162">
        <v>2</v>
      </c>
      <c r="E15" s="247">
        <v>3</v>
      </c>
      <c r="F15" s="163">
        <v>4</v>
      </c>
      <c r="G15" s="106">
        <v>5</v>
      </c>
      <c r="H15" s="107">
        <v>6</v>
      </c>
      <c r="I15" s="108">
        <v>7</v>
      </c>
      <c r="J15" s="107">
        <v>8</v>
      </c>
      <c r="K15" s="109">
        <v>9</v>
      </c>
      <c r="L15" s="171" t="s">
        <v>32</v>
      </c>
      <c r="M15" s="172" t="s">
        <v>76</v>
      </c>
      <c r="N15" s="172"/>
      <c r="O15" s="173" t="s">
        <v>90</v>
      </c>
      <c r="P15" s="174" t="s">
        <v>91</v>
      </c>
      <c r="Q15" s="175" t="s">
        <v>92</v>
      </c>
      <c r="R15" s="176">
        <v>15</v>
      </c>
      <c r="S15" s="177"/>
      <c r="T15" s="37"/>
      <c r="U15" s="37"/>
      <c r="V15" s="37"/>
      <c r="W15" s="37"/>
      <c r="X15" s="37"/>
      <c r="Y15" s="37"/>
      <c r="AB15" s="110" t="s">
        <v>34</v>
      </c>
      <c r="AC15" s="111" t="str">
        <f>+Q13</f>
        <v>€</v>
      </c>
      <c r="AD15" s="111" t="str">
        <f>+R13</f>
        <v>€</v>
      </c>
      <c r="AE15" s="112" t="s">
        <v>19</v>
      </c>
      <c r="AF15" s="112" t="s">
        <v>20</v>
      </c>
      <c r="AG15" s="113" t="s">
        <v>19</v>
      </c>
      <c r="AH15" s="114" t="s">
        <v>20</v>
      </c>
      <c r="AI15" s="115" t="s">
        <v>20</v>
      </c>
      <c r="AJ15" s="116" t="s">
        <v>20</v>
      </c>
      <c r="AK15" s="111" t="s">
        <v>20</v>
      </c>
      <c r="AL15" s="111" t="s">
        <v>20</v>
      </c>
      <c r="AN15" s="6"/>
      <c r="AO15" s="6"/>
      <c r="AP15" s="79" t="s">
        <v>118</v>
      </c>
      <c r="AQ15" s="79" t="str">
        <f t="shared" si="3"/>
        <v>11-1</v>
      </c>
      <c r="AR15" s="80">
        <f ca="1">MAX($AS$14:$AS$17)</f>
        <v>4</v>
      </c>
      <c r="AS15" s="81">
        <f t="shared" ca="1" si="1"/>
        <v>2</v>
      </c>
      <c r="AT15" s="1" t="str">
        <f ca="1">CELL("address",$AP$14)</f>
        <v>$AP$14</v>
      </c>
      <c r="AU15" s="10" t="s">
        <v>124</v>
      </c>
    </row>
    <row r="16" spans="1:54" ht="27" customHeight="1" x14ac:dyDescent="0.25">
      <c r="A16" s="53">
        <f>'OSNOVNA PLAČA'!A10</f>
        <v>1</v>
      </c>
      <c r="B16" s="333" t="str">
        <f ca="1">IF(LEN(INDIRECT( "'" &amp; $AD$2 &amp; "'!B" &amp; TEXT($AB16-6,0)))&gt;0,INDIRECT( "'" &amp; $AD$2 &amp; "'!B" &amp; TEXT($AB16-6,0)),"")</f>
        <v>A1</v>
      </c>
      <c r="C16" s="333"/>
      <c r="D16" s="54" t="str">
        <f>IF(LEN('OSNOVNA PLAČA'!C10)&gt;0,'OSNOVNA PLAČA'!C10,"")</f>
        <v>V</v>
      </c>
      <c r="E16" s="55">
        <f>IF(LEN('OSNOVNA PLAČA'!D10)&gt;0,'OSNOVNA PLAČA'!D10,"")</f>
        <v>20</v>
      </c>
      <c r="F16" s="164">
        <f ca="1">IF(LEN(B16)&gt;0,'OBRAČUNANA OSNOVNA PLAČA'!P10,"")</f>
        <v>1000</v>
      </c>
      <c r="G16" s="57">
        <v>1</v>
      </c>
      <c r="H16" s="57"/>
      <c r="I16" s="57"/>
      <c r="J16" s="57"/>
      <c r="K16" s="57"/>
      <c r="L16" s="178">
        <f t="shared" ref="L16:L79" si="4">+G16+H16+I16+J16+K16</f>
        <v>1</v>
      </c>
      <c r="M16" s="179">
        <f ca="1">IF(LEN(B16)&gt;0,L16/5,"")</f>
        <v>0.2</v>
      </c>
      <c r="N16" s="179">
        <f ca="1">IF(LEN(B16)&gt;0,F16*M16,"")</f>
        <v>200</v>
      </c>
      <c r="O16" s="180">
        <f t="shared" ref="O16:O79" ca="1" si="5">IF(LEN(B16)&gt;0,M16*$P$267,"")</f>
        <v>1.0100000000000001E-2</v>
      </c>
      <c r="P16" s="181">
        <f ca="1">IF(LEN(B16)&gt;0,F16*O16,"")</f>
        <v>10.100000000000001</v>
      </c>
      <c r="Q16" s="182">
        <f t="shared" ref="Q16:Q79" ca="1" si="6">MIN(P16,R16)</f>
        <v>10.100000000000001</v>
      </c>
      <c r="R16" s="182">
        <f ca="1">IF(LEN(B16)&gt;0,'11'!R16-'11'!Q16,"")</f>
        <v>1339.8069807553125</v>
      </c>
      <c r="S16" s="183"/>
      <c r="T16" s="33"/>
      <c r="U16" s="33"/>
      <c r="V16" s="33"/>
      <c r="W16" s="33"/>
      <c r="X16" s="33"/>
      <c r="Y16" s="33"/>
      <c r="AB16" s="243">
        <f>ROW()</f>
        <v>16</v>
      </c>
      <c r="AC16" s="118">
        <f t="shared" ref="AC16:AC45" ca="1" si="7">IF($AO$3=1,0,INDIRECT( "'" &amp; $AO$2 &amp; "'!P" &amp; TEXT($AB16,0)))</f>
        <v>36.727272727272727</v>
      </c>
      <c r="AD16" s="118">
        <f t="shared" ref="AD16:AD45" ca="1" si="8">IF($AO$3=1,(INDIRECT( "'" &amp; $AD$2 &amp; "'!F" &amp; TEXT($AB16-6,0))*2/12+INDIRECT( "'" &amp; $AD$2 &amp; "'!G" &amp; TEXT($AB16-6,0))*10/12)*2,INDIRECT( "'" &amp; $AO$2 &amp; "'!Q" &amp; TEXT($AB16,0)))</f>
        <v>36.727272727272727</v>
      </c>
      <c r="AE16" s="119" t="str">
        <f t="shared" ref="AE16:AE79" ca="1" si="9">IF(AC16&gt;=AD16,"-",$L16/(5*MAX($M$271:$M$272)))</f>
        <v>-</v>
      </c>
      <c r="AF16" s="118" t="str">
        <f t="shared" ref="AF16:AF79" ca="1" si="10">IF(AC16&gt;=AD16,"-",$L16/(5*MAX($M$271:$M$272))*AK16)</f>
        <v>-</v>
      </c>
      <c r="AG16" s="119" t="str">
        <f t="shared" ref="AG16:AG79" ca="1" si="11">IF(AE16="-","-",AE16*$AF$267)</f>
        <v>-</v>
      </c>
      <c r="AH16" s="118" t="str">
        <f t="shared" ref="AH16:AH79" ca="1" si="12">IF(AF16="-","-",AF16*$AF$267)</f>
        <v>-</v>
      </c>
      <c r="AI16" s="118">
        <f t="shared" ref="AI16:AI79" ca="1" si="13">IF(AG16="-",0,MIN(AH16,R16))</f>
        <v>0</v>
      </c>
      <c r="AJ16" s="120">
        <f t="shared" ref="AJ16:AJ79" ca="1" si="14">+AD16-AC16</f>
        <v>0</v>
      </c>
      <c r="AK16" s="118">
        <f t="shared" ref="AK16:AK45" ca="1" si="15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118">
        <f t="shared" ref="AL16:AL45" ca="1" si="16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P16" s="79" t="s">
        <v>119</v>
      </c>
      <c r="AQ16" s="79" t="str">
        <f t="shared" si="3"/>
        <v>2-4</v>
      </c>
      <c r="AR16" s="80">
        <f ca="1">MAX($AS$14:$AS$17)</f>
        <v>4</v>
      </c>
      <c r="AS16" s="81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5">
      <c r="A17" s="53">
        <f>'OSNOVNA PLAČA'!A11</f>
        <v>2</v>
      </c>
      <c r="B17" s="333" t="str">
        <f t="shared" ref="B17:B45" ca="1" si="17">IF(LEN(INDIRECT( "'" &amp; $AD$2 &amp; "'!B" &amp; TEXT($AB17-6,0)))&gt;0,INDIRECT( "'" &amp; $AD$2 &amp; "'!B" &amp; TEXT($AB17-6,0)),"")</f>
        <v>A2</v>
      </c>
      <c r="C17" s="333"/>
      <c r="D17" s="54" t="str">
        <f>IF(LEN('OSNOVNA PLAČA'!C11)&gt;0,'OSNOVNA PLAČA'!C11,"")</f>
        <v>VII</v>
      </c>
      <c r="E17" s="55">
        <f>IF(LEN('OSNOVNA PLAČA'!D11)&gt;0,'OSNOVNA PLAČA'!D11,"")</f>
        <v>40</v>
      </c>
      <c r="F17" s="164">
        <f ca="1">IF(LEN(B17)&gt;0,'OBRAČUNANA OSNOVNA PLAČA'!P11,"")</f>
        <v>2000</v>
      </c>
      <c r="G17" s="57"/>
      <c r="H17" s="57"/>
      <c r="I17" s="57"/>
      <c r="J17" s="57"/>
      <c r="K17" s="57"/>
      <c r="L17" s="178">
        <f t="shared" si="4"/>
        <v>0</v>
      </c>
      <c r="M17" s="179">
        <f t="shared" ref="M17:M80" ca="1" si="18">IF(LEN(B17)&gt;0,L17/5,"")</f>
        <v>0</v>
      </c>
      <c r="N17" s="179">
        <f t="shared" ref="N17:N80" ca="1" si="19">IF(LEN(B17)&gt;0,F17*M17,"")</f>
        <v>0</v>
      </c>
      <c r="O17" s="180">
        <f t="shared" ca="1" si="5"/>
        <v>0</v>
      </c>
      <c r="P17" s="181">
        <f t="shared" ref="P17:P80" ca="1" si="20">IF(LEN(B17)&gt;0,F17*O17,"")</f>
        <v>0</v>
      </c>
      <c r="Q17" s="182">
        <f t="shared" ca="1" si="6"/>
        <v>0</v>
      </c>
      <c r="R17" s="182">
        <f ca="1">IF(LEN(B17)&gt;0,'11'!R17-'11'!Q17,"")</f>
        <v>3926.1556101556102</v>
      </c>
      <c r="S17" s="183"/>
      <c r="T17" s="33"/>
      <c r="U17" s="33"/>
      <c r="V17" s="33"/>
      <c r="W17" s="33"/>
      <c r="X17" s="33"/>
      <c r="Y17" s="33"/>
      <c r="AB17" s="243">
        <f>ROW()</f>
        <v>17</v>
      </c>
      <c r="AC17" s="118">
        <f t="shared" ca="1" si="7"/>
        <v>36.727272727272727</v>
      </c>
      <c r="AD17" s="118">
        <f t="shared" ca="1" si="8"/>
        <v>36.727272727272727</v>
      </c>
      <c r="AE17" s="119" t="str">
        <f t="shared" ca="1" si="9"/>
        <v>-</v>
      </c>
      <c r="AF17" s="118" t="str">
        <f t="shared" ca="1" si="10"/>
        <v>-</v>
      </c>
      <c r="AG17" s="119" t="str">
        <f t="shared" ca="1" si="11"/>
        <v>-</v>
      </c>
      <c r="AH17" s="118" t="str">
        <f t="shared" ca="1" si="12"/>
        <v>-</v>
      </c>
      <c r="AI17" s="118">
        <f t="shared" ca="1" si="13"/>
        <v>0</v>
      </c>
      <c r="AJ17" s="120">
        <f t="shared" ca="1" si="14"/>
        <v>0</v>
      </c>
      <c r="AK17" s="118">
        <f t="shared" ca="1" si="15"/>
        <v>2000</v>
      </c>
      <c r="AL17" s="118">
        <f t="shared" ca="1" si="16"/>
        <v>2000</v>
      </c>
      <c r="AP17" s="79" t="s">
        <v>120</v>
      </c>
      <c r="AQ17" s="79" t="str">
        <f t="shared" si="3"/>
        <v>5-7</v>
      </c>
      <c r="AR17" s="80">
        <f ca="1">MAX($AS$14:$AS$17)</f>
        <v>4</v>
      </c>
      <c r="AS17" s="81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5">
      <c r="A18" s="53">
        <f>'OSNOVNA PLAČA'!A12</f>
        <v>3</v>
      </c>
      <c r="B18" s="333" t="str">
        <f t="shared" ca="1" si="17"/>
        <v>A3</v>
      </c>
      <c r="C18" s="333"/>
      <c r="D18" s="54" t="str">
        <f>IF(LEN('OSNOVNA PLAČA'!C12)&gt;0,'OSNOVNA PLAČA'!C12,"")</f>
        <v>VIII</v>
      </c>
      <c r="E18" s="55">
        <f>IF(LEN('OSNOVNA PLAČA'!D12)&gt;0,'OSNOVNA PLAČA'!D12,"")</f>
        <v>48</v>
      </c>
      <c r="F18" s="164">
        <f ca="1">IF(LEN(B18)&gt;0,'OBRAČUNANA OSNOVNA PLAČA'!P12,"")</f>
        <v>3000</v>
      </c>
      <c r="G18" s="57"/>
      <c r="H18" s="57">
        <v>1</v>
      </c>
      <c r="I18" s="57">
        <v>1</v>
      </c>
      <c r="J18" s="57">
        <v>1</v>
      </c>
      <c r="K18" s="57"/>
      <c r="L18" s="178">
        <f t="shared" si="4"/>
        <v>3</v>
      </c>
      <c r="M18" s="179">
        <f t="shared" ca="1" si="18"/>
        <v>0.6</v>
      </c>
      <c r="N18" s="179">
        <f t="shared" ca="1" si="19"/>
        <v>1800</v>
      </c>
      <c r="O18" s="180">
        <f t="shared" ca="1" si="5"/>
        <v>3.0300000000000001E-2</v>
      </c>
      <c r="P18" s="181">
        <f t="shared" ca="1" si="20"/>
        <v>90.9</v>
      </c>
      <c r="Q18" s="182">
        <f t="shared" ca="1" si="6"/>
        <v>90.9</v>
      </c>
      <c r="R18" s="182">
        <f ca="1">IF(LEN(B18)&gt;0,'11'!R18-'11'!Q18,"")</f>
        <v>4091.7006913553005</v>
      </c>
      <c r="S18" s="183"/>
      <c r="T18" s="33"/>
      <c r="U18" s="33"/>
      <c r="V18" s="33"/>
      <c r="W18" s="33"/>
      <c r="X18" s="33"/>
      <c r="Y18" s="33"/>
      <c r="AB18" s="243">
        <f>ROW()</f>
        <v>18</v>
      </c>
      <c r="AC18" s="118">
        <f t="shared" ca="1" si="7"/>
        <v>55.090909090909086</v>
      </c>
      <c r="AD18" s="118">
        <f t="shared" ca="1" si="8"/>
        <v>55.090909090909086</v>
      </c>
      <c r="AE18" s="119" t="str">
        <f t="shared" ca="1" si="9"/>
        <v>-</v>
      </c>
      <c r="AF18" s="118" t="str">
        <f t="shared" ca="1" si="10"/>
        <v>-</v>
      </c>
      <c r="AG18" s="119" t="str">
        <f t="shared" ca="1" si="11"/>
        <v>-</v>
      </c>
      <c r="AH18" s="118" t="str">
        <f t="shared" ca="1" si="12"/>
        <v>-</v>
      </c>
      <c r="AI18" s="118">
        <f t="shared" ca="1" si="13"/>
        <v>0</v>
      </c>
      <c r="AJ18" s="120">
        <f t="shared" ca="1" si="14"/>
        <v>0</v>
      </c>
      <c r="AK18" s="118">
        <f t="shared" ca="1" si="15"/>
        <v>3000</v>
      </c>
      <c r="AL18" s="118">
        <f t="shared" ca="1" si="16"/>
        <v>0</v>
      </c>
      <c r="AP18" s="79" t="s">
        <v>121</v>
      </c>
      <c r="AQ18" s="79" t="str">
        <f t="shared" si="3"/>
        <v>8-10</v>
      </c>
      <c r="AR18" s="80">
        <f ca="1">MAX($AS$18:$AS$19)</f>
        <v>2</v>
      </c>
      <c r="AS18" s="81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5">
      <c r="A19" s="53">
        <f>'OSNOVNA PLAČA'!A13</f>
        <v>4</v>
      </c>
      <c r="B19" s="333" t="str">
        <f t="shared" ca="1" si="17"/>
        <v>A4</v>
      </c>
      <c r="C19" s="333"/>
      <c r="D19" s="54" t="str">
        <f>IF(LEN('OSNOVNA PLAČA'!C13)&gt;0,'OSNOVNA PLAČA'!C13,"")</f>
        <v/>
      </c>
      <c r="E19" s="55" t="str">
        <f>IF(LEN('OSNOVNA PLAČA'!D13)&gt;0,'OSNOVNA PLAČA'!D13,"")</f>
        <v/>
      </c>
      <c r="F19" s="164">
        <f ca="1">IF(LEN(B19)&gt;0,'OBRAČUNANA OSNOVNA PLAČA'!P13,"")</f>
        <v>0</v>
      </c>
      <c r="G19" s="57"/>
      <c r="H19" s="57"/>
      <c r="I19" s="57"/>
      <c r="J19" s="57"/>
      <c r="K19" s="57"/>
      <c r="L19" s="178">
        <f t="shared" si="4"/>
        <v>0</v>
      </c>
      <c r="M19" s="179">
        <f t="shared" ca="1" si="18"/>
        <v>0</v>
      </c>
      <c r="N19" s="179">
        <f t="shared" ca="1" si="19"/>
        <v>0</v>
      </c>
      <c r="O19" s="180">
        <f t="shared" ca="1" si="5"/>
        <v>0</v>
      </c>
      <c r="P19" s="181">
        <f t="shared" ca="1" si="20"/>
        <v>0</v>
      </c>
      <c r="Q19" s="182">
        <f t="shared" ca="1" si="6"/>
        <v>0</v>
      </c>
      <c r="R19" s="182">
        <f ca="1">IF(LEN(B19)&gt;0,'11'!R19-'11'!Q19,"")</f>
        <v>0</v>
      </c>
      <c r="S19" s="183"/>
      <c r="T19" s="33"/>
      <c r="U19" s="33"/>
      <c r="V19" s="33"/>
      <c r="W19" s="33"/>
      <c r="X19" s="33"/>
      <c r="Y19" s="33"/>
      <c r="AB19" s="243">
        <f>ROW()</f>
        <v>19</v>
      </c>
      <c r="AC19" s="118">
        <f t="shared" ca="1" si="7"/>
        <v>0</v>
      </c>
      <c r="AD19" s="118">
        <f t="shared" ca="1" si="8"/>
        <v>0</v>
      </c>
      <c r="AE19" s="119" t="str">
        <f t="shared" ca="1" si="9"/>
        <v>-</v>
      </c>
      <c r="AF19" s="118" t="str">
        <f t="shared" ca="1" si="10"/>
        <v>-</v>
      </c>
      <c r="AG19" s="119" t="str">
        <f t="shared" ca="1" si="11"/>
        <v>-</v>
      </c>
      <c r="AH19" s="118" t="str">
        <f t="shared" ca="1" si="12"/>
        <v>-</v>
      </c>
      <c r="AI19" s="118">
        <f t="shared" ca="1" si="13"/>
        <v>0</v>
      </c>
      <c r="AJ19" s="120">
        <f t="shared" ca="1" si="14"/>
        <v>0</v>
      </c>
      <c r="AK19" s="118">
        <f t="shared" ca="1" si="15"/>
        <v>0</v>
      </c>
      <c r="AL19" s="118">
        <f t="shared" ca="1" si="16"/>
        <v>0</v>
      </c>
      <c r="AP19" s="79" t="s">
        <v>122</v>
      </c>
      <c r="AQ19" s="79" t="str">
        <f t="shared" si="3"/>
        <v>11-4</v>
      </c>
      <c r="AR19" s="80">
        <f ca="1">MAX($AS$18:$AS$19)</f>
        <v>2</v>
      </c>
      <c r="AS19" s="81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5">
      <c r="A20" s="53">
        <f>'OSNOVNA PLAČA'!A14</f>
        <v>5</v>
      </c>
      <c r="B20" s="333" t="str">
        <f t="shared" ca="1" si="17"/>
        <v>A5</v>
      </c>
      <c r="C20" s="333"/>
      <c r="D20" s="54" t="str">
        <f>IF(LEN('OSNOVNA PLAČA'!C14)&gt;0,'OSNOVNA PLAČA'!C14,"")</f>
        <v/>
      </c>
      <c r="E20" s="55" t="str">
        <f>IF(LEN('OSNOVNA PLAČA'!D14)&gt;0,'OSNOVNA PLAČA'!D14,"")</f>
        <v/>
      </c>
      <c r="F20" s="164">
        <f ca="1">IF(LEN(B20)&gt;0,'OBRAČUNANA OSNOVNA PLAČA'!P14,"")</f>
        <v>0</v>
      </c>
      <c r="G20" s="57"/>
      <c r="H20" s="57"/>
      <c r="I20" s="57"/>
      <c r="J20" s="57"/>
      <c r="K20" s="57"/>
      <c r="L20" s="178">
        <f t="shared" si="4"/>
        <v>0</v>
      </c>
      <c r="M20" s="179">
        <f t="shared" ca="1" si="18"/>
        <v>0</v>
      </c>
      <c r="N20" s="179">
        <f t="shared" ca="1" si="19"/>
        <v>0</v>
      </c>
      <c r="O20" s="180">
        <f t="shared" ca="1" si="5"/>
        <v>0</v>
      </c>
      <c r="P20" s="181">
        <f t="shared" ca="1" si="20"/>
        <v>0</v>
      </c>
      <c r="Q20" s="182">
        <f t="shared" ca="1" si="6"/>
        <v>0</v>
      </c>
      <c r="R20" s="182">
        <f ca="1">IF(LEN(B20)&gt;0,'11'!R20-'11'!Q20,"")</f>
        <v>0</v>
      </c>
      <c r="S20" s="183"/>
      <c r="T20" s="33"/>
      <c r="U20" s="33"/>
      <c r="V20" s="33"/>
      <c r="W20" s="33"/>
      <c r="X20" s="33"/>
      <c r="Y20" s="33"/>
      <c r="AB20" s="243">
        <f>ROW()</f>
        <v>20</v>
      </c>
      <c r="AC20" s="118">
        <f t="shared" ca="1" si="7"/>
        <v>0</v>
      </c>
      <c r="AD20" s="118">
        <f t="shared" ca="1" si="8"/>
        <v>0</v>
      </c>
      <c r="AE20" s="119" t="str">
        <f t="shared" ca="1" si="9"/>
        <v>-</v>
      </c>
      <c r="AF20" s="118" t="str">
        <f t="shared" ca="1" si="10"/>
        <v>-</v>
      </c>
      <c r="AG20" s="119" t="str">
        <f t="shared" ca="1" si="11"/>
        <v>-</v>
      </c>
      <c r="AH20" s="118" t="str">
        <f t="shared" ca="1" si="12"/>
        <v>-</v>
      </c>
      <c r="AI20" s="118">
        <f t="shared" ca="1" si="13"/>
        <v>0</v>
      </c>
      <c r="AJ20" s="120">
        <f t="shared" ca="1" si="14"/>
        <v>0</v>
      </c>
      <c r="AK20" s="118">
        <f t="shared" ca="1" si="15"/>
        <v>0</v>
      </c>
      <c r="AL20" s="118">
        <f t="shared" ca="1" si="16"/>
        <v>0</v>
      </c>
    </row>
    <row r="21" spans="1:47" ht="27" customHeight="1" x14ac:dyDescent="0.25">
      <c r="A21" s="53">
        <f>'OSNOVNA PLAČA'!A15</f>
        <v>6</v>
      </c>
      <c r="B21" s="333" t="str">
        <f t="shared" ca="1" si="17"/>
        <v>A6</v>
      </c>
      <c r="C21" s="333"/>
      <c r="D21" s="54" t="str">
        <f>IF(LEN('OSNOVNA PLAČA'!C15)&gt;0,'OSNOVNA PLAČA'!C15,"")</f>
        <v/>
      </c>
      <c r="E21" s="55" t="str">
        <f>IF(LEN('OSNOVNA PLAČA'!D15)&gt;0,'OSNOVNA PLAČA'!D15,"")</f>
        <v/>
      </c>
      <c r="F21" s="164">
        <f ca="1">IF(LEN(B21)&gt;0,'OBRAČUNANA OSNOVNA PLAČA'!P15,"")</f>
        <v>0</v>
      </c>
      <c r="G21" s="57"/>
      <c r="H21" s="57"/>
      <c r="I21" s="57"/>
      <c r="J21" s="57"/>
      <c r="K21" s="57"/>
      <c r="L21" s="178">
        <f t="shared" si="4"/>
        <v>0</v>
      </c>
      <c r="M21" s="179">
        <f t="shared" ca="1" si="18"/>
        <v>0</v>
      </c>
      <c r="N21" s="179">
        <f t="shared" ca="1" si="19"/>
        <v>0</v>
      </c>
      <c r="O21" s="180">
        <f t="shared" ca="1" si="5"/>
        <v>0</v>
      </c>
      <c r="P21" s="181">
        <f t="shared" ca="1" si="20"/>
        <v>0</v>
      </c>
      <c r="Q21" s="182">
        <f t="shared" ca="1" si="6"/>
        <v>0</v>
      </c>
      <c r="R21" s="182">
        <f ca="1">IF(LEN(B21)&gt;0,'11'!R21-'11'!Q21,"")</f>
        <v>0</v>
      </c>
      <c r="S21" s="183"/>
      <c r="T21" s="33"/>
      <c r="U21" s="33"/>
      <c r="V21" s="33"/>
      <c r="W21" s="33"/>
      <c r="X21" s="33"/>
      <c r="Y21" s="33"/>
      <c r="AB21" s="243">
        <f>ROW()</f>
        <v>21</v>
      </c>
      <c r="AC21" s="118">
        <f t="shared" ca="1" si="7"/>
        <v>0</v>
      </c>
      <c r="AD21" s="118">
        <f t="shared" ca="1" si="8"/>
        <v>0</v>
      </c>
      <c r="AE21" s="119" t="str">
        <f t="shared" ca="1" si="9"/>
        <v>-</v>
      </c>
      <c r="AF21" s="118" t="str">
        <f t="shared" ca="1" si="10"/>
        <v>-</v>
      </c>
      <c r="AG21" s="119" t="str">
        <f t="shared" ca="1" si="11"/>
        <v>-</v>
      </c>
      <c r="AH21" s="118" t="str">
        <f t="shared" ca="1" si="12"/>
        <v>-</v>
      </c>
      <c r="AI21" s="118">
        <f t="shared" ca="1" si="13"/>
        <v>0</v>
      </c>
      <c r="AJ21" s="120">
        <f t="shared" ca="1" si="14"/>
        <v>0</v>
      </c>
      <c r="AK21" s="118">
        <f t="shared" ca="1" si="15"/>
        <v>0</v>
      </c>
      <c r="AL21" s="118">
        <f t="shared" ca="1" si="16"/>
        <v>0</v>
      </c>
    </row>
    <row r="22" spans="1:47" ht="27" customHeight="1" x14ac:dyDescent="0.25">
      <c r="A22" s="53">
        <f>'OSNOVNA PLAČA'!A16</f>
        <v>7</v>
      </c>
      <c r="B22" s="333" t="str">
        <f t="shared" ca="1" si="17"/>
        <v>A7</v>
      </c>
      <c r="C22" s="333"/>
      <c r="D22" s="54" t="str">
        <f>IF(LEN('OSNOVNA PLAČA'!C16)&gt;0,'OSNOVNA PLAČA'!C16,"")</f>
        <v>IV</v>
      </c>
      <c r="E22" s="55">
        <f>IF(LEN('OSNOVNA PLAČA'!D16)&gt;0,'OSNOVNA PLAČA'!D16,"")</f>
        <v>34</v>
      </c>
      <c r="F22" s="164">
        <f ca="1">IF(LEN(B22)&gt;0,'OBRAČUNANA OSNOVNA PLAČA'!P16,"")</f>
        <v>0</v>
      </c>
      <c r="G22" s="57"/>
      <c r="H22" s="57"/>
      <c r="I22" s="57"/>
      <c r="J22" s="57"/>
      <c r="K22" s="57"/>
      <c r="L22" s="178">
        <f t="shared" si="4"/>
        <v>0</v>
      </c>
      <c r="M22" s="179">
        <f t="shared" ca="1" si="18"/>
        <v>0</v>
      </c>
      <c r="N22" s="179">
        <f t="shared" ca="1" si="19"/>
        <v>0</v>
      </c>
      <c r="O22" s="180">
        <f t="shared" ca="1" si="5"/>
        <v>0</v>
      </c>
      <c r="P22" s="181">
        <f t="shared" ca="1" si="20"/>
        <v>0</v>
      </c>
      <c r="Q22" s="182">
        <f t="shared" ca="1" si="6"/>
        <v>0</v>
      </c>
      <c r="R22" s="182">
        <f ca="1">IF(LEN(B22)&gt;0,'11'!R22-'11'!Q22,"")</f>
        <v>3000</v>
      </c>
      <c r="S22" s="183"/>
      <c r="T22" s="33"/>
      <c r="U22" s="33"/>
      <c r="V22" s="33"/>
      <c r="W22" s="33"/>
      <c r="X22" s="33"/>
      <c r="Y22" s="33"/>
      <c r="AB22" s="243">
        <f>ROW()</f>
        <v>22</v>
      </c>
      <c r="AC22" s="118">
        <f t="shared" ca="1" si="7"/>
        <v>0</v>
      </c>
      <c r="AD22" s="118">
        <f t="shared" ca="1" si="8"/>
        <v>0</v>
      </c>
      <c r="AE22" s="119" t="str">
        <f t="shared" ca="1" si="9"/>
        <v>-</v>
      </c>
      <c r="AF22" s="118" t="str">
        <f t="shared" ca="1" si="10"/>
        <v>-</v>
      </c>
      <c r="AG22" s="119" t="str">
        <f t="shared" ca="1" si="11"/>
        <v>-</v>
      </c>
      <c r="AH22" s="118" t="str">
        <f t="shared" ca="1" si="12"/>
        <v>-</v>
      </c>
      <c r="AI22" s="118">
        <f t="shared" ca="1" si="13"/>
        <v>0</v>
      </c>
      <c r="AJ22" s="120">
        <f t="shared" ca="1" si="14"/>
        <v>0</v>
      </c>
      <c r="AK22" s="118">
        <f t="shared" ca="1" si="15"/>
        <v>0</v>
      </c>
      <c r="AL22" s="118">
        <f t="shared" ca="1" si="16"/>
        <v>1500</v>
      </c>
    </row>
    <row r="23" spans="1:47" ht="27" customHeight="1" x14ac:dyDescent="0.25">
      <c r="A23" s="53">
        <f>'OSNOVNA PLAČA'!A17</f>
        <v>8</v>
      </c>
      <c r="B23" s="333" t="str">
        <f t="shared" ca="1" si="17"/>
        <v>A8</v>
      </c>
      <c r="C23" s="333"/>
      <c r="D23" s="54" t="str">
        <f>IF(LEN('OSNOVNA PLAČA'!C17)&gt;0,'OSNOVNA PLAČA'!C17,"")</f>
        <v/>
      </c>
      <c r="E23" s="55" t="str">
        <f>IF(LEN('OSNOVNA PLAČA'!D17)&gt;0,'OSNOVNA PLAČA'!D17,"")</f>
        <v/>
      </c>
      <c r="F23" s="164">
        <f ca="1">IF(LEN(B23)&gt;0,'OBRAČUNANA OSNOVNA PLAČA'!P17,"")</f>
        <v>0</v>
      </c>
      <c r="G23" s="57"/>
      <c r="H23" s="57"/>
      <c r="I23" s="57"/>
      <c r="J23" s="57"/>
      <c r="K23" s="57"/>
      <c r="L23" s="178">
        <f t="shared" si="4"/>
        <v>0</v>
      </c>
      <c r="M23" s="179">
        <f t="shared" ca="1" si="18"/>
        <v>0</v>
      </c>
      <c r="N23" s="179">
        <f t="shared" ca="1" si="19"/>
        <v>0</v>
      </c>
      <c r="O23" s="180">
        <f t="shared" ca="1" si="5"/>
        <v>0</v>
      </c>
      <c r="P23" s="181">
        <f t="shared" ca="1" si="20"/>
        <v>0</v>
      </c>
      <c r="Q23" s="182">
        <f t="shared" ca="1" si="6"/>
        <v>0</v>
      </c>
      <c r="R23" s="182">
        <f ca="1">IF(LEN(B23)&gt;0,'11'!R23-'11'!Q23,"")</f>
        <v>0</v>
      </c>
      <c r="S23" s="183"/>
      <c r="T23" s="33"/>
      <c r="U23" s="33"/>
      <c r="V23" s="33"/>
      <c r="W23" s="33"/>
      <c r="X23" s="33"/>
      <c r="Y23" s="33"/>
      <c r="AB23" s="243">
        <f>ROW()</f>
        <v>23</v>
      </c>
      <c r="AC23" s="118">
        <f t="shared" ca="1" si="7"/>
        <v>0</v>
      </c>
      <c r="AD23" s="118">
        <f t="shared" ca="1" si="8"/>
        <v>0</v>
      </c>
      <c r="AE23" s="119" t="str">
        <f t="shared" ca="1" si="9"/>
        <v>-</v>
      </c>
      <c r="AF23" s="118" t="str">
        <f t="shared" ca="1" si="10"/>
        <v>-</v>
      </c>
      <c r="AG23" s="119" t="str">
        <f t="shared" ca="1" si="11"/>
        <v>-</v>
      </c>
      <c r="AH23" s="118" t="str">
        <f t="shared" ca="1" si="12"/>
        <v>-</v>
      </c>
      <c r="AI23" s="118">
        <f t="shared" ca="1" si="13"/>
        <v>0</v>
      </c>
      <c r="AJ23" s="120">
        <f t="shared" ca="1" si="14"/>
        <v>0</v>
      </c>
      <c r="AK23" s="118">
        <f t="shared" ca="1" si="15"/>
        <v>0</v>
      </c>
      <c r="AL23" s="118">
        <f t="shared" ca="1" si="16"/>
        <v>0</v>
      </c>
    </row>
    <row r="24" spans="1:47" ht="27" customHeight="1" x14ac:dyDescent="0.25">
      <c r="A24" s="53">
        <f>'OSNOVNA PLAČA'!A18</f>
        <v>9</v>
      </c>
      <c r="B24" s="333" t="str">
        <f t="shared" ca="1" si="17"/>
        <v>A9</v>
      </c>
      <c r="C24" s="333"/>
      <c r="D24" s="54" t="str">
        <f>IF(LEN('OSNOVNA PLAČA'!C18)&gt;0,'OSNOVNA PLAČA'!C18,"")</f>
        <v/>
      </c>
      <c r="E24" s="55" t="str">
        <f>IF(LEN('OSNOVNA PLAČA'!D18)&gt;0,'OSNOVNA PLAČA'!D18,"")</f>
        <v/>
      </c>
      <c r="F24" s="164">
        <f ca="1">IF(LEN(B24)&gt;0,'OBRAČUNANA OSNOVNA PLAČA'!P18,"")</f>
        <v>0</v>
      </c>
      <c r="G24" s="57"/>
      <c r="H24" s="57"/>
      <c r="I24" s="57"/>
      <c r="J24" s="57"/>
      <c r="K24" s="57"/>
      <c r="L24" s="178">
        <f t="shared" si="4"/>
        <v>0</v>
      </c>
      <c r="M24" s="179">
        <f t="shared" ca="1" si="18"/>
        <v>0</v>
      </c>
      <c r="N24" s="179">
        <f t="shared" ca="1" si="19"/>
        <v>0</v>
      </c>
      <c r="O24" s="180">
        <f t="shared" ca="1" si="5"/>
        <v>0</v>
      </c>
      <c r="P24" s="181">
        <f t="shared" ca="1" si="20"/>
        <v>0</v>
      </c>
      <c r="Q24" s="182">
        <f t="shared" ca="1" si="6"/>
        <v>0</v>
      </c>
      <c r="R24" s="182">
        <f ca="1">IF(LEN(B24)&gt;0,'11'!R24-'11'!Q24,"")</f>
        <v>0</v>
      </c>
      <c r="S24" s="183"/>
      <c r="T24" s="33"/>
      <c r="U24" s="33"/>
      <c r="V24" s="33"/>
      <c r="W24" s="33"/>
      <c r="X24" s="33"/>
      <c r="Y24" s="33"/>
      <c r="AB24" s="243">
        <f>ROW()</f>
        <v>24</v>
      </c>
      <c r="AC24" s="118">
        <f t="shared" ca="1" si="7"/>
        <v>0</v>
      </c>
      <c r="AD24" s="118">
        <f t="shared" ca="1" si="8"/>
        <v>0</v>
      </c>
      <c r="AE24" s="119" t="str">
        <f t="shared" ca="1" si="9"/>
        <v>-</v>
      </c>
      <c r="AF24" s="118" t="str">
        <f t="shared" ca="1" si="10"/>
        <v>-</v>
      </c>
      <c r="AG24" s="119" t="str">
        <f t="shared" ca="1" si="11"/>
        <v>-</v>
      </c>
      <c r="AH24" s="118" t="str">
        <f t="shared" ca="1" si="12"/>
        <v>-</v>
      </c>
      <c r="AI24" s="118">
        <f t="shared" ca="1" si="13"/>
        <v>0</v>
      </c>
      <c r="AJ24" s="120">
        <f t="shared" ca="1" si="14"/>
        <v>0</v>
      </c>
      <c r="AK24" s="118">
        <f t="shared" ca="1" si="15"/>
        <v>0</v>
      </c>
      <c r="AL24" s="118">
        <f t="shared" ca="1" si="16"/>
        <v>0</v>
      </c>
    </row>
    <row r="25" spans="1:47" ht="27" customHeight="1" x14ac:dyDescent="0.25">
      <c r="A25" s="53">
        <f>'OSNOVNA PLAČA'!A19</f>
        <v>10</v>
      </c>
      <c r="B25" s="333" t="str">
        <f t="shared" ca="1" si="17"/>
        <v>A10</v>
      </c>
      <c r="C25" s="333"/>
      <c r="D25" s="54" t="str">
        <f>IF(LEN('OSNOVNA PLAČA'!C19)&gt;0,'OSNOVNA PLAČA'!C19,"")</f>
        <v/>
      </c>
      <c r="E25" s="55" t="str">
        <f>IF(LEN('OSNOVNA PLAČA'!D19)&gt;0,'OSNOVNA PLAČA'!D19,"")</f>
        <v/>
      </c>
      <c r="F25" s="164">
        <f ca="1">IF(LEN(B25)&gt;0,'OBRAČUNANA OSNOVNA PLAČA'!P19,"")</f>
        <v>0</v>
      </c>
      <c r="G25" s="57"/>
      <c r="H25" s="57"/>
      <c r="I25" s="57"/>
      <c r="J25" s="57"/>
      <c r="K25" s="57"/>
      <c r="L25" s="178">
        <f t="shared" si="4"/>
        <v>0</v>
      </c>
      <c r="M25" s="179">
        <f t="shared" ca="1" si="18"/>
        <v>0</v>
      </c>
      <c r="N25" s="179">
        <f t="shared" ca="1" si="19"/>
        <v>0</v>
      </c>
      <c r="O25" s="180">
        <f t="shared" ca="1" si="5"/>
        <v>0</v>
      </c>
      <c r="P25" s="181">
        <f t="shared" ca="1" si="20"/>
        <v>0</v>
      </c>
      <c r="Q25" s="182">
        <f t="shared" ca="1" si="6"/>
        <v>0</v>
      </c>
      <c r="R25" s="182">
        <f ca="1">IF(LEN(B25)&gt;0,'11'!R25-'11'!Q25,"")</f>
        <v>0</v>
      </c>
      <c r="S25" s="183"/>
      <c r="T25" s="33"/>
      <c r="U25" s="33"/>
      <c r="V25" s="33"/>
      <c r="W25" s="33"/>
      <c r="X25" s="33"/>
      <c r="Y25" s="33"/>
      <c r="AB25" s="243">
        <f>ROW()</f>
        <v>25</v>
      </c>
      <c r="AC25" s="118">
        <f t="shared" ca="1" si="7"/>
        <v>0</v>
      </c>
      <c r="AD25" s="118">
        <f t="shared" ca="1" si="8"/>
        <v>0</v>
      </c>
      <c r="AE25" s="119" t="str">
        <f t="shared" ca="1" si="9"/>
        <v>-</v>
      </c>
      <c r="AF25" s="118" t="str">
        <f t="shared" ca="1" si="10"/>
        <v>-</v>
      </c>
      <c r="AG25" s="119" t="str">
        <f t="shared" ca="1" si="11"/>
        <v>-</v>
      </c>
      <c r="AH25" s="118" t="str">
        <f t="shared" ca="1" si="12"/>
        <v>-</v>
      </c>
      <c r="AI25" s="118">
        <f t="shared" ca="1" si="13"/>
        <v>0</v>
      </c>
      <c r="AJ25" s="120">
        <f t="shared" ca="1" si="14"/>
        <v>0</v>
      </c>
      <c r="AK25" s="118">
        <f t="shared" ca="1" si="15"/>
        <v>0</v>
      </c>
      <c r="AL25" s="118">
        <f t="shared" ca="1" si="16"/>
        <v>0</v>
      </c>
    </row>
    <row r="26" spans="1:47" ht="27" customHeight="1" x14ac:dyDescent="0.25">
      <c r="A26" s="53">
        <f>'OSNOVNA PLAČA'!A20</f>
        <v>11</v>
      </c>
      <c r="B26" s="333" t="str">
        <f t="shared" ca="1" si="17"/>
        <v>A11</v>
      </c>
      <c r="C26" s="333"/>
      <c r="D26" s="54" t="str">
        <f>IF(LEN('OSNOVNA PLAČA'!C20)&gt;0,'OSNOVNA PLAČA'!C20,"")</f>
        <v>IV</v>
      </c>
      <c r="E26" s="55">
        <f>IF(LEN('OSNOVNA PLAČA'!D20)&gt;0,'OSNOVNA PLAČA'!D20,"")</f>
        <v>34</v>
      </c>
      <c r="F26" s="164">
        <f ca="1">IF(LEN(B26)&gt;0,'OBRAČUNANA OSNOVNA PLAČA'!P20,"")</f>
        <v>2000</v>
      </c>
      <c r="G26" s="57">
        <v>1</v>
      </c>
      <c r="H26" s="57">
        <v>1</v>
      </c>
      <c r="I26" s="57">
        <v>1</v>
      </c>
      <c r="J26" s="57">
        <v>1</v>
      </c>
      <c r="K26" s="57">
        <v>1</v>
      </c>
      <c r="L26" s="178">
        <f t="shared" si="4"/>
        <v>5</v>
      </c>
      <c r="M26" s="179">
        <f t="shared" ca="1" si="18"/>
        <v>1</v>
      </c>
      <c r="N26" s="179">
        <f t="shared" ca="1" si="19"/>
        <v>2000</v>
      </c>
      <c r="O26" s="180">
        <f t="shared" ca="1" si="5"/>
        <v>5.0500000000000003E-2</v>
      </c>
      <c r="P26" s="181">
        <f t="shared" ca="1" si="20"/>
        <v>101</v>
      </c>
      <c r="Q26" s="182">
        <f t="shared" ca="1" si="6"/>
        <v>101</v>
      </c>
      <c r="R26" s="182">
        <f ca="1">IF(LEN(B26)&gt;0,'11'!R26-'11'!Q26,"")</f>
        <v>2829.2730805671977</v>
      </c>
      <c r="S26" s="183"/>
      <c r="T26" s="33"/>
      <c r="U26" s="33"/>
      <c r="V26" s="33"/>
      <c r="W26" s="33"/>
      <c r="X26" s="33"/>
      <c r="Y26" s="33"/>
      <c r="AB26" s="243">
        <f>ROW()</f>
        <v>26</v>
      </c>
      <c r="AC26" s="118">
        <f t="shared" ca="1" si="7"/>
        <v>73.454545454545453</v>
      </c>
      <c r="AD26" s="118">
        <f t="shared" ca="1" si="8"/>
        <v>73.454545454545453</v>
      </c>
      <c r="AE26" s="119" t="str">
        <f t="shared" ca="1" si="9"/>
        <v>-</v>
      </c>
      <c r="AF26" s="118" t="str">
        <f t="shared" ca="1" si="10"/>
        <v>-</v>
      </c>
      <c r="AG26" s="119" t="str">
        <f t="shared" ca="1" si="11"/>
        <v>-</v>
      </c>
      <c r="AH26" s="118" t="str">
        <f t="shared" ca="1" si="12"/>
        <v>-</v>
      </c>
      <c r="AI26" s="118">
        <f t="shared" ca="1" si="13"/>
        <v>0</v>
      </c>
      <c r="AJ26" s="120">
        <f t="shared" ca="1" si="14"/>
        <v>0</v>
      </c>
      <c r="AK26" s="118">
        <f t="shared" ca="1" si="15"/>
        <v>2000</v>
      </c>
      <c r="AL26" s="118">
        <f t="shared" ca="1" si="16"/>
        <v>1500</v>
      </c>
    </row>
    <row r="27" spans="1:47" ht="27" customHeight="1" x14ac:dyDescent="0.25">
      <c r="A27" s="53">
        <f>'OSNOVNA PLAČA'!A21</f>
        <v>12</v>
      </c>
      <c r="B27" s="333" t="str">
        <f t="shared" ca="1" si="17"/>
        <v>A12</v>
      </c>
      <c r="C27" s="333"/>
      <c r="D27" s="54" t="str">
        <f>IF(LEN('OSNOVNA PLAČA'!C21)&gt;0,'OSNOVNA PLAČA'!C21,"")</f>
        <v/>
      </c>
      <c r="E27" s="55" t="str">
        <f>IF(LEN('OSNOVNA PLAČA'!D21)&gt;0,'OSNOVNA PLAČA'!D21,"")</f>
        <v/>
      </c>
      <c r="F27" s="164">
        <f ca="1">IF(LEN(B27)&gt;0,'OBRAČUNANA OSNOVNA PLAČA'!P21,"")</f>
        <v>0</v>
      </c>
      <c r="G27" s="57"/>
      <c r="H27" s="57"/>
      <c r="I27" s="57"/>
      <c r="J27" s="57"/>
      <c r="K27" s="57"/>
      <c r="L27" s="178">
        <f t="shared" si="4"/>
        <v>0</v>
      </c>
      <c r="M27" s="179">
        <f t="shared" ca="1" si="18"/>
        <v>0</v>
      </c>
      <c r="N27" s="179">
        <f t="shared" ca="1" si="19"/>
        <v>0</v>
      </c>
      <c r="O27" s="180">
        <f t="shared" ca="1" si="5"/>
        <v>0</v>
      </c>
      <c r="P27" s="181">
        <f t="shared" ca="1" si="20"/>
        <v>0</v>
      </c>
      <c r="Q27" s="182">
        <f t="shared" ca="1" si="6"/>
        <v>0</v>
      </c>
      <c r="R27" s="182">
        <f ca="1">IF(LEN(B27)&gt;0,'11'!R27-'11'!Q27,"")</f>
        <v>0</v>
      </c>
      <c r="S27" s="183"/>
      <c r="T27" s="33"/>
      <c r="U27" s="33"/>
      <c r="V27" s="33"/>
      <c r="W27" s="33"/>
      <c r="X27" s="33"/>
      <c r="Y27" s="33"/>
      <c r="AB27" s="243">
        <f>ROW()</f>
        <v>27</v>
      </c>
      <c r="AC27" s="118">
        <f t="shared" ca="1" si="7"/>
        <v>0</v>
      </c>
      <c r="AD27" s="118">
        <f t="shared" ca="1" si="8"/>
        <v>0</v>
      </c>
      <c r="AE27" s="119" t="str">
        <f t="shared" ca="1" si="9"/>
        <v>-</v>
      </c>
      <c r="AF27" s="118" t="str">
        <f t="shared" ca="1" si="10"/>
        <v>-</v>
      </c>
      <c r="AG27" s="119" t="str">
        <f t="shared" ca="1" si="11"/>
        <v>-</v>
      </c>
      <c r="AH27" s="118" t="str">
        <f t="shared" ca="1" si="12"/>
        <v>-</v>
      </c>
      <c r="AI27" s="118">
        <f t="shared" ca="1" si="13"/>
        <v>0</v>
      </c>
      <c r="AJ27" s="120">
        <f t="shared" ca="1" si="14"/>
        <v>0</v>
      </c>
      <c r="AK27" s="118">
        <f t="shared" ca="1" si="15"/>
        <v>0</v>
      </c>
      <c r="AL27" s="118">
        <f t="shared" ca="1" si="16"/>
        <v>0</v>
      </c>
    </row>
    <row r="28" spans="1:47" ht="27" customHeight="1" x14ac:dyDescent="0.25">
      <c r="A28" s="53">
        <f>'OSNOVNA PLAČA'!A22</f>
        <v>13</v>
      </c>
      <c r="B28" s="333" t="str">
        <f t="shared" ca="1" si="17"/>
        <v>A13</v>
      </c>
      <c r="C28" s="333"/>
      <c r="D28" s="54" t="str">
        <f>IF(LEN('OSNOVNA PLAČA'!C22)&gt;0,'OSNOVNA PLAČA'!C22,"")</f>
        <v/>
      </c>
      <c r="E28" s="55" t="str">
        <f>IF(LEN('OSNOVNA PLAČA'!D22)&gt;0,'OSNOVNA PLAČA'!D22,"")</f>
        <v/>
      </c>
      <c r="F28" s="164">
        <f ca="1">IF(LEN(B28)&gt;0,'OBRAČUNANA OSNOVNA PLAČA'!P22,"")</f>
        <v>0</v>
      </c>
      <c r="G28" s="57"/>
      <c r="H28" s="57"/>
      <c r="I28" s="57"/>
      <c r="J28" s="57"/>
      <c r="K28" s="57"/>
      <c r="L28" s="178">
        <f t="shared" si="4"/>
        <v>0</v>
      </c>
      <c r="M28" s="179">
        <f t="shared" ca="1" si="18"/>
        <v>0</v>
      </c>
      <c r="N28" s="179">
        <f t="shared" ca="1" si="19"/>
        <v>0</v>
      </c>
      <c r="O28" s="180">
        <f t="shared" ca="1" si="5"/>
        <v>0</v>
      </c>
      <c r="P28" s="181">
        <f t="shared" ca="1" si="20"/>
        <v>0</v>
      </c>
      <c r="Q28" s="182">
        <f t="shared" ca="1" si="6"/>
        <v>0</v>
      </c>
      <c r="R28" s="182">
        <f ca="1">IF(LEN(B28)&gt;0,'11'!R28-'11'!Q28,"")</f>
        <v>0</v>
      </c>
      <c r="S28" s="183"/>
      <c r="T28" s="33"/>
      <c r="U28" s="33"/>
      <c r="V28" s="33"/>
      <c r="W28" s="33"/>
      <c r="X28" s="33"/>
      <c r="Y28" s="33"/>
      <c r="AB28" s="243">
        <f>ROW()</f>
        <v>28</v>
      </c>
      <c r="AC28" s="118">
        <f t="shared" ca="1" si="7"/>
        <v>0</v>
      </c>
      <c r="AD28" s="118">
        <f t="shared" ca="1" si="8"/>
        <v>0</v>
      </c>
      <c r="AE28" s="119" t="str">
        <f t="shared" ca="1" si="9"/>
        <v>-</v>
      </c>
      <c r="AF28" s="118" t="str">
        <f t="shared" ca="1" si="10"/>
        <v>-</v>
      </c>
      <c r="AG28" s="119" t="str">
        <f t="shared" ca="1" si="11"/>
        <v>-</v>
      </c>
      <c r="AH28" s="118" t="str">
        <f t="shared" ca="1" si="12"/>
        <v>-</v>
      </c>
      <c r="AI28" s="118">
        <f t="shared" ca="1" si="13"/>
        <v>0</v>
      </c>
      <c r="AJ28" s="120">
        <f t="shared" ca="1" si="14"/>
        <v>0</v>
      </c>
      <c r="AK28" s="118">
        <f t="shared" ca="1" si="15"/>
        <v>0</v>
      </c>
      <c r="AL28" s="118">
        <f t="shared" ca="1" si="16"/>
        <v>0</v>
      </c>
    </row>
    <row r="29" spans="1:47" ht="27" customHeight="1" x14ac:dyDescent="0.25">
      <c r="A29" s="53">
        <f>'OSNOVNA PLAČA'!A23</f>
        <v>14</v>
      </c>
      <c r="B29" s="333" t="str">
        <f t="shared" ca="1" si="17"/>
        <v>A14</v>
      </c>
      <c r="C29" s="333"/>
      <c r="D29" s="54" t="str">
        <f>IF(LEN('OSNOVNA PLAČA'!C23)&gt;0,'OSNOVNA PLAČA'!C23,"")</f>
        <v/>
      </c>
      <c r="E29" s="55" t="str">
        <f>IF(LEN('OSNOVNA PLAČA'!D23)&gt;0,'OSNOVNA PLAČA'!D23,"")</f>
        <v/>
      </c>
      <c r="F29" s="164">
        <f ca="1">IF(LEN(B29)&gt;0,'OBRAČUNANA OSNOVNA PLAČA'!P23,"")</f>
        <v>0</v>
      </c>
      <c r="G29" s="57"/>
      <c r="H29" s="57"/>
      <c r="I29" s="57"/>
      <c r="J29" s="57"/>
      <c r="K29" s="57"/>
      <c r="L29" s="178">
        <f t="shared" si="4"/>
        <v>0</v>
      </c>
      <c r="M29" s="179">
        <f t="shared" ca="1" si="18"/>
        <v>0</v>
      </c>
      <c r="N29" s="179">
        <f t="shared" ca="1" si="19"/>
        <v>0</v>
      </c>
      <c r="O29" s="180">
        <f t="shared" ca="1" si="5"/>
        <v>0</v>
      </c>
      <c r="P29" s="181">
        <f t="shared" ca="1" si="20"/>
        <v>0</v>
      </c>
      <c r="Q29" s="182">
        <f t="shared" ca="1" si="6"/>
        <v>0</v>
      </c>
      <c r="R29" s="182">
        <f ca="1">IF(LEN(B29)&gt;0,'11'!R29-'11'!Q29,"")</f>
        <v>0</v>
      </c>
      <c r="S29" s="183"/>
      <c r="T29" s="33"/>
      <c r="U29" s="33"/>
      <c r="V29" s="33"/>
      <c r="W29" s="33"/>
      <c r="X29" s="33"/>
      <c r="Y29" s="33"/>
      <c r="AB29" s="243">
        <f>ROW()</f>
        <v>29</v>
      </c>
      <c r="AC29" s="118">
        <f t="shared" ca="1" si="7"/>
        <v>0</v>
      </c>
      <c r="AD29" s="118">
        <f t="shared" ca="1" si="8"/>
        <v>0</v>
      </c>
      <c r="AE29" s="119" t="str">
        <f t="shared" ca="1" si="9"/>
        <v>-</v>
      </c>
      <c r="AF29" s="118" t="str">
        <f t="shared" ca="1" si="10"/>
        <v>-</v>
      </c>
      <c r="AG29" s="119" t="str">
        <f t="shared" ca="1" si="11"/>
        <v>-</v>
      </c>
      <c r="AH29" s="118" t="str">
        <f t="shared" ca="1" si="12"/>
        <v>-</v>
      </c>
      <c r="AI29" s="118">
        <f t="shared" ca="1" si="13"/>
        <v>0</v>
      </c>
      <c r="AJ29" s="120">
        <f t="shared" ca="1" si="14"/>
        <v>0</v>
      </c>
      <c r="AK29" s="118">
        <f t="shared" ca="1" si="15"/>
        <v>0</v>
      </c>
      <c r="AL29" s="118">
        <f t="shared" ca="1" si="16"/>
        <v>0</v>
      </c>
    </row>
    <row r="30" spans="1:47" ht="27" customHeight="1" x14ac:dyDescent="0.25">
      <c r="A30" s="53">
        <f>'OSNOVNA PLAČA'!A24</f>
        <v>15</v>
      </c>
      <c r="B30" s="333" t="str">
        <f t="shared" ca="1" si="17"/>
        <v>A15</v>
      </c>
      <c r="C30" s="333"/>
      <c r="D30" s="54" t="str">
        <f>IF(LEN('OSNOVNA PLAČA'!C24)&gt;0,'OSNOVNA PLAČA'!C24,"")</f>
        <v/>
      </c>
      <c r="E30" s="55" t="str">
        <f>IF(LEN('OSNOVNA PLAČA'!D24)&gt;0,'OSNOVNA PLAČA'!D24,"")</f>
        <v/>
      </c>
      <c r="F30" s="164">
        <f ca="1">IF(LEN(B30)&gt;0,'OBRAČUNANA OSNOVNA PLAČA'!P24,"")</f>
        <v>0</v>
      </c>
      <c r="G30" s="57"/>
      <c r="H30" s="57"/>
      <c r="I30" s="57"/>
      <c r="J30" s="57"/>
      <c r="K30" s="57"/>
      <c r="L30" s="178">
        <f t="shared" si="4"/>
        <v>0</v>
      </c>
      <c r="M30" s="179">
        <f t="shared" ca="1" si="18"/>
        <v>0</v>
      </c>
      <c r="N30" s="179">
        <f t="shared" ca="1" si="19"/>
        <v>0</v>
      </c>
      <c r="O30" s="180">
        <f t="shared" ca="1" si="5"/>
        <v>0</v>
      </c>
      <c r="P30" s="181">
        <f t="shared" ca="1" si="20"/>
        <v>0</v>
      </c>
      <c r="Q30" s="182">
        <f t="shared" ca="1" si="6"/>
        <v>0</v>
      </c>
      <c r="R30" s="182">
        <f ca="1">IF(LEN(B30)&gt;0,'11'!R30-'11'!Q30,"")</f>
        <v>0</v>
      </c>
      <c r="S30" s="183"/>
      <c r="T30" s="33"/>
      <c r="U30" s="33"/>
      <c r="V30" s="33"/>
      <c r="W30" s="33"/>
      <c r="X30" s="33"/>
      <c r="Y30" s="33"/>
      <c r="AB30" s="243">
        <f>ROW()</f>
        <v>30</v>
      </c>
      <c r="AC30" s="118">
        <f t="shared" ca="1" si="7"/>
        <v>0</v>
      </c>
      <c r="AD30" s="118">
        <f t="shared" ca="1" si="8"/>
        <v>0</v>
      </c>
      <c r="AE30" s="119" t="str">
        <f t="shared" ca="1" si="9"/>
        <v>-</v>
      </c>
      <c r="AF30" s="118" t="str">
        <f t="shared" ca="1" si="10"/>
        <v>-</v>
      </c>
      <c r="AG30" s="119" t="str">
        <f t="shared" ca="1" si="11"/>
        <v>-</v>
      </c>
      <c r="AH30" s="118" t="str">
        <f t="shared" ca="1" si="12"/>
        <v>-</v>
      </c>
      <c r="AI30" s="118">
        <f t="shared" ca="1" si="13"/>
        <v>0</v>
      </c>
      <c r="AJ30" s="120">
        <f t="shared" ca="1" si="14"/>
        <v>0</v>
      </c>
      <c r="AK30" s="118">
        <f t="shared" ca="1" si="15"/>
        <v>0</v>
      </c>
      <c r="AL30" s="118">
        <f t="shared" ca="1" si="16"/>
        <v>0</v>
      </c>
    </row>
    <row r="31" spans="1:47" ht="27" customHeight="1" x14ac:dyDescent="0.25">
      <c r="A31" s="53">
        <f>'OSNOVNA PLAČA'!A25</f>
        <v>16</v>
      </c>
      <c r="B31" s="333" t="str">
        <f t="shared" ca="1" si="17"/>
        <v>A16</v>
      </c>
      <c r="C31" s="333"/>
      <c r="D31" s="54" t="str">
        <f>IF(LEN('OSNOVNA PLAČA'!C25)&gt;0,'OSNOVNA PLAČA'!C25,"")</f>
        <v/>
      </c>
      <c r="E31" s="55" t="str">
        <f>IF(LEN('OSNOVNA PLAČA'!D25)&gt;0,'OSNOVNA PLAČA'!D25,"")</f>
        <v/>
      </c>
      <c r="F31" s="164">
        <f ca="1">IF(LEN(B31)&gt;0,'OBRAČUNANA OSNOVNA PLAČA'!P25,"")</f>
        <v>0</v>
      </c>
      <c r="G31" s="57"/>
      <c r="H31" s="57"/>
      <c r="I31" s="57"/>
      <c r="J31" s="57"/>
      <c r="K31" s="57"/>
      <c r="L31" s="178">
        <f t="shared" si="4"/>
        <v>0</v>
      </c>
      <c r="M31" s="179">
        <f t="shared" ca="1" si="18"/>
        <v>0</v>
      </c>
      <c r="N31" s="179">
        <f t="shared" ca="1" si="19"/>
        <v>0</v>
      </c>
      <c r="O31" s="180">
        <f t="shared" ca="1" si="5"/>
        <v>0</v>
      </c>
      <c r="P31" s="181">
        <f t="shared" ca="1" si="20"/>
        <v>0</v>
      </c>
      <c r="Q31" s="182">
        <f t="shared" ca="1" si="6"/>
        <v>0</v>
      </c>
      <c r="R31" s="182">
        <f ca="1">IF(LEN(B31)&gt;0,'11'!R31-'11'!Q31,"")</f>
        <v>0</v>
      </c>
      <c r="S31" s="183"/>
      <c r="T31" s="33"/>
      <c r="U31" s="33"/>
      <c r="V31" s="33"/>
      <c r="W31" s="33"/>
      <c r="X31" s="33"/>
      <c r="Y31" s="33"/>
      <c r="AB31" s="243">
        <f>ROW()</f>
        <v>31</v>
      </c>
      <c r="AC31" s="118">
        <f t="shared" ca="1" si="7"/>
        <v>0</v>
      </c>
      <c r="AD31" s="118">
        <f t="shared" ca="1" si="8"/>
        <v>0</v>
      </c>
      <c r="AE31" s="119" t="str">
        <f t="shared" ca="1" si="9"/>
        <v>-</v>
      </c>
      <c r="AF31" s="118" t="str">
        <f t="shared" ca="1" si="10"/>
        <v>-</v>
      </c>
      <c r="AG31" s="119" t="str">
        <f t="shared" ca="1" si="11"/>
        <v>-</v>
      </c>
      <c r="AH31" s="118" t="str">
        <f t="shared" ca="1" si="12"/>
        <v>-</v>
      </c>
      <c r="AI31" s="118">
        <f t="shared" ca="1" si="13"/>
        <v>0</v>
      </c>
      <c r="AJ31" s="120">
        <f t="shared" ca="1" si="14"/>
        <v>0</v>
      </c>
      <c r="AK31" s="118">
        <f t="shared" ca="1" si="15"/>
        <v>0</v>
      </c>
      <c r="AL31" s="118">
        <f t="shared" ca="1" si="16"/>
        <v>0</v>
      </c>
    </row>
    <row r="32" spans="1:47" ht="27" customHeight="1" x14ac:dyDescent="0.25">
      <c r="A32" s="53">
        <f>'OSNOVNA PLAČA'!A26</f>
        <v>17</v>
      </c>
      <c r="B32" s="333" t="str">
        <f t="shared" ca="1" si="17"/>
        <v>A17</v>
      </c>
      <c r="C32" s="333"/>
      <c r="D32" s="54" t="str">
        <f>IF(LEN('OSNOVNA PLAČA'!C26)&gt;0,'OSNOVNA PLAČA'!C26,"")</f>
        <v/>
      </c>
      <c r="E32" s="55" t="str">
        <f>IF(LEN('OSNOVNA PLAČA'!D26)&gt;0,'OSNOVNA PLAČA'!D26,"")</f>
        <v/>
      </c>
      <c r="F32" s="164">
        <f ca="1">IF(LEN(B32)&gt;0,'OBRAČUNANA OSNOVNA PLAČA'!P26,"")</f>
        <v>0</v>
      </c>
      <c r="G32" s="57"/>
      <c r="H32" s="57"/>
      <c r="I32" s="57"/>
      <c r="J32" s="57"/>
      <c r="K32" s="57"/>
      <c r="L32" s="178">
        <f t="shared" si="4"/>
        <v>0</v>
      </c>
      <c r="M32" s="179">
        <f t="shared" ca="1" si="18"/>
        <v>0</v>
      </c>
      <c r="N32" s="179">
        <f t="shared" ca="1" si="19"/>
        <v>0</v>
      </c>
      <c r="O32" s="180">
        <f t="shared" ca="1" si="5"/>
        <v>0</v>
      </c>
      <c r="P32" s="181">
        <f t="shared" ca="1" si="20"/>
        <v>0</v>
      </c>
      <c r="Q32" s="182">
        <f t="shared" ca="1" si="6"/>
        <v>0</v>
      </c>
      <c r="R32" s="182">
        <f ca="1">IF(LEN(B32)&gt;0,'11'!R32-'11'!Q32,"")</f>
        <v>0</v>
      </c>
      <c r="S32" s="183"/>
      <c r="T32" s="33"/>
      <c r="U32" s="33"/>
      <c r="V32" s="33"/>
      <c r="W32" s="33"/>
      <c r="X32" s="33"/>
      <c r="Y32" s="33"/>
      <c r="AB32" s="243">
        <f>ROW()</f>
        <v>32</v>
      </c>
      <c r="AC32" s="118">
        <f t="shared" ca="1" si="7"/>
        <v>0</v>
      </c>
      <c r="AD32" s="118">
        <f t="shared" ca="1" si="8"/>
        <v>0</v>
      </c>
      <c r="AE32" s="119" t="str">
        <f t="shared" ca="1" si="9"/>
        <v>-</v>
      </c>
      <c r="AF32" s="118" t="str">
        <f t="shared" ca="1" si="10"/>
        <v>-</v>
      </c>
      <c r="AG32" s="119" t="str">
        <f t="shared" ca="1" si="11"/>
        <v>-</v>
      </c>
      <c r="AH32" s="118" t="str">
        <f t="shared" ca="1" si="12"/>
        <v>-</v>
      </c>
      <c r="AI32" s="118">
        <f t="shared" ca="1" si="13"/>
        <v>0</v>
      </c>
      <c r="AJ32" s="120">
        <f t="shared" ca="1" si="14"/>
        <v>0</v>
      </c>
      <c r="AK32" s="118">
        <f t="shared" ca="1" si="15"/>
        <v>0</v>
      </c>
      <c r="AL32" s="118">
        <f t="shared" ca="1" si="16"/>
        <v>0</v>
      </c>
    </row>
    <row r="33" spans="1:38" ht="27" customHeight="1" x14ac:dyDescent="0.25">
      <c r="A33" s="53">
        <f>'OSNOVNA PLAČA'!A27</f>
        <v>18</v>
      </c>
      <c r="B33" s="333" t="str">
        <f t="shared" ca="1" si="17"/>
        <v>A18</v>
      </c>
      <c r="C33" s="333"/>
      <c r="D33" s="54" t="str">
        <f>IF(LEN('OSNOVNA PLAČA'!C27)&gt;0,'OSNOVNA PLAČA'!C27,"")</f>
        <v/>
      </c>
      <c r="E33" s="55" t="str">
        <f>IF(LEN('OSNOVNA PLAČA'!D27)&gt;0,'OSNOVNA PLAČA'!D27,"")</f>
        <v/>
      </c>
      <c r="F33" s="164">
        <f ca="1">IF(LEN(B33)&gt;0,'OBRAČUNANA OSNOVNA PLAČA'!P27,"")</f>
        <v>0</v>
      </c>
      <c r="G33" s="57"/>
      <c r="H33" s="57"/>
      <c r="I33" s="57"/>
      <c r="J33" s="57"/>
      <c r="K33" s="57"/>
      <c r="L33" s="178">
        <f t="shared" si="4"/>
        <v>0</v>
      </c>
      <c r="M33" s="179">
        <f t="shared" ca="1" si="18"/>
        <v>0</v>
      </c>
      <c r="N33" s="179">
        <f t="shared" ca="1" si="19"/>
        <v>0</v>
      </c>
      <c r="O33" s="180">
        <f t="shared" ca="1" si="5"/>
        <v>0</v>
      </c>
      <c r="P33" s="181">
        <f t="shared" ca="1" si="20"/>
        <v>0</v>
      </c>
      <c r="Q33" s="182">
        <f t="shared" ca="1" si="6"/>
        <v>0</v>
      </c>
      <c r="R33" s="182">
        <f ca="1">IF(LEN(B33)&gt;0,'11'!R33-'11'!Q33,"")</f>
        <v>0</v>
      </c>
      <c r="S33" s="183"/>
      <c r="T33" s="33"/>
      <c r="U33" s="33"/>
      <c r="V33" s="33"/>
      <c r="W33" s="33"/>
      <c r="X33" s="33"/>
      <c r="Y33" s="33"/>
      <c r="AB33" s="243">
        <f>ROW()</f>
        <v>33</v>
      </c>
      <c r="AC33" s="118">
        <f t="shared" ca="1" si="7"/>
        <v>0</v>
      </c>
      <c r="AD33" s="118">
        <f t="shared" ca="1" si="8"/>
        <v>0</v>
      </c>
      <c r="AE33" s="119" t="str">
        <f t="shared" ca="1" si="9"/>
        <v>-</v>
      </c>
      <c r="AF33" s="118" t="str">
        <f t="shared" ca="1" si="10"/>
        <v>-</v>
      </c>
      <c r="AG33" s="119" t="str">
        <f t="shared" ca="1" si="11"/>
        <v>-</v>
      </c>
      <c r="AH33" s="118" t="str">
        <f t="shared" ca="1" si="12"/>
        <v>-</v>
      </c>
      <c r="AI33" s="118">
        <f t="shared" ca="1" si="13"/>
        <v>0</v>
      </c>
      <c r="AJ33" s="120">
        <f t="shared" ca="1" si="14"/>
        <v>0</v>
      </c>
      <c r="AK33" s="118">
        <f t="shared" ca="1" si="15"/>
        <v>0</v>
      </c>
      <c r="AL33" s="118">
        <f t="shared" ca="1" si="16"/>
        <v>0</v>
      </c>
    </row>
    <row r="34" spans="1:38" ht="27" customHeight="1" x14ac:dyDescent="0.25">
      <c r="A34" s="53">
        <f>'OSNOVNA PLAČA'!A28</f>
        <v>19</v>
      </c>
      <c r="B34" s="333" t="str">
        <f t="shared" ca="1" si="17"/>
        <v>A19</v>
      </c>
      <c r="C34" s="333"/>
      <c r="D34" s="54" t="str">
        <f>IF(LEN('OSNOVNA PLAČA'!C28)&gt;0,'OSNOVNA PLAČA'!C28,"")</f>
        <v/>
      </c>
      <c r="E34" s="55" t="str">
        <f>IF(LEN('OSNOVNA PLAČA'!D28)&gt;0,'OSNOVNA PLAČA'!D28,"")</f>
        <v/>
      </c>
      <c r="F34" s="164">
        <f ca="1">IF(LEN(B34)&gt;0,'OBRAČUNANA OSNOVNA PLAČA'!P28,"")</f>
        <v>0</v>
      </c>
      <c r="G34" s="57"/>
      <c r="H34" s="57"/>
      <c r="I34" s="57"/>
      <c r="J34" s="57"/>
      <c r="K34" s="57"/>
      <c r="L34" s="178">
        <f t="shared" si="4"/>
        <v>0</v>
      </c>
      <c r="M34" s="179">
        <f t="shared" ca="1" si="18"/>
        <v>0</v>
      </c>
      <c r="N34" s="179">
        <f t="shared" ca="1" si="19"/>
        <v>0</v>
      </c>
      <c r="O34" s="180">
        <f t="shared" ca="1" si="5"/>
        <v>0</v>
      </c>
      <c r="P34" s="181">
        <f t="shared" ca="1" si="20"/>
        <v>0</v>
      </c>
      <c r="Q34" s="182">
        <f t="shared" ca="1" si="6"/>
        <v>0</v>
      </c>
      <c r="R34" s="182">
        <f ca="1">IF(LEN(B34)&gt;0,'11'!R34-'11'!Q34,"")</f>
        <v>0</v>
      </c>
      <c r="S34" s="183"/>
      <c r="T34" s="33"/>
      <c r="U34" s="33"/>
      <c r="V34" s="33"/>
      <c r="W34" s="33"/>
      <c r="X34" s="33"/>
      <c r="Y34" s="33"/>
      <c r="AB34" s="243">
        <f>ROW()</f>
        <v>34</v>
      </c>
      <c r="AC34" s="118">
        <f t="shared" ca="1" si="7"/>
        <v>0</v>
      </c>
      <c r="AD34" s="118">
        <f t="shared" ca="1" si="8"/>
        <v>0</v>
      </c>
      <c r="AE34" s="119" t="str">
        <f t="shared" ca="1" si="9"/>
        <v>-</v>
      </c>
      <c r="AF34" s="118" t="str">
        <f t="shared" ca="1" si="10"/>
        <v>-</v>
      </c>
      <c r="AG34" s="119" t="str">
        <f t="shared" ca="1" si="11"/>
        <v>-</v>
      </c>
      <c r="AH34" s="118" t="str">
        <f t="shared" ca="1" si="12"/>
        <v>-</v>
      </c>
      <c r="AI34" s="118">
        <f t="shared" ca="1" si="13"/>
        <v>0</v>
      </c>
      <c r="AJ34" s="120">
        <f t="shared" ca="1" si="14"/>
        <v>0</v>
      </c>
      <c r="AK34" s="118">
        <f t="shared" ca="1" si="15"/>
        <v>0</v>
      </c>
      <c r="AL34" s="118">
        <f t="shared" ca="1" si="16"/>
        <v>0</v>
      </c>
    </row>
    <row r="35" spans="1:38" ht="27" customHeight="1" x14ac:dyDescent="0.25">
      <c r="A35" s="53">
        <f>'OSNOVNA PLAČA'!A29</f>
        <v>20</v>
      </c>
      <c r="B35" s="333" t="str">
        <f t="shared" ca="1" si="17"/>
        <v>A20</v>
      </c>
      <c r="C35" s="333"/>
      <c r="D35" s="54" t="str">
        <f>IF(LEN('OSNOVNA PLAČA'!C29)&gt;0,'OSNOVNA PLAČA'!C29,"")</f>
        <v/>
      </c>
      <c r="E35" s="55" t="str">
        <f>IF(LEN('OSNOVNA PLAČA'!D29)&gt;0,'OSNOVNA PLAČA'!D29,"")</f>
        <v/>
      </c>
      <c r="F35" s="164">
        <f ca="1">IF(LEN(B35)&gt;0,'OBRAČUNANA OSNOVNA PLAČA'!P29,"")</f>
        <v>0</v>
      </c>
      <c r="G35" s="57"/>
      <c r="H35" s="57"/>
      <c r="I35" s="57"/>
      <c r="J35" s="57"/>
      <c r="K35" s="57"/>
      <c r="L35" s="178">
        <f t="shared" si="4"/>
        <v>0</v>
      </c>
      <c r="M35" s="179">
        <f t="shared" ca="1" si="18"/>
        <v>0</v>
      </c>
      <c r="N35" s="179">
        <f t="shared" ca="1" si="19"/>
        <v>0</v>
      </c>
      <c r="O35" s="180">
        <f t="shared" ca="1" si="5"/>
        <v>0</v>
      </c>
      <c r="P35" s="181">
        <f t="shared" ca="1" si="20"/>
        <v>0</v>
      </c>
      <c r="Q35" s="182">
        <f t="shared" ca="1" si="6"/>
        <v>0</v>
      </c>
      <c r="R35" s="182">
        <f ca="1">IF(LEN(B35)&gt;0,'11'!R35-'11'!Q35,"")</f>
        <v>0</v>
      </c>
      <c r="S35" s="183"/>
      <c r="T35" s="33"/>
      <c r="U35" s="33"/>
      <c r="V35" s="33"/>
      <c r="W35" s="33"/>
      <c r="X35" s="33"/>
      <c r="Y35" s="33"/>
      <c r="AB35" s="243">
        <f>ROW()</f>
        <v>35</v>
      </c>
      <c r="AC35" s="118">
        <f t="shared" ca="1" si="7"/>
        <v>0</v>
      </c>
      <c r="AD35" s="118">
        <f t="shared" ca="1" si="8"/>
        <v>0</v>
      </c>
      <c r="AE35" s="119" t="str">
        <f t="shared" ca="1" si="9"/>
        <v>-</v>
      </c>
      <c r="AF35" s="118" t="str">
        <f t="shared" ca="1" si="10"/>
        <v>-</v>
      </c>
      <c r="AG35" s="119" t="str">
        <f t="shared" ca="1" si="11"/>
        <v>-</v>
      </c>
      <c r="AH35" s="118" t="str">
        <f t="shared" ca="1" si="12"/>
        <v>-</v>
      </c>
      <c r="AI35" s="118">
        <f t="shared" ca="1" si="13"/>
        <v>0</v>
      </c>
      <c r="AJ35" s="120">
        <f t="shared" ca="1" si="14"/>
        <v>0</v>
      </c>
      <c r="AK35" s="118">
        <f t="shared" ca="1" si="15"/>
        <v>0</v>
      </c>
      <c r="AL35" s="118">
        <f t="shared" ca="1" si="16"/>
        <v>0</v>
      </c>
    </row>
    <row r="36" spans="1:38" ht="27" customHeight="1" x14ac:dyDescent="0.25">
      <c r="A36" s="53">
        <f>'OSNOVNA PLAČA'!A30</f>
        <v>21</v>
      </c>
      <c r="B36" s="333" t="str">
        <f t="shared" ca="1" si="17"/>
        <v>A21</v>
      </c>
      <c r="C36" s="333"/>
      <c r="D36" s="54" t="str">
        <f>IF(LEN('OSNOVNA PLAČA'!C30)&gt;0,'OSNOVNA PLAČA'!C30,"")</f>
        <v/>
      </c>
      <c r="E36" s="55" t="str">
        <f>IF(LEN('OSNOVNA PLAČA'!D30)&gt;0,'OSNOVNA PLAČA'!D30,"")</f>
        <v/>
      </c>
      <c r="F36" s="164">
        <f ca="1">IF(LEN(B36)&gt;0,'OBRAČUNANA OSNOVNA PLAČA'!P30,"")</f>
        <v>0</v>
      </c>
      <c r="G36" s="57"/>
      <c r="H36" s="57"/>
      <c r="I36" s="57"/>
      <c r="J36" s="57"/>
      <c r="K36" s="57"/>
      <c r="L36" s="178">
        <f t="shared" si="4"/>
        <v>0</v>
      </c>
      <c r="M36" s="179">
        <f t="shared" ca="1" si="18"/>
        <v>0</v>
      </c>
      <c r="N36" s="179">
        <f t="shared" ca="1" si="19"/>
        <v>0</v>
      </c>
      <c r="O36" s="180">
        <f t="shared" ca="1" si="5"/>
        <v>0</v>
      </c>
      <c r="P36" s="181">
        <f t="shared" ca="1" si="20"/>
        <v>0</v>
      </c>
      <c r="Q36" s="182">
        <f t="shared" ca="1" si="6"/>
        <v>0</v>
      </c>
      <c r="R36" s="182">
        <f ca="1">IF(LEN(B36)&gt;0,'11'!R36-'11'!Q36,"")</f>
        <v>0</v>
      </c>
      <c r="S36" s="183"/>
      <c r="T36" s="33"/>
      <c r="U36" s="33"/>
      <c r="V36" s="33"/>
      <c r="W36" s="33"/>
      <c r="X36" s="33"/>
      <c r="Y36" s="33"/>
      <c r="AB36" s="243">
        <f>ROW()</f>
        <v>36</v>
      </c>
      <c r="AC36" s="118">
        <f t="shared" ca="1" si="7"/>
        <v>0</v>
      </c>
      <c r="AD36" s="118">
        <f t="shared" ca="1" si="8"/>
        <v>0</v>
      </c>
      <c r="AE36" s="119" t="str">
        <f t="shared" ca="1" si="9"/>
        <v>-</v>
      </c>
      <c r="AF36" s="118" t="str">
        <f t="shared" ca="1" si="10"/>
        <v>-</v>
      </c>
      <c r="AG36" s="119" t="str">
        <f t="shared" ca="1" si="11"/>
        <v>-</v>
      </c>
      <c r="AH36" s="118" t="str">
        <f t="shared" ca="1" si="12"/>
        <v>-</v>
      </c>
      <c r="AI36" s="118">
        <f t="shared" ca="1" si="13"/>
        <v>0</v>
      </c>
      <c r="AJ36" s="120">
        <f t="shared" ca="1" si="14"/>
        <v>0</v>
      </c>
      <c r="AK36" s="118">
        <f t="shared" ca="1" si="15"/>
        <v>0</v>
      </c>
      <c r="AL36" s="118">
        <f t="shared" ca="1" si="16"/>
        <v>0</v>
      </c>
    </row>
    <row r="37" spans="1:38" ht="27" customHeight="1" x14ac:dyDescent="0.25">
      <c r="A37" s="53">
        <f>'OSNOVNA PLAČA'!A31</f>
        <v>22</v>
      </c>
      <c r="B37" s="333" t="str">
        <f t="shared" ca="1" si="17"/>
        <v>A22</v>
      </c>
      <c r="C37" s="333"/>
      <c r="D37" s="54" t="str">
        <f>IF(LEN('OSNOVNA PLAČA'!C31)&gt;0,'OSNOVNA PLAČA'!C31,"")</f>
        <v/>
      </c>
      <c r="E37" s="55" t="str">
        <f>IF(LEN('OSNOVNA PLAČA'!D31)&gt;0,'OSNOVNA PLAČA'!D31,"")</f>
        <v/>
      </c>
      <c r="F37" s="164">
        <f ca="1">IF(LEN(B37)&gt;0,'OBRAČUNANA OSNOVNA PLAČA'!P31,"")</f>
        <v>0</v>
      </c>
      <c r="G37" s="57"/>
      <c r="H37" s="57"/>
      <c r="I37" s="57"/>
      <c r="J37" s="57"/>
      <c r="K37" s="57"/>
      <c r="L37" s="178">
        <f t="shared" si="4"/>
        <v>0</v>
      </c>
      <c r="M37" s="179">
        <f t="shared" ca="1" si="18"/>
        <v>0</v>
      </c>
      <c r="N37" s="179">
        <f t="shared" ca="1" si="19"/>
        <v>0</v>
      </c>
      <c r="O37" s="180">
        <f t="shared" ca="1" si="5"/>
        <v>0</v>
      </c>
      <c r="P37" s="181">
        <f t="shared" ca="1" si="20"/>
        <v>0</v>
      </c>
      <c r="Q37" s="182">
        <f t="shared" ca="1" si="6"/>
        <v>0</v>
      </c>
      <c r="R37" s="182">
        <f ca="1">IF(LEN(B37)&gt;0,'11'!R37-'11'!Q37,"")</f>
        <v>0</v>
      </c>
      <c r="S37" s="183"/>
      <c r="T37" s="33"/>
      <c r="U37" s="33"/>
      <c r="V37" s="33"/>
      <c r="W37" s="33"/>
      <c r="X37" s="33"/>
      <c r="Y37" s="33"/>
      <c r="AB37" s="243">
        <f>ROW()</f>
        <v>37</v>
      </c>
      <c r="AC37" s="118">
        <f t="shared" ca="1" si="7"/>
        <v>0</v>
      </c>
      <c r="AD37" s="118">
        <f t="shared" ca="1" si="8"/>
        <v>0</v>
      </c>
      <c r="AE37" s="119" t="str">
        <f t="shared" ca="1" si="9"/>
        <v>-</v>
      </c>
      <c r="AF37" s="118" t="str">
        <f t="shared" ca="1" si="10"/>
        <v>-</v>
      </c>
      <c r="AG37" s="119" t="str">
        <f t="shared" ca="1" si="11"/>
        <v>-</v>
      </c>
      <c r="AH37" s="118" t="str">
        <f t="shared" ca="1" si="12"/>
        <v>-</v>
      </c>
      <c r="AI37" s="118">
        <f t="shared" ca="1" si="13"/>
        <v>0</v>
      </c>
      <c r="AJ37" s="120">
        <f t="shared" ca="1" si="14"/>
        <v>0</v>
      </c>
      <c r="AK37" s="118">
        <f t="shared" ca="1" si="15"/>
        <v>0</v>
      </c>
      <c r="AL37" s="118">
        <f t="shared" ca="1" si="16"/>
        <v>0</v>
      </c>
    </row>
    <row r="38" spans="1:38" ht="27" customHeight="1" x14ac:dyDescent="0.25">
      <c r="A38" s="53">
        <f>'OSNOVNA PLAČA'!A32</f>
        <v>23</v>
      </c>
      <c r="B38" s="333" t="str">
        <f t="shared" ca="1" si="17"/>
        <v>A23</v>
      </c>
      <c r="C38" s="333"/>
      <c r="D38" s="54" t="str">
        <f>IF(LEN('OSNOVNA PLAČA'!C32)&gt;0,'OSNOVNA PLAČA'!C32,"")</f>
        <v/>
      </c>
      <c r="E38" s="55" t="str">
        <f>IF(LEN('OSNOVNA PLAČA'!D32)&gt;0,'OSNOVNA PLAČA'!D32,"")</f>
        <v/>
      </c>
      <c r="F38" s="164">
        <f ca="1">IF(LEN(B38)&gt;0,'OBRAČUNANA OSNOVNA PLAČA'!P32,"")</f>
        <v>0</v>
      </c>
      <c r="G38" s="57"/>
      <c r="H38" s="57"/>
      <c r="I38" s="57"/>
      <c r="J38" s="57"/>
      <c r="K38" s="57"/>
      <c r="L38" s="178">
        <f t="shared" si="4"/>
        <v>0</v>
      </c>
      <c r="M38" s="179">
        <f t="shared" ca="1" si="18"/>
        <v>0</v>
      </c>
      <c r="N38" s="179">
        <f t="shared" ca="1" si="19"/>
        <v>0</v>
      </c>
      <c r="O38" s="180">
        <f t="shared" ca="1" si="5"/>
        <v>0</v>
      </c>
      <c r="P38" s="181">
        <f t="shared" ca="1" si="20"/>
        <v>0</v>
      </c>
      <c r="Q38" s="182">
        <f t="shared" ca="1" si="6"/>
        <v>0</v>
      </c>
      <c r="R38" s="182">
        <f ca="1">IF(LEN(B38)&gt;0,'11'!R38-'11'!Q38,"")</f>
        <v>0</v>
      </c>
      <c r="S38" s="183"/>
      <c r="T38" s="33"/>
      <c r="U38" s="33"/>
      <c r="V38" s="33"/>
      <c r="W38" s="33"/>
      <c r="X38" s="33"/>
      <c r="Y38" s="33"/>
      <c r="AB38" s="243">
        <f>ROW()</f>
        <v>38</v>
      </c>
      <c r="AC38" s="118">
        <f t="shared" ca="1" si="7"/>
        <v>0</v>
      </c>
      <c r="AD38" s="118">
        <f t="shared" ca="1" si="8"/>
        <v>0</v>
      </c>
      <c r="AE38" s="119" t="str">
        <f t="shared" ca="1" si="9"/>
        <v>-</v>
      </c>
      <c r="AF38" s="118" t="str">
        <f t="shared" ca="1" si="10"/>
        <v>-</v>
      </c>
      <c r="AG38" s="119" t="str">
        <f t="shared" ca="1" si="11"/>
        <v>-</v>
      </c>
      <c r="AH38" s="118" t="str">
        <f t="shared" ca="1" si="12"/>
        <v>-</v>
      </c>
      <c r="AI38" s="118">
        <f t="shared" ca="1" si="13"/>
        <v>0</v>
      </c>
      <c r="AJ38" s="120">
        <f t="shared" ca="1" si="14"/>
        <v>0</v>
      </c>
      <c r="AK38" s="118">
        <f t="shared" ca="1" si="15"/>
        <v>0</v>
      </c>
      <c r="AL38" s="118">
        <f t="shared" ca="1" si="16"/>
        <v>0</v>
      </c>
    </row>
    <row r="39" spans="1:38" ht="27" customHeight="1" x14ac:dyDescent="0.25">
      <c r="A39" s="53">
        <f>'OSNOVNA PLAČA'!A33</f>
        <v>24</v>
      </c>
      <c r="B39" s="333" t="str">
        <f t="shared" ca="1" si="17"/>
        <v>A24</v>
      </c>
      <c r="C39" s="333"/>
      <c r="D39" s="54" t="str">
        <f>IF(LEN('OSNOVNA PLAČA'!C33)&gt;0,'OSNOVNA PLAČA'!C33,"")</f>
        <v/>
      </c>
      <c r="E39" s="55" t="str">
        <f>IF(LEN('OSNOVNA PLAČA'!D33)&gt;0,'OSNOVNA PLAČA'!D33,"")</f>
        <v/>
      </c>
      <c r="F39" s="164">
        <f ca="1">IF(LEN(B39)&gt;0,'OBRAČUNANA OSNOVNA PLAČA'!P33,"")</f>
        <v>0</v>
      </c>
      <c r="G39" s="57"/>
      <c r="H39" s="57"/>
      <c r="I39" s="57"/>
      <c r="J39" s="57"/>
      <c r="K39" s="57"/>
      <c r="L39" s="178">
        <f t="shared" si="4"/>
        <v>0</v>
      </c>
      <c r="M39" s="179">
        <f t="shared" ca="1" si="18"/>
        <v>0</v>
      </c>
      <c r="N39" s="179">
        <f t="shared" ca="1" si="19"/>
        <v>0</v>
      </c>
      <c r="O39" s="180">
        <f t="shared" ca="1" si="5"/>
        <v>0</v>
      </c>
      <c r="P39" s="181">
        <f t="shared" ca="1" si="20"/>
        <v>0</v>
      </c>
      <c r="Q39" s="182">
        <f t="shared" ca="1" si="6"/>
        <v>0</v>
      </c>
      <c r="R39" s="182">
        <f ca="1">IF(LEN(B39)&gt;0,'11'!R39-'11'!Q39,"")</f>
        <v>0</v>
      </c>
      <c r="S39" s="183"/>
      <c r="T39" s="33"/>
      <c r="U39" s="33"/>
      <c r="V39" s="33"/>
      <c r="W39" s="33"/>
      <c r="X39" s="33"/>
      <c r="Y39" s="33"/>
      <c r="AB39" s="243">
        <f>ROW()</f>
        <v>39</v>
      </c>
      <c r="AC39" s="118">
        <f t="shared" ca="1" si="7"/>
        <v>0</v>
      </c>
      <c r="AD39" s="118">
        <f t="shared" ca="1" si="8"/>
        <v>0</v>
      </c>
      <c r="AE39" s="119" t="str">
        <f t="shared" ca="1" si="9"/>
        <v>-</v>
      </c>
      <c r="AF39" s="118" t="str">
        <f t="shared" ca="1" si="10"/>
        <v>-</v>
      </c>
      <c r="AG39" s="119" t="str">
        <f t="shared" ca="1" si="11"/>
        <v>-</v>
      </c>
      <c r="AH39" s="118" t="str">
        <f t="shared" ca="1" si="12"/>
        <v>-</v>
      </c>
      <c r="AI39" s="118">
        <f t="shared" ca="1" si="13"/>
        <v>0</v>
      </c>
      <c r="AJ39" s="120">
        <f t="shared" ca="1" si="14"/>
        <v>0</v>
      </c>
      <c r="AK39" s="118">
        <f t="shared" ca="1" si="15"/>
        <v>0</v>
      </c>
      <c r="AL39" s="118">
        <f t="shared" ca="1" si="16"/>
        <v>0</v>
      </c>
    </row>
    <row r="40" spans="1:38" ht="27" customHeight="1" x14ac:dyDescent="0.25">
      <c r="A40" s="53">
        <f>'OSNOVNA PLAČA'!A34</f>
        <v>25</v>
      </c>
      <c r="B40" s="333" t="str">
        <f t="shared" ca="1" si="17"/>
        <v>A25</v>
      </c>
      <c r="C40" s="333"/>
      <c r="D40" s="54" t="str">
        <f>IF(LEN('OSNOVNA PLAČA'!C34)&gt;0,'OSNOVNA PLAČA'!C34,"")</f>
        <v/>
      </c>
      <c r="E40" s="55" t="str">
        <f>IF(LEN('OSNOVNA PLAČA'!D34)&gt;0,'OSNOVNA PLAČA'!D34,"")</f>
        <v/>
      </c>
      <c r="F40" s="164">
        <f ca="1">IF(LEN(B40)&gt;0,'OBRAČUNANA OSNOVNA PLAČA'!P34,"")</f>
        <v>0</v>
      </c>
      <c r="G40" s="57"/>
      <c r="H40" s="57"/>
      <c r="I40" s="57"/>
      <c r="J40" s="57"/>
      <c r="K40" s="57"/>
      <c r="L40" s="178">
        <f t="shared" si="4"/>
        <v>0</v>
      </c>
      <c r="M40" s="179">
        <f t="shared" ca="1" si="18"/>
        <v>0</v>
      </c>
      <c r="N40" s="179">
        <f t="shared" ca="1" si="19"/>
        <v>0</v>
      </c>
      <c r="O40" s="180">
        <f t="shared" ca="1" si="5"/>
        <v>0</v>
      </c>
      <c r="P40" s="181">
        <f t="shared" ca="1" si="20"/>
        <v>0</v>
      </c>
      <c r="Q40" s="182">
        <f t="shared" ca="1" si="6"/>
        <v>0</v>
      </c>
      <c r="R40" s="182">
        <f ca="1">IF(LEN(B40)&gt;0,'11'!R40-'11'!Q40,"")</f>
        <v>0</v>
      </c>
      <c r="S40" s="183"/>
      <c r="T40" s="33"/>
      <c r="U40" s="33"/>
      <c r="V40" s="33"/>
      <c r="W40" s="33"/>
      <c r="X40" s="33"/>
      <c r="Y40" s="33"/>
      <c r="AB40" s="243">
        <f>ROW()</f>
        <v>40</v>
      </c>
      <c r="AC40" s="118">
        <f t="shared" ca="1" si="7"/>
        <v>0</v>
      </c>
      <c r="AD40" s="118">
        <f t="shared" ca="1" si="8"/>
        <v>0</v>
      </c>
      <c r="AE40" s="119" t="str">
        <f t="shared" ca="1" si="9"/>
        <v>-</v>
      </c>
      <c r="AF40" s="118" t="str">
        <f t="shared" ca="1" si="10"/>
        <v>-</v>
      </c>
      <c r="AG40" s="119" t="str">
        <f t="shared" ca="1" si="11"/>
        <v>-</v>
      </c>
      <c r="AH40" s="118" t="str">
        <f t="shared" ca="1" si="12"/>
        <v>-</v>
      </c>
      <c r="AI40" s="118">
        <f t="shared" ca="1" si="13"/>
        <v>0</v>
      </c>
      <c r="AJ40" s="120">
        <f t="shared" ca="1" si="14"/>
        <v>0</v>
      </c>
      <c r="AK40" s="118">
        <f t="shared" ca="1" si="15"/>
        <v>0</v>
      </c>
      <c r="AL40" s="118">
        <f t="shared" ca="1" si="16"/>
        <v>0</v>
      </c>
    </row>
    <row r="41" spans="1:38" ht="27" customHeight="1" x14ac:dyDescent="0.25">
      <c r="A41" s="53">
        <f>'OSNOVNA PLAČA'!A35</f>
        <v>26</v>
      </c>
      <c r="B41" s="333" t="str">
        <f t="shared" ca="1" si="17"/>
        <v>A26</v>
      </c>
      <c r="C41" s="333"/>
      <c r="D41" s="54" t="str">
        <f>IF(LEN('OSNOVNA PLAČA'!C35)&gt;0,'OSNOVNA PLAČA'!C35,"")</f>
        <v/>
      </c>
      <c r="E41" s="55" t="str">
        <f>IF(LEN('OSNOVNA PLAČA'!D35)&gt;0,'OSNOVNA PLAČA'!D35,"")</f>
        <v/>
      </c>
      <c r="F41" s="164">
        <f ca="1">IF(LEN(B41)&gt;0,'OBRAČUNANA OSNOVNA PLAČA'!P35,"")</f>
        <v>0</v>
      </c>
      <c r="G41" s="57"/>
      <c r="H41" s="57"/>
      <c r="I41" s="57"/>
      <c r="J41" s="57"/>
      <c r="K41" s="57"/>
      <c r="L41" s="178">
        <f t="shared" si="4"/>
        <v>0</v>
      </c>
      <c r="M41" s="179">
        <f t="shared" ca="1" si="18"/>
        <v>0</v>
      </c>
      <c r="N41" s="179">
        <f t="shared" ca="1" si="19"/>
        <v>0</v>
      </c>
      <c r="O41" s="180">
        <f t="shared" ca="1" si="5"/>
        <v>0</v>
      </c>
      <c r="P41" s="181">
        <f t="shared" ca="1" si="20"/>
        <v>0</v>
      </c>
      <c r="Q41" s="182">
        <f t="shared" ca="1" si="6"/>
        <v>0</v>
      </c>
      <c r="R41" s="182">
        <f ca="1">IF(LEN(B41)&gt;0,'11'!R41-'11'!Q41,"")</f>
        <v>0</v>
      </c>
      <c r="S41" s="183"/>
      <c r="T41" s="33"/>
      <c r="U41" s="33"/>
      <c r="V41" s="33"/>
      <c r="W41" s="33"/>
      <c r="X41" s="33"/>
      <c r="Y41" s="33"/>
      <c r="AB41" s="243">
        <f>ROW()</f>
        <v>41</v>
      </c>
      <c r="AC41" s="118">
        <f t="shared" ca="1" si="7"/>
        <v>0</v>
      </c>
      <c r="AD41" s="118">
        <f t="shared" ca="1" si="8"/>
        <v>0</v>
      </c>
      <c r="AE41" s="119" t="str">
        <f t="shared" ca="1" si="9"/>
        <v>-</v>
      </c>
      <c r="AF41" s="118" t="str">
        <f t="shared" ca="1" si="10"/>
        <v>-</v>
      </c>
      <c r="AG41" s="119" t="str">
        <f t="shared" ca="1" si="11"/>
        <v>-</v>
      </c>
      <c r="AH41" s="118" t="str">
        <f t="shared" ca="1" si="12"/>
        <v>-</v>
      </c>
      <c r="AI41" s="118">
        <f t="shared" ca="1" si="13"/>
        <v>0</v>
      </c>
      <c r="AJ41" s="120">
        <f t="shared" ca="1" si="14"/>
        <v>0</v>
      </c>
      <c r="AK41" s="118">
        <f t="shared" ca="1" si="15"/>
        <v>0</v>
      </c>
      <c r="AL41" s="118">
        <f t="shared" ca="1" si="16"/>
        <v>0</v>
      </c>
    </row>
    <row r="42" spans="1:38" ht="27" customHeight="1" x14ac:dyDescent="0.25">
      <c r="A42" s="53">
        <f>'OSNOVNA PLAČA'!A36</f>
        <v>27</v>
      </c>
      <c r="B42" s="333" t="str">
        <f t="shared" ca="1" si="17"/>
        <v>A27</v>
      </c>
      <c r="C42" s="333"/>
      <c r="D42" s="54" t="str">
        <f>IF(LEN('OSNOVNA PLAČA'!C36)&gt;0,'OSNOVNA PLAČA'!C36,"")</f>
        <v/>
      </c>
      <c r="E42" s="55" t="str">
        <f>IF(LEN('OSNOVNA PLAČA'!D36)&gt;0,'OSNOVNA PLAČA'!D36,"")</f>
        <v/>
      </c>
      <c r="F42" s="164">
        <f ca="1">IF(LEN(B42)&gt;0,'OBRAČUNANA OSNOVNA PLAČA'!P36,"")</f>
        <v>0</v>
      </c>
      <c r="G42" s="57"/>
      <c r="H42" s="57"/>
      <c r="I42" s="57"/>
      <c r="J42" s="57"/>
      <c r="K42" s="57"/>
      <c r="L42" s="178">
        <f t="shared" si="4"/>
        <v>0</v>
      </c>
      <c r="M42" s="179">
        <f t="shared" ca="1" si="18"/>
        <v>0</v>
      </c>
      <c r="N42" s="179">
        <f t="shared" ca="1" si="19"/>
        <v>0</v>
      </c>
      <c r="O42" s="180">
        <f t="shared" ca="1" si="5"/>
        <v>0</v>
      </c>
      <c r="P42" s="181">
        <f t="shared" ca="1" si="20"/>
        <v>0</v>
      </c>
      <c r="Q42" s="182">
        <f t="shared" ca="1" si="6"/>
        <v>0</v>
      </c>
      <c r="R42" s="182">
        <f ca="1">IF(LEN(B42)&gt;0,'11'!R42-'11'!Q42,"")</f>
        <v>0</v>
      </c>
      <c r="S42" s="183"/>
      <c r="T42" s="33"/>
      <c r="U42" s="33"/>
      <c r="V42" s="33"/>
      <c r="W42" s="33"/>
      <c r="X42" s="33"/>
      <c r="Y42" s="33"/>
      <c r="AB42" s="243">
        <f>ROW()</f>
        <v>42</v>
      </c>
      <c r="AC42" s="118">
        <f t="shared" ca="1" si="7"/>
        <v>0</v>
      </c>
      <c r="AD42" s="118">
        <f t="shared" ca="1" si="8"/>
        <v>0</v>
      </c>
      <c r="AE42" s="119" t="str">
        <f t="shared" ca="1" si="9"/>
        <v>-</v>
      </c>
      <c r="AF42" s="118" t="str">
        <f t="shared" ca="1" si="10"/>
        <v>-</v>
      </c>
      <c r="AG42" s="119" t="str">
        <f t="shared" ca="1" si="11"/>
        <v>-</v>
      </c>
      <c r="AH42" s="118" t="str">
        <f t="shared" ca="1" si="12"/>
        <v>-</v>
      </c>
      <c r="AI42" s="118">
        <f t="shared" ca="1" si="13"/>
        <v>0</v>
      </c>
      <c r="AJ42" s="120">
        <f t="shared" ca="1" si="14"/>
        <v>0</v>
      </c>
      <c r="AK42" s="118">
        <f t="shared" ca="1" si="15"/>
        <v>0</v>
      </c>
      <c r="AL42" s="118">
        <f t="shared" ca="1" si="16"/>
        <v>0</v>
      </c>
    </row>
    <row r="43" spans="1:38" ht="27" customHeight="1" x14ac:dyDescent="0.25">
      <c r="A43" s="53">
        <f>'OSNOVNA PLAČA'!A37</f>
        <v>28</v>
      </c>
      <c r="B43" s="333" t="str">
        <f t="shared" ca="1" si="17"/>
        <v>A28</v>
      </c>
      <c r="C43" s="333"/>
      <c r="D43" s="54" t="str">
        <f>IF(LEN('OSNOVNA PLAČA'!C37)&gt;0,'OSNOVNA PLAČA'!C37,"")</f>
        <v/>
      </c>
      <c r="E43" s="55" t="str">
        <f>IF(LEN('OSNOVNA PLAČA'!D37)&gt;0,'OSNOVNA PLAČA'!D37,"")</f>
        <v/>
      </c>
      <c r="F43" s="164">
        <f ca="1">IF(LEN(B43)&gt;0,'OBRAČUNANA OSNOVNA PLAČA'!P37,"")</f>
        <v>0</v>
      </c>
      <c r="G43" s="57"/>
      <c r="H43" s="57"/>
      <c r="I43" s="57"/>
      <c r="J43" s="57"/>
      <c r="K43" s="57"/>
      <c r="L43" s="178">
        <f t="shared" si="4"/>
        <v>0</v>
      </c>
      <c r="M43" s="179">
        <f t="shared" ca="1" si="18"/>
        <v>0</v>
      </c>
      <c r="N43" s="179">
        <f t="shared" ca="1" si="19"/>
        <v>0</v>
      </c>
      <c r="O43" s="180">
        <f t="shared" ca="1" si="5"/>
        <v>0</v>
      </c>
      <c r="P43" s="181">
        <f t="shared" ca="1" si="20"/>
        <v>0</v>
      </c>
      <c r="Q43" s="182">
        <f t="shared" ca="1" si="6"/>
        <v>0</v>
      </c>
      <c r="R43" s="182">
        <f ca="1">IF(LEN(B43)&gt;0,'11'!R43-'11'!Q43,"")</f>
        <v>0</v>
      </c>
      <c r="S43" s="183"/>
      <c r="T43" s="33"/>
      <c r="U43" s="33"/>
      <c r="V43" s="33"/>
      <c r="W43" s="33"/>
      <c r="X43" s="33"/>
      <c r="Y43" s="33"/>
      <c r="AB43" s="243">
        <f>ROW()</f>
        <v>43</v>
      </c>
      <c r="AC43" s="118">
        <f t="shared" ca="1" si="7"/>
        <v>0</v>
      </c>
      <c r="AD43" s="118">
        <f t="shared" ca="1" si="8"/>
        <v>0</v>
      </c>
      <c r="AE43" s="119" t="str">
        <f t="shared" ca="1" si="9"/>
        <v>-</v>
      </c>
      <c r="AF43" s="118" t="str">
        <f t="shared" ca="1" si="10"/>
        <v>-</v>
      </c>
      <c r="AG43" s="119" t="str">
        <f t="shared" ca="1" si="11"/>
        <v>-</v>
      </c>
      <c r="AH43" s="118" t="str">
        <f t="shared" ca="1" si="12"/>
        <v>-</v>
      </c>
      <c r="AI43" s="118">
        <f t="shared" ca="1" si="13"/>
        <v>0</v>
      </c>
      <c r="AJ43" s="120">
        <f t="shared" ca="1" si="14"/>
        <v>0</v>
      </c>
      <c r="AK43" s="118">
        <f t="shared" ca="1" si="15"/>
        <v>0</v>
      </c>
      <c r="AL43" s="118">
        <f t="shared" ca="1" si="16"/>
        <v>0</v>
      </c>
    </row>
    <row r="44" spans="1:38" ht="27" customHeight="1" x14ac:dyDescent="0.25">
      <c r="A44" s="53">
        <f>'OSNOVNA PLAČA'!A38</f>
        <v>29</v>
      </c>
      <c r="B44" s="333" t="str">
        <f t="shared" ca="1" si="17"/>
        <v>A29</v>
      </c>
      <c r="C44" s="333"/>
      <c r="D44" s="54" t="str">
        <f>IF(LEN('OSNOVNA PLAČA'!C38)&gt;0,'OSNOVNA PLAČA'!C38,"")</f>
        <v/>
      </c>
      <c r="E44" s="55" t="str">
        <f>IF(LEN('OSNOVNA PLAČA'!D38)&gt;0,'OSNOVNA PLAČA'!D38,"")</f>
        <v/>
      </c>
      <c r="F44" s="164">
        <f ca="1">IF(LEN(B44)&gt;0,'OBRAČUNANA OSNOVNA PLAČA'!P38,"")</f>
        <v>0</v>
      </c>
      <c r="G44" s="57"/>
      <c r="H44" s="57"/>
      <c r="I44" s="57"/>
      <c r="J44" s="57"/>
      <c r="K44" s="57"/>
      <c r="L44" s="178">
        <f t="shared" si="4"/>
        <v>0</v>
      </c>
      <c r="M44" s="179">
        <f t="shared" ca="1" si="18"/>
        <v>0</v>
      </c>
      <c r="N44" s="179">
        <f t="shared" ca="1" si="19"/>
        <v>0</v>
      </c>
      <c r="O44" s="180">
        <f t="shared" ca="1" si="5"/>
        <v>0</v>
      </c>
      <c r="P44" s="181">
        <f t="shared" ca="1" si="20"/>
        <v>0</v>
      </c>
      <c r="Q44" s="182">
        <f t="shared" ca="1" si="6"/>
        <v>0</v>
      </c>
      <c r="R44" s="182">
        <f ca="1">IF(LEN(B44)&gt;0,'11'!R44-'11'!Q44,"")</f>
        <v>0</v>
      </c>
      <c r="S44" s="183"/>
      <c r="T44" s="33"/>
      <c r="U44" s="33"/>
      <c r="V44" s="33"/>
      <c r="W44" s="33"/>
      <c r="X44" s="33"/>
      <c r="Y44" s="33"/>
      <c r="AB44" s="243">
        <f>ROW()</f>
        <v>44</v>
      </c>
      <c r="AC44" s="118">
        <f t="shared" ca="1" si="7"/>
        <v>0</v>
      </c>
      <c r="AD44" s="118">
        <f t="shared" ca="1" si="8"/>
        <v>0</v>
      </c>
      <c r="AE44" s="119" t="str">
        <f t="shared" ca="1" si="9"/>
        <v>-</v>
      </c>
      <c r="AF44" s="118" t="str">
        <f t="shared" ca="1" si="10"/>
        <v>-</v>
      </c>
      <c r="AG44" s="119" t="str">
        <f t="shared" ca="1" si="11"/>
        <v>-</v>
      </c>
      <c r="AH44" s="118" t="str">
        <f t="shared" ca="1" si="12"/>
        <v>-</v>
      </c>
      <c r="AI44" s="118">
        <f t="shared" ca="1" si="13"/>
        <v>0</v>
      </c>
      <c r="AJ44" s="120">
        <f t="shared" ca="1" si="14"/>
        <v>0</v>
      </c>
      <c r="AK44" s="118">
        <f t="shared" ca="1" si="15"/>
        <v>0</v>
      </c>
      <c r="AL44" s="118">
        <f t="shared" ca="1" si="16"/>
        <v>0</v>
      </c>
    </row>
    <row r="45" spans="1:38" ht="27" customHeight="1" x14ac:dyDescent="0.25">
      <c r="A45" s="53">
        <f>'OSNOVNA PLAČA'!A39</f>
        <v>30</v>
      </c>
      <c r="B45" s="333" t="str">
        <f t="shared" ca="1" si="17"/>
        <v>A30</v>
      </c>
      <c r="C45" s="333"/>
      <c r="D45" s="54" t="str">
        <f>IF(LEN('OSNOVNA PLAČA'!C39)&gt;0,'OSNOVNA PLAČA'!C39,"")</f>
        <v/>
      </c>
      <c r="E45" s="55" t="str">
        <f>IF(LEN('OSNOVNA PLAČA'!D39)&gt;0,'OSNOVNA PLAČA'!D39,"")</f>
        <v/>
      </c>
      <c r="F45" s="164">
        <f ca="1">IF(LEN(B45)&gt;0,'OBRAČUNANA OSNOVNA PLAČA'!P39,"")</f>
        <v>0</v>
      </c>
      <c r="G45" s="57"/>
      <c r="H45" s="57"/>
      <c r="I45" s="57"/>
      <c r="J45" s="57"/>
      <c r="K45" s="57"/>
      <c r="L45" s="178">
        <f t="shared" si="4"/>
        <v>0</v>
      </c>
      <c r="M45" s="179">
        <f t="shared" ca="1" si="18"/>
        <v>0</v>
      </c>
      <c r="N45" s="179">
        <f t="shared" ca="1" si="19"/>
        <v>0</v>
      </c>
      <c r="O45" s="180">
        <f t="shared" ca="1" si="5"/>
        <v>0</v>
      </c>
      <c r="P45" s="181">
        <f t="shared" ca="1" si="20"/>
        <v>0</v>
      </c>
      <c r="Q45" s="182">
        <f t="shared" ca="1" si="6"/>
        <v>0</v>
      </c>
      <c r="R45" s="182">
        <f ca="1">IF(LEN(B45)&gt;0,'11'!R45-'11'!Q45,"")</f>
        <v>0</v>
      </c>
      <c r="S45" s="183"/>
      <c r="T45" s="33"/>
      <c r="U45" s="33"/>
      <c r="V45" s="33"/>
      <c r="W45" s="33"/>
      <c r="X45" s="33"/>
      <c r="Y45" s="33"/>
      <c r="AB45" s="243">
        <f>ROW()</f>
        <v>45</v>
      </c>
      <c r="AC45" s="118">
        <f t="shared" ca="1" si="7"/>
        <v>0</v>
      </c>
      <c r="AD45" s="118">
        <f t="shared" ca="1" si="8"/>
        <v>0</v>
      </c>
      <c r="AE45" s="119" t="str">
        <f t="shared" ca="1" si="9"/>
        <v>-</v>
      </c>
      <c r="AF45" s="118" t="str">
        <f t="shared" ca="1" si="10"/>
        <v>-</v>
      </c>
      <c r="AG45" s="119" t="str">
        <f t="shared" ca="1" si="11"/>
        <v>-</v>
      </c>
      <c r="AH45" s="118" t="str">
        <f t="shared" ca="1" si="12"/>
        <v>-</v>
      </c>
      <c r="AI45" s="118">
        <f t="shared" ca="1" si="13"/>
        <v>0</v>
      </c>
      <c r="AJ45" s="120">
        <f t="shared" ca="1" si="14"/>
        <v>0</v>
      </c>
      <c r="AK45" s="118">
        <f t="shared" ca="1" si="15"/>
        <v>0</v>
      </c>
      <c r="AL45" s="118">
        <f t="shared" ca="1" si="16"/>
        <v>0</v>
      </c>
    </row>
    <row r="46" spans="1:38" ht="27" customHeight="1" x14ac:dyDescent="0.25">
      <c r="A46" s="53">
        <f>'OSNOVNA PLAČA'!A40</f>
        <v>31</v>
      </c>
      <c r="B46" s="333" t="str">
        <f t="shared" ref="B46:B262" ca="1" si="21">IF(LEN(INDIRECT( "'" &amp; $AD$2 &amp; "'!B" &amp; TEXT($AB46-6,0)))&gt;0,INDIRECT( "'" &amp; $AD$2 &amp; "'!B" &amp; TEXT($AB46-6,0)),"")</f>
        <v>A31</v>
      </c>
      <c r="C46" s="333"/>
      <c r="D46" s="54" t="str">
        <f>IF(LEN('OSNOVNA PLAČA'!C40)&gt;0,'OSNOVNA PLAČA'!C40,"")</f>
        <v/>
      </c>
      <c r="E46" s="55" t="str">
        <f>IF(LEN('OSNOVNA PLAČA'!D40)&gt;0,'OSNOVNA PLAČA'!D40,"")</f>
        <v/>
      </c>
      <c r="F46" s="164">
        <f ca="1">IF(LEN(B46)&gt;0,'OBRAČUNANA OSNOVNA PLAČA'!P40,"")</f>
        <v>0</v>
      </c>
      <c r="G46" s="57"/>
      <c r="H46" s="57"/>
      <c r="I46" s="57"/>
      <c r="J46" s="57"/>
      <c r="K46" s="57"/>
      <c r="L46" s="178">
        <f t="shared" si="4"/>
        <v>0</v>
      </c>
      <c r="M46" s="179">
        <f t="shared" ca="1" si="18"/>
        <v>0</v>
      </c>
      <c r="N46" s="179">
        <f t="shared" ca="1" si="19"/>
        <v>0</v>
      </c>
      <c r="O46" s="180">
        <f t="shared" ca="1" si="5"/>
        <v>0</v>
      </c>
      <c r="P46" s="181">
        <f t="shared" ca="1" si="20"/>
        <v>0</v>
      </c>
      <c r="Q46" s="182">
        <f t="shared" ca="1" si="6"/>
        <v>0</v>
      </c>
      <c r="R46" s="182">
        <f ca="1">IF(LEN(B46)&gt;0,'11'!R46-'11'!Q46,"")</f>
        <v>0</v>
      </c>
      <c r="S46" s="183"/>
      <c r="T46" s="33"/>
      <c r="U46" s="33"/>
      <c r="V46" s="33"/>
      <c r="W46" s="33"/>
      <c r="X46" s="33"/>
      <c r="Y46" s="33"/>
      <c r="AB46" s="243">
        <f>ROW()</f>
        <v>46</v>
      </c>
      <c r="AC46" s="118">
        <f t="shared" ref="AC46:AC262" ca="1" si="22">IF($AO$3=1,0,INDIRECT( "'" &amp; $AO$2 &amp; "'!P" &amp; TEXT($AB46,0)))</f>
        <v>0</v>
      </c>
      <c r="AD46" s="118">
        <f t="shared" ref="AD46:AD262" ca="1" si="23">IF($AO$3=1,(INDIRECT( "'" &amp; $AD$2 &amp; "'!F" &amp; TEXT($AB46-6,0))*2/12+INDIRECT( "'" &amp; $AD$2 &amp; "'!G" &amp; TEXT($AB46-6,0))*10/12)*2,INDIRECT( "'" &amp; $AO$2 &amp; "'!Q" &amp; TEXT($AB46,0)))</f>
        <v>0</v>
      </c>
      <c r="AE46" s="119" t="str">
        <f t="shared" ca="1" si="9"/>
        <v>-</v>
      </c>
      <c r="AF46" s="118" t="str">
        <f t="shared" ca="1" si="10"/>
        <v>-</v>
      </c>
      <c r="AG46" s="119" t="str">
        <f t="shared" ca="1" si="11"/>
        <v>-</v>
      </c>
      <c r="AH46" s="118" t="str">
        <f t="shared" ca="1" si="12"/>
        <v>-</v>
      </c>
      <c r="AI46" s="118">
        <f t="shared" ca="1" si="13"/>
        <v>0</v>
      </c>
      <c r="AJ46" s="120">
        <f t="shared" ca="1" si="14"/>
        <v>0</v>
      </c>
      <c r="AK46" s="118">
        <f t="shared" ref="AK46:AK262" ca="1" si="24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46" s="118">
        <f t="shared" ref="AL46:AL262" ca="1" si="25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47" spans="1:38" ht="27" customHeight="1" x14ac:dyDescent="0.25">
      <c r="A47" s="53">
        <f>'OSNOVNA PLAČA'!A41</f>
        <v>32</v>
      </c>
      <c r="B47" s="333" t="str">
        <f t="shared" ca="1" si="21"/>
        <v>A32</v>
      </c>
      <c r="C47" s="333"/>
      <c r="D47" s="54" t="str">
        <f>IF(LEN('OSNOVNA PLAČA'!C41)&gt;0,'OSNOVNA PLAČA'!C41,"")</f>
        <v/>
      </c>
      <c r="E47" s="55" t="str">
        <f>IF(LEN('OSNOVNA PLAČA'!D41)&gt;0,'OSNOVNA PLAČA'!D41,"")</f>
        <v/>
      </c>
      <c r="F47" s="164">
        <f ca="1">IF(LEN(B47)&gt;0,'OBRAČUNANA OSNOVNA PLAČA'!P41,"")</f>
        <v>0</v>
      </c>
      <c r="G47" s="57"/>
      <c r="H47" s="57"/>
      <c r="I47" s="57"/>
      <c r="J47" s="57"/>
      <c r="K47" s="57"/>
      <c r="L47" s="178">
        <f t="shared" si="4"/>
        <v>0</v>
      </c>
      <c r="M47" s="179">
        <f t="shared" ca="1" si="18"/>
        <v>0</v>
      </c>
      <c r="N47" s="179">
        <f t="shared" ca="1" si="19"/>
        <v>0</v>
      </c>
      <c r="O47" s="180">
        <f t="shared" ca="1" si="5"/>
        <v>0</v>
      </c>
      <c r="P47" s="181">
        <f t="shared" ca="1" si="20"/>
        <v>0</v>
      </c>
      <c r="Q47" s="182">
        <f t="shared" ca="1" si="6"/>
        <v>0</v>
      </c>
      <c r="R47" s="182">
        <f ca="1">IF(LEN(B47)&gt;0,'11'!R47-'11'!Q47,"")</f>
        <v>0</v>
      </c>
      <c r="S47" s="183"/>
      <c r="T47" s="33"/>
      <c r="U47" s="33"/>
      <c r="V47" s="33"/>
      <c r="W47" s="33"/>
      <c r="X47" s="33"/>
      <c r="Y47" s="33"/>
      <c r="AB47" s="243">
        <f>ROW()</f>
        <v>47</v>
      </c>
      <c r="AC47" s="118">
        <f t="shared" ca="1" si="22"/>
        <v>0</v>
      </c>
      <c r="AD47" s="118">
        <f t="shared" ca="1" si="23"/>
        <v>0</v>
      </c>
      <c r="AE47" s="119" t="str">
        <f t="shared" ca="1" si="9"/>
        <v>-</v>
      </c>
      <c r="AF47" s="118" t="str">
        <f t="shared" ca="1" si="10"/>
        <v>-</v>
      </c>
      <c r="AG47" s="119" t="str">
        <f t="shared" ca="1" si="11"/>
        <v>-</v>
      </c>
      <c r="AH47" s="118" t="str">
        <f t="shared" ca="1" si="12"/>
        <v>-</v>
      </c>
      <c r="AI47" s="118">
        <f t="shared" ca="1" si="13"/>
        <v>0</v>
      </c>
      <c r="AJ47" s="120">
        <f t="shared" ca="1" si="14"/>
        <v>0</v>
      </c>
      <c r="AK47" s="118">
        <f t="shared" ca="1" si="24"/>
        <v>0</v>
      </c>
      <c r="AL47" s="118">
        <f t="shared" ca="1" si="25"/>
        <v>0</v>
      </c>
    </row>
    <row r="48" spans="1:38" ht="27" customHeight="1" x14ac:dyDescent="0.25">
      <c r="A48" s="53">
        <f>'OSNOVNA PLAČA'!A42</f>
        <v>33</v>
      </c>
      <c r="B48" s="333" t="str">
        <f t="shared" ca="1" si="21"/>
        <v>A33</v>
      </c>
      <c r="C48" s="333"/>
      <c r="D48" s="54" t="str">
        <f>IF(LEN('OSNOVNA PLAČA'!C42)&gt;0,'OSNOVNA PLAČA'!C42,"")</f>
        <v/>
      </c>
      <c r="E48" s="55" t="str">
        <f>IF(LEN('OSNOVNA PLAČA'!D42)&gt;0,'OSNOVNA PLAČA'!D42,"")</f>
        <v/>
      </c>
      <c r="F48" s="164">
        <f ca="1">IF(LEN(B48)&gt;0,'OBRAČUNANA OSNOVNA PLAČA'!P42,"")</f>
        <v>0</v>
      </c>
      <c r="G48" s="57"/>
      <c r="H48" s="57"/>
      <c r="I48" s="57"/>
      <c r="J48" s="57"/>
      <c r="K48" s="57"/>
      <c r="L48" s="178">
        <f t="shared" si="4"/>
        <v>0</v>
      </c>
      <c r="M48" s="179">
        <f t="shared" ca="1" si="18"/>
        <v>0</v>
      </c>
      <c r="N48" s="179">
        <f t="shared" ca="1" si="19"/>
        <v>0</v>
      </c>
      <c r="O48" s="180">
        <f t="shared" ca="1" si="5"/>
        <v>0</v>
      </c>
      <c r="P48" s="181">
        <f t="shared" ca="1" si="20"/>
        <v>0</v>
      </c>
      <c r="Q48" s="182">
        <f t="shared" ca="1" si="6"/>
        <v>0</v>
      </c>
      <c r="R48" s="182">
        <f ca="1">IF(LEN(B48)&gt;0,'11'!R48-'11'!Q48,"")</f>
        <v>0</v>
      </c>
      <c r="S48" s="183"/>
      <c r="T48" s="33"/>
      <c r="U48" s="33"/>
      <c r="V48" s="33"/>
      <c r="W48" s="33"/>
      <c r="X48" s="33"/>
      <c r="Y48" s="33"/>
      <c r="AB48" s="243">
        <f>ROW()</f>
        <v>48</v>
      </c>
      <c r="AC48" s="118">
        <f t="shared" ca="1" si="22"/>
        <v>0</v>
      </c>
      <c r="AD48" s="118">
        <f t="shared" ca="1" si="23"/>
        <v>0</v>
      </c>
      <c r="AE48" s="119" t="str">
        <f t="shared" ca="1" si="9"/>
        <v>-</v>
      </c>
      <c r="AF48" s="118" t="str">
        <f t="shared" ca="1" si="10"/>
        <v>-</v>
      </c>
      <c r="AG48" s="119" t="str">
        <f t="shared" ca="1" si="11"/>
        <v>-</v>
      </c>
      <c r="AH48" s="118" t="str">
        <f t="shared" ca="1" si="12"/>
        <v>-</v>
      </c>
      <c r="AI48" s="118">
        <f t="shared" ca="1" si="13"/>
        <v>0</v>
      </c>
      <c r="AJ48" s="120">
        <f t="shared" ca="1" si="14"/>
        <v>0</v>
      </c>
      <c r="AK48" s="118">
        <f t="shared" ca="1" si="24"/>
        <v>0</v>
      </c>
      <c r="AL48" s="118">
        <f t="shared" ca="1" si="25"/>
        <v>0</v>
      </c>
    </row>
    <row r="49" spans="1:38" ht="27" customHeight="1" x14ac:dyDescent="0.25">
      <c r="A49" s="53">
        <f>'OSNOVNA PLAČA'!A43</f>
        <v>34</v>
      </c>
      <c r="B49" s="333" t="str">
        <f t="shared" ca="1" si="21"/>
        <v>A34</v>
      </c>
      <c r="C49" s="333"/>
      <c r="D49" s="54" t="str">
        <f>IF(LEN('OSNOVNA PLAČA'!C43)&gt;0,'OSNOVNA PLAČA'!C43,"")</f>
        <v/>
      </c>
      <c r="E49" s="55" t="str">
        <f>IF(LEN('OSNOVNA PLAČA'!D43)&gt;0,'OSNOVNA PLAČA'!D43,"")</f>
        <v/>
      </c>
      <c r="F49" s="164">
        <f ca="1">IF(LEN(B49)&gt;0,'OBRAČUNANA OSNOVNA PLAČA'!P43,"")</f>
        <v>0</v>
      </c>
      <c r="G49" s="57"/>
      <c r="H49" s="57"/>
      <c r="I49" s="57"/>
      <c r="J49" s="57"/>
      <c r="K49" s="57"/>
      <c r="L49" s="178">
        <f t="shared" si="4"/>
        <v>0</v>
      </c>
      <c r="M49" s="179">
        <f t="shared" ca="1" si="18"/>
        <v>0</v>
      </c>
      <c r="N49" s="179">
        <f t="shared" ca="1" si="19"/>
        <v>0</v>
      </c>
      <c r="O49" s="180">
        <f t="shared" ca="1" si="5"/>
        <v>0</v>
      </c>
      <c r="P49" s="181">
        <f t="shared" ca="1" si="20"/>
        <v>0</v>
      </c>
      <c r="Q49" s="182">
        <f t="shared" ca="1" si="6"/>
        <v>0</v>
      </c>
      <c r="R49" s="182">
        <f ca="1">IF(LEN(B49)&gt;0,'11'!R49-'11'!Q49,"")</f>
        <v>0</v>
      </c>
      <c r="S49" s="183"/>
      <c r="T49" s="33"/>
      <c r="U49" s="33"/>
      <c r="V49" s="33"/>
      <c r="W49" s="33"/>
      <c r="X49" s="33"/>
      <c r="Y49" s="33"/>
      <c r="AB49" s="243">
        <f>ROW()</f>
        <v>49</v>
      </c>
      <c r="AC49" s="118">
        <f t="shared" ca="1" si="22"/>
        <v>0</v>
      </c>
      <c r="AD49" s="118">
        <f t="shared" ca="1" si="23"/>
        <v>0</v>
      </c>
      <c r="AE49" s="119" t="str">
        <f t="shared" ca="1" si="9"/>
        <v>-</v>
      </c>
      <c r="AF49" s="118" t="str">
        <f t="shared" ca="1" si="10"/>
        <v>-</v>
      </c>
      <c r="AG49" s="119" t="str">
        <f t="shared" ca="1" si="11"/>
        <v>-</v>
      </c>
      <c r="AH49" s="118" t="str">
        <f t="shared" ca="1" si="12"/>
        <v>-</v>
      </c>
      <c r="AI49" s="118">
        <f t="shared" ca="1" si="13"/>
        <v>0</v>
      </c>
      <c r="AJ49" s="120">
        <f t="shared" ca="1" si="14"/>
        <v>0</v>
      </c>
      <c r="AK49" s="118">
        <f t="shared" ca="1" si="24"/>
        <v>0</v>
      </c>
      <c r="AL49" s="118">
        <f t="shared" ca="1" si="25"/>
        <v>0</v>
      </c>
    </row>
    <row r="50" spans="1:38" ht="27" customHeight="1" x14ac:dyDescent="0.25">
      <c r="A50" s="53">
        <f>'OSNOVNA PLAČA'!A44</f>
        <v>35</v>
      </c>
      <c r="B50" s="333" t="str">
        <f t="shared" ca="1" si="21"/>
        <v>A35</v>
      </c>
      <c r="C50" s="333"/>
      <c r="D50" s="54" t="str">
        <f>IF(LEN('OSNOVNA PLAČA'!C44)&gt;0,'OSNOVNA PLAČA'!C44,"")</f>
        <v/>
      </c>
      <c r="E50" s="55" t="str">
        <f>IF(LEN('OSNOVNA PLAČA'!D44)&gt;0,'OSNOVNA PLAČA'!D44,"")</f>
        <v/>
      </c>
      <c r="F50" s="164">
        <f ca="1">IF(LEN(B50)&gt;0,'OBRAČUNANA OSNOVNA PLAČA'!P44,"")</f>
        <v>0</v>
      </c>
      <c r="G50" s="57"/>
      <c r="H50" s="57"/>
      <c r="I50" s="57"/>
      <c r="J50" s="57"/>
      <c r="K50" s="57"/>
      <c r="L50" s="178">
        <f t="shared" si="4"/>
        <v>0</v>
      </c>
      <c r="M50" s="179">
        <f t="shared" ca="1" si="18"/>
        <v>0</v>
      </c>
      <c r="N50" s="179">
        <f t="shared" ca="1" si="19"/>
        <v>0</v>
      </c>
      <c r="O50" s="180">
        <f t="shared" ca="1" si="5"/>
        <v>0</v>
      </c>
      <c r="P50" s="181">
        <f t="shared" ca="1" si="20"/>
        <v>0</v>
      </c>
      <c r="Q50" s="182">
        <f t="shared" ca="1" si="6"/>
        <v>0</v>
      </c>
      <c r="R50" s="182">
        <f ca="1">IF(LEN(B50)&gt;0,'11'!R50-'11'!Q50,"")</f>
        <v>0</v>
      </c>
      <c r="S50" s="183"/>
      <c r="T50" s="33"/>
      <c r="U50" s="33"/>
      <c r="V50" s="33"/>
      <c r="W50" s="33"/>
      <c r="X50" s="33"/>
      <c r="Y50" s="33"/>
      <c r="AB50" s="243">
        <f>ROW()</f>
        <v>50</v>
      </c>
      <c r="AC50" s="118">
        <f t="shared" ca="1" si="22"/>
        <v>0</v>
      </c>
      <c r="AD50" s="118">
        <f t="shared" ca="1" si="23"/>
        <v>0</v>
      </c>
      <c r="AE50" s="119" t="str">
        <f t="shared" ca="1" si="9"/>
        <v>-</v>
      </c>
      <c r="AF50" s="118" t="str">
        <f t="shared" ca="1" si="10"/>
        <v>-</v>
      </c>
      <c r="AG50" s="119" t="str">
        <f t="shared" ca="1" si="11"/>
        <v>-</v>
      </c>
      <c r="AH50" s="118" t="str">
        <f t="shared" ca="1" si="12"/>
        <v>-</v>
      </c>
      <c r="AI50" s="118">
        <f t="shared" ca="1" si="13"/>
        <v>0</v>
      </c>
      <c r="AJ50" s="120">
        <f t="shared" ca="1" si="14"/>
        <v>0</v>
      </c>
      <c r="AK50" s="118">
        <f t="shared" ca="1" si="24"/>
        <v>0</v>
      </c>
      <c r="AL50" s="118">
        <f t="shared" ca="1" si="25"/>
        <v>0</v>
      </c>
    </row>
    <row r="51" spans="1:38" ht="27" customHeight="1" x14ac:dyDescent="0.25">
      <c r="A51" s="53">
        <f>'OSNOVNA PLAČA'!A45</f>
        <v>36</v>
      </c>
      <c r="B51" s="333" t="str">
        <f t="shared" ca="1" si="21"/>
        <v>A36</v>
      </c>
      <c r="C51" s="333"/>
      <c r="D51" s="54" t="str">
        <f>IF(LEN('OSNOVNA PLAČA'!C45)&gt;0,'OSNOVNA PLAČA'!C45,"")</f>
        <v/>
      </c>
      <c r="E51" s="55" t="str">
        <f>IF(LEN('OSNOVNA PLAČA'!D45)&gt;0,'OSNOVNA PLAČA'!D45,"")</f>
        <v/>
      </c>
      <c r="F51" s="164">
        <f ca="1">IF(LEN(B51)&gt;0,'OBRAČUNANA OSNOVNA PLAČA'!P45,"")</f>
        <v>0</v>
      </c>
      <c r="G51" s="57"/>
      <c r="H51" s="57"/>
      <c r="I51" s="57"/>
      <c r="J51" s="57"/>
      <c r="K51" s="57"/>
      <c r="L51" s="178">
        <f t="shared" si="4"/>
        <v>0</v>
      </c>
      <c r="M51" s="179">
        <f t="shared" ca="1" si="18"/>
        <v>0</v>
      </c>
      <c r="N51" s="179">
        <f t="shared" ca="1" si="19"/>
        <v>0</v>
      </c>
      <c r="O51" s="180">
        <f t="shared" ca="1" si="5"/>
        <v>0</v>
      </c>
      <c r="P51" s="181">
        <f t="shared" ca="1" si="20"/>
        <v>0</v>
      </c>
      <c r="Q51" s="182">
        <f t="shared" ca="1" si="6"/>
        <v>0</v>
      </c>
      <c r="R51" s="182">
        <f ca="1">IF(LEN(B51)&gt;0,'11'!R51-'11'!Q51,"")</f>
        <v>0</v>
      </c>
      <c r="S51" s="183"/>
      <c r="T51" s="33"/>
      <c r="U51" s="33"/>
      <c r="V51" s="33"/>
      <c r="W51" s="33"/>
      <c r="X51" s="33"/>
      <c r="Y51" s="33"/>
      <c r="AB51" s="243">
        <f>ROW()</f>
        <v>51</v>
      </c>
      <c r="AC51" s="118">
        <f t="shared" ca="1" si="22"/>
        <v>0</v>
      </c>
      <c r="AD51" s="118">
        <f t="shared" ca="1" si="23"/>
        <v>0</v>
      </c>
      <c r="AE51" s="119" t="str">
        <f t="shared" ca="1" si="9"/>
        <v>-</v>
      </c>
      <c r="AF51" s="118" t="str">
        <f t="shared" ca="1" si="10"/>
        <v>-</v>
      </c>
      <c r="AG51" s="119" t="str">
        <f t="shared" ca="1" si="11"/>
        <v>-</v>
      </c>
      <c r="AH51" s="118" t="str">
        <f t="shared" ca="1" si="12"/>
        <v>-</v>
      </c>
      <c r="AI51" s="118">
        <f t="shared" ca="1" si="13"/>
        <v>0</v>
      </c>
      <c r="AJ51" s="120">
        <f t="shared" ca="1" si="14"/>
        <v>0</v>
      </c>
      <c r="AK51" s="118">
        <f t="shared" ca="1" si="24"/>
        <v>0</v>
      </c>
      <c r="AL51" s="118">
        <f t="shared" ca="1" si="25"/>
        <v>0</v>
      </c>
    </row>
    <row r="52" spans="1:38" ht="27" customHeight="1" x14ac:dyDescent="0.25">
      <c r="A52" s="53">
        <f>'OSNOVNA PLAČA'!A46</f>
        <v>37</v>
      </c>
      <c r="B52" s="333" t="str">
        <f t="shared" ca="1" si="21"/>
        <v>A37</v>
      </c>
      <c r="C52" s="333"/>
      <c r="D52" s="54" t="str">
        <f>IF(LEN('OSNOVNA PLAČA'!C46)&gt;0,'OSNOVNA PLAČA'!C46,"")</f>
        <v/>
      </c>
      <c r="E52" s="55" t="str">
        <f>IF(LEN('OSNOVNA PLAČA'!D46)&gt;0,'OSNOVNA PLAČA'!D46,"")</f>
        <v/>
      </c>
      <c r="F52" s="164">
        <f ca="1">IF(LEN(B52)&gt;0,'OBRAČUNANA OSNOVNA PLAČA'!P46,"")</f>
        <v>0</v>
      </c>
      <c r="G52" s="57"/>
      <c r="H52" s="57"/>
      <c r="I52" s="57"/>
      <c r="J52" s="57"/>
      <c r="K52" s="57"/>
      <c r="L52" s="178">
        <f t="shared" si="4"/>
        <v>0</v>
      </c>
      <c r="M52" s="179">
        <f t="shared" ca="1" si="18"/>
        <v>0</v>
      </c>
      <c r="N52" s="179">
        <f t="shared" ca="1" si="19"/>
        <v>0</v>
      </c>
      <c r="O52" s="180">
        <f t="shared" ca="1" si="5"/>
        <v>0</v>
      </c>
      <c r="P52" s="181">
        <f t="shared" ca="1" si="20"/>
        <v>0</v>
      </c>
      <c r="Q52" s="182">
        <f t="shared" ca="1" si="6"/>
        <v>0</v>
      </c>
      <c r="R52" s="182">
        <f ca="1">IF(LEN(B52)&gt;0,'11'!R52-'11'!Q52,"")</f>
        <v>0</v>
      </c>
      <c r="S52" s="183"/>
      <c r="T52" s="33"/>
      <c r="U52" s="33"/>
      <c r="V52" s="33"/>
      <c r="W52" s="33"/>
      <c r="X52" s="33"/>
      <c r="Y52" s="33"/>
      <c r="AB52" s="243">
        <f>ROW()</f>
        <v>52</v>
      </c>
      <c r="AC52" s="118">
        <f t="shared" ca="1" si="22"/>
        <v>0</v>
      </c>
      <c r="AD52" s="118">
        <f t="shared" ca="1" si="23"/>
        <v>0</v>
      </c>
      <c r="AE52" s="119" t="str">
        <f t="shared" ca="1" si="9"/>
        <v>-</v>
      </c>
      <c r="AF52" s="118" t="str">
        <f t="shared" ca="1" si="10"/>
        <v>-</v>
      </c>
      <c r="AG52" s="119" t="str">
        <f t="shared" ca="1" si="11"/>
        <v>-</v>
      </c>
      <c r="AH52" s="118" t="str">
        <f t="shared" ca="1" si="12"/>
        <v>-</v>
      </c>
      <c r="AI52" s="118">
        <f t="shared" ca="1" si="13"/>
        <v>0</v>
      </c>
      <c r="AJ52" s="120">
        <f t="shared" ca="1" si="14"/>
        <v>0</v>
      </c>
      <c r="AK52" s="118">
        <f t="shared" ca="1" si="24"/>
        <v>0</v>
      </c>
      <c r="AL52" s="118">
        <f t="shared" ca="1" si="25"/>
        <v>0</v>
      </c>
    </row>
    <row r="53" spans="1:38" ht="27" customHeight="1" x14ac:dyDescent="0.25">
      <c r="A53" s="53">
        <f>'OSNOVNA PLAČA'!A47</f>
        <v>38</v>
      </c>
      <c r="B53" s="333" t="str">
        <f t="shared" ca="1" si="21"/>
        <v>A38</v>
      </c>
      <c r="C53" s="333"/>
      <c r="D53" s="54" t="str">
        <f>IF(LEN('OSNOVNA PLAČA'!C47)&gt;0,'OSNOVNA PLAČA'!C47,"")</f>
        <v/>
      </c>
      <c r="E53" s="55" t="str">
        <f>IF(LEN('OSNOVNA PLAČA'!D47)&gt;0,'OSNOVNA PLAČA'!D47,"")</f>
        <v/>
      </c>
      <c r="F53" s="164">
        <f ca="1">IF(LEN(B53)&gt;0,'OBRAČUNANA OSNOVNA PLAČA'!P47,"")</f>
        <v>0</v>
      </c>
      <c r="G53" s="57"/>
      <c r="H53" s="57"/>
      <c r="I53" s="57"/>
      <c r="J53" s="57"/>
      <c r="K53" s="57"/>
      <c r="L53" s="178">
        <f t="shared" si="4"/>
        <v>0</v>
      </c>
      <c r="M53" s="179">
        <f t="shared" ca="1" si="18"/>
        <v>0</v>
      </c>
      <c r="N53" s="179">
        <f t="shared" ca="1" si="19"/>
        <v>0</v>
      </c>
      <c r="O53" s="180">
        <f t="shared" ca="1" si="5"/>
        <v>0</v>
      </c>
      <c r="P53" s="181">
        <f t="shared" ca="1" si="20"/>
        <v>0</v>
      </c>
      <c r="Q53" s="182">
        <f t="shared" ca="1" si="6"/>
        <v>0</v>
      </c>
      <c r="R53" s="182">
        <f ca="1">IF(LEN(B53)&gt;0,'11'!R53-'11'!Q53,"")</f>
        <v>0</v>
      </c>
      <c r="S53" s="183"/>
      <c r="T53" s="33"/>
      <c r="U53" s="33"/>
      <c r="V53" s="33"/>
      <c r="W53" s="33"/>
      <c r="X53" s="33"/>
      <c r="Y53" s="33"/>
      <c r="AB53" s="243">
        <f>ROW()</f>
        <v>53</v>
      </c>
      <c r="AC53" s="118">
        <f t="shared" ca="1" si="22"/>
        <v>0</v>
      </c>
      <c r="AD53" s="118">
        <f t="shared" ca="1" si="23"/>
        <v>0</v>
      </c>
      <c r="AE53" s="119" t="str">
        <f t="shared" ca="1" si="9"/>
        <v>-</v>
      </c>
      <c r="AF53" s="118" t="str">
        <f t="shared" ca="1" si="10"/>
        <v>-</v>
      </c>
      <c r="AG53" s="119" t="str">
        <f t="shared" ca="1" si="11"/>
        <v>-</v>
      </c>
      <c r="AH53" s="118" t="str">
        <f t="shared" ca="1" si="12"/>
        <v>-</v>
      </c>
      <c r="AI53" s="118">
        <f t="shared" ca="1" si="13"/>
        <v>0</v>
      </c>
      <c r="AJ53" s="120">
        <f t="shared" ca="1" si="14"/>
        <v>0</v>
      </c>
      <c r="AK53" s="118">
        <f t="shared" ca="1" si="24"/>
        <v>0</v>
      </c>
      <c r="AL53" s="118">
        <f t="shared" ca="1" si="25"/>
        <v>0</v>
      </c>
    </row>
    <row r="54" spans="1:38" ht="27" customHeight="1" x14ac:dyDescent="0.25">
      <c r="A54" s="53">
        <f>'OSNOVNA PLAČA'!A48</f>
        <v>39</v>
      </c>
      <c r="B54" s="333" t="str">
        <f t="shared" ca="1" si="21"/>
        <v>A39</v>
      </c>
      <c r="C54" s="333"/>
      <c r="D54" s="54" t="str">
        <f>IF(LEN('OSNOVNA PLAČA'!C48)&gt;0,'OSNOVNA PLAČA'!C48,"")</f>
        <v/>
      </c>
      <c r="E54" s="55" t="str">
        <f>IF(LEN('OSNOVNA PLAČA'!D48)&gt;0,'OSNOVNA PLAČA'!D48,"")</f>
        <v/>
      </c>
      <c r="F54" s="164">
        <f ca="1">IF(LEN(B54)&gt;0,'OBRAČUNANA OSNOVNA PLAČA'!P48,"")</f>
        <v>0</v>
      </c>
      <c r="G54" s="57"/>
      <c r="H54" s="57"/>
      <c r="I54" s="57"/>
      <c r="J54" s="57"/>
      <c r="K54" s="57"/>
      <c r="L54" s="178">
        <f t="shared" si="4"/>
        <v>0</v>
      </c>
      <c r="M54" s="179">
        <f t="shared" ca="1" si="18"/>
        <v>0</v>
      </c>
      <c r="N54" s="179">
        <f t="shared" ca="1" si="19"/>
        <v>0</v>
      </c>
      <c r="O54" s="180">
        <f t="shared" ca="1" si="5"/>
        <v>0</v>
      </c>
      <c r="P54" s="181">
        <f t="shared" ca="1" si="20"/>
        <v>0</v>
      </c>
      <c r="Q54" s="182">
        <f t="shared" ca="1" si="6"/>
        <v>0</v>
      </c>
      <c r="R54" s="182">
        <f ca="1">IF(LEN(B54)&gt;0,'11'!R54-'11'!Q54,"")</f>
        <v>0</v>
      </c>
      <c r="S54" s="183"/>
      <c r="T54" s="33"/>
      <c r="U54" s="33"/>
      <c r="V54" s="33"/>
      <c r="W54" s="33"/>
      <c r="X54" s="33"/>
      <c r="Y54" s="33"/>
      <c r="AB54" s="243">
        <f>ROW()</f>
        <v>54</v>
      </c>
      <c r="AC54" s="118">
        <f t="shared" ca="1" si="22"/>
        <v>0</v>
      </c>
      <c r="AD54" s="118">
        <f t="shared" ca="1" si="23"/>
        <v>0</v>
      </c>
      <c r="AE54" s="119" t="str">
        <f t="shared" ca="1" si="9"/>
        <v>-</v>
      </c>
      <c r="AF54" s="118" t="str">
        <f t="shared" ca="1" si="10"/>
        <v>-</v>
      </c>
      <c r="AG54" s="119" t="str">
        <f t="shared" ca="1" si="11"/>
        <v>-</v>
      </c>
      <c r="AH54" s="118" t="str">
        <f t="shared" ca="1" si="12"/>
        <v>-</v>
      </c>
      <c r="AI54" s="118">
        <f t="shared" ca="1" si="13"/>
        <v>0</v>
      </c>
      <c r="AJ54" s="120">
        <f t="shared" ca="1" si="14"/>
        <v>0</v>
      </c>
      <c r="AK54" s="118">
        <f t="shared" ca="1" si="24"/>
        <v>0</v>
      </c>
      <c r="AL54" s="118">
        <f t="shared" ca="1" si="25"/>
        <v>0</v>
      </c>
    </row>
    <row r="55" spans="1:38" ht="27" customHeight="1" x14ac:dyDescent="0.25">
      <c r="A55" s="53">
        <f>'OSNOVNA PLAČA'!A49</f>
        <v>40</v>
      </c>
      <c r="B55" s="333" t="str">
        <f t="shared" ca="1" si="21"/>
        <v>A40</v>
      </c>
      <c r="C55" s="333"/>
      <c r="D55" s="54" t="str">
        <f>IF(LEN('OSNOVNA PLAČA'!C49)&gt;0,'OSNOVNA PLAČA'!C49,"")</f>
        <v/>
      </c>
      <c r="E55" s="55" t="str">
        <f>IF(LEN('OSNOVNA PLAČA'!D49)&gt;0,'OSNOVNA PLAČA'!D49,"")</f>
        <v/>
      </c>
      <c r="F55" s="164">
        <f ca="1">IF(LEN(B55)&gt;0,'OBRAČUNANA OSNOVNA PLAČA'!P49,"")</f>
        <v>0</v>
      </c>
      <c r="G55" s="57"/>
      <c r="H55" s="57"/>
      <c r="I55" s="57"/>
      <c r="J55" s="57"/>
      <c r="K55" s="57"/>
      <c r="L55" s="178">
        <f t="shared" si="4"/>
        <v>0</v>
      </c>
      <c r="M55" s="179">
        <f t="shared" ca="1" si="18"/>
        <v>0</v>
      </c>
      <c r="N55" s="179">
        <f t="shared" ca="1" si="19"/>
        <v>0</v>
      </c>
      <c r="O55" s="180">
        <f t="shared" ca="1" si="5"/>
        <v>0</v>
      </c>
      <c r="P55" s="181">
        <f t="shared" ca="1" si="20"/>
        <v>0</v>
      </c>
      <c r="Q55" s="182">
        <f t="shared" ca="1" si="6"/>
        <v>0</v>
      </c>
      <c r="R55" s="182">
        <f ca="1">IF(LEN(B55)&gt;0,'11'!R55-'11'!Q55,"")</f>
        <v>0</v>
      </c>
      <c r="S55" s="183"/>
      <c r="T55" s="33"/>
      <c r="U55" s="33"/>
      <c r="V55" s="33"/>
      <c r="W55" s="33"/>
      <c r="X55" s="33"/>
      <c r="Y55" s="33"/>
      <c r="AB55" s="243">
        <f>ROW()</f>
        <v>55</v>
      </c>
      <c r="AC55" s="118">
        <f t="shared" ca="1" si="22"/>
        <v>0</v>
      </c>
      <c r="AD55" s="118">
        <f t="shared" ca="1" si="23"/>
        <v>0</v>
      </c>
      <c r="AE55" s="119" t="str">
        <f t="shared" ca="1" si="9"/>
        <v>-</v>
      </c>
      <c r="AF55" s="118" t="str">
        <f t="shared" ca="1" si="10"/>
        <v>-</v>
      </c>
      <c r="AG55" s="119" t="str">
        <f t="shared" ca="1" si="11"/>
        <v>-</v>
      </c>
      <c r="AH55" s="118" t="str">
        <f t="shared" ca="1" si="12"/>
        <v>-</v>
      </c>
      <c r="AI55" s="118">
        <f t="shared" ca="1" si="13"/>
        <v>0</v>
      </c>
      <c r="AJ55" s="120">
        <f t="shared" ca="1" si="14"/>
        <v>0</v>
      </c>
      <c r="AK55" s="118">
        <f t="shared" ca="1" si="24"/>
        <v>0</v>
      </c>
      <c r="AL55" s="118">
        <f t="shared" ca="1" si="25"/>
        <v>0</v>
      </c>
    </row>
    <row r="56" spans="1:38" ht="27" customHeight="1" x14ac:dyDescent="0.25">
      <c r="A56" s="53">
        <f>'OSNOVNA PLAČA'!A50</f>
        <v>41</v>
      </c>
      <c r="B56" s="333" t="str">
        <f t="shared" ca="1" si="21"/>
        <v>A41</v>
      </c>
      <c r="C56" s="333"/>
      <c r="D56" s="54" t="str">
        <f>IF(LEN('OSNOVNA PLAČA'!C50)&gt;0,'OSNOVNA PLAČA'!C50,"")</f>
        <v/>
      </c>
      <c r="E56" s="55" t="str">
        <f>IF(LEN('OSNOVNA PLAČA'!D50)&gt;0,'OSNOVNA PLAČA'!D50,"")</f>
        <v/>
      </c>
      <c r="F56" s="164">
        <f ca="1">IF(LEN(B56)&gt;0,'OBRAČUNANA OSNOVNA PLAČA'!P50,"")</f>
        <v>0</v>
      </c>
      <c r="G56" s="57"/>
      <c r="H56" s="57"/>
      <c r="I56" s="57"/>
      <c r="J56" s="57"/>
      <c r="K56" s="57"/>
      <c r="L56" s="178">
        <f t="shared" si="4"/>
        <v>0</v>
      </c>
      <c r="M56" s="179">
        <f t="shared" ca="1" si="18"/>
        <v>0</v>
      </c>
      <c r="N56" s="179">
        <f t="shared" ca="1" si="19"/>
        <v>0</v>
      </c>
      <c r="O56" s="180">
        <f t="shared" ca="1" si="5"/>
        <v>0</v>
      </c>
      <c r="P56" s="181">
        <f t="shared" ca="1" si="20"/>
        <v>0</v>
      </c>
      <c r="Q56" s="182">
        <f t="shared" ca="1" si="6"/>
        <v>0</v>
      </c>
      <c r="R56" s="182">
        <f ca="1">IF(LEN(B56)&gt;0,'11'!R56-'11'!Q56,"")</f>
        <v>0</v>
      </c>
      <c r="S56" s="183"/>
      <c r="T56" s="33"/>
      <c r="U56" s="33"/>
      <c r="V56" s="33"/>
      <c r="W56" s="33"/>
      <c r="X56" s="33"/>
      <c r="Y56" s="33"/>
      <c r="AB56" s="243">
        <f>ROW()</f>
        <v>56</v>
      </c>
      <c r="AC56" s="118">
        <f t="shared" ca="1" si="22"/>
        <v>0</v>
      </c>
      <c r="AD56" s="118">
        <f t="shared" ca="1" si="23"/>
        <v>0</v>
      </c>
      <c r="AE56" s="119" t="str">
        <f t="shared" ca="1" si="9"/>
        <v>-</v>
      </c>
      <c r="AF56" s="118" t="str">
        <f t="shared" ca="1" si="10"/>
        <v>-</v>
      </c>
      <c r="AG56" s="119" t="str">
        <f t="shared" ca="1" si="11"/>
        <v>-</v>
      </c>
      <c r="AH56" s="118" t="str">
        <f t="shared" ca="1" si="12"/>
        <v>-</v>
      </c>
      <c r="AI56" s="118">
        <f t="shared" ca="1" si="13"/>
        <v>0</v>
      </c>
      <c r="AJ56" s="120">
        <f t="shared" ca="1" si="14"/>
        <v>0</v>
      </c>
      <c r="AK56" s="118">
        <f t="shared" ca="1" si="24"/>
        <v>0</v>
      </c>
      <c r="AL56" s="118">
        <f t="shared" ca="1" si="25"/>
        <v>0</v>
      </c>
    </row>
    <row r="57" spans="1:38" ht="27" customHeight="1" x14ac:dyDescent="0.25">
      <c r="A57" s="53">
        <f>'OSNOVNA PLAČA'!A51</f>
        <v>42</v>
      </c>
      <c r="B57" s="333" t="str">
        <f t="shared" ca="1" si="21"/>
        <v>A42</v>
      </c>
      <c r="C57" s="333"/>
      <c r="D57" s="54" t="str">
        <f>IF(LEN('OSNOVNA PLAČA'!C51)&gt;0,'OSNOVNA PLAČA'!C51,"")</f>
        <v/>
      </c>
      <c r="E57" s="55" t="str">
        <f>IF(LEN('OSNOVNA PLAČA'!D51)&gt;0,'OSNOVNA PLAČA'!D51,"")</f>
        <v/>
      </c>
      <c r="F57" s="164">
        <f ca="1">IF(LEN(B57)&gt;0,'OBRAČUNANA OSNOVNA PLAČA'!P51,"")</f>
        <v>0</v>
      </c>
      <c r="G57" s="57"/>
      <c r="H57" s="57"/>
      <c r="I57" s="57"/>
      <c r="J57" s="57"/>
      <c r="K57" s="57"/>
      <c r="L57" s="178">
        <f t="shared" si="4"/>
        <v>0</v>
      </c>
      <c r="M57" s="179">
        <f t="shared" ca="1" si="18"/>
        <v>0</v>
      </c>
      <c r="N57" s="179">
        <f t="shared" ca="1" si="19"/>
        <v>0</v>
      </c>
      <c r="O57" s="180">
        <f t="shared" ca="1" si="5"/>
        <v>0</v>
      </c>
      <c r="P57" s="181">
        <f t="shared" ca="1" si="20"/>
        <v>0</v>
      </c>
      <c r="Q57" s="182">
        <f t="shared" ca="1" si="6"/>
        <v>0</v>
      </c>
      <c r="R57" s="182">
        <f ca="1">IF(LEN(B57)&gt;0,'11'!R57-'11'!Q57,"")</f>
        <v>0</v>
      </c>
      <c r="S57" s="183"/>
      <c r="T57" s="33"/>
      <c r="U57" s="33"/>
      <c r="V57" s="33"/>
      <c r="W57" s="33"/>
      <c r="X57" s="33"/>
      <c r="Y57" s="33"/>
      <c r="AB57" s="243">
        <f>ROW()</f>
        <v>57</v>
      </c>
      <c r="AC57" s="118">
        <f t="shared" ca="1" si="22"/>
        <v>0</v>
      </c>
      <c r="AD57" s="118">
        <f t="shared" ca="1" si="23"/>
        <v>0</v>
      </c>
      <c r="AE57" s="119" t="str">
        <f t="shared" ca="1" si="9"/>
        <v>-</v>
      </c>
      <c r="AF57" s="118" t="str">
        <f t="shared" ca="1" si="10"/>
        <v>-</v>
      </c>
      <c r="AG57" s="119" t="str">
        <f t="shared" ca="1" si="11"/>
        <v>-</v>
      </c>
      <c r="AH57" s="118" t="str">
        <f t="shared" ca="1" si="12"/>
        <v>-</v>
      </c>
      <c r="AI57" s="118">
        <f t="shared" ca="1" si="13"/>
        <v>0</v>
      </c>
      <c r="AJ57" s="120">
        <f t="shared" ca="1" si="14"/>
        <v>0</v>
      </c>
      <c r="AK57" s="118">
        <f t="shared" ca="1" si="24"/>
        <v>0</v>
      </c>
      <c r="AL57" s="118">
        <f t="shared" ca="1" si="25"/>
        <v>0</v>
      </c>
    </row>
    <row r="58" spans="1:38" ht="27" customHeight="1" x14ac:dyDescent="0.25">
      <c r="A58" s="53">
        <f>'OSNOVNA PLAČA'!A52</f>
        <v>43</v>
      </c>
      <c r="B58" s="333" t="str">
        <f t="shared" ca="1" si="21"/>
        <v>A43</v>
      </c>
      <c r="C58" s="333"/>
      <c r="D58" s="54" t="str">
        <f>IF(LEN('OSNOVNA PLAČA'!C52)&gt;0,'OSNOVNA PLAČA'!C52,"")</f>
        <v/>
      </c>
      <c r="E58" s="55" t="str">
        <f>IF(LEN('OSNOVNA PLAČA'!D52)&gt;0,'OSNOVNA PLAČA'!D52,"")</f>
        <v/>
      </c>
      <c r="F58" s="164">
        <f ca="1">IF(LEN(B58)&gt;0,'OBRAČUNANA OSNOVNA PLAČA'!P52,"")</f>
        <v>0</v>
      </c>
      <c r="G58" s="57"/>
      <c r="H58" s="57"/>
      <c r="I58" s="57"/>
      <c r="J58" s="57"/>
      <c r="K58" s="57"/>
      <c r="L58" s="178">
        <f t="shared" si="4"/>
        <v>0</v>
      </c>
      <c r="M58" s="179">
        <f t="shared" ca="1" si="18"/>
        <v>0</v>
      </c>
      <c r="N58" s="179">
        <f t="shared" ca="1" si="19"/>
        <v>0</v>
      </c>
      <c r="O58" s="180">
        <f t="shared" ca="1" si="5"/>
        <v>0</v>
      </c>
      <c r="P58" s="181">
        <f t="shared" ca="1" si="20"/>
        <v>0</v>
      </c>
      <c r="Q58" s="182">
        <f t="shared" ca="1" si="6"/>
        <v>0</v>
      </c>
      <c r="R58" s="182">
        <f ca="1">IF(LEN(B58)&gt;0,'11'!R58-'11'!Q58,"")</f>
        <v>0</v>
      </c>
      <c r="S58" s="183"/>
      <c r="T58" s="33"/>
      <c r="U58" s="33"/>
      <c r="V58" s="33"/>
      <c r="W58" s="33"/>
      <c r="X58" s="33"/>
      <c r="Y58" s="33"/>
      <c r="AB58" s="243">
        <f>ROW()</f>
        <v>58</v>
      </c>
      <c r="AC58" s="118">
        <f t="shared" ca="1" si="22"/>
        <v>0</v>
      </c>
      <c r="AD58" s="118">
        <f t="shared" ca="1" si="23"/>
        <v>0</v>
      </c>
      <c r="AE58" s="119" t="str">
        <f t="shared" ca="1" si="9"/>
        <v>-</v>
      </c>
      <c r="AF58" s="118" t="str">
        <f t="shared" ca="1" si="10"/>
        <v>-</v>
      </c>
      <c r="AG58" s="119" t="str">
        <f t="shared" ca="1" si="11"/>
        <v>-</v>
      </c>
      <c r="AH58" s="118" t="str">
        <f t="shared" ca="1" si="12"/>
        <v>-</v>
      </c>
      <c r="AI58" s="118">
        <f t="shared" ca="1" si="13"/>
        <v>0</v>
      </c>
      <c r="AJ58" s="120">
        <f t="shared" ca="1" si="14"/>
        <v>0</v>
      </c>
      <c r="AK58" s="118">
        <f t="shared" ca="1" si="24"/>
        <v>0</v>
      </c>
      <c r="AL58" s="118">
        <f t="shared" ca="1" si="25"/>
        <v>0</v>
      </c>
    </row>
    <row r="59" spans="1:38" ht="27" customHeight="1" x14ac:dyDescent="0.25">
      <c r="A59" s="53">
        <f>'OSNOVNA PLAČA'!A53</f>
        <v>44</v>
      </c>
      <c r="B59" s="333" t="str">
        <f t="shared" ca="1" si="21"/>
        <v>A44</v>
      </c>
      <c r="C59" s="333"/>
      <c r="D59" s="54" t="str">
        <f>IF(LEN('OSNOVNA PLAČA'!C53)&gt;0,'OSNOVNA PLAČA'!C53,"")</f>
        <v/>
      </c>
      <c r="E59" s="55" t="str">
        <f>IF(LEN('OSNOVNA PLAČA'!D53)&gt;0,'OSNOVNA PLAČA'!D53,"")</f>
        <v/>
      </c>
      <c r="F59" s="164">
        <f ca="1">IF(LEN(B59)&gt;0,'OBRAČUNANA OSNOVNA PLAČA'!P53,"")</f>
        <v>0</v>
      </c>
      <c r="G59" s="57"/>
      <c r="H59" s="57"/>
      <c r="I59" s="57"/>
      <c r="J59" s="57"/>
      <c r="K59" s="57"/>
      <c r="L59" s="178">
        <f t="shared" si="4"/>
        <v>0</v>
      </c>
      <c r="M59" s="179">
        <f t="shared" ca="1" si="18"/>
        <v>0</v>
      </c>
      <c r="N59" s="179">
        <f t="shared" ca="1" si="19"/>
        <v>0</v>
      </c>
      <c r="O59" s="180">
        <f t="shared" ca="1" si="5"/>
        <v>0</v>
      </c>
      <c r="P59" s="181">
        <f t="shared" ca="1" si="20"/>
        <v>0</v>
      </c>
      <c r="Q59" s="182">
        <f t="shared" ca="1" si="6"/>
        <v>0</v>
      </c>
      <c r="R59" s="182">
        <f ca="1">IF(LEN(B59)&gt;0,'11'!R59-'11'!Q59,"")</f>
        <v>0</v>
      </c>
      <c r="S59" s="183"/>
      <c r="T59" s="33"/>
      <c r="U59" s="33"/>
      <c r="V59" s="33"/>
      <c r="W59" s="33"/>
      <c r="X59" s="33"/>
      <c r="Y59" s="33"/>
      <c r="AB59" s="243">
        <f>ROW()</f>
        <v>59</v>
      </c>
      <c r="AC59" s="118">
        <f t="shared" ca="1" si="22"/>
        <v>0</v>
      </c>
      <c r="AD59" s="118">
        <f t="shared" ca="1" si="23"/>
        <v>0</v>
      </c>
      <c r="AE59" s="119" t="str">
        <f t="shared" ca="1" si="9"/>
        <v>-</v>
      </c>
      <c r="AF59" s="118" t="str">
        <f t="shared" ca="1" si="10"/>
        <v>-</v>
      </c>
      <c r="AG59" s="119" t="str">
        <f t="shared" ca="1" si="11"/>
        <v>-</v>
      </c>
      <c r="AH59" s="118" t="str">
        <f t="shared" ca="1" si="12"/>
        <v>-</v>
      </c>
      <c r="AI59" s="118">
        <f t="shared" ca="1" si="13"/>
        <v>0</v>
      </c>
      <c r="AJ59" s="120">
        <f t="shared" ca="1" si="14"/>
        <v>0</v>
      </c>
      <c r="AK59" s="118">
        <f t="shared" ca="1" si="24"/>
        <v>0</v>
      </c>
      <c r="AL59" s="118">
        <f t="shared" ca="1" si="25"/>
        <v>0</v>
      </c>
    </row>
    <row r="60" spans="1:38" ht="27" customHeight="1" x14ac:dyDescent="0.25">
      <c r="A60" s="53">
        <f>'OSNOVNA PLAČA'!A54</f>
        <v>45</v>
      </c>
      <c r="B60" s="333" t="str">
        <f t="shared" ca="1" si="21"/>
        <v>A45</v>
      </c>
      <c r="C60" s="333"/>
      <c r="D60" s="54" t="str">
        <f>IF(LEN('OSNOVNA PLAČA'!C54)&gt;0,'OSNOVNA PLAČA'!C54,"")</f>
        <v/>
      </c>
      <c r="E60" s="55" t="str">
        <f>IF(LEN('OSNOVNA PLAČA'!D54)&gt;0,'OSNOVNA PLAČA'!D54,"")</f>
        <v/>
      </c>
      <c r="F60" s="164">
        <f ca="1">IF(LEN(B60)&gt;0,'OBRAČUNANA OSNOVNA PLAČA'!P54,"")</f>
        <v>0</v>
      </c>
      <c r="G60" s="57"/>
      <c r="H60" s="57"/>
      <c r="I60" s="57"/>
      <c r="J60" s="57"/>
      <c r="K60" s="57"/>
      <c r="L60" s="178">
        <f t="shared" si="4"/>
        <v>0</v>
      </c>
      <c r="M60" s="179">
        <f t="shared" ca="1" si="18"/>
        <v>0</v>
      </c>
      <c r="N60" s="179">
        <f t="shared" ca="1" si="19"/>
        <v>0</v>
      </c>
      <c r="O60" s="180">
        <f t="shared" ca="1" si="5"/>
        <v>0</v>
      </c>
      <c r="P60" s="181">
        <f t="shared" ca="1" si="20"/>
        <v>0</v>
      </c>
      <c r="Q60" s="182">
        <f t="shared" ca="1" si="6"/>
        <v>0</v>
      </c>
      <c r="R60" s="182">
        <f ca="1">IF(LEN(B60)&gt;0,'11'!R60-'11'!Q60,"")</f>
        <v>0</v>
      </c>
      <c r="S60" s="183"/>
      <c r="T60" s="33"/>
      <c r="U60" s="33"/>
      <c r="V60" s="33"/>
      <c r="W60" s="33"/>
      <c r="X60" s="33"/>
      <c r="Y60" s="33"/>
      <c r="AB60" s="243">
        <f>ROW()</f>
        <v>60</v>
      </c>
      <c r="AC60" s="118">
        <f t="shared" ca="1" si="22"/>
        <v>0</v>
      </c>
      <c r="AD60" s="118">
        <f t="shared" ca="1" si="23"/>
        <v>0</v>
      </c>
      <c r="AE60" s="119" t="str">
        <f t="shared" ca="1" si="9"/>
        <v>-</v>
      </c>
      <c r="AF60" s="118" t="str">
        <f t="shared" ca="1" si="10"/>
        <v>-</v>
      </c>
      <c r="AG60" s="119" t="str">
        <f t="shared" ca="1" si="11"/>
        <v>-</v>
      </c>
      <c r="AH60" s="118" t="str">
        <f t="shared" ca="1" si="12"/>
        <v>-</v>
      </c>
      <c r="AI60" s="118">
        <f t="shared" ca="1" si="13"/>
        <v>0</v>
      </c>
      <c r="AJ60" s="120">
        <f t="shared" ca="1" si="14"/>
        <v>0</v>
      </c>
      <c r="AK60" s="118">
        <f t="shared" ca="1" si="24"/>
        <v>0</v>
      </c>
      <c r="AL60" s="118">
        <f t="shared" ca="1" si="25"/>
        <v>0</v>
      </c>
    </row>
    <row r="61" spans="1:38" ht="27" customHeight="1" x14ac:dyDescent="0.25">
      <c r="A61" s="53">
        <f>'OSNOVNA PLAČA'!A55</f>
        <v>46</v>
      </c>
      <c r="B61" s="333" t="str">
        <f t="shared" ca="1" si="21"/>
        <v>A46</v>
      </c>
      <c r="C61" s="333"/>
      <c r="D61" s="54" t="str">
        <f>IF(LEN('OSNOVNA PLAČA'!C55)&gt;0,'OSNOVNA PLAČA'!C55,"")</f>
        <v/>
      </c>
      <c r="E61" s="55" t="str">
        <f>IF(LEN('OSNOVNA PLAČA'!D55)&gt;0,'OSNOVNA PLAČA'!D55,"")</f>
        <v/>
      </c>
      <c r="F61" s="164">
        <f ca="1">IF(LEN(B61)&gt;0,'OBRAČUNANA OSNOVNA PLAČA'!P55,"")</f>
        <v>0</v>
      </c>
      <c r="G61" s="57"/>
      <c r="H61" s="57"/>
      <c r="I61" s="57"/>
      <c r="J61" s="57"/>
      <c r="K61" s="57"/>
      <c r="L61" s="178">
        <f t="shared" si="4"/>
        <v>0</v>
      </c>
      <c r="M61" s="179">
        <f t="shared" ca="1" si="18"/>
        <v>0</v>
      </c>
      <c r="N61" s="179">
        <f t="shared" ca="1" si="19"/>
        <v>0</v>
      </c>
      <c r="O61" s="180">
        <f t="shared" ca="1" si="5"/>
        <v>0</v>
      </c>
      <c r="P61" s="181">
        <f t="shared" ca="1" si="20"/>
        <v>0</v>
      </c>
      <c r="Q61" s="182">
        <f t="shared" ca="1" si="6"/>
        <v>0</v>
      </c>
      <c r="R61" s="182">
        <f ca="1">IF(LEN(B61)&gt;0,'11'!R61-'11'!Q61,"")</f>
        <v>0</v>
      </c>
      <c r="S61" s="183"/>
      <c r="T61" s="33"/>
      <c r="U61" s="33"/>
      <c r="V61" s="33"/>
      <c r="W61" s="33"/>
      <c r="X61" s="33"/>
      <c r="Y61" s="33"/>
      <c r="AB61" s="243">
        <f>ROW()</f>
        <v>61</v>
      </c>
      <c r="AC61" s="118">
        <f t="shared" ca="1" si="22"/>
        <v>0</v>
      </c>
      <c r="AD61" s="118">
        <f t="shared" ca="1" si="23"/>
        <v>0</v>
      </c>
      <c r="AE61" s="119" t="str">
        <f t="shared" ca="1" si="9"/>
        <v>-</v>
      </c>
      <c r="AF61" s="118" t="str">
        <f t="shared" ca="1" si="10"/>
        <v>-</v>
      </c>
      <c r="AG61" s="119" t="str">
        <f t="shared" ca="1" si="11"/>
        <v>-</v>
      </c>
      <c r="AH61" s="118" t="str">
        <f t="shared" ca="1" si="12"/>
        <v>-</v>
      </c>
      <c r="AI61" s="118">
        <f t="shared" ca="1" si="13"/>
        <v>0</v>
      </c>
      <c r="AJ61" s="120">
        <f t="shared" ca="1" si="14"/>
        <v>0</v>
      </c>
      <c r="AK61" s="118">
        <f t="shared" ca="1" si="24"/>
        <v>0</v>
      </c>
      <c r="AL61" s="118">
        <f t="shared" ca="1" si="25"/>
        <v>0</v>
      </c>
    </row>
    <row r="62" spans="1:38" ht="27" customHeight="1" x14ac:dyDescent="0.25">
      <c r="A62" s="53">
        <f>'OSNOVNA PLAČA'!A56</f>
        <v>47</v>
      </c>
      <c r="B62" s="333" t="str">
        <f t="shared" ca="1" si="21"/>
        <v>A47</v>
      </c>
      <c r="C62" s="333"/>
      <c r="D62" s="54" t="str">
        <f>IF(LEN('OSNOVNA PLAČA'!C56)&gt;0,'OSNOVNA PLAČA'!C56,"")</f>
        <v/>
      </c>
      <c r="E62" s="55" t="str">
        <f>IF(LEN('OSNOVNA PLAČA'!D56)&gt;0,'OSNOVNA PLAČA'!D56,"")</f>
        <v/>
      </c>
      <c r="F62" s="164">
        <f ca="1">IF(LEN(B62)&gt;0,'OBRAČUNANA OSNOVNA PLAČA'!P56,"")</f>
        <v>0</v>
      </c>
      <c r="G62" s="57"/>
      <c r="H62" s="57"/>
      <c r="I62" s="57"/>
      <c r="J62" s="57"/>
      <c r="K62" s="57"/>
      <c r="L62" s="178">
        <f t="shared" si="4"/>
        <v>0</v>
      </c>
      <c r="M62" s="179">
        <f t="shared" ca="1" si="18"/>
        <v>0</v>
      </c>
      <c r="N62" s="179">
        <f t="shared" ca="1" si="19"/>
        <v>0</v>
      </c>
      <c r="O62" s="180">
        <f t="shared" ca="1" si="5"/>
        <v>0</v>
      </c>
      <c r="P62" s="181">
        <f t="shared" ca="1" si="20"/>
        <v>0</v>
      </c>
      <c r="Q62" s="182">
        <f t="shared" ca="1" si="6"/>
        <v>0</v>
      </c>
      <c r="R62" s="182">
        <f ca="1">IF(LEN(B62)&gt;0,'11'!R62-'11'!Q62,"")</f>
        <v>0</v>
      </c>
      <c r="S62" s="183"/>
      <c r="T62" s="33"/>
      <c r="U62" s="33"/>
      <c r="V62" s="33"/>
      <c r="W62" s="33"/>
      <c r="X62" s="33"/>
      <c r="Y62" s="33"/>
      <c r="AB62" s="243">
        <f>ROW()</f>
        <v>62</v>
      </c>
      <c r="AC62" s="118">
        <f t="shared" ca="1" si="22"/>
        <v>0</v>
      </c>
      <c r="AD62" s="118">
        <f t="shared" ca="1" si="23"/>
        <v>0</v>
      </c>
      <c r="AE62" s="119" t="str">
        <f t="shared" ca="1" si="9"/>
        <v>-</v>
      </c>
      <c r="AF62" s="118" t="str">
        <f t="shared" ca="1" si="10"/>
        <v>-</v>
      </c>
      <c r="AG62" s="119" t="str">
        <f t="shared" ca="1" si="11"/>
        <v>-</v>
      </c>
      <c r="AH62" s="118" t="str">
        <f t="shared" ca="1" si="12"/>
        <v>-</v>
      </c>
      <c r="AI62" s="118">
        <f t="shared" ca="1" si="13"/>
        <v>0</v>
      </c>
      <c r="AJ62" s="120">
        <f t="shared" ca="1" si="14"/>
        <v>0</v>
      </c>
      <c r="AK62" s="118">
        <f t="shared" ca="1" si="24"/>
        <v>0</v>
      </c>
      <c r="AL62" s="118">
        <f t="shared" ca="1" si="25"/>
        <v>0</v>
      </c>
    </row>
    <row r="63" spans="1:38" ht="27" customHeight="1" x14ac:dyDescent="0.25">
      <c r="A63" s="53">
        <f>'OSNOVNA PLAČA'!A57</f>
        <v>48</v>
      </c>
      <c r="B63" s="333" t="str">
        <f t="shared" ca="1" si="21"/>
        <v>A48</v>
      </c>
      <c r="C63" s="333"/>
      <c r="D63" s="54" t="str">
        <f>IF(LEN('OSNOVNA PLAČA'!C57)&gt;0,'OSNOVNA PLAČA'!C57,"")</f>
        <v/>
      </c>
      <c r="E63" s="55" t="str">
        <f>IF(LEN('OSNOVNA PLAČA'!D57)&gt;0,'OSNOVNA PLAČA'!D57,"")</f>
        <v/>
      </c>
      <c r="F63" s="164">
        <f ca="1">IF(LEN(B63)&gt;0,'OBRAČUNANA OSNOVNA PLAČA'!P57,"")</f>
        <v>0</v>
      </c>
      <c r="G63" s="57"/>
      <c r="H63" s="57"/>
      <c r="I63" s="57"/>
      <c r="J63" s="57"/>
      <c r="K63" s="57"/>
      <c r="L63" s="178">
        <f t="shared" si="4"/>
        <v>0</v>
      </c>
      <c r="M63" s="179">
        <f t="shared" ca="1" si="18"/>
        <v>0</v>
      </c>
      <c r="N63" s="179">
        <f t="shared" ca="1" si="19"/>
        <v>0</v>
      </c>
      <c r="O63" s="180">
        <f t="shared" ca="1" si="5"/>
        <v>0</v>
      </c>
      <c r="P63" s="181">
        <f t="shared" ca="1" si="20"/>
        <v>0</v>
      </c>
      <c r="Q63" s="182">
        <f t="shared" ca="1" si="6"/>
        <v>0</v>
      </c>
      <c r="R63" s="182">
        <f ca="1">IF(LEN(B63)&gt;0,'11'!R63-'11'!Q63,"")</f>
        <v>0</v>
      </c>
      <c r="S63" s="183"/>
      <c r="T63" s="33"/>
      <c r="U63" s="33"/>
      <c r="V63" s="33"/>
      <c r="W63" s="33"/>
      <c r="X63" s="33"/>
      <c r="Y63" s="33"/>
      <c r="AB63" s="243">
        <f>ROW()</f>
        <v>63</v>
      </c>
      <c r="AC63" s="118">
        <f t="shared" ca="1" si="22"/>
        <v>0</v>
      </c>
      <c r="AD63" s="118">
        <f t="shared" ca="1" si="23"/>
        <v>0</v>
      </c>
      <c r="AE63" s="119" t="str">
        <f t="shared" ca="1" si="9"/>
        <v>-</v>
      </c>
      <c r="AF63" s="118" t="str">
        <f t="shared" ca="1" si="10"/>
        <v>-</v>
      </c>
      <c r="AG63" s="119" t="str">
        <f t="shared" ca="1" si="11"/>
        <v>-</v>
      </c>
      <c r="AH63" s="118" t="str">
        <f t="shared" ca="1" si="12"/>
        <v>-</v>
      </c>
      <c r="AI63" s="118">
        <f t="shared" ca="1" si="13"/>
        <v>0</v>
      </c>
      <c r="AJ63" s="120">
        <f t="shared" ca="1" si="14"/>
        <v>0</v>
      </c>
      <c r="AK63" s="118">
        <f t="shared" ca="1" si="24"/>
        <v>0</v>
      </c>
      <c r="AL63" s="118">
        <f t="shared" ca="1" si="25"/>
        <v>0</v>
      </c>
    </row>
    <row r="64" spans="1:38" ht="27" customHeight="1" x14ac:dyDescent="0.25">
      <c r="A64" s="53">
        <f>'OSNOVNA PLAČA'!A58</f>
        <v>49</v>
      </c>
      <c r="B64" s="333" t="str">
        <f t="shared" ca="1" si="21"/>
        <v>A49</v>
      </c>
      <c r="C64" s="333"/>
      <c r="D64" s="54" t="str">
        <f>IF(LEN('OSNOVNA PLAČA'!C58)&gt;0,'OSNOVNA PLAČA'!C58,"")</f>
        <v/>
      </c>
      <c r="E64" s="55" t="str">
        <f>IF(LEN('OSNOVNA PLAČA'!D58)&gt;0,'OSNOVNA PLAČA'!D58,"")</f>
        <v/>
      </c>
      <c r="F64" s="164">
        <f ca="1">IF(LEN(B64)&gt;0,'OBRAČUNANA OSNOVNA PLAČA'!P58,"")</f>
        <v>0</v>
      </c>
      <c r="G64" s="57"/>
      <c r="H64" s="57"/>
      <c r="I64" s="57"/>
      <c r="J64" s="57"/>
      <c r="K64" s="57"/>
      <c r="L64" s="178">
        <f t="shared" si="4"/>
        <v>0</v>
      </c>
      <c r="M64" s="179">
        <f t="shared" ca="1" si="18"/>
        <v>0</v>
      </c>
      <c r="N64" s="179">
        <f t="shared" ca="1" si="19"/>
        <v>0</v>
      </c>
      <c r="O64" s="180">
        <f t="shared" ca="1" si="5"/>
        <v>0</v>
      </c>
      <c r="P64" s="181">
        <f t="shared" ca="1" si="20"/>
        <v>0</v>
      </c>
      <c r="Q64" s="182">
        <f t="shared" ca="1" si="6"/>
        <v>0</v>
      </c>
      <c r="R64" s="182">
        <f ca="1">IF(LEN(B64)&gt;0,'11'!R64-'11'!Q64,"")</f>
        <v>0</v>
      </c>
      <c r="S64" s="183"/>
      <c r="T64" s="33"/>
      <c r="U64" s="33"/>
      <c r="V64" s="33"/>
      <c r="W64" s="33"/>
      <c r="X64" s="33"/>
      <c r="Y64" s="33"/>
      <c r="AB64" s="243">
        <f>ROW()</f>
        <v>64</v>
      </c>
      <c r="AC64" s="118">
        <f t="shared" ca="1" si="22"/>
        <v>0</v>
      </c>
      <c r="AD64" s="118">
        <f t="shared" ca="1" si="23"/>
        <v>0</v>
      </c>
      <c r="AE64" s="119" t="str">
        <f t="shared" ca="1" si="9"/>
        <v>-</v>
      </c>
      <c r="AF64" s="118" t="str">
        <f t="shared" ca="1" si="10"/>
        <v>-</v>
      </c>
      <c r="AG64" s="119" t="str">
        <f t="shared" ca="1" si="11"/>
        <v>-</v>
      </c>
      <c r="AH64" s="118" t="str">
        <f t="shared" ca="1" si="12"/>
        <v>-</v>
      </c>
      <c r="AI64" s="118">
        <f t="shared" ca="1" si="13"/>
        <v>0</v>
      </c>
      <c r="AJ64" s="120">
        <f t="shared" ca="1" si="14"/>
        <v>0</v>
      </c>
      <c r="AK64" s="118">
        <f t="shared" ca="1" si="24"/>
        <v>0</v>
      </c>
      <c r="AL64" s="118">
        <f t="shared" ca="1" si="25"/>
        <v>0</v>
      </c>
    </row>
    <row r="65" spans="1:38" ht="27" customHeight="1" x14ac:dyDescent="0.25">
      <c r="A65" s="53">
        <f>'OSNOVNA PLAČA'!A59</f>
        <v>50</v>
      </c>
      <c r="B65" s="333" t="str">
        <f t="shared" ca="1" si="21"/>
        <v>A50</v>
      </c>
      <c r="C65" s="333"/>
      <c r="D65" s="54" t="str">
        <f>IF(LEN('OSNOVNA PLAČA'!C59)&gt;0,'OSNOVNA PLAČA'!C59,"")</f>
        <v/>
      </c>
      <c r="E65" s="55" t="str">
        <f>IF(LEN('OSNOVNA PLAČA'!D59)&gt;0,'OSNOVNA PLAČA'!D59,"")</f>
        <v/>
      </c>
      <c r="F65" s="164">
        <f ca="1">IF(LEN(B65)&gt;0,'OBRAČUNANA OSNOVNA PLAČA'!P59,"")</f>
        <v>0</v>
      </c>
      <c r="G65" s="57"/>
      <c r="H65" s="57"/>
      <c r="I65" s="57"/>
      <c r="J65" s="57"/>
      <c r="K65" s="57"/>
      <c r="L65" s="178">
        <f t="shared" si="4"/>
        <v>0</v>
      </c>
      <c r="M65" s="179">
        <f t="shared" ca="1" si="18"/>
        <v>0</v>
      </c>
      <c r="N65" s="179">
        <f t="shared" ca="1" si="19"/>
        <v>0</v>
      </c>
      <c r="O65" s="180">
        <f t="shared" ca="1" si="5"/>
        <v>0</v>
      </c>
      <c r="P65" s="181">
        <f t="shared" ca="1" si="20"/>
        <v>0</v>
      </c>
      <c r="Q65" s="182">
        <f t="shared" ca="1" si="6"/>
        <v>0</v>
      </c>
      <c r="R65" s="182">
        <f ca="1">IF(LEN(B65)&gt;0,'11'!R65-'11'!Q65,"")</f>
        <v>0</v>
      </c>
      <c r="S65" s="183"/>
      <c r="T65" s="33"/>
      <c r="U65" s="33"/>
      <c r="V65" s="33"/>
      <c r="W65" s="33"/>
      <c r="X65" s="33"/>
      <c r="Y65" s="33"/>
      <c r="AB65" s="243">
        <f>ROW()</f>
        <v>65</v>
      </c>
      <c r="AC65" s="118">
        <f t="shared" ca="1" si="22"/>
        <v>0</v>
      </c>
      <c r="AD65" s="118">
        <f t="shared" ca="1" si="23"/>
        <v>0</v>
      </c>
      <c r="AE65" s="119" t="str">
        <f t="shared" ca="1" si="9"/>
        <v>-</v>
      </c>
      <c r="AF65" s="118" t="str">
        <f t="shared" ca="1" si="10"/>
        <v>-</v>
      </c>
      <c r="AG65" s="119" t="str">
        <f t="shared" ca="1" si="11"/>
        <v>-</v>
      </c>
      <c r="AH65" s="118" t="str">
        <f t="shared" ca="1" si="12"/>
        <v>-</v>
      </c>
      <c r="AI65" s="118">
        <f t="shared" ca="1" si="13"/>
        <v>0</v>
      </c>
      <c r="AJ65" s="120">
        <f t="shared" ca="1" si="14"/>
        <v>0</v>
      </c>
      <c r="AK65" s="118">
        <f t="shared" ca="1" si="24"/>
        <v>0</v>
      </c>
      <c r="AL65" s="118">
        <f t="shared" ca="1" si="25"/>
        <v>0</v>
      </c>
    </row>
    <row r="66" spans="1:38" ht="27" customHeight="1" x14ac:dyDescent="0.25">
      <c r="A66" s="53">
        <f>'OSNOVNA PLAČA'!A60</f>
        <v>51</v>
      </c>
      <c r="B66" s="333" t="str">
        <f t="shared" ca="1" si="21"/>
        <v>A51</v>
      </c>
      <c r="C66" s="333"/>
      <c r="D66" s="54" t="str">
        <f>IF(LEN('OSNOVNA PLAČA'!C60)&gt;0,'OSNOVNA PLAČA'!C60,"")</f>
        <v/>
      </c>
      <c r="E66" s="55" t="str">
        <f>IF(LEN('OSNOVNA PLAČA'!D60)&gt;0,'OSNOVNA PLAČA'!D60,"")</f>
        <v/>
      </c>
      <c r="F66" s="164">
        <f ca="1">IF(LEN(B66)&gt;0,'OBRAČUNANA OSNOVNA PLAČA'!P60,"")</f>
        <v>0</v>
      </c>
      <c r="G66" s="57"/>
      <c r="H66" s="57"/>
      <c r="I66" s="57"/>
      <c r="J66" s="57"/>
      <c r="K66" s="57"/>
      <c r="L66" s="178">
        <f t="shared" si="4"/>
        <v>0</v>
      </c>
      <c r="M66" s="179">
        <f t="shared" ca="1" si="18"/>
        <v>0</v>
      </c>
      <c r="N66" s="179">
        <f t="shared" ca="1" si="19"/>
        <v>0</v>
      </c>
      <c r="O66" s="180">
        <f t="shared" ca="1" si="5"/>
        <v>0</v>
      </c>
      <c r="P66" s="181">
        <f t="shared" ca="1" si="20"/>
        <v>0</v>
      </c>
      <c r="Q66" s="182">
        <f t="shared" ca="1" si="6"/>
        <v>0</v>
      </c>
      <c r="R66" s="182">
        <f ca="1">IF(LEN(B66)&gt;0,'11'!R66-'11'!Q66,"")</f>
        <v>0</v>
      </c>
      <c r="S66" s="183"/>
      <c r="T66" s="33"/>
      <c r="U66" s="33"/>
      <c r="V66" s="33"/>
      <c r="W66" s="33"/>
      <c r="X66" s="33"/>
      <c r="Y66" s="33"/>
      <c r="AB66" s="243">
        <f>ROW()</f>
        <v>66</v>
      </c>
      <c r="AC66" s="118">
        <f t="shared" ca="1" si="22"/>
        <v>0</v>
      </c>
      <c r="AD66" s="118">
        <f t="shared" ca="1" si="23"/>
        <v>0</v>
      </c>
      <c r="AE66" s="119" t="str">
        <f t="shared" ca="1" si="9"/>
        <v>-</v>
      </c>
      <c r="AF66" s="118" t="str">
        <f t="shared" ca="1" si="10"/>
        <v>-</v>
      </c>
      <c r="AG66" s="119" t="str">
        <f t="shared" ca="1" si="11"/>
        <v>-</v>
      </c>
      <c r="AH66" s="118" t="str">
        <f t="shared" ca="1" si="12"/>
        <v>-</v>
      </c>
      <c r="AI66" s="118">
        <f t="shared" ca="1" si="13"/>
        <v>0</v>
      </c>
      <c r="AJ66" s="120">
        <f t="shared" ca="1" si="14"/>
        <v>0</v>
      </c>
      <c r="AK66" s="118">
        <f t="shared" ca="1" si="24"/>
        <v>0</v>
      </c>
      <c r="AL66" s="118">
        <f t="shared" ca="1" si="25"/>
        <v>0</v>
      </c>
    </row>
    <row r="67" spans="1:38" ht="27" customHeight="1" x14ac:dyDescent="0.25">
      <c r="A67" s="53">
        <f>'OSNOVNA PLAČA'!A61</f>
        <v>52</v>
      </c>
      <c r="B67" s="333" t="str">
        <f t="shared" ca="1" si="21"/>
        <v>A52</v>
      </c>
      <c r="C67" s="333"/>
      <c r="D67" s="54" t="str">
        <f>IF(LEN('OSNOVNA PLAČA'!C61)&gt;0,'OSNOVNA PLAČA'!C61,"")</f>
        <v/>
      </c>
      <c r="E67" s="55" t="str">
        <f>IF(LEN('OSNOVNA PLAČA'!D61)&gt;0,'OSNOVNA PLAČA'!D61,"")</f>
        <v/>
      </c>
      <c r="F67" s="164">
        <f ca="1">IF(LEN(B67)&gt;0,'OBRAČUNANA OSNOVNA PLAČA'!P61,"")</f>
        <v>0</v>
      </c>
      <c r="G67" s="57"/>
      <c r="H67" s="57"/>
      <c r="I67" s="57"/>
      <c r="J67" s="57"/>
      <c r="K67" s="57"/>
      <c r="L67" s="178">
        <f t="shared" si="4"/>
        <v>0</v>
      </c>
      <c r="M67" s="179">
        <f t="shared" ca="1" si="18"/>
        <v>0</v>
      </c>
      <c r="N67" s="179">
        <f t="shared" ca="1" si="19"/>
        <v>0</v>
      </c>
      <c r="O67" s="180">
        <f t="shared" ca="1" si="5"/>
        <v>0</v>
      </c>
      <c r="P67" s="181">
        <f t="shared" ca="1" si="20"/>
        <v>0</v>
      </c>
      <c r="Q67" s="182">
        <f t="shared" ca="1" si="6"/>
        <v>0</v>
      </c>
      <c r="R67" s="182">
        <f ca="1">IF(LEN(B67)&gt;0,'11'!R67-'11'!Q67,"")</f>
        <v>0</v>
      </c>
      <c r="S67" s="183"/>
      <c r="T67" s="33"/>
      <c r="U67" s="33"/>
      <c r="V67" s="33"/>
      <c r="W67" s="33"/>
      <c r="X67" s="33"/>
      <c r="Y67" s="33"/>
      <c r="AB67" s="243">
        <f>ROW()</f>
        <v>67</v>
      </c>
      <c r="AC67" s="118">
        <f t="shared" ca="1" si="22"/>
        <v>0</v>
      </c>
      <c r="AD67" s="118">
        <f t="shared" ca="1" si="23"/>
        <v>0</v>
      </c>
      <c r="AE67" s="119" t="str">
        <f t="shared" ca="1" si="9"/>
        <v>-</v>
      </c>
      <c r="AF67" s="118" t="str">
        <f t="shared" ca="1" si="10"/>
        <v>-</v>
      </c>
      <c r="AG67" s="119" t="str">
        <f t="shared" ca="1" si="11"/>
        <v>-</v>
      </c>
      <c r="AH67" s="118" t="str">
        <f t="shared" ca="1" si="12"/>
        <v>-</v>
      </c>
      <c r="AI67" s="118">
        <f t="shared" ca="1" si="13"/>
        <v>0</v>
      </c>
      <c r="AJ67" s="120">
        <f t="shared" ca="1" si="14"/>
        <v>0</v>
      </c>
      <c r="AK67" s="118">
        <f t="shared" ca="1" si="24"/>
        <v>0</v>
      </c>
      <c r="AL67" s="118">
        <f t="shared" ca="1" si="25"/>
        <v>0</v>
      </c>
    </row>
    <row r="68" spans="1:38" ht="27" customHeight="1" x14ac:dyDescent="0.25">
      <c r="A68" s="53">
        <f>'OSNOVNA PLAČA'!A62</f>
        <v>53</v>
      </c>
      <c r="B68" s="333" t="str">
        <f t="shared" ca="1" si="21"/>
        <v>A53</v>
      </c>
      <c r="C68" s="333"/>
      <c r="D68" s="54" t="str">
        <f>IF(LEN('OSNOVNA PLAČA'!C62)&gt;0,'OSNOVNA PLAČA'!C62,"")</f>
        <v/>
      </c>
      <c r="E68" s="55" t="str">
        <f>IF(LEN('OSNOVNA PLAČA'!D62)&gt;0,'OSNOVNA PLAČA'!D62,"")</f>
        <v/>
      </c>
      <c r="F68" s="164">
        <f ca="1">IF(LEN(B68)&gt;0,'OBRAČUNANA OSNOVNA PLAČA'!P62,"")</f>
        <v>0</v>
      </c>
      <c r="G68" s="57"/>
      <c r="H68" s="57"/>
      <c r="I68" s="57"/>
      <c r="J68" s="57"/>
      <c r="K68" s="57"/>
      <c r="L68" s="178">
        <f t="shared" si="4"/>
        <v>0</v>
      </c>
      <c r="M68" s="179">
        <f t="shared" ca="1" si="18"/>
        <v>0</v>
      </c>
      <c r="N68" s="179">
        <f t="shared" ca="1" si="19"/>
        <v>0</v>
      </c>
      <c r="O68" s="180">
        <f t="shared" ca="1" si="5"/>
        <v>0</v>
      </c>
      <c r="P68" s="181">
        <f t="shared" ca="1" si="20"/>
        <v>0</v>
      </c>
      <c r="Q68" s="182">
        <f t="shared" ca="1" si="6"/>
        <v>0</v>
      </c>
      <c r="R68" s="182">
        <f ca="1">IF(LEN(B68)&gt;0,'11'!R68-'11'!Q68,"")</f>
        <v>0</v>
      </c>
      <c r="S68" s="183"/>
      <c r="T68" s="33"/>
      <c r="U68" s="33"/>
      <c r="V68" s="33"/>
      <c r="W68" s="33"/>
      <c r="X68" s="33"/>
      <c r="Y68" s="33"/>
      <c r="AB68" s="243">
        <f>ROW()</f>
        <v>68</v>
      </c>
      <c r="AC68" s="118">
        <f t="shared" ca="1" si="22"/>
        <v>0</v>
      </c>
      <c r="AD68" s="118">
        <f t="shared" ca="1" si="23"/>
        <v>0</v>
      </c>
      <c r="AE68" s="119" t="str">
        <f t="shared" ca="1" si="9"/>
        <v>-</v>
      </c>
      <c r="AF68" s="118" t="str">
        <f t="shared" ca="1" si="10"/>
        <v>-</v>
      </c>
      <c r="AG68" s="119" t="str">
        <f t="shared" ca="1" si="11"/>
        <v>-</v>
      </c>
      <c r="AH68" s="118" t="str">
        <f t="shared" ca="1" si="12"/>
        <v>-</v>
      </c>
      <c r="AI68" s="118">
        <f t="shared" ca="1" si="13"/>
        <v>0</v>
      </c>
      <c r="AJ68" s="120">
        <f t="shared" ca="1" si="14"/>
        <v>0</v>
      </c>
      <c r="AK68" s="118">
        <f t="shared" ca="1" si="24"/>
        <v>0</v>
      </c>
      <c r="AL68" s="118">
        <f t="shared" ca="1" si="25"/>
        <v>0</v>
      </c>
    </row>
    <row r="69" spans="1:38" ht="27" customHeight="1" x14ac:dyDescent="0.25">
      <c r="A69" s="53">
        <f>'OSNOVNA PLAČA'!A63</f>
        <v>54</v>
      </c>
      <c r="B69" s="333" t="str">
        <f t="shared" ca="1" si="21"/>
        <v>A54</v>
      </c>
      <c r="C69" s="333"/>
      <c r="D69" s="54" t="str">
        <f>IF(LEN('OSNOVNA PLAČA'!C63)&gt;0,'OSNOVNA PLAČA'!C63,"")</f>
        <v/>
      </c>
      <c r="E69" s="55" t="str">
        <f>IF(LEN('OSNOVNA PLAČA'!D63)&gt;0,'OSNOVNA PLAČA'!D63,"")</f>
        <v/>
      </c>
      <c r="F69" s="164">
        <f ca="1">IF(LEN(B69)&gt;0,'OBRAČUNANA OSNOVNA PLAČA'!P63,"")</f>
        <v>0</v>
      </c>
      <c r="G69" s="57"/>
      <c r="H69" s="57"/>
      <c r="I69" s="57"/>
      <c r="J69" s="57"/>
      <c r="K69" s="57"/>
      <c r="L69" s="178">
        <f t="shared" si="4"/>
        <v>0</v>
      </c>
      <c r="M69" s="179">
        <f t="shared" ca="1" si="18"/>
        <v>0</v>
      </c>
      <c r="N69" s="179">
        <f t="shared" ca="1" si="19"/>
        <v>0</v>
      </c>
      <c r="O69" s="180">
        <f t="shared" ca="1" si="5"/>
        <v>0</v>
      </c>
      <c r="P69" s="181">
        <f t="shared" ca="1" si="20"/>
        <v>0</v>
      </c>
      <c r="Q69" s="182">
        <f t="shared" ca="1" si="6"/>
        <v>0</v>
      </c>
      <c r="R69" s="182">
        <f ca="1">IF(LEN(B69)&gt;0,'11'!R69-'11'!Q69,"")</f>
        <v>0</v>
      </c>
      <c r="S69" s="183"/>
      <c r="T69" s="33"/>
      <c r="U69" s="33"/>
      <c r="V69" s="33"/>
      <c r="W69" s="33"/>
      <c r="X69" s="33"/>
      <c r="Y69" s="33"/>
      <c r="AB69" s="243">
        <f>ROW()</f>
        <v>69</v>
      </c>
      <c r="AC69" s="118">
        <f t="shared" ca="1" si="22"/>
        <v>0</v>
      </c>
      <c r="AD69" s="118">
        <f t="shared" ca="1" si="23"/>
        <v>0</v>
      </c>
      <c r="AE69" s="119" t="str">
        <f t="shared" ca="1" si="9"/>
        <v>-</v>
      </c>
      <c r="AF69" s="118" t="str">
        <f t="shared" ca="1" si="10"/>
        <v>-</v>
      </c>
      <c r="AG69" s="119" t="str">
        <f t="shared" ca="1" si="11"/>
        <v>-</v>
      </c>
      <c r="AH69" s="118" t="str">
        <f t="shared" ca="1" si="12"/>
        <v>-</v>
      </c>
      <c r="AI69" s="118">
        <f t="shared" ca="1" si="13"/>
        <v>0</v>
      </c>
      <c r="AJ69" s="120">
        <f t="shared" ca="1" si="14"/>
        <v>0</v>
      </c>
      <c r="AK69" s="118">
        <f t="shared" ca="1" si="24"/>
        <v>0</v>
      </c>
      <c r="AL69" s="118">
        <f t="shared" ca="1" si="25"/>
        <v>0</v>
      </c>
    </row>
    <row r="70" spans="1:38" ht="27" customHeight="1" x14ac:dyDescent="0.25">
      <c r="A70" s="53">
        <f>'OSNOVNA PLAČA'!A64</f>
        <v>55</v>
      </c>
      <c r="B70" s="333" t="str">
        <f t="shared" ca="1" si="21"/>
        <v>A55</v>
      </c>
      <c r="C70" s="333"/>
      <c r="D70" s="54" t="str">
        <f>IF(LEN('OSNOVNA PLAČA'!C64)&gt;0,'OSNOVNA PLAČA'!C64,"")</f>
        <v/>
      </c>
      <c r="E70" s="55" t="str">
        <f>IF(LEN('OSNOVNA PLAČA'!D64)&gt;0,'OSNOVNA PLAČA'!D64,"")</f>
        <v/>
      </c>
      <c r="F70" s="164">
        <f ca="1">IF(LEN(B70)&gt;0,'OBRAČUNANA OSNOVNA PLAČA'!P64,"")</f>
        <v>0</v>
      </c>
      <c r="G70" s="57"/>
      <c r="H70" s="57"/>
      <c r="I70" s="57"/>
      <c r="J70" s="57"/>
      <c r="K70" s="57"/>
      <c r="L70" s="178">
        <f t="shared" si="4"/>
        <v>0</v>
      </c>
      <c r="M70" s="179">
        <f t="shared" ca="1" si="18"/>
        <v>0</v>
      </c>
      <c r="N70" s="179">
        <f t="shared" ca="1" si="19"/>
        <v>0</v>
      </c>
      <c r="O70" s="180">
        <f t="shared" ca="1" si="5"/>
        <v>0</v>
      </c>
      <c r="P70" s="181">
        <f t="shared" ca="1" si="20"/>
        <v>0</v>
      </c>
      <c r="Q70" s="182">
        <f t="shared" ca="1" si="6"/>
        <v>0</v>
      </c>
      <c r="R70" s="182">
        <f ca="1">IF(LEN(B70)&gt;0,'11'!R70-'11'!Q70,"")</f>
        <v>0</v>
      </c>
      <c r="S70" s="183"/>
      <c r="T70" s="33"/>
      <c r="U70" s="33"/>
      <c r="V70" s="33"/>
      <c r="W70" s="33"/>
      <c r="X70" s="33"/>
      <c r="Y70" s="33"/>
      <c r="AB70" s="243">
        <f>ROW()</f>
        <v>70</v>
      </c>
      <c r="AC70" s="118">
        <f t="shared" ca="1" si="22"/>
        <v>0</v>
      </c>
      <c r="AD70" s="118">
        <f t="shared" ca="1" si="23"/>
        <v>0</v>
      </c>
      <c r="AE70" s="119" t="str">
        <f t="shared" ca="1" si="9"/>
        <v>-</v>
      </c>
      <c r="AF70" s="118" t="str">
        <f t="shared" ca="1" si="10"/>
        <v>-</v>
      </c>
      <c r="AG70" s="119" t="str">
        <f t="shared" ca="1" si="11"/>
        <v>-</v>
      </c>
      <c r="AH70" s="118" t="str">
        <f t="shared" ca="1" si="12"/>
        <v>-</v>
      </c>
      <c r="AI70" s="118">
        <f t="shared" ca="1" si="13"/>
        <v>0</v>
      </c>
      <c r="AJ70" s="120">
        <f t="shared" ca="1" si="14"/>
        <v>0</v>
      </c>
      <c r="AK70" s="118">
        <f t="shared" ca="1" si="24"/>
        <v>0</v>
      </c>
      <c r="AL70" s="118">
        <f t="shared" ca="1" si="25"/>
        <v>0</v>
      </c>
    </row>
    <row r="71" spans="1:38" ht="27" customHeight="1" x14ac:dyDescent="0.25">
      <c r="A71" s="53">
        <f>'OSNOVNA PLAČA'!A65</f>
        <v>56</v>
      </c>
      <c r="B71" s="333" t="str">
        <f t="shared" ca="1" si="21"/>
        <v>A56</v>
      </c>
      <c r="C71" s="333"/>
      <c r="D71" s="54" t="str">
        <f>IF(LEN('OSNOVNA PLAČA'!C65)&gt;0,'OSNOVNA PLAČA'!C65,"")</f>
        <v/>
      </c>
      <c r="E71" s="55" t="str">
        <f>IF(LEN('OSNOVNA PLAČA'!D65)&gt;0,'OSNOVNA PLAČA'!D65,"")</f>
        <v/>
      </c>
      <c r="F71" s="164">
        <f ca="1">IF(LEN(B71)&gt;0,'OBRAČUNANA OSNOVNA PLAČA'!P65,"")</f>
        <v>0</v>
      </c>
      <c r="G71" s="57"/>
      <c r="H71" s="57"/>
      <c r="I71" s="57"/>
      <c r="J71" s="57"/>
      <c r="K71" s="57"/>
      <c r="L71" s="178">
        <f t="shared" si="4"/>
        <v>0</v>
      </c>
      <c r="M71" s="179">
        <f t="shared" ca="1" si="18"/>
        <v>0</v>
      </c>
      <c r="N71" s="179">
        <f t="shared" ca="1" si="19"/>
        <v>0</v>
      </c>
      <c r="O71" s="180">
        <f t="shared" ca="1" si="5"/>
        <v>0</v>
      </c>
      <c r="P71" s="181">
        <f t="shared" ca="1" si="20"/>
        <v>0</v>
      </c>
      <c r="Q71" s="182">
        <f t="shared" ca="1" si="6"/>
        <v>0</v>
      </c>
      <c r="R71" s="182">
        <f ca="1">IF(LEN(B71)&gt;0,'11'!R71-'11'!Q71,"")</f>
        <v>0</v>
      </c>
      <c r="S71" s="183"/>
      <c r="T71" s="33"/>
      <c r="U71" s="33"/>
      <c r="V71" s="33"/>
      <c r="W71" s="33"/>
      <c r="X71" s="33"/>
      <c r="Y71" s="33"/>
      <c r="AB71" s="243">
        <f>ROW()</f>
        <v>71</v>
      </c>
      <c r="AC71" s="118">
        <f t="shared" ca="1" si="22"/>
        <v>0</v>
      </c>
      <c r="AD71" s="118">
        <f t="shared" ca="1" si="23"/>
        <v>0</v>
      </c>
      <c r="AE71" s="119" t="str">
        <f t="shared" ca="1" si="9"/>
        <v>-</v>
      </c>
      <c r="AF71" s="118" t="str">
        <f t="shared" ca="1" si="10"/>
        <v>-</v>
      </c>
      <c r="AG71" s="119" t="str">
        <f t="shared" ca="1" si="11"/>
        <v>-</v>
      </c>
      <c r="AH71" s="118" t="str">
        <f t="shared" ca="1" si="12"/>
        <v>-</v>
      </c>
      <c r="AI71" s="118">
        <f t="shared" ca="1" si="13"/>
        <v>0</v>
      </c>
      <c r="AJ71" s="120">
        <f t="shared" ca="1" si="14"/>
        <v>0</v>
      </c>
      <c r="AK71" s="118">
        <f t="shared" ca="1" si="24"/>
        <v>0</v>
      </c>
      <c r="AL71" s="118">
        <f t="shared" ca="1" si="25"/>
        <v>0</v>
      </c>
    </row>
    <row r="72" spans="1:38" ht="27" customHeight="1" x14ac:dyDescent="0.25">
      <c r="A72" s="53">
        <f>'OSNOVNA PLAČA'!A66</f>
        <v>57</v>
      </c>
      <c r="B72" s="333" t="str">
        <f t="shared" ca="1" si="21"/>
        <v>A57</v>
      </c>
      <c r="C72" s="333"/>
      <c r="D72" s="54" t="str">
        <f>IF(LEN('OSNOVNA PLAČA'!C66)&gt;0,'OSNOVNA PLAČA'!C66,"")</f>
        <v/>
      </c>
      <c r="E72" s="55" t="str">
        <f>IF(LEN('OSNOVNA PLAČA'!D66)&gt;0,'OSNOVNA PLAČA'!D66,"")</f>
        <v/>
      </c>
      <c r="F72" s="164">
        <f ca="1">IF(LEN(B72)&gt;0,'OBRAČUNANA OSNOVNA PLAČA'!P66,"")</f>
        <v>0</v>
      </c>
      <c r="G72" s="57"/>
      <c r="H72" s="57"/>
      <c r="I72" s="57"/>
      <c r="J72" s="57"/>
      <c r="K72" s="57"/>
      <c r="L72" s="178">
        <f t="shared" si="4"/>
        <v>0</v>
      </c>
      <c r="M72" s="179">
        <f t="shared" ca="1" si="18"/>
        <v>0</v>
      </c>
      <c r="N72" s="179">
        <f t="shared" ca="1" si="19"/>
        <v>0</v>
      </c>
      <c r="O72" s="180">
        <f t="shared" ca="1" si="5"/>
        <v>0</v>
      </c>
      <c r="P72" s="181">
        <f t="shared" ca="1" si="20"/>
        <v>0</v>
      </c>
      <c r="Q72" s="182">
        <f t="shared" ca="1" si="6"/>
        <v>0</v>
      </c>
      <c r="R72" s="182">
        <f ca="1">IF(LEN(B72)&gt;0,'11'!R72-'11'!Q72,"")</f>
        <v>0</v>
      </c>
      <c r="S72" s="183"/>
      <c r="T72" s="33"/>
      <c r="U72" s="33"/>
      <c r="V72" s="33"/>
      <c r="W72" s="33"/>
      <c r="X72" s="33"/>
      <c r="Y72" s="33"/>
      <c r="AB72" s="243">
        <f>ROW()</f>
        <v>72</v>
      </c>
      <c r="AC72" s="118">
        <f t="shared" ca="1" si="22"/>
        <v>0</v>
      </c>
      <c r="AD72" s="118">
        <f t="shared" ca="1" si="23"/>
        <v>0</v>
      </c>
      <c r="AE72" s="119" t="str">
        <f t="shared" ca="1" si="9"/>
        <v>-</v>
      </c>
      <c r="AF72" s="118" t="str">
        <f t="shared" ca="1" si="10"/>
        <v>-</v>
      </c>
      <c r="AG72" s="119" t="str">
        <f t="shared" ca="1" si="11"/>
        <v>-</v>
      </c>
      <c r="AH72" s="118" t="str">
        <f t="shared" ca="1" si="12"/>
        <v>-</v>
      </c>
      <c r="AI72" s="118">
        <f t="shared" ca="1" si="13"/>
        <v>0</v>
      </c>
      <c r="AJ72" s="120">
        <f t="shared" ca="1" si="14"/>
        <v>0</v>
      </c>
      <c r="AK72" s="118">
        <f t="shared" ca="1" si="24"/>
        <v>0</v>
      </c>
      <c r="AL72" s="118">
        <f t="shared" ca="1" si="25"/>
        <v>0</v>
      </c>
    </row>
    <row r="73" spans="1:38" ht="27" customHeight="1" x14ac:dyDescent="0.25">
      <c r="A73" s="53">
        <f>'OSNOVNA PLAČA'!A67</f>
        <v>58</v>
      </c>
      <c r="B73" s="333" t="str">
        <f t="shared" ca="1" si="21"/>
        <v>A58</v>
      </c>
      <c r="C73" s="333"/>
      <c r="D73" s="54" t="str">
        <f>IF(LEN('OSNOVNA PLAČA'!C67)&gt;0,'OSNOVNA PLAČA'!C67,"")</f>
        <v/>
      </c>
      <c r="E73" s="55" t="str">
        <f>IF(LEN('OSNOVNA PLAČA'!D67)&gt;0,'OSNOVNA PLAČA'!D67,"")</f>
        <v/>
      </c>
      <c r="F73" s="164">
        <f ca="1">IF(LEN(B73)&gt;0,'OBRAČUNANA OSNOVNA PLAČA'!P67,"")</f>
        <v>0</v>
      </c>
      <c r="G73" s="57"/>
      <c r="H73" s="57"/>
      <c r="I73" s="57"/>
      <c r="J73" s="57"/>
      <c r="K73" s="57"/>
      <c r="L73" s="178">
        <f t="shared" si="4"/>
        <v>0</v>
      </c>
      <c r="M73" s="179">
        <f t="shared" ca="1" si="18"/>
        <v>0</v>
      </c>
      <c r="N73" s="179">
        <f t="shared" ca="1" si="19"/>
        <v>0</v>
      </c>
      <c r="O73" s="180">
        <f t="shared" ca="1" si="5"/>
        <v>0</v>
      </c>
      <c r="P73" s="181">
        <f t="shared" ca="1" si="20"/>
        <v>0</v>
      </c>
      <c r="Q73" s="182">
        <f t="shared" ca="1" si="6"/>
        <v>0</v>
      </c>
      <c r="R73" s="182">
        <f ca="1">IF(LEN(B73)&gt;0,'11'!R73-'11'!Q73,"")</f>
        <v>0</v>
      </c>
      <c r="S73" s="183"/>
      <c r="T73" s="33"/>
      <c r="U73" s="33"/>
      <c r="V73" s="33"/>
      <c r="W73" s="33"/>
      <c r="X73" s="33"/>
      <c r="Y73" s="33"/>
      <c r="AB73" s="243">
        <f>ROW()</f>
        <v>73</v>
      </c>
      <c r="AC73" s="118">
        <f t="shared" ca="1" si="22"/>
        <v>0</v>
      </c>
      <c r="AD73" s="118">
        <f t="shared" ca="1" si="23"/>
        <v>0</v>
      </c>
      <c r="AE73" s="119" t="str">
        <f t="shared" ca="1" si="9"/>
        <v>-</v>
      </c>
      <c r="AF73" s="118" t="str">
        <f t="shared" ca="1" si="10"/>
        <v>-</v>
      </c>
      <c r="AG73" s="119" t="str">
        <f t="shared" ca="1" si="11"/>
        <v>-</v>
      </c>
      <c r="AH73" s="118" t="str">
        <f t="shared" ca="1" si="12"/>
        <v>-</v>
      </c>
      <c r="AI73" s="118">
        <f t="shared" ca="1" si="13"/>
        <v>0</v>
      </c>
      <c r="AJ73" s="120">
        <f t="shared" ca="1" si="14"/>
        <v>0</v>
      </c>
      <c r="AK73" s="118">
        <f t="shared" ca="1" si="24"/>
        <v>0</v>
      </c>
      <c r="AL73" s="118">
        <f t="shared" ca="1" si="25"/>
        <v>0</v>
      </c>
    </row>
    <row r="74" spans="1:38" ht="27" customHeight="1" x14ac:dyDescent="0.25">
      <c r="A74" s="53">
        <f>'OSNOVNA PLAČA'!A68</f>
        <v>59</v>
      </c>
      <c r="B74" s="333" t="str">
        <f t="shared" ca="1" si="21"/>
        <v>A59</v>
      </c>
      <c r="C74" s="333"/>
      <c r="D74" s="54" t="str">
        <f>IF(LEN('OSNOVNA PLAČA'!C68)&gt;0,'OSNOVNA PLAČA'!C68,"")</f>
        <v/>
      </c>
      <c r="E74" s="55" t="str">
        <f>IF(LEN('OSNOVNA PLAČA'!D68)&gt;0,'OSNOVNA PLAČA'!D68,"")</f>
        <v/>
      </c>
      <c r="F74" s="164">
        <f ca="1">IF(LEN(B74)&gt;0,'OBRAČUNANA OSNOVNA PLAČA'!P68,"")</f>
        <v>0</v>
      </c>
      <c r="G74" s="57"/>
      <c r="H74" s="57"/>
      <c r="I74" s="57"/>
      <c r="J74" s="57"/>
      <c r="K74" s="57"/>
      <c r="L74" s="178">
        <f t="shared" si="4"/>
        <v>0</v>
      </c>
      <c r="M74" s="179">
        <f t="shared" ca="1" si="18"/>
        <v>0</v>
      </c>
      <c r="N74" s="179">
        <f t="shared" ca="1" si="19"/>
        <v>0</v>
      </c>
      <c r="O74" s="180">
        <f t="shared" ca="1" si="5"/>
        <v>0</v>
      </c>
      <c r="P74" s="181">
        <f t="shared" ca="1" si="20"/>
        <v>0</v>
      </c>
      <c r="Q74" s="182">
        <f t="shared" ca="1" si="6"/>
        <v>0</v>
      </c>
      <c r="R74" s="182">
        <f ca="1">IF(LEN(B74)&gt;0,'11'!R74-'11'!Q74,"")</f>
        <v>0</v>
      </c>
      <c r="S74" s="183"/>
      <c r="T74" s="33"/>
      <c r="U74" s="33"/>
      <c r="V74" s="33"/>
      <c r="W74" s="33"/>
      <c r="X74" s="33"/>
      <c r="Y74" s="33"/>
      <c r="AB74" s="243">
        <f>ROW()</f>
        <v>74</v>
      </c>
      <c r="AC74" s="118">
        <f t="shared" ca="1" si="22"/>
        <v>0</v>
      </c>
      <c r="AD74" s="118">
        <f t="shared" ca="1" si="23"/>
        <v>0</v>
      </c>
      <c r="AE74" s="119" t="str">
        <f t="shared" ca="1" si="9"/>
        <v>-</v>
      </c>
      <c r="AF74" s="118" t="str">
        <f t="shared" ca="1" si="10"/>
        <v>-</v>
      </c>
      <c r="AG74" s="119" t="str">
        <f t="shared" ca="1" si="11"/>
        <v>-</v>
      </c>
      <c r="AH74" s="118" t="str">
        <f t="shared" ca="1" si="12"/>
        <v>-</v>
      </c>
      <c r="AI74" s="118">
        <f t="shared" ca="1" si="13"/>
        <v>0</v>
      </c>
      <c r="AJ74" s="120">
        <f t="shared" ca="1" si="14"/>
        <v>0</v>
      </c>
      <c r="AK74" s="118">
        <f t="shared" ca="1" si="24"/>
        <v>0</v>
      </c>
      <c r="AL74" s="118">
        <f t="shared" ca="1" si="25"/>
        <v>0</v>
      </c>
    </row>
    <row r="75" spans="1:38" ht="27" customHeight="1" x14ac:dyDescent="0.25">
      <c r="A75" s="53">
        <f>'OSNOVNA PLAČA'!A69</f>
        <v>60</v>
      </c>
      <c r="B75" s="333" t="str">
        <f t="shared" ca="1" si="21"/>
        <v>A60</v>
      </c>
      <c r="C75" s="333"/>
      <c r="D75" s="54" t="str">
        <f>IF(LEN('OSNOVNA PLAČA'!C69)&gt;0,'OSNOVNA PLAČA'!C69,"")</f>
        <v/>
      </c>
      <c r="E75" s="55" t="str">
        <f>IF(LEN('OSNOVNA PLAČA'!D69)&gt;0,'OSNOVNA PLAČA'!D69,"")</f>
        <v/>
      </c>
      <c r="F75" s="164">
        <f ca="1">IF(LEN(B75)&gt;0,'OBRAČUNANA OSNOVNA PLAČA'!P69,"")</f>
        <v>0</v>
      </c>
      <c r="G75" s="57"/>
      <c r="H75" s="57"/>
      <c r="I75" s="57"/>
      <c r="J75" s="57"/>
      <c r="K75" s="57"/>
      <c r="L75" s="178">
        <f t="shared" si="4"/>
        <v>0</v>
      </c>
      <c r="M75" s="179">
        <f t="shared" ca="1" si="18"/>
        <v>0</v>
      </c>
      <c r="N75" s="179">
        <f t="shared" ca="1" si="19"/>
        <v>0</v>
      </c>
      <c r="O75" s="180">
        <f t="shared" ca="1" si="5"/>
        <v>0</v>
      </c>
      <c r="P75" s="181">
        <f t="shared" ca="1" si="20"/>
        <v>0</v>
      </c>
      <c r="Q75" s="182">
        <f t="shared" ca="1" si="6"/>
        <v>0</v>
      </c>
      <c r="R75" s="182">
        <f ca="1">IF(LEN(B75)&gt;0,'11'!R75-'11'!Q75,"")</f>
        <v>0</v>
      </c>
      <c r="S75" s="183"/>
      <c r="T75" s="33"/>
      <c r="U75" s="33"/>
      <c r="V75" s="33"/>
      <c r="W75" s="33"/>
      <c r="X75" s="33"/>
      <c r="Y75" s="33"/>
      <c r="AB75" s="243">
        <f>ROW()</f>
        <v>75</v>
      </c>
      <c r="AC75" s="118">
        <f t="shared" ca="1" si="22"/>
        <v>0</v>
      </c>
      <c r="AD75" s="118">
        <f t="shared" ca="1" si="23"/>
        <v>0</v>
      </c>
      <c r="AE75" s="119" t="str">
        <f t="shared" ca="1" si="9"/>
        <v>-</v>
      </c>
      <c r="AF75" s="118" t="str">
        <f t="shared" ca="1" si="10"/>
        <v>-</v>
      </c>
      <c r="AG75" s="119" t="str">
        <f t="shared" ca="1" si="11"/>
        <v>-</v>
      </c>
      <c r="AH75" s="118" t="str">
        <f t="shared" ca="1" si="12"/>
        <v>-</v>
      </c>
      <c r="AI75" s="118">
        <f t="shared" ca="1" si="13"/>
        <v>0</v>
      </c>
      <c r="AJ75" s="120">
        <f t="shared" ca="1" si="14"/>
        <v>0</v>
      </c>
      <c r="AK75" s="118">
        <f t="shared" ca="1" si="24"/>
        <v>0</v>
      </c>
      <c r="AL75" s="118">
        <f t="shared" ca="1" si="25"/>
        <v>0</v>
      </c>
    </row>
    <row r="76" spans="1:38" ht="27" customHeight="1" x14ac:dyDescent="0.25">
      <c r="A76" s="53">
        <f>'OSNOVNA PLAČA'!A70</f>
        <v>61</v>
      </c>
      <c r="B76" s="333" t="str">
        <f t="shared" ca="1" si="21"/>
        <v>A61</v>
      </c>
      <c r="C76" s="333"/>
      <c r="D76" s="54" t="str">
        <f>IF(LEN('OSNOVNA PLAČA'!C70)&gt;0,'OSNOVNA PLAČA'!C70,"")</f>
        <v/>
      </c>
      <c r="E76" s="55" t="str">
        <f>IF(LEN('OSNOVNA PLAČA'!D70)&gt;0,'OSNOVNA PLAČA'!D70,"")</f>
        <v/>
      </c>
      <c r="F76" s="164">
        <f ca="1">IF(LEN(B76)&gt;0,'OBRAČUNANA OSNOVNA PLAČA'!P70,"")</f>
        <v>0</v>
      </c>
      <c r="G76" s="57"/>
      <c r="H76" s="57"/>
      <c r="I76" s="57"/>
      <c r="J76" s="57"/>
      <c r="K76" s="57"/>
      <c r="L76" s="178">
        <f t="shared" si="4"/>
        <v>0</v>
      </c>
      <c r="M76" s="179">
        <f t="shared" ca="1" si="18"/>
        <v>0</v>
      </c>
      <c r="N76" s="179">
        <f t="shared" ca="1" si="19"/>
        <v>0</v>
      </c>
      <c r="O76" s="180">
        <f t="shared" ca="1" si="5"/>
        <v>0</v>
      </c>
      <c r="P76" s="181">
        <f t="shared" ca="1" si="20"/>
        <v>0</v>
      </c>
      <c r="Q76" s="182">
        <f t="shared" ca="1" si="6"/>
        <v>0</v>
      </c>
      <c r="R76" s="182">
        <f ca="1">IF(LEN(B76)&gt;0,'11'!R76-'11'!Q76,"")</f>
        <v>0</v>
      </c>
      <c r="S76" s="183"/>
      <c r="T76" s="33"/>
      <c r="U76" s="33"/>
      <c r="V76" s="33"/>
      <c r="W76" s="33"/>
      <c r="X76" s="33"/>
      <c r="Y76" s="33"/>
      <c r="AB76" s="243">
        <f>ROW()</f>
        <v>76</v>
      </c>
      <c r="AC76" s="118">
        <f t="shared" ca="1" si="22"/>
        <v>0</v>
      </c>
      <c r="AD76" s="118">
        <f t="shared" ca="1" si="23"/>
        <v>0</v>
      </c>
      <c r="AE76" s="119" t="str">
        <f t="shared" ca="1" si="9"/>
        <v>-</v>
      </c>
      <c r="AF76" s="118" t="str">
        <f t="shared" ca="1" si="10"/>
        <v>-</v>
      </c>
      <c r="AG76" s="119" t="str">
        <f t="shared" ca="1" si="11"/>
        <v>-</v>
      </c>
      <c r="AH76" s="118" t="str">
        <f t="shared" ca="1" si="12"/>
        <v>-</v>
      </c>
      <c r="AI76" s="118">
        <f t="shared" ca="1" si="13"/>
        <v>0</v>
      </c>
      <c r="AJ76" s="120">
        <f t="shared" ca="1" si="14"/>
        <v>0</v>
      </c>
      <c r="AK76" s="118">
        <f t="shared" ca="1" si="24"/>
        <v>0</v>
      </c>
      <c r="AL76" s="118">
        <f t="shared" ca="1" si="25"/>
        <v>0</v>
      </c>
    </row>
    <row r="77" spans="1:38" ht="27" customHeight="1" x14ac:dyDescent="0.25">
      <c r="A77" s="53">
        <f>'OSNOVNA PLAČA'!A71</f>
        <v>62</v>
      </c>
      <c r="B77" s="333" t="str">
        <f t="shared" ca="1" si="21"/>
        <v>A62</v>
      </c>
      <c r="C77" s="333"/>
      <c r="D77" s="54" t="str">
        <f>IF(LEN('OSNOVNA PLAČA'!C71)&gt;0,'OSNOVNA PLAČA'!C71,"")</f>
        <v/>
      </c>
      <c r="E77" s="55" t="str">
        <f>IF(LEN('OSNOVNA PLAČA'!D71)&gt;0,'OSNOVNA PLAČA'!D71,"")</f>
        <v/>
      </c>
      <c r="F77" s="164">
        <f ca="1">IF(LEN(B77)&gt;0,'OBRAČUNANA OSNOVNA PLAČA'!P71,"")</f>
        <v>0</v>
      </c>
      <c r="G77" s="57"/>
      <c r="H77" s="57"/>
      <c r="I77" s="57"/>
      <c r="J77" s="57"/>
      <c r="K77" s="57"/>
      <c r="L77" s="178">
        <f t="shared" si="4"/>
        <v>0</v>
      </c>
      <c r="M77" s="179">
        <f t="shared" ca="1" si="18"/>
        <v>0</v>
      </c>
      <c r="N77" s="179">
        <f t="shared" ca="1" si="19"/>
        <v>0</v>
      </c>
      <c r="O77" s="180">
        <f t="shared" ca="1" si="5"/>
        <v>0</v>
      </c>
      <c r="P77" s="181">
        <f t="shared" ca="1" si="20"/>
        <v>0</v>
      </c>
      <c r="Q77" s="182">
        <f t="shared" ca="1" si="6"/>
        <v>0</v>
      </c>
      <c r="R77" s="182">
        <f ca="1">IF(LEN(B77)&gt;0,'11'!R77-'11'!Q77,"")</f>
        <v>0</v>
      </c>
      <c r="S77" s="183"/>
      <c r="T77" s="33"/>
      <c r="U77" s="33"/>
      <c r="V77" s="33"/>
      <c r="W77" s="33"/>
      <c r="X77" s="33"/>
      <c r="Y77" s="33"/>
      <c r="AB77" s="243">
        <f>ROW()</f>
        <v>77</v>
      </c>
      <c r="AC77" s="118">
        <f t="shared" ca="1" si="22"/>
        <v>0</v>
      </c>
      <c r="AD77" s="118">
        <f t="shared" ca="1" si="23"/>
        <v>0</v>
      </c>
      <c r="AE77" s="119" t="str">
        <f t="shared" ca="1" si="9"/>
        <v>-</v>
      </c>
      <c r="AF77" s="118" t="str">
        <f t="shared" ca="1" si="10"/>
        <v>-</v>
      </c>
      <c r="AG77" s="119" t="str">
        <f t="shared" ca="1" si="11"/>
        <v>-</v>
      </c>
      <c r="AH77" s="118" t="str">
        <f t="shared" ca="1" si="12"/>
        <v>-</v>
      </c>
      <c r="AI77" s="118">
        <f t="shared" ca="1" si="13"/>
        <v>0</v>
      </c>
      <c r="AJ77" s="120">
        <f t="shared" ca="1" si="14"/>
        <v>0</v>
      </c>
      <c r="AK77" s="118">
        <f t="shared" ca="1" si="24"/>
        <v>0</v>
      </c>
      <c r="AL77" s="118">
        <f t="shared" ca="1" si="25"/>
        <v>0</v>
      </c>
    </row>
    <row r="78" spans="1:38" ht="27" customHeight="1" x14ac:dyDescent="0.25">
      <c r="A78" s="53">
        <f>'OSNOVNA PLAČA'!A72</f>
        <v>63</v>
      </c>
      <c r="B78" s="333" t="str">
        <f t="shared" ca="1" si="21"/>
        <v>A63</v>
      </c>
      <c r="C78" s="333"/>
      <c r="D78" s="54" t="str">
        <f>IF(LEN('OSNOVNA PLAČA'!C72)&gt;0,'OSNOVNA PLAČA'!C72,"")</f>
        <v/>
      </c>
      <c r="E78" s="55" t="str">
        <f>IF(LEN('OSNOVNA PLAČA'!D72)&gt;0,'OSNOVNA PLAČA'!D72,"")</f>
        <v/>
      </c>
      <c r="F78" s="164">
        <f ca="1">IF(LEN(B78)&gt;0,'OBRAČUNANA OSNOVNA PLAČA'!P72,"")</f>
        <v>0</v>
      </c>
      <c r="G78" s="57"/>
      <c r="H78" s="57"/>
      <c r="I78" s="57"/>
      <c r="J78" s="57"/>
      <c r="K78" s="57"/>
      <c r="L78" s="178">
        <f t="shared" si="4"/>
        <v>0</v>
      </c>
      <c r="M78" s="179">
        <f t="shared" ca="1" si="18"/>
        <v>0</v>
      </c>
      <c r="N78" s="179">
        <f t="shared" ca="1" si="19"/>
        <v>0</v>
      </c>
      <c r="O78" s="180">
        <f t="shared" ca="1" si="5"/>
        <v>0</v>
      </c>
      <c r="P78" s="181">
        <f t="shared" ca="1" si="20"/>
        <v>0</v>
      </c>
      <c r="Q78" s="182">
        <f t="shared" ca="1" si="6"/>
        <v>0</v>
      </c>
      <c r="R78" s="182">
        <f ca="1">IF(LEN(B78)&gt;0,'11'!R78-'11'!Q78,"")</f>
        <v>0</v>
      </c>
      <c r="S78" s="183"/>
      <c r="T78" s="33"/>
      <c r="U78" s="33"/>
      <c r="V78" s="33"/>
      <c r="W78" s="33"/>
      <c r="X78" s="33"/>
      <c r="Y78" s="33"/>
      <c r="AB78" s="243">
        <f>ROW()</f>
        <v>78</v>
      </c>
      <c r="AC78" s="118">
        <f t="shared" ca="1" si="22"/>
        <v>0</v>
      </c>
      <c r="AD78" s="118">
        <f t="shared" ca="1" si="23"/>
        <v>0</v>
      </c>
      <c r="AE78" s="119" t="str">
        <f t="shared" ca="1" si="9"/>
        <v>-</v>
      </c>
      <c r="AF78" s="118" t="str">
        <f t="shared" ca="1" si="10"/>
        <v>-</v>
      </c>
      <c r="AG78" s="119" t="str">
        <f t="shared" ca="1" si="11"/>
        <v>-</v>
      </c>
      <c r="AH78" s="118" t="str">
        <f t="shared" ca="1" si="12"/>
        <v>-</v>
      </c>
      <c r="AI78" s="118">
        <f t="shared" ca="1" si="13"/>
        <v>0</v>
      </c>
      <c r="AJ78" s="120">
        <f t="shared" ca="1" si="14"/>
        <v>0</v>
      </c>
      <c r="AK78" s="118">
        <f t="shared" ca="1" si="24"/>
        <v>0</v>
      </c>
      <c r="AL78" s="118">
        <f t="shared" ca="1" si="25"/>
        <v>0</v>
      </c>
    </row>
    <row r="79" spans="1:38" ht="27" customHeight="1" x14ac:dyDescent="0.25">
      <c r="A79" s="53">
        <f>'OSNOVNA PLAČA'!A73</f>
        <v>64</v>
      </c>
      <c r="B79" s="333" t="str">
        <f t="shared" ca="1" si="21"/>
        <v>A64</v>
      </c>
      <c r="C79" s="333"/>
      <c r="D79" s="54" t="str">
        <f>IF(LEN('OSNOVNA PLAČA'!C73)&gt;0,'OSNOVNA PLAČA'!C73,"")</f>
        <v/>
      </c>
      <c r="E79" s="55" t="str">
        <f>IF(LEN('OSNOVNA PLAČA'!D73)&gt;0,'OSNOVNA PLAČA'!D73,"")</f>
        <v/>
      </c>
      <c r="F79" s="164">
        <f ca="1">IF(LEN(B79)&gt;0,'OBRAČUNANA OSNOVNA PLAČA'!P73,"")</f>
        <v>0</v>
      </c>
      <c r="G79" s="57"/>
      <c r="H79" s="57"/>
      <c r="I79" s="57"/>
      <c r="J79" s="57"/>
      <c r="K79" s="57"/>
      <c r="L79" s="178">
        <f t="shared" si="4"/>
        <v>0</v>
      </c>
      <c r="M79" s="179">
        <f t="shared" ca="1" si="18"/>
        <v>0</v>
      </c>
      <c r="N79" s="179">
        <f t="shared" ca="1" si="19"/>
        <v>0</v>
      </c>
      <c r="O79" s="180">
        <f t="shared" ca="1" si="5"/>
        <v>0</v>
      </c>
      <c r="P79" s="181">
        <f t="shared" ca="1" si="20"/>
        <v>0</v>
      </c>
      <c r="Q79" s="182">
        <f t="shared" ca="1" si="6"/>
        <v>0</v>
      </c>
      <c r="R79" s="182">
        <f ca="1">IF(LEN(B79)&gt;0,'11'!R79-'11'!Q79,"")</f>
        <v>0</v>
      </c>
      <c r="S79" s="183"/>
      <c r="T79" s="33"/>
      <c r="U79" s="33"/>
      <c r="V79" s="33"/>
      <c r="W79" s="33"/>
      <c r="X79" s="33"/>
      <c r="Y79" s="33"/>
      <c r="AB79" s="243">
        <f>ROW()</f>
        <v>79</v>
      </c>
      <c r="AC79" s="118">
        <f t="shared" ca="1" si="22"/>
        <v>0</v>
      </c>
      <c r="AD79" s="118">
        <f t="shared" ca="1" si="23"/>
        <v>0</v>
      </c>
      <c r="AE79" s="119" t="str">
        <f t="shared" ca="1" si="9"/>
        <v>-</v>
      </c>
      <c r="AF79" s="118" t="str">
        <f t="shared" ca="1" si="10"/>
        <v>-</v>
      </c>
      <c r="AG79" s="119" t="str">
        <f t="shared" ca="1" si="11"/>
        <v>-</v>
      </c>
      <c r="AH79" s="118" t="str">
        <f t="shared" ca="1" si="12"/>
        <v>-</v>
      </c>
      <c r="AI79" s="118">
        <f t="shared" ca="1" si="13"/>
        <v>0</v>
      </c>
      <c r="AJ79" s="120">
        <f t="shared" ca="1" si="14"/>
        <v>0</v>
      </c>
      <c r="AK79" s="118">
        <f t="shared" ca="1" si="24"/>
        <v>0</v>
      </c>
      <c r="AL79" s="118">
        <f t="shared" ca="1" si="25"/>
        <v>0</v>
      </c>
    </row>
    <row r="80" spans="1:38" ht="27" customHeight="1" x14ac:dyDescent="0.25">
      <c r="A80" s="53">
        <f>'OSNOVNA PLAČA'!A74</f>
        <v>65</v>
      </c>
      <c r="B80" s="333" t="str">
        <f t="shared" ca="1" si="21"/>
        <v>A65</v>
      </c>
      <c r="C80" s="333"/>
      <c r="D80" s="54" t="str">
        <f>IF(LEN('OSNOVNA PLAČA'!C74)&gt;0,'OSNOVNA PLAČA'!C74,"")</f>
        <v/>
      </c>
      <c r="E80" s="55" t="str">
        <f>IF(LEN('OSNOVNA PLAČA'!D74)&gt;0,'OSNOVNA PLAČA'!D74,"")</f>
        <v/>
      </c>
      <c r="F80" s="164">
        <f ca="1">IF(LEN(B80)&gt;0,'OBRAČUNANA OSNOVNA PLAČA'!P74,"")</f>
        <v>0</v>
      </c>
      <c r="G80" s="57"/>
      <c r="H80" s="57"/>
      <c r="I80" s="57"/>
      <c r="J80" s="57"/>
      <c r="K80" s="57"/>
      <c r="L80" s="178">
        <f t="shared" ref="L80:L143" si="26">+G80+H80+I80+J80+K80</f>
        <v>0</v>
      </c>
      <c r="M80" s="179">
        <f t="shared" ca="1" si="18"/>
        <v>0</v>
      </c>
      <c r="N80" s="179">
        <f t="shared" ca="1" si="19"/>
        <v>0</v>
      </c>
      <c r="O80" s="180">
        <f t="shared" ref="O80:O143" ca="1" si="27">IF(LEN(B80)&gt;0,M80*$P$267,"")</f>
        <v>0</v>
      </c>
      <c r="P80" s="181">
        <f t="shared" ca="1" si="20"/>
        <v>0</v>
      </c>
      <c r="Q80" s="182">
        <f t="shared" ref="Q80:Q143" ca="1" si="28">MIN(P80,R80)</f>
        <v>0</v>
      </c>
      <c r="R80" s="182">
        <f ca="1">IF(LEN(B80)&gt;0,'11'!R80-'11'!Q80,"")</f>
        <v>0</v>
      </c>
      <c r="S80" s="183"/>
      <c r="T80" s="33"/>
      <c r="U80" s="33"/>
      <c r="V80" s="33"/>
      <c r="W80" s="33"/>
      <c r="X80" s="33"/>
      <c r="Y80" s="33"/>
      <c r="AB80" s="243">
        <f>ROW()</f>
        <v>80</v>
      </c>
      <c r="AC80" s="118">
        <f t="shared" ca="1" si="22"/>
        <v>0</v>
      </c>
      <c r="AD80" s="118">
        <f t="shared" ca="1" si="23"/>
        <v>0</v>
      </c>
      <c r="AE80" s="119" t="str">
        <f t="shared" ref="AE80:AE143" ca="1" si="29">IF(AC80&gt;=AD80,"-",$L80/(5*MAX($M$271:$M$272)))</f>
        <v>-</v>
      </c>
      <c r="AF80" s="118" t="str">
        <f t="shared" ref="AF80:AF143" ca="1" si="30">IF(AC80&gt;=AD80,"-",$L80/(5*MAX($M$271:$M$272))*AK80)</f>
        <v>-</v>
      </c>
      <c r="AG80" s="119" t="str">
        <f t="shared" ref="AG80:AG143" ca="1" si="31">IF(AE80="-","-",AE80*$AF$267)</f>
        <v>-</v>
      </c>
      <c r="AH80" s="118" t="str">
        <f t="shared" ref="AH80:AH143" ca="1" si="32">IF(AF80="-","-",AF80*$AF$267)</f>
        <v>-</v>
      </c>
      <c r="AI80" s="118">
        <f t="shared" ref="AI80:AI143" ca="1" si="33">IF(AG80="-",0,MIN(AH80,R80))</f>
        <v>0</v>
      </c>
      <c r="AJ80" s="120">
        <f t="shared" ref="AJ80:AJ143" ca="1" si="34">+AD80-AC80</f>
        <v>0</v>
      </c>
      <c r="AK80" s="118">
        <f t="shared" ca="1" si="24"/>
        <v>0</v>
      </c>
      <c r="AL80" s="118">
        <f t="shared" ca="1" si="25"/>
        <v>0</v>
      </c>
    </row>
    <row r="81" spans="1:38" ht="27" customHeight="1" x14ac:dyDescent="0.25">
      <c r="A81" s="53">
        <f>'OSNOVNA PLAČA'!A75</f>
        <v>66</v>
      </c>
      <c r="B81" s="333" t="str">
        <f t="shared" ca="1" si="21"/>
        <v>A66</v>
      </c>
      <c r="C81" s="333"/>
      <c r="D81" s="54" t="str">
        <f>IF(LEN('OSNOVNA PLAČA'!C75)&gt;0,'OSNOVNA PLAČA'!C75,"")</f>
        <v/>
      </c>
      <c r="E81" s="55" t="str">
        <f>IF(LEN('OSNOVNA PLAČA'!D75)&gt;0,'OSNOVNA PLAČA'!D75,"")</f>
        <v/>
      </c>
      <c r="F81" s="164">
        <f ca="1">IF(LEN(B81)&gt;0,'OBRAČUNANA OSNOVNA PLAČA'!P75,"")</f>
        <v>0</v>
      </c>
      <c r="G81" s="57"/>
      <c r="H81" s="57"/>
      <c r="I81" s="57"/>
      <c r="J81" s="57"/>
      <c r="K81" s="57"/>
      <c r="L81" s="178">
        <f t="shared" si="26"/>
        <v>0</v>
      </c>
      <c r="M81" s="179">
        <f t="shared" ref="M81:M144" ca="1" si="35">IF(LEN(B81)&gt;0,L81/5,"")</f>
        <v>0</v>
      </c>
      <c r="N81" s="179">
        <f t="shared" ref="N81:N144" ca="1" si="36">IF(LEN(B81)&gt;0,F81*M81,"")</f>
        <v>0</v>
      </c>
      <c r="O81" s="180">
        <f t="shared" ca="1" si="27"/>
        <v>0</v>
      </c>
      <c r="P81" s="181">
        <f t="shared" ref="P81:P144" ca="1" si="37">IF(LEN(B81)&gt;0,F81*O81,"")</f>
        <v>0</v>
      </c>
      <c r="Q81" s="182">
        <f t="shared" ca="1" si="28"/>
        <v>0</v>
      </c>
      <c r="R81" s="182">
        <f ca="1">IF(LEN(B81)&gt;0,'11'!R81-'11'!Q81,"")</f>
        <v>0</v>
      </c>
      <c r="S81" s="183"/>
      <c r="T81" s="33"/>
      <c r="U81" s="33"/>
      <c r="V81" s="33"/>
      <c r="W81" s="33"/>
      <c r="X81" s="33"/>
      <c r="Y81" s="33"/>
      <c r="AB81" s="243">
        <f>ROW()</f>
        <v>81</v>
      </c>
      <c r="AC81" s="118">
        <f t="shared" ca="1" si="22"/>
        <v>0</v>
      </c>
      <c r="AD81" s="118">
        <f t="shared" ca="1" si="23"/>
        <v>0</v>
      </c>
      <c r="AE81" s="119" t="str">
        <f t="shared" ca="1" si="29"/>
        <v>-</v>
      </c>
      <c r="AF81" s="118" t="str">
        <f t="shared" ca="1" si="30"/>
        <v>-</v>
      </c>
      <c r="AG81" s="119" t="str">
        <f t="shared" ca="1" si="31"/>
        <v>-</v>
      </c>
      <c r="AH81" s="118" t="str">
        <f t="shared" ca="1" si="32"/>
        <v>-</v>
      </c>
      <c r="AI81" s="118">
        <f t="shared" ca="1" si="33"/>
        <v>0</v>
      </c>
      <c r="AJ81" s="120">
        <f t="shared" ca="1" si="34"/>
        <v>0</v>
      </c>
      <c r="AK81" s="118">
        <f t="shared" ca="1" si="24"/>
        <v>0</v>
      </c>
      <c r="AL81" s="118">
        <f t="shared" ca="1" si="25"/>
        <v>0</v>
      </c>
    </row>
    <row r="82" spans="1:38" ht="27" customHeight="1" x14ac:dyDescent="0.25">
      <c r="A82" s="53">
        <f>'OSNOVNA PLAČA'!A76</f>
        <v>67</v>
      </c>
      <c r="B82" s="333" t="str">
        <f t="shared" ca="1" si="21"/>
        <v>A67</v>
      </c>
      <c r="C82" s="333"/>
      <c r="D82" s="54" t="str">
        <f>IF(LEN('OSNOVNA PLAČA'!C76)&gt;0,'OSNOVNA PLAČA'!C76,"")</f>
        <v/>
      </c>
      <c r="E82" s="55" t="str">
        <f>IF(LEN('OSNOVNA PLAČA'!D76)&gt;0,'OSNOVNA PLAČA'!D76,"")</f>
        <v/>
      </c>
      <c r="F82" s="164">
        <f ca="1">IF(LEN(B82)&gt;0,'OBRAČUNANA OSNOVNA PLAČA'!P76,"")</f>
        <v>0</v>
      </c>
      <c r="G82" s="57"/>
      <c r="H82" s="57"/>
      <c r="I82" s="57"/>
      <c r="J82" s="57"/>
      <c r="K82" s="57"/>
      <c r="L82" s="178">
        <f t="shared" si="26"/>
        <v>0</v>
      </c>
      <c r="M82" s="179">
        <f t="shared" ca="1" si="35"/>
        <v>0</v>
      </c>
      <c r="N82" s="179">
        <f t="shared" ca="1" si="36"/>
        <v>0</v>
      </c>
      <c r="O82" s="180">
        <f t="shared" ca="1" si="27"/>
        <v>0</v>
      </c>
      <c r="P82" s="181">
        <f t="shared" ca="1" si="37"/>
        <v>0</v>
      </c>
      <c r="Q82" s="182">
        <f t="shared" ca="1" si="28"/>
        <v>0</v>
      </c>
      <c r="R82" s="182">
        <f ca="1">IF(LEN(B82)&gt;0,'11'!R82-'11'!Q82,"")</f>
        <v>0</v>
      </c>
      <c r="S82" s="183"/>
      <c r="T82" s="33"/>
      <c r="U82" s="33"/>
      <c r="V82" s="33"/>
      <c r="W82" s="33"/>
      <c r="X82" s="33"/>
      <c r="Y82" s="33"/>
      <c r="AB82" s="243">
        <f>ROW()</f>
        <v>82</v>
      </c>
      <c r="AC82" s="118">
        <f t="shared" ca="1" si="22"/>
        <v>0</v>
      </c>
      <c r="AD82" s="118">
        <f t="shared" ca="1" si="23"/>
        <v>0</v>
      </c>
      <c r="AE82" s="119" t="str">
        <f t="shared" ca="1" si="29"/>
        <v>-</v>
      </c>
      <c r="AF82" s="118" t="str">
        <f t="shared" ca="1" si="30"/>
        <v>-</v>
      </c>
      <c r="AG82" s="119" t="str">
        <f t="shared" ca="1" si="31"/>
        <v>-</v>
      </c>
      <c r="AH82" s="118" t="str">
        <f t="shared" ca="1" si="32"/>
        <v>-</v>
      </c>
      <c r="AI82" s="118">
        <f t="shared" ca="1" si="33"/>
        <v>0</v>
      </c>
      <c r="AJ82" s="120">
        <f t="shared" ca="1" si="34"/>
        <v>0</v>
      </c>
      <c r="AK82" s="118">
        <f t="shared" ca="1" si="24"/>
        <v>0</v>
      </c>
      <c r="AL82" s="118">
        <f t="shared" ca="1" si="25"/>
        <v>0</v>
      </c>
    </row>
    <row r="83" spans="1:38" ht="27" customHeight="1" x14ac:dyDescent="0.25">
      <c r="A83" s="53">
        <f>'OSNOVNA PLAČA'!A77</f>
        <v>68</v>
      </c>
      <c r="B83" s="333" t="str">
        <f t="shared" ca="1" si="21"/>
        <v>A68</v>
      </c>
      <c r="C83" s="333"/>
      <c r="D83" s="54" t="str">
        <f>IF(LEN('OSNOVNA PLAČA'!C77)&gt;0,'OSNOVNA PLAČA'!C77,"")</f>
        <v/>
      </c>
      <c r="E83" s="55" t="str">
        <f>IF(LEN('OSNOVNA PLAČA'!D77)&gt;0,'OSNOVNA PLAČA'!D77,"")</f>
        <v/>
      </c>
      <c r="F83" s="164">
        <f ca="1">IF(LEN(B83)&gt;0,'OBRAČUNANA OSNOVNA PLAČA'!P77,"")</f>
        <v>0</v>
      </c>
      <c r="G83" s="57"/>
      <c r="H83" s="57"/>
      <c r="I83" s="57"/>
      <c r="J83" s="57"/>
      <c r="K83" s="57"/>
      <c r="L83" s="178">
        <f t="shared" si="26"/>
        <v>0</v>
      </c>
      <c r="M83" s="179">
        <f t="shared" ca="1" si="35"/>
        <v>0</v>
      </c>
      <c r="N83" s="179">
        <f t="shared" ca="1" si="36"/>
        <v>0</v>
      </c>
      <c r="O83" s="180">
        <f t="shared" ca="1" si="27"/>
        <v>0</v>
      </c>
      <c r="P83" s="181">
        <f t="shared" ca="1" si="37"/>
        <v>0</v>
      </c>
      <c r="Q83" s="182">
        <f t="shared" ca="1" si="28"/>
        <v>0</v>
      </c>
      <c r="R83" s="182">
        <f ca="1">IF(LEN(B83)&gt;0,'11'!R83-'11'!Q83,"")</f>
        <v>0</v>
      </c>
      <c r="S83" s="183"/>
      <c r="T83" s="33"/>
      <c r="U83" s="33"/>
      <c r="V83" s="33"/>
      <c r="W83" s="33"/>
      <c r="X83" s="33"/>
      <c r="Y83" s="33"/>
      <c r="AB83" s="243">
        <f>ROW()</f>
        <v>83</v>
      </c>
      <c r="AC83" s="118">
        <f t="shared" ca="1" si="22"/>
        <v>0</v>
      </c>
      <c r="AD83" s="118">
        <f t="shared" ca="1" si="23"/>
        <v>0</v>
      </c>
      <c r="AE83" s="119" t="str">
        <f t="shared" ca="1" si="29"/>
        <v>-</v>
      </c>
      <c r="AF83" s="118" t="str">
        <f t="shared" ca="1" si="30"/>
        <v>-</v>
      </c>
      <c r="AG83" s="119" t="str">
        <f t="shared" ca="1" si="31"/>
        <v>-</v>
      </c>
      <c r="AH83" s="118" t="str">
        <f t="shared" ca="1" si="32"/>
        <v>-</v>
      </c>
      <c r="AI83" s="118">
        <f t="shared" ca="1" si="33"/>
        <v>0</v>
      </c>
      <c r="AJ83" s="120">
        <f t="shared" ca="1" si="34"/>
        <v>0</v>
      </c>
      <c r="AK83" s="118">
        <f t="shared" ca="1" si="24"/>
        <v>0</v>
      </c>
      <c r="AL83" s="118">
        <f t="shared" ca="1" si="25"/>
        <v>0</v>
      </c>
    </row>
    <row r="84" spans="1:38" ht="27" customHeight="1" x14ac:dyDescent="0.25">
      <c r="A84" s="53">
        <f>'OSNOVNA PLAČA'!A78</f>
        <v>69</v>
      </c>
      <c r="B84" s="333" t="str">
        <f t="shared" ca="1" si="21"/>
        <v>A69</v>
      </c>
      <c r="C84" s="333"/>
      <c r="D84" s="54" t="str">
        <f>IF(LEN('OSNOVNA PLAČA'!C78)&gt;0,'OSNOVNA PLAČA'!C78,"")</f>
        <v/>
      </c>
      <c r="E84" s="55" t="str">
        <f>IF(LEN('OSNOVNA PLAČA'!D78)&gt;0,'OSNOVNA PLAČA'!D78,"")</f>
        <v/>
      </c>
      <c r="F84" s="164">
        <f ca="1">IF(LEN(B84)&gt;0,'OBRAČUNANA OSNOVNA PLAČA'!P78,"")</f>
        <v>0</v>
      </c>
      <c r="G84" s="57"/>
      <c r="H84" s="57"/>
      <c r="I84" s="57"/>
      <c r="J84" s="57"/>
      <c r="K84" s="57"/>
      <c r="L84" s="178">
        <f t="shared" si="26"/>
        <v>0</v>
      </c>
      <c r="M84" s="179">
        <f t="shared" ca="1" si="35"/>
        <v>0</v>
      </c>
      <c r="N84" s="179">
        <f t="shared" ca="1" si="36"/>
        <v>0</v>
      </c>
      <c r="O84" s="180">
        <f t="shared" ca="1" si="27"/>
        <v>0</v>
      </c>
      <c r="P84" s="181">
        <f t="shared" ca="1" si="37"/>
        <v>0</v>
      </c>
      <c r="Q84" s="182">
        <f t="shared" ca="1" si="28"/>
        <v>0</v>
      </c>
      <c r="R84" s="182">
        <f ca="1">IF(LEN(B84)&gt;0,'11'!R84-'11'!Q84,"")</f>
        <v>0</v>
      </c>
      <c r="S84" s="183"/>
      <c r="T84" s="33"/>
      <c r="U84" s="33"/>
      <c r="V84" s="33"/>
      <c r="W84" s="33"/>
      <c r="X84" s="33"/>
      <c r="Y84" s="33"/>
      <c r="AB84" s="243">
        <f>ROW()</f>
        <v>84</v>
      </c>
      <c r="AC84" s="118">
        <f t="shared" ca="1" si="22"/>
        <v>0</v>
      </c>
      <c r="AD84" s="118">
        <f t="shared" ca="1" si="23"/>
        <v>0</v>
      </c>
      <c r="AE84" s="119" t="str">
        <f t="shared" ca="1" si="29"/>
        <v>-</v>
      </c>
      <c r="AF84" s="118" t="str">
        <f t="shared" ca="1" si="30"/>
        <v>-</v>
      </c>
      <c r="AG84" s="119" t="str">
        <f t="shared" ca="1" si="31"/>
        <v>-</v>
      </c>
      <c r="AH84" s="118" t="str">
        <f t="shared" ca="1" si="32"/>
        <v>-</v>
      </c>
      <c r="AI84" s="118">
        <f t="shared" ca="1" si="33"/>
        <v>0</v>
      </c>
      <c r="AJ84" s="120">
        <f t="shared" ca="1" si="34"/>
        <v>0</v>
      </c>
      <c r="AK84" s="118">
        <f t="shared" ca="1" si="24"/>
        <v>0</v>
      </c>
      <c r="AL84" s="118">
        <f t="shared" ca="1" si="25"/>
        <v>0</v>
      </c>
    </row>
    <row r="85" spans="1:38" ht="27" customHeight="1" x14ac:dyDescent="0.25">
      <c r="A85" s="53">
        <f>'OSNOVNA PLAČA'!A79</f>
        <v>70</v>
      </c>
      <c r="B85" s="333" t="str">
        <f t="shared" ca="1" si="21"/>
        <v>A70</v>
      </c>
      <c r="C85" s="333"/>
      <c r="D85" s="54" t="str">
        <f>IF(LEN('OSNOVNA PLAČA'!C79)&gt;0,'OSNOVNA PLAČA'!C79,"")</f>
        <v/>
      </c>
      <c r="E85" s="55" t="str">
        <f>IF(LEN('OSNOVNA PLAČA'!D79)&gt;0,'OSNOVNA PLAČA'!D79,"")</f>
        <v/>
      </c>
      <c r="F85" s="164">
        <f ca="1">IF(LEN(B85)&gt;0,'OBRAČUNANA OSNOVNA PLAČA'!P79,"")</f>
        <v>0</v>
      </c>
      <c r="G85" s="57"/>
      <c r="H85" s="57"/>
      <c r="I85" s="57"/>
      <c r="J85" s="57"/>
      <c r="K85" s="57"/>
      <c r="L85" s="178">
        <f t="shared" si="26"/>
        <v>0</v>
      </c>
      <c r="M85" s="179">
        <f t="shared" ca="1" si="35"/>
        <v>0</v>
      </c>
      <c r="N85" s="179">
        <f t="shared" ca="1" si="36"/>
        <v>0</v>
      </c>
      <c r="O85" s="180">
        <f t="shared" ca="1" si="27"/>
        <v>0</v>
      </c>
      <c r="P85" s="181">
        <f t="shared" ca="1" si="37"/>
        <v>0</v>
      </c>
      <c r="Q85" s="182">
        <f t="shared" ca="1" si="28"/>
        <v>0</v>
      </c>
      <c r="R85" s="182">
        <f ca="1">IF(LEN(B85)&gt;0,'11'!R85-'11'!Q85,"")</f>
        <v>0</v>
      </c>
      <c r="S85" s="183"/>
      <c r="T85" s="33"/>
      <c r="U85" s="33"/>
      <c r="V85" s="33"/>
      <c r="W85" s="33"/>
      <c r="X85" s="33"/>
      <c r="Y85" s="33"/>
      <c r="AB85" s="243">
        <f>ROW()</f>
        <v>85</v>
      </c>
      <c r="AC85" s="118">
        <f t="shared" ca="1" si="22"/>
        <v>0</v>
      </c>
      <c r="AD85" s="118">
        <f t="shared" ca="1" si="23"/>
        <v>0</v>
      </c>
      <c r="AE85" s="119" t="str">
        <f t="shared" ca="1" si="29"/>
        <v>-</v>
      </c>
      <c r="AF85" s="118" t="str">
        <f t="shared" ca="1" si="30"/>
        <v>-</v>
      </c>
      <c r="AG85" s="119" t="str">
        <f t="shared" ca="1" si="31"/>
        <v>-</v>
      </c>
      <c r="AH85" s="118" t="str">
        <f t="shared" ca="1" si="32"/>
        <v>-</v>
      </c>
      <c r="AI85" s="118">
        <f t="shared" ca="1" si="33"/>
        <v>0</v>
      </c>
      <c r="AJ85" s="120">
        <f t="shared" ca="1" si="34"/>
        <v>0</v>
      </c>
      <c r="AK85" s="118">
        <f t="shared" ca="1" si="24"/>
        <v>0</v>
      </c>
      <c r="AL85" s="118">
        <f t="shared" ca="1" si="25"/>
        <v>0</v>
      </c>
    </row>
    <row r="86" spans="1:38" ht="27" customHeight="1" x14ac:dyDescent="0.25">
      <c r="A86" s="53">
        <f>'OSNOVNA PLAČA'!A80</f>
        <v>71</v>
      </c>
      <c r="B86" s="333" t="str">
        <f t="shared" ca="1" si="21"/>
        <v>A71</v>
      </c>
      <c r="C86" s="333"/>
      <c r="D86" s="54" t="str">
        <f>IF(LEN('OSNOVNA PLAČA'!C80)&gt;0,'OSNOVNA PLAČA'!C80,"")</f>
        <v/>
      </c>
      <c r="E86" s="55" t="str">
        <f>IF(LEN('OSNOVNA PLAČA'!D80)&gt;0,'OSNOVNA PLAČA'!D80,"")</f>
        <v/>
      </c>
      <c r="F86" s="164">
        <f ca="1">IF(LEN(B86)&gt;0,'OBRAČUNANA OSNOVNA PLAČA'!P80,"")</f>
        <v>0</v>
      </c>
      <c r="G86" s="57"/>
      <c r="H86" s="57"/>
      <c r="I86" s="57"/>
      <c r="J86" s="57"/>
      <c r="K86" s="57"/>
      <c r="L86" s="178">
        <f t="shared" si="26"/>
        <v>0</v>
      </c>
      <c r="M86" s="179">
        <f t="shared" ca="1" si="35"/>
        <v>0</v>
      </c>
      <c r="N86" s="179">
        <f t="shared" ca="1" si="36"/>
        <v>0</v>
      </c>
      <c r="O86" s="180">
        <f t="shared" ca="1" si="27"/>
        <v>0</v>
      </c>
      <c r="P86" s="181">
        <f t="shared" ca="1" si="37"/>
        <v>0</v>
      </c>
      <c r="Q86" s="182">
        <f t="shared" ca="1" si="28"/>
        <v>0</v>
      </c>
      <c r="R86" s="182">
        <f ca="1">IF(LEN(B86)&gt;0,'11'!R86-'11'!Q86,"")</f>
        <v>0</v>
      </c>
      <c r="S86" s="183"/>
      <c r="T86" s="33"/>
      <c r="U86" s="33"/>
      <c r="V86" s="33"/>
      <c r="W86" s="33"/>
      <c r="X86" s="33"/>
      <c r="Y86" s="33"/>
      <c r="AB86" s="243">
        <f>ROW()</f>
        <v>86</v>
      </c>
      <c r="AC86" s="118">
        <f t="shared" ca="1" si="22"/>
        <v>0</v>
      </c>
      <c r="AD86" s="118">
        <f t="shared" ca="1" si="23"/>
        <v>0</v>
      </c>
      <c r="AE86" s="119" t="str">
        <f t="shared" ca="1" si="29"/>
        <v>-</v>
      </c>
      <c r="AF86" s="118" t="str">
        <f t="shared" ca="1" si="30"/>
        <v>-</v>
      </c>
      <c r="AG86" s="119" t="str">
        <f t="shared" ca="1" si="31"/>
        <v>-</v>
      </c>
      <c r="AH86" s="118" t="str">
        <f t="shared" ca="1" si="32"/>
        <v>-</v>
      </c>
      <c r="AI86" s="118">
        <f t="shared" ca="1" si="33"/>
        <v>0</v>
      </c>
      <c r="AJ86" s="120">
        <f t="shared" ca="1" si="34"/>
        <v>0</v>
      </c>
      <c r="AK86" s="118">
        <f t="shared" ca="1" si="24"/>
        <v>0</v>
      </c>
      <c r="AL86" s="118">
        <f t="shared" ca="1" si="25"/>
        <v>0</v>
      </c>
    </row>
    <row r="87" spans="1:38" ht="27" customHeight="1" x14ac:dyDescent="0.25">
      <c r="A87" s="53">
        <f>'OSNOVNA PLAČA'!A81</f>
        <v>72</v>
      </c>
      <c r="B87" s="333" t="str">
        <f t="shared" ca="1" si="21"/>
        <v>A72</v>
      </c>
      <c r="C87" s="333"/>
      <c r="D87" s="54" t="str">
        <f>IF(LEN('OSNOVNA PLAČA'!C81)&gt;0,'OSNOVNA PLAČA'!C81,"")</f>
        <v/>
      </c>
      <c r="E87" s="55" t="str">
        <f>IF(LEN('OSNOVNA PLAČA'!D81)&gt;0,'OSNOVNA PLAČA'!D81,"")</f>
        <v/>
      </c>
      <c r="F87" s="164">
        <f ca="1">IF(LEN(B87)&gt;0,'OBRAČUNANA OSNOVNA PLAČA'!P81,"")</f>
        <v>0</v>
      </c>
      <c r="G87" s="57"/>
      <c r="H87" s="57"/>
      <c r="I87" s="57"/>
      <c r="J87" s="57"/>
      <c r="K87" s="57"/>
      <c r="L87" s="178">
        <f t="shared" si="26"/>
        <v>0</v>
      </c>
      <c r="M87" s="179">
        <f t="shared" ca="1" si="35"/>
        <v>0</v>
      </c>
      <c r="N87" s="179">
        <f t="shared" ca="1" si="36"/>
        <v>0</v>
      </c>
      <c r="O87" s="180">
        <f t="shared" ca="1" si="27"/>
        <v>0</v>
      </c>
      <c r="P87" s="181">
        <f t="shared" ca="1" si="37"/>
        <v>0</v>
      </c>
      <c r="Q87" s="182">
        <f t="shared" ca="1" si="28"/>
        <v>0</v>
      </c>
      <c r="R87" s="182">
        <f ca="1">IF(LEN(B87)&gt;0,'11'!R87-'11'!Q87,"")</f>
        <v>0</v>
      </c>
      <c r="S87" s="183"/>
      <c r="T87" s="33"/>
      <c r="U87" s="33"/>
      <c r="V87" s="33"/>
      <c r="W87" s="33"/>
      <c r="X87" s="33"/>
      <c r="Y87" s="33"/>
      <c r="AB87" s="243">
        <f>ROW()</f>
        <v>87</v>
      </c>
      <c r="AC87" s="118">
        <f t="shared" ca="1" si="22"/>
        <v>0</v>
      </c>
      <c r="AD87" s="118">
        <f t="shared" ca="1" si="23"/>
        <v>0</v>
      </c>
      <c r="AE87" s="119" t="str">
        <f t="shared" ca="1" si="29"/>
        <v>-</v>
      </c>
      <c r="AF87" s="118" t="str">
        <f t="shared" ca="1" si="30"/>
        <v>-</v>
      </c>
      <c r="AG87" s="119" t="str">
        <f t="shared" ca="1" si="31"/>
        <v>-</v>
      </c>
      <c r="AH87" s="118" t="str">
        <f t="shared" ca="1" si="32"/>
        <v>-</v>
      </c>
      <c r="AI87" s="118">
        <f t="shared" ca="1" si="33"/>
        <v>0</v>
      </c>
      <c r="AJ87" s="120">
        <f t="shared" ca="1" si="34"/>
        <v>0</v>
      </c>
      <c r="AK87" s="118">
        <f t="shared" ca="1" si="24"/>
        <v>0</v>
      </c>
      <c r="AL87" s="118">
        <f t="shared" ca="1" si="25"/>
        <v>0</v>
      </c>
    </row>
    <row r="88" spans="1:38" ht="27" customHeight="1" x14ac:dyDescent="0.25">
      <c r="A88" s="53">
        <f>'OSNOVNA PLAČA'!A82</f>
        <v>73</v>
      </c>
      <c r="B88" s="333" t="str">
        <f t="shared" ca="1" si="21"/>
        <v>A73</v>
      </c>
      <c r="C88" s="333"/>
      <c r="D88" s="54" t="str">
        <f>IF(LEN('OSNOVNA PLAČA'!C82)&gt;0,'OSNOVNA PLAČA'!C82,"")</f>
        <v/>
      </c>
      <c r="E88" s="55" t="str">
        <f>IF(LEN('OSNOVNA PLAČA'!D82)&gt;0,'OSNOVNA PLAČA'!D82,"")</f>
        <v/>
      </c>
      <c r="F88" s="164">
        <f ca="1">IF(LEN(B88)&gt;0,'OBRAČUNANA OSNOVNA PLAČA'!P82,"")</f>
        <v>0</v>
      </c>
      <c r="G88" s="57"/>
      <c r="H88" s="57"/>
      <c r="I88" s="57"/>
      <c r="J88" s="57"/>
      <c r="K88" s="57"/>
      <c r="L88" s="178">
        <f t="shared" si="26"/>
        <v>0</v>
      </c>
      <c r="M88" s="179">
        <f t="shared" ca="1" si="35"/>
        <v>0</v>
      </c>
      <c r="N88" s="179">
        <f t="shared" ca="1" si="36"/>
        <v>0</v>
      </c>
      <c r="O88" s="180">
        <f t="shared" ca="1" si="27"/>
        <v>0</v>
      </c>
      <c r="P88" s="181">
        <f t="shared" ca="1" si="37"/>
        <v>0</v>
      </c>
      <c r="Q88" s="182">
        <f t="shared" ca="1" si="28"/>
        <v>0</v>
      </c>
      <c r="R88" s="182">
        <f ca="1">IF(LEN(B88)&gt;0,'11'!R88-'11'!Q88,"")</f>
        <v>0</v>
      </c>
      <c r="S88" s="183"/>
      <c r="T88" s="33"/>
      <c r="U88" s="33"/>
      <c r="V88" s="33"/>
      <c r="W88" s="33"/>
      <c r="X88" s="33"/>
      <c r="Y88" s="33"/>
      <c r="AB88" s="243">
        <f>ROW()</f>
        <v>88</v>
      </c>
      <c r="AC88" s="118">
        <f t="shared" ca="1" si="22"/>
        <v>0</v>
      </c>
      <c r="AD88" s="118">
        <f t="shared" ca="1" si="23"/>
        <v>0</v>
      </c>
      <c r="AE88" s="119" t="str">
        <f t="shared" ca="1" si="29"/>
        <v>-</v>
      </c>
      <c r="AF88" s="118" t="str">
        <f t="shared" ca="1" si="30"/>
        <v>-</v>
      </c>
      <c r="AG88" s="119" t="str">
        <f t="shared" ca="1" si="31"/>
        <v>-</v>
      </c>
      <c r="AH88" s="118" t="str">
        <f t="shared" ca="1" si="32"/>
        <v>-</v>
      </c>
      <c r="AI88" s="118">
        <f t="shared" ca="1" si="33"/>
        <v>0</v>
      </c>
      <c r="AJ88" s="120">
        <f t="shared" ca="1" si="34"/>
        <v>0</v>
      </c>
      <c r="AK88" s="118">
        <f t="shared" ca="1" si="24"/>
        <v>0</v>
      </c>
      <c r="AL88" s="118">
        <f t="shared" ca="1" si="25"/>
        <v>0</v>
      </c>
    </row>
    <row r="89" spans="1:38" ht="27" customHeight="1" x14ac:dyDescent="0.25">
      <c r="A89" s="53">
        <f>'OSNOVNA PLAČA'!A83</f>
        <v>74</v>
      </c>
      <c r="B89" s="333" t="str">
        <f t="shared" ca="1" si="21"/>
        <v>A74</v>
      </c>
      <c r="C89" s="333"/>
      <c r="D89" s="54" t="str">
        <f>IF(LEN('OSNOVNA PLAČA'!C83)&gt;0,'OSNOVNA PLAČA'!C83,"")</f>
        <v/>
      </c>
      <c r="E89" s="55" t="str">
        <f>IF(LEN('OSNOVNA PLAČA'!D83)&gt;0,'OSNOVNA PLAČA'!D83,"")</f>
        <v/>
      </c>
      <c r="F89" s="164">
        <f ca="1">IF(LEN(B89)&gt;0,'OBRAČUNANA OSNOVNA PLAČA'!P83,"")</f>
        <v>0</v>
      </c>
      <c r="G89" s="57"/>
      <c r="H89" s="57"/>
      <c r="I89" s="57"/>
      <c r="J89" s="57"/>
      <c r="K89" s="57"/>
      <c r="L89" s="178">
        <f t="shared" si="26"/>
        <v>0</v>
      </c>
      <c r="M89" s="179">
        <f t="shared" ca="1" si="35"/>
        <v>0</v>
      </c>
      <c r="N89" s="179">
        <f t="shared" ca="1" si="36"/>
        <v>0</v>
      </c>
      <c r="O89" s="180">
        <f t="shared" ca="1" si="27"/>
        <v>0</v>
      </c>
      <c r="P89" s="181">
        <f t="shared" ca="1" si="37"/>
        <v>0</v>
      </c>
      <c r="Q89" s="182">
        <f t="shared" ca="1" si="28"/>
        <v>0</v>
      </c>
      <c r="R89" s="182">
        <f ca="1">IF(LEN(B89)&gt;0,'11'!R89-'11'!Q89,"")</f>
        <v>0</v>
      </c>
      <c r="S89" s="183"/>
      <c r="T89" s="33"/>
      <c r="U89" s="33"/>
      <c r="V89" s="33"/>
      <c r="W89" s="33"/>
      <c r="X89" s="33"/>
      <c r="Y89" s="33"/>
      <c r="AB89" s="243">
        <f>ROW()</f>
        <v>89</v>
      </c>
      <c r="AC89" s="118">
        <f t="shared" ca="1" si="22"/>
        <v>0</v>
      </c>
      <c r="AD89" s="118">
        <f t="shared" ca="1" si="23"/>
        <v>0</v>
      </c>
      <c r="AE89" s="119" t="str">
        <f t="shared" ca="1" si="29"/>
        <v>-</v>
      </c>
      <c r="AF89" s="118" t="str">
        <f t="shared" ca="1" si="30"/>
        <v>-</v>
      </c>
      <c r="AG89" s="119" t="str">
        <f t="shared" ca="1" si="31"/>
        <v>-</v>
      </c>
      <c r="AH89" s="118" t="str">
        <f t="shared" ca="1" si="32"/>
        <v>-</v>
      </c>
      <c r="AI89" s="118">
        <f t="shared" ca="1" si="33"/>
        <v>0</v>
      </c>
      <c r="AJ89" s="120">
        <f t="shared" ca="1" si="34"/>
        <v>0</v>
      </c>
      <c r="AK89" s="118">
        <f t="shared" ca="1" si="24"/>
        <v>0</v>
      </c>
      <c r="AL89" s="118">
        <f t="shared" ca="1" si="25"/>
        <v>0</v>
      </c>
    </row>
    <row r="90" spans="1:38" ht="27" customHeight="1" x14ac:dyDescent="0.25">
      <c r="A90" s="53">
        <f>'OSNOVNA PLAČA'!A84</f>
        <v>75</v>
      </c>
      <c r="B90" s="333" t="str">
        <f t="shared" ca="1" si="21"/>
        <v>A75</v>
      </c>
      <c r="C90" s="333"/>
      <c r="D90" s="54" t="str">
        <f>IF(LEN('OSNOVNA PLAČA'!C84)&gt;0,'OSNOVNA PLAČA'!C84,"")</f>
        <v/>
      </c>
      <c r="E90" s="55" t="str">
        <f>IF(LEN('OSNOVNA PLAČA'!D84)&gt;0,'OSNOVNA PLAČA'!D84,"")</f>
        <v/>
      </c>
      <c r="F90" s="164">
        <f ca="1">IF(LEN(B90)&gt;0,'OBRAČUNANA OSNOVNA PLAČA'!P84,"")</f>
        <v>0</v>
      </c>
      <c r="G90" s="57"/>
      <c r="H90" s="57"/>
      <c r="I90" s="57"/>
      <c r="J90" s="57"/>
      <c r="K90" s="57"/>
      <c r="L90" s="178">
        <f t="shared" si="26"/>
        <v>0</v>
      </c>
      <c r="M90" s="179">
        <f t="shared" ca="1" si="35"/>
        <v>0</v>
      </c>
      <c r="N90" s="179">
        <f t="shared" ca="1" si="36"/>
        <v>0</v>
      </c>
      <c r="O90" s="180">
        <f t="shared" ca="1" si="27"/>
        <v>0</v>
      </c>
      <c r="P90" s="181">
        <f t="shared" ca="1" si="37"/>
        <v>0</v>
      </c>
      <c r="Q90" s="182">
        <f t="shared" ca="1" si="28"/>
        <v>0</v>
      </c>
      <c r="R90" s="182">
        <f ca="1">IF(LEN(B90)&gt;0,'11'!R90-'11'!Q90,"")</f>
        <v>0</v>
      </c>
      <c r="S90" s="183"/>
      <c r="T90" s="33"/>
      <c r="U90" s="33"/>
      <c r="V90" s="33"/>
      <c r="W90" s="33"/>
      <c r="X90" s="33"/>
      <c r="Y90" s="33"/>
      <c r="AB90" s="243">
        <f>ROW()</f>
        <v>90</v>
      </c>
      <c r="AC90" s="118">
        <f t="shared" ca="1" si="22"/>
        <v>0</v>
      </c>
      <c r="AD90" s="118">
        <f t="shared" ca="1" si="23"/>
        <v>0</v>
      </c>
      <c r="AE90" s="119" t="str">
        <f t="shared" ca="1" si="29"/>
        <v>-</v>
      </c>
      <c r="AF90" s="118" t="str">
        <f t="shared" ca="1" si="30"/>
        <v>-</v>
      </c>
      <c r="AG90" s="119" t="str">
        <f t="shared" ca="1" si="31"/>
        <v>-</v>
      </c>
      <c r="AH90" s="118" t="str">
        <f t="shared" ca="1" si="32"/>
        <v>-</v>
      </c>
      <c r="AI90" s="118">
        <f t="shared" ca="1" si="33"/>
        <v>0</v>
      </c>
      <c r="AJ90" s="120">
        <f t="shared" ca="1" si="34"/>
        <v>0</v>
      </c>
      <c r="AK90" s="118">
        <f t="shared" ca="1" si="24"/>
        <v>0</v>
      </c>
      <c r="AL90" s="118">
        <f t="shared" ca="1" si="25"/>
        <v>0</v>
      </c>
    </row>
    <row r="91" spans="1:38" ht="27" customHeight="1" x14ac:dyDescent="0.25">
      <c r="A91" s="53">
        <f>'OSNOVNA PLAČA'!A85</f>
        <v>76</v>
      </c>
      <c r="B91" s="333" t="str">
        <f t="shared" ca="1" si="21"/>
        <v>A76</v>
      </c>
      <c r="C91" s="333"/>
      <c r="D91" s="54" t="str">
        <f>IF(LEN('OSNOVNA PLAČA'!C85)&gt;0,'OSNOVNA PLAČA'!C85,"")</f>
        <v/>
      </c>
      <c r="E91" s="55" t="str">
        <f>IF(LEN('OSNOVNA PLAČA'!D85)&gt;0,'OSNOVNA PLAČA'!D85,"")</f>
        <v/>
      </c>
      <c r="F91" s="164">
        <f ca="1">IF(LEN(B91)&gt;0,'OBRAČUNANA OSNOVNA PLAČA'!P85,"")</f>
        <v>0</v>
      </c>
      <c r="G91" s="57"/>
      <c r="H91" s="57"/>
      <c r="I91" s="57"/>
      <c r="J91" s="57"/>
      <c r="K91" s="57"/>
      <c r="L91" s="178">
        <f t="shared" si="26"/>
        <v>0</v>
      </c>
      <c r="M91" s="179">
        <f t="shared" ca="1" si="35"/>
        <v>0</v>
      </c>
      <c r="N91" s="179">
        <f t="shared" ca="1" si="36"/>
        <v>0</v>
      </c>
      <c r="O91" s="180">
        <f t="shared" ca="1" si="27"/>
        <v>0</v>
      </c>
      <c r="P91" s="181">
        <f t="shared" ca="1" si="37"/>
        <v>0</v>
      </c>
      <c r="Q91" s="182">
        <f t="shared" ca="1" si="28"/>
        <v>0</v>
      </c>
      <c r="R91" s="182">
        <f ca="1">IF(LEN(B91)&gt;0,'11'!R91-'11'!Q91,"")</f>
        <v>0</v>
      </c>
      <c r="S91" s="183"/>
      <c r="T91" s="33"/>
      <c r="U91" s="33"/>
      <c r="V91" s="33"/>
      <c r="W91" s="33"/>
      <c r="X91" s="33"/>
      <c r="Y91" s="33"/>
      <c r="AB91" s="243">
        <f>ROW()</f>
        <v>91</v>
      </c>
      <c r="AC91" s="118">
        <f t="shared" ca="1" si="22"/>
        <v>0</v>
      </c>
      <c r="AD91" s="118">
        <f t="shared" ca="1" si="23"/>
        <v>0</v>
      </c>
      <c r="AE91" s="119" t="str">
        <f t="shared" ca="1" si="29"/>
        <v>-</v>
      </c>
      <c r="AF91" s="118" t="str">
        <f t="shared" ca="1" si="30"/>
        <v>-</v>
      </c>
      <c r="AG91" s="119" t="str">
        <f t="shared" ca="1" si="31"/>
        <v>-</v>
      </c>
      <c r="AH91" s="118" t="str">
        <f t="shared" ca="1" si="32"/>
        <v>-</v>
      </c>
      <c r="AI91" s="118">
        <f t="shared" ca="1" si="33"/>
        <v>0</v>
      </c>
      <c r="AJ91" s="120">
        <f t="shared" ca="1" si="34"/>
        <v>0</v>
      </c>
      <c r="AK91" s="118">
        <f t="shared" ca="1" si="24"/>
        <v>0</v>
      </c>
      <c r="AL91" s="118">
        <f t="shared" ca="1" si="25"/>
        <v>0</v>
      </c>
    </row>
    <row r="92" spans="1:38" ht="27" customHeight="1" x14ac:dyDescent="0.25">
      <c r="A92" s="53">
        <f>'OSNOVNA PLAČA'!A86</f>
        <v>77</v>
      </c>
      <c r="B92" s="333" t="str">
        <f t="shared" ca="1" si="21"/>
        <v>A77</v>
      </c>
      <c r="C92" s="333"/>
      <c r="D92" s="54" t="str">
        <f>IF(LEN('OSNOVNA PLAČA'!C86)&gt;0,'OSNOVNA PLAČA'!C86,"")</f>
        <v/>
      </c>
      <c r="E92" s="55" t="str">
        <f>IF(LEN('OSNOVNA PLAČA'!D86)&gt;0,'OSNOVNA PLAČA'!D86,"")</f>
        <v/>
      </c>
      <c r="F92" s="164">
        <f ca="1">IF(LEN(B92)&gt;0,'OBRAČUNANA OSNOVNA PLAČA'!P86,"")</f>
        <v>0</v>
      </c>
      <c r="G92" s="57"/>
      <c r="H92" s="57"/>
      <c r="I92" s="57"/>
      <c r="J92" s="57"/>
      <c r="K92" s="57"/>
      <c r="L92" s="178">
        <f t="shared" si="26"/>
        <v>0</v>
      </c>
      <c r="M92" s="179">
        <f t="shared" ca="1" si="35"/>
        <v>0</v>
      </c>
      <c r="N92" s="179">
        <f t="shared" ca="1" si="36"/>
        <v>0</v>
      </c>
      <c r="O92" s="180">
        <f t="shared" ca="1" si="27"/>
        <v>0</v>
      </c>
      <c r="P92" s="181">
        <f t="shared" ca="1" si="37"/>
        <v>0</v>
      </c>
      <c r="Q92" s="182">
        <f t="shared" ca="1" si="28"/>
        <v>0</v>
      </c>
      <c r="R92" s="182">
        <f ca="1">IF(LEN(B92)&gt;0,'11'!R92-'11'!Q92,"")</f>
        <v>0</v>
      </c>
      <c r="S92" s="183"/>
      <c r="T92" s="33"/>
      <c r="U92" s="33"/>
      <c r="V92" s="33"/>
      <c r="W92" s="33"/>
      <c r="X92" s="33"/>
      <c r="Y92" s="33"/>
      <c r="AB92" s="243">
        <f>ROW()</f>
        <v>92</v>
      </c>
      <c r="AC92" s="118">
        <f t="shared" ca="1" si="22"/>
        <v>0</v>
      </c>
      <c r="AD92" s="118">
        <f t="shared" ca="1" si="23"/>
        <v>0</v>
      </c>
      <c r="AE92" s="119" t="str">
        <f t="shared" ca="1" si="29"/>
        <v>-</v>
      </c>
      <c r="AF92" s="118" t="str">
        <f t="shared" ca="1" si="30"/>
        <v>-</v>
      </c>
      <c r="AG92" s="119" t="str">
        <f t="shared" ca="1" si="31"/>
        <v>-</v>
      </c>
      <c r="AH92" s="118" t="str">
        <f t="shared" ca="1" si="32"/>
        <v>-</v>
      </c>
      <c r="AI92" s="118">
        <f t="shared" ca="1" si="33"/>
        <v>0</v>
      </c>
      <c r="AJ92" s="120">
        <f t="shared" ca="1" si="34"/>
        <v>0</v>
      </c>
      <c r="AK92" s="118">
        <f t="shared" ca="1" si="24"/>
        <v>0</v>
      </c>
      <c r="AL92" s="118">
        <f t="shared" ca="1" si="25"/>
        <v>0</v>
      </c>
    </row>
    <row r="93" spans="1:38" ht="27" customHeight="1" x14ac:dyDescent="0.25">
      <c r="A93" s="53">
        <f>'OSNOVNA PLAČA'!A87</f>
        <v>78</v>
      </c>
      <c r="B93" s="333" t="str">
        <f t="shared" ca="1" si="21"/>
        <v>A78</v>
      </c>
      <c r="C93" s="333"/>
      <c r="D93" s="54" t="str">
        <f>IF(LEN('OSNOVNA PLAČA'!C87)&gt;0,'OSNOVNA PLAČA'!C87,"")</f>
        <v/>
      </c>
      <c r="E93" s="55" t="str">
        <f>IF(LEN('OSNOVNA PLAČA'!D87)&gt;0,'OSNOVNA PLAČA'!D87,"")</f>
        <v/>
      </c>
      <c r="F93" s="164">
        <f ca="1">IF(LEN(B93)&gt;0,'OBRAČUNANA OSNOVNA PLAČA'!P87,"")</f>
        <v>0</v>
      </c>
      <c r="G93" s="57"/>
      <c r="H93" s="57"/>
      <c r="I93" s="57"/>
      <c r="J93" s="57"/>
      <c r="K93" s="57"/>
      <c r="L93" s="178">
        <f t="shared" si="26"/>
        <v>0</v>
      </c>
      <c r="M93" s="179">
        <f t="shared" ca="1" si="35"/>
        <v>0</v>
      </c>
      <c r="N93" s="179">
        <f t="shared" ca="1" si="36"/>
        <v>0</v>
      </c>
      <c r="O93" s="180">
        <f t="shared" ca="1" si="27"/>
        <v>0</v>
      </c>
      <c r="P93" s="181">
        <f t="shared" ca="1" si="37"/>
        <v>0</v>
      </c>
      <c r="Q93" s="182">
        <f t="shared" ca="1" si="28"/>
        <v>0</v>
      </c>
      <c r="R93" s="182">
        <f ca="1">IF(LEN(B93)&gt;0,'11'!R93-'11'!Q93,"")</f>
        <v>0</v>
      </c>
      <c r="S93" s="183"/>
      <c r="T93" s="33"/>
      <c r="U93" s="33"/>
      <c r="V93" s="33"/>
      <c r="W93" s="33"/>
      <c r="X93" s="33"/>
      <c r="Y93" s="33"/>
      <c r="AB93" s="243">
        <f>ROW()</f>
        <v>93</v>
      </c>
      <c r="AC93" s="118">
        <f t="shared" ca="1" si="22"/>
        <v>0</v>
      </c>
      <c r="AD93" s="118">
        <f t="shared" ca="1" si="23"/>
        <v>0</v>
      </c>
      <c r="AE93" s="119" t="str">
        <f t="shared" ca="1" si="29"/>
        <v>-</v>
      </c>
      <c r="AF93" s="118" t="str">
        <f t="shared" ca="1" si="30"/>
        <v>-</v>
      </c>
      <c r="AG93" s="119" t="str">
        <f t="shared" ca="1" si="31"/>
        <v>-</v>
      </c>
      <c r="AH93" s="118" t="str">
        <f t="shared" ca="1" si="32"/>
        <v>-</v>
      </c>
      <c r="AI93" s="118">
        <f t="shared" ca="1" si="33"/>
        <v>0</v>
      </c>
      <c r="AJ93" s="120">
        <f t="shared" ca="1" si="34"/>
        <v>0</v>
      </c>
      <c r="AK93" s="118">
        <f t="shared" ca="1" si="24"/>
        <v>0</v>
      </c>
      <c r="AL93" s="118">
        <f t="shared" ca="1" si="25"/>
        <v>0</v>
      </c>
    </row>
    <row r="94" spans="1:38" ht="27" customHeight="1" x14ac:dyDescent="0.25">
      <c r="A94" s="53">
        <f>'OSNOVNA PLAČA'!A88</f>
        <v>79</v>
      </c>
      <c r="B94" s="333" t="str">
        <f t="shared" ca="1" si="21"/>
        <v>A79</v>
      </c>
      <c r="C94" s="333"/>
      <c r="D94" s="54" t="str">
        <f>IF(LEN('OSNOVNA PLAČA'!C88)&gt;0,'OSNOVNA PLAČA'!C88,"")</f>
        <v/>
      </c>
      <c r="E94" s="55" t="str">
        <f>IF(LEN('OSNOVNA PLAČA'!D88)&gt;0,'OSNOVNA PLAČA'!D88,"")</f>
        <v/>
      </c>
      <c r="F94" s="164">
        <f ca="1">IF(LEN(B94)&gt;0,'OBRAČUNANA OSNOVNA PLAČA'!P88,"")</f>
        <v>0</v>
      </c>
      <c r="G94" s="57"/>
      <c r="H94" s="57"/>
      <c r="I94" s="57"/>
      <c r="J94" s="57"/>
      <c r="K94" s="57"/>
      <c r="L94" s="178">
        <f t="shared" si="26"/>
        <v>0</v>
      </c>
      <c r="M94" s="179">
        <f t="shared" ca="1" si="35"/>
        <v>0</v>
      </c>
      <c r="N94" s="179">
        <f t="shared" ca="1" si="36"/>
        <v>0</v>
      </c>
      <c r="O94" s="180">
        <f t="shared" ca="1" si="27"/>
        <v>0</v>
      </c>
      <c r="P94" s="181">
        <f t="shared" ca="1" si="37"/>
        <v>0</v>
      </c>
      <c r="Q94" s="182">
        <f t="shared" ca="1" si="28"/>
        <v>0</v>
      </c>
      <c r="R94" s="182">
        <f ca="1">IF(LEN(B94)&gt;0,'11'!R94-'11'!Q94,"")</f>
        <v>0</v>
      </c>
      <c r="S94" s="183"/>
      <c r="T94" s="33"/>
      <c r="U94" s="33"/>
      <c r="V94" s="33"/>
      <c r="W94" s="33"/>
      <c r="X94" s="33"/>
      <c r="Y94" s="33"/>
      <c r="AB94" s="243">
        <f>ROW()</f>
        <v>94</v>
      </c>
      <c r="AC94" s="118">
        <f t="shared" ca="1" si="22"/>
        <v>0</v>
      </c>
      <c r="AD94" s="118">
        <f t="shared" ca="1" si="23"/>
        <v>0</v>
      </c>
      <c r="AE94" s="119" t="str">
        <f t="shared" ca="1" si="29"/>
        <v>-</v>
      </c>
      <c r="AF94" s="118" t="str">
        <f t="shared" ca="1" si="30"/>
        <v>-</v>
      </c>
      <c r="AG94" s="119" t="str">
        <f t="shared" ca="1" si="31"/>
        <v>-</v>
      </c>
      <c r="AH94" s="118" t="str">
        <f t="shared" ca="1" si="32"/>
        <v>-</v>
      </c>
      <c r="AI94" s="118">
        <f t="shared" ca="1" si="33"/>
        <v>0</v>
      </c>
      <c r="AJ94" s="120">
        <f t="shared" ca="1" si="34"/>
        <v>0</v>
      </c>
      <c r="AK94" s="118">
        <f t="shared" ca="1" si="24"/>
        <v>0</v>
      </c>
      <c r="AL94" s="118">
        <f t="shared" ca="1" si="25"/>
        <v>0</v>
      </c>
    </row>
    <row r="95" spans="1:38" ht="27" customHeight="1" x14ac:dyDescent="0.25">
      <c r="A95" s="53">
        <f>'OSNOVNA PLAČA'!A89</f>
        <v>80</v>
      </c>
      <c r="B95" s="333" t="str">
        <f t="shared" ca="1" si="21"/>
        <v>A80</v>
      </c>
      <c r="C95" s="333"/>
      <c r="D95" s="54" t="str">
        <f>IF(LEN('OSNOVNA PLAČA'!C89)&gt;0,'OSNOVNA PLAČA'!C89,"")</f>
        <v/>
      </c>
      <c r="E95" s="55" t="str">
        <f>IF(LEN('OSNOVNA PLAČA'!D89)&gt;0,'OSNOVNA PLAČA'!D89,"")</f>
        <v/>
      </c>
      <c r="F95" s="164">
        <f ca="1">IF(LEN(B95)&gt;0,'OBRAČUNANA OSNOVNA PLAČA'!P89,"")</f>
        <v>0</v>
      </c>
      <c r="G95" s="57"/>
      <c r="H95" s="57"/>
      <c r="I95" s="57"/>
      <c r="J95" s="57"/>
      <c r="K95" s="57"/>
      <c r="L95" s="178">
        <f t="shared" si="26"/>
        <v>0</v>
      </c>
      <c r="M95" s="179">
        <f t="shared" ca="1" si="35"/>
        <v>0</v>
      </c>
      <c r="N95" s="179">
        <f t="shared" ca="1" si="36"/>
        <v>0</v>
      </c>
      <c r="O95" s="180">
        <f t="shared" ca="1" si="27"/>
        <v>0</v>
      </c>
      <c r="P95" s="181">
        <f t="shared" ca="1" si="37"/>
        <v>0</v>
      </c>
      <c r="Q95" s="182">
        <f t="shared" ca="1" si="28"/>
        <v>0</v>
      </c>
      <c r="R95" s="182">
        <f ca="1">IF(LEN(B95)&gt;0,'11'!R95-'11'!Q95,"")</f>
        <v>0</v>
      </c>
      <c r="S95" s="183"/>
      <c r="T95" s="33"/>
      <c r="U95" s="33"/>
      <c r="V95" s="33"/>
      <c r="W95" s="33"/>
      <c r="X95" s="33"/>
      <c r="Y95" s="33"/>
      <c r="AB95" s="243">
        <f>ROW()</f>
        <v>95</v>
      </c>
      <c r="AC95" s="118">
        <f t="shared" ca="1" si="22"/>
        <v>0</v>
      </c>
      <c r="AD95" s="118">
        <f t="shared" ca="1" si="23"/>
        <v>0</v>
      </c>
      <c r="AE95" s="119" t="str">
        <f t="shared" ca="1" si="29"/>
        <v>-</v>
      </c>
      <c r="AF95" s="118" t="str">
        <f t="shared" ca="1" si="30"/>
        <v>-</v>
      </c>
      <c r="AG95" s="119" t="str">
        <f t="shared" ca="1" si="31"/>
        <v>-</v>
      </c>
      <c r="AH95" s="118" t="str">
        <f t="shared" ca="1" si="32"/>
        <v>-</v>
      </c>
      <c r="AI95" s="118">
        <f t="shared" ca="1" si="33"/>
        <v>0</v>
      </c>
      <c r="AJ95" s="120">
        <f t="shared" ca="1" si="34"/>
        <v>0</v>
      </c>
      <c r="AK95" s="118">
        <f t="shared" ca="1" si="24"/>
        <v>0</v>
      </c>
      <c r="AL95" s="118">
        <f t="shared" ca="1" si="25"/>
        <v>0</v>
      </c>
    </row>
    <row r="96" spans="1:38" ht="27" customHeight="1" x14ac:dyDescent="0.25">
      <c r="A96" s="53">
        <f>'OSNOVNA PLAČA'!A90</f>
        <v>81</v>
      </c>
      <c r="B96" s="333" t="str">
        <f t="shared" ca="1" si="21"/>
        <v>A81</v>
      </c>
      <c r="C96" s="333"/>
      <c r="D96" s="54" t="str">
        <f>IF(LEN('OSNOVNA PLAČA'!C90)&gt;0,'OSNOVNA PLAČA'!C90,"")</f>
        <v/>
      </c>
      <c r="E96" s="55" t="str">
        <f>IF(LEN('OSNOVNA PLAČA'!D90)&gt;0,'OSNOVNA PLAČA'!D90,"")</f>
        <v/>
      </c>
      <c r="F96" s="164">
        <f ca="1">IF(LEN(B96)&gt;0,'OBRAČUNANA OSNOVNA PLAČA'!P90,"")</f>
        <v>0</v>
      </c>
      <c r="G96" s="57"/>
      <c r="H96" s="57"/>
      <c r="I96" s="57"/>
      <c r="J96" s="57"/>
      <c r="K96" s="57"/>
      <c r="L96" s="178">
        <f t="shared" si="26"/>
        <v>0</v>
      </c>
      <c r="M96" s="179">
        <f t="shared" ca="1" si="35"/>
        <v>0</v>
      </c>
      <c r="N96" s="179">
        <f t="shared" ca="1" si="36"/>
        <v>0</v>
      </c>
      <c r="O96" s="180">
        <f t="shared" ca="1" si="27"/>
        <v>0</v>
      </c>
      <c r="P96" s="181">
        <f t="shared" ca="1" si="37"/>
        <v>0</v>
      </c>
      <c r="Q96" s="182">
        <f t="shared" ca="1" si="28"/>
        <v>0</v>
      </c>
      <c r="R96" s="182">
        <f ca="1">IF(LEN(B96)&gt;0,'11'!R96-'11'!Q96,"")</f>
        <v>0</v>
      </c>
      <c r="S96" s="183"/>
      <c r="T96" s="33"/>
      <c r="U96" s="33"/>
      <c r="V96" s="33"/>
      <c r="W96" s="33"/>
      <c r="X96" s="33"/>
      <c r="Y96" s="33"/>
      <c r="AB96" s="243">
        <f>ROW()</f>
        <v>96</v>
      </c>
      <c r="AC96" s="118">
        <f t="shared" ca="1" si="22"/>
        <v>0</v>
      </c>
      <c r="AD96" s="118">
        <f t="shared" ca="1" si="23"/>
        <v>0</v>
      </c>
      <c r="AE96" s="119" t="str">
        <f t="shared" ca="1" si="29"/>
        <v>-</v>
      </c>
      <c r="AF96" s="118" t="str">
        <f t="shared" ca="1" si="30"/>
        <v>-</v>
      </c>
      <c r="AG96" s="119" t="str">
        <f t="shared" ca="1" si="31"/>
        <v>-</v>
      </c>
      <c r="AH96" s="118" t="str">
        <f t="shared" ca="1" si="32"/>
        <v>-</v>
      </c>
      <c r="AI96" s="118">
        <f t="shared" ca="1" si="33"/>
        <v>0</v>
      </c>
      <c r="AJ96" s="120">
        <f t="shared" ca="1" si="34"/>
        <v>0</v>
      </c>
      <c r="AK96" s="118">
        <f t="shared" ca="1" si="24"/>
        <v>0</v>
      </c>
      <c r="AL96" s="118">
        <f t="shared" ca="1" si="25"/>
        <v>0</v>
      </c>
    </row>
    <row r="97" spans="1:38" ht="27" customHeight="1" x14ac:dyDescent="0.25">
      <c r="A97" s="53">
        <f>'OSNOVNA PLAČA'!A91</f>
        <v>82</v>
      </c>
      <c r="B97" s="333" t="str">
        <f t="shared" ca="1" si="21"/>
        <v>A82</v>
      </c>
      <c r="C97" s="333"/>
      <c r="D97" s="54" t="str">
        <f>IF(LEN('OSNOVNA PLAČA'!C91)&gt;0,'OSNOVNA PLAČA'!C91,"")</f>
        <v/>
      </c>
      <c r="E97" s="55" t="str">
        <f>IF(LEN('OSNOVNA PLAČA'!D91)&gt;0,'OSNOVNA PLAČA'!D91,"")</f>
        <v/>
      </c>
      <c r="F97" s="164">
        <f ca="1">IF(LEN(B97)&gt;0,'OBRAČUNANA OSNOVNA PLAČA'!P91,"")</f>
        <v>0</v>
      </c>
      <c r="G97" s="57"/>
      <c r="H97" s="57"/>
      <c r="I97" s="57"/>
      <c r="J97" s="57"/>
      <c r="K97" s="57"/>
      <c r="L97" s="178">
        <f t="shared" si="26"/>
        <v>0</v>
      </c>
      <c r="M97" s="179">
        <f t="shared" ca="1" si="35"/>
        <v>0</v>
      </c>
      <c r="N97" s="179">
        <f t="shared" ca="1" si="36"/>
        <v>0</v>
      </c>
      <c r="O97" s="180">
        <f t="shared" ca="1" si="27"/>
        <v>0</v>
      </c>
      <c r="P97" s="181">
        <f t="shared" ca="1" si="37"/>
        <v>0</v>
      </c>
      <c r="Q97" s="182">
        <f t="shared" ca="1" si="28"/>
        <v>0</v>
      </c>
      <c r="R97" s="182">
        <f ca="1">IF(LEN(B97)&gt;0,'11'!R97-'11'!Q97,"")</f>
        <v>0</v>
      </c>
      <c r="S97" s="183"/>
      <c r="T97" s="33"/>
      <c r="U97" s="33"/>
      <c r="V97" s="33"/>
      <c r="W97" s="33"/>
      <c r="X97" s="33"/>
      <c r="Y97" s="33"/>
      <c r="AB97" s="243">
        <f>ROW()</f>
        <v>97</v>
      </c>
      <c r="AC97" s="118">
        <f t="shared" ca="1" si="22"/>
        <v>0</v>
      </c>
      <c r="AD97" s="118">
        <f t="shared" ca="1" si="23"/>
        <v>0</v>
      </c>
      <c r="AE97" s="119" t="str">
        <f t="shared" ca="1" si="29"/>
        <v>-</v>
      </c>
      <c r="AF97" s="118" t="str">
        <f t="shared" ca="1" si="30"/>
        <v>-</v>
      </c>
      <c r="AG97" s="119" t="str">
        <f t="shared" ca="1" si="31"/>
        <v>-</v>
      </c>
      <c r="AH97" s="118" t="str">
        <f t="shared" ca="1" si="32"/>
        <v>-</v>
      </c>
      <c r="AI97" s="118">
        <f t="shared" ca="1" si="33"/>
        <v>0</v>
      </c>
      <c r="AJ97" s="120">
        <f t="shared" ca="1" si="34"/>
        <v>0</v>
      </c>
      <c r="AK97" s="118">
        <f t="shared" ca="1" si="24"/>
        <v>0</v>
      </c>
      <c r="AL97" s="118">
        <f t="shared" ca="1" si="25"/>
        <v>0</v>
      </c>
    </row>
    <row r="98" spans="1:38" ht="27" customHeight="1" x14ac:dyDescent="0.25">
      <c r="A98" s="53">
        <f>'OSNOVNA PLAČA'!A92</f>
        <v>83</v>
      </c>
      <c r="B98" s="333" t="str">
        <f t="shared" ca="1" si="21"/>
        <v>A83</v>
      </c>
      <c r="C98" s="333"/>
      <c r="D98" s="54" t="str">
        <f>IF(LEN('OSNOVNA PLAČA'!C92)&gt;0,'OSNOVNA PLAČA'!C92,"")</f>
        <v/>
      </c>
      <c r="E98" s="55" t="str">
        <f>IF(LEN('OSNOVNA PLAČA'!D92)&gt;0,'OSNOVNA PLAČA'!D92,"")</f>
        <v/>
      </c>
      <c r="F98" s="164">
        <f ca="1">IF(LEN(B98)&gt;0,'OBRAČUNANA OSNOVNA PLAČA'!P92,"")</f>
        <v>0</v>
      </c>
      <c r="G98" s="57"/>
      <c r="H98" s="57"/>
      <c r="I98" s="57"/>
      <c r="J98" s="57"/>
      <c r="K98" s="57"/>
      <c r="L98" s="178">
        <f t="shared" si="26"/>
        <v>0</v>
      </c>
      <c r="M98" s="179">
        <f t="shared" ca="1" si="35"/>
        <v>0</v>
      </c>
      <c r="N98" s="179">
        <f t="shared" ca="1" si="36"/>
        <v>0</v>
      </c>
      <c r="O98" s="180">
        <f t="shared" ca="1" si="27"/>
        <v>0</v>
      </c>
      <c r="P98" s="181">
        <f t="shared" ca="1" si="37"/>
        <v>0</v>
      </c>
      <c r="Q98" s="182">
        <f t="shared" ca="1" si="28"/>
        <v>0</v>
      </c>
      <c r="R98" s="182">
        <f ca="1">IF(LEN(B98)&gt;0,'11'!R98-'11'!Q98,"")</f>
        <v>0</v>
      </c>
      <c r="S98" s="183"/>
      <c r="T98" s="33"/>
      <c r="U98" s="33"/>
      <c r="V98" s="33"/>
      <c r="W98" s="33"/>
      <c r="X98" s="33"/>
      <c r="Y98" s="33"/>
      <c r="AB98" s="243">
        <f>ROW()</f>
        <v>98</v>
      </c>
      <c r="AC98" s="118">
        <f t="shared" ca="1" si="22"/>
        <v>0</v>
      </c>
      <c r="AD98" s="118">
        <f t="shared" ca="1" si="23"/>
        <v>0</v>
      </c>
      <c r="AE98" s="119" t="str">
        <f t="shared" ca="1" si="29"/>
        <v>-</v>
      </c>
      <c r="AF98" s="118" t="str">
        <f t="shared" ca="1" si="30"/>
        <v>-</v>
      </c>
      <c r="AG98" s="119" t="str">
        <f t="shared" ca="1" si="31"/>
        <v>-</v>
      </c>
      <c r="AH98" s="118" t="str">
        <f t="shared" ca="1" si="32"/>
        <v>-</v>
      </c>
      <c r="AI98" s="118">
        <f t="shared" ca="1" si="33"/>
        <v>0</v>
      </c>
      <c r="AJ98" s="120">
        <f t="shared" ca="1" si="34"/>
        <v>0</v>
      </c>
      <c r="AK98" s="118">
        <f t="shared" ca="1" si="24"/>
        <v>0</v>
      </c>
      <c r="AL98" s="118">
        <f t="shared" ca="1" si="25"/>
        <v>0</v>
      </c>
    </row>
    <row r="99" spans="1:38" ht="27" customHeight="1" x14ac:dyDescent="0.25">
      <c r="A99" s="53">
        <f>'OSNOVNA PLAČA'!A93</f>
        <v>84</v>
      </c>
      <c r="B99" s="333" t="str">
        <f t="shared" ca="1" si="21"/>
        <v>A84</v>
      </c>
      <c r="C99" s="333"/>
      <c r="D99" s="54" t="str">
        <f>IF(LEN('OSNOVNA PLAČA'!C93)&gt;0,'OSNOVNA PLAČA'!C93,"")</f>
        <v/>
      </c>
      <c r="E99" s="55" t="str">
        <f>IF(LEN('OSNOVNA PLAČA'!D93)&gt;0,'OSNOVNA PLAČA'!D93,"")</f>
        <v/>
      </c>
      <c r="F99" s="164">
        <f ca="1">IF(LEN(B99)&gt;0,'OBRAČUNANA OSNOVNA PLAČA'!P93,"")</f>
        <v>0</v>
      </c>
      <c r="G99" s="57"/>
      <c r="H99" s="57"/>
      <c r="I99" s="57"/>
      <c r="J99" s="57"/>
      <c r="K99" s="57"/>
      <c r="L99" s="178">
        <f t="shared" si="26"/>
        <v>0</v>
      </c>
      <c r="M99" s="179">
        <f t="shared" ca="1" si="35"/>
        <v>0</v>
      </c>
      <c r="N99" s="179">
        <f t="shared" ca="1" si="36"/>
        <v>0</v>
      </c>
      <c r="O99" s="180">
        <f t="shared" ca="1" si="27"/>
        <v>0</v>
      </c>
      <c r="P99" s="181">
        <f t="shared" ca="1" si="37"/>
        <v>0</v>
      </c>
      <c r="Q99" s="182">
        <f t="shared" ca="1" si="28"/>
        <v>0</v>
      </c>
      <c r="R99" s="182">
        <f ca="1">IF(LEN(B99)&gt;0,'11'!R99-'11'!Q99,"")</f>
        <v>0</v>
      </c>
      <c r="S99" s="183"/>
      <c r="T99" s="33"/>
      <c r="U99" s="33"/>
      <c r="V99" s="33"/>
      <c r="W99" s="33"/>
      <c r="X99" s="33"/>
      <c r="Y99" s="33"/>
      <c r="AB99" s="243">
        <f>ROW()</f>
        <v>99</v>
      </c>
      <c r="AC99" s="118">
        <f t="shared" ca="1" si="22"/>
        <v>0</v>
      </c>
      <c r="AD99" s="118">
        <f t="shared" ca="1" si="23"/>
        <v>0</v>
      </c>
      <c r="AE99" s="119" t="str">
        <f t="shared" ca="1" si="29"/>
        <v>-</v>
      </c>
      <c r="AF99" s="118" t="str">
        <f t="shared" ca="1" si="30"/>
        <v>-</v>
      </c>
      <c r="AG99" s="119" t="str">
        <f t="shared" ca="1" si="31"/>
        <v>-</v>
      </c>
      <c r="AH99" s="118" t="str">
        <f t="shared" ca="1" si="32"/>
        <v>-</v>
      </c>
      <c r="AI99" s="118">
        <f t="shared" ca="1" si="33"/>
        <v>0</v>
      </c>
      <c r="AJ99" s="120">
        <f t="shared" ca="1" si="34"/>
        <v>0</v>
      </c>
      <c r="AK99" s="118">
        <f t="shared" ca="1" si="24"/>
        <v>0</v>
      </c>
      <c r="AL99" s="118">
        <f t="shared" ca="1" si="25"/>
        <v>0</v>
      </c>
    </row>
    <row r="100" spans="1:38" ht="27" customHeight="1" x14ac:dyDescent="0.25">
      <c r="A100" s="53">
        <f>'OSNOVNA PLAČA'!A94</f>
        <v>85</v>
      </c>
      <c r="B100" s="333" t="str">
        <f t="shared" ca="1" si="21"/>
        <v>A85</v>
      </c>
      <c r="C100" s="333"/>
      <c r="D100" s="54" t="str">
        <f>IF(LEN('OSNOVNA PLAČA'!C94)&gt;0,'OSNOVNA PLAČA'!C94,"")</f>
        <v/>
      </c>
      <c r="E100" s="55" t="str">
        <f>IF(LEN('OSNOVNA PLAČA'!D94)&gt;0,'OSNOVNA PLAČA'!D94,"")</f>
        <v/>
      </c>
      <c r="F100" s="164">
        <f ca="1">IF(LEN(B100)&gt;0,'OBRAČUNANA OSNOVNA PLAČA'!P94,"")</f>
        <v>0</v>
      </c>
      <c r="G100" s="57"/>
      <c r="H100" s="57"/>
      <c r="I100" s="57"/>
      <c r="J100" s="57"/>
      <c r="K100" s="57"/>
      <c r="L100" s="178">
        <f t="shared" si="26"/>
        <v>0</v>
      </c>
      <c r="M100" s="179">
        <f t="shared" ca="1" si="35"/>
        <v>0</v>
      </c>
      <c r="N100" s="179">
        <f t="shared" ca="1" si="36"/>
        <v>0</v>
      </c>
      <c r="O100" s="180">
        <f t="shared" ca="1" si="27"/>
        <v>0</v>
      </c>
      <c r="P100" s="181">
        <f t="shared" ca="1" si="37"/>
        <v>0</v>
      </c>
      <c r="Q100" s="182">
        <f t="shared" ca="1" si="28"/>
        <v>0</v>
      </c>
      <c r="R100" s="182">
        <f ca="1">IF(LEN(B100)&gt;0,'11'!R100-'11'!Q100,"")</f>
        <v>0</v>
      </c>
      <c r="S100" s="183"/>
      <c r="T100" s="33"/>
      <c r="U100" s="33"/>
      <c r="V100" s="33"/>
      <c r="W100" s="33"/>
      <c r="X100" s="33"/>
      <c r="Y100" s="33"/>
      <c r="AB100" s="243">
        <f>ROW()</f>
        <v>100</v>
      </c>
      <c r="AC100" s="118">
        <f t="shared" ca="1" si="22"/>
        <v>0</v>
      </c>
      <c r="AD100" s="118">
        <f t="shared" ca="1" si="23"/>
        <v>0</v>
      </c>
      <c r="AE100" s="119" t="str">
        <f t="shared" ca="1" si="29"/>
        <v>-</v>
      </c>
      <c r="AF100" s="118" t="str">
        <f t="shared" ca="1" si="30"/>
        <v>-</v>
      </c>
      <c r="AG100" s="119" t="str">
        <f t="shared" ca="1" si="31"/>
        <v>-</v>
      </c>
      <c r="AH100" s="118" t="str">
        <f t="shared" ca="1" si="32"/>
        <v>-</v>
      </c>
      <c r="AI100" s="118">
        <f t="shared" ca="1" si="33"/>
        <v>0</v>
      </c>
      <c r="AJ100" s="120">
        <f t="shared" ca="1" si="34"/>
        <v>0</v>
      </c>
      <c r="AK100" s="118">
        <f t="shared" ca="1" si="24"/>
        <v>0</v>
      </c>
      <c r="AL100" s="118">
        <f t="shared" ca="1" si="25"/>
        <v>0</v>
      </c>
    </row>
    <row r="101" spans="1:38" ht="27" customHeight="1" x14ac:dyDescent="0.25">
      <c r="A101" s="53">
        <f>'OSNOVNA PLAČA'!A95</f>
        <v>86</v>
      </c>
      <c r="B101" s="333" t="str">
        <f t="shared" ca="1" si="21"/>
        <v>A86</v>
      </c>
      <c r="C101" s="333"/>
      <c r="D101" s="54" t="str">
        <f>IF(LEN('OSNOVNA PLAČA'!C95)&gt;0,'OSNOVNA PLAČA'!C95,"")</f>
        <v/>
      </c>
      <c r="E101" s="55" t="str">
        <f>IF(LEN('OSNOVNA PLAČA'!D95)&gt;0,'OSNOVNA PLAČA'!D95,"")</f>
        <v/>
      </c>
      <c r="F101" s="164">
        <f ca="1">IF(LEN(B101)&gt;0,'OBRAČUNANA OSNOVNA PLAČA'!P95,"")</f>
        <v>0</v>
      </c>
      <c r="G101" s="57"/>
      <c r="H101" s="57"/>
      <c r="I101" s="57"/>
      <c r="J101" s="57"/>
      <c r="K101" s="57"/>
      <c r="L101" s="178">
        <f t="shared" si="26"/>
        <v>0</v>
      </c>
      <c r="M101" s="179">
        <f t="shared" ca="1" si="35"/>
        <v>0</v>
      </c>
      <c r="N101" s="179">
        <f t="shared" ca="1" si="36"/>
        <v>0</v>
      </c>
      <c r="O101" s="180">
        <f t="shared" ca="1" si="27"/>
        <v>0</v>
      </c>
      <c r="P101" s="181">
        <f t="shared" ca="1" si="37"/>
        <v>0</v>
      </c>
      <c r="Q101" s="182">
        <f t="shared" ca="1" si="28"/>
        <v>0</v>
      </c>
      <c r="R101" s="182">
        <f ca="1">IF(LEN(B101)&gt;0,'11'!R101-'11'!Q101,"")</f>
        <v>0</v>
      </c>
      <c r="S101" s="183"/>
      <c r="T101" s="33"/>
      <c r="U101" s="33"/>
      <c r="V101" s="33"/>
      <c r="W101" s="33"/>
      <c r="X101" s="33"/>
      <c r="Y101" s="33"/>
      <c r="AB101" s="243">
        <f>ROW()</f>
        <v>101</v>
      </c>
      <c r="AC101" s="118">
        <f t="shared" ca="1" si="22"/>
        <v>0</v>
      </c>
      <c r="AD101" s="118">
        <f t="shared" ca="1" si="23"/>
        <v>0</v>
      </c>
      <c r="AE101" s="119" t="str">
        <f t="shared" ca="1" si="29"/>
        <v>-</v>
      </c>
      <c r="AF101" s="118" t="str">
        <f t="shared" ca="1" si="30"/>
        <v>-</v>
      </c>
      <c r="AG101" s="119" t="str">
        <f t="shared" ca="1" si="31"/>
        <v>-</v>
      </c>
      <c r="AH101" s="118" t="str">
        <f t="shared" ca="1" si="32"/>
        <v>-</v>
      </c>
      <c r="AI101" s="118">
        <f t="shared" ca="1" si="33"/>
        <v>0</v>
      </c>
      <c r="AJ101" s="120">
        <f t="shared" ca="1" si="34"/>
        <v>0</v>
      </c>
      <c r="AK101" s="118">
        <f t="shared" ca="1" si="24"/>
        <v>0</v>
      </c>
      <c r="AL101" s="118">
        <f t="shared" ca="1" si="25"/>
        <v>0</v>
      </c>
    </row>
    <row r="102" spans="1:38" ht="27" customHeight="1" x14ac:dyDescent="0.25">
      <c r="A102" s="53">
        <f>'OSNOVNA PLAČA'!A96</f>
        <v>87</v>
      </c>
      <c r="B102" s="333" t="str">
        <f t="shared" ca="1" si="21"/>
        <v>A87</v>
      </c>
      <c r="C102" s="333"/>
      <c r="D102" s="54" t="str">
        <f>IF(LEN('OSNOVNA PLAČA'!C96)&gt;0,'OSNOVNA PLAČA'!C96,"")</f>
        <v/>
      </c>
      <c r="E102" s="55" t="str">
        <f>IF(LEN('OSNOVNA PLAČA'!D96)&gt;0,'OSNOVNA PLAČA'!D96,"")</f>
        <v/>
      </c>
      <c r="F102" s="164">
        <f ca="1">IF(LEN(B102)&gt;0,'OBRAČUNANA OSNOVNA PLAČA'!P96,"")</f>
        <v>0</v>
      </c>
      <c r="G102" s="57"/>
      <c r="H102" s="57"/>
      <c r="I102" s="57"/>
      <c r="J102" s="57"/>
      <c r="K102" s="57"/>
      <c r="L102" s="178">
        <f t="shared" si="26"/>
        <v>0</v>
      </c>
      <c r="M102" s="179">
        <f t="shared" ca="1" si="35"/>
        <v>0</v>
      </c>
      <c r="N102" s="179">
        <f t="shared" ca="1" si="36"/>
        <v>0</v>
      </c>
      <c r="O102" s="180">
        <f t="shared" ca="1" si="27"/>
        <v>0</v>
      </c>
      <c r="P102" s="181">
        <f t="shared" ca="1" si="37"/>
        <v>0</v>
      </c>
      <c r="Q102" s="182">
        <f t="shared" ca="1" si="28"/>
        <v>0</v>
      </c>
      <c r="R102" s="182">
        <f ca="1">IF(LEN(B102)&gt;0,'11'!R102-'11'!Q102,"")</f>
        <v>0</v>
      </c>
      <c r="S102" s="183"/>
      <c r="T102" s="33"/>
      <c r="U102" s="33"/>
      <c r="V102" s="33"/>
      <c r="W102" s="33"/>
      <c r="X102" s="33"/>
      <c r="Y102" s="33"/>
      <c r="AB102" s="243">
        <f>ROW()</f>
        <v>102</v>
      </c>
      <c r="AC102" s="118">
        <f t="shared" ca="1" si="22"/>
        <v>0</v>
      </c>
      <c r="AD102" s="118">
        <f t="shared" ca="1" si="23"/>
        <v>0</v>
      </c>
      <c r="AE102" s="119" t="str">
        <f t="shared" ca="1" si="29"/>
        <v>-</v>
      </c>
      <c r="AF102" s="118" t="str">
        <f t="shared" ca="1" si="30"/>
        <v>-</v>
      </c>
      <c r="AG102" s="119" t="str">
        <f t="shared" ca="1" si="31"/>
        <v>-</v>
      </c>
      <c r="AH102" s="118" t="str">
        <f t="shared" ca="1" si="32"/>
        <v>-</v>
      </c>
      <c r="AI102" s="118">
        <f t="shared" ca="1" si="33"/>
        <v>0</v>
      </c>
      <c r="AJ102" s="120">
        <f t="shared" ca="1" si="34"/>
        <v>0</v>
      </c>
      <c r="AK102" s="118">
        <f t="shared" ca="1" si="24"/>
        <v>0</v>
      </c>
      <c r="AL102" s="118">
        <f t="shared" ca="1" si="25"/>
        <v>0</v>
      </c>
    </row>
    <row r="103" spans="1:38" ht="27" customHeight="1" x14ac:dyDescent="0.25">
      <c r="A103" s="53">
        <f>'OSNOVNA PLAČA'!A97</f>
        <v>88</v>
      </c>
      <c r="B103" s="333" t="str">
        <f t="shared" ca="1" si="21"/>
        <v>A88</v>
      </c>
      <c r="C103" s="333"/>
      <c r="D103" s="54" t="str">
        <f>IF(LEN('OSNOVNA PLAČA'!C97)&gt;0,'OSNOVNA PLAČA'!C97,"")</f>
        <v/>
      </c>
      <c r="E103" s="55" t="str">
        <f>IF(LEN('OSNOVNA PLAČA'!D97)&gt;0,'OSNOVNA PLAČA'!D97,"")</f>
        <v/>
      </c>
      <c r="F103" s="164">
        <f ca="1">IF(LEN(B103)&gt;0,'OBRAČUNANA OSNOVNA PLAČA'!P97,"")</f>
        <v>0</v>
      </c>
      <c r="G103" s="57"/>
      <c r="H103" s="57"/>
      <c r="I103" s="57"/>
      <c r="J103" s="57"/>
      <c r="K103" s="57"/>
      <c r="L103" s="178">
        <f t="shared" si="26"/>
        <v>0</v>
      </c>
      <c r="M103" s="179">
        <f t="shared" ca="1" si="35"/>
        <v>0</v>
      </c>
      <c r="N103" s="179">
        <f t="shared" ca="1" si="36"/>
        <v>0</v>
      </c>
      <c r="O103" s="180">
        <f t="shared" ca="1" si="27"/>
        <v>0</v>
      </c>
      <c r="P103" s="181">
        <f t="shared" ca="1" si="37"/>
        <v>0</v>
      </c>
      <c r="Q103" s="182">
        <f t="shared" ca="1" si="28"/>
        <v>0</v>
      </c>
      <c r="R103" s="182">
        <f ca="1">IF(LEN(B103)&gt;0,'11'!R103-'11'!Q103,"")</f>
        <v>0</v>
      </c>
      <c r="S103" s="183"/>
      <c r="T103" s="33"/>
      <c r="U103" s="33"/>
      <c r="V103" s="33"/>
      <c r="W103" s="33"/>
      <c r="X103" s="33"/>
      <c r="Y103" s="33"/>
      <c r="AB103" s="243">
        <f>ROW()</f>
        <v>103</v>
      </c>
      <c r="AC103" s="118">
        <f t="shared" ca="1" si="22"/>
        <v>0</v>
      </c>
      <c r="AD103" s="118">
        <f t="shared" ca="1" si="23"/>
        <v>0</v>
      </c>
      <c r="AE103" s="119" t="str">
        <f t="shared" ca="1" si="29"/>
        <v>-</v>
      </c>
      <c r="AF103" s="118" t="str">
        <f t="shared" ca="1" si="30"/>
        <v>-</v>
      </c>
      <c r="AG103" s="119" t="str">
        <f t="shared" ca="1" si="31"/>
        <v>-</v>
      </c>
      <c r="AH103" s="118" t="str">
        <f t="shared" ca="1" si="32"/>
        <v>-</v>
      </c>
      <c r="AI103" s="118">
        <f t="shared" ca="1" si="33"/>
        <v>0</v>
      </c>
      <c r="AJ103" s="120">
        <f t="shared" ca="1" si="34"/>
        <v>0</v>
      </c>
      <c r="AK103" s="118">
        <f t="shared" ca="1" si="24"/>
        <v>0</v>
      </c>
      <c r="AL103" s="118">
        <f t="shared" ca="1" si="25"/>
        <v>0</v>
      </c>
    </row>
    <row r="104" spans="1:38" ht="27" customHeight="1" x14ac:dyDescent="0.25">
      <c r="A104" s="53">
        <f>'OSNOVNA PLAČA'!A98</f>
        <v>89</v>
      </c>
      <c r="B104" s="333" t="str">
        <f t="shared" ca="1" si="21"/>
        <v>A89</v>
      </c>
      <c r="C104" s="333"/>
      <c r="D104" s="54" t="str">
        <f>IF(LEN('OSNOVNA PLAČA'!C98)&gt;0,'OSNOVNA PLAČA'!C98,"")</f>
        <v/>
      </c>
      <c r="E104" s="55" t="str">
        <f>IF(LEN('OSNOVNA PLAČA'!D98)&gt;0,'OSNOVNA PLAČA'!D98,"")</f>
        <v/>
      </c>
      <c r="F104" s="164">
        <f ca="1">IF(LEN(B104)&gt;0,'OBRAČUNANA OSNOVNA PLAČA'!P98,"")</f>
        <v>0</v>
      </c>
      <c r="G104" s="57"/>
      <c r="H104" s="57"/>
      <c r="I104" s="57"/>
      <c r="J104" s="57"/>
      <c r="K104" s="57"/>
      <c r="L104" s="178">
        <f t="shared" si="26"/>
        <v>0</v>
      </c>
      <c r="M104" s="179">
        <f t="shared" ca="1" si="35"/>
        <v>0</v>
      </c>
      <c r="N104" s="179">
        <f t="shared" ca="1" si="36"/>
        <v>0</v>
      </c>
      <c r="O104" s="180">
        <f t="shared" ca="1" si="27"/>
        <v>0</v>
      </c>
      <c r="P104" s="181">
        <f t="shared" ca="1" si="37"/>
        <v>0</v>
      </c>
      <c r="Q104" s="182">
        <f t="shared" ca="1" si="28"/>
        <v>0</v>
      </c>
      <c r="R104" s="182">
        <f ca="1">IF(LEN(B104)&gt;0,'11'!R104-'11'!Q104,"")</f>
        <v>0</v>
      </c>
      <c r="S104" s="183"/>
      <c r="T104" s="33"/>
      <c r="U104" s="33"/>
      <c r="V104" s="33"/>
      <c r="W104" s="33"/>
      <c r="X104" s="33"/>
      <c r="Y104" s="33"/>
      <c r="AB104" s="243">
        <f>ROW()</f>
        <v>104</v>
      </c>
      <c r="AC104" s="118">
        <f t="shared" ca="1" si="22"/>
        <v>0</v>
      </c>
      <c r="AD104" s="118">
        <f t="shared" ca="1" si="23"/>
        <v>0</v>
      </c>
      <c r="AE104" s="119" t="str">
        <f t="shared" ca="1" si="29"/>
        <v>-</v>
      </c>
      <c r="AF104" s="118" t="str">
        <f t="shared" ca="1" si="30"/>
        <v>-</v>
      </c>
      <c r="AG104" s="119" t="str">
        <f t="shared" ca="1" si="31"/>
        <v>-</v>
      </c>
      <c r="AH104" s="118" t="str">
        <f t="shared" ca="1" si="32"/>
        <v>-</v>
      </c>
      <c r="AI104" s="118">
        <f t="shared" ca="1" si="33"/>
        <v>0</v>
      </c>
      <c r="AJ104" s="120">
        <f t="shared" ca="1" si="34"/>
        <v>0</v>
      </c>
      <c r="AK104" s="118">
        <f t="shared" ca="1" si="24"/>
        <v>0</v>
      </c>
      <c r="AL104" s="118">
        <f t="shared" ca="1" si="25"/>
        <v>0</v>
      </c>
    </row>
    <row r="105" spans="1:38" ht="27" customHeight="1" x14ac:dyDescent="0.25">
      <c r="A105" s="53">
        <f>'OSNOVNA PLAČA'!A99</f>
        <v>90</v>
      </c>
      <c r="B105" s="333" t="str">
        <f t="shared" ca="1" si="21"/>
        <v>A90</v>
      </c>
      <c r="C105" s="333"/>
      <c r="D105" s="54" t="str">
        <f>IF(LEN('OSNOVNA PLAČA'!C99)&gt;0,'OSNOVNA PLAČA'!C99,"")</f>
        <v/>
      </c>
      <c r="E105" s="55" t="str">
        <f>IF(LEN('OSNOVNA PLAČA'!D99)&gt;0,'OSNOVNA PLAČA'!D99,"")</f>
        <v/>
      </c>
      <c r="F105" s="164">
        <f ca="1">IF(LEN(B105)&gt;0,'OBRAČUNANA OSNOVNA PLAČA'!P99,"")</f>
        <v>0</v>
      </c>
      <c r="G105" s="57"/>
      <c r="H105" s="57"/>
      <c r="I105" s="57"/>
      <c r="J105" s="57"/>
      <c r="K105" s="57"/>
      <c r="L105" s="178">
        <f t="shared" si="26"/>
        <v>0</v>
      </c>
      <c r="M105" s="179">
        <f t="shared" ca="1" si="35"/>
        <v>0</v>
      </c>
      <c r="N105" s="179">
        <f t="shared" ca="1" si="36"/>
        <v>0</v>
      </c>
      <c r="O105" s="180">
        <f t="shared" ca="1" si="27"/>
        <v>0</v>
      </c>
      <c r="P105" s="181">
        <f t="shared" ca="1" si="37"/>
        <v>0</v>
      </c>
      <c r="Q105" s="182">
        <f t="shared" ca="1" si="28"/>
        <v>0</v>
      </c>
      <c r="R105" s="182">
        <f ca="1">IF(LEN(B105)&gt;0,'11'!R105-'11'!Q105,"")</f>
        <v>0</v>
      </c>
      <c r="S105" s="183"/>
      <c r="T105" s="33"/>
      <c r="U105" s="33"/>
      <c r="V105" s="33"/>
      <c r="W105" s="33"/>
      <c r="X105" s="33"/>
      <c r="Y105" s="33"/>
      <c r="AB105" s="243">
        <f>ROW()</f>
        <v>105</v>
      </c>
      <c r="AC105" s="118">
        <f t="shared" ca="1" si="22"/>
        <v>0</v>
      </c>
      <c r="AD105" s="118">
        <f t="shared" ca="1" si="23"/>
        <v>0</v>
      </c>
      <c r="AE105" s="119" t="str">
        <f t="shared" ca="1" si="29"/>
        <v>-</v>
      </c>
      <c r="AF105" s="118" t="str">
        <f t="shared" ca="1" si="30"/>
        <v>-</v>
      </c>
      <c r="AG105" s="119" t="str">
        <f t="shared" ca="1" si="31"/>
        <v>-</v>
      </c>
      <c r="AH105" s="118" t="str">
        <f t="shared" ca="1" si="32"/>
        <v>-</v>
      </c>
      <c r="AI105" s="118">
        <f t="shared" ca="1" si="33"/>
        <v>0</v>
      </c>
      <c r="AJ105" s="120">
        <f t="shared" ca="1" si="34"/>
        <v>0</v>
      </c>
      <c r="AK105" s="118">
        <f t="shared" ca="1" si="24"/>
        <v>0</v>
      </c>
      <c r="AL105" s="118">
        <f t="shared" ca="1" si="25"/>
        <v>0</v>
      </c>
    </row>
    <row r="106" spans="1:38" ht="27" customHeight="1" x14ac:dyDescent="0.25">
      <c r="A106" s="53">
        <f>'OSNOVNA PLAČA'!A100</f>
        <v>91</v>
      </c>
      <c r="B106" s="333" t="str">
        <f t="shared" ca="1" si="21"/>
        <v>A91</v>
      </c>
      <c r="C106" s="333"/>
      <c r="D106" s="54" t="str">
        <f>IF(LEN('OSNOVNA PLAČA'!C100)&gt;0,'OSNOVNA PLAČA'!C100,"")</f>
        <v/>
      </c>
      <c r="E106" s="55" t="str">
        <f>IF(LEN('OSNOVNA PLAČA'!D100)&gt;0,'OSNOVNA PLAČA'!D100,"")</f>
        <v/>
      </c>
      <c r="F106" s="164">
        <f ca="1">IF(LEN(B106)&gt;0,'OBRAČUNANA OSNOVNA PLAČA'!P100,"")</f>
        <v>0</v>
      </c>
      <c r="G106" s="57"/>
      <c r="H106" s="57"/>
      <c r="I106" s="57"/>
      <c r="J106" s="57"/>
      <c r="K106" s="57"/>
      <c r="L106" s="178">
        <f t="shared" si="26"/>
        <v>0</v>
      </c>
      <c r="M106" s="179">
        <f t="shared" ca="1" si="35"/>
        <v>0</v>
      </c>
      <c r="N106" s="179">
        <f t="shared" ca="1" si="36"/>
        <v>0</v>
      </c>
      <c r="O106" s="180">
        <f t="shared" ca="1" si="27"/>
        <v>0</v>
      </c>
      <c r="P106" s="181">
        <f t="shared" ca="1" si="37"/>
        <v>0</v>
      </c>
      <c r="Q106" s="182">
        <f t="shared" ca="1" si="28"/>
        <v>0</v>
      </c>
      <c r="R106" s="182">
        <f ca="1">IF(LEN(B106)&gt;0,'11'!R106-'11'!Q106,"")</f>
        <v>0</v>
      </c>
      <c r="S106" s="183"/>
      <c r="T106" s="33"/>
      <c r="U106" s="33"/>
      <c r="V106" s="33"/>
      <c r="W106" s="33"/>
      <c r="X106" s="33"/>
      <c r="Y106" s="33"/>
      <c r="AB106" s="243">
        <f>ROW()</f>
        <v>106</v>
      </c>
      <c r="AC106" s="118">
        <f t="shared" ca="1" si="22"/>
        <v>0</v>
      </c>
      <c r="AD106" s="118">
        <f t="shared" ca="1" si="23"/>
        <v>0</v>
      </c>
      <c r="AE106" s="119" t="str">
        <f t="shared" ca="1" si="29"/>
        <v>-</v>
      </c>
      <c r="AF106" s="118" t="str">
        <f t="shared" ca="1" si="30"/>
        <v>-</v>
      </c>
      <c r="AG106" s="119" t="str">
        <f t="shared" ca="1" si="31"/>
        <v>-</v>
      </c>
      <c r="AH106" s="118" t="str">
        <f t="shared" ca="1" si="32"/>
        <v>-</v>
      </c>
      <c r="AI106" s="118">
        <f t="shared" ca="1" si="33"/>
        <v>0</v>
      </c>
      <c r="AJ106" s="120">
        <f t="shared" ca="1" si="34"/>
        <v>0</v>
      </c>
      <c r="AK106" s="118">
        <f t="shared" ca="1" si="24"/>
        <v>0</v>
      </c>
      <c r="AL106" s="118">
        <f t="shared" ca="1" si="25"/>
        <v>0</v>
      </c>
    </row>
    <row r="107" spans="1:38" ht="27" customHeight="1" x14ac:dyDescent="0.25">
      <c r="A107" s="53">
        <f>'OSNOVNA PLAČA'!A101</f>
        <v>92</v>
      </c>
      <c r="B107" s="333" t="str">
        <f t="shared" ca="1" si="21"/>
        <v>A92</v>
      </c>
      <c r="C107" s="333"/>
      <c r="D107" s="54" t="str">
        <f>IF(LEN('OSNOVNA PLAČA'!C101)&gt;0,'OSNOVNA PLAČA'!C101,"")</f>
        <v/>
      </c>
      <c r="E107" s="55" t="str">
        <f>IF(LEN('OSNOVNA PLAČA'!D101)&gt;0,'OSNOVNA PLAČA'!D101,"")</f>
        <v/>
      </c>
      <c r="F107" s="164">
        <f ca="1">IF(LEN(B107)&gt;0,'OBRAČUNANA OSNOVNA PLAČA'!P101,"")</f>
        <v>0</v>
      </c>
      <c r="G107" s="57"/>
      <c r="H107" s="57"/>
      <c r="I107" s="57"/>
      <c r="J107" s="57"/>
      <c r="K107" s="57"/>
      <c r="L107" s="178">
        <f t="shared" si="26"/>
        <v>0</v>
      </c>
      <c r="M107" s="179">
        <f t="shared" ca="1" si="35"/>
        <v>0</v>
      </c>
      <c r="N107" s="179">
        <f t="shared" ca="1" si="36"/>
        <v>0</v>
      </c>
      <c r="O107" s="180">
        <f t="shared" ca="1" si="27"/>
        <v>0</v>
      </c>
      <c r="P107" s="181">
        <f t="shared" ca="1" si="37"/>
        <v>0</v>
      </c>
      <c r="Q107" s="182">
        <f t="shared" ca="1" si="28"/>
        <v>0</v>
      </c>
      <c r="R107" s="182">
        <f ca="1">IF(LEN(B107)&gt;0,'11'!R107-'11'!Q107,"")</f>
        <v>0</v>
      </c>
      <c r="S107" s="183"/>
      <c r="T107" s="33"/>
      <c r="U107" s="33"/>
      <c r="V107" s="33"/>
      <c r="W107" s="33"/>
      <c r="X107" s="33"/>
      <c r="Y107" s="33"/>
      <c r="AB107" s="243">
        <f>ROW()</f>
        <v>107</v>
      </c>
      <c r="AC107" s="118">
        <f t="shared" ca="1" si="22"/>
        <v>0</v>
      </c>
      <c r="AD107" s="118">
        <f t="shared" ca="1" si="23"/>
        <v>0</v>
      </c>
      <c r="AE107" s="119" t="str">
        <f t="shared" ca="1" si="29"/>
        <v>-</v>
      </c>
      <c r="AF107" s="118" t="str">
        <f t="shared" ca="1" si="30"/>
        <v>-</v>
      </c>
      <c r="AG107" s="119" t="str">
        <f t="shared" ca="1" si="31"/>
        <v>-</v>
      </c>
      <c r="AH107" s="118" t="str">
        <f t="shared" ca="1" si="32"/>
        <v>-</v>
      </c>
      <c r="AI107" s="118">
        <f t="shared" ca="1" si="33"/>
        <v>0</v>
      </c>
      <c r="AJ107" s="120">
        <f t="shared" ca="1" si="34"/>
        <v>0</v>
      </c>
      <c r="AK107" s="118">
        <f t="shared" ca="1" si="24"/>
        <v>0</v>
      </c>
      <c r="AL107" s="118">
        <f t="shared" ca="1" si="25"/>
        <v>0</v>
      </c>
    </row>
    <row r="108" spans="1:38" ht="27" customHeight="1" x14ac:dyDescent="0.25">
      <c r="A108" s="53">
        <f>'OSNOVNA PLAČA'!A102</f>
        <v>93</v>
      </c>
      <c r="B108" s="333" t="str">
        <f t="shared" ca="1" si="21"/>
        <v>A93</v>
      </c>
      <c r="C108" s="333"/>
      <c r="D108" s="54" t="str">
        <f>IF(LEN('OSNOVNA PLAČA'!C102)&gt;0,'OSNOVNA PLAČA'!C102,"")</f>
        <v/>
      </c>
      <c r="E108" s="55" t="str">
        <f>IF(LEN('OSNOVNA PLAČA'!D102)&gt;0,'OSNOVNA PLAČA'!D102,"")</f>
        <v/>
      </c>
      <c r="F108" s="164">
        <f ca="1">IF(LEN(B108)&gt;0,'OBRAČUNANA OSNOVNA PLAČA'!P102,"")</f>
        <v>0</v>
      </c>
      <c r="G108" s="57"/>
      <c r="H108" s="57"/>
      <c r="I108" s="57"/>
      <c r="J108" s="57"/>
      <c r="K108" s="57"/>
      <c r="L108" s="178">
        <f t="shared" si="26"/>
        <v>0</v>
      </c>
      <c r="M108" s="179">
        <f t="shared" ca="1" si="35"/>
        <v>0</v>
      </c>
      <c r="N108" s="179">
        <f t="shared" ca="1" si="36"/>
        <v>0</v>
      </c>
      <c r="O108" s="180">
        <f t="shared" ca="1" si="27"/>
        <v>0</v>
      </c>
      <c r="P108" s="181">
        <f t="shared" ca="1" si="37"/>
        <v>0</v>
      </c>
      <c r="Q108" s="182">
        <f t="shared" ca="1" si="28"/>
        <v>0</v>
      </c>
      <c r="R108" s="182">
        <f ca="1">IF(LEN(B108)&gt;0,'11'!R108-'11'!Q108,"")</f>
        <v>0</v>
      </c>
      <c r="S108" s="183"/>
      <c r="T108" s="33"/>
      <c r="U108" s="33"/>
      <c r="V108" s="33"/>
      <c r="W108" s="33"/>
      <c r="X108" s="33"/>
      <c r="Y108" s="33"/>
      <c r="AB108" s="243">
        <f>ROW()</f>
        <v>108</v>
      </c>
      <c r="AC108" s="118">
        <f t="shared" ca="1" si="22"/>
        <v>0</v>
      </c>
      <c r="AD108" s="118">
        <f t="shared" ca="1" si="23"/>
        <v>0</v>
      </c>
      <c r="AE108" s="119" t="str">
        <f t="shared" ca="1" si="29"/>
        <v>-</v>
      </c>
      <c r="AF108" s="118" t="str">
        <f t="shared" ca="1" si="30"/>
        <v>-</v>
      </c>
      <c r="AG108" s="119" t="str">
        <f t="shared" ca="1" si="31"/>
        <v>-</v>
      </c>
      <c r="AH108" s="118" t="str">
        <f t="shared" ca="1" si="32"/>
        <v>-</v>
      </c>
      <c r="AI108" s="118">
        <f t="shared" ca="1" si="33"/>
        <v>0</v>
      </c>
      <c r="AJ108" s="120">
        <f t="shared" ca="1" si="34"/>
        <v>0</v>
      </c>
      <c r="AK108" s="118">
        <f t="shared" ca="1" si="24"/>
        <v>0</v>
      </c>
      <c r="AL108" s="118">
        <f t="shared" ca="1" si="25"/>
        <v>0</v>
      </c>
    </row>
    <row r="109" spans="1:38" ht="27" customHeight="1" x14ac:dyDescent="0.25">
      <c r="A109" s="53">
        <f>'OSNOVNA PLAČA'!A103</f>
        <v>94</v>
      </c>
      <c r="B109" s="333" t="str">
        <f t="shared" ca="1" si="21"/>
        <v>A94</v>
      </c>
      <c r="C109" s="333"/>
      <c r="D109" s="54" t="str">
        <f>IF(LEN('OSNOVNA PLAČA'!C103)&gt;0,'OSNOVNA PLAČA'!C103,"")</f>
        <v/>
      </c>
      <c r="E109" s="55" t="str">
        <f>IF(LEN('OSNOVNA PLAČA'!D103)&gt;0,'OSNOVNA PLAČA'!D103,"")</f>
        <v/>
      </c>
      <c r="F109" s="164">
        <f ca="1">IF(LEN(B109)&gt;0,'OBRAČUNANA OSNOVNA PLAČA'!P103,"")</f>
        <v>0</v>
      </c>
      <c r="G109" s="57"/>
      <c r="H109" s="57"/>
      <c r="I109" s="57"/>
      <c r="J109" s="57"/>
      <c r="K109" s="57"/>
      <c r="L109" s="178">
        <f t="shared" si="26"/>
        <v>0</v>
      </c>
      <c r="M109" s="179">
        <f t="shared" ca="1" si="35"/>
        <v>0</v>
      </c>
      <c r="N109" s="179">
        <f t="shared" ca="1" si="36"/>
        <v>0</v>
      </c>
      <c r="O109" s="180">
        <f t="shared" ca="1" si="27"/>
        <v>0</v>
      </c>
      <c r="P109" s="181">
        <f t="shared" ca="1" si="37"/>
        <v>0</v>
      </c>
      <c r="Q109" s="182">
        <f t="shared" ca="1" si="28"/>
        <v>0</v>
      </c>
      <c r="R109" s="182">
        <f ca="1">IF(LEN(B109)&gt;0,'11'!R109-'11'!Q109,"")</f>
        <v>0</v>
      </c>
      <c r="S109" s="183"/>
      <c r="T109" s="33"/>
      <c r="U109" s="33"/>
      <c r="V109" s="33"/>
      <c r="W109" s="33"/>
      <c r="X109" s="33"/>
      <c r="Y109" s="33"/>
      <c r="AB109" s="243">
        <f>ROW()</f>
        <v>109</v>
      </c>
      <c r="AC109" s="118">
        <f t="shared" ca="1" si="22"/>
        <v>0</v>
      </c>
      <c r="AD109" s="118">
        <f t="shared" ca="1" si="23"/>
        <v>0</v>
      </c>
      <c r="AE109" s="119" t="str">
        <f t="shared" ca="1" si="29"/>
        <v>-</v>
      </c>
      <c r="AF109" s="118" t="str">
        <f t="shared" ca="1" si="30"/>
        <v>-</v>
      </c>
      <c r="AG109" s="119" t="str">
        <f t="shared" ca="1" si="31"/>
        <v>-</v>
      </c>
      <c r="AH109" s="118" t="str">
        <f t="shared" ca="1" si="32"/>
        <v>-</v>
      </c>
      <c r="AI109" s="118">
        <f t="shared" ca="1" si="33"/>
        <v>0</v>
      </c>
      <c r="AJ109" s="120">
        <f t="shared" ca="1" si="34"/>
        <v>0</v>
      </c>
      <c r="AK109" s="118">
        <f t="shared" ca="1" si="24"/>
        <v>0</v>
      </c>
      <c r="AL109" s="118">
        <f t="shared" ca="1" si="25"/>
        <v>0</v>
      </c>
    </row>
    <row r="110" spans="1:38" ht="27" customHeight="1" x14ac:dyDescent="0.25">
      <c r="A110" s="53">
        <f>'OSNOVNA PLAČA'!A104</f>
        <v>95</v>
      </c>
      <c r="B110" s="333" t="str">
        <f t="shared" ca="1" si="21"/>
        <v>A95</v>
      </c>
      <c r="C110" s="333"/>
      <c r="D110" s="54" t="str">
        <f>IF(LEN('OSNOVNA PLAČA'!C104)&gt;0,'OSNOVNA PLAČA'!C104,"")</f>
        <v/>
      </c>
      <c r="E110" s="55" t="str">
        <f>IF(LEN('OSNOVNA PLAČA'!D104)&gt;0,'OSNOVNA PLAČA'!D104,"")</f>
        <v/>
      </c>
      <c r="F110" s="164">
        <f ca="1">IF(LEN(B110)&gt;0,'OBRAČUNANA OSNOVNA PLAČA'!P104,"")</f>
        <v>0</v>
      </c>
      <c r="G110" s="57"/>
      <c r="H110" s="57"/>
      <c r="I110" s="57"/>
      <c r="J110" s="57"/>
      <c r="K110" s="57"/>
      <c r="L110" s="178">
        <f t="shared" si="26"/>
        <v>0</v>
      </c>
      <c r="M110" s="179">
        <f t="shared" ca="1" si="35"/>
        <v>0</v>
      </c>
      <c r="N110" s="179">
        <f t="shared" ca="1" si="36"/>
        <v>0</v>
      </c>
      <c r="O110" s="180">
        <f t="shared" ca="1" si="27"/>
        <v>0</v>
      </c>
      <c r="P110" s="181">
        <f t="shared" ca="1" si="37"/>
        <v>0</v>
      </c>
      <c r="Q110" s="182">
        <f t="shared" ca="1" si="28"/>
        <v>0</v>
      </c>
      <c r="R110" s="182">
        <f ca="1">IF(LEN(B110)&gt;0,'11'!R110-'11'!Q110,"")</f>
        <v>0</v>
      </c>
      <c r="S110" s="183"/>
      <c r="T110" s="33"/>
      <c r="U110" s="33"/>
      <c r="V110" s="33"/>
      <c r="W110" s="33"/>
      <c r="X110" s="33"/>
      <c r="Y110" s="33"/>
      <c r="AB110" s="243">
        <f>ROW()</f>
        <v>110</v>
      </c>
      <c r="AC110" s="118">
        <f t="shared" ca="1" si="22"/>
        <v>0</v>
      </c>
      <c r="AD110" s="118">
        <f t="shared" ca="1" si="23"/>
        <v>0</v>
      </c>
      <c r="AE110" s="119" t="str">
        <f t="shared" ca="1" si="29"/>
        <v>-</v>
      </c>
      <c r="AF110" s="118" t="str">
        <f t="shared" ca="1" si="30"/>
        <v>-</v>
      </c>
      <c r="AG110" s="119" t="str">
        <f t="shared" ca="1" si="31"/>
        <v>-</v>
      </c>
      <c r="AH110" s="118" t="str">
        <f t="shared" ca="1" si="32"/>
        <v>-</v>
      </c>
      <c r="AI110" s="118">
        <f t="shared" ca="1" si="33"/>
        <v>0</v>
      </c>
      <c r="AJ110" s="120">
        <f t="shared" ca="1" si="34"/>
        <v>0</v>
      </c>
      <c r="AK110" s="118">
        <f t="shared" ca="1" si="24"/>
        <v>0</v>
      </c>
      <c r="AL110" s="118">
        <f t="shared" ca="1" si="25"/>
        <v>0</v>
      </c>
    </row>
    <row r="111" spans="1:38" ht="27" customHeight="1" x14ac:dyDescent="0.25">
      <c r="A111" s="53">
        <f>'OSNOVNA PLAČA'!A105</f>
        <v>96</v>
      </c>
      <c r="B111" s="333" t="str">
        <f t="shared" ca="1" si="21"/>
        <v>A96</v>
      </c>
      <c r="C111" s="333"/>
      <c r="D111" s="54" t="str">
        <f>IF(LEN('OSNOVNA PLAČA'!C105)&gt;0,'OSNOVNA PLAČA'!C105,"")</f>
        <v/>
      </c>
      <c r="E111" s="55" t="str">
        <f>IF(LEN('OSNOVNA PLAČA'!D105)&gt;0,'OSNOVNA PLAČA'!D105,"")</f>
        <v/>
      </c>
      <c r="F111" s="164">
        <f ca="1">IF(LEN(B111)&gt;0,'OBRAČUNANA OSNOVNA PLAČA'!P105,"")</f>
        <v>0</v>
      </c>
      <c r="G111" s="57"/>
      <c r="H111" s="57"/>
      <c r="I111" s="57"/>
      <c r="J111" s="57"/>
      <c r="K111" s="57"/>
      <c r="L111" s="178">
        <f t="shared" si="26"/>
        <v>0</v>
      </c>
      <c r="M111" s="179">
        <f t="shared" ca="1" si="35"/>
        <v>0</v>
      </c>
      <c r="N111" s="179">
        <f t="shared" ca="1" si="36"/>
        <v>0</v>
      </c>
      <c r="O111" s="180">
        <f t="shared" ca="1" si="27"/>
        <v>0</v>
      </c>
      <c r="P111" s="181">
        <f t="shared" ca="1" si="37"/>
        <v>0</v>
      </c>
      <c r="Q111" s="182">
        <f t="shared" ca="1" si="28"/>
        <v>0</v>
      </c>
      <c r="R111" s="182">
        <f ca="1">IF(LEN(B111)&gt;0,'11'!R111-'11'!Q111,"")</f>
        <v>0</v>
      </c>
      <c r="S111" s="183"/>
      <c r="T111" s="33"/>
      <c r="U111" s="33"/>
      <c r="V111" s="33"/>
      <c r="W111" s="33"/>
      <c r="X111" s="33"/>
      <c r="Y111" s="33"/>
      <c r="AB111" s="243">
        <f>ROW()</f>
        <v>111</v>
      </c>
      <c r="AC111" s="118">
        <f t="shared" ca="1" si="22"/>
        <v>0</v>
      </c>
      <c r="AD111" s="118">
        <f t="shared" ca="1" si="23"/>
        <v>0</v>
      </c>
      <c r="AE111" s="119" t="str">
        <f t="shared" ca="1" si="29"/>
        <v>-</v>
      </c>
      <c r="AF111" s="118" t="str">
        <f t="shared" ca="1" si="30"/>
        <v>-</v>
      </c>
      <c r="AG111" s="119" t="str">
        <f t="shared" ca="1" si="31"/>
        <v>-</v>
      </c>
      <c r="AH111" s="118" t="str">
        <f t="shared" ca="1" si="32"/>
        <v>-</v>
      </c>
      <c r="AI111" s="118">
        <f t="shared" ca="1" si="33"/>
        <v>0</v>
      </c>
      <c r="AJ111" s="120">
        <f t="shared" ca="1" si="34"/>
        <v>0</v>
      </c>
      <c r="AK111" s="118">
        <f t="shared" ca="1" si="24"/>
        <v>0</v>
      </c>
      <c r="AL111" s="118">
        <f t="shared" ca="1" si="25"/>
        <v>0</v>
      </c>
    </row>
    <row r="112" spans="1:38" ht="27" customHeight="1" x14ac:dyDescent="0.25">
      <c r="A112" s="53">
        <f>'OSNOVNA PLAČA'!A106</f>
        <v>97</v>
      </c>
      <c r="B112" s="333" t="str">
        <f t="shared" ca="1" si="21"/>
        <v>A97</v>
      </c>
      <c r="C112" s="333"/>
      <c r="D112" s="54" t="str">
        <f>IF(LEN('OSNOVNA PLAČA'!C106)&gt;0,'OSNOVNA PLAČA'!C106,"")</f>
        <v/>
      </c>
      <c r="E112" s="55" t="str">
        <f>IF(LEN('OSNOVNA PLAČA'!D106)&gt;0,'OSNOVNA PLAČA'!D106,"")</f>
        <v/>
      </c>
      <c r="F112" s="164">
        <f ca="1">IF(LEN(B112)&gt;0,'OBRAČUNANA OSNOVNA PLAČA'!P106,"")</f>
        <v>0</v>
      </c>
      <c r="G112" s="57"/>
      <c r="H112" s="57"/>
      <c r="I112" s="57"/>
      <c r="J112" s="57"/>
      <c r="K112" s="57"/>
      <c r="L112" s="178">
        <f t="shared" si="26"/>
        <v>0</v>
      </c>
      <c r="M112" s="179">
        <f t="shared" ca="1" si="35"/>
        <v>0</v>
      </c>
      <c r="N112" s="179">
        <f t="shared" ca="1" si="36"/>
        <v>0</v>
      </c>
      <c r="O112" s="180">
        <f t="shared" ca="1" si="27"/>
        <v>0</v>
      </c>
      <c r="P112" s="181">
        <f t="shared" ca="1" si="37"/>
        <v>0</v>
      </c>
      <c r="Q112" s="182">
        <f t="shared" ca="1" si="28"/>
        <v>0</v>
      </c>
      <c r="R112" s="182">
        <f ca="1">IF(LEN(B112)&gt;0,'11'!R112-'11'!Q112,"")</f>
        <v>0</v>
      </c>
      <c r="S112" s="183"/>
      <c r="T112" s="33"/>
      <c r="U112" s="33"/>
      <c r="V112" s="33"/>
      <c r="W112" s="33"/>
      <c r="X112" s="33"/>
      <c r="Y112" s="33"/>
      <c r="AB112" s="243">
        <f>ROW()</f>
        <v>112</v>
      </c>
      <c r="AC112" s="118">
        <f t="shared" ca="1" si="22"/>
        <v>0</v>
      </c>
      <c r="AD112" s="118">
        <f t="shared" ca="1" si="23"/>
        <v>0</v>
      </c>
      <c r="AE112" s="119" t="str">
        <f t="shared" ca="1" si="29"/>
        <v>-</v>
      </c>
      <c r="AF112" s="118" t="str">
        <f t="shared" ca="1" si="30"/>
        <v>-</v>
      </c>
      <c r="AG112" s="119" t="str">
        <f t="shared" ca="1" si="31"/>
        <v>-</v>
      </c>
      <c r="AH112" s="118" t="str">
        <f t="shared" ca="1" si="32"/>
        <v>-</v>
      </c>
      <c r="AI112" s="118">
        <f t="shared" ca="1" si="33"/>
        <v>0</v>
      </c>
      <c r="AJ112" s="120">
        <f t="shared" ca="1" si="34"/>
        <v>0</v>
      </c>
      <c r="AK112" s="118">
        <f t="shared" ca="1" si="24"/>
        <v>0</v>
      </c>
      <c r="AL112" s="118">
        <f t="shared" ca="1" si="25"/>
        <v>0</v>
      </c>
    </row>
    <row r="113" spans="1:38" ht="27" customHeight="1" x14ac:dyDescent="0.25">
      <c r="A113" s="53">
        <f>'OSNOVNA PLAČA'!A107</f>
        <v>98</v>
      </c>
      <c r="B113" s="333" t="str">
        <f t="shared" ca="1" si="21"/>
        <v>A98</v>
      </c>
      <c r="C113" s="333"/>
      <c r="D113" s="54" t="str">
        <f>IF(LEN('OSNOVNA PLAČA'!C107)&gt;0,'OSNOVNA PLAČA'!C107,"")</f>
        <v/>
      </c>
      <c r="E113" s="55" t="str">
        <f>IF(LEN('OSNOVNA PLAČA'!D107)&gt;0,'OSNOVNA PLAČA'!D107,"")</f>
        <v/>
      </c>
      <c r="F113" s="164">
        <f ca="1">IF(LEN(B113)&gt;0,'OBRAČUNANA OSNOVNA PLAČA'!P107,"")</f>
        <v>0</v>
      </c>
      <c r="G113" s="57"/>
      <c r="H113" s="57"/>
      <c r="I113" s="57"/>
      <c r="J113" s="57"/>
      <c r="K113" s="57"/>
      <c r="L113" s="178">
        <f t="shared" si="26"/>
        <v>0</v>
      </c>
      <c r="M113" s="179">
        <f t="shared" ca="1" si="35"/>
        <v>0</v>
      </c>
      <c r="N113" s="179">
        <f t="shared" ca="1" si="36"/>
        <v>0</v>
      </c>
      <c r="O113" s="180">
        <f t="shared" ca="1" si="27"/>
        <v>0</v>
      </c>
      <c r="P113" s="181">
        <f t="shared" ca="1" si="37"/>
        <v>0</v>
      </c>
      <c r="Q113" s="182">
        <f t="shared" ca="1" si="28"/>
        <v>0</v>
      </c>
      <c r="R113" s="182">
        <f ca="1">IF(LEN(B113)&gt;0,'11'!R113-'11'!Q113,"")</f>
        <v>0</v>
      </c>
      <c r="S113" s="183"/>
      <c r="T113" s="33"/>
      <c r="U113" s="33"/>
      <c r="V113" s="33"/>
      <c r="W113" s="33"/>
      <c r="X113" s="33"/>
      <c r="Y113" s="33"/>
      <c r="AB113" s="243">
        <f>ROW()</f>
        <v>113</v>
      </c>
      <c r="AC113" s="118">
        <f t="shared" ca="1" si="22"/>
        <v>0</v>
      </c>
      <c r="AD113" s="118">
        <f t="shared" ca="1" si="23"/>
        <v>0</v>
      </c>
      <c r="AE113" s="119" t="str">
        <f t="shared" ca="1" si="29"/>
        <v>-</v>
      </c>
      <c r="AF113" s="118" t="str">
        <f t="shared" ca="1" si="30"/>
        <v>-</v>
      </c>
      <c r="AG113" s="119" t="str">
        <f t="shared" ca="1" si="31"/>
        <v>-</v>
      </c>
      <c r="AH113" s="118" t="str">
        <f t="shared" ca="1" si="32"/>
        <v>-</v>
      </c>
      <c r="AI113" s="118">
        <f t="shared" ca="1" si="33"/>
        <v>0</v>
      </c>
      <c r="AJ113" s="120">
        <f t="shared" ca="1" si="34"/>
        <v>0</v>
      </c>
      <c r="AK113" s="118">
        <f t="shared" ca="1" si="24"/>
        <v>0</v>
      </c>
      <c r="AL113" s="118">
        <f t="shared" ca="1" si="25"/>
        <v>0</v>
      </c>
    </row>
    <row r="114" spans="1:38" ht="27" customHeight="1" x14ac:dyDescent="0.25">
      <c r="A114" s="53">
        <f>'OSNOVNA PLAČA'!A108</f>
        <v>99</v>
      </c>
      <c r="B114" s="333" t="str">
        <f t="shared" ca="1" si="21"/>
        <v>A99</v>
      </c>
      <c r="C114" s="333"/>
      <c r="D114" s="54" t="str">
        <f>IF(LEN('OSNOVNA PLAČA'!C108)&gt;0,'OSNOVNA PLAČA'!C108,"")</f>
        <v/>
      </c>
      <c r="E114" s="55" t="str">
        <f>IF(LEN('OSNOVNA PLAČA'!D108)&gt;0,'OSNOVNA PLAČA'!D108,"")</f>
        <v/>
      </c>
      <c r="F114" s="164">
        <f ca="1">IF(LEN(B114)&gt;0,'OBRAČUNANA OSNOVNA PLAČA'!P108,"")</f>
        <v>0</v>
      </c>
      <c r="G114" s="57"/>
      <c r="H114" s="57"/>
      <c r="I114" s="57"/>
      <c r="J114" s="57"/>
      <c r="K114" s="57"/>
      <c r="L114" s="178">
        <f t="shared" si="26"/>
        <v>0</v>
      </c>
      <c r="M114" s="179">
        <f t="shared" ca="1" si="35"/>
        <v>0</v>
      </c>
      <c r="N114" s="179">
        <f t="shared" ca="1" si="36"/>
        <v>0</v>
      </c>
      <c r="O114" s="180">
        <f t="shared" ca="1" si="27"/>
        <v>0</v>
      </c>
      <c r="P114" s="181">
        <f t="shared" ca="1" si="37"/>
        <v>0</v>
      </c>
      <c r="Q114" s="182">
        <f t="shared" ca="1" si="28"/>
        <v>0</v>
      </c>
      <c r="R114" s="182">
        <f ca="1">IF(LEN(B114)&gt;0,'11'!R114-'11'!Q114,"")</f>
        <v>0</v>
      </c>
      <c r="S114" s="183"/>
      <c r="T114" s="33"/>
      <c r="U114" s="33"/>
      <c r="V114" s="33"/>
      <c r="W114" s="33"/>
      <c r="X114" s="33"/>
      <c r="Y114" s="33"/>
      <c r="AB114" s="243">
        <f>ROW()</f>
        <v>114</v>
      </c>
      <c r="AC114" s="118">
        <f t="shared" ca="1" si="22"/>
        <v>0</v>
      </c>
      <c r="AD114" s="118">
        <f t="shared" ca="1" si="23"/>
        <v>0</v>
      </c>
      <c r="AE114" s="119" t="str">
        <f t="shared" ca="1" si="29"/>
        <v>-</v>
      </c>
      <c r="AF114" s="118" t="str">
        <f t="shared" ca="1" si="30"/>
        <v>-</v>
      </c>
      <c r="AG114" s="119" t="str">
        <f t="shared" ca="1" si="31"/>
        <v>-</v>
      </c>
      <c r="AH114" s="118" t="str">
        <f t="shared" ca="1" si="32"/>
        <v>-</v>
      </c>
      <c r="AI114" s="118">
        <f t="shared" ca="1" si="33"/>
        <v>0</v>
      </c>
      <c r="AJ114" s="120">
        <f t="shared" ca="1" si="34"/>
        <v>0</v>
      </c>
      <c r="AK114" s="118">
        <f t="shared" ca="1" si="24"/>
        <v>0</v>
      </c>
      <c r="AL114" s="118">
        <f t="shared" ca="1" si="25"/>
        <v>0</v>
      </c>
    </row>
    <row r="115" spans="1:38" ht="27" customHeight="1" x14ac:dyDescent="0.25">
      <c r="A115" s="53">
        <f>'OSNOVNA PLAČA'!A109</f>
        <v>100</v>
      </c>
      <c r="B115" s="333" t="str">
        <f t="shared" ca="1" si="21"/>
        <v>A100</v>
      </c>
      <c r="C115" s="333"/>
      <c r="D115" s="54" t="str">
        <f>IF(LEN('OSNOVNA PLAČA'!C109)&gt;0,'OSNOVNA PLAČA'!C109,"")</f>
        <v/>
      </c>
      <c r="E115" s="55" t="str">
        <f>IF(LEN('OSNOVNA PLAČA'!D109)&gt;0,'OSNOVNA PLAČA'!D109,"")</f>
        <v/>
      </c>
      <c r="F115" s="164">
        <f ca="1">IF(LEN(B115)&gt;0,'OBRAČUNANA OSNOVNA PLAČA'!P109,"")</f>
        <v>0</v>
      </c>
      <c r="G115" s="57"/>
      <c r="H115" s="57"/>
      <c r="I115" s="57"/>
      <c r="J115" s="57"/>
      <c r="K115" s="57"/>
      <c r="L115" s="178">
        <f t="shared" si="26"/>
        <v>0</v>
      </c>
      <c r="M115" s="179">
        <f t="shared" ca="1" si="35"/>
        <v>0</v>
      </c>
      <c r="N115" s="179">
        <f t="shared" ca="1" si="36"/>
        <v>0</v>
      </c>
      <c r="O115" s="180">
        <f t="shared" ca="1" si="27"/>
        <v>0</v>
      </c>
      <c r="P115" s="181">
        <f t="shared" ca="1" si="37"/>
        <v>0</v>
      </c>
      <c r="Q115" s="182">
        <f t="shared" ca="1" si="28"/>
        <v>0</v>
      </c>
      <c r="R115" s="182">
        <f ca="1">IF(LEN(B115)&gt;0,'11'!R115-'11'!Q115,"")</f>
        <v>0</v>
      </c>
      <c r="S115" s="183"/>
      <c r="T115" s="33"/>
      <c r="U115" s="33"/>
      <c r="V115" s="33"/>
      <c r="W115" s="33"/>
      <c r="X115" s="33"/>
      <c r="Y115" s="33"/>
      <c r="AB115" s="243">
        <f>ROW()</f>
        <v>115</v>
      </c>
      <c r="AC115" s="118">
        <f t="shared" ca="1" si="22"/>
        <v>0</v>
      </c>
      <c r="AD115" s="118">
        <f t="shared" ca="1" si="23"/>
        <v>0</v>
      </c>
      <c r="AE115" s="119" t="str">
        <f t="shared" ca="1" si="29"/>
        <v>-</v>
      </c>
      <c r="AF115" s="118" t="str">
        <f t="shared" ca="1" si="30"/>
        <v>-</v>
      </c>
      <c r="AG115" s="119" t="str">
        <f t="shared" ca="1" si="31"/>
        <v>-</v>
      </c>
      <c r="AH115" s="118" t="str">
        <f t="shared" ca="1" si="32"/>
        <v>-</v>
      </c>
      <c r="AI115" s="118">
        <f t="shared" ca="1" si="33"/>
        <v>0</v>
      </c>
      <c r="AJ115" s="120">
        <f t="shared" ca="1" si="34"/>
        <v>0</v>
      </c>
      <c r="AK115" s="118">
        <f t="shared" ca="1" si="24"/>
        <v>0</v>
      </c>
      <c r="AL115" s="118">
        <f t="shared" ca="1" si="25"/>
        <v>0</v>
      </c>
    </row>
    <row r="116" spans="1:38" ht="27" customHeight="1" x14ac:dyDescent="0.25">
      <c r="A116" s="53">
        <f>'OSNOVNA PLAČA'!A110</f>
        <v>101</v>
      </c>
      <c r="B116" s="333" t="str">
        <f t="shared" ca="1" si="21"/>
        <v>A101</v>
      </c>
      <c r="C116" s="333"/>
      <c r="D116" s="54" t="str">
        <f>IF(LEN('OSNOVNA PLAČA'!C110)&gt;0,'OSNOVNA PLAČA'!C110,"")</f>
        <v>VII</v>
      </c>
      <c r="E116" s="55">
        <f>IF(LEN('OSNOVNA PLAČA'!D110)&gt;0,'OSNOVNA PLAČA'!D110,"")</f>
        <v>54</v>
      </c>
      <c r="F116" s="164">
        <f ca="1">IF(LEN(B116)&gt;0,'OBRAČUNANA OSNOVNA PLAČA'!P110,"")</f>
        <v>3500</v>
      </c>
      <c r="G116" s="57"/>
      <c r="H116" s="57"/>
      <c r="I116" s="57"/>
      <c r="J116" s="57"/>
      <c r="K116" s="57"/>
      <c r="L116" s="178">
        <f t="shared" si="26"/>
        <v>0</v>
      </c>
      <c r="M116" s="179">
        <f t="shared" ca="1" si="35"/>
        <v>0</v>
      </c>
      <c r="N116" s="179">
        <f t="shared" ca="1" si="36"/>
        <v>0</v>
      </c>
      <c r="O116" s="180">
        <f t="shared" ca="1" si="27"/>
        <v>0</v>
      </c>
      <c r="P116" s="181">
        <f t="shared" ca="1" si="37"/>
        <v>0</v>
      </c>
      <c r="Q116" s="182">
        <f t="shared" ca="1" si="28"/>
        <v>0</v>
      </c>
      <c r="R116" s="182">
        <f ca="1">IF(LEN(B116)&gt;0,'11'!R116-'11'!Q116,"")</f>
        <v>6635.0636371665787</v>
      </c>
      <c r="S116" s="183"/>
      <c r="T116" s="33"/>
      <c r="U116" s="33"/>
      <c r="V116" s="33"/>
      <c r="W116" s="33"/>
      <c r="X116" s="33"/>
      <c r="Y116" s="33"/>
      <c r="AB116" s="243">
        <f>ROW()</f>
        <v>116</v>
      </c>
      <c r="AC116" s="118">
        <f t="shared" ca="1" si="22"/>
        <v>0</v>
      </c>
      <c r="AD116" s="118">
        <f t="shared" ca="1" si="23"/>
        <v>0</v>
      </c>
      <c r="AE116" s="119" t="str">
        <f t="shared" ca="1" si="29"/>
        <v>-</v>
      </c>
      <c r="AF116" s="118" t="str">
        <f t="shared" ca="1" si="30"/>
        <v>-</v>
      </c>
      <c r="AG116" s="119" t="str">
        <f t="shared" ca="1" si="31"/>
        <v>-</v>
      </c>
      <c r="AH116" s="118" t="str">
        <f t="shared" ca="1" si="32"/>
        <v>-</v>
      </c>
      <c r="AI116" s="118">
        <f t="shared" ca="1" si="33"/>
        <v>0</v>
      </c>
      <c r="AJ116" s="120">
        <f t="shared" ca="1" si="34"/>
        <v>0</v>
      </c>
      <c r="AK116" s="118">
        <f t="shared" ca="1" si="24"/>
        <v>3500</v>
      </c>
      <c r="AL116" s="118">
        <f t="shared" ca="1" si="25"/>
        <v>3500</v>
      </c>
    </row>
    <row r="117" spans="1:38" ht="27" customHeight="1" x14ac:dyDescent="0.25">
      <c r="A117" s="53">
        <f>'OSNOVNA PLAČA'!A111</f>
        <v>102</v>
      </c>
      <c r="B117" s="333" t="str">
        <f t="shared" ca="1" si="21"/>
        <v>A102</v>
      </c>
      <c r="C117" s="333"/>
      <c r="D117" s="54" t="str">
        <f>IF(LEN('OSNOVNA PLAČA'!C111)&gt;0,'OSNOVNA PLAČA'!C111,"")</f>
        <v/>
      </c>
      <c r="E117" s="55" t="str">
        <f>IF(LEN('OSNOVNA PLAČA'!D111)&gt;0,'OSNOVNA PLAČA'!D111,"")</f>
        <v/>
      </c>
      <c r="F117" s="164">
        <f ca="1">IF(LEN(B117)&gt;0,'OBRAČUNANA OSNOVNA PLAČA'!P111,"")</f>
        <v>0</v>
      </c>
      <c r="G117" s="57"/>
      <c r="H117" s="57"/>
      <c r="I117" s="57"/>
      <c r="J117" s="57"/>
      <c r="K117" s="57"/>
      <c r="L117" s="178">
        <f t="shared" si="26"/>
        <v>0</v>
      </c>
      <c r="M117" s="179">
        <f t="shared" ca="1" si="35"/>
        <v>0</v>
      </c>
      <c r="N117" s="179">
        <f t="shared" ca="1" si="36"/>
        <v>0</v>
      </c>
      <c r="O117" s="180">
        <f t="shared" ca="1" si="27"/>
        <v>0</v>
      </c>
      <c r="P117" s="181">
        <f t="shared" ca="1" si="37"/>
        <v>0</v>
      </c>
      <c r="Q117" s="182">
        <f t="shared" ca="1" si="28"/>
        <v>0</v>
      </c>
      <c r="R117" s="182">
        <f ca="1">IF(LEN(B117)&gt;0,'11'!R117-'11'!Q117,"")</f>
        <v>0</v>
      </c>
      <c r="S117" s="183"/>
      <c r="T117" s="33"/>
      <c r="U117" s="33"/>
      <c r="V117" s="33"/>
      <c r="W117" s="33"/>
      <c r="X117" s="33"/>
      <c r="Y117" s="33"/>
      <c r="AB117" s="243">
        <f>ROW()</f>
        <v>117</v>
      </c>
      <c r="AC117" s="118">
        <f t="shared" ca="1" si="22"/>
        <v>0</v>
      </c>
      <c r="AD117" s="118">
        <f t="shared" ca="1" si="23"/>
        <v>0</v>
      </c>
      <c r="AE117" s="119" t="str">
        <f t="shared" ca="1" si="29"/>
        <v>-</v>
      </c>
      <c r="AF117" s="118" t="str">
        <f t="shared" ca="1" si="30"/>
        <v>-</v>
      </c>
      <c r="AG117" s="119" t="str">
        <f t="shared" ca="1" si="31"/>
        <v>-</v>
      </c>
      <c r="AH117" s="118" t="str">
        <f t="shared" ca="1" si="32"/>
        <v>-</v>
      </c>
      <c r="AI117" s="118">
        <f t="shared" ca="1" si="33"/>
        <v>0</v>
      </c>
      <c r="AJ117" s="120">
        <f t="shared" ca="1" si="34"/>
        <v>0</v>
      </c>
      <c r="AK117" s="118">
        <f t="shared" ca="1" si="24"/>
        <v>0</v>
      </c>
      <c r="AL117" s="118">
        <f t="shared" ca="1" si="25"/>
        <v>0</v>
      </c>
    </row>
    <row r="118" spans="1:38" ht="27" customHeight="1" x14ac:dyDescent="0.25">
      <c r="A118" s="53">
        <f>'OSNOVNA PLAČA'!A112</f>
        <v>103</v>
      </c>
      <c r="B118" s="333" t="str">
        <f t="shared" ca="1" si="21"/>
        <v>A103</v>
      </c>
      <c r="C118" s="333"/>
      <c r="D118" s="54" t="str">
        <f>IF(LEN('OSNOVNA PLAČA'!C112)&gt;0,'OSNOVNA PLAČA'!C112,"")</f>
        <v/>
      </c>
      <c r="E118" s="55" t="str">
        <f>IF(LEN('OSNOVNA PLAČA'!D112)&gt;0,'OSNOVNA PLAČA'!D112,"")</f>
        <v/>
      </c>
      <c r="F118" s="164">
        <f ca="1">IF(LEN(B118)&gt;0,'OBRAČUNANA OSNOVNA PLAČA'!P112,"")</f>
        <v>0</v>
      </c>
      <c r="G118" s="57"/>
      <c r="H118" s="57"/>
      <c r="I118" s="57"/>
      <c r="J118" s="57"/>
      <c r="K118" s="57"/>
      <c r="L118" s="178">
        <f t="shared" si="26"/>
        <v>0</v>
      </c>
      <c r="M118" s="179">
        <f t="shared" ca="1" si="35"/>
        <v>0</v>
      </c>
      <c r="N118" s="179">
        <f t="shared" ca="1" si="36"/>
        <v>0</v>
      </c>
      <c r="O118" s="180">
        <f t="shared" ca="1" si="27"/>
        <v>0</v>
      </c>
      <c r="P118" s="181">
        <f t="shared" ca="1" si="37"/>
        <v>0</v>
      </c>
      <c r="Q118" s="182">
        <f t="shared" ca="1" si="28"/>
        <v>0</v>
      </c>
      <c r="R118" s="182">
        <f ca="1">IF(LEN(B118)&gt;0,'11'!R118-'11'!Q118,"")</f>
        <v>0</v>
      </c>
      <c r="S118" s="183"/>
      <c r="T118" s="33"/>
      <c r="U118" s="33"/>
      <c r="V118" s="33"/>
      <c r="W118" s="33"/>
      <c r="X118" s="33"/>
      <c r="Y118" s="33"/>
      <c r="AB118" s="243">
        <f>ROW()</f>
        <v>118</v>
      </c>
      <c r="AC118" s="118">
        <f t="shared" ca="1" si="22"/>
        <v>0</v>
      </c>
      <c r="AD118" s="118">
        <f t="shared" ca="1" si="23"/>
        <v>0</v>
      </c>
      <c r="AE118" s="119" t="str">
        <f t="shared" ca="1" si="29"/>
        <v>-</v>
      </c>
      <c r="AF118" s="118" t="str">
        <f t="shared" ca="1" si="30"/>
        <v>-</v>
      </c>
      <c r="AG118" s="119" t="str">
        <f t="shared" ca="1" si="31"/>
        <v>-</v>
      </c>
      <c r="AH118" s="118" t="str">
        <f t="shared" ca="1" si="32"/>
        <v>-</v>
      </c>
      <c r="AI118" s="118">
        <f t="shared" ca="1" si="33"/>
        <v>0</v>
      </c>
      <c r="AJ118" s="120">
        <f t="shared" ca="1" si="34"/>
        <v>0</v>
      </c>
      <c r="AK118" s="118">
        <f t="shared" ca="1" si="24"/>
        <v>0</v>
      </c>
      <c r="AL118" s="118">
        <f t="shared" ca="1" si="25"/>
        <v>0</v>
      </c>
    </row>
    <row r="119" spans="1:38" ht="27" customHeight="1" x14ac:dyDescent="0.25">
      <c r="A119" s="53">
        <f>'OSNOVNA PLAČA'!A113</f>
        <v>104</v>
      </c>
      <c r="B119" s="333" t="str">
        <f t="shared" ca="1" si="21"/>
        <v>A104</v>
      </c>
      <c r="C119" s="333"/>
      <c r="D119" s="54" t="str">
        <f>IF(LEN('OSNOVNA PLAČA'!C113)&gt;0,'OSNOVNA PLAČA'!C113,"")</f>
        <v/>
      </c>
      <c r="E119" s="55" t="str">
        <f>IF(LEN('OSNOVNA PLAČA'!D113)&gt;0,'OSNOVNA PLAČA'!D113,"")</f>
        <v/>
      </c>
      <c r="F119" s="164">
        <f ca="1">IF(LEN(B119)&gt;0,'OBRAČUNANA OSNOVNA PLAČA'!P113,"")</f>
        <v>0</v>
      </c>
      <c r="G119" s="57"/>
      <c r="H119" s="57"/>
      <c r="I119" s="57"/>
      <c r="J119" s="57"/>
      <c r="K119" s="57"/>
      <c r="L119" s="178">
        <f t="shared" si="26"/>
        <v>0</v>
      </c>
      <c r="M119" s="179">
        <f t="shared" ca="1" si="35"/>
        <v>0</v>
      </c>
      <c r="N119" s="179">
        <f t="shared" ca="1" si="36"/>
        <v>0</v>
      </c>
      <c r="O119" s="180">
        <f t="shared" ca="1" si="27"/>
        <v>0</v>
      </c>
      <c r="P119" s="181">
        <f t="shared" ca="1" si="37"/>
        <v>0</v>
      </c>
      <c r="Q119" s="182">
        <f t="shared" ca="1" si="28"/>
        <v>0</v>
      </c>
      <c r="R119" s="182">
        <f ca="1">IF(LEN(B119)&gt;0,'11'!R119-'11'!Q119,"")</f>
        <v>0</v>
      </c>
      <c r="S119" s="183"/>
      <c r="T119" s="33"/>
      <c r="U119" s="33"/>
      <c r="V119" s="33"/>
      <c r="W119" s="33"/>
      <c r="X119" s="33"/>
      <c r="Y119" s="33"/>
      <c r="AB119" s="243">
        <f>ROW()</f>
        <v>119</v>
      </c>
      <c r="AC119" s="118">
        <f t="shared" ca="1" si="22"/>
        <v>0</v>
      </c>
      <c r="AD119" s="118">
        <f t="shared" ca="1" si="23"/>
        <v>0</v>
      </c>
      <c r="AE119" s="119" t="str">
        <f t="shared" ca="1" si="29"/>
        <v>-</v>
      </c>
      <c r="AF119" s="118" t="str">
        <f t="shared" ca="1" si="30"/>
        <v>-</v>
      </c>
      <c r="AG119" s="119" t="str">
        <f t="shared" ca="1" si="31"/>
        <v>-</v>
      </c>
      <c r="AH119" s="118" t="str">
        <f t="shared" ca="1" si="32"/>
        <v>-</v>
      </c>
      <c r="AI119" s="118">
        <f t="shared" ca="1" si="33"/>
        <v>0</v>
      </c>
      <c r="AJ119" s="120">
        <f t="shared" ca="1" si="34"/>
        <v>0</v>
      </c>
      <c r="AK119" s="118">
        <f t="shared" ca="1" si="24"/>
        <v>0</v>
      </c>
      <c r="AL119" s="118">
        <f t="shared" ca="1" si="25"/>
        <v>0</v>
      </c>
    </row>
    <row r="120" spans="1:38" ht="27" customHeight="1" x14ac:dyDescent="0.25">
      <c r="A120" s="53">
        <f>'OSNOVNA PLAČA'!A114</f>
        <v>105</v>
      </c>
      <c r="B120" s="333" t="str">
        <f t="shared" ca="1" si="21"/>
        <v>A105</v>
      </c>
      <c r="C120" s="333"/>
      <c r="D120" s="54" t="str">
        <f>IF(LEN('OSNOVNA PLAČA'!C114)&gt;0,'OSNOVNA PLAČA'!C114,"")</f>
        <v/>
      </c>
      <c r="E120" s="55" t="str">
        <f>IF(LEN('OSNOVNA PLAČA'!D114)&gt;0,'OSNOVNA PLAČA'!D114,"")</f>
        <v/>
      </c>
      <c r="F120" s="164">
        <f ca="1">IF(LEN(B120)&gt;0,'OBRAČUNANA OSNOVNA PLAČA'!P114,"")</f>
        <v>0</v>
      </c>
      <c r="G120" s="57"/>
      <c r="H120" s="57"/>
      <c r="I120" s="57"/>
      <c r="J120" s="57"/>
      <c r="K120" s="57"/>
      <c r="L120" s="178">
        <f t="shared" si="26"/>
        <v>0</v>
      </c>
      <c r="M120" s="179">
        <f t="shared" ca="1" si="35"/>
        <v>0</v>
      </c>
      <c r="N120" s="179">
        <f t="shared" ca="1" si="36"/>
        <v>0</v>
      </c>
      <c r="O120" s="180">
        <f t="shared" ca="1" si="27"/>
        <v>0</v>
      </c>
      <c r="P120" s="181">
        <f t="shared" ca="1" si="37"/>
        <v>0</v>
      </c>
      <c r="Q120" s="182">
        <f t="shared" ca="1" si="28"/>
        <v>0</v>
      </c>
      <c r="R120" s="182">
        <f ca="1">IF(LEN(B120)&gt;0,'11'!R120-'11'!Q120,"")</f>
        <v>0</v>
      </c>
      <c r="S120" s="183"/>
      <c r="T120" s="33"/>
      <c r="U120" s="33"/>
      <c r="V120" s="33"/>
      <c r="W120" s="33"/>
      <c r="X120" s="33"/>
      <c r="Y120" s="33"/>
      <c r="AB120" s="243">
        <f>ROW()</f>
        <v>120</v>
      </c>
      <c r="AC120" s="118">
        <f t="shared" ca="1" si="22"/>
        <v>0</v>
      </c>
      <c r="AD120" s="118">
        <f t="shared" ca="1" si="23"/>
        <v>0</v>
      </c>
      <c r="AE120" s="119" t="str">
        <f t="shared" ca="1" si="29"/>
        <v>-</v>
      </c>
      <c r="AF120" s="118" t="str">
        <f t="shared" ca="1" si="30"/>
        <v>-</v>
      </c>
      <c r="AG120" s="119" t="str">
        <f t="shared" ca="1" si="31"/>
        <v>-</v>
      </c>
      <c r="AH120" s="118" t="str">
        <f t="shared" ca="1" si="32"/>
        <v>-</v>
      </c>
      <c r="AI120" s="118">
        <f t="shared" ca="1" si="33"/>
        <v>0</v>
      </c>
      <c r="AJ120" s="120">
        <f t="shared" ca="1" si="34"/>
        <v>0</v>
      </c>
      <c r="AK120" s="118">
        <f t="shared" ca="1" si="24"/>
        <v>0</v>
      </c>
      <c r="AL120" s="118">
        <f t="shared" ca="1" si="25"/>
        <v>0</v>
      </c>
    </row>
    <row r="121" spans="1:38" ht="27" customHeight="1" x14ac:dyDescent="0.25">
      <c r="A121" s="53">
        <f>'OSNOVNA PLAČA'!A115</f>
        <v>106</v>
      </c>
      <c r="B121" s="333" t="str">
        <f t="shared" ca="1" si="21"/>
        <v>A106</v>
      </c>
      <c r="C121" s="333"/>
      <c r="D121" s="54" t="str">
        <f>IF(LEN('OSNOVNA PLAČA'!C115)&gt;0,'OSNOVNA PLAČA'!C115,"")</f>
        <v/>
      </c>
      <c r="E121" s="55" t="str">
        <f>IF(LEN('OSNOVNA PLAČA'!D115)&gt;0,'OSNOVNA PLAČA'!D115,"")</f>
        <v/>
      </c>
      <c r="F121" s="164">
        <f ca="1">IF(LEN(B121)&gt;0,'OBRAČUNANA OSNOVNA PLAČA'!P115,"")</f>
        <v>0</v>
      </c>
      <c r="G121" s="57"/>
      <c r="H121" s="57"/>
      <c r="I121" s="57"/>
      <c r="J121" s="57"/>
      <c r="K121" s="57"/>
      <c r="L121" s="178">
        <f t="shared" si="26"/>
        <v>0</v>
      </c>
      <c r="M121" s="179">
        <f t="shared" ca="1" si="35"/>
        <v>0</v>
      </c>
      <c r="N121" s="179">
        <f t="shared" ca="1" si="36"/>
        <v>0</v>
      </c>
      <c r="O121" s="180">
        <f t="shared" ca="1" si="27"/>
        <v>0</v>
      </c>
      <c r="P121" s="181">
        <f t="shared" ca="1" si="37"/>
        <v>0</v>
      </c>
      <c r="Q121" s="182">
        <f t="shared" ca="1" si="28"/>
        <v>0</v>
      </c>
      <c r="R121" s="182">
        <f ca="1">IF(LEN(B121)&gt;0,'11'!R121-'11'!Q121,"")</f>
        <v>0</v>
      </c>
      <c r="S121" s="183"/>
      <c r="T121" s="33"/>
      <c r="U121" s="33"/>
      <c r="V121" s="33"/>
      <c r="W121" s="33"/>
      <c r="X121" s="33"/>
      <c r="Y121" s="33"/>
      <c r="AB121" s="243">
        <f>ROW()</f>
        <v>121</v>
      </c>
      <c r="AC121" s="118">
        <f t="shared" ca="1" si="22"/>
        <v>0</v>
      </c>
      <c r="AD121" s="118">
        <f t="shared" ca="1" si="23"/>
        <v>0</v>
      </c>
      <c r="AE121" s="119" t="str">
        <f t="shared" ca="1" si="29"/>
        <v>-</v>
      </c>
      <c r="AF121" s="118" t="str">
        <f t="shared" ca="1" si="30"/>
        <v>-</v>
      </c>
      <c r="AG121" s="119" t="str">
        <f t="shared" ca="1" si="31"/>
        <v>-</v>
      </c>
      <c r="AH121" s="118" t="str">
        <f t="shared" ca="1" si="32"/>
        <v>-</v>
      </c>
      <c r="AI121" s="118">
        <f t="shared" ca="1" si="33"/>
        <v>0</v>
      </c>
      <c r="AJ121" s="120">
        <f t="shared" ca="1" si="34"/>
        <v>0</v>
      </c>
      <c r="AK121" s="118">
        <f t="shared" ca="1" si="24"/>
        <v>0</v>
      </c>
      <c r="AL121" s="118">
        <f t="shared" ca="1" si="25"/>
        <v>0</v>
      </c>
    </row>
    <row r="122" spans="1:38" ht="27" customHeight="1" x14ac:dyDescent="0.25">
      <c r="A122" s="53">
        <f>'OSNOVNA PLAČA'!A116</f>
        <v>107</v>
      </c>
      <c r="B122" s="333" t="str">
        <f t="shared" ca="1" si="21"/>
        <v>A107</v>
      </c>
      <c r="C122" s="333"/>
      <c r="D122" s="54" t="str">
        <f>IF(LEN('OSNOVNA PLAČA'!C116)&gt;0,'OSNOVNA PLAČA'!C116,"")</f>
        <v/>
      </c>
      <c r="E122" s="55" t="str">
        <f>IF(LEN('OSNOVNA PLAČA'!D116)&gt;0,'OSNOVNA PLAČA'!D116,"")</f>
        <v/>
      </c>
      <c r="F122" s="164">
        <f ca="1">IF(LEN(B122)&gt;0,'OBRAČUNANA OSNOVNA PLAČA'!P116,"")</f>
        <v>0</v>
      </c>
      <c r="G122" s="57"/>
      <c r="H122" s="57"/>
      <c r="I122" s="57"/>
      <c r="J122" s="57"/>
      <c r="K122" s="57"/>
      <c r="L122" s="178">
        <f t="shared" si="26"/>
        <v>0</v>
      </c>
      <c r="M122" s="179">
        <f t="shared" ca="1" si="35"/>
        <v>0</v>
      </c>
      <c r="N122" s="179">
        <f t="shared" ca="1" si="36"/>
        <v>0</v>
      </c>
      <c r="O122" s="180">
        <f t="shared" ca="1" si="27"/>
        <v>0</v>
      </c>
      <c r="P122" s="181">
        <f t="shared" ca="1" si="37"/>
        <v>0</v>
      </c>
      <c r="Q122" s="182">
        <f t="shared" ca="1" si="28"/>
        <v>0</v>
      </c>
      <c r="R122" s="182">
        <f ca="1">IF(LEN(B122)&gt;0,'11'!R122-'11'!Q122,"")</f>
        <v>0</v>
      </c>
      <c r="S122" s="183"/>
      <c r="T122" s="33"/>
      <c r="U122" s="33"/>
      <c r="V122" s="33"/>
      <c r="W122" s="33"/>
      <c r="X122" s="33"/>
      <c r="Y122" s="33"/>
      <c r="AB122" s="243">
        <f>ROW()</f>
        <v>122</v>
      </c>
      <c r="AC122" s="118">
        <f t="shared" ca="1" si="22"/>
        <v>0</v>
      </c>
      <c r="AD122" s="118">
        <f t="shared" ca="1" si="23"/>
        <v>0</v>
      </c>
      <c r="AE122" s="119" t="str">
        <f t="shared" ca="1" si="29"/>
        <v>-</v>
      </c>
      <c r="AF122" s="118" t="str">
        <f t="shared" ca="1" si="30"/>
        <v>-</v>
      </c>
      <c r="AG122" s="119" t="str">
        <f t="shared" ca="1" si="31"/>
        <v>-</v>
      </c>
      <c r="AH122" s="118" t="str">
        <f t="shared" ca="1" si="32"/>
        <v>-</v>
      </c>
      <c r="AI122" s="118">
        <f t="shared" ca="1" si="33"/>
        <v>0</v>
      </c>
      <c r="AJ122" s="120">
        <f t="shared" ca="1" si="34"/>
        <v>0</v>
      </c>
      <c r="AK122" s="118">
        <f t="shared" ca="1" si="24"/>
        <v>0</v>
      </c>
      <c r="AL122" s="118">
        <f t="shared" ca="1" si="25"/>
        <v>0</v>
      </c>
    </row>
    <row r="123" spans="1:38" ht="27" customHeight="1" x14ac:dyDescent="0.25">
      <c r="A123" s="53">
        <f>'OSNOVNA PLAČA'!A117</f>
        <v>108</v>
      </c>
      <c r="B123" s="333" t="str">
        <f t="shared" ca="1" si="21"/>
        <v>A108</v>
      </c>
      <c r="C123" s="333"/>
      <c r="D123" s="54" t="str">
        <f>IF(LEN('OSNOVNA PLAČA'!C117)&gt;0,'OSNOVNA PLAČA'!C117,"")</f>
        <v/>
      </c>
      <c r="E123" s="55" t="str">
        <f>IF(LEN('OSNOVNA PLAČA'!D117)&gt;0,'OSNOVNA PLAČA'!D117,"")</f>
        <v/>
      </c>
      <c r="F123" s="164">
        <f ca="1">IF(LEN(B123)&gt;0,'OBRAČUNANA OSNOVNA PLAČA'!P117,"")</f>
        <v>0</v>
      </c>
      <c r="G123" s="57"/>
      <c r="H123" s="57"/>
      <c r="I123" s="57"/>
      <c r="J123" s="57"/>
      <c r="K123" s="57"/>
      <c r="L123" s="178">
        <f t="shared" si="26"/>
        <v>0</v>
      </c>
      <c r="M123" s="179">
        <f t="shared" ca="1" si="35"/>
        <v>0</v>
      </c>
      <c r="N123" s="179">
        <f t="shared" ca="1" si="36"/>
        <v>0</v>
      </c>
      <c r="O123" s="180">
        <f t="shared" ca="1" si="27"/>
        <v>0</v>
      </c>
      <c r="P123" s="181">
        <f t="shared" ca="1" si="37"/>
        <v>0</v>
      </c>
      <c r="Q123" s="182">
        <f t="shared" ca="1" si="28"/>
        <v>0</v>
      </c>
      <c r="R123" s="182">
        <f ca="1">IF(LEN(B123)&gt;0,'11'!R123-'11'!Q123,"")</f>
        <v>0</v>
      </c>
      <c r="S123" s="183"/>
      <c r="T123" s="33"/>
      <c r="U123" s="33"/>
      <c r="V123" s="33"/>
      <c r="W123" s="33"/>
      <c r="X123" s="33"/>
      <c r="Y123" s="33"/>
      <c r="AB123" s="243">
        <f>ROW()</f>
        <v>123</v>
      </c>
      <c r="AC123" s="118">
        <f t="shared" ca="1" si="22"/>
        <v>0</v>
      </c>
      <c r="AD123" s="118">
        <f t="shared" ca="1" si="23"/>
        <v>0</v>
      </c>
      <c r="AE123" s="119" t="str">
        <f t="shared" ca="1" si="29"/>
        <v>-</v>
      </c>
      <c r="AF123" s="118" t="str">
        <f t="shared" ca="1" si="30"/>
        <v>-</v>
      </c>
      <c r="AG123" s="119" t="str">
        <f t="shared" ca="1" si="31"/>
        <v>-</v>
      </c>
      <c r="AH123" s="118" t="str">
        <f t="shared" ca="1" si="32"/>
        <v>-</v>
      </c>
      <c r="AI123" s="118">
        <f t="shared" ca="1" si="33"/>
        <v>0</v>
      </c>
      <c r="AJ123" s="120">
        <f t="shared" ca="1" si="34"/>
        <v>0</v>
      </c>
      <c r="AK123" s="118">
        <f t="shared" ca="1" si="24"/>
        <v>0</v>
      </c>
      <c r="AL123" s="118">
        <f t="shared" ca="1" si="25"/>
        <v>0</v>
      </c>
    </row>
    <row r="124" spans="1:38" ht="27" customHeight="1" x14ac:dyDescent="0.25">
      <c r="A124" s="53">
        <f>'OSNOVNA PLAČA'!A118</f>
        <v>109</v>
      </c>
      <c r="B124" s="333" t="str">
        <f t="shared" ca="1" si="21"/>
        <v>A109</v>
      </c>
      <c r="C124" s="333"/>
      <c r="D124" s="54" t="str">
        <f>IF(LEN('OSNOVNA PLAČA'!C118)&gt;0,'OSNOVNA PLAČA'!C118,"")</f>
        <v/>
      </c>
      <c r="E124" s="55" t="str">
        <f>IF(LEN('OSNOVNA PLAČA'!D118)&gt;0,'OSNOVNA PLAČA'!D118,"")</f>
        <v/>
      </c>
      <c r="F124" s="164">
        <f ca="1">IF(LEN(B124)&gt;0,'OBRAČUNANA OSNOVNA PLAČA'!P118,"")</f>
        <v>0</v>
      </c>
      <c r="G124" s="57"/>
      <c r="H124" s="57"/>
      <c r="I124" s="57"/>
      <c r="J124" s="57"/>
      <c r="K124" s="57"/>
      <c r="L124" s="178">
        <f t="shared" si="26"/>
        <v>0</v>
      </c>
      <c r="M124" s="179">
        <f t="shared" ca="1" si="35"/>
        <v>0</v>
      </c>
      <c r="N124" s="179">
        <f t="shared" ca="1" si="36"/>
        <v>0</v>
      </c>
      <c r="O124" s="180">
        <f t="shared" ca="1" si="27"/>
        <v>0</v>
      </c>
      <c r="P124" s="181">
        <f t="shared" ca="1" si="37"/>
        <v>0</v>
      </c>
      <c r="Q124" s="182">
        <f t="shared" ca="1" si="28"/>
        <v>0</v>
      </c>
      <c r="R124" s="182">
        <f ca="1">IF(LEN(B124)&gt;0,'11'!R124-'11'!Q124,"")</f>
        <v>0</v>
      </c>
      <c r="S124" s="183"/>
      <c r="T124" s="33"/>
      <c r="U124" s="33"/>
      <c r="V124" s="33"/>
      <c r="W124" s="33"/>
      <c r="X124" s="33"/>
      <c r="Y124" s="33"/>
      <c r="AB124" s="243">
        <f>ROW()</f>
        <v>124</v>
      </c>
      <c r="AC124" s="118">
        <f t="shared" ca="1" si="22"/>
        <v>0</v>
      </c>
      <c r="AD124" s="118">
        <f t="shared" ca="1" si="23"/>
        <v>0</v>
      </c>
      <c r="AE124" s="119" t="str">
        <f t="shared" ca="1" si="29"/>
        <v>-</v>
      </c>
      <c r="AF124" s="118" t="str">
        <f t="shared" ca="1" si="30"/>
        <v>-</v>
      </c>
      <c r="AG124" s="119" t="str">
        <f t="shared" ca="1" si="31"/>
        <v>-</v>
      </c>
      <c r="AH124" s="118" t="str">
        <f t="shared" ca="1" si="32"/>
        <v>-</v>
      </c>
      <c r="AI124" s="118">
        <f t="shared" ca="1" si="33"/>
        <v>0</v>
      </c>
      <c r="AJ124" s="120">
        <f t="shared" ca="1" si="34"/>
        <v>0</v>
      </c>
      <c r="AK124" s="118">
        <f t="shared" ca="1" si="24"/>
        <v>0</v>
      </c>
      <c r="AL124" s="118">
        <f t="shared" ca="1" si="25"/>
        <v>0</v>
      </c>
    </row>
    <row r="125" spans="1:38" ht="27" customHeight="1" x14ac:dyDescent="0.25">
      <c r="A125" s="53">
        <f>'OSNOVNA PLAČA'!A119</f>
        <v>110</v>
      </c>
      <c r="B125" s="333" t="str">
        <f t="shared" ca="1" si="21"/>
        <v>A110</v>
      </c>
      <c r="C125" s="333"/>
      <c r="D125" s="54" t="str">
        <f>IF(LEN('OSNOVNA PLAČA'!C119)&gt;0,'OSNOVNA PLAČA'!C119,"")</f>
        <v/>
      </c>
      <c r="E125" s="55" t="str">
        <f>IF(LEN('OSNOVNA PLAČA'!D119)&gt;0,'OSNOVNA PLAČA'!D119,"")</f>
        <v/>
      </c>
      <c r="F125" s="164">
        <f ca="1">IF(LEN(B125)&gt;0,'OBRAČUNANA OSNOVNA PLAČA'!P119,"")</f>
        <v>0</v>
      </c>
      <c r="G125" s="57"/>
      <c r="H125" s="57"/>
      <c r="I125" s="57"/>
      <c r="J125" s="57"/>
      <c r="K125" s="57"/>
      <c r="L125" s="178">
        <f t="shared" si="26"/>
        <v>0</v>
      </c>
      <c r="M125" s="179">
        <f t="shared" ca="1" si="35"/>
        <v>0</v>
      </c>
      <c r="N125" s="179">
        <f t="shared" ca="1" si="36"/>
        <v>0</v>
      </c>
      <c r="O125" s="180">
        <f t="shared" ca="1" si="27"/>
        <v>0</v>
      </c>
      <c r="P125" s="181">
        <f t="shared" ca="1" si="37"/>
        <v>0</v>
      </c>
      <c r="Q125" s="182">
        <f t="shared" ca="1" si="28"/>
        <v>0</v>
      </c>
      <c r="R125" s="182">
        <f ca="1">IF(LEN(B125)&gt;0,'11'!R125-'11'!Q125,"")</f>
        <v>0</v>
      </c>
      <c r="S125" s="183"/>
      <c r="T125" s="33"/>
      <c r="U125" s="33"/>
      <c r="V125" s="33"/>
      <c r="W125" s="33"/>
      <c r="X125" s="33"/>
      <c r="Y125" s="33"/>
      <c r="AB125" s="243">
        <f>ROW()</f>
        <v>125</v>
      </c>
      <c r="AC125" s="118">
        <f t="shared" ca="1" si="22"/>
        <v>0</v>
      </c>
      <c r="AD125" s="118">
        <f t="shared" ca="1" si="23"/>
        <v>0</v>
      </c>
      <c r="AE125" s="119" t="str">
        <f t="shared" ca="1" si="29"/>
        <v>-</v>
      </c>
      <c r="AF125" s="118" t="str">
        <f t="shared" ca="1" si="30"/>
        <v>-</v>
      </c>
      <c r="AG125" s="119" t="str">
        <f t="shared" ca="1" si="31"/>
        <v>-</v>
      </c>
      <c r="AH125" s="118" t="str">
        <f t="shared" ca="1" si="32"/>
        <v>-</v>
      </c>
      <c r="AI125" s="118">
        <f t="shared" ca="1" si="33"/>
        <v>0</v>
      </c>
      <c r="AJ125" s="120">
        <f t="shared" ca="1" si="34"/>
        <v>0</v>
      </c>
      <c r="AK125" s="118">
        <f t="shared" ca="1" si="24"/>
        <v>0</v>
      </c>
      <c r="AL125" s="118">
        <f t="shared" ca="1" si="25"/>
        <v>0</v>
      </c>
    </row>
    <row r="126" spans="1:38" ht="27" customHeight="1" x14ac:dyDescent="0.25">
      <c r="A126" s="53">
        <f>'OSNOVNA PLAČA'!A120</f>
        <v>111</v>
      </c>
      <c r="B126" s="333" t="str">
        <f t="shared" ca="1" si="21"/>
        <v>A111</v>
      </c>
      <c r="C126" s="333"/>
      <c r="D126" s="54" t="str">
        <f>IF(LEN('OSNOVNA PLAČA'!C120)&gt;0,'OSNOVNA PLAČA'!C120,"")</f>
        <v/>
      </c>
      <c r="E126" s="55" t="str">
        <f>IF(LEN('OSNOVNA PLAČA'!D120)&gt;0,'OSNOVNA PLAČA'!D120,"")</f>
        <v/>
      </c>
      <c r="F126" s="164">
        <f ca="1">IF(LEN(B126)&gt;0,'OBRAČUNANA OSNOVNA PLAČA'!P120,"")</f>
        <v>0</v>
      </c>
      <c r="G126" s="57"/>
      <c r="H126" s="57"/>
      <c r="I126" s="57"/>
      <c r="J126" s="57"/>
      <c r="K126" s="57"/>
      <c r="L126" s="178">
        <f t="shared" si="26"/>
        <v>0</v>
      </c>
      <c r="M126" s="179">
        <f t="shared" ca="1" si="35"/>
        <v>0</v>
      </c>
      <c r="N126" s="179">
        <f t="shared" ca="1" si="36"/>
        <v>0</v>
      </c>
      <c r="O126" s="180">
        <f t="shared" ca="1" si="27"/>
        <v>0</v>
      </c>
      <c r="P126" s="181">
        <f t="shared" ca="1" si="37"/>
        <v>0</v>
      </c>
      <c r="Q126" s="182">
        <f t="shared" ca="1" si="28"/>
        <v>0</v>
      </c>
      <c r="R126" s="182">
        <f ca="1">IF(LEN(B126)&gt;0,'11'!R126-'11'!Q126,"")</f>
        <v>0</v>
      </c>
      <c r="S126" s="183"/>
      <c r="T126" s="33"/>
      <c r="U126" s="33"/>
      <c r="V126" s="33"/>
      <c r="W126" s="33"/>
      <c r="X126" s="33"/>
      <c r="Y126" s="33"/>
      <c r="AB126" s="243">
        <f>ROW()</f>
        <v>126</v>
      </c>
      <c r="AC126" s="118">
        <f t="shared" ca="1" si="22"/>
        <v>0</v>
      </c>
      <c r="AD126" s="118">
        <f t="shared" ca="1" si="23"/>
        <v>0</v>
      </c>
      <c r="AE126" s="119" t="str">
        <f t="shared" ca="1" si="29"/>
        <v>-</v>
      </c>
      <c r="AF126" s="118" t="str">
        <f t="shared" ca="1" si="30"/>
        <v>-</v>
      </c>
      <c r="AG126" s="119" t="str">
        <f t="shared" ca="1" si="31"/>
        <v>-</v>
      </c>
      <c r="AH126" s="118" t="str">
        <f t="shared" ca="1" si="32"/>
        <v>-</v>
      </c>
      <c r="AI126" s="118">
        <f t="shared" ca="1" si="33"/>
        <v>0</v>
      </c>
      <c r="AJ126" s="120">
        <f t="shared" ca="1" si="34"/>
        <v>0</v>
      </c>
      <c r="AK126" s="118">
        <f t="shared" ca="1" si="24"/>
        <v>0</v>
      </c>
      <c r="AL126" s="118">
        <f t="shared" ca="1" si="25"/>
        <v>0</v>
      </c>
    </row>
    <row r="127" spans="1:38" ht="27" customHeight="1" x14ac:dyDescent="0.25">
      <c r="A127" s="53">
        <f>'OSNOVNA PLAČA'!A121</f>
        <v>112</v>
      </c>
      <c r="B127" s="333" t="str">
        <f t="shared" ca="1" si="21"/>
        <v>A112</v>
      </c>
      <c r="C127" s="333"/>
      <c r="D127" s="54" t="str">
        <f>IF(LEN('OSNOVNA PLAČA'!C121)&gt;0,'OSNOVNA PLAČA'!C121,"")</f>
        <v/>
      </c>
      <c r="E127" s="55" t="str">
        <f>IF(LEN('OSNOVNA PLAČA'!D121)&gt;0,'OSNOVNA PLAČA'!D121,"")</f>
        <v/>
      </c>
      <c r="F127" s="164">
        <f ca="1">IF(LEN(B127)&gt;0,'OBRAČUNANA OSNOVNA PLAČA'!P121,"")</f>
        <v>0</v>
      </c>
      <c r="G127" s="57"/>
      <c r="H127" s="57"/>
      <c r="I127" s="57"/>
      <c r="J127" s="57"/>
      <c r="K127" s="57"/>
      <c r="L127" s="178">
        <f t="shared" si="26"/>
        <v>0</v>
      </c>
      <c r="M127" s="179">
        <f t="shared" ca="1" si="35"/>
        <v>0</v>
      </c>
      <c r="N127" s="179">
        <f t="shared" ca="1" si="36"/>
        <v>0</v>
      </c>
      <c r="O127" s="180">
        <f t="shared" ca="1" si="27"/>
        <v>0</v>
      </c>
      <c r="P127" s="181">
        <f t="shared" ca="1" si="37"/>
        <v>0</v>
      </c>
      <c r="Q127" s="182">
        <f t="shared" ca="1" si="28"/>
        <v>0</v>
      </c>
      <c r="R127" s="182">
        <f ca="1">IF(LEN(B127)&gt;0,'11'!R127-'11'!Q127,"")</f>
        <v>0</v>
      </c>
      <c r="S127" s="183"/>
      <c r="T127" s="33"/>
      <c r="U127" s="33"/>
      <c r="V127" s="33"/>
      <c r="W127" s="33"/>
      <c r="X127" s="33"/>
      <c r="Y127" s="33"/>
      <c r="AB127" s="243">
        <f>ROW()</f>
        <v>127</v>
      </c>
      <c r="AC127" s="118">
        <f t="shared" ca="1" si="22"/>
        <v>0</v>
      </c>
      <c r="AD127" s="118">
        <f t="shared" ca="1" si="23"/>
        <v>0</v>
      </c>
      <c r="AE127" s="119" t="str">
        <f t="shared" ca="1" si="29"/>
        <v>-</v>
      </c>
      <c r="AF127" s="118" t="str">
        <f t="shared" ca="1" si="30"/>
        <v>-</v>
      </c>
      <c r="AG127" s="119" t="str">
        <f t="shared" ca="1" si="31"/>
        <v>-</v>
      </c>
      <c r="AH127" s="118" t="str">
        <f t="shared" ca="1" si="32"/>
        <v>-</v>
      </c>
      <c r="AI127" s="118">
        <f t="shared" ca="1" si="33"/>
        <v>0</v>
      </c>
      <c r="AJ127" s="120">
        <f t="shared" ca="1" si="34"/>
        <v>0</v>
      </c>
      <c r="AK127" s="118">
        <f t="shared" ca="1" si="24"/>
        <v>0</v>
      </c>
      <c r="AL127" s="118">
        <f t="shared" ca="1" si="25"/>
        <v>0</v>
      </c>
    </row>
    <row r="128" spans="1:38" ht="27" customHeight="1" x14ac:dyDescent="0.25">
      <c r="A128" s="53">
        <f>'OSNOVNA PLAČA'!A122</f>
        <v>113</v>
      </c>
      <c r="B128" s="333" t="str">
        <f t="shared" ca="1" si="21"/>
        <v>A113</v>
      </c>
      <c r="C128" s="333"/>
      <c r="D128" s="54" t="str">
        <f>IF(LEN('OSNOVNA PLAČA'!C122)&gt;0,'OSNOVNA PLAČA'!C122,"")</f>
        <v/>
      </c>
      <c r="E128" s="55" t="str">
        <f>IF(LEN('OSNOVNA PLAČA'!D122)&gt;0,'OSNOVNA PLAČA'!D122,"")</f>
        <v/>
      </c>
      <c r="F128" s="164">
        <f ca="1">IF(LEN(B128)&gt;0,'OBRAČUNANA OSNOVNA PLAČA'!P122,"")</f>
        <v>0</v>
      </c>
      <c r="G128" s="57"/>
      <c r="H128" s="57"/>
      <c r="I128" s="57"/>
      <c r="J128" s="57"/>
      <c r="K128" s="57"/>
      <c r="L128" s="178">
        <f t="shared" si="26"/>
        <v>0</v>
      </c>
      <c r="M128" s="179">
        <f t="shared" ca="1" si="35"/>
        <v>0</v>
      </c>
      <c r="N128" s="179">
        <f t="shared" ca="1" si="36"/>
        <v>0</v>
      </c>
      <c r="O128" s="180">
        <f t="shared" ca="1" si="27"/>
        <v>0</v>
      </c>
      <c r="P128" s="181">
        <f t="shared" ca="1" si="37"/>
        <v>0</v>
      </c>
      <c r="Q128" s="182">
        <f t="shared" ca="1" si="28"/>
        <v>0</v>
      </c>
      <c r="R128" s="182">
        <f ca="1">IF(LEN(B128)&gt;0,'11'!R128-'11'!Q128,"")</f>
        <v>0</v>
      </c>
      <c r="S128" s="183"/>
      <c r="T128" s="33"/>
      <c r="U128" s="33"/>
      <c r="V128" s="33"/>
      <c r="W128" s="33"/>
      <c r="X128" s="33"/>
      <c r="Y128" s="33"/>
      <c r="AB128" s="243">
        <f>ROW()</f>
        <v>128</v>
      </c>
      <c r="AC128" s="118">
        <f t="shared" ca="1" si="22"/>
        <v>0</v>
      </c>
      <c r="AD128" s="118">
        <f t="shared" ca="1" si="23"/>
        <v>0</v>
      </c>
      <c r="AE128" s="119" t="str">
        <f t="shared" ca="1" si="29"/>
        <v>-</v>
      </c>
      <c r="AF128" s="118" t="str">
        <f t="shared" ca="1" si="30"/>
        <v>-</v>
      </c>
      <c r="AG128" s="119" t="str">
        <f t="shared" ca="1" si="31"/>
        <v>-</v>
      </c>
      <c r="AH128" s="118" t="str">
        <f t="shared" ca="1" si="32"/>
        <v>-</v>
      </c>
      <c r="AI128" s="118">
        <f t="shared" ca="1" si="33"/>
        <v>0</v>
      </c>
      <c r="AJ128" s="120">
        <f t="shared" ca="1" si="34"/>
        <v>0</v>
      </c>
      <c r="AK128" s="118">
        <f t="shared" ca="1" si="24"/>
        <v>0</v>
      </c>
      <c r="AL128" s="118">
        <f t="shared" ca="1" si="25"/>
        <v>0</v>
      </c>
    </row>
    <row r="129" spans="1:38" ht="27" customHeight="1" x14ac:dyDescent="0.25">
      <c r="A129" s="53">
        <f>'OSNOVNA PLAČA'!A123</f>
        <v>114</v>
      </c>
      <c r="B129" s="333" t="str">
        <f t="shared" ca="1" si="21"/>
        <v>A114</v>
      </c>
      <c r="C129" s="333"/>
      <c r="D129" s="54" t="str">
        <f>IF(LEN('OSNOVNA PLAČA'!C123)&gt;0,'OSNOVNA PLAČA'!C123,"")</f>
        <v/>
      </c>
      <c r="E129" s="55" t="str">
        <f>IF(LEN('OSNOVNA PLAČA'!D123)&gt;0,'OSNOVNA PLAČA'!D123,"")</f>
        <v/>
      </c>
      <c r="F129" s="164">
        <f ca="1">IF(LEN(B129)&gt;0,'OBRAČUNANA OSNOVNA PLAČA'!P123,"")</f>
        <v>0</v>
      </c>
      <c r="G129" s="57"/>
      <c r="H129" s="57"/>
      <c r="I129" s="57"/>
      <c r="J129" s="57"/>
      <c r="K129" s="57"/>
      <c r="L129" s="178">
        <f t="shared" si="26"/>
        <v>0</v>
      </c>
      <c r="M129" s="179">
        <f t="shared" ca="1" si="35"/>
        <v>0</v>
      </c>
      <c r="N129" s="179">
        <f t="shared" ca="1" si="36"/>
        <v>0</v>
      </c>
      <c r="O129" s="180">
        <f t="shared" ca="1" si="27"/>
        <v>0</v>
      </c>
      <c r="P129" s="181">
        <f t="shared" ca="1" si="37"/>
        <v>0</v>
      </c>
      <c r="Q129" s="182">
        <f t="shared" ca="1" si="28"/>
        <v>0</v>
      </c>
      <c r="R129" s="182">
        <f ca="1">IF(LEN(B129)&gt;0,'11'!R129-'11'!Q129,"")</f>
        <v>0</v>
      </c>
      <c r="S129" s="183"/>
      <c r="T129" s="33"/>
      <c r="U129" s="33"/>
      <c r="V129" s="33"/>
      <c r="W129" s="33"/>
      <c r="X129" s="33"/>
      <c r="Y129" s="33"/>
      <c r="AB129" s="243">
        <f>ROW()</f>
        <v>129</v>
      </c>
      <c r="AC129" s="118">
        <f t="shared" ca="1" si="22"/>
        <v>0</v>
      </c>
      <c r="AD129" s="118">
        <f t="shared" ca="1" si="23"/>
        <v>0</v>
      </c>
      <c r="AE129" s="119" t="str">
        <f t="shared" ca="1" si="29"/>
        <v>-</v>
      </c>
      <c r="AF129" s="118" t="str">
        <f t="shared" ca="1" si="30"/>
        <v>-</v>
      </c>
      <c r="AG129" s="119" t="str">
        <f t="shared" ca="1" si="31"/>
        <v>-</v>
      </c>
      <c r="AH129" s="118" t="str">
        <f t="shared" ca="1" si="32"/>
        <v>-</v>
      </c>
      <c r="AI129" s="118">
        <f t="shared" ca="1" si="33"/>
        <v>0</v>
      </c>
      <c r="AJ129" s="120">
        <f t="shared" ca="1" si="34"/>
        <v>0</v>
      </c>
      <c r="AK129" s="118">
        <f t="shared" ca="1" si="24"/>
        <v>0</v>
      </c>
      <c r="AL129" s="118">
        <f t="shared" ca="1" si="25"/>
        <v>0</v>
      </c>
    </row>
    <row r="130" spans="1:38" ht="27" customHeight="1" x14ac:dyDescent="0.25">
      <c r="A130" s="53">
        <f>'OSNOVNA PLAČA'!A124</f>
        <v>115</v>
      </c>
      <c r="B130" s="333" t="str">
        <f t="shared" ca="1" si="21"/>
        <v>A115</v>
      </c>
      <c r="C130" s="333"/>
      <c r="D130" s="54" t="str">
        <f>IF(LEN('OSNOVNA PLAČA'!C124)&gt;0,'OSNOVNA PLAČA'!C124,"")</f>
        <v/>
      </c>
      <c r="E130" s="55" t="str">
        <f>IF(LEN('OSNOVNA PLAČA'!D124)&gt;0,'OSNOVNA PLAČA'!D124,"")</f>
        <v/>
      </c>
      <c r="F130" s="164">
        <f ca="1">IF(LEN(B130)&gt;0,'OBRAČUNANA OSNOVNA PLAČA'!P124,"")</f>
        <v>0</v>
      </c>
      <c r="G130" s="57"/>
      <c r="H130" s="57"/>
      <c r="I130" s="57"/>
      <c r="J130" s="57"/>
      <c r="K130" s="57"/>
      <c r="L130" s="178">
        <f t="shared" si="26"/>
        <v>0</v>
      </c>
      <c r="M130" s="179">
        <f t="shared" ca="1" si="35"/>
        <v>0</v>
      </c>
      <c r="N130" s="179">
        <f t="shared" ca="1" si="36"/>
        <v>0</v>
      </c>
      <c r="O130" s="180">
        <f t="shared" ca="1" si="27"/>
        <v>0</v>
      </c>
      <c r="P130" s="181">
        <f t="shared" ca="1" si="37"/>
        <v>0</v>
      </c>
      <c r="Q130" s="182">
        <f t="shared" ca="1" si="28"/>
        <v>0</v>
      </c>
      <c r="R130" s="182">
        <f ca="1">IF(LEN(B130)&gt;0,'11'!R130-'11'!Q130,"")</f>
        <v>0</v>
      </c>
      <c r="S130" s="183"/>
      <c r="T130" s="33"/>
      <c r="U130" s="33"/>
      <c r="V130" s="33"/>
      <c r="W130" s="33"/>
      <c r="X130" s="33"/>
      <c r="Y130" s="33"/>
      <c r="AB130" s="243">
        <f>ROW()</f>
        <v>130</v>
      </c>
      <c r="AC130" s="118">
        <f t="shared" ca="1" si="22"/>
        <v>0</v>
      </c>
      <c r="AD130" s="118">
        <f t="shared" ca="1" si="23"/>
        <v>0</v>
      </c>
      <c r="AE130" s="119" t="str">
        <f t="shared" ca="1" si="29"/>
        <v>-</v>
      </c>
      <c r="AF130" s="118" t="str">
        <f t="shared" ca="1" si="30"/>
        <v>-</v>
      </c>
      <c r="AG130" s="119" t="str">
        <f t="shared" ca="1" si="31"/>
        <v>-</v>
      </c>
      <c r="AH130" s="118" t="str">
        <f t="shared" ca="1" si="32"/>
        <v>-</v>
      </c>
      <c r="AI130" s="118">
        <f t="shared" ca="1" si="33"/>
        <v>0</v>
      </c>
      <c r="AJ130" s="120">
        <f t="shared" ca="1" si="34"/>
        <v>0</v>
      </c>
      <c r="AK130" s="118">
        <f t="shared" ca="1" si="24"/>
        <v>0</v>
      </c>
      <c r="AL130" s="118">
        <f t="shared" ca="1" si="25"/>
        <v>0</v>
      </c>
    </row>
    <row r="131" spans="1:38" ht="27" customHeight="1" x14ac:dyDescent="0.25">
      <c r="A131" s="53">
        <f>'OSNOVNA PLAČA'!A125</f>
        <v>116</v>
      </c>
      <c r="B131" s="333" t="str">
        <f t="shared" ca="1" si="21"/>
        <v>A116</v>
      </c>
      <c r="C131" s="333"/>
      <c r="D131" s="54" t="str">
        <f>IF(LEN('OSNOVNA PLAČA'!C125)&gt;0,'OSNOVNA PLAČA'!C125,"")</f>
        <v/>
      </c>
      <c r="E131" s="55" t="str">
        <f>IF(LEN('OSNOVNA PLAČA'!D125)&gt;0,'OSNOVNA PLAČA'!D125,"")</f>
        <v/>
      </c>
      <c r="F131" s="164">
        <f ca="1">IF(LEN(B131)&gt;0,'OBRAČUNANA OSNOVNA PLAČA'!P125,"")</f>
        <v>0</v>
      </c>
      <c r="G131" s="57"/>
      <c r="H131" s="57"/>
      <c r="I131" s="57"/>
      <c r="J131" s="57"/>
      <c r="K131" s="57"/>
      <c r="L131" s="178">
        <f t="shared" si="26"/>
        <v>0</v>
      </c>
      <c r="M131" s="179">
        <f t="shared" ca="1" si="35"/>
        <v>0</v>
      </c>
      <c r="N131" s="179">
        <f t="shared" ca="1" si="36"/>
        <v>0</v>
      </c>
      <c r="O131" s="180">
        <f t="shared" ca="1" si="27"/>
        <v>0</v>
      </c>
      <c r="P131" s="181">
        <f t="shared" ca="1" si="37"/>
        <v>0</v>
      </c>
      <c r="Q131" s="182">
        <f t="shared" ca="1" si="28"/>
        <v>0</v>
      </c>
      <c r="R131" s="182">
        <f ca="1">IF(LEN(B131)&gt;0,'11'!R131-'11'!Q131,"")</f>
        <v>0</v>
      </c>
      <c r="S131" s="183"/>
      <c r="T131" s="33"/>
      <c r="U131" s="33"/>
      <c r="V131" s="33"/>
      <c r="W131" s="33"/>
      <c r="X131" s="33"/>
      <c r="Y131" s="33"/>
      <c r="AB131" s="243">
        <f>ROW()</f>
        <v>131</v>
      </c>
      <c r="AC131" s="118">
        <f t="shared" ca="1" si="22"/>
        <v>0</v>
      </c>
      <c r="AD131" s="118">
        <f t="shared" ca="1" si="23"/>
        <v>0</v>
      </c>
      <c r="AE131" s="119" t="str">
        <f t="shared" ca="1" si="29"/>
        <v>-</v>
      </c>
      <c r="AF131" s="118" t="str">
        <f t="shared" ca="1" si="30"/>
        <v>-</v>
      </c>
      <c r="AG131" s="119" t="str">
        <f t="shared" ca="1" si="31"/>
        <v>-</v>
      </c>
      <c r="AH131" s="118" t="str">
        <f t="shared" ca="1" si="32"/>
        <v>-</v>
      </c>
      <c r="AI131" s="118">
        <f t="shared" ca="1" si="33"/>
        <v>0</v>
      </c>
      <c r="AJ131" s="120">
        <f t="shared" ca="1" si="34"/>
        <v>0</v>
      </c>
      <c r="AK131" s="118">
        <f t="shared" ca="1" si="24"/>
        <v>0</v>
      </c>
      <c r="AL131" s="118">
        <f t="shared" ca="1" si="25"/>
        <v>0</v>
      </c>
    </row>
    <row r="132" spans="1:38" ht="27" customHeight="1" x14ac:dyDescent="0.25">
      <c r="A132" s="53">
        <f>'OSNOVNA PLAČA'!A126</f>
        <v>117</v>
      </c>
      <c r="B132" s="333" t="str">
        <f t="shared" ca="1" si="21"/>
        <v>A117</v>
      </c>
      <c r="C132" s="333"/>
      <c r="D132" s="54" t="str">
        <f>IF(LEN('OSNOVNA PLAČA'!C126)&gt;0,'OSNOVNA PLAČA'!C126,"")</f>
        <v/>
      </c>
      <c r="E132" s="55" t="str">
        <f>IF(LEN('OSNOVNA PLAČA'!D126)&gt;0,'OSNOVNA PLAČA'!D126,"")</f>
        <v/>
      </c>
      <c r="F132" s="164">
        <f ca="1">IF(LEN(B132)&gt;0,'OBRAČUNANA OSNOVNA PLAČA'!P126,"")</f>
        <v>0</v>
      </c>
      <c r="G132" s="57"/>
      <c r="H132" s="57"/>
      <c r="I132" s="57"/>
      <c r="J132" s="57"/>
      <c r="K132" s="57"/>
      <c r="L132" s="178">
        <f t="shared" si="26"/>
        <v>0</v>
      </c>
      <c r="M132" s="179">
        <f t="shared" ca="1" si="35"/>
        <v>0</v>
      </c>
      <c r="N132" s="179">
        <f t="shared" ca="1" si="36"/>
        <v>0</v>
      </c>
      <c r="O132" s="180">
        <f t="shared" ca="1" si="27"/>
        <v>0</v>
      </c>
      <c r="P132" s="181">
        <f t="shared" ca="1" si="37"/>
        <v>0</v>
      </c>
      <c r="Q132" s="182">
        <f t="shared" ca="1" si="28"/>
        <v>0</v>
      </c>
      <c r="R132" s="182">
        <f ca="1">IF(LEN(B132)&gt;0,'11'!R132-'11'!Q132,"")</f>
        <v>0</v>
      </c>
      <c r="S132" s="183"/>
      <c r="T132" s="33"/>
      <c r="U132" s="33"/>
      <c r="V132" s="33"/>
      <c r="W132" s="33"/>
      <c r="X132" s="33"/>
      <c r="Y132" s="33"/>
      <c r="AB132" s="243">
        <f>ROW()</f>
        <v>132</v>
      </c>
      <c r="AC132" s="118">
        <f t="shared" ca="1" si="22"/>
        <v>0</v>
      </c>
      <c r="AD132" s="118">
        <f t="shared" ca="1" si="23"/>
        <v>0</v>
      </c>
      <c r="AE132" s="119" t="str">
        <f t="shared" ca="1" si="29"/>
        <v>-</v>
      </c>
      <c r="AF132" s="118" t="str">
        <f t="shared" ca="1" si="30"/>
        <v>-</v>
      </c>
      <c r="AG132" s="119" t="str">
        <f t="shared" ca="1" si="31"/>
        <v>-</v>
      </c>
      <c r="AH132" s="118" t="str">
        <f t="shared" ca="1" si="32"/>
        <v>-</v>
      </c>
      <c r="AI132" s="118">
        <f t="shared" ca="1" si="33"/>
        <v>0</v>
      </c>
      <c r="AJ132" s="120">
        <f t="shared" ca="1" si="34"/>
        <v>0</v>
      </c>
      <c r="AK132" s="118">
        <f t="shared" ca="1" si="24"/>
        <v>0</v>
      </c>
      <c r="AL132" s="118">
        <f t="shared" ca="1" si="25"/>
        <v>0</v>
      </c>
    </row>
    <row r="133" spans="1:38" ht="27" customHeight="1" x14ac:dyDescent="0.25">
      <c r="A133" s="53">
        <f>'OSNOVNA PLAČA'!A127</f>
        <v>118</v>
      </c>
      <c r="B133" s="333" t="str">
        <f t="shared" ca="1" si="21"/>
        <v>A118</v>
      </c>
      <c r="C133" s="333"/>
      <c r="D133" s="54" t="str">
        <f>IF(LEN('OSNOVNA PLAČA'!C127)&gt;0,'OSNOVNA PLAČA'!C127,"")</f>
        <v/>
      </c>
      <c r="E133" s="55" t="str">
        <f>IF(LEN('OSNOVNA PLAČA'!D127)&gt;0,'OSNOVNA PLAČA'!D127,"")</f>
        <v/>
      </c>
      <c r="F133" s="164">
        <f ca="1">IF(LEN(B133)&gt;0,'OBRAČUNANA OSNOVNA PLAČA'!P127,"")</f>
        <v>0</v>
      </c>
      <c r="G133" s="57"/>
      <c r="H133" s="57"/>
      <c r="I133" s="57"/>
      <c r="J133" s="57"/>
      <c r="K133" s="57"/>
      <c r="L133" s="178">
        <f t="shared" si="26"/>
        <v>0</v>
      </c>
      <c r="M133" s="179">
        <f t="shared" ca="1" si="35"/>
        <v>0</v>
      </c>
      <c r="N133" s="179">
        <f t="shared" ca="1" si="36"/>
        <v>0</v>
      </c>
      <c r="O133" s="180">
        <f t="shared" ca="1" si="27"/>
        <v>0</v>
      </c>
      <c r="P133" s="181">
        <f t="shared" ca="1" si="37"/>
        <v>0</v>
      </c>
      <c r="Q133" s="182">
        <f t="shared" ca="1" si="28"/>
        <v>0</v>
      </c>
      <c r="R133" s="182">
        <f ca="1">IF(LEN(B133)&gt;0,'11'!R133-'11'!Q133,"")</f>
        <v>0</v>
      </c>
      <c r="S133" s="183"/>
      <c r="T133" s="33"/>
      <c r="U133" s="33"/>
      <c r="V133" s="33"/>
      <c r="W133" s="33"/>
      <c r="X133" s="33"/>
      <c r="Y133" s="33"/>
      <c r="AB133" s="243">
        <f>ROW()</f>
        <v>133</v>
      </c>
      <c r="AC133" s="118">
        <f t="shared" ca="1" si="22"/>
        <v>0</v>
      </c>
      <c r="AD133" s="118">
        <f t="shared" ca="1" si="23"/>
        <v>0</v>
      </c>
      <c r="AE133" s="119" t="str">
        <f t="shared" ca="1" si="29"/>
        <v>-</v>
      </c>
      <c r="AF133" s="118" t="str">
        <f t="shared" ca="1" si="30"/>
        <v>-</v>
      </c>
      <c r="AG133" s="119" t="str">
        <f t="shared" ca="1" si="31"/>
        <v>-</v>
      </c>
      <c r="AH133" s="118" t="str">
        <f t="shared" ca="1" si="32"/>
        <v>-</v>
      </c>
      <c r="AI133" s="118">
        <f t="shared" ca="1" si="33"/>
        <v>0</v>
      </c>
      <c r="AJ133" s="120">
        <f t="shared" ca="1" si="34"/>
        <v>0</v>
      </c>
      <c r="AK133" s="118">
        <f t="shared" ca="1" si="24"/>
        <v>0</v>
      </c>
      <c r="AL133" s="118">
        <f t="shared" ca="1" si="25"/>
        <v>0</v>
      </c>
    </row>
    <row r="134" spans="1:38" ht="27" customHeight="1" x14ac:dyDescent="0.25">
      <c r="A134" s="53">
        <f>'OSNOVNA PLAČA'!A128</f>
        <v>119</v>
      </c>
      <c r="B134" s="333" t="str">
        <f t="shared" ca="1" si="21"/>
        <v>A119</v>
      </c>
      <c r="C134" s="333"/>
      <c r="D134" s="54" t="str">
        <f>IF(LEN('OSNOVNA PLAČA'!C128)&gt;0,'OSNOVNA PLAČA'!C128,"")</f>
        <v/>
      </c>
      <c r="E134" s="55" t="str">
        <f>IF(LEN('OSNOVNA PLAČA'!D128)&gt;0,'OSNOVNA PLAČA'!D128,"")</f>
        <v/>
      </c>
      <c r="F134" s="164">
        <f ca="1">IF(LEN(B134)&gt;0,'OBRAČUNANA OSNOVNA PLAČA'!P128,"")</f>
        <v>0</v>
      </c>
      <c r="G134" s="57"/>
      <c r="H134" s="57"/>
      <c r="I134" s="57"/>
      <c r="J134" s="57"/>
      <c r="K134" s="57"/>
      <c r="L134" s="178">
        <f t="shared" si="26"/>
        <v>0</v>
      </c>
      <c r="M134" s="179">
        <f t="shared" ca="1" si="35"/>
        <v>0</v>
      </c>
      <c r="N134" s="179">
        <f t="shared" ca="1" si="36"/>
        <v>0</v>
      </c>
      <c r="O134" s="180">
        <f t="shared" ca="1" si="27"/>
        <v>0</v>
      </c>
      <c r="P134" s="181">
        <f t="shared" ca="1" si="37"/>
        <v>0</v>
      </c>
      <c r="Q134" s="182">
        <f t="shared" ca="1" si="28"/>
        <v>0</v>
      </c>
      <c r="R134" s="182">
        <f ca="1">IF(LEN(B134)&gt;0,'11'!R134-'11'!Q134,"")</f>
        <v>0</v>
      </c>
      <c r="S134" s="183"/>
      <c r="T134" s="33"/>
      <c r="U134" s="33"/>
      <c r="V134" s="33"/>
      <c r="W134" s="33"/>
      <c r="X134" s="33"/>
      <c r="Y134" s="33"/>
      <c r="AB134" s="243">
        <f>ROW()</f>
        <v>134</v>
      </c>
      <c r="AC134" s="118">
        <f t="shared" ca="1" si="22"/>
        <v>0</v>
      </c>
      <c r="AD134" s="118">
        <f t="shared" ca="1" si="23"/>
        <v>0</v>
      </c>
      <c r="AE134" s="119" t="str">
        <f t="shared" ca="1" si="29"/>
        <v>-</v>
      </c>
      <c r="AF134" s="118" t="str">
        <f t="shared" ca="1" si="30"/>
        <v>-</v>
      </c>
      <c r="AG134" s="119" t="str">
        <f t="shared" ca="1" si="31"/>
        <v>-</v>
      </c>
      <c r="AH134" s="118" t="str">
        <f t="shared" ca="1" si="32"/>
        <v>-</v>
      </c>
      <c r="AI134" s="118">
        <f t="shared" ca="1" si="33"/>
        <v>0</v>
      </c>
      <c r="AJ134" s="120">
        <f t="shared" ca="1" si="34"/>
        <v>0</v>
      </c>
      <c r="AK134" s="118">
        <f t="shared" ca="1" si="24"/>
        <v>0</v>
      </c>
      <c r="AL134" s="118">
        <f t="shared" ca="1" si="25"/>
        <v>0</v>
      </c>
    </row>
    <row r="135" spans="1:38" ht="27" customHeight="1" x14ac:dyDescent="0.25">
      <c r="A135" s="53">
        <f>'OSNOVNA PLAČA'!A129</f>
        <v>120</v>
      </c>
      <c r="B135" s="333" t="str">
        <f t="shared" ca="1" si="21"/>
        <v>A120</v>
      </c>
      <c r="C135" s="333"/>
      <c r="D135" s="54" t="str">
        <f>IF(LEN('OSNOVNA PLAČA'!C129)&gt;0,'OSNOVNA PLAČA'!C129,"")</f>
        <v/>
      </c>
      <c r="E135" s="55" t="str">
        <f>IF(LEN('OSNOVNA PLAČA'!D129)&gt;0,'OSNOVNA PLAČA'!D129,"")</f>
        <v/>
      </c>
      <c r="F135" s="164">
        <f ca="1">IF(LEN(B135)&gt;0,'OBRAČUNANA OSNOVNA PLAČA'!P129,"")</f>
        <v>0</v>
      </c>
      <c r="G135" s="57"/>
      <c r="H135" s="57"/>
      <c r="I135" s="57"/>
      <c r="J135" s="57"/>
      <c r="K135" s="57"/>
      <c r="L135" s="178">
        <f t="shared" si="26"/>
        <v>0</v>
      </c>
      <c r="M135" s="179">
        <f t="shared" ca="1" si="35"/>
        <v>0</v>
      </c>
      <c r="N135" s="179">
        <f t="shared" ca="1" si="36"/>
        <v>0</v>
      </c>
      <c r="O135" s="180">
        <f t="shared" ca="1" si="27"/>
        <v>0</v>
      </c>
      <c r="P135" s="181">
        <f t="shared" ca="1" si="37"/>
        <v>0</v>
      </c>
      <c r="Q135" s="182">
        <f t="shared" ca="1" si="28"/>
        <v>0</v>
      </c>
      <c r="R135" s="182">
        <f ca="1">IF(LEN(B135)&gt;0,'11'!R135-'11'!Q135,"")</f>
        <v>0</v>
      </c>
      <c r="S135" s="183"/>
      <c r="T135" s="33"/>
      <c r="U135" s="33"/>
      <c r="V135" s="33"/>
      <c r="W135" s="33"/>
      <c r="X135" s="33"/>
      <c r="Y135" s="33"/>
      <c r="AB135" s="243">
        <f>ROW()</f>
        <v>135</v>
      </c>
      <c r="AC135" s="118">
        <f t="shared" ca="1" si="22"/>
        <v>0</v>
      </c>
      <c r="AD135" s="118">
        <f t="shared" ca="1" si="23"/>
        <v>0</v>
      </c>
      <c r="AE135" s="119" t="str">
        <f t="shared" ca="1" si="29"/>
        <v>-</v>
      </c>
      <c r="AF135" s="118" t="str">
        <f t="shared" ca="1" si="30"/>
        <v>-</v>
      </c>
      <c r="AG135" s="119" t="str">
        <f t="shared" ca="1" si="31"/>
        <v>-</v>
      </c>
      <c r="AH135" s="118" t="str">
        <f t="shared" ca="1" si="32"/>
        <v>-</v>
      </c>
      <c r="AI135" s="118">
        <f t="shared" ca="1" si="33"/>
        <v>0</v>
      </c>
      <c r="AJ135" s="120">
        <f t="shared" ca="1" si="34"/>
        <v>0</v>
      </c>
      <c r="AK135" s="118">
        <f t="shared" ca="1" si="24"/>
        <v>0</v>
      </c>
      <c r="AL135" s="118">
        <f t="shared" ca="1" si="25"/>
        <v>0</v>
      </c>
    </row>
    <row r="136" spans="1:38" ht="27" customHeight="1" x14ac:dyDescent="0.25">
      <c r="A136" s="53">
        <f>'OSNOVNA PLAČA'!A130</f>
        <v>121</v>
      </c>
      <c r="B136" s="333" t="str">
        <f t="shared" ca="1" si="21"/>
        <v>A121</v>
      </c>
      <c r="C136" s="333"/>
      <c r="D136" s="54" t="str">
        <f>IF(LEN('OSNOVNA PLAČA'!C130)&gt;0,'OSNOVNA PLAČA'!C130,"")</f>
        <v/>
      </c>
      <c r="E136" s="55" t="str">
        <f>IF(LEN('OSNOVNA PLAČA'!D130)&gt;0,'OSNOVNA PLAČA'!D130,"")</f>
        <v/>
      </c>
      <c r="F136" s="164">
        <f ca="1">IF(LEN(B136)&gt;0,'OBRAČUNANA OSNOVNA PLAČA'!P130,"")</f>
        <v>0</v>
      </c>
      <c r="G136" s="57"/>
      <c r="H136" s="57"/>
      <c r="I136" s="57"/>
      <c r="J136" s="57"/>
      <c r="K136" s="57"/>
      <c r="L136" s="178">
        <f t="shared" si="26"/>
        <v>0</v>
      </c>
      <c r="M136" s="179">
        <f t="shared" ca="1" si="35"/>
        <v>0</v>
      </c>
      <c r="N136" s="179">
        <f t="shared" ca="1" si="36"/>
        <v>0</v>
      </c>
      <c r="O136" s="180">
        <f t="shared" ca="1" si="27"/>
        <v>0</v>
      </c>
      <c r="P136" s="181">
        <f t="shared" ca="1" si="37"/>
        <v>0</v>
      </c>
      <c r="Q136" s="182">
        <f t="shared" ca="1" si="28"/>
        <v>0</v>
      </c>
      <c r="R136" s="182">
        <f ca="1">IF(LEN(B136)&gt;0,'11'!R136-'11'!Q136,"")</f>
        <v>0</v>
      </c>
      <c r="S136" s="183"/>
      <c r="T136" s="33"/>
      <c r="U136" s="33"/>
      <c r="V136" s="33"/>
      <c r="W136" s="33"/>
      <c r="X136" s="33"/>
      <c r="Y136" s="33"/>
      <c r="AB136" s="243">
        <f>ROW()</f>
        <v>136</v>
      </c>
      <c r="AC136" s="118">
        <f t="shared" ca="1" si="22"/>
        <v>0</v>
      </c>
      <c r="AD136" s="118">
        <f t="shared" ca="1" si="23"/>
        <v>0</v>
      </c>
      <c r="AE136" s="119" t="str">
        <f t="shared" ca="1" si="29"/>
        <v>-</v>
      </c>
      <c r="AF136" s="118" t="str">
        <f t="shared" ca="1" si="30"/>
        <v>-</v>
      </c>
      <c r="AG136" s="119" t="str">
        <f t="shared" ca="1" si="31"/>
        <v>-</v>
      </c>
      <c r="AH136" s="118" t="str">
        <f t="shared" ca="1" si="32"/>
        <v>-</v>
      </c>
      <c r="AI136" s="118">
        <f t="shared" ca="1" si="33"/>
        <v>0</v>
      </c>
      <c r="AJ136" s="120">
        <f t="shared" ca="1" si="34"/>
        <v>0</v>
      </c>
      <c r="AK136" s="118">
        <f t="shared" ca="1" si="24"/>
        <v>0</v>
      </c>
      <c r="AL136" s="118">
        <f t="shared" ca="1" si="25"/>
        <v>0</v>
      </c>
    </row>
    <row r="137" spans="1:38" ht="27" customHeight="1" x14ac:dyDescent="0.25">
      <c r="A137" s="53">
        <f>'OSNOVNA PLAČA'!A131</f>
        <v>122</v>
      </c>
      <c r="B137" s="333" t="str">
        <f t="shared" ca="1" si="21"/>
        <v>A122</v>
      </c>
      <c r="C137" s="333"/>
      <c r="D137" s="54" t="str">
        <f>IF(LEN('OSNOVNA PLAČA'!C131)&gt;0,'OSNOVNA PLAČA'!C131,"")</f>
        <v/>
      </c>
      <c r="E137" s="55" t="str">
        <f>IF(LEN('OSNOVNA PLAČA'!D131)&gt;0,'OSNOVNA PLAČA'!D131,"")</f>
        <v/>
      </c>
      <c r="F137" s="164">
        <f ca="1">IF(LEN(B137)&gt;0,'OBRAČUNANA OSNOVNA PLAČA'!P131,"")</f>
        <v>0</v>
      </c>
      <c r="G137" s="57"/>
      <c r="H137" s="57"/>
      <c r="I137" s="57"/>
      <c r="J137" s="57"/>
      <c r="K137" s="57"/>
      <c r="L137" s="178">
        <f t="shared" si="26"/>
        <v>0</v>
      </c>
      <c r="M137" s="179">
        <f t="shared" ca="1" si="35"/>
        <v>0</v>
      </c>
      <c r="N137" s="179">
        <f t="shared" ca="1" si="36"/>
        <v>0</v>
      </c>
      <c r="O137" s="180">
        <f t="shared" ca="1" si="27"/>
        <v>0</v>
      </c>
      <c r="P137" s="181">
        <f t="shared" ca="1" si="37"/>
        <v>0</v>
      </c>
      <c r="Q137" s="182">
        <f t="shared" ca="1" si="28"/>
        <v>0</v>
      </c>
      <c r="R137" s="182">
        <f ca="1">IF(LEN(B137)&gt;0,'11'!R137-'11'!Q137,"")</f>
        <v>0</v>
      </c>
      <c r="S137" s="183"/>
      <c r="T137" s="33"/>
      <c r="U137" s="33"/>
      <c r="V137" s="33"/>
      <c r="W137" s="33"/>
      <c r="X137" s="33"/>
      <c r="Y137" s="33"/>
      <c r="AB137" s="243">
        <f>ROW()</f>
        <v>137</v>
      </c>
      <c r="AC137" s="118">
        <f t="shared" ca="1" si="22"/>
        <v>0</v>
      </c>
      <c r="AD137" s="118">
        <f t="shared" ca="1" si="23"/>
        <v>0</v>
      </c>
      <c r="AE137" s="119" t="str">
        <f t="shared" ca="1" si="29"/>
        <v>-</v>
      </c>
      <c r="AF137" s="118" t="str">
        <f t="shared" ca="1" si="30"/>
        <v>-</v>
      </c>
      <c r="AG137" s="119" t="str">
        <f t="shared" ca="1" si="31"/>
        <v>-</v>
      </c>
      <c r="AH137" s="118" t="str">
        <f t="shared" ca="1" si="32"/>
        <v>-</v>
      </c>
      <c r="AI137" s="118">
        <f t="shared" ca="1" si="33"/>
        <v>0</v>
      </c>
      <c r="AJ137" s="120">
        <f t="shared" ca="1" si="34"/>
        <v>0</v>
      </c>
      <c r="AK137" s="118">
        <f t="shared" ca="1" si="24"/>
        <v>0</v>
      </c>
      <c r="AL137" s="118">
        <f t="shared" ca="1" si="25"/>
        <v>0</v>
      </c>
    </row>
    <row r="138" spans="1:38" ht="27" customHeight="1" x14ac:dyDescent="0.25">
      <c r="A138" s="53">
        <f>'OSNOVNA PLAČA'!A132</f>
        <v>123</v>
      </c>
      <c r="B138" s="333" t="str">
        <f t="shared" ca="1" si="21"/>
        <v>A123</v>
      </c>
      <c r="C138" s="333"/>
      <c r="D138" s="54" t="str">
        <f>IF(LEN('OSNOVNA PLAČA'!C132)&gt;0,'OSNOVNA PLAČA'!C132,"")</f>
        <v/>
      </c>
      <c r="E138" s="55" t="str">
        <f>IF(LEN('OSNOVNA PLAČA'!D132)&gt;0,'OSNOVNA PLAČA'!D132,"")</f>
        <v/>
      </c>
      <c r="F138" s="164">
        <f ca="1">IF(LEN(B138)&gt;0,'OBRAČUNANA OSNOVNA PLAČA'!P132,"")</f>
        <v>0</v>
      </c>
      <c r="G138" s="57"/>
      <c r="H138" s="57"/>
      <c r="I138" s="57"/>
      <c r="J138" s="57"/>
      <c r="K138" s="57"/>
      <c r="L138" s="178">
        <f t="shared" si="26"/>
        <v>0</v>
      </c>
      <c r="M138" s="179">
        <f t="shared" ca="1" si="35"/>
        <v>0</v>
      </c>
      <c r="N138" s="179">
        <f t="shared" ca="1" si="36"/>
        <v>0</v>
      </c>
      <c r="O138" s="180">
        <f t="shared" ca="1" si="27"/>
        <v>0</v>
      </c>
      <c r="P138" s="181">
        <f t="shared" ca="1" si="37"/>
        <v>0</v>
      </c>
      <c r="Q138" s="182">
        <f t="shared" ca="1" si="28"/>
        <v>0</v>
      </c>
      <c r="R138" s="182">
        <f ca="1">IF(LEN(B138)&gt;0,'11'!R138-'11'!Q138,"")</f>
        <v>0</v>
      </c>
      <c r="S138" s="183"/>
      <c r="T138" s="33"/>
      <c r="U138" s="33"/>
      <c r="V138" s="33"/>
      <c r="W138" s="33"/>
      <c r="X138" s="33"/>
      <c r="Y138" s="33"/>
      <c r="AB138" s="243">
        <f>ROW()</f>
        <v>138</v>
      </c>
      <c r="AC138" s="118">
        <f t="shared" ca="1" si="22"/>
        <v>0</v>
      </c>
      <c r="AD138" s="118">
        <f t="shared" ca="1" si="23"/>
        <v>0</v>
      </c>
      <c r="AE138" s="119" t="str">
        <f t="shared" ca="1" si="29"/>
        <v>-</v>
      </c>
      <c r="AF138" s="118" t="str">
        <f t="shared" ca="1" si="30"/>
        <v>-</v>
      </c>
      <c r="AG138" s="119" t="str">
        <f t="shared" ca="1" si="31"/>
        <v>-</v>
      </c>
      <c r="AH138" s="118" t="str">
        <f t="shared" ca="1" si="32"/>
        <v>-</v>
      </c>
      <c r="AI138" s="118">
        <f t="shared" ca="1" si="33"/>
        <v>0</v>
      </c>
      <c r="AJ138" s="120">
        <f t="shared" ca="1" si="34"/>
        <v>0</v>
      </c>
      <c r="AK138" s="118">
        <f t="shared" ca="1" si="24"/>
        <v>0</v>
      </c>
      <c r="AL138" s="118">
        <f t="shared" ca="1" si="25"/>
        <v>0</v>
      </c>
    </row>
    <row r="139" spans="1:38" ht="27" customHeight="1" x14ac:dyDescent="0.25">
      <c r="A139" s="53">
        <f>'OSNOVNA PLAČA'!A133</f>
        <v>124</v>
      </c>
      <c r="B139" s="333" t="str">
        <f t="shared" ca="1" si="21"/>
        <v>A124</v>
      </c>
      <c r="C139" s="333"/>
      <c r="D139" s="54" t="str">
        <f>IF(LEN('OSNOVNA PLAČA'!C133)&gt;0,'OSNOVNA PLAČA'!C133,"")</f>
        <v/>
      </c>
      <c r="E139" s="55" t="str">
        <f>IF(LEN('OSNOVNA PLAČA'!D133)&gt;0,'OSNOVNA PLAČA'!D133,"")</f>
        <v/>
      </c>
      <c r="F139" s="164">
        <f ca="1">IF(LEN(B139)&gt;0,'OBRAČUNANA OSNOVNA PLAČA'!P133,"")</f>
        <v>0</v>
      </c>
      <c r="G139" s="57"/>
      <c r="H139" s="57"/>
      <c r="I139" s="57"/>
      <c r="J139" s="57"/>
      <c r="K139" s="57"/>
      <c r="L139" s="178">
        <f t="shared" si="26"/>
        <v>0</v>
      </c>
      <c r="M139" s="179">
        <f t="shared" ca="1" si="35"/>
        <v>0</v>
      </c>
      <c r="N139" s="179">
        <f t="shared" ca="1" si="36"/>
        <v>0</v>
      </c>
      <c r="O139" s="180">
        <f t="shared" ca="1" si="27"/>
        <v>0</v>
      </c>
      <c r="P139" s="181">
        <f t="shared" ca="1" si="37"/>
        <v>0</v>
      </c>
      <c r="Q139" s="182">
        <f t="shared" ca="1" si="28"/>
        <v>0</v>
      </c>
      <c r="R139" s="182">
        <f ca="1">IF(LEN(B139)&gt;0,'11'!R139-'11'!Q139,"")</f>
        <v>0</v>
      </c>
      <c r="S139" s="183"/>
      <c r="T139" s="33"/>
      <c r="U139" s="33"/>
      <c r="V139" s="33"/>
      <c r="W139" s="33"/>
      <c r="X139" s="33"/>
      <c r="Y139" s="33"/>
      <c r="AB139" s="243">
        <f>ROW()</f>
        <v>139</v>
      </c>
      <c r="AC139" s="118">
        <f t="shared" ca="1" si="22"/>
        <v>0</v>
      </c>
      <c r="AD139" s="118">
        <f t="shared" ca="1" si="23"/>
        <v>0</v>
      </c>
      <c r="AE139" s="119" t="str">
        <f t="shared" ca="1" si="29"/>
        <v>-</v>
      </c>
      <c r="AF139" s="118" t="str">
        <f t="shared" ca="1" si="30"/>
        <v>-</v>
      </c>
      <c r="AG139" s="119" t="str">
        <f t="shared" ca="1" si="31"/>
        <v>-</v>
      </c>
      <c r="AH139" s="118" t="str">
        <f t="shared" ca="1" si="32"/>
        <v>-</v>
      </c>
      <c r="AI139" s="118">
        <f t="shared" ca="1" si="33"/>
        <v>0</v>
      </c>
      <c r="AJ139" s="120">
        <f t="shared" ca="1" si="34"/>
        <v>0</v>
      </c>
      <c r="AK139" s="118">
        <f t="shared" ca="1" si="24"/>
        <v>0</v>
      </c>
      <c r="AL139" s="118">
        <f t="shared" ca="1" si="25"/>
        <v>0</v>
      </c>
    </row>
    <row r="140" spans="1:38" ht="27" customHeight="1" x14ac:dyDescent="0.25">
      <c r="A140" s="53">
        <f>'OSNOVNA PLAČA'!A134</f>
        <v>125</v>
      </c>
      <c r="B140" s="333" t="str">
        <f t="shared" ca="1" si="21"/>
        <v>A125</v>
      </c>
      <c r="C140" s="333"/>
      <c r="D140" s="54" t="str">
        <f>IF(LEN('OSNOVNA PLAČA'!C134)&gt;0,'OSNOVNA PLAČA'!C134,"")</f>
        <v/>
      </c>
      <c r="E140" s="55" t="str">
        <f>IF(LEN('OSNOVNA PLAČA'!D134)&gt;0,'OSNOVNA PLAČA'!D134,"")</f>
        <v/>
      </c>
      <c r="F140" s="164">
        <f ca="1">IF(LEN(B140)&gt;0,'OBRAČUNANA OSNOVNA PLAČA'!P134,"")</f>
        <v>0</v>
      </c>
      <c r="G140" s="57"/>
      <c r="H140" s="57"/>
      <c r="I140" s="57"/>
      <c r="J140" s="57"/>
      <c r="K140" s="57"/>
      <c r="L140" s="178">
        <f t="shared" si="26"/>
        <v>0</v>
      </c>
      <c r="M140" s="179">
        <f t="shared" ca="1" si="35"/>
        <v>0</v>
      </c>
      <c r="N140" s="179">
        <f t="shared" ca="1" si="36"/>
        <v>0</v>
      </c>
      <c r="O140" s="180">
        <f t="shared" ca="1" si="27"/>
        <v>0</v>
      </c>
      <c r="P140" s="181">
        <f t="shared" ca="1" si="37"/>
        <v>0</v>
      </c>
      <c r="Q140" s="182">
        <f t="shared" ca="1" si="28"/>
        <v>0</v>
      </c>
      <c r="R140" s="182">
        <f ca="1">IF(LEN(B140)&gt;0,'11'!R140-'11'!Q140,"")</f>
        <v>0</v>
      </c>
      <c r="S140" s="183"/>
      <c r="T140" s="33"/>
      <c r="U140" s="33"/>
      <c r="V140" s="33"/>
      <c r="W140" s="33"/>
      <c r="X140" s="33"/>
      <c r="Y140" s="33"/>
      <c r="AB140" s="243">
        <f>ROW()</f>
        <v>140</v>
      </c>
      <c r="AC140" s="118">
        <f t="shared" ca="1" si="22"/>
        <v>0</v>
      </c>
      <c r="AD140" s="118">
        <f t="shared" ca="1" si="23"/>
        <v>0</v>
      </c>
      <c r="AE140" s="119" t="str">
        <f t="shared" ca="1" si="29"/>
        <v>-</v>
      </c>
      <c r="AF140" s="118" t="str">
        <f t="shared" ca="1" si="30"/>
        <v>-</v>
      </c>
      <c r="AG140" s="119" t="str">
        <f t="shared" ca="1" si="31"/>
        <v>-</v>
      </c>
      <c r="AH140" s="118" t="str">
        <f t="shared" ca="1" si="32"/>
        <v>-</v>
      </c>
      <c r="AI140" s="118">
        <f t="shared" ca="1" si="33"/>
        <v>0</v>
      </c>
      <c r="AJ140" s="120">
        <f t="shared" ca="1" si="34"/>
        <v>0</v>
      </c>
      <c r="AK140" s="118">
        <f t="shared" ca="1" si="24"/>
        <v>0</v>
      </c>
      <c r="AL140" s="118">
        <f t="shared" ca="1" si="25"/>
        <v>0</v>
      </c>
    </row>
    <row r="141" spans="1:38" ht="27" customHeight="1" x14ac:dyDescent="0.25">
      <c r="A141" s="53">
        <f>'OSNOVNA PLAČA'!A135</f>
        <v>126</v>
      </c>
      <c r="B141" s="333" t="str">
        <f t="shared" ca="1" si="21"/>
        <v>A126</v>
      </c>
      <c r="C141" s="333"/>
      <c r="D141" s="54" t="str">
        <f>IF(LEN('OSNOVNA PLAČA'!C135)&gt;0,'OSNOVNA PLAČA'!C135,"")</f>
        <v/>
      </c>
      <c r="E141" s="55" t="str">
        <f>IF(LEN('OSNOVNA PLAČA'!D135)&gt;0,'OSNOVNA PLAČA'!D135,"")</f>
        <v/>
      </c>
      <c r="F141" s="164">
        <f ca="1">IF(LEN(B141)&gt;0,'OBRAČUNANA OSNOVNA PLAČA'!P135,"")</f>
        <v>0</v>
      </c>
      <c r="G141" s="57"/>
      <c r="H141" s="57"/>
      <c r="I141" s="57"/>
      <c r="J141" s="57"/>
      <c r="K141" s="57"/>
      <c r="L141" s="178">
        <f t="shared" si="26"/>
        <v>0</v>
      </c>
      <c r="M141" s="179">
        <f t="shared" ca="1" si="35"/>
        <v>0</v>
      </c>
      <c r="N141" s="179">
        <f t="shared" ca="1" si="36"/>
        <v>0</v>
      </c>
      <c r="O141" s="180">
        <f t="shared" ca="1" si="27"/>
        <v>0</v>
      </c>
      <c r="P141" s="181">
        <f t="shared" ca="1" si="37"/>
        <v>0</v>
      </c>
      <c r="Q141" s="182">
        <f t="shared" ca="1" si="28"/>
        <v>0</v>
      </c>
      <c r="R141" s="182">
        <f ca="1">IF(LEN(B141)&gt;0,'11'!R141-'11'!Q141,"")</f>
        <v>0</v>
      </c>
      <c r="S141" s="183"/>
      <c r="T141" s="33"/>
      <c r="U141" s="33"/>
      <c r="V141" s="33"/>
      <c r="W141" s="33"/>
      <c r="X141" s="33"/>
      <c r="Y141" s="33"/>
      <c r="AB141" s="243">
        <f>ROW()</f>
        <v>141</v>
      </c>
      <c r="AC141" s="118">
        <f t="shared" ca="1" si="22"/>
        <v>0</v>
      </c>
      <c r="AD141" s="118">
        <f t="shared" ca="1" si="23"/>
        <v>0</v>
      </c>
      <c r="AE141" s="119" t="str">
        <f t="shared" ca="1" si="29"/>
        <v>-</v>
      </c>
      <c r="AF141" s="118" t="str">
        <f t="shared" ca="1" si="30"/>
        <v>-</v>
      </c>
      <c r="AG141" s="119" t="str">
        <f t="shared" ca="1" si="31"/>
        <v>-</v>
      </c>
      <c r="AH141" s="118" t="str">
        <f t="shared" ca="1" si="32"/>
        <v>-</v>
      </c>
      <c r="AI141" s="118">
        <f t="shared" ca="1" si="33"/>
        <v>0</v>
      </c>
      <c r="AJ141" s="120">
        <f t="shared" ca="1" si="34"/>
        <v>0</v>
      </c>
      <c r="AK141" s="118">
        <f t="shared" ca="1" si="24"/>
        <v>0</v>
      </c>
      <c r="AL141" s="118">
        <f t="shared" ca="1" si="25"/>
        <v>0</v>
      </c>
    </row>
    <row r="142" spans="1:38" ht="27" customHeight="1" x14ac:dyDescent="0.25">
      <c r="A142" s="53">
        <f>'OSNOVNA PLAČA'!A136</f>
        <v>127</v>
      </c>
      <c r="B142" s="333" t="str">
        <f t="shared" ca="1" si="21"/>
        <v>A127</v>
      </c>
      <c r="C142" s="333"/>
      <c r="D142" s="54" t="str">
        <f>IF(LEN('OSNOVNA PLAČA'!C136)&gt;0,'OSNOVNA PLAČA'!C136,"")</f>
        <v/>
      </c>
      <c r="E142" s="55" t="str">
        <f>IF(LEN('OSNOVNA PLAČA'!D136)&gt;0,'OSNOVNA PLAČA'!D136,"")</f>
        <v/>
      </c>
      <c r="F142" s="164">
        <f ca="1">IF(LEN(B142)&gt;0,'OBRAČUNANA OSNOVNA PLAČA'!P136,"")</f>
        <v>0</v>
      </c>
      <c r="G142" s="57"/>
      <c r="H142" s="57"/>
      <c r="I142" s="57"/>
      <c r="J142" s="57"/>
      <c r="K142" s="57"/>
      <c r="L142" s="178">
        <f t="shared" si="26"/>
        <v>0</v>
      </c>
      <c r="M142" s="179">
        <f t="shared" ca="1" si="35"/>
        <v>0</v>
      </c>
      <c r="N142" s="179">
        <f t="shared" ca="1" si="36"/>
        <v>0</v>
      </c>
      <c r="O142" s="180">
        <f t="shared" ca="1" si="27"/>
        <v>0</v>
      </c>
      <c r="P142" s="181">
        <f t="shared" ca="1" si="37"/>
        <v>0</v>
      </c>
      <c r="Q142" s="182">
        <f t="shared" ca="1" si="28"/>
        <v>0</v>
      </c>
      <c r="R142" s="182">
        <f ca="1">IF(LEN(B142)&gt;0,'11'!R142-'11'!Q142,"")</f>
        <v>0</v>
      </c>
      <c r="S142" s="183"/>
      <c r="T142" s="33"/>
      <c r="U142" s="33"/>
      <c r="V142" s="33"/>
      <c r="W142" s="33"/>
      <c r="X142" s="33"/>
      <c r="Y142" s="33"/>
      <c r="AB142" s="243">
        <f>ROW()</f>
        <v>142</v>
      </c>
      <c r="AC142" s="118">
        <f t="shared" ca="1" si="22"/>
        <v>0</v>
      </c>
      <c r="AD142" s="118">
        <f t="shared" ca="1" si="23"/>
        <v>0</v>
      </c>
      <c r="AE142" s="119" t="str">
        <f t="shared" ca="1" si="29"/>
        <v>-</v>
      </c>
      <c r="AF142" s="118" t="str">
        <f t="shared" ca="1" si="30"/>
        <v>-</v>
      </c>
      <c r="AG142" s="119" t="str">
        <f t="shared" ca="1" si="31"/>
        <v>-</v>
      </c>
      <c r="AH142" s="118" t="str">
        <f t="shared" ca="1" si="32"/>
        <v>-</v>
      </c>
      <c r="AI142" s="118">
        <f t="shared" ca="1" si="33"/>
        <v>0</v>
      </c>
      <c r="AJ142" s="120">
        <f t="shared" ca="1" si="34"/>
        <v>0</v>
      </c>
      <c r="AK142" s="118">
        <f t="shared" ca="1" si="24"/>
        <v>0</v>
      </c>
      <c r="AL142" s="118">
        <f t="shared" ca="1" si="25"/>
        <v>0</v>
      </c>
    </row>
    <row r="143" spans="1:38" ht="27" customHeight="1" x14ac:dyDescent="0.25">
      <c r="A143" s="53">
        <f>'OSNOVNA PLAČA'!A137</f>
        <v>128</v>
      </c>
      <c r="B143" s="333" t="str">
        <f t="shared" ca="1" si="21"/>
        <v>A128</v>
      </c>
      <c r="C143" s="333"/>
      <c r="D143" s="54" t="str">
        <f>IF(LEN('OSNOVNA PLAČA'!C137)&gt;0,'OSNOVNA PLAČA'!C137,"")</f>
        <v/>
      </c>
      <c r="E143" s="55" t="str">
        <f>IF(LEN('OSNOVNA PLAČA'!D137)&gt;0,'OSNOVNA PLAČA'!D137,"")</f>
        <v/>
      </c>
      <c r="F143" s="164">
        <f ca="1">IF(LEN(B143)&gt;0,'OBRAČUNANA OSNOVNA PLAČA'!P137,"")</f>
        <v>0</v>
      </c>
      <c r="G143" s="57"/>
      <c r="H143" s="57"/>
      <c r="I143" s="57"/>
      <c r="J143" s="57"/>
      <c r="K143" s="57"/>
      <c r="L143" s="178">
        <f t="shared" si="26"/>
        <v>0</v>
      </c>
      <c r="M143" s="179">
        <f t="shared" ca="1" si="35"/>
        <v>0</v>
      </c>
      <c r="N143" s="179">
        <f t="shared" ca="1" si="36"/>
        <v>0</v>
      </c>
      <c r="O143" s="180">
        <f t="shared" ca="1" si="27"/>
        <v>0</v>
      </c>
      <c r="P143" s="181">
        <f t="shared" ca="1" si="37"/>
        <v>0</v>
      </c>
      <c r="Q143" s="182">
        <f t="shared" ca="1" si="28"/>
        <v>0</v>
      </c>
      <c r="R143" s="182">
        <f ca="1">IF(LEN(B143)&gt;0,'11'!R143-'11'!Q143,"")</f>
        <v>0</v>
      </c>
      <c r="S143" s="183"/>
      <c r="T143" s="33"/>
      <c r="U143" s="33"/>
      <c r="V143" s="33"/>
      <c r="W143" s="33"/>
      <c r="X143" s="33"/>
      <c r="Y143" s="33"/>
      <c r="AB143" s="243">
        <f>ROW()</f>
        <v>143</v>
      </c>
      <c r="AC143" s="118">
        <f t="shared" ca="1" si="22"/>
        <v>0</v>
      </c>
      <c r="AD143" s="118">
        <f t="shared" ca="1" si="23"/>
        <v>0</v>
      </c>
      <c r="AE143" s="119" t="str">
        <f t="shared" ca="1" si="29"/>
        <v>-</v>
      </c>
      <c r="AF143" s="118" t="str">
        <f t="shared" ca="1" si="30"/>
        <v>-</v>
      </c>
      <c r="AG143" s="119" t="str">
        <f t="shared" ca="1" si="31"/>
        <v>-</v>
      </c>
      <c r="AH143" s="118" t="str">
        <f t="shared" ca="1" si="32"/>
        <v>-</v>
      </c>
      <c r="AI143" s="118">
        <f t="shared" ca="1" si="33"/>
        <v>0</v>
      </c>
      <c r="AJ143" s="120">
        <f t="shared" ca="1" si="34"/>
        <v>0</v>
      </c>
      <c r="AK143" s="118">
        <f t="shared" ca="1" si="24"/>
        <v>0</v>
      </c>
      <c r="AL143" s="118">
        <f t="shared" ca="1" si="25"/>
        <v>0</v>
      </c>
    </row>
    <row r="144" spans="1:38" ht="27" customHeight="1" x14ac:dyDescent="0.25">
      <c r="A144" s="53">
        <f>'OSNOVNA PLAČA'!A138</f>
        <v>129</v>
      </c>
      <c r="B144" s="333" t="str">
        <f t="shared" ca="1" si="21"/>
        <v>A129</v>
      </c>
      <c r="C144" s="333"/>
      <c r="D144" s="54" t="str">
        <f>IF(LEN('OSNOVNA PLAČA'!C138)&gt;0,'OSNOVNA PLAČA'!C138,"")</f>
        <v/>
      </c>
      <c r="E144" s="55" t="str">
        <f>IF(LEN('OSNOVNA PLAČA'!D138)&gt;0,'OSNOVNA PLAČA'!D138,"")</f>
        <v/>
      </c>
      <c r="F144" s="164">
        <f ca="1">IF(LEN(B144)&gt;0,'OBRAČUNANA OSNOVNA PLAČA'!P138,"")</f>
        <v>0</v>
      </c>
      <c r="G144" s="57"/>
      <c r="H144" s="57"/>
      <c r="I144" s="57"/>
      <c r="J144" s="57"/>
      <c r="K144" s="57"/>
      <c r="L144" s="178">
        <f t="shared" ref="L144:L207" si="38">+G144+H144+I144+J144+K144</f>
        <v>0</v>
      </c>
      <c r="M144" s="179">
        <f t="shared" ca="1" si="35"/>
        <v>0</v>
      </c>
      <c r="N144" s="179">
        <f t="shared" ca="1" si="36"/>
        <v>0</v>
      </c>
      <c r="O144" s="180">
        <f t="shared" ref="O144:O207" ca="1" si="39">IF(LEN(B144)&gt;0,M144*$P$267,"")</f>
        <v>0</v>
      </c>
      <c r="P144" s="181">
        <f t="shared" ca="1" si="37"/>
        <v>0</v>
      </c>
      <c r="Q144" s="182">
        <f t="shared" ref="Q144:Q207" ca="1" si="40">MIN(P144,R144)</f>
        <v>0</v>
      </c>
      <c r="R144" s="182">
        <f ca="1">IF(LEN(B144)&gt;0,'11'!R144-'11'!Q144,"")</f>
        <v>0</v>
      </c>
      <c r="S144" s="183"/>
      <c r="T144" s="33"/>
      <c r="U144" s="33"/>
      <c r="V144" s="33"/>
      <c r="W144" s="33"/>
      <c r="X144" s="33"/>
      <c r="Y144" s="33"/>
      <c r="AB144" s="243">
        <f>ROW()</f>
        <v>144</v>
      </c>
      <c r="AC144" s="118">
        <f t="shared" ca="1" si="22"/>
        <v>0</v>
      </c>
      <c r="AD144" s="118">
        <f t="shared" ca="1" si="23"/>
        <v>0</v>
      </c>
      <c r="AE144" s="119" t="str">
        <f t="shared" ref="AE144:AE207" ca="1" si="41">IF(AC144&gt;=AD144,"-",$L144/(5*MAX($M$271:$M$272)))</f>
        <v>-</v>
      </c>
      <c r="AF144" s="118" t="str">
        <f t="shared" ref="AF144:AF207" ca="1" si="42">IF(AC144&gt;=AD144,"-",$L144/(5*MAX($M$271:$M$272))*AK144)</f>
        <v>-</v>
      </c>
      <c r="AG144" s="119" t="str">
        <f t="shared" ref="AG144:AG207" ca="1" si="43">IF(AE144="-","-",AE144*$AF$267)</f>
        <v>-</v>
      </c>
      <c r="AH144" s="118" t="str">
        <f t="shared" ref="AH144:AH207" ca="1" si="44">IF(AF144="-","-",AF144*$AF$267)</f>
        <v>-</v>
      </c>
      <c r="AI144" s="118">
        <f t="shared" ref="AI144:AI207" ca="1" si="45">IF(AG144="-",0,MIN(AH144,R144))</f>
        <v>0</v>
      </c>
      <c r="AJ144" s="120">
        <f t="shared" ref="AJ144:AJ207" ca="1" si="46">+AD144-AC144</f>
        <v>0</v>
      </c>
      <c r="AK144" s="118">
        <f t="shared" ca="1" si="24"/>
        <v>0</v>
      </c>
      <c r="AL144" s="118">
        <f t="shared" ca="1" si="25"/>
        <v>0</v>
      </c>
    </row>
    <row r="145" spans="1:38" ht="27" customHeight="1" x14ac:dyDescent="0.25">
      <c r="A145" s="53">
        <f>'OSNOVNA PLAČA'!A139</f>
        <v>130</v>
      </c>
      <c r="B145" s="333" t="str">
        <f t="shared" ca="1" si="21"/>
        <v>A130</v>
      </c>
      <c r="C145" s="333"/>
      <c r="D145" s="54" t="str">
        <f>IF(LEN('OSNOVNA PLAČA'!C139)&gt;0,'OSNOVNA PLAČA'!C139,"")</f>
        <v/>
      </c>
      <c r="E145" s="55" t="str">
        <f>IF(LEN('OSNOVNA PLAČA'!D139)&gt;0,'OSNOVNA PLAČA'!D139,"")</f>
        <v/>
      </c>
      <c r="F145" s="164">
        <f ca="1">IF(LEN(B145)&gt;0,'OBRAČUNANA OSNOVNA PLAČA'!P139,"")</f>
        <v>0</v>
      </c>
      <c r="G145" s="57"/>
      <c r="H145" s="57"/>
      <c r="I145" s="57"/>
      <c r="J145" s="57"/>
      <c r="K145" s="57"/>
      <c r="L145" s="178">
        <f t="shared" si="38"/>
        <v>0</v>
      </c>
      <c r="M145" s="179">
        <f t="shared" ref="M145:M208" ca="1" si="47">IF(LEN(B145)&gt;0,L145/5,"")</f>
        <v>0</v>
      </c>
      <c r="N145" s="179">
        <f t="shared" ref="N145:N208" ca="1" si="48">IF(LEN(B145)&gt;0,F145*M145,"")</f>
        <v>0</v>
      </c>
      <c r="O145" s="180">
        <f t="shared" ca="1" si="39"/>
        <v>0</v>
      </c>
      <c r="P145" s="181">
        <f t="shared" ref="P145:P208" ca="1" si="49">IF(LEN(B145)&gt;0,F145*O145,"")</f>
        <v>0</v>
      </c>
      <c r="Q145" s="182">
        <f t="shared" ca="1" si="40"/>
        <v>0</v>
      </c>
      <c r="R145" s="182">
        <f ca="1">IF(LEN(B145)&gt;0,'11'!R145-'11'!Q145,"")</f>
        <v>0</v>
      </c>
      <c r="S145" s="183"/>
      <c r="T145" s="33"/>
      <c r="U145" s="33"/>
      <c r="V145" s="33"/>
      <c r="W145" s="33"/>
      <c r="X145" s="33"/>
      <c r="Y145" s="33"/>
      <c r="AB145" s="243">
        <f>ROW()</f>
        <v>145</v>
      </c>
      <c r="AC145" s="118">
        <f t="shared" ca="1" si="22"/>
        <v>0</v>
      </c>
      <c r="AD145" s="118">
        <f t="shared" ca="1" si="23"/>
        <v>0</v>
      </c>
      <c r="AE145" s="119" t="str">
        <f t="shared" ca="1" si="41"/>
        <v>-</v>
      </c>
      <c r="AF145" s="118" t="str">
        <f t="shared" ca="1" si="42"/>
        <v>-</v>
      </c>
      <c r="AG145" s="119" t="str">
        <f t="shared" ca="1" si="43"/>
        <v>-</v>
      </c>
      <c r="AH145" s="118" t="str">
        <f t="shared" ca="1" si="44"/>
        <v>-</v>
      </c>
      <c r="AI145" s="118">
        <f t="shared" ca="1" si="45"/>
        <v>0</v>
      </c>
      <c r="AJ145" s="120">
        <f t="shared" ca="1" si="46"/>
        <v>0</v>
      </c>
      <c r="AK145" s="118">
        <f t="shared" ca="1" si="24"/>
        <v>0</v>
      </c>
      <c r="AL145" s="118">
        <f t="shared" ca="1" si="25"/>
        <v>0</v>
      </c>
    </row>
    <row r="146" spans="1:38" ht="27" customHeight="1" x14ac:dyDescent="0.25">
      <c r="A146" s="53">
        <f>'OSNOVNA PLAČA'!A140</f>
        <v>131</v>
      </c>
      <c r="B146" s="333" t="str">
        <f t="shared" ca="1" si="21"/>
        <v>A131</v>
      </c>
      <c r="C146" s="333"/>
      <c r="D146" s="54" t="str">
        <f>IF(LEN('OSNOVNA PLAČA'!C140)&gt;0,'OSNOVNA PLAČA'!C140,"")</f>
        <v/>
      </c>
      <c r="E146" s="55" t="str">
        <f>IF(LEN('OSNOVNA PLAČA'!D140)&gt;0,'OSNOVNA PLAČA'!D140,"")</f>
        <v/>
      </c>
      <c r="F146" s="164">
        <f ca="1">IF(LEN(B146)&gt;0,'OBRAČUNANA OSNOVNA PLAČA'!P140,"")</f>
        <v>0</v>
      </c>
      <c r="G146" s="57"/>
      <c r="H146" s="57"/>
      <c r="I146" s="57"/>
      <c r="J146" s="57"/>
      <c r="K146" s="57"/>
      <c r="L146" s="178">
        <f t="shared" si="38"/>
        <v>0</v>
      </c>
      <c r="M146" s="179">
        <f t="shared" ca="1" si="47"/>
        <v>0</v>
      </c>
      <c r="N146" s="179">
        <f t="shared" ca="1" si="48"/>
        <v>0</v>
      </c>
      <c r="O146" s="180">
        <f t="shared" ca="1" si="39"/>
        <v>0</v>
      </c>
      <c r="P146" s="181">
        <f t="shared" ca="1" si="49"/>
        <v>0</v>
      </c>
      <c r="Q146" s="182">
        <f t="shared" ca="1" si="40"/>
        <v>0</v>
      </c>
      <c r="R146" s="182">
        <f ca="1">IF(LEN(B146)&gt;0,'11'!R146-'11'!Q146,"")</f>
        <v>0</v>
      </c>
      <c r="S146" s="183"/>
      <c r="T146" s="33"/>
      <c r="U146" s="33"/>
      <c r="V146" s="33"/>
      <c r="W146" s="33"/>
      <c r="X146" s="33"/>
      <c r="Y146" s="33"/>
      <c r="AB146" s="243">
        <f>ROW()</f>
        <v>146</v>
      </c>
      <c r="AC146" s="118">
        <f t="shared" ca="1" si="22"/>
        <v>0</v>
      </c>
      <c r="AD146" s="118">
        <f t="shared" ca="1" si="23"/>
        <v>0</v>
      </c>
      <c r="AE146" s="119" t="str">
        <f t="shared" ca="1" si="41"/>
        <v>-</v>
      </c>
      <c r="AF146" s="118" t="str">
        <f t="shared" ca="1" si="42"/>
        <v>-</v>
      </c>
      <c r="AG146" s="119" t="str">
        <f t="shared" ca="1" si="43"/>
        <v>-</v>
      </c>
      <c r="AH146" s="118" t="str">
        <f t="shared" ca="1" si="44"/>
        <v>-</v>
      </c>
      <c r="AI146" s="118">
        <f t="shared" ca="1" si="45"/>
        <v>0</v>
      </c>
      <c r="AJ146" s="120">
        <f t="shared" ca="1" si="46"/>
        <v>0</v>
      </c>
      <c r="AK146" s="118">
        <f t="shared" ca="1" si="24"/>
        <v>0</v>
      </c>
      <c r="AL146" s="118">
        <f t="shared" ca="1" si="25"/>
        <v>0</v>
      </c>
    </row>
    <row r="147" spans="1:38" ht="27" customHeight="1" x14ac:dyDescent="0.25">
      <c r="A147" s="53">
        <f>'OSNOVNA PLAČA'!A141</f>
        <v>132</v>
      </c>
      <c r="B147" s="333" t="str">
        <f t="shared" ca="1" si="21"/>
        <v>A132</v>
      </c>
      <c r="C147" s="333"/>
      <c r="D147" s="54" t="str">
        <f>IF(LEN('OSNOVNA PLAČA'!C141)&gt;0,'OSNOVNA PLAČA'!C141,"")</f>
        <v/>
      </c>
      <c r="E147" s="55" t="str">
        <f>IF(LEN('OSNOVNA PLAČA'!D141)&gt;0,'OSNOVNA PLAČA'!D141,"")</f>
        <v/>
      </c>
      <c r="F147" s="164">
        <f ca="1">IF(LEN(B147)&gt;0,'OBRAČUNANA OSNOVNA PLAČA'!P141,"")</f>
        <v>0</v>
      </c>
      <c r="G147" s="57"/>
      <c r="H147" s="57"/>
      <c r="I147" s="57"/>
      <c r="J147" s="57"/>
      <c r="K147" s="57"/>
      <c r="L147" s="178">
        <f t="shared" si="38"/>
        <v>0</v>
      </c>
      <c r="M147" s="179">
        <f t="shared" ca="1" si="47"/>
        <v>0</v>
      </c>
      <c r="N147" s="179">
        <f t="shared" ca="1" si="48"/>
        <v>0</v>
      </c>
      <c r="O147" s="180">
        <f t="shared" ca="1" si="39"/>
        <v>0</v>
      </c>
      <c r="P147" s="181">
        <f t="shared" ca="1" si="49"/>
        <v>0</v>
      </c>
      <c r="Q147" s="182">
        <f t="shared" ca="1" si="40"/>
        <v>0</v>
      </c>
      <c r="R147" s="182">
        <f ca="1">IF(LEN(B147)&gt;0,'11'!R147-'11'!Q147,"")</f>
        <v>0</v>
      </c>
      <c r="S147" s="183"/>
      <c r="T147" s="33"/>
      <c r="U147" s="33"/>
      <c r="V147" s="33"/>
      <c r="W147" s="33"/>
      <c r="X147" s="33"/>
      <c r="Y147" s="33"/>
      <c r="AB147" s="243">
        <f>ROW()</f>
        <v>147</v>
      </c>
      <c r="AC147" s="118">
        <f t="shared" ca="1" si="22"/>
        <v>0</v>
      </c>
      <c r="AD147" s="118">
        <f t="shared" ca="1" si="23"/>
        <v>0</v>
      </c>
      <c r="AE147" s="119" t="str">
        <f t="shared" ca="1" si="41"/>
        <v>-</v>
      </c>
      <c r="AF147" s="118" t="str">
        <f t="shared" ca="1" si="42"/>
        <v>-</v>
      </c>
      <c r="AG147" s="119" t="str">
        <f t="shared" ca="1" si="43"/>
        <v>-</v>
      </c>
      <c r="AH147" s="118" t="str">
        <f t="shared" ca="1" si="44"/>
        <v>-</v>
      </c>
      <c r="AI147" s="118">
        <f t="shared" ca="1" si="45"/>
        <v>0</v>
      </c>
      <c r="AJ147" s="120">
        <f t="shared" ca="1" si="46"/>
        <v>0</v>
      </c>
      <c r="AK147" s="118">
        <f t="shared" ca="1" si="24"/>
        <v>0</v>
      </c>
      <c r="AL147" s="118">
        <f t="shared" ca="1" si="25"/>
        <v>0</v>
      </c>
    </row>
    <row r="148" spans="1:38" ht="27" customHeight="1" x14ac:dyDescent="0.25">
      <c r="A148" s="53">
        <f>'OSNOVNA PLAČA'!A142</f>
        <v>133</v>
      </c>
      <c r="B148" s="333" t="str">
        <f t="shared" ca="1" si="21"/>
        <v>A133</v>
      </c>
      <c r="C148" s="333"/>
      <c r="D148" s="54" t="str">
        <f>IF(LEN('OSNOVNA PLAČA'!C142)&gt;0,'OSNOVNA PLAČA'!C142,"")</f>
        <v/>
      </c>
      <c r="E148" s="55" t="str">
        <f>IF(LEN('OSNOVNA PLAČA'!D142)&gt;0,'OSNOVNA PLAČA'!D142,"")</f>
        <v/>
      </c>
      <c r="F148" s="164">
        <f ca="1">IF(LEN(B148)&gt;0,'OBRAČUNANA OSNOVNA PLAČA'!P142,"")</f>
        <v>0</v>
      </c>
      <c r="G148" s="57"/>
      <c r="H148" s="57"/>
      <c r="I148" s="57"/>
      <c r="J148" s="57"/>
      <c r="K148" s="57"/>
      <c r="L148" s="178">
        <f t="shared" si="38"/>
        <v>0</v>
      </c>
      <c r="M148" s="179">
        <f t="shared" ca="1" si="47"/>
        <v>0</v>
      </c>
      <c r="N148" s="179">
        <f t="shared" ca="1" si="48"/>
        <v>0</v>
      </c>
      <c r="O148" s="180">
        <f t="shared" ca="1" si="39"/>
        <v>0</v>
      </c>
      <c r="P148" s="181">
        <f t="shared" ca="1" si="49"/>
        <v>0</v>
      </c>
      <c r="Q148" s="182">
        <f t="shared" ca="1" si="40"/>
        <v>0</v>
      </c>
      <c r="R148" s="182">
        <f ca="1">IF(LEN(B148)&gt;0,'11'!R148-'11'!Q148,"")</f>
        <v>0</v>
      </c>
      <c r="S148" s="183"/>
      <c r="T148" s="33"/>
      <c r="U148" s="33"/>
      <c r="V148" s="33"/>
      <c r="W148" s="33"/>
      <c r="X148" s="33"/>
      <c r="Y148" s="33"/>
      <c r="AB148" s="243">
        <f>ROW()</f>
        <v>148</v>
      </c>
      <c r="AC148" s="118">
        <f t="shared" ca="1" si="22"/>
        <v>0</v>
      </c>
      <c r="AD148" s="118">
        <f t="shared" ca="1" si="23"/>
        <v>0</v>
      </c>
      <c r="AE148" s="119" t="str">
        <f t="shared" ca="1" si="41"/>
        <v>-</v>
      </c>
      <c r="AF148" s="118" t="str">
        <f t="shared" ca="1" si="42"/>
        <v>-</v>
      </c>
      <c r="AG148" s="119" t="str">
        <f t="shared" ca="1" si="43"/>
        <v>-</v>
      </c>
      <c r="AH148" s="118" t="str">
        <f t="shared" ca="1" si="44"/>
        <v>-</v>
      </c>
      <c r="AI148" s="118">
        <f t="shared" ca="1" si="45"/>
        <v>0</v>
      </c>
      <c r="AJ148" s="120">
        <f t="shared" ca="1" si="46"/>
        <v>0</v>
      </c>
      <c r="AK148" s="118">
        <f t="shared" ca="1" si="24"/>
        <v>0</v>
      </c>
      <c r="AL148" s="118">
        <f t="shared" ca="1" si="25"/>
        <v>0</v>
      </c>
    </row>
    <row r="149" spans="1:38" ht="27" customHeight="1" x14ac:dyDescent="0.25">
      <c r="A149" s="53">
        <f>'OSNOVNA PLAČA'!A143</f>
        <v>134</v>
      </c>
      <c r="B149" s="333" t="str">
        <f t="shared" ca="1" si="21"/>
        <v>A134</v>
      </c>
      <c r="C149" s="333"/>
      <c r="D149" s="54" t="str">
        <f>IF(LEN('OSNOVNA PLAČA'!C143)&gt;0,'OSNOVNA PLAČA'!C143,"")</f>
        <v/>
      </c>
      <c r="E149" s="55" t="str">
        <f>IF(LEN('OSNOVNA PLAČA'!D143)&gt;0,'OSNOVNA PLAČA'!D143,"")</f>
        <v/>
      </c>
      <c r="F149" s="164">
        <f ca="1">IF(LEN(B149)&gt;0,'OBRAČUNANA OSNOVNA PLAČA'!P143,"")</f>
        <v>0</v>
      </c>
      <c r="G149" s="57"/>
      <c r="H149" s="57"/>
      <c r="I149" s="57"/>
      <c r="J149" s="57"/>
      <c r="K149" s="57"/>
      <c r="L149" s="178">
        <f t="shared" si="38"/>
        <v>0</v>
      </c>
      <c r="M149" s="179">
        <f t="shared" ca="1" si="47"/>
        <v>0</v>
      </c>
      <c r="N149" s="179">
        <f t="shared" ca="1" si="48"/>
        <v>0</v>
      </c>
      <c r="O149" s="180">
        <f t="shared" ca="1" si="39"/>
        <v>0</v>
      </c>
      <c r="P149" s="181">
        <f t="shared" ca="1" si="49"/>
        <v>0</v>
      </c>
      <c r="Q149" s="182">
        <f t="shared" ca="1" si="40"/>
        <v>0</v>
      </c>
      <c r="R149" s="182">
        <f ca="1">IF(LEN(B149)&gt;0,'11'!R149-'11'!Q149,"")</f>
        <v>0</v>
      </c>
      <c r="S149" s="183"/>
      <c r="T149" s="33"/>
      <c r="U149" s="33"/>
      <c r="V149" s="33"/>
      <c r="W149" s="33"/>
      <c r="X149" s="33"/>
      <c r="Y149" s="33"/>
      <c r="AB149" s="243">
        <f>ROW()</f>
        <v>149</v>
      </c>
      <c r="AC149" s="118">
        <f t="shared" ca="1" si="22"/>
        <v>0</v>
      </c>
      <c r="AD149" s="118">
        <f t="shared" ca="1" si="23"/>
        <v>0</v>
      </c>
      <c r="AE149" s="119" t="str">
        <f t="shared" ca="1" si="41"/>
        <v>-</v>
      </c>
      <c r="AF149" s="118" t="str">
        <f t="shared" ca="1" si="42"/>
        <v>-</v>
      </c>
      <c r="AG149" s="119" t="str">
        <f t="shared" ca="1" si="43"/>
        <v>-</v>
      </c>
      <c r="AH149" s="118" t="str">
        <f t="shared" ca="1" si="44"/>
        <v>-</v>
      </c>
      <c r="AI149" s="118">
        <f t="shared" ca="1" si="45"/>
        <v>0</v>
      </c>
      <c r="AJ149" s="120">
        <f t="shared" ca="1" si="46"/>
        <v>0</v>
      </c>
      <c r="AK149" s="118">
        <f t="shared" ca="1" si="24"/>
        <v>0</v>
      </c>
      <c r="AL149" s="118">
        <f t="shared" ca="1" si="25"/>
        <v>0</v>
      </c>
    </row>
    <row r="150" spans="1:38" ht="27" customHeight="1" x14ac:dyDescent="0.25">
      <c r="A150" s="53">
        <f>'OSNOVNA PLAČA'!A144</f>
        <v>135</v>
      </c>
      <c r="B150" s="333" t="str">
        <f t="shared" ca="1" si="21"/>
        <v>A135</v>
      </c>
      <c r="C150" s="333"/>
      <c r="D150" s="54" t="str">
        <f>IF(LEN('OSNOVNA PLAČA'!C144)&gt;0,'OSNOVNA PLAČA'!C144,"")</f>
        <v/>
      </c>
      <c r="E150" s="55" t="str">
        <f>IF(LEN('OSNOVNA PLAČA'!D144)&gt;0,'OSNOVNA PLAČA'!D144,"")</f>
        <v/>
      </c>
      <c r="F150" s="164">
        <f ca="1">IF(LEN(B150)&gt;0,'OBRAČUNANA OSNOVNA PLAČA'!P144,"")</f>
        <v>0</v>
      </c>
      <c r="G150" s="57"/>
      <c r="H150" s="57"/>
      <c r="I150" s="57"/>
      <c r="J150" s="57"/>
      <c r="K150" s="57"/>
      <c r="L150" s="178">
        <f t="shared" si="38"/>
        <v>0</v>
      </c>
      <c r="M150" s="179">
        <f t="shared" ca="1" si="47"/>
        <v>0</v>
      </c>
      <c r="N150" s="179">
        <f t="shared" ca="1" si="48"/>
        <v>0</v>
      </c>
      <c r="O150" s="180">
        <f t="shared" ca="1" si="39"/>
        <v>0</v>
      </c>
      <c r="P150" s="181">
        <f t="shared" ca="1" si="49"/>
        <v>0</v>
      </c>
      <c r="Q150" s="182">
        <f t="shared" ca="1" si="40"/>
        <v>0</v>
      </c>
      <c r="R150" s="182">
        <f ca="1">IF(LEN(B150)&gt;0,'11'!R150-'11'!Q150,"")</f>
        <v>0</v>
      </c>
      <c r="S150" s="183"/>
      <c r="T150" s="33"/>
      <c r="U150" s="33"/>
      <c r="V150" s="33"/>
      <c r="W150" s="33"/>
      <c r="X150" s="33"/>
      <c r="Y150" s="33"/>
      <c r="AB150" s="243">
        <f>ROW()</f>
        <v>150</v>
      </c>
      <c r="AC150" s="118">
        <f t="shared" ca="1" si="22"/>
        <v>0</v>
      </c>
      <c r="AD150" s="118">
        <f t="shared" ca="1" si="23"/>
        <v>0</v>
      </c>
      <c r="AE150" s="119" t="str">
        <f t="shared" ca="1" si="41"/>
        <v>-</v>
      </c>
      <c r="AF150" s="118" t="str">
        <f t="shared" ca="1" si="42"/>
        <v>-</v>
      </c>
      <c r="AG150" s="119" t="str">
        <f t="shared" ca="1" si="43"/>
        <v>-</v>
      </c>
      <c r="AH150" s="118" t="str">
        <f t="shared" ca="1" si="44"/>
        <v>-</v>
      </c>
      <c r="AI150" s="118">
        <f t="shared" ca="1" si="45"/>
        <v>0</v>
      </c>
      <c r="AJ150" s="120">
        <f t="shared" ca="1" si="46"/>
        <v>0</v>
      </c>
      <c r="AK150" s="118">
        <f t="shared" ca="1" si="24"/>
        <v>0</v>
      </c>
      <c r="AL150" s="118">
        <f t="shared" ca="1" si="25"/>
        <v>0</v>
      </c>
    </row>
    <row r="151" spans="1:38" ht="27" customHeight="1" x14ac:dyDescent="0.25">
      <c r="A151" s="53">
        <f>'OSNOVNA PLAČA'!A145</f>
        <v>136</v>
      </c>
      <c r="B151" s="333" t="str">
        <f t="shared" ca="1" si="21"/>
        <v>A136</v>
      </c>
      <c r="C151" s="333"/>
      <c r="D151" s="54" t="str">
        <f>IF(LEN('OSNOVNA PLAČA'!C145)&gt;0,'OSNOVNA PLAČA'!C145,"")</f>
        <v/>
      </c>
      <c r="E151" s="55" t="str">
        <f>IF(LEN('OSNOVNA PLAČA'!D145)&gt;0,'OSNOVNA PLAČA'!D145,"")</f>
        <v/>
      </c>
      <c r="F151" s="164">
        <f ca="1">IF(LEN(B151)&gt;0,'OBRAČUNANA OSNOVNA PLAČA'!P145,"")</f>
        <v>0</v>
      </c>
      <c r="G151" s="57"/>
      <c r="H151" s="57"/>
      <c r="I151" s="57"/>
      <c r="J151" s="57"/>
      <c r="K151" s="57"/>
      <c r="L151" s="178">
        <f t="shared" si="38"/>
        <v>0</v>
      </c>
      <c r="M151" s="179">
        <f t="shared" ca="1" si="47"/>
        <v>0</v>
      </c>
      <c r="N151" s="179">
        <f t="shared" ca="1" si="48"/>
        <v>0</v>
      </c>
      <c r="O151" s="180">
        <f t="shared" ca="1" si="39"/>
        <v>0</v>
      </c>
      <c r="P151" s="181">
        <f t="shared" ca="1" si="49"/>
        <v>0</v>
      </c>
      <c r="Q151" s="182">
        <f t="shared" ca="1" si="40"/>
        <v>0</v>
      </c>
      <c r="R151" s="182">
        <f ca="1">IF(LEN(B151)&gt;0,'11'!R151-'11'!Q151,"")</f>
        <v>0</v>
      </c>
      <c r="S151" s="183"/>
      <c r="T151" s="33"/>
      <c r="U151" s="33"/>
      <c r="V151" s="33"/>
      <c r="W151" s="33"/>
      <c r="X151" s="33"/>
      <c r="Y151" s="33"/>
      <c r="AB151" s="243">
        <f>ROW()</f>
        <v>151</v>
      </c>
      <c r="AC151" s="118">
        <f t="shared" ca="1" si="22"/>
        <v>0</v>
      </c>
      <c r="AD151" s="118">
        <f t="shared" ca="1" si="23"/>
        <v>0</v>
      </c>
      <c r="AE151" s="119" t="str">
        <f t="shared" ca="1" si="41"/>
        <v>-</v>
      </c>
      <c r="AF151" s="118" t="str">
        <f t="shared" ca="1" si="42"/>
        <v>-</v>
      </c>
      <c r="AG151" s="119" t="str">
        <f t="shared" ca="1" si="43"/>
        <v>-</v>
      </c>
      <c r="AH151" s="118" t="str">
        <f t="shared" ca="1" si="44"/>
        <v>-</v>
      </c>
      <c r="AI151" s="118">
        <f t="shared" ca="1" si="45"/>
        <v>0</v>
      </c>
      <c r="AJ151" s="120">
        <f t="shared" ca="1" si="46"/>
        <v>0</v>
      </c>
      <c r="AK151" s="118">
        <f t="shared" ca="1" si="24"/>
        <v>0</v>
      </c>
      <c r="AL151" s="118">
        <f t="shared" ca="1" si="25"/>
        <v>0</v>
      </c>
    </row>
    <row r="152" spans="1:38" ht="27" customHeight="1" x14ac:dyDescent="0.25">
      <c r="A152" s="53">
        <f>'OSNOVNA PLAČA'!A146</f>
        <v>137</v>
      </c>
      <c r="B152" s="333" t="str">
        <f t="shared" ca="1" si="21"/>
        <v>A137</v>
      </c>
      <c r="C152" s="333"/>
      <c r="D152" s="54" t="str">
        <f>IF(LEN('OSNOVNA PLAČA'!C146)&gt;0,'OSNOVNA PLAČA'!C146,"")</f>
        <v/>
      </c>
      <c r="E152" s="55" t="str">
        <f>IF(LEN('OSNOVNA PLAČA'!D146)&gt;0,'OSNOVNA PLAČA'!D146,"")</f>
        <v/>
      </c>
      <c r="F152" s="164">
        <f ca="1">IF(LEN(B152)&gt;0,'OBRAČUNANA OSNOVNA PLAČA'!P146,"")</f>
        <v>0</v>
      </c>
      <c r="G152" s="57"/>
      <c r="H152" s="57"/>
      <c r="I152" s="57"/>
      <c r="J152" s="57"/>
      <c r="K152" s="57"/>
      <c r="L152" s="178">
        <f t="shared" si="38"/>
        <v>0</v>
      </c>
      <c r="M152" s="179">
        <f t="shared" ca="1" si="47"/>
        <v>0</v>
      </c>
      <c r="N152" s="179">
        <f t="shared" ca="1" si="48"/>
        <v>0</v>
      </c>
      <c r="O152" s="180">
        <f t="shared" ca="1" si="39"/>
        <v>0</v>
      </c>
      <c r="P152" s="181">
        <f t="shared" ca="1" si="49"/>
        <v>0</v>
      </c>
      <c r="Q152" s="182">
        <f t="shared" ca="1" si="40"/>
        <v>0</v>
      </c>
      <c r="R152" s="182">
        <f ca="1">IF(LEN(B152)&gt;0,'11'!R152-'11'!Q152,"")</f>
        <v>0</v>
      </c>
      <c r="S152" s="183"/>
      <c r="T152" s="33"/>
      <c r="U152" s="33"/>
      <c r="V152" s="33"/>
      <c r="W152" s="33"/>
      <c r="X152" s="33"/>
      <c r="Y152" s="33"/>
      <c r="AB152" s="243">
        <f>ROW()</f>
        <v>152</v>
      </c>
      <c r="AC152" s="118">
        <f t="shared" ca="1" si="22"/>
        <v>0</v>
      </c>
      <c r="AD152" s="118">
        <f t="shared" ca="1" si="23"/>
        <v>0</v>
      </c>
      <c r="AE152" s="119" t="str">
        <f t="shared" ca="1" si="41"/>
        <v>-</v>
      </c>
      <c r="AF152" s="118" t="str">
        <f t="shared" ca="1" si="42"/>
        <v>-</v>
      </c>
      <c r="AG152" s="119" t="str">
        <f t="shared" ca="1" si="43"/>
        <v>-</v>
      </c>
      <c r="AH152" s="118" t="str">
        <f t="shared" ca="1" si="44"/>
        <v>-</v>
      </c>
      <c r="AI152" s="118">
        <f t="shared" ca="1" si="45"/>
        <v>0</v>
      </c>
      <c r="AJ152" s="120">
        <f t="shared" ca="1" si="46"/>
        <v>0</v>
      </c>
      <c r="AK152" s="118">
        <f t="shared" ca="1" si="24"/>
        <v>0</v>
      </c>
      <c r="AL152" s="118">
        <f t="shared" ca="1" si="25"/>
        <v>0</v>
      </c>
    </row>
    <row r="153" spans="1:38" ht="27" customHeight="1" x14ac:dyDescent="0.25">
      <c r="A153" s="53">
        <f>'OSNOVNA PLAČA'!A147</f>
        <v>138</v>
      </c>
      <c r="B153" s="333" t="str">
        <f t="shared" ca="1" si="21"/>
        <v>A138</v>
      </c>
      <c r="C153" s="333"/>
      <c r="D153" s="54" t="str">
        <f>IF(LEN('OSNOVNA PLAČA'!C147)&gt;0,'OSNOVNA PLAČA'!C147,"")</f>
        <v/>
      </c>
      <c r="E153" s="55" t="str">
        <f>IF(LEN('OSNOVNA PLAČA'!D147)&gt;0,'OSNOVNA PLAČA'!D147,"")</f>
        <v/>
      </c>
      <c r="F153" s="164">
        <f ca="1">IF(LEN(B153)&gt;0,'OBRAČUNANA OSNOVNA PLAČA'!P147,"")</f>
        <v>0</v>
      </c>
      <c r="G153" s="57"/>
      <c r="H153" s="57"/>
      <c r="I153" s="57"/>
      <c r="J153" s="57"/>
      <c r="K153" s="57"/>
      <c r="L153" s="178">
        <f t="shared" si="38"/>
        <v>0</v>
      </c>
      <c r="M153" s="179">
        <f t="shared" ca="1" si="47"/>
        <v>0</v>
      </c>
      <c r="N153" s="179">
        <f t="shared" ca="1" si="48"/>
        <v>0</v>
      </c>
      <c r="O153" s="180">
        <f t="shared" ca="1" si="39"/>
        <v>0</v>
      </c>
      <c r="P153" s="181">
        <f t="shared" ca="1" si="49"/>
        <v>0</v>
      </c>
      <c r="Q153" s="182">
        <f t="shared" ca="1" si="40"/>
        <v>0</v>
      </c>
      <c r="R153" s="182">
        <f ca="1">IF(LEN(B153)&gt;0,'11'!R153-'11'!Q153,"")</f>
        <v>0</v>
      </c>
      <c r="S153" s="183"/>
      <c r="T153" s="33"/>
      <c r="U153" s="33"/>
      <c r="V153" s="33"/>
      <c r="W153" s="33"/>
      <c r="X153" s="33"/>
      <c r="Y153" s="33"/>
      <c r="AB153" s="243">
        <f>ROW()</f>
        <v>153</v>
      </c>
      <c r="AC153" s="118">
        <f t="shared" ca="1" si="22"/>
        <v>0</v>
      </c>
      <c r="AD153" s="118">
        <f t="shared" ca="1" si="23"/>
        <v>0</v>
      </c>
      <c r="AE153" s="119" t="str">
        <f t="shared" ca="1" si="41"/>
        <v>-</v>
      </c>
      <c r="AF153" s="118" t="str">
        <f t="shared" ca="1" si="42"/>
        <v>-</v>
      </c>
      <c r="AG153" s="119" t="str">
        <f t="shared" ca="1" si="43"/>
        <v>-</v>
      </c>
      <c r="AH153" s="118" t="str">
        <f t="shared" ca="1" si="44"/>
        <v>-</v>
      </c>
      <c r="AI153" s="118">
        <f t="shared" ca="1" si="45"/>
        <v>0</v>
      </c>
      <c r="AJ153" s="120">
        <f t="shared" ca="1" si="46"/>
        <v>0</v>
      </c>
      <c r="AK153" s="118">
        <f t="shared" ca="1" si="24"/>
        <v>0</v>
      </c>
      <c r="AL153" s="118">
        <f t="shared" ca="1" si="25"/>
        <v>0</v>
      </c>
    </row>
    <row r="154" spans="1:38" ht="27" customHeight="1" x14ac:dyDescent="0.25">
      <c r="A154" s="53">
        <f>'OSNOVNA PLAČA'!A148</f>
        <v>139</v>
      </c>
      <c r="B154" s="333" t="str">
        <f t="shared" ca="1" si="21"/>
        <v>A139</v>
      </c>
      <c r="C154" s="333"/>
      <c r="D154" s="54" t="str">
        <f>IF(LEN('OSNOVNA PLAČA'!C148)&gt;0,'OSNOVNA PLAČA'!C148,"")</f>
        <v/>
      </c>
      <c r="E154" s="55" t="str">
        <f>IF(LEN('OSNOVNA PLAČA'!D148)&gt;0,'OSNOVNA PLAČA'!D148,"")</f>
        <v/>
      </c>
      <c r="F154" s="164">
        <f ca="1">IF(LEN(B154)&gt;0,'OBRAČUNANA OSNOVNA PLAČA'!P148,"")</f>
        <v>0</v>
      </c>
      <c r="G154" s="57"/>
      <c r="H154" s="57"/>
      <c r="I154" s="57"/>
      <c r="J154" s="57"/>
      <c r="K154" s="57"/>
      <c r="L154" s="178">
        <f t="shared" si="38"/>
        <v>0</v>
      </c>
      <c r="M154" s="179">
        <f t="shared" ca="1" si="47"/>
        <v>0</v>
      </c>
      <c r="N154" s="179">
        <f t="shared" ca="1" si="48"/>
        <v>0</v>
      </c>
      <c r="O154" s="180">
        <f t="shared" ca="1" si="39"/>
        <v>0</v>
      </c>
      <c r="P154" s="181">
        <f t="shared" ca="1" si="49"/>
        <v>0</v>
      </c>
      <c r="Q154" s="182">
        <f t="shared" ca="1" si="40"/>
        <v>0</v>
      </c>
      <c r="R154" s="182">
        <f ca="1">IF(LEN(B154)&gt;0,'11'!R154-'11'!Q154,"")</f>
        <v>0</v>
      </c>
      <c r="S154" s="183"/>
      <c r="T154" s="33"/>
      <c r="U154" s="33"/>
      <c r="V154" s="33"/>
      <c r="W154" s="33"/>
      <c r="X154" s="33"/>
      <c r="Y154" s="33"/>
      <c r="AB154" s="243">
        <f>ROW()</f>
        <v>154</v>
      </c>
      <c r="AC154" s="118">
        <f t="shared" ca="1" si="22"/>
        <v>0</v>
      </c>
      <c r="AD154" s="118">
        <f t="shared" ca="1" si="23"/>
        <v>0</v>
      </c>
      <c r="AE154" s="119" t="str">
        <f t="shared" ca="1" si="41"/>
        <v>-</v>
      </c>
      <c r="AF154" s="118" t="str">
        <f t="shared" ca="1" si="42"/>
        <v>-</v>
      </c>
      <c r="AG154" s="119" t="str">
        <f t="shared" ca="1" si="43"/>
        <v>-</v>
      </c>
      <c r="AH154" s="118" t="str">
        <f t="shared" ca="1" si="44"/>
        <v>-</v>
      </c>
      <c r="AI154" s="118">
        <f t="shared" ca="1" si="45"/>
        <v>0</v>
      </c>
      <c r="AJ154" s="120">
        <f t="shared" ca="1" si="46"/>
        <v>0</v>
      </c>
      <c r="AK154" s="118">
        <f t="shared" ca="1" si="24"/>
        <v>0</v>
      </c>
      <c r="AL154" s="118">
        <f t="shared" ca="1" si="25"/>
        <v>0</v>
      </c>
    </row>
    <row r="155" spans="1:38" ht="27" customHeight="1" x14ac:dyDescent="0.25">
      <c r="A155" s="53">
        <f>'OSNOVNA PLAČA'!A149</f>
        <v>140</v>
      </c>
      <c r="B155" s="333" t="str">
        <f t="shared" ca="1" si="21"/>
        <v>A140</v>
      </c>
      <c r="C155" s="333"/>
      <c r="D155" s="54" t="str">
        <f>IF(LEN('OSNOVNA PLAČA'!C149)&gt;0,'OSNOVNA PLAČA'!C149,"")</f>
        <v/>
      </c>
      <c r="E155" s="55" t="str">
        <f>IF(LEN('OSNOVNA PLAČA'!D149)&gt;0,'OSNOVNA PLAČA'!D149,"")</f>
        <v/>
      </c>
      <c r="F155" s="164">
        <f ca="1">IF(LEN(B155)&gt;0,'OBRAČUNANA OSNOVNA PLAČA'!P149,"")</f>
        <v>0</v>
      </c>
      <c r="G155" s="57"/>
      <c r="H155" s="57"/>
      <c r="I155" s="57"/>
      <c r="J155" s="57"/>
      <c r="K155" s="57"/>
      <c r="L155" s="178">
        <f t="shared" si="38"/>
        <v>0</v>
      </c>
      <c r="M155" s="179">
        <f t="shared" ca="1" si="47"/>
        <v>0</v>
      </c>
      <c r="N155" s="179">
        <f t="shared" ca="1" si="48"/>
        <v>0</v>
      </c>
      <c r="O155" s="180">
        <f t="shared" ca="1" si="39"/>
        <v>0</v>
      </c>
      <c r="P155" s="181">
        <f t="shared" ca="1" si="49"/>
        <v>0</v>
      </c>
      <c r="Q155" s="182">
        <f t="shared" ca="1" si="40"/>
        <v>0</v>
      </c>
      <c r="R155" s="182">
        <f ca="1">IF(LEN(B155)&gt;0,'11'!R155-'11'!Q155,"")</f>
        <v>0</v>
      </c>
      <c r="S155" s="183"/>
      <c r="T155" s="33"/>
      <c r="U155" s="33"/>
      <c r="V155" s="33"/>
      <c r="W155" s="33"/>
      <c r="X155" s="33"/>
      <c r="Y155" s="33"/>
      <c r="AB155" s="243">
        <f>ROW()</f>
        <v>155</v>
      </c>
      <c r="AC155" s="118">
        <f t="shared" ca="1" si="22"/>
        <v>0</v>
      </c>
      <c r="AD155" s="118">
        <f t="shared" ca="1" si="23"/>
        <v>0</v>
      </c>
      <c r="AE155" s="119" t="str">
        <f t="shared" ca="1" si="41"/>
        <v>-</v>
      </c>
      <c r="AF155" s="118" t="str">
        <f t="shared" ca="1" si="42"/>
        <v>-</v>
      </c>
      <c r="AG155" s="119" t="str">
        <f t="shared" ca="1" si="43"/>
        <v>-</v>
      </c>
      <c r="AH155" s="118" t="str">
        <f t="shared" ca="1" si="44"/>
        <v>-</v>
      </c>
      <c r="AI155" s="118">
        <f t="shared" ca="1" si="45"/>
        <v>0</v>
      </c>
      <c r="AJ155" s="120">
        <f t="shared" ca="1" si="46"/>
        <v>0</v>
      </c>
      <c r="AK155" s="118">
        <f t="shared" ca="1" si="24"/>
        <v>0</v>
      </c>
      <c r="AL155" s="118">
        <f t="shared" ca="1" si="25"/>
        <v>0</v>
      </c>
    </row>
    <row r="156" spans="1:38" ht="27" customHeight="1" x14ac:dyDescent="0.25">
      <c r="A156" s="53">
        <f>'OSNOVNA PLAČA'!A150</f>
        <v>141</v>
      </c>
      <c r="B156" s="333" t="str">
        <f t="shared" ca="1" si="21"/>
        <v>A141</v>
      </c>
      <c r="C156" s="333"/>
      <c r="D156" s="54" t="str">
        <f>IF(LEN('OSNOVNA PLAČA'!C150)&gt;0,'OSNOVNA PLAČA'!C150,"")</f>
        <v/>
      </c>
      <c r="E156" s="55" t="str">
        <f>IF(LEN('OSNOVNA PLAČA'!D150)&gt;0,'OSNOVNA PLAČA'!D150,"")</f>
        <v/>
      </c>
      <c r="F156" s="164">
        <f ca="1">IF(LEN(B156)&gt;0,'OBRAČUNANA OSNOVNA PLAČA'!P150,"")</f>
        <v>0</v>
      </c>
      <c r="G156" s="57"/>
      <c r="H156" s="57"/>
      <c r="I156" s="57"/>
      <c r="J156" s="57"/>
      <c r="K156" s="57"/>
      <c r="L156" s="178">
        <f t="shared" si="38"/>
        <v>0</v>
      </c>
      <c r="M156" s="179">
        <f t="shared" ca="1" si="47"/>
        <v>0</v>
      </c>
      <c r="N156" s="179">
        <f t="shared" ca="1" si="48"/>
        <v>0</v>
      </c>
      <c r="O156" s="180">
        <f t="shared" ca="1" si="39"/>
        <v>0</v>
      </c>
      <c r="P156" s="181">
        <f t="shared" ca="1" si="49"/>
        <v>0</v>
      </c>
      <c r="Q156" s="182">
        <f t="shared" ca="1" si="40"/>
        <v>0</v>
      </c>
      <c r="R156" s="182">
        <f ca="1">IF(LEN(B156)&gt;0,'11'!R156-'11'!Q156,"")</f>
        <v>0</v>
      </c>
      <c r="S156" s="183"/>
      <c r="T156" s="33"/>
      <c r="U156" s="33"/>
      <c r="V156" s="33"/>
      <c r="W156" s="33"/>
      <c r="X156" s="33"/>
      <c r="Y156" s="33"/>
      <c r="AB156" s="243">
        <f>ROW()</f>
        <v>156</v>
      </c>
      <c r="AC156" s="118">
        <f t="shared" ca="1" si="22"/>
        <v>0</v>
      </c>
      <c r="AD156" s="118">
        <f t="shared" ca="1" si="23"/>
        <v>0</v>
      </c>
      <c r="AE156" s="119" t="str">
        <f t="shared" ca="1" si="41"/>
        <v>-</v>
      </c>
      <c r="AF156" s="118" t="str">
        <f t="shared" ca="1" si="42"/>
        <v>-</v>
      </c>
      <c r="AG156" s="119" t="str">
        <f t="shared" ca="1" si="43"/>
        <v>-</v>
      </c>
      <c r="AH156" s="118" t="str">
        <f t="shared" ca="1" si="44"/>
        <v>-</v>
      </c>
      <c r="AI156" s="118">
        <f t="shared" ca="1" si="45"/>
        <v>0</v>
      </c>
      <c r="AJ156" s="120">
        <f t="shared" ca="1" si="46"/>
        <v>0</v>
      </c>
      <c r="AK156" s="118">
        <f t="shared" ca="1" si="24"/>
        <v>0</v>
      </c>
      <c r="AL156" s="118">
        <f t="shared" ca="1" si="25"/>
        <v>0</v>
      </c>
    </row>
    <row r="157" spans="1:38" ht="27" customHeight="1" x14ac:dyDescent="0.25">
      <c r="A157" s="53">
        <f>'OSNOVNA PLAČA'!A151</f>
        <v>142</v>
      </c>
      <c r="B157" s="333" t="str">
        <f t="shared" ca="1" si="21"/>
        <v>A142</v>
      </c>
      <c r="C157" s="333"/>
      <c r="D157" s="54" t="str">
        <f>IF(LEN('OSNOVNA PLAČA'!C151)&gt;0,'OSNOVNA PLAČA'!C151,"")</f>
        <v/>
      </c>
      <c r="E157" s="55" t="str">
        <f>IF(LEN('OSNOVNA PLAČA'!D151)&gt;0,'OSNOVNA PLAČA'!D151,"")</f>
        <v/>
      </c>
      <c r="F157" s="164">
        <f ca="1">IF(LEN(B157)&gt;0,'OBRAČUNANA OSNOVNA PLAČA'!P151,"")</f>
        <v>0</v>
      </c>
      <c r="G157" s="57"/>
      <c r="H157" s="57"/>
      <c r="I157" s="57"/>
      <c r="J157" s="57"/>
      <c r="K157" s="57"/>
      <c r="L157" s="178">
        <f t="shared" si="38"/>
        <v>0</v>
      </c>
      <c r="M157" s="179">
        <f t="shared" ca="1" si="47"/>
        <v>0</v>
      </c>
      <c r="N157" s="179">
        <f t="shared" ca="1" si="48"/>
        <v>0</v>
      </c>
      <c r="O157" s="180">
        <f t="shared" ca="1" si="39"/>
        <v>0</v>
      </c>
      <c r="P157" s="181">
        <f t="shared" ca="1" si="49"/>
        <v>0</v>
      </c>
      <c r="Q157" s="182">
        <f t="shared" ca="1" si="40"/>
        <v>0</v>
      </c>
      <c r="R157" s="182">
        <f ca="1">IF(LEN(B157)&gt;0,'11'!R157-'11'!Q157,"")</f>
        <v>0</v>
      </c>
      <c r="S157" s="183"/>
      <c r="T157" s="33"/>
      <c r="U157" s="33"/>
      <c r="V157" s="33"/>
      <c r="W157" s="33"/>
      <c r="X157" s="33"/>
      <c r="Y157" s="33"/>
      <c r="AB157" s="243">
        <f>ROW()</f>
        <v>157</v>
      </c>
      <c r="AC157" s="118">
        <f t="shared" ca="1" si="22"/>
        <v>0</v>
      </c>
      <c r="AD157" s="118">
        <f t="shared" ca="1" si="23"/>
        <v>0</v>
      </c>
      <c r="AE157" s="119" t="str">
        <f t="shared" ca="1" si="41"/>
        <v>-</v>
      </c>
      <c r="AF157" s="118" t="str">
        <f t="shared" ca="1" si="42"/>
        <v>-</v>
      </c>
      <c r="AG157" s="119" t="str">
        <f t="shared" ca="1" si="43"/>
        <v>-</v>
      </c>
      <c r="AH157" s="118" t="str">
        <f t="shared" ca="1" si="44"/>
        <v>-</v>
      </c>
      <c r="AI157" s="118">
        <f t="shared" ca="1" si="45"/>
        <v>0</v>
      </c>
      <c r="AJ157" s="120">
        <f t="shared" ca="1" si="46"/>
        <v>0</v>
      </c>
      <c r="AK157" s="118">
        <f t="shared" ca="1" si="24"/>
        <v>0</v>
      </c>
      <c r="AL157" s="118">
        <f t="shared" ca="1" si="25"/>
        <v>0</v>
      </c>
    </row>
    <row r="158" spans="1:38" ht="27" customHeight="1" x14ac:dyDescent="0.25">
      <c r="A158" s="53">
        <f>'OSNOVNA PLAČA'!A152</f>
        <v>143</v>
      </c>
      <c r="B158" s="333" t="str">
        <f t="shared" ca="1" si="21"/>
        <v>A143</v>
      </c>
      <c r="C158" s="333"/>
      <c r="D158" s="54" t="str">
        <f>IF(LEN('OSNOVNA PLAČA'!C152)&gt;0,'OSNOVNA PLAČA'!C152,"")</f>
        <v/>
      </c>
      <c r="E158" s="55" t="str">
        <f>IF(LEN('OSNOVNA PLAČA'!D152)&gt;0,'OSNOVNA PLAČA'!D152,"")</f>
        <v/>
      </c>
      <c r="F158" s="164">
        <f ca="1">IF(LEN(B158)&gt;0,'OBRAČUNANA OSNOVNA PLAČA'!P152,"")</f>
        <v>0</v>
      </c>
      <c r="G158" s="57"/>
      <c r="H158" s="57"/>
      <c r="I158" s="57"/>
      <c r="J158" s="57"/>
      <c r="K158" s="57"/>
      <c r="L158" s="178">
        <f t="shared" si="38"/>
        <v>0</v>
      </c>
      <c r="M158" s="179">
        <f t="shared" ca="1" si="47"/>
        <v>0</v>
      </c>
      <c r="N158" s="179">
        <f t="shared" ca="1" si="48"/>
        <v>0</v>
      </c>
      <c r="O158" s="180">
        <f t="shared" ca="1" si="39"/>
        <v>0</v>
      </c>
      <c r="P158" s="181">
        <f t="shared" ca="1" si="49"/>
        <v>0</v>
      </c>
      <c r="Q158" s="182">
        <f t="shared" ca="1" si="40"/>
        <v>0</v>
      </c>
      <c r="R158" s="182">
        <f ca="1">IF(LEN(B158)&gt;0,'11'!R158-'11'!Q158,"")</f>
        <v>0</v>
      </c>
      <c r="S158" s="183"/>
      <c r="T158" s="33"/>
      <c r="U158" s="33"/>
      <c r="V158" s="33"/>
      <c r="W158" s="33"/>
      <c r="X158" s="33"/>
      <c r="Y158" s="33"/>
      <c r="AB158" s="243">
        <f>ROW()</f>
        <v>158</v>
      </c>
      <c r="AC158" s="118">
        <f t="shared" ca="1" si="22"/>
        <v>0</v>
      </c>
      <c r="AD158" s="118">
        <f t="shared" ca="1" si="23"/>
        <v>0</v>
      </c>
      <c r="AE158" s="119" t="str">
        <f t="shared" ca="1" si="41"/>
        <v>-</v>
      </c>
      <c r="AF158" s="118" t="str">
        <f t="shared" ca="1" si="42"/>
        <v>-</v>
      </c>
      <c r="AG158" s="119" t="str">
        <f t="shared" ca="1" si="43"/>
        <v>-</v>
      </c>
      <c r="AH158" s="118" t="str">
        <f t="shared" ca="1" si="44"/>
        <v>-</v>
      </c>
      <c r="AI158" s="118">
        <f t="shared" ca="1" si="45"/>
        <v>0</v>
      </c>
      <c r="AJ158" s="120">
        <f t="shared" ca="1" si="46"/>
        <v>0</v>
      </c>
      <c r="AK158" s="118">
        <f t="shared" ca="1" si="24"/>
        <v>0</v>
      </c>
      <c r="AL158" s="118">
        <f t="shared" ca="1" si="25"/>
        <v>0</v>
      </c>
    </row>
    <row r="159" spans="1:38" ht="27" customHeight="1" x14ac:dyDescent="0.25">
      <c r="A159" s="53">
        <f>'OSNOVNA PLAČA'!A153</f>
        <v>144</v>
      </c>
      <c r="B159" s="333" t="str">
        <f t="shared" ca="1" si="21"/>
        <v>A144</v>
      </c>
      <c r="C159" s="333"/>
      <c r="D159" s="54" t="str">
        <f>IF(LEN('OSNOVNA PLAČA'!C153)&gt;0,'OSNOVNA PLAČA'!C153,"")</f>
        <v/>
      </c>
      <c r="E159" s="55" t="str">
        <f>IF(LEN('OSNOVNA PLAČA'!D153)&gt;0,'OSNOVNA PLAČA'!D153,"")</f>
        <v/>
      </c>
      <c r="F159" s="164">
        <f ca="1">IF(LEN(B159)&gt;0,'OBRAČUNANA OSNOVNA PLAČA'!P153,"")</f>
        <v>0</v>
      </c>
      <c r="G159" s="57"/>
      <c r="H159" s="57"/>
      <c r="I159" s="57"/>
      <c r="J159" s="57"/>
      <c r="K159" s="57"/>
      <c r="L159" s="178">
        <f t="shared" si="38"/>
        <v>0</v>
      </c>
      <c r="M159" s="179">
        <f t="shared" ca="1" si="47"/>
        <v>0</v>
      </c>
      <c r="N159" s="179">
        <f t="shared" ca="1" si="48"/>
        <v>0</v>
      </c>
      <c r="O159" s="180">
        <f t="shared" ca="1" si="39"/>
        <v>0</v>
      </c>
      <c r="P159" s="181">
        <f t="shared" ca="1" si="49"/>
        <v>0</v>
      </c>
      <c r="Q159" s="182">
        <f t="shared" ca="1" si="40"/>
        <v>0</v>
      </c>
      <c r="R159" s="182">
        <f ca="1">IF(LEN(B159)&gt;0,'11'!R159-'11'!Q159,"")</f>
        <v>0</v>
      </c>
      <c r="S159" s="183"/>
      <c r="T159" s="33"/>
      <c r="U159" s="33"/>
      <c r="V159" s="33"/>
      <c r="W159" s="33"/>
      <c r="X159" s="33"/>
      <c r="Y159" s="33"/>
      <c r="AB159" s="243">
        <f>ROW()</f>
        <v>159</v>
      </c>
      <c r="AC159" s="118">
        <f t="shared" ca="1" si="22"/>
        <v>0</v>
      </c>
      <c r="AD159" s="118">
        <f t="shared" ca="1" si="23"/>
        <v>0</v>
      </c>
      <c r="AE159" s="119" t="str">
        <f t="shared" ca="1" si="41"/>
        <v>-</v>
      </c>
      <c r="AF159" s="118" t="str">
        <f t="shared" ca="1" si="42"/>
        <v>-</v>
      </c>
      <c r="AG159" s="119" t="str">
        <f t="shared" ca="1" si="43"/>
        <v>-</v>
      </c>
      <c r="AH159" s="118" t="str">
        <f t="shared" ca="1" si="44"/>
        <v>-</v>
      </c>
      <c r="AI159" s="118">
        <f t="shared" ca="1" si="45"/>
        <v>0</v>
      </c>
      <c r="AJ159" s="120">
        <f t="shared" ca="1" si="46"/>
        <v>0</v>
      </c>
      <c r="AK159" s="118">
        <f t="shared" ca="1" si="24"/>
        <v>0</v>
      </c>
      <c r="AL159" s="118">
        <f t="shared" ca="1" si="25"/>
        <v>0</v>
      </c>
    </row>
    <row r="160" spans="1:38" ht="27" customHeight="1" x14ac:dyDescent="0.25">
      <c r="A160" s="53">
        <f>'OSNOVNA PLAČA'!A154</f>
        <v>145</v>
      </c>
      <c r="B160" s="333" t="str">
        <f t="shared" ca="1" si="21"/>
        <v>A145</v>
      </c>
      <c r="C160" s="333"/>
      <c r="D160" s="54" t="str">
        <f>IF(LEN('OSNOVNA PLAČA'!C154)&gt;0,'OSNOVNA PLAČA'!C154,"")</f>
        <v/>
      </c>
      <c r="E160" s="55" t="str">
        <f>IF(LEN('OSNOVNA PLAČA'!D154)&gt;0,'OSNOVNA PLAČA'!D154,"")</f>
        <v/>
      </c>
      <c r="F160" s="164">
        <f ca="1">IF(LEN(B160)&gt;0,'OBRAČUNANA OSNOVNA PLAČA'!P154,"")</f>
        <v>0</v>
      </c>
      <c r="G160" s="57"/>
      <c r="H160" s="57"/>
      <c r="I160" s="57"/>
      <c r="J160" s="57"/>
      <c r="K160" s="57"/>
      <c r="L160" s="178">
        <f t="shared" si="38"/>
        <v>0</v>
      </c>
      <c r="M160" s="179">
        <f t="shared" ca="1" si="47"/>
        <v>0</v>
      </c>
      <c r="N160" s="179">
        <f t="shared" ca="1" si="48"/>
        <v>0</v>
      </c>
      <c r="O160" s="180">
        <f t="shared" ca="1" si="39"/>
        <v>0</v>
      </c>
      <c r="P160" s="181">
        <f t="shared" ca="1" si="49"/>
        <v>0</v>
      </c>
      <c r="Q160" s="182">
        <f t="shared" ca="1" si="40"/>
        <v>0</v>
      </c>
      <c r="R160" s="182">
        <f ca="1">IF(LEN(B160)&gt;0,'11'!R160-'11'!Q160,"")</f>
        <v>0</v>
      </c>
      <c r="S160" s="183"/>
      <c r="T160" s="33"/>
      <c r="U160" s="33"/>
      <c r="V160" s="33"/>
      <c r="W160" s="33"/>
      <c r="X160" s="33"/>
      <c r="Y160" s="33"/>
      <c r="AB160" s="243">
        <f>ROW()</f>
        <v>160</v>
      </c>
      <c r="AC160" s="118">
        <f t="shared" ca="1" si="22"/>
        <v>0</v>
      </c>
      <c r="AD160" s="118">
        <f t="shared" ca="1" si="23"/>
        <v>0</v>
      </c>
      <c r="AE160" s="119" t="str">
        <f t="shared" ca="1" si="41"/>
        <v>-</v>
      </c>
      <c r="AF160" s="118" t="str">
        <f t="shared" ca="1" si="42"/>
        <v>-</v>
      </c>
      <c r="AG160" s="119" t="str">
        <f t="shared" ca="1" si="43"/>
        <v>-</v>
      </c>
      <c r="AH160" s="118" t="str">
        <f t="shared" ca="1" si="44"/>
        <v>-</v>
      </c>
      <c r="AI160" s="118">
        <f t="shared" ca="1" si="45"/>
        <v>0</v>
      </c>
      <c r="AJ160" s="120">
        <f t="shared" ca="1" si="46"/>
        <v>0</v>
      </c>
      <c r="AK160" s="118">
        <f t="shared" ca="1" si="24"/>
        <v>0</v>
      </c>
      <c r="AL160" s="118">
        <f t="shared" ca="1" si="25"/>
        <v>0</v>
      </c>
    </row>
    <row r="161" spans="1:38" ht="27" customHeight="1" x14ac:dyDescent="0.25">
      <c r="A161" s="53">
        <f>'OSNOVNA PLAČA'!A155</f>
        <v>146</v>
      </c>
      <c r="B161" s="333" t="str">
        <f t="shared" ca="1" si="21"/>
        <v>A146</v>
      </c>
      <c r="C161" s="333"/>
      <c r="D161" s="54" t="str">
        <f>IF(LEN('OSNOVNA PLAČA'!C155)&gt;0,'OSNOVNA PLAČA'!C155,"")</f>
        <v/>
      </c>
      <c r="E161" s="55" t="str">
        <f>IF(LEN('OSNOVNA PLAČA'!D155)&gt;0,'OSNOVNA PLAČA'!D155,"")</f>
        <v/>
      </c>
      <c r="F161" s="164">
        <f ca="1">IF(LEN(B161)&gt;0,'OBRAČUNANA OSNOVNA PLAČA'!P155,"")</f>
        <v>0</v>
      </c>
      <c r="G161" s="57"/>
      <c r="H161" s="57"/>
      <c r="I161" s="57"/>
      <c r="J161" s="57"/>
      <c r="K161" s="57"/>
      <c r="L161" s="178">
        <f t="shared" si="38"/>
        <v>0</v>
      </c>
      <c r="M161" s="179">
        <f t="shared" ca="1" si="47"/>
        <v>0</v>
      </c>
      <c r="N161" s="179">
        <f t="shared" ca="1" si="48"/>
        <v>0</v>
      </c>
      <c r="O161" s="180">
        <f t="shared" ca="1" si="39"/>
        <v>0</v>
      </c>
      <c r="P161" s="181">
        <f t="shared" ca="1" si="49"/>
        <v>0</v>
      </c>
      <c r="Q161" s="182">
        <f t="shared" ca="1" si="40"/>
        <v>0</v>
      </c>
      <c r="R161" s="182">
        <f ca="1">IF(LEN(B161)&gt;0,'11'!R161-'11'!Q161,"")</f>
        <v>0</v>
      </c>
      <c r="S161" s="183"/>
      <c r="T161" s="33"/>
      <c r="U161" s="33"/>
      <c r="V161" s="33"/>
      <c r="W161" s="33"/>
      <c r="X161" s="33"/>
      <c r="Y161" s="33"/>
      <c r="AB161" s="243">
        <f>ROW()</f>
        <v>161</v>
      </c>
      <c r="AC161" s="118">
        <f t="shared" ca="1" si="22"/>
        <v>0</v>
      </c>
      <c r="AD161" s="118">
        <f t="shared" ca="1" si="23"/>
        <v>0</v>
      </c>
      <c r="AE161" s="119" t="str">
        <f t="shared" ca="1" si="41"/>
        <v>-</v>
      </c>
      <c r="AF161" s="118" t="str">
        <f t="shared" ca="1" si="42"/>
        <v>-</v>
      </c>
      <c r="AG161" s="119" t="str">
        <f t="shared" ca="1" si="43"/>
        <v>-</v>
      </c>
      <c r="AH161" s="118" t="str">
        <f t="shared" ca="1" si="44"/>
        <v>-</v>
      </c>
      <c r="AI161" s="118">
        <f t="shared" ca="1" si="45"/>
        <v>0</v>
      </c>
      <c r="AJ161" s="120">
        <f t="shared" ca="1" si="46"/>
        <v>0</v>
      </c>
      <c r="AK161" s="118">
        <f t="shared" ca="1" si="24"/>
        <v>0</v>
      </c>
      <c r="AL161" s="118">
        <f t="shared" ca="1" si="25"/>
        <v>0</v>
      </c>
    </row>
    <row r="162" spans="1:38" ht="27" customHeight="1" x14ac:dyDescent="0.25">
      <c r="A162" s="53">
        <f>'OSNOVNA PLAČA'!A156</f>
        <v>147</v>
      </c>
      <c r="B162" s="333" t="str">
        <f t="shared" ca="1" si="21"/>
        <v>A147</v>
      </c>
      <c r="C162" s="333"/>
      <c r="D162" s="54" t="str">
        <f>IF(LEN('OSNOVNA PLAČA'!C156)&gt;0,'OSNOVNA PLAČA'!C156,"")</f>
        <v/>
      </c>
      <c r="E162" s="55" t="str">
        <f>IF(LEN('OSNOVNA PLAČA'!D156)&gt;0,'OSNOVNA PLAČA'!D156,"")</f>
        <v/>
      </c>
      <c r="F162" s="164">
        <f ca="1">IF(LEN(B162)&gt;0,'OBRAČUNANA OSNOVNA PLAČA'!P156,"")</f>
        <v>0</v>
      </c>
      <c r="G162" s="57"/>
      <c r="H162" s="57"/>
      <c r="I162" s="57"/>
      <c r="J162" s="57"/>
      <c r="K162" s="57"/>
      <c r="L162" s="178">
        <f t="shared" si="38"/>
        <v>0</v>
      </c>
      <c r="M162" s="179">
        <f t="shared" ca="1" si="47"/>
        <v>0</v>
      </c>
      <c r="N162" s="179">
        <f t="shared" ca="1" si="48"/>
        <v>0</v>
      </c>
      <c r="O162" s="180">
        <f t="shared" ca="1" si="39"/>
        <v>0</v>
      </c>
      <c r="P162" s="181">
        <f t="shared" ca="1" si="49"/>
        <v>0</v>
      </c>
      <c r="Q162" s="182">
        <f t="shared" ca="1" si="40"/>
        <v>0</v>
      </c>
      <c r="R162" s="182">
        <f ca="1">IF(LEN(B162)&gt;0,'11'!R162-'11'!Q162,"")</f>
        <v>0</v>
      </c>
      <c r="S162" s="183"/>
      <c r="T162" s="33"/>
      <c r="U162" s="33"/>
      <c r="V162" s="33"/>
      <c r="W162" s="33"/>
      <c r="X162" s="33"/>
      <c r="Y162" s="33"/>
      <c r="AB162" s="243">
        <f>ROW()</f>
        <v>162</v>
      </c>
      <c r="AC162" s="118">
        <f t="shared" ca="1" si="22"/>
        <v>0</v>
      </c>
      <c r="AD162" s="118">
        <f t="shared" ca="1" si="23"/>
        <v>0</v>
      </c>
      <c r="AE162" s="119" t="str">
        <f t="shared" ca="1" si="41"/>
        <v>-</v>
      </c>
      <c r="AF162" s="118" t="str">
        <f t="shared" ca="1" si="42"/>
        <v>-</v>
      </c>
      <c r="AG162" s="119" t="str">
        <f t="shared" ca="1" si="43"/>
        <v>-</v>
      </c>
      <c r="AH162" s="118" t="str">
        <f t="shared" ca="1" si="44"/>
        <v>-</v>
      </c>
      <c r="AI162" s="118">
        <f t="shared" ca="1" si="45"/>
        <v>0</v>
      </c>
      <c r="AJ162" s="120">
        <f t="shared" ca="1" si="46"/>
        <v>0</v>
      </c>
      <c r="AK162" s="118">
        <f t="shared" ca="1" si="24"/>
        <v>0</v>
      </c>
      <c r="AL162" s="118">
        <f t="shared" ca="1" si="25"/>
        <v>0</v>
      </c>
    </row>
    <row r="163" spans="1:38" ht="27" customHeight="1" x14ac:dyDescent="0.25">
      <c r="A163" s="53">
        <f>'OSNOVNA PLAČA'!A157</f>
        <v>148</v>
      </c>
      <c r="B163" s="333" t="str">
        <f t="shared" ca="1" si="21"/>
        <v>A148</v>
      </c>
      <c r="C163" s="333"/>
      <c r="D163" s="54" t="str">
        <f>IF(LEN('OSNOVNA PLAČA'!C157)&gt;0,'OSNOVNA PLAČA'!C157,"")</f>
        <v/>
      </c>
      <c r="E163" s="55" t="str">
        <f>IF(LEN('OSNOVNA PLAČA'!D157)&gt;0,'OSNOVNA PLAČA'!D157,"")</f>
        <v/>
      </c>
      <c r="F163" s="164">
        <f ca="1">IF(LEN(B163)&gt;0,'OBRAČUNANA OSNOVNA PLAČA'!P157,"")</f>
        <v>0</v>
      </c>
      <c r="G163" s="57"/>
      <c r="H163" s="57"/>
      <c r="I163" s="57"/>
      <c r="J163" s="57"/>
      <c r="K163" s="57"/>
      <c r="L163" s="178">
        <f t="shared" si="38"/>
        <v>0</v>
      </c>
      <c r="M163" s="179">
        <f t="shared" ca="1" si="47"/>
        <v>0</v>
      </c>
      <c r="N163" s="179">
        <f t="shared" ca="1" si="48"/>
        <v>0</v>
      </c>
      <c r="O163" s="180">
        <f t="shared" ca="1" si="39"/>
        <v>0</v>
      </c>
      <c r="P163" s="181">
        <f t="shared" ca="1" si="49"/>
        <v>0</v>
      </c>
      <c r="Q163" s="182">
        <f t="shared" ca="1" si="40"/>
        <v>0</v>
      </c>
      <c r="R163" s="182">
        <f ca="1">IF(LEN(B163)&gt;0,'11'!R163-'11'!Q163,"")</f>
        <v>0</v>
      </c>
      <c r="S163" s="183"/>
      <c r="T163" s="33"/>
      <c r="U163" s="33"/>
      <c r="V163" s="33"/>
      <c r="W163" s="33"/>
      <c r="X163" s="33"/>
      <c r="Y163" s="33"/>
      <c r="AB163" s="243">
        <f>ROW()</f>
        <v>163</v>
      </c>
      <c r="AC163" s="118">
        <f t="shared" ca="1" si="22"/>
        <v>0</v>
      </c>
      <c r="AD163" s="118">
        <f t="shared" ca="1" si="23"/>
        <v>0</v>
      </c>
      <c r="AE163" s="119" t="str">
        <f t="shared" ca="1" si="41"/>
        <v>-</v>
      </c>
      <c r="AF163" s="118" t="str">
        <f t="shared" ca="1" si="42"/>
        <v>-</v>
      </c>
      <c r="AG163" s="119" t="str">
        <f t="shared" ca="1" si="43"/>
        <v>-</v>
      </c>
      <c r="AH163" s="118" t="str">
        <f t="shared" ca="1" si="44"/>
        <v>-</v>
      </c>
      <c r="AI163" s="118">
        <f t="shared" ca="1" si="45"/>
        <v>0</v>
      </c>
      <c r="AJ163" s="120">
        <f t="shared" ca="1" si="46"/>
        <v>0</v>
      </c>
      <c r="AK163" s="118">
        <f t="shared" ca="1" si="24"/>
        <v>0</v>
      </c>
      <c r="AL163" s="118">
        <f t="shared" ca="1" si="25"/>
        <v>0</v>
      </c>
    </row>
    <row r="164" spans="1:38" ht="27" customHeight="1" x14ac:dyDescent="0.25">
      <c r="A164" s="53">
        <f>'OSNOVNA PLAČA'!A158</f>
        <v>149</v>
      </c>
      <c r="B164" s="333" t="str">
        <f t="shared" ca="1" si="21"/>
        <v>A149</v>
      </c>
      <c r="C164" s="333"/>
      <c r="D164" s="54" t="str">
        <f>IF(LEN('OSNOVNA PLAČA'!C158)&gt;0,'OSNOVNA PLAČA'!C158,"")</f>
        <v/>
      </c>
      <c r="E164" s="55" t="str">
        <f>IF(LEN('OSNOVNA PLAČA'!D158)&gt;0,'OSNOVNA PLAČA'!D158,"")</f>
        <v/>
      </c>
      <c r="F164" s="164">
        <f ca="1">IF(LEN(B164)&gt;0,'OBRAČUNANA OSNOVNA PLAČA'!P158,"")</f>
        <v>0</v>
      </c>
      <c r="G164" s="57"/>
      <c r="H164" s="57"/>
      <c r="I164" s="57"/>
      <c r="J164" s="57"/>
      <c r="K164" s="57"/>
      <c r="L164" s="178">
        <f t="shared" si="38"/>
        <v>0</v>
      </c>
      <c r="M164" s="179">
        <f t="shared" ca="1" si="47"/>
        <v>0</v>
      </c>
      <c r="N164" s="179">
        <f t="shared" ca="1" si="48"/>
        <v>0</v>
      </c>
      <c r="O164" s="180">
        <f t="shared" ca="1" si="39"/>
        <v>0</v>
      </c>
      <c r="P164" s="181">
        <f t="shared" ca="1" si="49"/>
        <v>0</v>
      </c>
      <c r="Q164" s="182">
        <f t="shared" ca="1" si="40"/>
        <v>0</v>
      </c>
      <c r="R164" s="182">
        <f ca="1">IF(LEN(B164)&gt;0,'11'!R164-'11'!Q164,"")</f>
        <v>0</v>
      </c>
      <c r="S164" s="183"/>
      <c r="T164" s="33"/>
      <c r="U164" s="33"/>
      <c r="V164" s="33"/>
      <c r="W164" s="33"/>
      <c r="X164" s="33"/>
      <c r="Y164" s="33"/>
      <c r="AB164" s="243">
        <f>ROW()</f>
        <v>164</v>
      </c>
      <c r="AC164" s="118">
        <f t="shared" ca="1" si="22"/>
        <v>0</v>
      </c>
      <c r="AD164" s="118">
        <f t="shared" ca="1" si="23"/>
        <v>0</v>
      </c>
      <c r="AE164" s="119" t="str">
        <f t="shared" ca="1" si="41"/>
        <v>-</v>
      </c>
      <c r="AF164" s="118" t="str">
        <f t="shared" ca="1" si="42"/>
        <v>-</v>
      </c>
      <c r="AG164" s="119" t="str">
        <f t="shared" ca="1" si="43"/>
        <v>-</v>
      </c>
      <c r="AH164" s="118" t="str">
        <f t="shared" ca="1" si="44"/>
        <v>-</v>
      </c>
      <c r="AI164" s="118">
        <f t="shared" ca="1" si="45"/>
        <v>0</v>
      </c>
      <c r="AJ164" s="120">
        <f t="shared" ca="1" si="46"/>
        <v>0</v>
      </c>
      <c r="AK164" s="118">
        <f t="shared" ca="1" si="24"/>
        <v>0</v>
      </c>
      <c r="AL164" s="118">
        <f t="shared" ca="1" si="25"/>
        <v>0</v>
      </c>
    </row>
    <row r="165" spans="1:38" ht="27" customHeight="1" x14ac:dyDescent="0.25">
      <c r="A165" s="53">
        <f>'OSNOVNA PLAČA'!A159</f>
        <v>150</v>
      </c>
      <c r="B165" s="333" t="str">
        <f t="shared" ca="1" si="21"/>
        <v>A150</v>
      </c>
      <c r="C165" s="333"/>
      <c r="D165" s="54" t="str">
        <f>IF(LEN('OSNOVNA PLAČA'!C159)&gt;0,'OSNOVNA PLAČA'!C159,"")</f>
        <v/>
      </c>
      <c r="E165" s="55" t="str">
        <f>IF(LEN('OSNOVNA PLAČA'!D159)&gt;0,'OSNOVNA PLAČA'!D159,"")</f>
        <v/>
      </c>
      <c r="F165" s="164">
        <f ca="1">IF(LEN(B165)&gt;0,'OBRAČUNANA OSNOVNA PLAČA'!P159,"")</f>
        <v>0</v>
      </c>
      <c r="G165" s="57"/>
      <c r="H165" s="57"/>
      <c r="I165" s="57"/>
      <c r="J165" s="57"/>
      <c r="K165" s="57"/>
      <c r="L165" s="178">
        <f t="shared" si="38"/>
        <v>0</v>
      </c>
      <c r="M165" s="179">
        <f t="shared" ca="1" si="47"/>
        <v>0</v>
      </c>
      <c r="N165" s="179">
        <f t="shared" ca="1" si="48"/>
        <v>0</v>
      </c>
      <c r="O165" s="180">
        <f t="shared" ca="1" si="39"/>
        <v>0</v>
      </c>
      <c r="P165" s="181">
        <f t="shared" ca="1" si="49"/>
        <v>0</v>
      </c>
      <c r="Q165" s="182">
        <f t="shared" ca="1" si="40"/>
        <v>0</v>
      </c>
      <c r="R165" s="182">
        <f ca="1">IF(LEN(B165)&gt;0,'11'!R165-'11'!Q165,"")</f>
        <v>0</v>
      </c>
      <c r="S165" s="183"/>
      <c r="T165" s="33"/>
      <c r="U165" s="33"/>
      <c r="V165" s="33"/>
      <c r="W165" s="33"/>
      <c r="X165" s="33"/>
      <c r="Y165" s="33"/>
      <c r="AB165" s="243">
        <f>ROW()</f>
        <v>165</v>
      </c>
      <c r="AC165" s="118">
        <f t="shared" ca="1" si="22"/>
        <v>0</v>
      </c>
      <c r="AD165" s="118">
        <f t="shared" ca="1" si="23"/>
        <v>0</v>
      </c>
      <c r="AE165" s="119" t="str">
        <f t="shared" ca="1" si="41"/>
        <v>-</v>
      </c>
      <c r="AF165" s="118" t="str">
        <f t="shared" ca="1" si="42"/>
        <v>-</v>
      </c>
      <c r="AG165" s="119" t="str">
        <f t="shared" ca="1" si="43"/>
        <v>-</v>
      </c>
      <c r="AH165" s="118" t="str">
        <f t="shared" ca="1" si="44"/>
        <v>-</v>
      </c>
      <c r="AI165" s="118">
        <f t="shared" ca="1" si="45"/>
        <v>0</v>
      </c>
      <c r="AJ165" s="120">
        <f t="shared" ca="1" si="46"/>
        <v>0</v>
      </c>
      <c r="AK165" s="118">
        <f t="shared" ca="1" si="24"/>
        <v>0</v>
      </c>
      <c r="AL165" s="118">
        <f t="shared" ca="1" si="25"/>
        <v>0</v>
      </c>
    </row>
    <row r="166" spans="1:38" ht="27" customHeight="1" x14ac:dyDescent="0.25">
      <c r="A166" s="53">
        <f>'OSNOVNA PLAČA'!A160</f>
        <v>151</v>
      </c>
      <c r="B166" s="333" t="str">
        <f t="shared" ca="1" si="21"/>
        <v>A151</v>
      </c>
      <c r="C166" s="333"/>
      <c r="D166" s="54" t="str">
        <f>IF(LEN('OSNOVNA PLAČA'!C160)&gt;0,'OSNOVNA PLAČA'!C160,"")</f>
        <v/>
      </c>
      <c r="E166" s="55" t="str">
        <f>IF(LEN('OSNOVNA PLAČA'!D160)&gt;0,'OSNOVNA PLAČA'!D160,"")</f>
        <v/>
      </c>
      <c r="F166" s="164">
        <f ca="1">IF(LEN(B166)&gt;0,'OBRAČUNANA OSNOVNA PLAČA'!P160,"")</f>
        <v>0</v>
      </c>
      <c r="G166" s="57"/>
      <c r="H166" s="57"/>
      <c r="I166" s="57"/>
      <c r="J166" s="57"/>
      <c r="K166" s="57"/>
      <c r="L166" s="178">
        <f t="shared" si="38"/>
        <v>0</v>
      </c>
      <c r="M166" s="179">
        <f t="shared" ca="1" si="47"/>
        <v>0</v>
      </c>
      <c r="N166" s="179">
        <f t="shared" ca="1" si="48"/>
        <v>0</v>
      </c>
      <c r="O166" s="180">
        <f t="shared" ca="1" si="39"/>
        <v>0</v>
      </c>
      <c r="P166" s="181">
        <f t="shared" ca="1" si="49"/>
        <v>0</v>
      </c>
      <c r="Q166" s="182">
        <f t="shared" ca="1" si="40"/>
        <v>0</v>
      </c>
      <c r="R166" s="182">
        <f ca="1">IF(LEN(B166)&gt;0,'11'!R166-'11'!Q166,"")</f>
        <v>0</v>
      </c>
      <c r="S166" s="183"/>
      <c r="T166" s="33"/>
      <c r="U166" s="33"/>
      <c r="V166" s="33"/>
      <c r="W166" s="33"/>
      <c r="X166" s="33"/>
      <c r="Y166" s="33"/>
      <c r="AB166" s="243">
        <f>ROW()</f>
        <v>166</v>
      </c>
      <c r="AC166" s="118">
        <f t="shared" ca="1" si="22"/>
        <v>0</v>
      </c>
      <c r="AD166" s="118">
        <f t="shared" ca="1" si="23"/>
        <v>0</v>
      </c>
      <c r="AE166" s="119" t="str">
        <f t="shared" ca="1" si="41"/>
        <v>-</v>
      </c>
      <c r="AF166" s="118" t="str">
        <f t="shared" ca="1" si="42"/>
        <v>-</v>
      </c>
      <c r="AG166" s="119" t="str">
        <f t="shared" ca="1" si="43"/>
        <v>-</v>
      </c>
      <c r="AH166" s="118" t="str">
        <f t="shared" ca="1" si="44"/>
        <v>-</v>
      </c>
      <c r="AI166" s="118">
        <f t="shared" ca="1" si="45"/>
        <v>0</v>
      </c>
      <c r="AJ166" s="120">
        <f t="shared" ca="1" si="46"/>
        <v>0</v>
      </c>
      <c r="AK166" s="118">
        <f t="shared" ca="1" si="24"/>
        <v>0</v>
      </c>
      <c r="AL166" s="118">
        <f t="shared" ca="1" si="25"/>
        <v>0</v>
      </c>
    </row>
    <row r="167" spans="1:38" ht="27" customHeight="1" x14ac:dyDescent="0.25">
      <c r="A167" s="53">
        <f>'OSNOVNA PLAČA'!A161</f>
        <v>152</v>
      </c>
      <c r="B167" s="333" t="str">
        <f t="shared" ca="1" si="21"/>
        <v>A152</v>
      </c>
      <c r="C167" s="333"/>
      <c r="D167" s="54" t="str">
        <f>IF(LEN('OSNOVNA PLAČA'!C161)&gt;0,'OSNOVNA PLAČA'!C161,"")</f>
        <v/>
      </c>
      <c r="E167" s="55" t="str">
        <f>IF(LEN('OSNOVNA PLAČA'!D161)&gt;0,'OSNOVNA PLAČA'!D161,"")</f>
        <v/>
      </c>
      <c r="F167" s="164">
        <f ca="1">IF(LEN(B167)&gt;0,'OBRAČUNANA OSNOVNA PLAČA'!P161,"")</f>
        <v>0</v>
      </c>
      <c r="G167" s="57"/>
      <c r="H167" s="57"/>
      <c r="I167" s="57"/>
      <c r="J167" s="57"/>
      <c r="K167" s="57"/>
      <c r="L167" s="178">
        <f t="shared" si="38"/>
        <v>0</v>
      </c>
      <c r="M167" s="179">
        <f t="shared" ca="1" si="47"/>
        <v>0</v>
      </c>
      <c r="N167" s="179">
        <f t="shared" ca="1" si="48"/>
        <v>0</v>
      </c>
      <c r="O167" s="180">
        <f t="shared" ca="1" si="39"/>
        <v>0</v>
      </c>
      <c r="P167" s="181">
        <f t="shared" ca="1" si="49"/>
        <v>0</v>
      </c>
      <c r="Q167" s="182">
        <f t="shared" ca="1" si="40"/>
        <v>0</v>
      </c>
      <c r="R167" s="182">
        <f ca="1">IF(LEN(B167)&gt;0,'11'!R167-'11'!Q167,"")</f>
        <v>0</v>
      </c>
      <c r="S167" s="183"/>
      <c r="T167" s="33"/>
      <c r="U167" s="33"/>
      <c r="V167" s="33"/>
      <c r="W167" s="33"/>
      <c r="X167" s="33"/>
      <c r="Y167" s="33"/>
      <c r="AB167" s="243">
        <f>ROW()</f>
        <v>167</v>
      </c>
      <c r="AC167" s="118">
        <f t="shared" ca="1" si="22"/>
        <v>0</v>
      </c>
      <c r="AD167" s="118">
        <f t="shared" ca="1" si="23"/>
        <v>0</v>
      </c>
      <c r="AE167" s="119" t="str">
        <f t="shared" ca="1" si="41"/>
        <v>-</v>
      </c>
      <c r="AF167" s="118" t="str">
        <f t="shared" ca="1" si="42"/>
        <v>-</v>
      </c>
      <c r="AG167" s="119" t="str">
        <f t="shared" ca="1" si="43"/>
        <v>-</v>
      </c>
      <c r="AH167" s="118" t="str">
        <f t="shared" ca="1" si="44"/>
        <v>-</v>
      </c>
      <c r="AI167" s="118">
        <f t="shared" ca="1" si="45"/>
        <v>0</v>
      </c>
      <c r="AJ167" s="120">
        <f t="shared" ca="1" si="46"/>
        <v>0</v>
      </c>
      <c r="AK167" s="118">
        <f t="shared" ca="1" si="24"/>
        <v>0</v>
      </c>
      <c r="AL167" s="118">
        <f t="shared" ca="1" si="25"/>
        <v>0</v>
      </c>
    </row>
    <row r="168" spans="1:38" ht="27" customHeight="1" x14ac:dyDescent="0.25">
      <c r="A168" s="53">
        <f>'OSNOVNA PLAČA'!A162</f>
        <v>153</v>
      </c>
      <c r="B168" s="333" t="str">
        <f t="shared" ca="1" si="21"/>
        <v>A153</v>
      </c>
      <c r="C168" s="333"/>
      <c r="D168" s="54" t="str">
        <f>IF(LEN('OSNOVNA PLAČA'!C162)&gt;0,'OSNOVNA PLAČA'!C162,"")</f>
        <v/>
      </c>
      <c r="E168" s="55" t="str">
        <f>IF(LEN('OSNOVNA PLAČA'!D162)&gt;0,'OSNOVNA PLAČA'!D162,"")</f>
        <v/>
      </c>
      <c r="F168" s="164">
        <f ca="1">IF(LEN(B168)&gt;0,'OBRAČUNANA OSNOVNA PLAČA'!P162,"")</f>
        <v>0</v>
      </c>
      <c r="G168" s="57"/>
      <c r="H168" s="57"/>
      <c r="I168" s="57"/>
      <c r="J168" s="57"/>
      <c r="K168" s="57"/>
      <c r="L168" s="178">
        <f t="shared" si="38"/>
        <v>0</v>
      </c>
      <c r="M168" s="179">
        <f t="shared" ca="1" si="47"/>
        <v>0</v>
      </c>
      <c r="N168" s="179">
        <f t="shared" ca="1" si="48"/>
        <v>0</v>
      </c>
      <c r="O168" s="180">
        <f t="shared" ca="1" si="39"/>
        <v>0</v>
      </c>
      <c r="P168" s="181">
        <f t="shared" ca="1" si="49"/>
        <v>0</v>
      </c>
      <c r="Q168" s="182">
        <f t="shared" ca="1" si="40"/>
        <v>0</v>
      </c>
      <c r="R168" s="182">
        <f ca="1">IF(LEN(B168)&gt;0,'11'!R168-'11'!Q168,"")</f>
        <v>0</v>
      </c>
      <c r="S168" s="183"/>
      <c r="T168" s="33"/>
      <c r="U168" s="33"/>
      <c r="V168" s="33"/>
      <c r="W168" s="33"/>
      <c r="X168" s="33"/>
      <c r="Y168" s="33"/>
      <c r="AB168" s="243">
        <f>ROW()</f>
        <v>168</v>
      </c>
      <c r="AC168" s="118">
        <f t="shared" ca="1" si="22"/>
        <v>0</v>
      </c>
      <c r="AD168" s="118">
        <f t="shared" ca="1" si="23"/>
        <v>0</v>
      </c>
      <c r="AE168" s="119" t="str">
        <f t="shared" ca="1" si="41"/>
        <v>-</v>
      </c>
      <c r="AF168" s="118" t="str">
        <f t="shared" ca="1" si="42"/>
        <v>-</v>
      </c>
      <c r="AG168" s="119" t="str">
        <f t="shared" ca="1" si="43"/>
        <v>-</v>
      </c>
      <c r="AH168" s="118" t="str">
        <f t="shared" ca="1" si="44"/>
        <v>-</v>
      </c>
      <c r="AI168" s="118">
        <f t="shared" ca="1" si="45"/>
        <v>0</v>
      </c>
      <c r="AJ168" s="120">
        <f t="shared" ca="1" si="46"/>
        <v>0</v>
      </c>
      <c r="AK168" s="118">
        <f t="shared" ca="1" si="24"/>
        <v>0</v>
      </c>
      <c r="AL168" s="118">
        <f t="shared" ca="1" si="25"/>
        <v>0</v>
      </c>
    </row>
    <row r="169" spans="1:38" ht="27" customHeight="1" x14ac:dyDescent="0.25">
      <c r="A169" s="53">
        <f>'OSNOVNA PLAČA'!A163</f>
        <v>154</v>
      </c>
      <c r="B169" s="333" t="str">
        <f t="shared" ca="1" si="21"/>
        <v>A154</v>
      </c>
      <c r="C169" s="333"/>
      <c r="D169" s="54" t="str">
        <f>IF(LEN('OSNOVNA PLAČA'!C163)&gt;0,'OSNOVNA PLAČA'!C163,"")</f>
        <v/>
      </c>
      <c r="E169" s="55" t="str">
        <f>IF(LEN('OSNOVNA PLAČA'!D163)&gt;0,'OSNOVNA PLAČA'!D163,"")</f>
        <v/>
      </c>
      <c r="F169" s="164">
        <f ca="1">IF(LEN(B169)&gt;0,'OBRAČUNANA OSNOVNA PLAČA'!P163,"")</f>
        <v>0</v>
      </c>
      <c r="G169" s="57"/>
      <c r="H169" s="57"/>
      <c r="I169" s="57"/>
      <c r="J169" s="57"/>
      <c r="K169" s="57"/>
      <c r="L169" s="178">
        <f t="shared" si="38"/>
        <v>0</v>
      </c>
      <c r="M169" s="179">
        <f t="shared" ca="1" si="47"/>
        <v>0</v>
      </c>
      <c r="N169" s="179">
        <f t="shared" ca="1" si="48"/>
        <v>0</v>
      </c>
      <c r="O169" s="180">
        <f t="shared" ca="1" si="39"/>
        <v>0</v>
      </c>
      <c r="P169" s="181">
        <f t="shared" ca="1" si="49"/>
        <v>0</v>
      </c>
      <c r="Q169" s="182">
        <f t="shared" ca="1" si="40"/>
        <v>0</v>
      </c>
      <c r="R169" s="182">
        <f ca="1">IF(LEN(B169)&gt;0,'11'!R169-'11'!Q169,"")</f>
        <v>0</v>
      </c>
      <c r="S169" s="183"/>
      <c r="T169" s="33"/>
      <c r="U169" s="33"/>
      <c r="V169" s="33"/>
      <c r="W169" s="33"/>
      <c r="X169" s="33"/>
      <c r="Y169" s="33"/>
      <c r="AB169" s="243">
        <f>ROW()</f>
        <v>169</v>
      </c>
      <c r="AC169" s="118">
        <f t="shared" ca="1" si="22"/>
        <v>0</v>
      </c>
      <c r="AD169" s="118">
        <f t="shared" ca="1" si="23"/>
        <v>0</v>
      </c>
      <c r="AE169" s="119" t="str">
        <f t="shared" ca="1" si="41"/>
        <v>-</v>
      </c>
      <c r="AF169" s="118" t="str">
        <f t="shared" ca="1" si="42"/>
        <v>-</v>
      </c>
      <c r="AG169" s="119" t="str">
        <f t="shared" ca="1" si="43"/>
        <v>-</v>
      </c>
      <c r="AH169" s="118" t="str">
        <f t="shared" ca="1" si="44"/>
        <v>-</v>
      </c>
      <c r="AI169" s="118">
        <f t="shared" ca="1" si="45"/>
        <v>0</v>
      </c>
      <c r="AJ169" s="120">
        <f t="shared" ca="1" si="46"/>
        <v>0</v>
      </c>
      <c r="AK169" s="118">
        <f t="shared" ca="1" si="24"/>
        <v>0</v>
      </c>
      <c r="AL169" s="118">
        <f t="shared" ca="1" si="25"/>
        <v>0</v>
      </c>
    </row>
    <row r="170" spans="1:38" ht="27" customHeight="1" x14ac:dyDescent="0.25">
      <c r="A170" s="53">
        <f>'OSNOVNA PLAČA'!A164</f>
        <v>155</v>
      </c>
      <c r="B170" s="333" t="str">
        <f t="shared" ca="1" si="21"/>
        <v>A155</v>
      </c>
      <c r="C170" s="333"/>
      <c r="D170" s="54" t="str">
        <f>IF(LEN('OSNOVNA PLAČA'!C164)&gt;0,'OSNOVNA PLAČA'!C164,"")</f>
        <v/>
      </c>
      <c r="E170" s="55" t="str">
        <f>IF(LEN('OSNOVNA PLAČA'!D164)&gt;0,'OSNOVNA PLAČA'!D164,"")</f>
        <v/>
      </c>
      <c r="F170" s="164">
        <f ca="1">IF(LEN(B170)&gt;0,'OBRAČUNANA OSNOVNA PLAČA'!P164,"")</f>
        <v>0</v>
      </c>
      <c r="G170" s="57"/>
      <c r="H170" s="57"/>
      <c r="I170" s="57"/>
      <c r="J170" s="57"/>
      <c r="K170" s="57"/>
      <c r="L170" s="178">
        <f t="shared" si="38"/>
        <v>0</v>
      </c>
      <c r="M170" s="179">
        <f t="shared" ca="1" si="47"/>
        <v>0</v>
      </c>
      <c r="N170" s="179">
        <f t="shared" ca="1" si="48"/>
        <v>0</v>
      </c>
      <c r="O170" s="180">
        <f t="shared" ca="1" si="39"/>
        <v>0</v>
      </c>
      <c r="P170" s="181">
        <f t="shared" ca="1" si="49"/>
        <v>0</v>
      </c>
      <c r="Q170" s="182">
        <f t="shared" ca="1" si="40"/>
        <v>0</v>
      </c>
      <c r="R170" s="182">
        <f ca="1">IF(LEN(B170)&gt;0,'11'!R170-'11'!Q170,"")</f>
        <v>0</v>
      </c>
      <c r="S170" s="183"/>
      <c r="T170" s="33"/>
      <c r="U170" s="33"/>
      <c r="V170" s="33"/>
      <c r="W170" s="33"/>
      <c r="X170" s="33"/>
      <c r="Y170" s="33"/>
      <c r="AB170" s="243">
        <f>ROW()</f>
        <v>170</v>
      </c>
      <c r="AC170" s="118">
        <f t="shared" ca="1" si="22"/>
        <v>0</v>
      </c>
      <c r="AD170" s="118">
        <f t="shared" ca="1" si="23"/>
        <v>0</v>
      </c>
      <c r="AE170" s="119" t="str">
        <f t="shared" ca="1" si="41"/>
        <v>-</v>
      </c>
      <c r="AF170" s="118" t="str">
        <f t="shared" ca="1" si="42"/>
        <v>-</v>
      </c>
      <c r="AG170" s="119" t="str">
        <f t="shared" ca="1" si="43"/>
        <v>-</v>
      </c>
      <c r="AH170" s="118" t="str">
        <f t="shared" ca="1" si="44"/>
        <v>-</v>
      </c>
      <c r="AI170" s="118">
        <f t="shared" ca="1" si="45"/>
        <v>0</v>
      </c>
      <c r="AJ170" s="120">
        <f t="shared" ca="1" si="46"/>
        <v>0</v>
      </c>
      <c r="AK170" s="118">
        <f t="shared" ca="1" si="24"/>
        <v>0</v>
      </c>
      <c r="AL170" s="118">
        <f t="shared" ca="1" si="25"/>
        <v>0</v>
      </c>
    </row>
    <row r="171" spans="1:38" ht="27" customHeight="1" x14ac:dyDescent="0.25">
      <c r="A171" s="53">
        <f>'OSNOVNA PLAČA'!A165</f>
        <v>156</v>
      </c>
      <c r="B171" s="333" t="str">
        <f t="shared" ca="1" si="21"/>
        <v>A156</v>
      </c>
      <c r="C171" s="333"/>
      <c r="D171" s="54" t="str">
        <f>IF(LEN('OSNOVNA PLAČA'!C165)&gt;0,'OSNOVNA PLAČA'!C165,"")</f>
        <v/>
      </c>
      <c r="E171" s="55" t="str">
        <f>IF(LEN('OSNOVNA PLAČA'!D165)&gt;0,'OSNOVNA PLAČA'!D165,"")</f>
        <v/>
      </c>
      <c r="F171" s="164">
        <f ca="1">IF(LEN(B171)&gt;0,'OBRAČUNANA OSNOVNA PLAČA'!P165,"")</f>
        <v>0</v>
      </c>
      <c r="G171" s="57"/>
      <c r="H171" s="57"/>
      <c r="I171" s="57"/>
      <c r="J171" s="57"/>
      <c r="K171" s="57"/>
      <c r="L171" s="178">
        <f t="shared" si="38"/>
        <v>0</v>
      </c>
      <c r="M171" s="179">
        <f t="shared" ca="1" si="47"/>
        <v>0</v>
      </c>
      <c r="N171" s="179">
        <f t="shared" ca="1" si="48"/>
        <v>0</v>
      </c>
      <c r="O171" s="180">
        <f t="shared" ca="1" si="39"/>
        <v>0</v>
      </c>
      <c r="P171" s="181">
        <f t="shared" ca="1" si="49"/>
        <v>0</v>
      </c>
      <c r="Q171" s="182">
        <f t="shared" ca="1" si="40"/>
        <v>0</v>
      </c>
      <c r="R171" s="182">
        <f ca="1">IF(LEN(B171)&gt;0,'11'!R171-'11'!Q171,"")</f>
        <v>0</v>
      </c>
      <c r="S171" s="183"/>
      <c r="T171" s="33"/>
      <c r="U171" s="33"/>
      <c r="V171" s="33"/>
      <c r="W171" s="33"/>
      <c r="X171" s="33"/>
      <c r="Y171" s="33"/>
      <c r="AB171" s="243">
        <f>ROW()</f>
        <v>171</v>
      </c>
      <c r="AC171" s="118">
        <f t="shared" ca="1" si="22"/>
        <v>0</v>
      </c>
      <c r="AD171" s="118">
        <f t="shared" ca="1" si="23"/>
        <v>0</v>
      </c>
      <c r="AE171" s="119" t="str">
        <f t="shared" ca="1" si="41"/>
        <v>-</v>
      </c>
      <c r="AF171" s="118" t="str">
        <f t="shared" ca="1" si="42"/>
        <v>-</v>
      </c>
      <c r="AG171" s="119" t="str">
        <f t="shared" ca="1" si="43"/>
        <v>-</v>
      </c>
      <c r="AH171" s="118" t="str">
        <f t="shared" ca="1" si="44"/>
        <v>-</v>
      </c>
      <c r="AI171" s="118">
        <f t="shared" ca="1" si="45"/>
        <v>0</v>
      </c>
      <c r="AJ171" s="120">
        <f t="shared" ca="1" si="46"/>
        <v>0</v>
      </c>
      <c r="AK171" s="118">
        <f t="shared" ca="1" si="24"/>
        <v>0</v>
      </c>
      <c r="AL171" s="118">
        <f t="shared" ca="1" si="25"/>
        <v>0</v>
      </c>
    </row>
    <row r="172" spans="1:38" ht="27" customHeight="1" x14ac:dyDescent="0.25">
      <c r="A172" s="53">
        <f>'OSNOVNA PLAČA'!A166</f>
        <v>157</v>
      </c>
      <c r="B172" s="333" t="str">
        <f t="shared" ca="1" si="21"/>
        <v>A157</v>
      </c>
      <c r="C172" s="333"/>
      <c r="D172" s="54" t="str">
        <f>IF(LEN('OSNOVNA PLAČA'!C166)&gt;0,'OSNOVNA PLAČA'!C166,"")</f>
        <v/>
      </c>
      <c r="E172" s="55" t="str">
        <f>IF(LEN('OSNOVNA PLAČA'!D166)&gt;0,'OSNOVNA PLAČA'!D166,"")</f>
        <v/>
      </c>
      <c r="F172" s="164">
        <f ca="1">IF(LEN(B172)&gt;0,'OBRAČUNANA OSNOVNA PLAČA'!P166,"")</f>
        <v>0</v>
      </c>
      <c r="G172" s="57"/>
      <c r="H172" s="57"/>
      <c r="I172" s="57"/>
      <c r="J172" s="57"/>
      <c r="K172" s="57"/>
      <c r="L172" s="178">
        <f t="shared" si="38"/>
        <v>0</v>
      </c>
      <c r="M172" s="179">
        <f t="shared" ca="1" si="47"/>
        <v>0</v>
      </c>
      <c r="N172" s="179">
        <f t="shared" ca="1" si="48"/>
        <v>0</v>
      </c>
      <c r="O172" s="180">
        <f t="shared" ca="1" si="39"/>
        <v>0</v>
      </c>
      <c r="P172" s="181">
        <f t="shared" ca="1" si="49"/>
        <v>0</v>
      </c>
      <c r="Q172" s="182">
        <f t="shared" ca="1" si="40"/>
        <v>0</v>
      </c>
      <c r="R172" s="182">
        <f ca="1">IF(LEN(B172)&gt;0,'11'!R172-'11'!Q172,"")</f>
        <v>0</v>
      </c>
      <c r="S172" s="183"/>
      <c r="T172" s="33"/>
      <c r="U172" s="33"/>
      <c r="V172" s="33"/>
      <c r="W172" s="33"/>
      <c r="X172" s="33"/>
      <c r="Y172" s="33"/>
      <c r="AB172" s="243">
        <f>ROW()</f>
        <v>172</v>
      </c>
      <c r="AC172" s="118">
        <f t="shared" ca="1" si="22"/>
        <v>0</v>
      </c>
      <c r="AD172" s="118">
        <f t="shared" ca="1" si="23"/>
        <v>0</v>
      </c>
      <c r="AE172" s="119" t="str">
        <f t="shared" ca="1" si="41"/>
        <v>-</v>
      </c>
      <c r="AF172" s="118" t="str">
        <f t="shared" ca="1" si="42"/>
        <v>-</v>
      </c>
      <c r="AG172" s="119" t="str">
        <f t="shared" ca="1" si="43"/>
        <v>-</v>
      </c>
      <c r="AH172" s="118" t="str">
        <f t="shared" ca="1" si="44"/>
        <v>-</v>
      </c>
      <c r="AI172" s="118">
        <f t="shared" ca="1" si="45"/>
        <v>0</v>
      </c>
      <c r="AJ172" s="120">
        <f t="shared" ca="1" si="46"/>
        <v>0</v>
      </c>
      <c r="AK172" s="118">
        <f t="shared" ca="1" si="24"/>
        <v>0</v>
      </c>
      <c r="AL172" s="118">
        <f t="shared" ca="1" si="25"/>
        <v>0</v>
      </c>
    </row>
    <row r="173" spans="1:38" ht="27" customHeight="1" x14ac:dyDescent="0.25">
      <c r="A173" s="53">
        <f>'OSNOVNA PLAČA'!A167</f>
        <v>158</v>
      </c>
      <c r="B173" s="333" t="str">
        <f t="shared" ca="1" si="21"/>
        <v>A158</v>
      </c>
      <c r="C173" s="333"/>
      <c r="D173" s="54" t="str">
        <f>IF(LEN('OSNOVNA PLAČA'!C167)&gt;0,'OSNOVNA PLAČA'!C167,"")</f>
        <v/>
      </c>
      <c r="E173" s="55" t="str">
        <f>IF(LEN('OSNOVNA PLAČA'!D167)&gt;0,'OSNOVNA PLAČA'!D167,"")</f>
        <v/>
      </c>
      <c r="F173" s="164">
        <f ca="1">IF(LEN(B173)&gt;0,'OBRAČUNANA OSNOVNA PLAČA'!P167,"")</f>
        <v>0</v>
      </c>
      <c r="G173" s="57"/>
      <c r="H173" s="57"/>
      <c r="I173" s="57"/>
      <c r="J173" s="57"/>
      <c r="K173" s="57"/>
      <c r="L173" s="178">
        <f t="shared" si="38"/>
        <v>0</v>
      </c>
      <c r="M173" s="179">
        <f t="shared" ca="1" si="47"/>
        <v>0</v>
      </c>
      <c r="N173" s="179">
        <f t="shared" ca="1" si="48"/>
        <v>0</v>
      </c>
      <c r="O173" s="180">
        <f t="shared" ca="1" si="39"/>
        <v>0</v>
      </c>
      <c r="P173" s="181">
        <f t="shared" ca="1" si="49"/>
        <v>0</v>
      </c>
      <c r="Q173" s="182">
        <f t="shared" ca="1" si="40"/>
        <v>0</v>
      </c>
      <c r="R173" s="182">
        <f ca="1">IF(LEN(B173)&gt;0,'11'!R173-'11'!Q173,"")</f>
        <v>0</v>
      </c>
      <c r="S173" s="183"/>
      <c r="T173" s="33"/>
      <c r="U173" s="33"/>
      <c r="V173" s="33"/>
      <c r="W173" s="33"/>
      <c r="X173" s="33"/>
      <c r="Y173" s="33"/>
      <c r="AB173" s="243">
        <f>ROW()</f>
        <v>173</v>
      </c>
      <c r="AC173" s="118">
        <f t="shared" ca="1" si="22"/>
        <v>0</v>
      </c>
      <c r="AD173" s="118">
        <f t="shared" ca="1" si="23"/>
        <v>0</v>
      </c>
      <c r="AE173" s="119" t="str">
        <f t="shared" ca="1" si="41"/>
        <v>-</v>
      </c>
      <c r="AF173" s="118" t="str">
        <f t="shared" ca="1" si="42"/>
        <v>-</v>
      </c>
      <c r="AG173" s="119" t="str">
        <f t="shared" ca="1" si="43"/>
        <v>-</v>
      </c>
      <c r="AH173" s="118" t="str">
        <f t="shared" ca="1" si="44"/>
        <v>-</v>
      </c>
      <c r="AI173" s="118">
        <f t="shared" ca="1" si="45"/>
        <v>0</v>
      </c>
      <c r="AJ173" s="120">
        <f t="shared" ca="1" si="46"/>
        <v>0</v>
      </c>
      <c r="AK173" s="118">
        <f t="shared" ca="1" si="24"/>
        <v>0</v>
      </c>
      <c r="AL173" s="118">
        <f t="shared" ca="1" si="25"/>
        <v>0</v>
      </c>
    </row>
    <row r="174" spans="1:38" ht="27" customHeight="1" x14ac:dyDescent="0.25">
      <c r="A174" s="53">
        <f>'OSNOVNA PLAČA'!A168</f>
        <v>159</v>
      </c>
      <c r="B174" s="333" t="str">
        <f t="shared" ca="1" si="21"/>
        <v>A159</v>
      </c>
      <c r="C174" s="333"/>
      <c r="D174" s="54" t="str">
        <f>IF(LEN('OSNOVNA PLAČA'!C168)&gt;0,'OSNOVNA PLAČA'!C168,"")</f>
        <v/>
      </c>
      <c r="E174" s="55" t="str">
        <f>IF(LEN('OSNOVNA PLAČA'!D168)&gt;0,'OSNOVNA PLAČA'!D168,"")</f>
        <v/>
      </c>
      <c r="F174" s="164">
        <f ca="1">IF(LEN(B174)&gt;0,'OBRAČUNANA OSNOVNA PLAČA'!P168,"")</f>
        <v>0</v>
      </c>
      <c r="G174" s="57"/>
      <c r="H174" s="57"/>
      <c r="I174" s="57"/>
      <c r="J174" s="57"/>
      <c r="K174" s="57"/>
      <c r="L174" s="178">
        <f t="shared" si="38"/>
        <v>0</v>
      </c>
      <c r="M174" s="179">
        <f t="shared" ca="1" si="47"/>
        <v>0</v>
      </c>
      <c r="N174" s="179">
        <f t="shared" ca="1" si="48"/>
        <v>0</v>
      </c>
      <c r="O174" s="180">
        <f t="shared" ca="1" si="39"/>
        <v>0</v>
      </c>
      <c r="P174" s="181">
        <f t="shared" ca="1" si="49"/>
        <v>0</v>
      </c>
      <c r="Q174" s="182">
        <f t="shared" ca="1" si="40"/>
        <v>0</v>
      </c>
      <c r="R174" s="182">
        <f ca="1">IF(LEN(B174)&gt;0,'11'!R174-'11'!Q174,"")</f>
        <v>0</v>
      </c>
      <c r="S174" s="183"/>
      <c r="T174" s="33"/>
      <c r="U174" s="33"/>
      <c r="V174" s="33"/>
      <c r="W174" s="33"/>
      <c r="X174" s="33"/>
      <c r="Y174" s="33"/>
      <c r="AB174" s="243">
        <f>ROW()</f>
        <v>174</v>
      </c>
      <c r="AC174" s="118">
        <f t="shared" ca="1" si="22"/>
        <v>0</v>
      </c>
      <c r="AD174" s="118">
        <f t="shared" ca="1" si="23"/>
        <v>0</v>
      </c>
      <c r="AE174" s="119" t="str">
        <f t="shared" ca="1" si="41"/>
        <v>-</v>
      </c>
      <c r="AF174" s="118" t="str">
        <f t="shared" ca="1" si="42"/>
        <v>-</v>
      </c>
      <c r="AG174" s="119" t="str">
        <f t="shared" ca="1" si="43"/>
        <v>-</v>
      </c>
      <c r="AH174" s="118" t="str">
        <f t="shared" ca="1" si="44"/>
        <v>-</v>
      </c>
      <c r="AI174" s="118">
        <f t="shared" ca="1" si="45"/>
        <v>0</v>
      </c>
      <c r="AJ174" s="120">
        <f t="shared" ca="1" si="46"/>
        <v>0</v>
      </c>
      <c r="AK174" s="118">
        <f t="shared" ca="1" si="24"/>
        <v>0</v>
      </c>
      <c r="AL174" s="118">
        <f t="shared" ca="1" si="25"/>
        <v>0</v>
      </c>
    </row>
    <row r="175" spans="1:38" ht="27" customHeight="1" x14ac:dyDescent="0.25">
      <c r="A175" s="53">
        <f>'OSNOVNA PLAČA'!A169</f>
        <v>160</v>
      </c>
      <c r="B175" s="333" t="str">
        <f t="shared" ca="1" si="21"/>
        <v>A160</v>
      </c>
      <c r="C175" s="333"/>
      <c r="D175" s="54" t="str">
        <f>IF(LEN('OSNOVNA PLAČA'!C169)&gt;0,'OSNOVNA PLAČA'!C169,"")</f>
        <v/>
      </c>
      <c r="E175" s="55" t="str">
        <f>IF(LEN('OSNOVNA PLAČA'!D169)&gt;0,'OSNOVNA PLAČA'!D169,"")</f>
        <v/>
      </c>
      <c r="F175" s="164">
        <f ca="1">IF(LEN(B175)&gt;0,'OBRAČUNANA OSNOVNA PLAČA'!P169,"")</f>
        <v>0</v>
      </c>
      <c r="G175" s="57"/>
      <c r="H175" s="57"/>
      <c r="I175" s="57"/>
      <c r="J175" s="57"/>
      <c r="K175" s="57"/>
      <c r="L175" s="178">
        <f t="shared" si="38"/>
        <v>0</v>
      </c>
      <c r="M175" s="179">
        <f t="shared" ca="1" si="47"/>
        <v>0</v>
      </c>
      <c r="N175" s="179">
        <f t="shared" ca="1" si="48"/>
        <v>0</v>
      </c>
      <c r="O175" s="180">
        <f t="shared" ca="1" si="39"/>
        <v>0</v>
      </c>
      <c r="P175" s="181">
        <f t="shared" ca="1" si="49"/>
        <v>0</v>
      </c>
      <c r="Q175" s="182">
        <f t="shared" ca="1" si="40"/>
        <v>0</v>
      </c>
      <c r="R175" s="182">
        <f ca="1">IF(LEN(B175)&gt;0,'11'!R175-'11'!Q175,"")</f>
        <v>0</v>
      </c>
      <c r="S175" s="183"/>
      <c r="T175" s="33"/>
      <c r="U175" s="33"/>
      <c r="V175" s="33"/>
      <c r="W175" s="33"/>
      <c r="X175" s="33"/>
      <c r="Y175" s="33"/>
      <c r="AB175" s="243">
        <f>ROW()</f>
        <v>175</v>
      </c>
      <c r="AC175" s="118">
        <f t="shared" ca="1" si="22"/>
        <v>0</v>
      </c>
      <c r="AD175" s="118">
        <f t="shared" ca="1" si="23"/>
        <v>0</v>
      </c>
      <c r="AE175" s="119" t="str">
        <f t="shared" ca="1" si="41"/>
        <v>-</v>
      </c>
      <c r="AF175" s="118" t="str">
        <f t="shared" ca="1" si="42"/>
        <v>-</v>
      </c>
      <c r="AG175" s="119" t="str">
        <f t="shared" ca="1" si="43"/>
        <v>-</v>
      </c>
      <c r="AH175" s="118" t="str">
        <f t="shared" ca="1" si="44"/>
        <v>-</v>
      </c>
      <c r="AI175" s="118">
        <f t="shared" ca="1" si="45"/>
        <v>0</v>
      </c>
      <c r="AJ175" s="120">
        <f t="shared" ca="1" si="46"/>
        <v>0</v>
      </c>
      <c r="AK175" s="118">
        <f t="shared" ca="1" si="24"/>
        <v>0</v>
      </c>
      <c r="AL175" s="118">
        <f t="shared" ca="1" si="25"/>
        <v>0</v>
      </c>
    </row>
    <row r="176" spans="1:38" ht="27" customHeight="1" x14ac:dyDescent="0.25">
      <c r="A176" s="53">
        <f>'OSNOVNA PLAČA'!A170</f>
        <v>161</v>
      </c>
      <c r="B176" s="333" t="str">
        <f t="shared" ca="1" si="21"/>
        <v>A161</v>
      </c>
      <c r="C176" s="333"/>
      <c r="D176" s="54" t="str">
        <f>IF(LEN('OSNOVNA PLAČA'!C170)&gt;0,'OSNOVNA PLAČA'!C170,"")</f>
        <v/>
      </c>
      <c r="E176" s="55" t="str">
        <f>IF(LEN('OSNOVNA PLAČA'!D170)&gt;0,'OSNOVNA PLAČA'!D170,"")</f>
        <v/>
      </c>
      <c r="F176" s="164">
        <f ca="1">IF(LEN(B176)&gt;0,'OBRAČUNANA OSNOVNA PLAČA'!P170,"")</f>
        <v>0</v>
      </c>
      <c r="G176" s="57"/>
      <c r="H176" s="57"/>
      <c r="I176" s="57"/>
      <c r="J176" s="57"/>
      <c r="K176" s="57"/>
      <c r="L176" s="178">
        <f t="shared" si="38"/>
        <v>0</v>
      </c>
      <c r="M176" s="179">
        <f t="shared" ca="1" si="47"/>
        <v>0</v>
      </c>
      <c r="N176" s="179">
        <f t="shared" ca="1" si="48"/>
        <v>0</v>
      </c>
      <c r="O176" s="180">
        <f t="shared" ca="1" si="39"/>
        <v>0</v>
      </c>
      <c r="P176" s="181">
        <f t="shared" ca="1" si="49"/>
        <v>0</v>
      </c>
      <c r="Q176" s="182">
        <f t="shared" ca="1" si="40"/>
        <v>0</v>
      </c>
      <c r="R176" s="182">
        <f ca="1">IF(LEN(B176)&gt;0,'11'!R176-'11'!Q176,"")</f>
        <v>0</v>
      </c>
      <c r="S176" s="183"/>
      <c r="T176" s="33"/>
      <c r="U176" s="33"/>
      <c r="V176" s="33"/>
      <c r="W176" s="33"/>
      <c r="X176" s="33"/>
      <c r="Y176" s="33"/>
      <c r="AB176" s="243">
        <f>ROW()</f>
        <v>176</v>
      </c>
      <c r="AC176" s="118">
        <f t="shared" ca="1" si="22"/>
        <v>0</v>
      </c>
      <c r="AD176" s="118">
        <f t="shared" ca="1" si="23"/>
        <v>0</v>
      </c>
      <c r="AE176" s="119" t="str">
        <f t="shared" ca="1" si="41"/>
        <v>-</v>
      </c>
      <c r="AF176" s="118" t="str">
        <f t="shared" ca="1" si="42"/>
        <v>-</v>
      </c>
      <c r="AG176" s="119" t="str">
        <f t="shared" ca="1" si="43"/>
        <v>-</v>
      </c>
      <c r="AH176" s="118" t="str">
        <f t="shared" ca="1" si="44"/>
        <v>-</v>
      </c>
      <c r="AI176" s="118">
        <f t="shared" ca="1" si="45"/>
        <v>0</v>
      </c>
      <c r="AJ176" s="120">
        <f t="shared" ca="1" si="46"/>
        <v>0</v>
      </c>
      <c r="AK176" s="118">
        <f t="shared" ca="1" si="24"/>
        <v>0</v>
      </c>
      <c r="AL176" s="118">
        <f t="shared" ca="1" si="25"/>
        <v>0</v>
      </c>
    </row>
    <row r="177" spans="1:38" ht="27" customHeight="1" x14ac:dyDescent="0.25">
      <c r="A177" s="53">
        <f>'OSNOVNA PLAČA'!A171</f>
        <v>162</v>
      </c>
      <c r="B177" s="333" t="str">
        <f t="shared" ca="1" si="21"/>
        <v>A162</v>
      </c>
      <c r="C177" s="333"/>
      <c r="D177" s="54" t="str">
        <f>IF(LEN('OSNOVNA PLAČA'!C171)&gt;0,'OSNOVNA PLAČA'!C171,"")</f>
        <v/>
      </c>
      <c r="E177" s="55" t="str">
        <f>IF(LEN('OSNOVNA PLAČA'!D171)&gt;0,'OSNOVNA PLAČA'!D171,"")</f>
        <v/>
      </c>
      <c r="F177" s="164">
        <f ca="1">IF(LEN(B177)&gt;0,'OBRAČUNANA OSNOVNA PLAČA'!P171,"")</f>
        <v>0</v>
      </c>
      <c r="G177" s="57"/>
      <c r="H177" s="57"/>
      <c r="I177" s="57"/>
      <c r="J177" s="57"/>
      <c r="K177" s="57"/>
      <c r="L177" s="178">
        <f t="shared" si="38"/>
        <v>0</v>
      </c>
      <c r="M177" s="179">
        <f t="shared" ca="1" si="47"/>
        <v>0</v>
      </c>
      <c r="N177" s="179">
        <f t="shared" ca="1" si="48"/>
        <v>0</v>
      </c>
      <c r="O177" s="180">
        <f t="shared" ca="1" si="39"/>
        <v>0</v>
      </c>
      <c r="P177" s="181">
        <f t="shared" ca="1" si="49"/>
        <v>0</v>
      </c>
      <c r="Q177" s="182">
        <f t="shared" ca="1" si="40"/>
        <v>0</v>
      </c>
      <c r="R177" s="182">
        <f ca="1">IF(LEN(B177)&gt;0,'11'!R177-'11'!Q177,"")</f>
        <v>0</v>
      </c>
      <c r="S177" s="183"/>
      <c r="T177" s="33"/>
      <c r="U177" s="33"/>
      <c r="V177" s="33"/>
      <c r="W177" s="33"/>
      <c r="X177" s="33"/>
      <c r="Y177" s="33"/>
      <c r="AB177" s="243">
        <f>ROW()</f>
        <v>177</v>
      </c>
      <c r="AC177" s="118">
        <f t="shared" ca="1" si="22"/>
        <v>0</v>
      </c>
      <c r="AD177" s="118">
        <f t="shared" ca="1" si="23"/>
        <v>0</v>
      </c>
      <c r="AE177" s="119" t="str">
        <f t="shared" ca="1" si="41"/>
        <v>-</v>
      </c>
      <c r="AF177" s="118" t="str">
        <f t="shared" ca="1" si="42"/>
        <v>-</v>
      </c>
      <c r="AG177" s="119" t="str">
        <f t="shared" ca="1" si="43"/>
        <v>-</v>
      </c>
      <c r="AH177" s="118" t="str">
        <f t="shared" ca="1" si="44"/>
        <v>-</v>
      </c>
      <c r="AI177" s="118">
        <f t="shared" ca="1" si="45"/>
        <v>0</v>
      </c>
      <c r="AJ177" s="120">
        <f t="shared" ca="1" si="46"/>
        <v>0</v>
      </c>
      <c r="AK177" s="118">
        <f t="shared" ca="1" si="24"/>
        <v>0</v>
      </c>
      <c r="AL177" s="118">
        <f t="shared" ca="1" si="25"/>
        <v>0</v>
      </c>
    </row>
    <row r="178" spans="1:38" ht="27" customHeight="1" x14ac:dyDescent="0.25">
      <c r="A178" s="53">
        <f>'OSNOVNA PLAČA'!A172</f>
        <v>163</v>
      </c>
      <c r="B178" s="333" t="str">
        <f t="shared" ca="1" si="21"/>
        <v>A163</v>
      </c>
      <c r="C178" s="333"/>
      <c r="D178" s="54" t="str">
        <f>IF(LEN('OSNOVNA PLAČA'!C172)&gt;0,'OSNOVNA PLAČA'!C172,"")</f>
        <v/>
      </c>
      <c r="E178" s="55" t="str">
        <f>IF(LEN('OSNOVNA PLAČA'!D172)&gt;0,'OSNOVNA PLAČA'!D172,"")</f>
        <v/>
      </c>
      <c r="F178" s="164">
        <f ca="1">IF(LEN(B178)&gt;0,'OBRAČUNANA OSNOVNA PLAČA'!P172,"")</f>
        <v>0</v>
      </c>
      <c r="G178" s="57"/>
      <c r="H178" s="57"/>
      <c r="I178" s="57"/>
      <c r="J178" s="57"/>
      <c r="K178" s="57"/>
      <c r="L178" s="178">
        <f t="shared" si="38"/>
        <v>0</v>
      </c>
      <c r="M178" s="179">
        <f t="shared" ca="1" si="47"/>
        <v>0</v>
      </c>
      <c r="N178" s="179">
        <f t="shared" ca="1" si="48"/>
        <v>0</v>
      </c>
      <c r="O178" s="180">
        <f t="shared" ca="1" si="39"/>
        <v>0</v>
      </c>
      <c r="P178" s="181">
        <f t="shared" ca="1" si="49"/>
        <v>0</v>
      </c>
      <c r="Q178" s="182">
        <f t="shared" ca="1" si="40"/>
        <v>0</v>
      </c>
      <c r="R178" s="182">
        <f ca="1">IF(LEN(B178)&gt;0,'11'!R178-'11'!Q178,"")</f>
        <v>0</v>
      </c>
      <c r="S178" s="183"/>
      <c r="T178" s="33"/>
      <c r="U178" s="33"/>
      <c r="V178" s="33"/>
      <c r="W178" s="33"/>
      <c r="X178" s="33"/>
      <c r="Y178" s="33"/>
      <c r="AB178" s="243">
        <f>ROW()</f>
        <v>178</v>
      </c>
      <c r="AC178" s="118">
        <f t="shared" ca="1" si="22"/>
        <v>0</v>
      </c>
      <c r="AD178" s="118">
        <f t="shared" ca="1" si="23"/>
        <v>0</v>
      </c>
      <c r="AE178" s="119" t="str">
        <f t="shared" ca="1" si="41"/>
        <v>-</v>
      </c>
      <c r="AF178" s="118" t="str">
        <f t="shared" ca="1" si="42"/>
        <v>-</v>
      </c>
      <c r="AG178" s="119" t="str">
        <f t="shared" ca="1" si="43"/>
        <v>-</v>
      </c>
      <c r="AH178" s="118" t="str">
        <f t="shared" ca="1" si="44"/>
        <v>-</v>
      </c>
      <c r="AI178" s="118">
        <f t="shared" ca="1" si="45"/>
        <v>0</v>
      </c>
      <c r="AJ178" s="120">
        <f t="shared" ca="1" si="46"/>
        <v>0</v>
      </c>
      <c r="AK178" s="118">
        <f t="shared" ca="1" si="24"/>
        <v>0</v>
      </c>
      <c r="AL178" s="118">
        <f t="shared" ca="1" si="25"/>
        <v>0</v>
      </c>
    </row>
    <row r="179" spans="1:38" ht="27" customHeight="1" x14ac:dyDescent="0.25">
      <c r="A179" s="53">
        <f>'OSNOVNA PLAČA'!A173</f>
        <v>164</v>
      </c>
      <c r="B179" s="333" t="str">
        <f t="shared" ca="1" si="21"/>
        <v>A164</v>
      </c>
      <c r="C179" s="333"/>
      <c r="D179" s="54" t="str">
        <f>IF(LEN('OSNOVNA PLAČA'!C173)&gt;0,'OSNOVNA PLAČA'!C173,"")</f>
        <v/>
      </c>
      <c r="E179" s="55" t="str">
        <f>IF(LEN('OSNOVNA PLAČA'!D173)&gt;0,'OSNOVNA PLAČA'!D173,"")</f>
        <v/>
      </c>
      <c r="F179" s="164">
        <f ca="1">IF(LEN(B179)&gt;0,'OBRAČUNANA OSNOVNA PLAČA'!P173,"")</f>
        <v>0</v>
      </c>
      <c r="G179" s="57"/>
      <c r="H179" s="57"/>
      <c r="I179" s="57"/>
      <c r="J179" s="57"/>
      <c r="K179" s="57"/>
      <c r="L179" s="178">
        <f t="shared" si="38"/>
        <v>0</v>
      </c>
      <c r="M179" s="179">
        <f t="shared" ca="1" si="47"/>
        <v>0</v>
      </c>
      <c r="N179" s="179">
        <f t="shared" ca="1" si="48"/>
        <v>0</v>
      </c>
      <c r="O179" s="180">
        <f t="shared" ca="1" si="39"/>
        <v>0</v>
      </c>
      <c r="P179" s="181">
        <f t="shared" ca="1" si="49"/>
        <v>0</v>
      </c>
      <c r="Q179" s="182">
        <f t="shared" ca="1" si="40"/>
        <v>0</v>
      </c>
      <c r="R179" s="182">
        <f ca="1">IF(LEN(B179)&gt;0,'11'!R179-'11'!Q179,"")</f>
        <v>0</v>
      </c>
      <c r="S179" s="183"/>
      <c r="T179" s="33"/>
      <c r="U179" s="33"/>
      <c r="V179" s="33"/>
      <c r="W179" s="33"/>
      <c r="X179" s="33"/>
      <c r="Y179" s="33"/>
      <c r="AB179" s="243">
        <f>ROW()</f>
        <v>179</v>
      </c>
      <c r="AC179" s="118">
        <f t="shared" ca="1" si="22"/>
        <v>0</v>
      </c>
      <c r="AD179" s="118">
        <f t="shared" ca="1" si="23"/>
        <v>0</v>
      </c>
      <c r="AE179" s="119" t="str">
        <f t="shared" ca="1" si="41"/>
        <v>-</v>
      </c>
      <c r="AF179" s="118" t="str">
        <f t="shared" ca="1" si="42"/>
        <v>-</v>
      </c>
      <c r="AG179" s="119" t="str">
        <f t="shared" ca="1" si="43"/>
        <v>-</v>
      </c>
      <c r="AH179" s="118" t="str">
        <f t="shared" ca="1" si="44"/>
        <v>-</v>
      </c>
      <c r="AI179" s="118">
        <f t="shared" ca="1" si="45"/>
        <v>0</v>
      </c>
      <c r="AJ179" s="120">
        <f t="shared" ca="1" si="46"/>
        <v>0</v>
      </c>
      <c r="AK179" s="118">
        <f t="shared" ca="1" si="24"/>
        <v>0</v>
      </c>
      <c r="AL179" s="118">
        <f t="shared" ca="1" si="25"/>
        <v>0</v>
      </c>
    </row>
    <row r="180" spans="1:38" ht="27" customHeight="1" x14ac:dyDescent="0.25">
      <c r="A180" s="53">
        <f>'OSNOVNA PLAČA'!A174</f>
        <v>165</v>
      </c>
      <c r="B180" s="333" t="str">
        <f t="shared" ca="1" si="21"/>
        <v>A165</v>
      </c>
      <c r="C180" s="333"/>
      <c r="D180" s="54" t="str">
        <f>IF(LEN('OSNOVNA PLAČA'!C174)&gt;0,'OSNOVNA PLAČA'!C174,"")</f>
        <v/>
      </c>
      <c r="E180" s="55" t="str">
        <f>IF(LEN('OSNOVNA PLAČA'!D174)&gt;0,'OSNOVNA PLAČA'!D174,"")</f>
        <v/>
      </c>
      <c r="F180" s="164">
        <f ca="1">IF(LEN(B180)&gt;0,'OBRAČUNANA OSNOVNA PLAČA'!P174,"")</f>
        <v>0</v>
      </c>
      <c r="G180" s="57"/>
      <c r="H180" s="57"/>
      <c r="I180" s="57"/>
      <c r="J180" s="57"/>
      <c r="K180" s="57"/>
      <c r="L180" s="178">
        <f t="shared" si="38"/>
        <v>0</v>
      </c>
      <c r="M180" s="179">
        <f t="shared" ca="1" si="47"/>
        <v>0</v>
      </c>
      <c r="N180" s="179">
        <f t="shared" ca="1" si="48"/>
        <v>0</v>
      </c>
      <c r="O180" s="180">
        <f t="shared" ca="1" si="39"/>
        <v>0</v>
      </c>
      <c r="P180" s="181">
        <f t="shared" ca="1" si="49"/>
        <v>0</v>
      </c>
      <c r="Q180" s="182">
        <f t="shared" ca="1" si="40"/>
        <v>0</v>
      </c>
      <c r="R180" s="182">
        <f ca="1">IF(LEN(B180)&gt;0,'11'!R180-'11'!Q180,"")</f>
        <v>0</v>
      </c>
      <c r="S180" s="183"/>
      <c r="T180" s="33"/>
      <c r="U180" s="33"/>
      <c r="V180" s="33"/>
      <c r="W180" s="33"/>
      <c r="X180" s="33"/>
      <c r="Y180" s="33"/>
      <c r="AB180" s="243">
        <f>ROW()</f>
        <v>180</v>
      </c>
      <c r="AC180" s="118">
        <f t="shared" ca="1" si="22"/>
        <v>0</v>
      </c>
      <c r="AD180" s="118">
        <f t="shared" ca="1" si="23"/>
        <v>0</v>
      </c>
      <c r="AE180" s="119" t="str">
        <f t="shared" ca="1" si="41"/>
        <v>-</v>
      </c>
      <c r="AF180" s="118" t="str">
        <f t="shared" ca="1" si="42"/>
        <v>-</v>
      </c>
      <c r="AG180" s="119" t="str">
        <f t="shared" ca="1" si="43"/>
        <v>-</v>
      </c>
      <c r="AH180" s="118" t="str">
        <f t="shared" ca="1" si="44"/>
        <v>-</v>
      </c>
      <c r="AI180" s="118">
        <f t="shared" ca="1" si="45"/>
        <v>0</v>
      </c>
      <c r="AJ180" s="120">
        <f t="shared" ca="1" si="46"/>
        <v>0</v>
      </c>
      <c r="AK180" s="118">
        <f t="shared" ca="1" si="24"/>
        <v>0</v>
      </c>
      <c r="AL180" s="118">
        <f t="shared" ca="1" si="25"/>
        <v>0</v>
      </c>
    </row>
    <row r="181" spans="1:38" ht="27" customHeight="1" x14ac:dyDescent="0.25">
      <c r="A181" s="53">
        <f>'OSNOVNA PLAČA'!A175</f>
        <v>166</v>
      </c>
      <c r="B181" s="333" t="str">
        <f t="shared" ca="1" si="21"/>
        <v>A166</v>
      </c>
      <c r="C181" s="333"/>
      <c r="D181" s="54" t="str">
        <f>IF(LEN('OSNOVNA PLAČA'!C175)&gt;0,'OSNOVNA PLAČA'!C175,"")</f>
        <v/>
      </c>
      <c r="E181" s="55" t="str">
        <f>IF(LEN('OSNOVNA PLAČA'!D175)&gt;0,'OSNOVNA PLAČA'!D175,"")</f>
        <v/>
      </c>
      <c r="F181" s="164">
        <f ca="1">IF(LEN(B181)&gt;0,'OBRAČUNANA OSNOVNA PLAČA'!P175,"")</f>
        <v>0</v>
      </c>
      <c r="G181" s="57"/>
      <c r="H181" s="57"/>
      <c r="I181" s="57"/>
      <c r="J181" s="57"/>
      <c r="K181" s="57"/>
      <c r="L181" s="178">
        <f t="shared" si="38"/>
        <v>0</v>
      </c>
      <c r="M181" s="179">
        <f t="shared" ca="1" si="47"/>
        <v>0</v>
      </c>
      <c r="N181" s="179">
        <f t="shared" ca="1" si="48"/>
        <v>0</v>
      </c>
      <c r="O181" s="180">
        <f t="shared" ca="1" si="39"/>
        <v>0</v>
      </c>
      <c r="P181" s="181">
        <f t="shared" ca="1" si="49"/>
        <v>0</v>
      </c>
      <c r="Q181" s="182">
        <f t="shared" ca="1" si="40"/>
        <v>0</v>
      </c>
      <c r="R181" s="182">
        <f ca="1">IF(LEN(B181)&gt;0,'11'!R181-'11'!Q181,"")</f>
        <v>0</v>
      </c>
      <c r="S181" s="183"/>
      <c r="T181" s="33"/>
      <c r="U181" s="33"/>
      <c r="V181" s="33"/>
      <c r="W181" s="33"/>
      <c r="X181" s="33"/>
      <c r="Y181" s="33"/>
      <c r="AB181" s="243">
        <f>ROW()</f>
        <v>181</v>
      </c>
      <c r="AC181" s="118">
        <f t="shared" ca="1" si="22"/>
        <v>0</v>
      </c>
      <c r="AD181" s="118">
        <f t="shared" ca="1" si="23"/>
        <v>0</v>
      </c>
      <c r="AE181" s="119" t="str">
        <f t="shared" ca="1" si="41"/>
        <v>-</v>
      </c>
      <c r="AF181" s="118" t="str">
        <f t="shared" ca="1" si="42"/>
        <v>-</v>
      </c>
      <c r="AG181" s="119" t="str">
        <f t="shared" ca="1" si="43"/>
        <v>-</v>
      </c>
      <c r="AH181" s="118" t="str">
        <f t="shared" ca="1" si="44"/>
        <v>-</v>
      </c>
      <c r="AI181" s="118">
        <f t="shared" ca="1" si="45"/>
        <v>0</v>
      </c>
      <c r="AJ181" s="120">
        <f t="shared" ca="1" si="46"/>
        <v>0</v>
      </c>
      <c r="AK181" s="118">
        <f t="shared" ca="1" si="24"/>
        <v>0</v>
      </c>
      <c r="AL181" s="118">
        <f t="shared" ca="1" si="25"/>
        <v>0</v>
      </c>
    </row>
    <row r="182" spans="1:38" ht="27" customHeight="1" x14ac:dyDescent="0.25">
      <c r="A182" s="53">
        <f>'OSNOVNA PLAČA'!A176</f>
        <v>167</v>
      </c>
      <c r="B182" s="333" t="str">
        <f t="shared" ca="1" si="21"/>
        <v>A167</v>
      </c>
      <c r="C182" s="333"/>
      <c r="D182" s="54" t="str">
        <f>IF(LEN('OSNOVNA PLAČA'!C176)&gt;0,'OSNOVNA PLAČA'!C176,"")</f>
        <v/>
      </c>
      <c r="E182" s="55" t="str">
        <f>IF(LEN('OSNOVNA PLAČA'!D176)&gt;0,'OSNOVNA PLAČA'!D176,"")</f>
        <v/>
      </c>
      <c r="F182" s="164">
        <f ca="1">IF(LEN(B182)&gt;0,'OBRAČUNANA OSNOVNA PLAČA'!P176,"")</f>
        <v>0</v>
      </c>
      <c r="G182" s="57"/>
      <c r="H182" s="57"/>
      <c r="I182" s="57"/>
      <c r="J182" s="57"/>
      <c r="K182" s="57"/>
      <c r="L182" s="178">
        <f t="shared" si="38"/>
        <v>0</v>
      </c>
      <c r="M182" s="179">
        <f t="shared" ca="1" si="47"/>
        <v>0</v>
      </c>
      <c r="N182" s="179">
        <f t="shared" ca="1" si="48"/>
        <v>0</v>
      </c>
      <c r="O182" s="180">
        <f t="shared" ca="1" si="39"/>
        <v>0</v>
      </c>
      <c r="P182" s="181">
        <f t="shared" ca="1" si="49"/>
        <v>0</v>
      </c>
      <c r="Q182" s="182">
        <f t="shared" ca="1" si="40"/>
        <v>0</v>
      </c>
      <c r="R182" s="182">
        <f ca="1">IF(LEN(B182)&gt;0,'11'!R182-'11'!Q182,"")</f>
        <v>0</v>
      </c>
      <c r="S182" s="183"/>
      <c r="T182" s="33"/>
      <c r="U182" s="33"/>
      <c r="V182" s="33"/>
      <c r="W182" s="33"/>
      <c r="X182" s="33"/>
      <c r="Y182" s="33"/>
      <c r="AB182" s="243">
        <f>ROW()</f>
        <v>182</v>
      </c>
      <c r="AC182" s="118">
        <f t="shared" ca="1" si="22"/>
        <v>0</v>
      </c>
      <c r="AD182" s="118">
        <f t="shared" ca="1" si="23"/>
        <v>0</v>
      </c>
      <c r="AE182" s="119" t="str">
        <f t="shared" ca="1" si="41"/>
        <v>-</v>
      </c>
      <c r="AF182" s="118" t="str">
        <f t="shared" ca="1" si="42"/>
        <v>-</v>
      </c>
      <c r="AG182" s="119" t="str">
        <f t="shared" ca="1" si="43"/>
        <v>-</v>
      </c>
      <c r="AH182" s="118" t="str">
        <f t="shared" ca="1" si="44"/>
        <v>-</v>
      </c>
      <c r="AI182" s="118">
        <f t="shared" ca="1" si="45"/>
        <v>0</v>
      </c>
      <c r="AJ182" s="120">
        <f t="shared" ca="1" si="46"/>
        <v>0</v>
      </c>
      <c r="AK182" s="118">
        <f t="shared" ca="1" si="24"/>
        <v>0</v>
      </c>
      <c r="AL182" s="118">
        <f t="shared" ca="1" si="25"/>
        <v>0</v>
      </c>
    </row>
    <row r="183" spans="1:38" ht="27" customHeight="1" x14ac:dyDescent="0.25">
      <c r="A183" s="53">
        <f>'OSNOVNA PLAČA'!A177</f>
        <v>168</v>
      </c>
      <c r="B183" s="333" t="str">
        <f t="shared" ca="1" si="21"/>
        <v>A168</v>
      </c>
      <c r="C183" s="333"/>
      <c r="D183" s="54" t="str">
        <f>IF(LEN('OSNOVNA PLAČA'!C177)&gt;0,'OSNOVNA PLAČA'!C177,"")</f>
        <v/>
      </c>
      <c r="E183" s="55" t="str">
        <f>IF(LEN('OSNOVNA PLAČA'!D177)&gt;0,'OSNOVNA PLAČA'!D177,"")</f>
        <v/>
      </c>
      <c r="F183" s="164">
        <f ca="1">IF(LEN(B183)&gt;0,'OBRAČUNANA OSNOVNA PLAČA'!P177,"")</f>
        <v>0</v>
      </c>
      <c r="G183" s="57"/>
      <c r="H183" s="57"/>
      <c r="I183" s="57"/>
      <c r="J183" s="57"/>
      <c r="K183" s="57"/>
      <c r="L183" s="178">
        <f t="shared" si="38"/>
        <v>0</v>
      </c>
      <c r="M183" s="179">
        <f t="shared" ca="1" si="47"/>
        <v>0</v>
      </c>
      <c r="N183" s="179">
        <f t="shared" ca="1" si="48"/>
        <v>0</v>
      </c>
      <c r="O183" s="180">
        <f t="shared" ca="1" si="39"/>
        <v>0</v>
      </c>
      <c r="P183" s="181">
        <f t="shared" ca="1" si="49"/>
        <v>0</v>
      </c>
      <c r="Q183" s="182">
        <f t="shared" ca="1" si="40"/>
        <v>0</v>
      </c>
      <c r="R183" s="182">
        <f ca="1">IF(LEN(B183)&gt;0,'11'!R183-'11'!Q183,"")</f>
        <v>0</v>
      </c>
      <c r="S183" s="183"/>
      <c r="T183" s="33"/>
      <c r="U183" s="33"/>
      <c r="V183" s="33"/>
      <c r="W183" s="33"/>
      <c r="X183" s="33"/>
      <c r="Y183" s="33"/>
      <c r="AB183" s="243">
        <f>ROW()</f>
        <v>183</v>
      </c>
      <c r="AC183" s="118">
        <f t="shared" ca="1" si="22"/>
        <v>0</v>
      </c>
      <c r="AD183" s="118">
        <f t="shared" ca="1" si="23"/>
        <v>0</v>
      </c>
      <c r="AE183" s="119" t="str">
        <f t="shared" ca="1" si="41"/>
        <v>-</v>
      </c>
      <c r="AF183" s="118" t="str">
        <f t="shared" ca="1" si="42"/>
        <v>-</v>
      </c>
      <c r="AG183" s="119" t="str">
        <f t="shared" ca="1" si="43"/>
        <v>-</v>
      </c>
      <c r="AH183" s="118" t="str">
        <f t="shared" ca="1" si="44"/>
        <v>-</v>
      </c>
      <c r="AI183" s="118">
        <f t="shared" ca="1" si="45"/>
        <v>0</v>
      </c>
      <c r="AJ183" s="120">
        <f t="shared" ca="1" si="46"/>
        <v>0</v>
      </c>
      <c r="AK183" s="118">
        <f t="shared" ca="1" si="24"/>
        <v>0</v>
      </c>
      <c r="AL183" s="118">
        <f t="shared" ca="1" si="25"/>
        <v>0</v>
      </c>
    </row>
    <row r="184" spans="1:38" ht="27" customHeight="1" x14ac:dyDescent="0.25">
      <c r="A184" s="53">
        <f>'OSNOVNA PLAČA'!A178</f>
        <v>169</v>
      </c>
      <c r="B184" s="333" t="str">
        <f t="shared" ca="1" si="21"/>
        <v>A169</v>
      </c>
      <c r="C184" s="333"/>
      <c r="D184" s="54" t="str">
        <f>IF(LEN('OSNOVNA PLAČA'!C178)&gt;0,'OSNOVNA PLAČA'!C178,"")</f>
        <v/>
      </c>
      <c r="E184" s="55" t="str">
        <f>IF(LEN('OSNOVNA PLAČA'!D178)&gt;0,'OSNOVNA PLAČA'!D178,"")</f>
        <v/>
      </c>
      <c r="F184" s="164">
        <f ca="1">IF(LEN(B184)&gt;0,'OBRAČUNANA OSNOVNA PLAČA'!P178,"")</f>
        <v>0</v>
      </c>
      <c r="G184" s="57"/>
      <c r="H184" s="57"/>
      <c r="I184" s="57"/>
      <c r="J184" s="57"/>
      <c r="K184" s="57"/>
      <c r="L184" s="178">
        <f t="shared" si="38"/>
        <v>0</v>
      </c>
      <c r="M184" s="179">
        <f t="shared" ca="1" si="47"/>
        <v>0</v>
      </c>
      <c r="N184" s="179">
        <f t="shared" ca="1" si="48"/>
        <v>0</v>
      </c>
      <c r="O184" s="180">
        <f t="shared" ca="1" si="39"/>
        <v>0</v>
      </c>
      <c r="P184" s="181">
        <f t="shared" ca="1" si="49"/>
        <v>0</v>
      </c>
      <c r="Q184" s="182">
        <f t="shared" ca="1" si="40"/>
        <v>0</v>
      </c>
      <c r="R184" s="182">
        <f ca="1">IF(LEN(B184)&gt;0,'11'!R184-'11'!Q184,"")</f>
        <v>0</v>
      </c>
      <c r="S184" s="183"/>
      <c r="T184" s="33"/>
      <c r="U184" s="33"/>
      <c r="V184" s="33"/>
      <c r="W184" s="33"/>
      <c r="X184" s="33"/>
      <c r="Y184" s="33"/>
      <c r="AB184" s="243">
        <f>ROW()</f>
        <v>184</v>
      </c>
      <c r="AC184" s="118">
        <f t="shared" ca="1" si="22"/>
        <v>0</v>
      </c>
      <c r="AD184" s="118">
        <f t="shared" ca="1" si="23"/>
        <v>0</v>
      </c>
      <c r="AE184" s="119" t="str">
        <f t="shared" ca="1" si="41"/>
        <v>-</v>
      </c>
      <c r="AF184" s="118" t="str">
        <f t="shared" ca="1" si="42"/>
        <v>-</v>
      </c>
      <c r="AG184" s="119" t="str">
        <f t="shared" ca="1" si="43"/>
        <v>-</v>
      </c>
      <c r="AH184" s="118" t="str">
        <f t="shared" ca="1" si="44"/>
        <v>-</v>
      </c>
      <c r="AI184" s="118">
        <f t="shared" ca="1" si="45"/>
        <v>0</v>
      </c>
      <c r="AJ184" s="120">
        <f t="shared" ca="1" si="46"/>
        <v>0</v>
      </c>
      <c r="AK184" s="118">
        <f t="shared" ca="1" si="24"/>
        <v>0</v>
      </c>
      <c r="AL184" s="118">
        <f t="shared" ca="1" si="25"/>
        <v>0</v>
      </c>
    </row>
    <row r="185" spans="1:38" ht="27" customHeight="1" x14ac:dyDescent="0.25">
      <c r="A185" s="53">
        <f>'OSNOVNA PLAČA'!A179</f>
        <v>170</v>
      </c>
      <c r="B185" s="333" t="str">
        <f t="shared" ca="1" si="21"/>
        <v>A170</v>
      </c>
      <c r="C185" s="333"/>
      <c r="D185" s="54" t="str">
        <f>IF(LEN('OSNOVNA PLAČA'!C179)&gt;0,'OSNOVNA PLAČA'!C179,"")</f>
        <v/>
      </c>
      <c r="E185" s="55" t="str">
        <f>IF(LEN('OSNOVNA PLAČA'!D179)&gt;0,'OSNOVNA PLAČA'!D179,"")</f>
        <v/>
      </c>
      <c r="F185" s="164">
        <f ca="1">IF(LEN(B185)&gt;0,'OBRAČUNANA OSNOVNA PLAČA'!P179,"")</f>
        <v>0</v>
      </c>
      <c r="G185" s="57"/>
      <c r="H185" s="57"/>
      <c r="I185" s="57"/>
      <c r="J185" s="57"/>
      <c r="K185" s="57"/>
      <c r="L185" s="178">
        <f t="shared" si="38"/>
        <v>0</v>
      </c>
      <c r="M185" s="179">
        <f t="shared" ca="1" si="47"/>
        <v>0</v>
      </c>
      <c r="N185" s="179">
        <f t="shared" ca="1" si="48"/>
        <v>0</v>
      </c>
      <c r="O185" s="180">
        <f t="shared" ca="1" si="39"/>
        <v>0</v>
      </c>
      <c r="P185" s="181">
        <f t="shared" ca="1" si="49"/>
        <v>0</v>
      </c>
      <c r="Q185" s="182">
        <f t="shared" ca="1" si="40"/>
        <v>0</v>
      </c>
      <c r="R185" s="182">
        <f ca="1">IF(LEN(B185)&gt;0,'11'!R185-'11'!Q185,"")</f>
        <v>0</v>
      </c>
      <c r="S185" s="183"/>
      <c r="T185" s="33"/>
      <c r="U185" s="33"/>
      <c r="V185" s="33"/>
      <c r="W185" s="33"/>
      <c r="X185" s="33"/>
      <c r="Y185" s="33"/>
      <c r="AB185" s="243">
        <f>ROW()</f>
        <v>185</v>
      </c>
      <c r="AC185" s="118">
        <f t="shared" ca="1" si="22"/>
        <v>0</v>
      </c>
      <c r="AD185" s="118">
        <f t="shared" ca="1" si="23"/>
        <v>0</v>
      </c>
      <c r="AE185" s="119" t="str">
        <f t="shared" ca="1" si="41"/>
        <v>-</v>
      </c>
      <c r="AF185" s="118" t="str">
        <f t="shared" ca="1" si="42"/>
        <v>-</v>
      </c>
      <c r="AG185" s="119" t="str">
        <f t="shared" ca="1" si="43"/>
        <v>-</v>
      </c>
      <c r="AH185" s="118" t="str">
        <f t="shared" ca="1" si="44"/>
        <v>-</v>
      </c>
      <c r="AI185" s="118">
        <f t="shared" ca="1" si="45"/>
        <v>0</v>
      </c>
      <c r="AJ185" s="120">
        <f t="shared" ca="1" si="46"/>
        <v>0</v>
      </c>
      <c r="AK185" s="118">
        <f t="shared" ca="1" si="24"/>
        <v>0</v>
      </c>
      <c r="AL185" s="118">
        <f t="shared" ca="1" si="25"/>
        <v>0</v>
      </c>
    </row>
    <row r="186" spans="1:38" ht="27" customHeight="1" x14ac:dyDescent="0.25">
      <c r="A186" s="53">
        <f>'OSNOVNA PLAČA'!A180</f>
        <v>171</v>
      </c>
      <c r="B186" s="333" t="str">
        <f t="shared" ca="1" si="21"/>
        <v>A171</v>
      </c>
      <c r="C186" s="333"/>
      <c r="D186" s="54" t="str">
        <f>IF(LEN('OSNOVNA PLAČA'!C180)&gt;0,'OSNOVNA PLAČA'!C180,"")</f>
        <v/>
      </c>
      <c r="E186" s="55" t="str">
        <f>IF(LEN('OSNOVNA PLAČA'!D180)&gt;0,'OSNOVNA PLAČA'!D180,"")</f>
        <v/>
      </c>
      <c r="F186" s="164">
        <f ca="1">IF(LEN(B186)&gt;0,'OBRAČUNANA OSNOVNA PLAČA'!P180,"")</f>
        <v>0</v>
      </c>
      <c r="G186" s="57"/>
      <c r="H186" s="57"/>
      <c r="I186" s="57"/>
      <c r="J186" s="57"/>
      <c r="K186" s="57"/>
      <c r="L186" s="178">
        <f t="shared" si="38"/>
        <v>0</v>
      </c>
      <c r="M186" s="179">
        <f t="shared" ca="1" si="47"/>
        <v>0</v>
      </c>
      <c r="N186" s="179">
        <f t="shared" ca="1" si="48"/>
        <v>0</v>
      </c>
      <c r="O186" s="180">
        <f t="shared" ca="1" si="39"/>
        <v>0</v>
      </c>
      <c r="P186" s="181">
        <f t="shared" ca="1" si="49"/>
        <v>0</v>
      </c>
      <c r="Q186" s="182">
        <f t="shared" ca="1" si="40"/>
        <v>0</v>
      </c>
      <c r="R186" s="182">
        <f ca="1">IF(LEN(B186)&gt;0,'11'!R186-'11'!Q186,"")</f>
        <v>0</v>
      </c>
      <c r="S186" s="183"/>
      <c r="T186" s="33"/>
      <c r="U186" s="33"/>
      <c r="V186" s="33"/>
      <c r="W186" s="33"/>
      <c r="X186" s="33"/>
      <c r="Y186" s="33"/>
      <c r="AB186" s="243">
        <f>ROW()</f>
        <v>186</v>
      </c>
      <c r="AC186" s="118">
        <f t="shared" ca="1" si="22"/>
        <v>0</v>
      </c>
      <c r="AD186" s="118">
        <f t="shared" ca="1" si="23"/>
        <v>0</v>
      </c>
      <c r="AE186" s="119" t="str">
        <f t="shared" ca="1" si="41"/>
        <v>-</v>
      </c>
      <c r="AF186" s="118" t="str">
        <f t="shared" ca="1" si="42"/>
        <v>-</v>
      </c>
      <c r="AG186" s="119" t="str">
        <f t="shared" ca="1" si="43"/>
        <v>-</v>
      </c>
      <c r="AH186" s="118" t="str">
        <f t="shared" ca="1" si="44"/>
        <v>-</v>
      </c>
      <c r="AI186" s="118">
        <f t="shared" ca="1" si="45"/>
        <v>0</v>
      </c>
      <c r="AJ186" s="120">
        <f t="shared" ca="1" si="46"/>
        <v>0</v>
      </c>
      <c r="AK186" s="118">
        <f t="shared" ca="1" si="24"/>
        <v>0</v>
      </c>
      <c r="AL186" s="118">
        <f t="shared" ca="1" si="25"/>
        <v>0</v>
      </c>
    </row>
    <row r="187" spans="1:38" ht="27" customHeight="1" x14ac:dyDescent="0.25">
      <c r="A187" s="53">
        <f>'OSNOVNA PLAČA'!A181</f>
        <v>172</v>
      </c>
      <c r="B187" s="333" t="str">
        <f t="shared" ca="1" si="21"/>
        <v>A172</v>
      </c>
      <c r="C187" s="333"/>
      <c r="D187" s="54" t="str">
        <f>IF(LEN('OSNOVNA PLAČA'!C181)&gt;0,'OSNOVNA PLAČA'!C181,"")</f>
        <v/>
      </c>
      <c r="E187" s="55" t="str">
        <f>IF(LEN('OSNOVNA PLAČA'!D181)&gt;0,'OSNOVNA PLAČA'!D181,"")</f>
        <v/>
      </c>
      <c r="F187" s="164">
        <f ca="1">IF(LEN(B187)&gt;0,'OBRAČUNANA OSNOVNA PLAČA'!P181,"")</f>
        <v>0</v>
      </c>
      <c r="G187" s="57"/>
      <c r="H187" s="57"/>
      <c r="I187" s="57"/>
      <c r="J187" s="57"/>
      <c r="K187" s="57"/>
      <c r="L187" s="178">
        <f t="shared" si="38"/>
        <v>0</v>
      </c>
      <c r="M187" s="179">
        <f t="shared" ca="1" si="47"/>
        <v>0</v>
      </c>
      <c r="N187" s="179">
        <f t="shared" ca="1" si="48"/>
        <v>0</v>
      </c>
      <c r="O187" s="180">
        <f t="shared" ca="1" si="39"/>
        <v>0</v>
      </c>
      <c r="P187" s="181">
        <f t="shared" ca="1" si="49"/>
        <v>0</v>
      </c>
      <c r="Q187" s="182">
        <f t="shared" ca="1" si="40"/>
        <v>0</v>
      </c>
      <c r="R187" s="182">
        <f ca="1">IF(LEN(B187)&gt;0,'11'!R187-'11'!Q187,"")</f>
        <v>0</v>
      </c>
      <c r="S187" s="183"/>
      <c r="T187" s="33"/>
      <c r="U187" s="33"/>
      <c r="V187" s="33"/>
      <c r="W187" s="33"/>
      <c r="X187" s="33"/>
      <c r="Y187" s="33"/>
      <c r="AB187" s="243">
        <f>ROW()</f>
        <v>187</v>
      </c>
      <c r="AC187" s="118">
        <f t="shared" ca="1" si="22"/>
        <v>0</v>
      </c>
      <c r="AD187" s="118">
        <f t="shared" ca="1" si="23"/>
        <v>0</v>
      </c>
      <c r="AE187" s="119" t="str">
        <f t="shared" ca="1" si="41"/>
        <v>-</v>
      </c>
      <c r="AF187" s="118" t="str">
        <f t="shared" ca="1" si="42"/>
        <v>-</v>
      </c>
      <c r="AG187" s="119" t="str">
        <f t="shared" ca="1" si="43"/>
        <v>-</v>
      </c>
      <c r="AH187" s="118" t="str">
        <f t="shared" ca="1" si="44"/>
        <v>-</v>
      </c>
      <c r="AI187" s="118">
        <f t="shared" ca="1" si="45"/>
        <v>0</v>
      </c>
      <c r="AJ187" s="120">
        <f t="shared" ca="1" si="46"/>
        <v>0</v>
      </c>
      <c r="AK187" s="118">
        <f t="shared" ca="1" si="24"/>
        <v>0</v>
      </c>
      <c r="AL187" s="118">
        <f t="shared" ca="1" si="25"/>
        <v>0</v>
      </c>
    </row>
    <row r="188" spans="1:38" ht="27" customHeight="1" x14ac:dyDescent="0.25">
      <c r="A188" s="53">
        <f>'OSNOVNA PLAČA'!A182</f>
        <v>173</v>
      </c>
      <c r="B188" s="333" t="str">
        <f t="shared" ca="1" si="21"/>
        <v>A173</v>
      </c>
      <c r="C188" s="333"/>
      <c r="D188" s="54" t="str">
        <f>IF(LEN('OSNOVNA PLAČA'!C182)&gt;0,'OSNOVNA PLAČA'!C182,"")</f>
        <v/>
      </c>
      <c r="E188" s="55" t="str">
        <f>IF(LEN('OSNOVNA PLAČA'!D182)&gt;0,'OSNOVNA PLAČA'!D182,"")</f>
        <v/>
      </c>
      <c r="F188" s="164">
        <f ca="1">IF(LEN(B188)&gt;0,'OBRAČUNANA OSNOVNA PLAČA'!P182,"")</f>
        <v>0</v>
      </c>
      <c r="G188" s="57"/>
      <c r="H188" s="57"/>
      <c r="I188" s="57"/>
      <c r="J188" s="57"/>
      <c r="K188" s="57"/>
      <c r="L188" s="178">
        <f t="shared" si="38"/>
        <v>0</v>
      </c>
      <c r="M188" s="179">
        <f t="shared" ca="1" si="47"/>
        <v>0</v>
      </c>
      <c r="N188" s="179">
        <f t="shared" ca="1" si="48"/>
        <v>0</v>
      </c>
      <c r="O188" s="180">
        <f t="shared" ca="1" si="39"/>
        <v>0</v>
      </c>
      <c r="P188" s="181">
        <f t="shared" ca="1" si="49"/>
        <v>0</v>
      </c>
      <c r="Q188" s="182">
        <f t="shared" ca="1" si="40"/>
        <v>0</v>
      </c>
      <c r="R188" s="182">
        <f ca="1">IF(LEN(B188)&gt;0,'11'!R188-'11'!Q188,"")</f>
        <v>0</v>
      </c>
      <c r="S188" s="183"/>
      <c r="T188" s="33"/>
      <c r="U188" s="33"/>
      <c r="V188" s="33"/>
      <c r="W188" s="33"/>
      <c r="X188" s="33"/>
      <c r="Y188" s="33"/>
      <c r="AB188" s="243">
        <f>ROW()</f>
        <v>188</v>
      </c>
      <c r="AC188" s="118">
        <f t="shared" ca="1" si="22"/>
        <v>0</v>
      </c>
      <c r="AD188" s="118">
        <f t="shared" ca="1" si="23"/>
        <v>0</v>
      </c>
      <c r="AE188" s="119" t="str">
        <f t="shared" ca="1" si="41"/>
        <v>-</v>
      </c>
      <c r="AF188" s="118" t="str">
        <f t="shared" ca="1" si="42"/>
        <v>-</v>
      </c>
      <c r="AG188" s="119" t="str">
        <f t="shared" ca="1" si="43"/>
        <v>-</v>
      </c>
      <c r="AH188" s="118" t="str">
        <f t="shared" ca="1" si="44"/>
        <v>-</v>
      </c>
      <c r="AI188" s="118">
        <f t="shared" ca="1" si="45"/>
        <v>0</v>
      </c>
      <c r="AJ188" s="120">
        <f t="shared" ca="1" si="46"/>
        <v>0</v>
      </c>
      <c r="AK188" s="118">
        <f t="shared" ca="1" si="24"/>
        <v>0</v>
      </c>
      <c r="AL188" s="118">
        <f t="shared" ca="1" si="25"/>
        <v>0</v>
      </c>
    </row>
    <row r="189" spans="1:38" ht="27" customHeight="1" x14ac:dyDescent="0.25">
      <c r="A189" s="53">
        <f>'OSNOVNA PLAČA'!A183</f>
        <v>174</v>
      </c>
      <c r="B189" s="333" t="str">
        <f t="shared" ca="1" si="21"/>
        <v>A174</v>
      </c>
      <c r="C189" s="333"/>
      <c r="D189" s="54" t="str">
        <f>IF(LEN('OSNOVNA PLAČA'!C183)&gt;0,'OSNOVNA PLAČA'!C183,"")</f>
        <v/>
      </c>
      <c r="E189" s="55" t="str">
        <f>IF(LEN('OSNOVNA PLAČA'!D183)&gt;0,'OSNOVNA PLAČA'!D183,"")</f>
        <v/>
      </c>
      <c r="F189" s="164">
        <f ca="1">IF(LEN(B189)&gt;0,'OBRAČUNANA OSNOVNA PLAČA'!P183,"")</f>
        <v>0</v>
      </c>
      <c r="G189" s="57"/>
      <c r="H189" s="57"/>
      <c r="I189" s="57"/>
      <c r="J189" s="57"/>
      <c r="K189" s="57"/>
      <c r="L189" s="178">
        <f t="shared" si="38"/>
        <v>0</v>
      </c>
      <c r="M189" s="179">
        <f t="shared" ca="1" si="47"/>
        <v>0</v>
      </c>
      <c r="N189" s="179">
        <f t="shared" ca="1" si="48"/>
        <v>0</v>
      </c>
      <c r="O189" s="180">
        <f t="shared" ca="1" si="39"/>
        <v>0</v>
      </c>
      <c r="P189" s="181">
        <f t="shared" ca="1" si="49"/>
        <v>0</v>
      </c>
      <c r="Q189" s="182">
        <f t="shared" ca="1" si="40"/>
        <v>0</v>
      </c>
      <c r="R189" s="182">
        <f ca="1">IF(LEN(B189)&gt;0,'11'!R189-'11'!Q189,"")</f>
        <v>0</v>
      </c>
      <c r="S189" s="183"/>
      <c r="T189" s="33"/>
      <c r="U189" s="33"/>
      <c r="V189" s="33"/>
      <c r="W189" s="33"/>
      <c r="X189" s="33"/>
      <c r="Y189" s="33"/>
      <c r="AB189" s="243">
        <f>ROW()</f>
        <v>189</v>
      </c>
      <c r="AC189" s="118">
        <f t="shared" ca="1" si="22"/>
        <v>0</v>
      </c>
      <c r="AD189" s="118">
        <f t="shared" ca="1" si="23"/>
        <v>0</v>
      </c>
      <c r="AE189" s="119" t="str">
        <f t="shared" ca="1" si="41"/>
        <v>-</v>
      </c>
      <c r="AF189" s="118" t="str">
        <f t="shared" ca="1" si="42"/>
        <v>-</v>
      </c>
      <c r="AG189" s="119" t="str">
        <f t="shared" ca="1" si="43"/>
        <v>-</v>
      </c>
      <c r="AH189" s="118" t="str">
        <f t="shared" ca="1" si="44"/>
        <v>-</v>
      </c>
      <c r="AI189" s="118">
        <f t="shared" ca="1" si="45"/>
        <v>0</v>
      </c>
      <c r="AJ189" s="120">
        <f t="shared" ca="1" si="46"/>
        <v>0</v>
      </c>
      <c r="AK189" s="118">
        <f t="shared" ca="1" si="24"/>
        <v>0</v>
      </c>
      <c r="AL189" s="118">
        <f t="shared" ca="1" si="25"/>
        <v>0</v>
      </c>
    </row>
    <row r="190" spans="1:38" ht="27" customHeight="1" x14ac:dyDescent="0.25">
      <c r="A190" s="53">
        <f>'OSNOVNA PLAČA'!A184</f>
        <v>175</v>
      </c>
      <c r="B190" s="333" t="str">
        <f t="shared" ca="1" si="21"/>
        <v>A175</v>
      </c>
      <c r="C190" s="333"/>
      <c r="D190" s="54" t="str">
        <f>IF(LEN('OSNOVNA PLAČA'!C184)&gt;0,'OSNOVNA PLAČA'!C184,"")</f>
        <v/>
      </c>
      <c r="E190" s="55" t="str">
        <f>IF(LEN('OSNOVNA PLAČA'!D184)&gt;0,'OSNOVNA PLAČA'!D184,"")</f>
        <v/>
      </c>
      <c r="F190" s="164">
        <f ca="1">IF(LEN(B190)&gt;0,'OBRAČUNANA OSNOVNA PLAČA'!P184,"")</f>
        <v>0</v>
      </c>
      <c r="G190" s="57"/>
      <c r="H190" s="57"/>
      <c r="I190" s="57"/>
      <c r="J190" s="57"/>
      <c r="K190" s="57"/>
      <c r="L190" s="178">
        <f t="shared" si="38"/>
        <v>0</v>
      </c>
      <c r="M190" s="179">
        <f t="shared" ca="1" si="47"/>
        <v>0</v>
      </c>
      <c r="N190" s="179">
        <f t="shared" ca="1" si="48"/>
        <v>0</v>
      </c>
      <c r="O190" s="180">
        <f t="shared" ca="1" si="39"/>
        <v>0</v>
      </c>
      <c r="P190" s="181">
        <f t="shared" ca="1" si="49"/>
        <v>0</v>
      </c>
      <c r="Q190" s="182">
        <f t="shared" ca="1" si="40"/>
        <v>0</v>
      </c>
      <c r="R190" s="182">
        <f ca="1">IF(LEN(B190)&gt;0,'11'!R190-'11'!Q190,"")</f>
        <v>0</v>
      </c>
      <c r="S190" s="183"/>
      <c r="T190" s="33"/>
      <c r="U190" s="33"/>
      <c r="V190" s="33"/>
      <c r="W190" s="33"/>
      <c r="X190" s="33"/>
      <c r="Y190" s="33"/>
      <c r="AB190" s="243">
        <f>ROW()</f>
        <v>190</v>
      </c>
      <c r="AC190" s="118">
        <f t="shared" ca="1" si="22"/>
        <v>0</v>
      </c>
      <c r="AD190" s="118">
        <f t="shared" ca="1" si="23"/>
        <v>0</v>
      </c>
      <c r="AE190" s="119" t="str">
        <f t="shared" ca="1" si="41"/>
        <v>-</v>
      </c>
      <c r="AF190" s="118" t="str">
        <f t="shared" ca="1" si="42"/>
        <v>-</v>
      </c>
      <c r="AG190" s="119" t="str">
        <f t="shared" ca="1" si="43"/>
        <v>-</v>
      </c>
      <c r="AH190" s="118" t="str">
        <f t="shared" ca="1" si="44"/>
        <v>-</v>
      </c>
      <c r="AI190" s="118">
        <f t="shared" ca="1" si="45"/>
        <v>0</v>
      </c>
      <c r="AJ190" s="120">
        <f t="shared" ca="1" si="46"/>
        <v>0</v>
      </c>
      <c r="AK190" s="118">
        <f t="shared" ca="1" si="24"/>
        <v>0</v>
      </c>
      <c r="AL190" s="118">
        <f t="shared" ca="1" si="25"/>
        <v>0</v>
      </c>
    </row>
    <row r="191" spans="1:38" ht="27" customHeight="1" x14ac:dyDescent="0.25">
      <c r="A191" s="53">
        <f>'OSNOVNA PLAČA'!A185</f>
        <v>176</v>
      </c>
      <c r="B191" s="333" t="str">
        <f t="shared" ca="1" si="21"/>
        <v>A176</v>
      </c>
      <c r="C191" s="333"/>
      <c r="D191" s="54" t="str">
        <f>IF(LEN('OSNOVNA PLAČA'!C185)&gt;0,'OSNOVNA PLAČA'!C185,"")</f>
        <v/>
      </c>
      <c r="E191" s="55" t="str">
        <f>IF(LEN('OSNOVNA PLAČA'!D185)&gt;0,'OSNOVNA PLAČA'!D185,"")</f>
        <v/>
      </c>
      <c r="F191" s="164">
        <f ca="1">IF(LEN(B191)&gt;0,'OBRAČUNANA OSNOVNA PLAČA'!P185,"")</f>
        <v>0</v>
      </c>
      <c r="G191" s="57"/>
      <c r="H191" s="57"/>
      <c r="I191" s="57"/>
      <c r="J191" s="57"/>
      <c r="K191" s="57"/>
      <c r="L191" s="178">
        <f t="shared" si="38"/>
        <v>0</v>
      </c>
      <c r="M191" s="179">
        <f t="shared" ca="1" si="47"/>
        <v>0</v>
      </c>
      <c r="N191" s="179">
        <f t="shared" ca="1" si="48"/>
        <v>0</v>
      </c>
      <c r="O191" s="180">
        <f t="shared" ca="1" si="39"/>
        <v>0</v>
      </c>
      <c r="P191" s="181">
        <f t="shared" ca="1" si="49"/>
        <v>0</v>
      </c>
      <c r="Q191" s="182">
        <f t="shared" ca="1" si="40"/>
        <v>0</v>
      </c>
      <c r="R191" s="182">
        <f ca="1">IF(LEN(B191)&gt;0,'11'!R191-'11'!Q191,"")</f>
        <v>0</v>
      </c>
      <c r="S191" s="183"/>
      <c r="T191" s="33"/>
      <c r="U191" s="33"/>
      <c r="V191" s="33"/>
      <c r="W191" s="33"/>
      <c r="X191" s="33"/>
      <c r="Y191" s="33"/>
      <c r="AB191" s="243">
        <f>ROW()</f>
        <v>191</v>
      </c>
      <c r="AC191" s="118">
        <f t="shared" ca="1" si="22"/>
        <v>0</v>
      </c>
      <c r="AD191" s="118">
        <f t="shared" ca="1" si="23"/>
        <v>0</v>
      </c>
      <c r="AE191" s="119" t="str">
        <f t="shared" ca="1" si="41"/>
        <v>-</v>
      </c>
      <c r="AF191" s="118" t="str">
        <f t="shared" ca="1" si="42"/>
        <v>-</v>
      </c>
      <c r="AG191" s="119" t="str">
        <f t="shared" ca="1" si="43"/>
        <v>-</v>
      </c>
      <c r="AH191" s="118" t="str">
        <f t="shared" ca="1" si="44"/>
        <v>-</v>
      </c>
      <c r="AI191" s="118">
        <f t="shared" ca="1" si="45"/>
        <v>0</v>
      </c>
      <c r="AJ191" s="120">
        <f t="shared" ca="1" si="46"/>
        <v>0</v>
      </c>
      <c r="AK191" s="118">
        <f t="shared" ca="1" si="24"/>
        <v>0</v>
      </c>
      <c r="AL191" s="118">
        <f t="shared" ca="1" si="25"/>
        <v>0</v>
      </c>
    </row>
    <row r="192" spans="1:38" ht="27" customHeight="1" x14ac:dyDescent="0.25">
      <c r="A192" s="53">
        <f>'OSNOVNA PLAČA'!A186</f>
        <v>177</v>
      </c>
      <c r="B192" s="333" t="str">
        <f t="shared" ca="1" si="21"/>
        <v>A177</v>
      </c>
      <c r="C192" s="333"/>
      <c r="D192" s="54" t="str">
        <f>IF(LEN('OSNOVNA PLAČA'!C186)&gt;0,'OSNOVNA PLAČA'!C186,"")</f>
        <v/>
      </c>
      <c r="E192" s="55" t="str">
        <f>IF(LEN('OSNOVNA PLAČA'!D186)&gt;0,'OSNOVNA PLAČA'!D186,"")</f>
        <v/>
      </c>
      <c r="F192" s="164">
        <f ca="1">IF(LEN(B192)&gt;0,'OBRAČUNANA OSNOVNA PLAČA'!P186,"")</f>
        <v>0</v>
      </c>
      <c r="G192" s="57"/>
      <c r="H192" s="57"/>
      <c r="I192" s="57"/>
      <c r="J192" s="57"/>
      <c r="K192" s="57"/>
      <c r="L192" s="178">
        <f t="shared" si="38"/>
        <v>0</v>
      </c>
      <c r="M192" s="179">
        <f t="shared" ca="1" si="47"/>
        <v>0</v>
      </c>
      <c r="N192" s="179">
        <f t="shared" ca="1" si="48"/>
        <v>0</v>
      </c>
      <c r="O192" s="180">
        <f t="shared" ca="1" si="39"/>
        <v>0</v>
      </c>
      <c r="P192" s="181">
        <f t="shared" ca="1" si="49"/>
        <v>0</v>
      </c>
      <c r="Q192" s="182">
        <f t="shared" ca="1" si="40"/>
        <v>0</v>
      </c>
      <c r="R192" s="182">
        <f ca="1">IF(LEN(B192)&gt;0,'11'!R192-'11'!Q192,"")</f>
        <v>0</v>
      </c>
      <c r="S192" s="183"/>
      <c r="T192" s="33"/>
      <c r="U192" s="33"/>
      <c r="V192" s="33"/>
      <c r="W192" s="33"/>
      <c r="X192" s="33"/>
      <c r="Y192" s="33"/>
      <c r="AB192" s="243">
        <f>ROW()</f>
        <v>192</v>
      </c>
      <c r="AC192" s="118">
        <f t="shared" ca="1" si="22"/>
        <v>0</v>
      </c>
      <c r="AD192" s="118">
        <f t="shared" ca="1" si="23"/>
        <v>0</v>
      </c>
      <c r="AE192" s="119" t="str">
        <f t="shared" ca="1" si="41"/>
        <v>-</v>
      </c>
      <c r="AF192" s="118" t="str">
        <f t="shared" ca="1" si="42"/>
        <v>-</v>
      </c>
      <c r="AG192" s="119" t="str">
        <f t="shared" ca="1" si="43"/>
        <v>-</v>
      </c>
      <c r="AH192" s="118" t="str">
        <f t="shared" ca="1" si="44"/>
        <v>-</v>
      </c>
      <c r="AI192" s="118">
        <f t="shared" ca="1" si="45"/>
        <v>0</v>
      </c>
      <c r="AJ192" s="120">
        <f t="shared" ca="1" si="46"/>
        <v>0</v>
      </c>
      <c r="AK192" s="118">
        <f t="shared" ca="1" si="24"/>
        <v>0</v>
      </c>
      <c r="AL192" s="118">
        <f t="shared" ca="1" si="25"/>
        <v>0</v>
      </c>
    </row>
    <row r="193" spans="1:38" ht="27" customHeight="1" x14ac:dyDescent="0.25">
      <c r="A193" s="53">
        <f>'OSNOVNA PLAČA'!A187</f>
        <v>178</v>
      </c>
      <c r="B193" s="333" t="str">
        <f t="shared" ca="1" si="21"/>
        <v>A178</v>
      </c>
      <c r="C193" s="333"/>
      <c r="D193" s="54" t="str">
        <f>IF(LEN('OSNOVNA PLAČA'!C187)&gt;0,'OSNOVNA PLAČA'!C187,"")</f>
        <v/>
      </c>
      <c r="E193" s="55" t="str">
        <f>IF(LEN('OSNOVNA PLAČA'!D187)&gt;0,'OSNOVNA PLAČA'!D187,"")</f>
        <v/>
      </c>
      <c r="F193" s="164">
        <f ca="1">IF(LEN(B193)&gt;0,'OBRAČUNANA OSNOVNA PLAČA'!P187,"")</f>
        <v>0</v>
      </c>
      <c r="G193" s="57"/>
      <c r="H193" s="57"/>
      <c r="I193" s="57"/>
      <c r="J193" s="57"/>
      <c r="K193" s="57"/>
      <c r="L193" s="178">
        <f t="shared" si="38"/>
        <v>0</v>
      </c>
      <c r="M193" s="179">
        <f t="shared" ca="1" si="47"/>
        <v>0</v>
      </c>
      <c r="N193" s="179">
        <f t="shared" ca="1" si="48"/>
        <v>0</v>
      </c>
      <c r="O193" s="180">
        <f t="shared" ca="1" si="39"/>
        <v>0</v>
      </c>
      <c r="P193" s="181">
        <f t="shared" ca="1" si="49"/>
        <v>0</v>
      </c>
      <c r="Q193" s="182">
        <f t="shared" ca="1" si="40"/>
        <v>0</v>
      </c>
      <c r="R193" s="182">
        <f ca="1">IF(LEN(B193)&gt;0,'11'!R193-'11'!Q193,"")</f>
        <v>0</v>
      </c>
      <c r="S193" s="183"/>
      <c r="T193" s="33"/>
      <c r="U193" s="33"/>
      <c r="V193" s="33"/>
      <c r="W193" s="33"/>
      <c r="X193" s="33"/>
      <c r="Y193" s="33"/>
      <c r="AB193" s="243">
        <f>ROW()</f>
        <v>193</v>
      </c>
      <c r="AC193" s="118">
        <f t="shared" ca="1" si="22"/>
        <v>0</v>
      </c>
      <c r="AD193" s="118">
        <f t="shared" ca="1" si="23"/>
        <v>0</v>
      </c>
      <c r="AE193" s="119" t="str">
        <f t="shared" ca="1" si="41"/>
        <v>-</v>
      </c>
      <c r="AF193" s="118" t="str">
        <f t="shared" ca="1" si="42"/>
        <v>-</v>
      </c>
      <c r="AG193" s="119" t="str">
        <f t="shared" ca="1" si="43"/>
        <v>-</v>
      </c>
      <c r="AH193" s="118" t="str">
        <f t="shared" ca="1" si="44"/>
        <v>-</v>
      </c>
      <c r="AI193" s="118">
        <f t="shared" ca="1" si="45"/>
        <v>0</v>
      </c>
      <c r="AJ193" s="120">
        <f t="shared" ca="1" si="46"/>
        <v>0</v>
      </c>
      <c r="AK193" s="118">
        <f t="shared" ca="1" si="24"/>
        <v>0</v>
      </c>
      <c r="AL193" s="118">
        <f t="shared" ca="1" si="25"/>
        <v>0</v>
      </c>
    </row>
    <row r="194" spans="1:38" ht="27" customHeight="1" x14ac:dyDescent="0.25">
      <c r="A194" s="53">
        <f>'OSNOVNA PLAČA'!A188</f>
        <v>179</v>
      </c>
      <c r="B194" s="333" t="str">
        <f t="shared" ca="1" si="21"/>
        <v>A179</v>
      </c>
      <c r="C194" s="333"/>
      <c r="D194" s="54" t="str">
        <f>IF(LEN('OSNOVNA PLAČA'!C188)&gt;0,'OSNOVNA PLAČA'!C188,"")</f>
        <v/>
      </c>
      <c r="E194" s="55" t="str">
        <f>IF(LEN('OSNOVNA PLAČA'!D188)&gt;0,'OSNOVNA PLAČA'!D188,"")</f>
        <v/>
      </c>
      <c r="F194" s="164">
        <f ca="1">IF(LEN(B194)&gt;0,'OBRAČUNANA OSNOVNA PLAČA'!P188,"")</f>
        <v>0</v>
      </c>
      <c r="G194" s="57"/>
      <c r="H194" s="57"/>
      <c r="I194" s="57"/>
      <c r="J194" s="57"/>
      <c r="K194" s="57"/>
      <c r="L194" s="178">
        <f t="shared" si="38"/>
        <v>0</v>
      </c>
      <c r="M194" s="179">
        <f t="shared" ca="1" si="47"/>
        <v>0</v>
      </c>
      <c r="N194" s="179">
        <f t="shared" ca="1" si="48"/>
        <v>0</v>
      </c>
      <c r="O194" s="180">
        <f t="shared" ca="1" si="39"/>
        <v>0</v>
      </c>
      <c r="P194" s="181">
        <f t="shared" ca="1" si="49"/>
        <v>0</v>
      </c>
      <c r="Q194" s="182">
        <f t="shared" ca="1" si="40"/>
        <v>0</v>
      </c>
      <c r="R194" s="182">
        <f ca="1">IF(LEN(B194)&gt;0,'11'!R194-'11'!Q194,"")</f>
        <v>0</v>
      </c>
      <c r="S194" s="183"/>
      <c r="T194" s="33"/>
      <c r="U194" s="33"/>
      <c r="V194" s="33"/>
      <c r="W194" s="33"/>
      <c r="X194" s="33"/>
      <c r="Y194" s="33"/>
      <c r="AB194" s="243">
        <f>ROW()</f>
        <v>194</v>
      </c>
      <c r="AC194" s="118">
        <f t="shared" ca="1" si="22"/>
        <v>0</v>
      </c>
      <c r="AD194" s="118">
        <f t="shared" ca="1" si="23"/>
        <v>0</v>
      </c>
      <c r="AE194" s="119" t="str">
        <f t="shared" ca="1" si="41"/>
        <v>-</v>
      </c>
      <c r="AF194" s="118" t="str">
        <f t="shared" ca="1" si="42"/>
        <v>-</v>
      </c>
      <c r="AG194" s="119" t="str">
        <f t="shared" ca="1" si="43"/>
        <v>-</v>
      </c>
      <c r="AH194" s="118" t="str">
        <f t="shared" ca="1" si="44"/>
        <v>-</v>
      </c>
      <c r="AI194" s="118">
        <f t="shared" ca="1" si="45"/>
        <v>0</v>
      </c>
      <c r="AJ194" s="120">
        <f t="shared" ca="1" si="46"/>
        <v>0</v>
      </c>
      <c r="AK194" s="118">
        <f t="shared" ca="1" si="24"/>
        <v>0</v>
      </c>
      <c r="AL194" s="118">
        <f t="shared" ca="1" si="25"/>
        <v>0</v>
      </c>
    </row>
    <row r="195" spans="1:38" ht="27" customHeight="1" x14ac:dyDescent="0.25">
      <c r="A195" s="53">
        <f>'OSNOVNA PLAČA'!A189</f>
        <v>180</v>
      </c>
      <c r="B195" s="333" t="str">
        <f t="shared" ca="1" si="21"/>
        <v>A180</v>
      </c>
      <c r="C195" s="333"/>
      <c r="D195" s="54" t="str">
        <f>IF(LEN('OSNOVNA PLAČA'!C189)&gt;0,'OSNOVNA PLAČA'!C189,"")</f>
        <v/>
      </c>
      <c r="E195" s="55" t="str">
        <f>IF(LEN('OSNOVNA PLAČA'!D189)&gt;0,'OSNOVNA PLAČA'!D189,"")</f>
        <v/>
      </c>
      <c r="F195" s="164">
        <f ca="1">IF(LEN(B195)&gt;0,'OBRAČUNANA OSNOVNA PLAČA'!P189,"")</f>
        <v>0</v>
      </c>
      <c r="G195" s="57"/>
      <c r="H195" s="57"/>
      <c r="I195" s="57"/>
      <c r="J195" s="57"/>
      <c r="K195" s="57"/>
      <c r="L195" s="178">
        <f t="shared" si="38"/>
        <v>0</v>
      </c>
      <c r="M195" s="179">
        <f t="shared" ca="1" si="47"/>
        <v>0</v>
      </c>
      <c r="N195" s="179">
        <f t="shared" ca="1" si="48"/>
        <v>0</v>
      </c>
      <c r="O195" s="180">
        <f t="shared" ca="1" si="39"/>
        <v>0</v>
      </c>
      <c r="P195" s="181">
        <f t="shared" ca="1" si="49"/>
        <v>0</v>
      </c>
      <c r="Q195" s="182">
        <f t="shared" ca="1" si="40"/>
        <v>0</v>
      </c>
      <c r="R195" s="182">
        <f ca="1">IF(LEN(B195)&gt;0,'11'!R195-'11'!Q195,"")</f>
        <v>0</v>
      </c>
      <c r="S195" s="183"/>
      <c r="T195" s="33"/>
      <c r="U195" s="33"/>
      <c r="V195" s="33"/>
      <c r="W195" s="33"/>
      <c r="X195" s="33"/>
      <c r="Y195" s="33"/>
      <c r="AB195" s="243">
        <f>ROW()</f>
        <v>195</v>
      </c>
      <c r="AC195" s="118">
        <f t="shared" ca="1" si="22"/>
        <v>0</v>
      </c>
      <c r="AD195" s="118">
        <f t="shared" ca="1" si="23"/>
        <v>0</v>
      </c>
      <c r="AE195" s="119" t="str">
        <f t="shared" ca="1" si="41"/>
        <v>-</v>
      </c>
      <c r="AF195" s="118" t="str">
        <f t="shared" ca="1" si="42"/>
        <v>-</v>
      </c>
      <c r="AG195" s="119" t="str">
        <f t="shared" ca="1" si="43"/>
        <v>-</v>
      </c>
      <c r="AH195" s="118" t="str">
        <f t="shared" ca="1" si="44"/>
        <v>-</v>
      </c>
      <c r="AI195" s="118">
        <f t="shared" ca="1" si="45"/>
        <v>0</v>
      </c>
      <c r="AJ195" s="120">
        <f t="shared" ca="1" si="46"/>
        <v>0</v>
      </c>
      <c r="AK195" s="118">
        <f t="shared" ca="1" si="24"/>
        <v>0</v>
      </c>
      <c r="AL195" s="118">
        <f t="shared" ca="1" si="25"/>
        <v>0</v>
      </c>
    </row>
    <row r="196" spans="1:38" ht="27" customHeight="1" x14ac:dyDescent="0.25">
      <c r="A196" s="53">
        <f>'OSNOVNA PLAČA'!A190</f>
        <v>181</v>
      </c>
      <c r="B196" s="333" t="str">
        <f t="shared" ca="1" si="21"/>
        <v>A181</v>
      </c>
      <c r="C196" s="333"/>
      <c r="D196" s="54" t="str">
        <f>IF(LEN('OSNOVNA PLAČA'!C190)&gt;0,'OSNOVNA PLAČA'!C190,"")</f>
        <v/>
      </c>
      <c r="E196" s="55" t="str">
        <f>IF(LEN('OSNOVNA PLAČA'!D190)&gt;0,'OSNOVNA PLAČA'!D190,"")</f>
        <v/>
      </c>
      <c r="F196" s="164">
        <f ca="1">IF(LEN(B196)&gt;0,'OBRAČUNANA OSNOVNA PLAČA'!P190,"")</f>
        <v>0</v>
      </c>
      <c r="G196" s="57"/>
      <c r="H196" s="57"/>
      <c r="I196" s="57"/>
      <c r="J196" s="57"/>
      <c r="K196" s="57"/>
      <c r="L196" s="178">
        <f t="shared" si="38"/>
        <v>0</v>
      </c>
      <c r="M196" s="179">
        <f t="shared" ca="1" si="47"/>
        <v>0</v>
      </c>
      <c r="N196" s="179">
        <f t="shared" ca="1" si="48"/>
        <v>0</v>
      </c>
      <c r="O196" s="180">
        <f t="shared" ca="1" si="39"/>
        <v>0</v>
      </c>
      <c r="P196" s="181">
        <f t="shared" ca="1" si="49"/>
        <v>0</v>
      </c>
      <c r="Q196" s="182">
        <f t="shared" ca="1" si="40"/>
        <v>0</v>
      </c>
      <c r="R196" s="182">
        <f ca="1">IF(LEN(B196)&gt;0,'11'!R196-'11'!Q196,"")</f>
        <v>0</v>
      </c>
      <c r="S196" s="183"/>
      <c r="T196" s="33"/>
      <c r="U196" s="33"/>
      <c r="V196" s="33"/>
      <c r="W196" s="33"/>
      <c r="X196" s="33"/>
      <c r="Y196" s="33"/>
      <c r="AB196" s="243">
        <f>ROW()</f>
        <v>196</v>
      </c>
      <c r="AC196" s="118">
        <f t="shared" ca="1" si="22"/>
        <v>0</v>
      </c>
      <c r="AD196" s="118">
        <f t="shared" ca="1" si="23"/>
        <v>0</v>
      </c>
      <c r="AE196" s="119" t="str">
        <f t="shared" ca="1" si="41"/>
        <v>-</v>
      </c>
      <c r="AF196" s="118" t="str">
        <f t="shared" ca="1" si="42"/>
        <v>-</v>
      </c>
      <c r="AG196" s="119" t="str">
        <f t="shared" ca="1" si="43"/>
        <v>-</v>
      </c>
      <c r="AH196" s="118" t="str">
        <f t="shared" ca="1" si="44"/>
        <v>-</v>
      </c>
      <c r="AI196" s="118">
        <f t="shared" ca="1" si="45"/>
        <v>0</v>
      </c>
      <c r="AJ196" s="120">
        <f t="shared" ca="1" si="46"/>
        <v>0</v>
      </c>
      <c r="AK196" s="118">
        <f t="shared" ca="1" si="24"/>
        <v>0</v>
      </c>
      <c r="AL196" s="118">
        <f t="shared" ca="1" si="25"/>
        <v>0</v>
      </c>
    </row>
    <row r="197" spans="1:38" ht="27" customHeight="1" x14ac:dyDescent="0.25">
      <c r="A197" s="53">
        <f>'OSNOVNA PLAČA'!A191</f>
        <v>182</v>
      </c>
      <c r="B197" s="333" t="str">
        <f t="shared" ca="1" si="21"/>
        <v>A182</v>
      </c>
      <c r="C197" s="333"/>
      <c r="D197" s="54" t="str">
        <f>IF(LEN('OSNOVNA PLAČA'!C191)&gt;0,'OSNOVNA PLAČA'!C191,"")</f>
        <v/>
      </c>
      <c r="E197" s="55" t="str">
        <f>IF(LEN('OSNOVNA PLAČA'!D191)&gt;0,'OSNOVNA PLAČA'!D191,"")</f>
        <v/>
      </c>
      <c r="F197" s="164">
        <f ca="1">IF(LEN(B197)&gt;0,'OBRAČUNANA OSNOVNA PLAČA'!P191,"")</f>
        <v>0</v>
      </c>
      <c r="G197" s="57"/>
      <c r="H197" s="57"/>
      <c r="I197" s="57"/>
      <c r="J197" s="57"/>
      <c r="K197" s="57"/>
      <c r="L197" s="178">
        <f t="shared" si="38"/>
        <v>0</v>
      </c>
      <c r="M197" s="179">
        <f t="shared" ca="1" si="47"/>
        <v>0</v>
      </c>
      <c r="N197" s="179">
        <f t="shared" ca="1" si="48"/>
        <v>0</v>
      </c>
      <c r="O197" s="180">
        <f t="shared" ca="1" si="39"/>
        <v>0</v>
      </c>
      <c r="P197" s="181">
        <f t="shared" ca="1" si="49"/>
        <v>0</v>
      </c>
      <c r="Q197" s="182">
        <f t="shared" ca="1" si="40"/>
        <v>0</v>
      </c>
      <c r="R197" s="182">
        <f ca="1">IF(LEN(B197)&gt;0,'11'!R197-'11'!Q197,"")</f>
        <v>0</v>
      </c>
      <c r="S197" s="183"/>
      <c r="T197" s="33"/>
      <c r="U197" s="33"/>
      <c r="V197" s="33"/>
      <c r="W197" s="33"/>
      <c r="X197" s="33"/>
      <c r="Y197" s="33"/>
      <c r="AB197" s="243">
        <f>ROW()</f>
        <v>197</v>
      </c>
      <c r="AC197" s="118">
        <f t="shared" ca="1" si="22"/>
        <v>0</v>
      </c>
      <c r="AD197" s="118">
        <f t="shared" ca="1" si="23"/>
        <v>0</v>
      </c>
      <c r="AE197" s="119" t="str">
        <f t="shared" ca="1" si="41"/>
        <v>-</v>
      </c>
      <c r="AF197" s="118" t="str">
        <f t="shared" ca="1" si="42"/>
        <v>-</v>
      </c>
      <c r="AG197" s="119" t="str">
        <f t="shared" ca="1" si="43"/>
        <v>-</v>
      </c>
      <c r="AH197" s="118" t="str">
        <f t="shared" ca="1" si="44"/>
        <v>-</v>
      </c>
      <c r="AI197" s="118">
        <f t="shared" ca="1" si="45"/>
        <v>0</v>
      </c>
      <c r="AJ197" s="120">
        <f t="shared" ca="1" si="46"/>
        <v>0</v>
      </c>
      <c r="AK197" s="118">
        <f t="shared" ca="1" si="24"/>
        <v>0</v>
      </c>
      <c r="AL197" s="118">
        <f t="shared" ca="1" si="25"/>
        <v>0</v>
      </c>
    </row>
    <row r="198" spans="1:38" ht="27" customHeight="1" x14ac:dyDescent="0.25">
      <c r="A198" s="53">
        <f>'OSNOVNA PLAČA'!A192</f>
        <v>183</v>
      </c>
      <c r="B198" s="333" t="str">
        <f t="shared" ca="1" si="21"/>
        <v>A183</v>
      </c>
      <c r="C198" s="333"/>
      <c r="D198" s="54" t="str">
        <f>IF(LEN('OSNOVNA PLAČA'!C192)&gt;0,'OSNOVNA PLAČA'!C192,"")</f>
        <v/>
      </c>
      <c r="E198" s="55" t="str">
        <f>IF(LEN('OSNOVNA PLAČA'!D192)&gt;0,'OSNOVNA PLAČA'!D192,"")</f>
        <v/>
      </c>
      <c r="F198" s="164">
        <f ca="1">IF(LEN(B198)&gt;0,'OBRAČUNANA OSNOVNA PLAČA'!P192,"")</f>
        <v>0</v>
      </c>
      <c r="G198" s="57"/>
      <c r="H198" s="57"/>
      <c r="I198" s="57"/>
      <c r="J198" s="57"/>
      <c r="K198" s="57"/>
      <c r="L198" s="178">
        <f t="shared" si="38"/>
        <v>0</v>
      </c>
      <c r="M198" s="179">
        <f t="shared" ca="1" si="47"/>
        <v>0</v>
      </c>
      <c r="N198" s="179">
        <f t="shared" ca="1" si="48"/>
        <v>0</v>
      </c>
      <c r="O198" s="180">
        <f t="shared" ca="1" si="39"/>
        <v>0</v>
      </c>
      <c r="P198" s="181">
        <f t="shared" ca="1" si="49"/>
        <v>0</v>
      </c>
      <c r="Q198" s="182">
        <f t="shared" ca="1" si="40"/>
        <v>0</v>
      </c>
      <c r="R198" s="182">
        <f ca="1">IF(LEN(B198)&gt;0,'11'!R198-'11'!Q198,"")</f>
        <v>0</v>
      </c>
      <c r="S198" s="183"/>
      <c r="T198" s="33"/>
      <c r="U198" s="33"/>
      <c r="V198" s="33"/>
      <c r="W198" s="33"/>
      <c r="X198" s="33"/>
      <c r="Y198" s="33"/>
      <c r="AB198" s="243">
        <f>ROW()</f>
        <v>198</v>
      </c>
      <c r="AC198" s="118">
        <f t="shared" ca="1" si="22"/>
        <v>0</v>
      </c>
      <c r="AD198" s="118">
        <f t="shared" ca="1" si="23"/>
        <v>0</v>
      </c>
      <c r="AE198" s="119" t="str">
        <f t="shared" ca="1" si="41"/>
        <v>-</v>
      </c>
      <c r="AF198" s="118" t="str">
        <f t="shared" ca="1" si="42"/>
        <v>-</v>
      </c>
      <c r="AG198" s="119" t="str">
        <f t="shared" ca="1" si="43"/>
        <v>-</v>
      </c>
      <c r="AH198" s="118" t="str">
        <f t="shared" ca="1" si="44"/>
        <v>-</v>
      </c>
      <c r="AI198" s="118">
        <f t="shared" ca="1" si="45"/>
        <v>0</v>
      </c>
      <c r="AJ198" s="120">
        <f t="shared" ca="1" si="46"/>
        <v>0</v>
      </c>
      <c r="AK198" s="118">
        <f t="shared" ca="1" si="24"/>
        <v>0</v>
      </c>
      <c r="AL198" s="118">
        <f t="shared" ca="1" si="25"/>
        <v>0</v>
      </c>
    </row>
    <row r="199" spans="1:38" ht="27" customHeight="1" x14ac:dyDescent="0.25">
      <c r="A199" s="53">
        <f>'OSNOVNA PLAČA'!A193</f>
        <v>184</v>
      </c>
      <c r="B199" s="333" t="str">
        <f t="shared" ca="1" si="21"/>
        <v>A184</v>
      </c>
      <c r="C199" s="333"/>
      <c r="D199" s="54" t="str">
        <f>IF(LEN('OSNOVNA PLAČA'!C193)&gt;0,'OSNOVNA PLAČA'!C193,"")</f>
        <v/>
      </c>
      <c r="E199" s="55" t="str">
        <f>IF(LEN('OSNOVNA PLAČA'!D193)&gt;0,'OSNOVNA PLAČA'!D193,"")</f>
        <v/>
      </c>
      <c r="F199" s="164">
        <f ca="1">IF(LEN(B199)&gt;0,'OBRAČUNANA OSNOVNA PLAČA'!P193,"")</f>
        <v>0</v>
      </c>
      <c r="G199" s="57"/>
      <c r="H199" s="57"/>
      <c r="I199" s="57"/>
      <c r="J199" s="57"/>
      <c r="K199" s="57"/>
      <c r="L199" s="178">
        <f t="shared" si="38"/>
        <v>0</v>
      </c>
      <c r="M199" s="179">
        <f t="shared" ca="1" si="47"/>
        <v>0</v>
      </c>
      <c r="N199" s="179">
        <f t="shared" ca="1" si="48"/>
        <v>0</v>
      </c>
      <c r="O199" s="180">
        <f t="shared" ca="1" si="39"/>
        <v>0</v>
      </c>
      <c r="P199" s="181">
        <f t="shared" ca="1" si="49"/>
        <v>0</v>
      </c>
      <c r="Q199" s="182">
        <f t="shared" ca="1" si="40"/>
        <v>0</v>
      </c>
      <c r="R199" s="182">
        <f ca="1">IF(LEN(B199)&gt;0,'11'!R199-'11'!Q199,"")</f>
        <v>0</v>
      </c>
      <c r="S199" s="183"/>
      <c r="T199" s="33"/>
      <c r="U199" s="33"/>
      <c r="V199" s="33"/>
      <c r="W199" s="33"/>
      <c r="X199" s="33"/>
      <c r="Y199" s="33"/>
      <c r="AB199" s="243">
        <f>ROW()</f>
        <v>199</v>
      </c>
      <c r="AC199" s="118">
        <f t="shared" ca="1" si="22"/>
        <v>0</v>
      </c>
      <c r="AD199" s="118">
        <f t="shared" ca="1" si="23"/>
        <v>0</v>
      </c>
      <c r="AE199" s="119" t="str">
        <f t="shared" ca="1" si="41"/>
        <v>-</v>
      </c>
      <c r="AF199" s="118" t="str">
        <f t="shared" ca="1" si="42"/>
        <v>-</v>
      </c>
      <c r="AG199" s="119" t="str">
        <f t="shared" ca="1" si="43"/>
        <v>-</v>
      </c>
      <c r="AH199" s="118" t="str">
        <f t="shared" ca="1" si="44"/>
        <v>-</v>
      </c>
      <c r="AI199" s="118">
        <f t="shared" ca="1" si="45"/>
        <v>0</v>
      </c>
      <c r="AJ199" s="120">
        <f t="shared" ca="1" si="46"/>
        <v>0</v>
      </c>
      <c r="AK199" s="118">
        <f t="shared" ca="1" si="24"/>
        <v>0</v>
      </c>
      <c r="AL199" s="118">
        <f t="shared" ca="1" si="25"/>
        <v>0</v>
      </c>
    </row>
    <row r="200" spans="1:38" ht="27" customHeight="1" x14ac:dyDescent="0.25">
      <c r="A200" s="53">
        <f>'OSNOVNA PLAČA'!A194</f>
        <v>185</v>
      </c>
      <c r="B200" s="333" t="str">
        <f t="shared" ca="1" si="21"/>
        <v>A185</v>
      </c>
      <c r="C200" s="333"/>
      <c r="D200" s="54" t="str">
        <f>IF(LEN('OSNOVNA PLAČA'!C194)&gt;0,'OSNOVNA PLAČA'!C194,"")</f>
        <v/>
      </c>
      <c r="E200" s="55" t="str">
        <f>IF(LEN('OSNOVNA PLAČA'!D194)&gt;0,'OSNOVNA PLAČA'!D194,"")</f>
        <v/>
      </c>
      <c r="F200" s="164">
        <f ca="1">IF(LEN(B200)&gt;0,'OBRAČUNANA OSNOVNA PLAČA'!P194,"")</f>
        <v>0</v>
      </c>
      <c r="G200" s="57"/>
      <c r="H200" s="57"/>
      <c r="I200" s="57"/>
      <c r="J200" s="57"/>
      <c r="K200" s="57"/>
      <c r="L200" s="178">
        <f t="shared" si="38"/>
        <v>0</v>
      </c>
      <c r="M200" s="179">
        <f t="shared" ca="1" si="47"/>
        <v>0</v>
      </c>
      <c r="N200" s="179">
        <f t="shared" ca="1" si="48"/>
        <v>0</v>
      </c>
      <c r="O200" s="180">
        <f t="shared" ca="1" si="39"/>
        <v>0</v>
      </c>
      <c r="P200" s="181">
        <f t="shared" ca="1" si="49"/>
        <v>0</v>
      </c>
      <c r="Q200" s="182">
        <f t="shared" ca="1" si="40"/>
        <v>0</v>
      </c>
      <c r="R200" s="182">
        <f ca="1">IF(LEN(B200)&gt;0,'11'!R200-'11'!Q200,"")</f>
        <v>0</v>
      </c>
      <c r="S200" s="183"/>
      <c r="T200" s="33"/>
      <c r="U200" s="33"/>
      <c r="V200" s="33"/>
      <c r="W200" s="33"/>
      <c r="X200" s="33"/>
      <c r="Y200" s="33"/>
      <c r="AB200" s="243">
        <f>ROW()</f>
        <v>200</v>
      </c>
      <c r="AC200" s="118">
        <f t="shared" ca="1" si="22"/>
        <v>0</v>
      </c>
      <c r="AD200" s="118">
        <f t="shared" ca="1" si="23"/>
        <v>0</v>
      </c>
      <c r="AE200" s="119" t="str">
        <f t="shared" ca="1" si="41"/>
        <v>-</v>
      </c>
      <c r="AF200" s="118" t="str">
        <f t="shared" ca="1" si="42"/>
        <v>-</v>
      </c>
      <c r="AG200" s="119" t="str">
        <f t="shared" ca="1" si="43"/>
        <v>-</v>
      </c>
      <c r="AH200" s="118" t="str">
        <f t="shared" ca="1" si="44"/>
        <v>-</v>
      </c>
      <c r="AI200" s="118">
        <f t="shared" ca="1" si="45"/>
        <v>0</v>
      </c>
      <c r="AJ200" s="120">
        <f t="shared" ca="1" si="46"/>
        <v>0</v>
      </c>
      <c r="AK200" s="118">
        <f t="shared" ca="1" si="24"/>
        <v>0</v>
      </c>
      <c r="AL200" s="118">
        <f t="shared" ca="1" si="25"/>
        <v>0</v>
      </c>
    </row>
    <row r="201" spans="1:38" ht="27" customHeight="1" x14ac:dyDescent="0.25">
      <c r="A201" s="53">
        <f>'OSNOVNA PLAČA'!A195</f>
        <v>186</v>
      </c>
      <c r="B201" s="333" t="str">
        <f t="shared" ca="1" si="21"/>
        <v>A186</v>
      </c>
      <c r="C201" s="333"/>
      <c r="D201" s="54" t="str">
        <f>IF(LEN('OSNOVNA PLAČA'!C195)&gt;0,'OSNOVNA PLAČA'!C195,"")</f>
        <v/>
      </c>
      <c r="E201" s="55" t="str">
        <f>IF(LEN('OSNOVNA PLAČA'!D195)&gt;0,'OSNOVNA PLAČA'!D195,"")</f>
        <v/>
      </c>
      <c r="F201" s="164">
        <f ca="1">IF(LEN(B201)&gt;0,'OBRAČUNANA OSNOVNA PLAČA'!P195,"")</f>
        <v>0</v>
      </c>
      <c r="G201" s="57"/>
      <c r="H201" s="57"/>
      <c r="I201" s="57"/>
      <c r="J201" s="57"/>
      <c r="K201" s="57"/>
      <c r="L201" s="178">
        <f t="shared" si="38"/>
        <v>0</v>
      </c>
      <c r="M201" s="179">
        <f t="shared" ca="1" si="47"/>
        <v>0</v>
      </c>
      <c r="N201" s="179">
        <f t="shared" ca="1" si="48"/>
        <v>0</v>
      </c>
      <c r="O201" s="180">
        <f t="shared" ca="1" si="39"/>
        <v>0</v>
      </c>
      <c r="P201" s="181">
        <f t="shared" ca="1" si="49"/>
        <v>0</v>
      </c>
      <c r="Q201" s="182">
        <f t="shared" ca="1" si="40"/>
        <v>0</v>
      </c>
      <c r="R201" s="182">
        <f ca="1">IF(LEN(B201)&gt;0,'11'!R201-'11'!Q201,"")</f>
        <v>0</v>
      </c>
      <c r="S201" s="183"/>
      <c r="T201" s="33"/>
      <c r="U201" s="33"/>
      <c r="V201" s="33"/>
      <c r="W201" s="33"/>
      <c r="X201" s="33"/>
      <c r="Y201" s="33"/>
      <c r="AB201" s="243">
        <f>ROW()</f>
        <v>201</v>
      </c>
      <c r="AC201" s="118">
        <f t="shared" ca="1" si="22"/>
        <v>0</v>
      </c>
      <c r="AD201" s="118">
        <f t="shared" ca="1" si="23"/>
        <v>0</v>
      </c>
      <c r="AE201" s="119" t="str">
        <f t="shared" ca="1" si="41"/>
        <v>-</v>
      </c>
      <c r="AF201" s="118" t="str">
        <f t="shared" ca="1" si="42"/>
        <v>-</v>
      </c>
      <c r="AG201" s="119" t="str">
        <f t="shared" ca="1" si="43"/>
        <v>-</v>
      </c>
      <c r="AH201" s="118" t="str">
        <f t="shared" ca="1" si="44"/>
        <v>-</v>
      </c>
      <c r="AI201" s="118">
        <f t="shared" ca="1" si="45"/>
        <v>0</v>
      </c>
      <c r="AJ201" s="120">
        <f t="shared" ca="1" si="46"/>
        <v>0</v>
      </c>
      <c r="AK201" s="118">
        <f t="shared" ca="1" si="24"/>
        <v>0</v>
      </c>
      <c r="AL201" s="118">
        <f t="shared" ca="1" si="25"/>
        <v>0</v>
      </c>
    </row>
    <row r="202" spans="1:38" ht="27" customHeight="1" x14ac:dyDescent="0.25">
      <c r="A202" s="53">
        <f>'OSNOVNA PLAČA'!A196</f>
        <v>187</v>
      </c>
      <c r="B202" s="333" t="str">
        <f t="shared" ca="1" si="21"/>
        <v>A187</v>
      </c>
      <c r="C202" s="333"/>
      <c r="D202" s="54" t="str">
        <f>IF(LEN('OSNOVNA PLAČA'!C196)&gt;0,'OSNOVNA PLAČA'!C196,"")</f>
        <v/>
      </c>
      <c r="E202" s="55" t="str">
        <f>IF(LEN('OSNOVNA PLAČA'!D196)&gt;0,'OSNOVNA PLAČA'!D196,"")</f>
        <v/>
      </c>
      <c r="F202" s="164">
        <f ca="1">IF(LEN(B202)&gt;0,'OBRAČUNANA OSNOVNA PLAČA'!P196,"")</f>
        <v>0</v>
      </c>
      <c r="G202" s="57"/>
      <c r="H202" s="57"/>
      <c r="I202" s="57"/>
      <c r="J202" s="57"/>
      <c r="K202" s="57"/>
      <c r="L202" s="178">
        <f t="shared" si="38"/>
        <v>0</v>
      </c>
      <c r="M202" s="179">
        <f t="shared" ca="1" si="47"/>
        <v>0</v>
      </c>
      <c r="N202" s="179">
        <f t="shared" ca="1" si="48"/>
        <v>0</v>
      </c>
      <c r="O202" s="180">
        <f t="shared" ca="1" si="39"/>
        <v>0</v>
      </c>
      <c r="P202" s="181">
        <f t="shared" ca="1" si="49"/>
        <v>0</v>
      </c>
      <c r="Q202" s="182">
        <f t="shared" ca="1" si="40"/>
        <v>0</v>
      </c>
      <c r="R202" s="182">
        <f ca="1">IF(LEN(B202)&gt;0,'11'!R202-'11'!Q202,"")</f>
        <v>0</v>
      </c>
      <c r="S202" s="183"/>
      <c r="T202" s="33"/>
      <c r="U202" s="33"/>
      <c r="V202" s="33"/>
      <c r="W202" s="33"/>
      <c r="X202" s="33"/>
      <c r="Y202" s="33"/>
      <c r="AB202" s="243">
        <f>ROW()</f>
        <v>202</v>
      </c>
      <c r="AC202" s="118">
        <f t="shared" ca="1" si="22"/>
        <v>0</v>
      </c>
      <c r="AD202" s="118">
        <f t="shared" ca="1" si="23"/>
        <v>0</v>
      </c>
      <c r="AE202" s="119" t="str">
        <f t="shared" ca="1" si="41"/>
        <v>-</v>
      </c>
      <c r="AF202" s="118" t="str">
        <f t="shared" ca="1" si="42"/>
        <v>-</v>
      </c>
      <c r="AG202" s="119" t="str">
        <f t="shared" ca="1" si="43"/>
        <v>-</v>
      </c>
      <c r="AH202" s="118" t="str">
        <f t="shared" ca="1" si="44"/>
        <v>-</v>
      </c>
      <c r="AI202" s="118">
        <f t="shared" ca="1" si="45"/>
        <v>0</v>
      </c>
      <c r="AJ202" s="120">
        <f t="shared" ca="1" si="46"/>
        <v>0</v>
      </c>
      <c r="AK202" s="118">
        <f t="shared" ca="1" si="24"/>
        <v>0</v>
      </c>
      <c r="AL202" s="118">
        <f t="shared" ca="1" si="25"/>
        <v>0</v>
      </c>
    </row>
    <row r="203" spans="1:38" ht="27" customHeight="1" x14ac:dyDescent="0.25">
      <c r="A203" s="53">
        <f>'OSNOVNA PLAČA'!A197</f>
        <v>188</v>
      </c>
      <c r="B203" s="333" t="str">
        <f t="shared" ca="1" si="21"/>
        <v>A188</v>
      </c>
      <c r="C203" s="333"/>
      <c r="D203" s="54" t="str">
        <f>IF(LEN('OSNOVNA PLAČA'!C197)&gt;0,'OSNOVNA PLAČA'!C197,"")</f>
        <v/>
      </c>
      <c r="E203" s="55" t="str">
        <f>IF(LEN('OSNOVNA PLAČA'!D197)&gt;0,'OSNOVNA PLAČA'!D197,"")</f>
        <v/>
      </c>
      <c r="F203" s="164">
        <f ca="1">IF(LEN(B203)&gt;0,'OBRAČUNANA OSNOVNA PLAČA'!P197,"")</f>
        <v>0</v>
      </c>
      <c r="G203" s="57"/>
      <c r="H203" s="57"/>
      <c r="I203" s="57"/>
      <c r="J203" s="57"/>
      <c r="K203" s="57"/>
      <c r="L203" s="178">
        <f t="shared" si="38"/>
        <v>0</v>
      </c>
      <c r="M203" s="179">
        <f t="shared" ca="1" si="47"/>
        <v>0</v>
      </c>
      <c r="N203" s="179">
        <f t="shared" ca="1" si="48"/>
        <v>0</v>
      </c>
      <c r="O203" s="180">
        <f t="shared" ca="1" si="39"/>
        <v>0</v>
      </c>
      <c r="P203" s="181">
        <f t="shared" ca="1" si="49"/>
        <v>0</v>
      </c>
      <c r="Q203" s="182">
        <f t="shared" ca="1" si="40"/>
        <v>0</v>
      </c>
      <c r="R203" s="182">
        <f ca="1">IF(LEN(B203)&gt;0,'11'!R203-'11'!Q203,"")</f>
        <v>0</v>
      </c>
      <c r="S203" s="183"/>
      <c r="T203" s="33"/>
      <c r="U203" s="33"/>
      <c r="V203" s="33"/>
      <c r="W203" s="33"/>
      <c r="X203" s="33"/>
      <c r="Y203" s="33"/>
      <c r="AB203" s="243">
        <f>ROW()</f>
        <v>203</v>
      </c>
      <c r="AC203" s="118">
        <f t="shared" ca="1" si="22"/>
        <v>0</v>
      </c>
      <c r="AD203" s="118">
        <f t="shared" ca="1" si="23"/>
        <v>0</v>
      </c>
      <c r="AE203" s="119" t="str">
        <f t="shared" ca="1" si="41"/>
        <v>-</v>
      </c>
      <c r="AF203" s="118" t="str">
        <f t="shared" ca="1" si="42"/>
        <v>-</v>
      </c>
      <c r="AG203" s="119" t="str">
        <f t="shared" ca="1" si="43"/>
        <v>-</v>
      </c>
      <c r="AH203" s="118" t="str">
        <f t="shared" ca="1" si="44"/>
        <v>-</v>
      </c>
      <c r="AI203" s="118">
        <f t="shared" ca="1" si="45"/>
        <v>0</v>
      </c>
      <c r="AJ203" s="120">
        <f t="shared" ca="1" si="46"/>
        <v>0</v>
      </c>
      <c r="AK203" s="118">
        <f t="shared" ca="1" si="24"/>
        <v>0</v>
      </c>
      <c r="AL203" s="118">
        <f t="shared" ca="1" si="25"/>
        <v>0</v>
      </c>
    </row>
    <row r="204" spans="1:38" ht="27" customHeight="1" x14ac:dyDescent="0.25">
      <c r="A204" s="53">
        <f>'OSNOVNA PLAČA'!A198</f>
        <v>189</v>
      </c>
      <c r="B204" s="333" t="str">
        <f t="shared" ca="1" si="21"/>
        <v>A189</v>
      </c>
      <c r="C204" s="333"/>
      <c r="D204" s="54" t="str">
        <f>IF(LEN('OSNOVNA PLAČA'!C198)&gt;0,'OSNOVNA PLAČA'!C198,"")</f>
        <v/>
      </c>
      <c r="E204" s="55" t="str">
        <f>IF(LEN('OSNOVNA PLAČA'!D198)&gt;0,'OSNOVNA PLAČA'!D198,"")</f>
        <v/>
      </c>
      <c r="F204" s="164">
        <f ca="1">IF(LEN(B204)&gt;0,'OBRAČUNANA OSNOVNA PLAČA'!P198,"")</f>
        <v>0</v>
      </c>
      <c r="G204" s="57"/>
      <c r="H204" s="57"/>
      <c r="I204" s="57"/>
      <c r="J204" s="57"/>
      <c r="K204" s="57"/>
      <c r="L204" s="178">
        <f t="shared" si="38"/>
        <v>0</v>
      </c>
      <c r="M204" s="179">
        <f t="shared" ca="1" si="47"/>
        <v>0</v>
      </c>
      <c r="N204" s="179">
        <f t="shared" ca="1" si="48"/>
        <v>0</v>
      </c>
      <c r="O204" s="180">
        <f t="shared" ca="1" si="39"/>
        <v>0</v>
      </c>
      <c r="P204" s="181">
        <f t="shared" ca="1" si="49"/>
        <v>0</v>
      </c>
      <c r="Q204" s="182">
        <f t="shared" ca="1" si="40"/>
        <v>0</v>
      </c>
      <c r="R204" s="182">
        <f ca="1">IF(LEN(B204)&gt;0,'11'!R204-'11'!Q204,"")</f>
        <v>0</v>
      </c>
      <c r="S204" s="183"/>
      <c r="T204" s="33"/>
      <c r="U204" s="33"/>
      <c r="V204" s="33"/>
      <c r="W204" s="33"/>
      <c r="X204" s="33"/>
      <c r="Y204" s="33"/>
      <c r="AB204" s="243">
        <f>ROW()</f>
        <v>204</v>
      </c>
      <c r="AC204" s="118">
        <f t="shared" ca="1" si="22"/>
        <v>0</v>
      </c>
      <c r="AD204" s="118">
        <f t="shared" ca="1" si="23"/>
        <v>0</v>
      </c>
      <c r="AE204" s="119" t="str">
        <f t="shared" ca="1" si="41"/>
        <v>-</v>
      </c>
      <c r="AF204" s="118" t="str">
        <f t="shared" ca="1" si="42"/>
        <v>-</v>
      </c>
      <c r="AG204" s="119" t="str">
        <f t="shared" ca="1" si="43"/>
        <v>-</v>
      </c>
      <c r="AH204" s="118" t="str">
        <f t="shared" ca="1" si="44"/>
        <v>-</v>
      </c>
      <c r="AI204" s="118">
        <f t="shared" ca="1" si="45"/>
        <v>0</v>
      </c>
      <c r="AJ204" s="120">
        <f t="shared" ca="1" si="46"/>
        <v>0</v>
      </c>
      <c r="AK204" s="118">
        <f t="shared" ca="1" si="24"/>
        <v>0</v>
      </c>
      <c r="AL204" s="118">
        <f t="shared" ca="1" si="25"/>
        <v>0</v>
      </c>
    </row>
    <row r="205" spans="1:38" ht="27" customHeight="1" x14ac:dyDescent="0.25">
      <c r="A205" s="53">
        <f>'OSNOVNA PLAČA'!A199</f>
        <v>190</v>
      </c>
      <c r="B205" s="333" t="str">
        <f t="shared" ca="1" si="21"/>
        <v>A190</v>
      </c>
      <c r="C205" s="333"/>
      <c r="D205" s="54" t="str">
        <f>IF(LEN('OSNOVNA PLAČA'!C199)&gt;0,'OSNOVNA PLAČA'!C199,"")</f>
        <v/>
      </c>
      <c r="E205" s="55" t="str">
        <f>IF(LEN('OSNOVNA PLAČA'!D199)&gt;0,'OSNOVNA PLAČA'!D199,"")</f>
        <v/>
      </c>
      <c r="F205" s="164">
        <f ca="1">IF(LEN(B205)&gt;0,'OBRAČUNANA OSNOVNA PLAČA'!P199,"")</f>
        <v>0</v>
      </c>
      <c r="G205" s="57"/>
      <c r="H205" s="57"/>
      <c r="I205" s="57"/>
      <c r="J205" s="57"/>
      <c r="K205" s="57"/>
      <c r="L205" s="178">
        <f t="shared" si="38"/>
        <v>0</v>
      </c>
      <c r="M205" s="179">
        <f t="shared" ca="1" si="47"/>
        <v>0</v>
      </c>
      <c r="N205" s="179">
        <f t="shared" ca="1" si="48"/>
        <v>0</v>
      </c>
      <c r="O205" s="180">
        <f t="shared" ca="1" si="39"/>
        <v>0</v>
      </c>
      <c r="P205" s="181">
        <f t="shared" ca="1" si="49"/>
        <v>0</v>
      </c>
      <c r="Q205" s="182">
        <f t="shared" ca="1" si="40"/>
        <v>0</v>
      </c>
      <c r="R205" s="182">
        <f ca="1">IF(LEN(B205)&gt;0,'11'!R205-'11'!Q205,"")</f>
        <v>0</v>
      </c>
      <c r="S205" s="183"/>
      <c r="T205" s="33"/>
      <c r="U205" s="33"/>
      <c r="V205" s="33"/>
      <c r="W205" s="33"/>
      <c r="X205" s="33"/>
      <c r="Y205" s="33"/>
      <c r="AB205" s="243">
        <f>ROW()</f>
        <v>205</v>
      </c>
      <c r="AC205" s="118">
        <f t="shared" ca="1" si="22"/>
        <v>0</v>
      </c>
      <c r="AD205" s="118">
        <f t="shared" ca="1" si="23"/>
        <v>0</v>
      </c>
      <c r="AE205" s="119" t="str">
        <f t="shared" ca="1" si="41"/>
        <v>-</v>
      </c>
      <c r="AF205" s="118" t="str">
        <f t="shared" ca="1" si="42"/>
        <v>-</v>
      </c>
      <c r="AG205" s="119" t="str">
        <f t="shared" ca="1" si="43"/>
        <v>-</v>
      </c>
      <c r="AH205" s="118" t="str">
        <f t="shared" ca="1" si="44"/>
        <v>-</v>
      </c>
      <c r="AI205" s="118">
        <f t="shared" ca="1" si="45"/>
        <v>0</v>
      </c>
      <c r="AJ205" s="120">
        <f t="shared" ca="1" si="46"/>
        <v>0</v>
      </c>
      <c r="AK205" s="118">
        <f t="shared" ca="1" si="24"/>
        <v>0</v>
      </c>
      <c r="AL205" s="118">
        <f t="shared" ca="1" si="25"/>
        <v>0</v>
      </c>
    </row>
    <row r="206" spans="1:38" ht="27" customHeight="1" x14ac:dyDescent="0.25">
      <c r="A206" s="53">
        <f>'OSNOVNA PLAČA'!A200</f>
        <v>191</v>
      </c>
      <c r="B206" s="333" t="str">
        <f t="shared" ca="1" si="21"/>
        <v>A191</v>
      </c>
      <c r="C206" s="333"/>
      <c r="D206" s="54" t="str">
        <f>IF(LEN('OSNOVNA PLAČA'!C200)&gt;0,'OSNOVNA PLAČA'!C200,"")</f>
        <v/>
      </c>
      <c r="E206" s="55" t="str">
        <f>IF(LEN('OSNOVNA PLAČA'!D200)&gt;0,'OSNOVNA PLAČA'!D200,"")</f>
        <v/>
      </c>
      <c r="F206" s="164">
        <f ca="1">IF(LEN(B206)&gt;0,'OBRAČUNANA OSNOVNA PLAČA'!P200,"")</f>
        <v>0</v>
      </c>
      <c r="G206" s="57"/>
      <c r="H206" s="57"/>
      <c r="I206" s="57"/>
      <c r="J206" s="57"/>
      <c r="K206" s="57"/>
      <c r="L206" s="178">
        <f t="shared" si="38"/>
        <v>0</v>
      </c>
      <c r="M206" s="179">
        <f t="shared" ca="1" si="47"/>
        <v>0</v>
      </c>
      <c r="N206" s="179">
        <f t="shared" ca="1" si="48"/>
        <v>0</v>
      </c>
      <c r="O206" s="180">
        <f t="shared" ca="1" si="39"/>
        <v>0</v>
      </c>
      <c r="P206" s="181">
        <f t="shared" ca="1" si="49"/>
        <v>0</v>
      </c>
      <c r="Q206" s="182">
        <f t="shared" ca="1" si="40"/>
        <v>0</v>
      </c>
      <c r="R206" s="182">
        <f ca="1">IF(LEN(B206)&gt;0,'11'!R206-'11'!Q206,"")</f>
        <v>0</v>
      </c>
      <c r="S206" s="183"/>
      <c r="T206" s="33"/>
      <c r="U206" s="33"/>
      <c r="V206" s="33"/>
      <c r="W206" s="33"/>
      <c r="X206" s="33"/>
      <c r="Y206" s="33"/>
      <c r="AB206" s="243">
        <f>ROW()</f>
        <v>206</v>
      </c>
      <c r="AC206" s="118">
        <f t="shared" ca="1" si="22"/>
        <v>0</v>
      </c>
      <c r="AD206" s="118">
        <f t="shared" ca="1" si="23"/>
        <v>0</v>
      </c>
      <c r="AE206" s="119" t="str">
        <f t="shared" ca="1" si="41"/>
        <v>-</v>
      </c>
      <c r="AF206" s="118" t="str">
        <f t="shared" ca="1" si="42"/>
        <v>-</v>
      </c>
      <c r="AG206" s="119" t="str">
        <f t="shared" ca="1" si="43"/>
        <v>-</v>
      </c>
      <c r="AH206" s="118" t="str">
        <f t="shared" ca="1" si="44"/>
        <v>-</v>
      </c>
      <c r="AI206" s="118">
        <f t="shared" ca="1" si="45"/>
        <v>0</v>
      </c>
      <c r="AJ206" s="120">
        <f t="shared" ca="1" si="46"/>
        <v>0</v>
      </c>
      <c r="AK206" s="118">
        <f t="shared" ca="1" si="24"/>
        <v>0</v>
      </c>
      <c r="AL206" s="118">
        <f t="shared" ca="1" si="25"/>
        <v>0</v>
      </c>
    </row>
    <row r="207" spans="1:38" ht="27" customHeight="1" x14ac:dyDescent="0.25">
      <c r="A207" s="53">
        <f>'OSNOVNA PLAČA'!A201</f>
        <v>192</v>
      </c>
      <c r="B207" s="333" t="str">
        <f t="shared" ca="1" si="21"/>
        <v>A192</v>
      </c>
      <c r="C207" s="333"/>
      <c r="D207" s="54" t="str">
        <f>IF(LEN('OSNOVNA PLAČA'!C201)&gt;0,'OSNOVNA PLAČA'!C201,"")</f>
        <v/>
      </c>
      <c r="E207" s="55" t="str">
        <f>IF(LEN('OSNOVNA PLAČA'!D201)&gt;0,'OSNOVNA PLAČA'!D201,"")</f>
        <v/>
      </c>
      <c r="F207" s="164">
        <f ca="1">IF(LEN(B207)&gt;0,'OBRAČUNANA OSNOVNA PLAČA'!P201,"")</f>
        <v>0</v>
      </c>
      <c r="G207" s="57"/>
      <c r="H207" s="57"/>
      <c r="I207" s="57"/>
      <c r="J207" s="57"/>
      <c r="K207" s="57"/>
      <c r="L207" s="178">
        <f t="shared" si="38"/>
        <v>0</v>
      </c>
      <c r="M207" s="179">
        <f t="shared" ca="1" si="47"/>
        <v>0</v>
      </c>
      <c r="N207" s="179">
        <f t="shared" ca="1" si="48"/>
        <v>0</v>
      </c>
      <c r="O207" s="180">
        <f t="shared" ca="1" si="39"/>
        <v>0</v>
      </c>
      <c r="P207" s="181">
        <f t="shared" ca="1" si="49"/>
        <v>0</v>
      </c>
      <c r="Q207" s="182">
        <f t="shared" ca="1" si="40"/>
        <v>0</v>
      </c>
      <c r="R207" s="182">
        <f ca="1">IF(LEN(B207)&gt;0,'11'!R207-'11'!Q207,"")</f>
        <v>0</v>
      </c>
      <c r="S207" s="183"/>
      <c r="T207" s="33"/>
      <c r="U207" s="33"/>
      <c r="V207" s="33"/>
      <c r="W207" s="33"/>
      <c r="X207" s="33"/>
      <c r="Y207" s="33"/>
      <c r="AB207" s="243">
        <f>ROW()</f>
        <v>207</v>
      </c>
      <c r="AC207" s="118">
        <f t="shared" ca="1" si="22"/>
        <v>0</v>
      </c>
      <c r="AD207" s="118">
        <f t="shared" ca="1" si="23"/>
        <v>0</v>
      </c>
      <c r="AE207" s="119" t="str">
        <f t="shared" ca="1" si="41"/>
        <v>-</v>
      </c>
      <c r="AF207" s="118" t="str">
        <f t="shared" ca="1" si="42"/>
        <v>-</v>
      </c>
      <c r="AG207" s="119" t="str">
        <f t="shared" ca="1" si="43"/>
        <v>-</v>
      </c>
      <c r="AH207" s="118" t="str">
        <f t="shared" ca="1" si="44"/>
        <v>-</v>
      </c>
      <c r="AI207" s="118">
        <f t="shared" ca="1" si="45"/>
        <v>0</v>
      </c>
      <c r="AJ207" s="120">
        <f t="shared" ca="1" si="46"/>
        <v>0</v>
      </c>
      <c r="AK207" s="118">
        <f t="shared" ca="1" si="24"/>
        <v>0</v>
      </c>
      <c r="AL207" s="118">
        <f t="shared" ca="1" si="25"/>
        <v>0</v>
      </c>
    </row>
    <row r="208" spans="1:38" ht="27" customHeight="1" x14ac:dyDescent="0.25">
      <c r="A208" s="53">
        <f>'OSNOVNA PLAČA'!A202</f>
        <v>193</v>
      </c>
      <c r="B208" s="333" t="str">
        <f t="shared" ca="1" si="21"/>
        <v>A193</v>
      </c>
      <c r="C208" s="333"/>
      <c r="D208" s="54" t="str">
        <f>IF(LEN('OSNOVNA PLAČA'!C202)&gt;0,'OSNOVNA PLAČA'!C202,"")</f>
        <v/>
      </c>
      <c r="E208" s="55" t="str">
        <f>IF(LEN('OSNOVNA PLAČA'!D202)&gt;0,'OSNOVNA PLAČA'!D202,"")</f>
        <v/>
      </c>
      <c r="F208" s="164">
        <f ca="1">IF(LEN(B208)&gt;0,'OBRAČUNANA OSNOVNA PLAČA'!P202,"")</f>
        <v>0</v>
      </c>
      <c r="G208" s="57"/>
      <c r="H208" s="57"/>
      <c r="I208" s="57"/>
      <c r="J208" s="57"/>
      <c r="K208" s="57"/>
      <c r="L208" s="178">
        <f t="shared" ref="L208:L265" si="50">+G208+H208+I208+J208+K208</f>
        <v>0</v>
      </c>
      <c r="M208" s="179">
        <f t="shared" ca="1" si="47"/>
        <v>0</v>
      </c>
      <c r="N208" s="179">
        <f t="shared" ca="1" si="48"/>
        <v>0</v>
      </c>
      <c r="O208" s="180">
        <f t="shared" ref="O208:O265" ca="1" si="51">IF(LEN(B208)&gt;0,M208*$P$267,"")</f>
        <v>0</v>
      </c>
      <c r="P208" s="181">
        <f t="shared" ca="1" si="49"/>
        <v>0</v>
      </c>
      <c r="Q208" s="182">
        <f t="shared" ref="Q208:Q265" ca="1" si="52">MIN(P208,R208)</f>
        <v>0</v>
      </c>
      <c r="R208" s="182">
        <f ca="1">IF(LEN(B208)&gt;0,'11'!R208-'11'!Q208,"")</f>
        <v>0</v>
      </c>
      <c r="S208" s="183"/>
      <c r="T208" s="33"/>
      <c r="U208" s="33"/>
      <c r="V208" s="33"/>
      <c r="W208" s="33"/>
      <c r="X208" s="33"/>
      <c r="Y208" s="33"/>
      <c r="AB208" s="243">
        <f>ROW()</f>
        <v>208</v>
      </c>
      <c r="AC208" s="118">
        <f t="shared" ca="1" si="22"/>
        <v>0</v>
      </c>
      <c r="AD208" s="118">
        <f t="shared" ca="1" si="23"/>
        <v>0</v>
      </c>
      <c r="AE208" s="119" t="str">
        <f t="shared" ref="AE208:AE265" ca="1" si="53">IF(AC208&gt;=AD208,"-",$L208/(5*MAX($M$271:$M$272)))</f>
        <v>-</v>
      </c>
      <c r="AF208" s="118" t="str">
        <f t="shared" ref="AF208:AF265" ca="1" si="54">IF(AC208&gt;=AD208,"-",$L208/(5*MAX($M$271:$M$272))*AK208)</f>
        <v>-</v>
      </c>
      <c r="AG208" s="119" t="str">
        <f t="shared" ref="AG208:AG265" ca="1" si="55">IF(AE208="-","-",AE208*$AF$267)</f>
        <v>-</v>
      </c>
      <c r="AH208" s="118" t="str">
        <f t="shared" ref="AH208:AH265" ca="1" si="56">IF(AF208="-","-",AF208*$AF$267)</f>
        <v>-</v>
      </c>
      <c r="AI208" s="118">
        <f t="shared" ref="AI208:AI265" ca="1" si="57">IF(AG208="-",0,MIN(AH208,R208))</f>
        <v>0</v>
      </c>
      <c r="AJ208" s="120">
        <f t="shared" ref="AJ208:AJ265" ca="1" si="58">+AD208-AC208</f>
        <v>0</v>
      </c>
      <c r="AK208" s="118">
        <f t="shared" ca="1" si="24"/>
        <v>0</v>
      </c>
      <c r="AL208" s="118">
        <f t="shared" ca="1" si="25"/>
        <v>0</v>
      </c>
    </row>
    <row r="209" spans="1:38" ht="27" customHeight="1" x14ac:dyDescent="0.25">
      <c r="A209" s="53">
        <f>'OSNOVNA PLAČA'!A203</f>
        <v>194</v>
      </c>
      <c r="B209" s="333" t="str">
        <f t="shared" ca="1" si="21"/>
        <v>A194</v>
      </c>
      <c r="C209" s="333"/>
      <c r="D209" s="54" t="str">
        <f>IF(LEN('OSNOVNA PLAČA'!C203)&gt;0,'OSNOVNA PLAČA'!C203,"")</f>
        <v/>
      </c>
      <c r="E209" s="55" t="str">
        <f>IF(LEN('OSNOVNA PLAČA'!D203)&gt;0,'OSNOVNA PLAČA'!D203,"")</f>
        <v/>
      </c>
      <c r="F209" s="164">
        <f ca="1">IF(LEN(B209)&gt;0,'OBRAČUNANA OSNOVNA PLAČA'!P203,"")</f>
        <v>0</v>
      </c>
      <c r="G209" s="57"/>
      <c r="H209" s="57"/>
      <c r="I209" s="57"/>
      <c r="J209" s="57"/>
      <c r="K209" s="57"/>
      <c r="L209" s="178">
        <f t="shared" si="50"/>
        <v>0</v>
      </c>
      <c r="M209" s="179">
        <f t="shared" ref="M209:M265" ca="1" si="59">IF(LEN(B209)&gt;0,L209/5,"")</f>
        <v>0</v>
      </c>
      <c r="N209" s="179">
        <f t="shared" ref="N209:N265" ca="1" si="60">IF(LEN(B209)&gt;0,F209*M209,"")</f>
        <v>0</v>
      </c>
      <c r="O209" s="180">
        <f t="shared" ca="1" si="51"/>
        <v>0</v>
      </c>
      <c r="P209" s="181">
        <f t="shared" ref="P209:P265" ca="1" si="61">IF(LEN(B209)&gt;0,F209*O209,"")</f>
        <v>0</v>
      </c>
      <c r="Q209" s="182">
        <f t="shared" ca="1" si="52"/>
        <v>0</v>
      </c>
      <c r="R209" s="182">
        <f ca="1">IF(LEN(B209)&gt;0,'11'!R209-'11'!Q209,"")</f>
        <v>0</v>
      </c>
      <c r="S209" s="183"/>
      <c r="T209" s="33"/>
      <c r="U209" s="33"/>
      <c r="V209" s="33"/>
      <c r="W209" s="33"/>
      <c r="X209" s="33"/>
      <c r="Y209" s="33"/>
      <c r="AB209" s="243">
        <f>ROW()</f>
        <v>209</v>
      </c>
      <c r="AC209" s="118">
        <f t="shared" ca="1" si="22"/>
        <v>0</v>
      </c>
      <c r="AD209" s="118">
        <f t="shared" ca="1" si="23"/>
        <v>0</v>
      </c>
      <c r="AE209" s="119" t="str">
        <f t="shared" ca="1" si="53"/>
        <v>-</v>
      </c>
      <c r="AF209" s="118" t="str">
        <f t="shared" ca="1" si="54"/>
        <v>-</v>
      </c>
      <c r="AG209" s="119" t="str">
        <f t="shared" ca="1" si="55"/>
        <v>-</v>
      </c>
      <c r="AH209" s="118" t="str">
        <f t="shared" ca="1" si="56"/>
        <v>-</v>
      </c>
      <c r="AI209" s="118">
        <f t="shared" ca="1" si="57"/>
        <v>0</v>
      </c>
      <c r="AJ209" s="120">
        <f t="shared" ca="1" si="58"/>
        <v>0</v>
      </c>
      <c r="AK209" s="118">
        <f t="shared" ca="1" si="24"/>
        <v>0</v>
      </c>
      <c r="AL209" s="118">
        <f t="shared" ca="1" si="25"/>
        <v>0</v>
      </c>
    </row>
    <row r="210" spans="1:38" ht="27" customHeight="1" x14ac:dyDescent="0.25">
      <c r="A210" s="53">
        <f>'OSNOVNA PLAČA'!A204</f>
        <v>195</v>
      </c>
      <c r="B210" s="333" t="str">
        <f t="shared" ca="1" si="21"/>
        <v>A195</v>
      </c>
      <c r="C210" s="333"/>
      <c r="D210" s="54" t="str">
        <f>IF(LEN('OSNOVNA PLAČA'!C204)&gt;0,'OSNOVNA PLAČA'!C204,"")</f>
        <v/>
      </c>
      <c r="E210" s="55" t="str">
        <f>IF(LEN('OSNOVNA PLAČA'!D204)&gt;0,'OSNOVNA PLAČA'!D204,"")</f>
        <v/>
      </c>
      <c r="F210" s="164">
        <f ca="1">IF(LEN(B210)&gt;0,'OBRAČUNANA OSNOVNA PLAČA'!P204,"")</f>
        <v>0</v>
      </c>
      <c r="G210" s="57"/>
      <c r="H210" s="57"/>
      <c r="I210" s="57"/>
      <c r="J210" s="57"/>
      <c r="K210" s="57"/>
      <c r="L210" s="178">
        <f t="shared" si="50"/>
        <v>0</v>
      </c>
      <c r="M210" s="179">
        <f t="shared" ca="1" si="59"/>
        <v>0</v>
      </c>
      <c r="N210" s="179">
        <f t="shared" ca="1" si="60"/>
        <v>0</v>
      </c>
      <c r="O210" s="180">
        <f t="shared" ca="1" si="51"/>
        <v>0</v>
      </c>
      <c r="P210" s="181">
        <f t="shared" ca="1" si="61"/>
        <v>0</v>
      </c>
      <c r="Q210" s="182">
        <f t="shared" ca="1" si="52"/>
        <v>0</v>
      </c>
      <c r="R210" s="182">
        <f ca="1">IF(LEN(B210)&gt;0,'11'!R210-'11'!Q210,"")</f>
        <v>0</v>
      </c>
      <c r="S210" s="183"/>
      <c r="T210" s="33"/>
      <c r="U210" s="33"/>
      <c r="V210" s="33"/>
      <c r="W210" s="33"/>
      <c r="X210" s="33"/>
      <c r="Y210" s="33"/>
      <c r="AB210" s="243">
        <f>ROW()</f>
        <v>210</v>
      </c>
      <c r="AC210" s="118">
        <f t="shared" ca="1" si="22"/>
        <v>0</v>
      </c>
      <c r="AD210" s="118">
        <f t="shared" ca="1" si="23"/>
        <v>0</v>
      </c>
      <c r="AE210" s="119" t="str">
        <f t="shared" ca="1" si="53"/>
        <v>-</v>
      </c>
      <c r="AF210" s="118" t="str">
        <f t="shared" ca="1" si="54"/>
        <v>-</v>
      </c>
      <c r="AG210" s="119" t="str">
        <f t="shared" ca="1" si="55"/>
        <v>-</v>
      </c>
      <c r="AH210" s="118" t="str">
        <f t="shared" ca="1" si="56"/>
        <v>-</v>
      </c>
      <c r="AI210" s="118">
        <f t="shared" ca="1" si="57"/>
        <v>0</v>
      </c>
      <c r="AJ210" s="120">
        <f t="shared" ca="1" si="58"/>
        <v>0</v>
      </c>
      <c r="AK210" s="118">
        <f t="shared" ca="1" si="24"/>
        <v>0</v>
      </c>
      <c r="AL210" s="118">
        <f t="shared" ca="1" si="25"/>
        <v>0</v>
      </c>
    </row>
    <row r="211" spans="1:38" ht="27" customHeight="1" x14ac:dyDescent="0.25">
      <c r="A211" s="53">
        <f>'OSNOVNA PLAČA'!A205</f>
        <v>196</v>
      </c>
      <c r="B211" s="333" t="str">
        <f t="shared" ca="1" si="21"/>
        <v>A196</v>
      </c>
      <c r="C211" s="333"/>
      <c r="D211" s="54" t="str">
        <f>IF(LEN('OSNOVNA PLAČA'!C205)&gt;0,'OSNOVNA PLAČA'!C205,"")</f>
        <v/>
      </c>
      <c r="E211" s="55" t="str">
        <f>IF(LEN('OSNOVNA PLAČA'!D205)&gt;0,'OSNOVNA PLAČA'!D205,"")</f>
        <v/>
      </c>
      <c r="F211" s="164">
        <f ca="1">IF(LEN(B211)&gt;0,'OBRAČUNANA OSNOVNA PLAČA'!P205,"")</f>
        <v>0</v>
      </c>
      <c r="G211" s="57"/>
      <c r="H211" s="57"/>
      <c r="I211" s="57"/>
      <c r="J211" s="57"/>
      <c r="K211" s="57"/>
      <c r="L211" s="178">
        <f t="shared" si="50"/>
        <v>0</v>
      </c>
      <c r="M211" s="179">
        <f t="shared" ca="1" si="59"/>
        <v>0</v>
      </c>
      <c r="N211" s="179">
        <f t="shared" ca="1" si="60"/>
        <v>0</v>
      </c>
      <c r="O211" s="180">
        <f t="shared" ca="1" si="51"/>
        <v>0</v>
      </c>
      <c r="P211" s="181">
        <f t="shared" ca="1" si="61"/>
        <v>0</v>
      </c>
      <c r="Q211" s="182">
        <f t="shared" ca="1" si="52"/>
        <v>0</v>
      </c>
      <c r="R211" s="182">
        <f ca="1">IF(LEN(B211)&gt;0,'11'!R211-'11'!Q211,"")</f>
        <v>0</v>
      </c>
      <c r="S211" s="183"/>
      <c r="T211" s="33"/>
      <c r="U211" s="33"/>
      <c r="V211" s="33"/>
      <c r="W211" s="33"/>
      <c r="X211" s="33"/>
      <c r="Y211" s="33"/>
      <c r="AB211" s="243">
        <f>ROW()</f>
        <v>211</v>
      </c>
      <c r="AC211" s="118">
        <f t="shared" ca="1" si="22"/>
        <v>0</v>
      </c>
      <c r="AD211" s="118">
        <f t="shared" ca="1" si="23"/>
        <v>0</v>
      </c>
      <c r="AE211" s="119" t="str">
        <f t="shared" ca="1" si="53"/>
        <v>-</v>
      </c>
      <c r="AF211" s="118" t="str">
        <f t="shared" ca="1" si="54"/>
        <v>-</v>
      </c>
      <c r="AG211" s="119" t="str">
        <f t="shared" ca="1" si="55"/>
        <v>-</v>
      </c>
      <c r="AH211" s="118" t="str">
        <f t="shared" ca="1" si="56"/>
        <v>-</v>
      </c>
      <c r="AI211" s="118">
        <f t="shared" ca="1" si="57"/>
        <v>0</v>
      </c>
      <c r="AJ211" s="120">
        <f t="shared" ca="1" si="58"/>
        <v>0</v>
      </c>
      <c r="AK211" s="118">
        <f t="shared" ca="1" si="24"/>
        <v>0</v>
      </c>
      <c r="AL211" s="118">
        <f t="shared" ca="1" si="25"/>
        <v>0</v>
      </c>
    </row>
    <row r="212" spans="1:38" ht="27" customHeight="1" x14ac:dyDescent="0.25">
      <c r="A212" s="53">
        <f>'OSNOVNA PLAČA'!A206</f>
        <v>197</v>
      </c>
      <c r="B212" s="333" t="str">
        <f t="shared" ca="1" si="21"/>
        <v>A197</v>
      </c>
      <c r="C212" s="333"/>
      <c r="D212" s="54" t="str">
        <f>IF(LEN('OSNOVNA PLAČA'!C206)&gt;0,'OSNOVNA PLAČA'!C206,"")</f>
        <v/>
      </c>
      <c r="E212" s="55" t="str">
        <f>IF(LEN('OSNOVNA PLAČA'!D206)&gt;0,'OSNOVNA PLAČA'!D206,"")</f>
        <v/>
      </c>
      <c r="F212" s="164">
        <f ca="1">IF(LEN(B212)&gt;0,'OBRAČUNANA OSNOVNA PLAČA'!P206,"")</f>
        <v>0</v>
      </c>
      <c r="G212" s="57"/>
      <c r="H212" s="57"/>
      <c r="I212" s="57"/>
      <c r="J212" s="57"/>
      <c r="K212" s="57"/>
      <c r="L212" s="178">
        <f t="shared" si="50"/>
        <v>0</v>
      </c>
      <c r="M212" s="179">
        <f t="shared" ca="1" si="59"/>
        <v>0</v>
      </c>
      <c r="N212" s="179">
        <f t="shared" ca="1" si="60"/>
        <v>0</v>
      </c>
      <c r="O212" s="180">
        <f t="shared" ca="1" si="51"/>
        <v>0</v>
      </c>
      <c r="P212" s="181">
        <f t="shared" ca="1" si="61"/>
        <v>0</v>
      </c>
      <c r="Q212" s="182">
        <f t="shared" ca="1" si="52"/>
        <v>0</v>
      </c>
      <c r="R212" s="182">
        <f ca="1">IF(LEN(B212)&gt;0,'11'!R212-'11'!Q212,"")</f>
        <v>0</v>
      </c>
      <c r="S212" s="183"/>
      <c r="T212" s="33"/>
      <c r="U212" s="33"/>
      <c r="V212" s="33"/>
      <c r="W212" s="33"/>
      <c r="X212" s="33"/>
      <c r="Y212" s="33"/>
      <c r="AB212" s="243">
        <f>ROW()</f>
        <v>212</v>
      </c>
      <c r="AC212" s="118">
        <f t="shared" ca="1" si="22"/>
        <v>0</v>
      </c>
      <c r="AD212" s="118">
        <f t="shared" ca="1" si="23"/>
        <v>0</v>
      </c>
      <c r="AE212" s="119" t="str">
        <f t="shared" ca="1" si="53"/>
        <v>-</v>
      </c>
      <c r="AF212" s="118" t="str">
        <f t="shared" ca="1" si="54"/>
        <v>-</v>
      </c>
      <c r="AG212" s="119" t="str">
        <f t="shared" ca="1" si="55"/>
        <v>-</v>
      </c>
      <c r="AH212" s="118" t="str">
        <f t="shared" ca="1" si="56"/>
        <v>-</v>
      </c>
      <c r="AI212" s="118">
        <f t="shared" ca="1" si="57"/>
        <v>0</v>
      </c>
      <c r="AJ212" s="120">
        <f t="shared" ca="1" si="58"/>
        <v>0</v>
      </c>
      <c r="AK212" s="118">
        <f t="shared" ca="1" si="24"/>
        <v>0</v>
      </c>
      <c r="AL212" s="118">
        <f t="shared" ca="1" si="25"/>
        <v>0</v>
      </c>
    </row>
    <row r="213" spans="1:38" ht="27" customHeight="1" x14ac:dyDescent="0.25">
      <c r="A213" s="53">
        <f>'OSNOVNA PLAČA'!A207</f>
        <v>198</v>
      </c>
      <c r="B213" s="333" t="str">
        <f t="shared" ca="1" si="21"/>
        <v>A198</v>
      </c>
      <c r="C213" s="333"/>
      <c r="D213" s="54" t="str">
        <f>IF(LEN('OSNOVNA PLAČA'!C207)&gt;0,'OSNOVNA PLAČA'!C207,"")</f>
        <v/>
      </c>
      <c r="E213" s="55" t="str">
        <f>IF(LEN('OSNOVNA PLAČA'!D207)&gt;0,'OSNOVNA PLAČA'!D207,"")</f>
        <v/>
      </c>
      <c r="F213" s="164">
        <f ca="1">IF(LEN(B213)&gt;0,'OBRAČUNANA OSNOVNA PLAČA'!P207,"")</f>
        <v>0</v>
      </c>
      <c r="G213" s="57"/>
      <c r="H213" s="57"/>
      <c r="I213" s="57"/>
      <c r="J213" s="57"/>
      <c r="K213" s="57"/>
      <c r="L213" s="178">
        <f t="shared" si="50"/>
        <v>0</v>
      </c>
      <c r="M213" s="179">
        <f t="shared" ca="1" si="59"/>
        <v>0</v>
      </c>
      <c r="N213" s="179">
        <f t="shared" ca="1" si="60"/>
        <v>0</v>
      </c>
      <c r="O213" s="180">
        <f t="shared" ca="1" si="51"/>
        <v>0</v>
      </c>
      <c r="P213" s="181">
        <f t="shared" ca="1" si="61"/>
        <v>0</v>
      </c>
      <c r="Q213" s="182">
        <f t="shared" ca="1" si="52"/>
        <v>0</v>
      </c>
      <c r="R213" s="182">
        <f ca="1">IF(LEN(B213)&gt;0,'11'!R213-'11'!Q213,"")</f>
        <v>0</v>
      </c>
      <c r="S213" s="183"/>
      <c r="T213" s="33"/>
      <c r="U213" s="33"/>
      <c r="V213" s="33"/>
      <c r="W213" s="33"/>
      <c r="X213" s="33"/>
      <c r="Y213" s="33"/>
      <c r="AB213" s="243">
        <f>ROW()</f>
        <v>213</v>
      </c>
      <c r="AC213" s="118">
        <f t="shared" ca="1" si="22"/>
        <v>0</v>
      </c>
      <c r="AD213" s="118">
        <f t="shared" ca="1" si="23"/>
        <v>0</v>
      </c>
      <c r="AE213" s="119" t="str">
        <f t="shared" ca="1" si="53"/>
        <v>-</v>
      </c>
      <c r="AF213" s="118" t="str">
        <f t="shared" ca="1" si="54"/>
        <v>-</v>
      </c>
      <c r="AG213" s="119" t="str">
        <f t="shared" ca="1" si="55"/>
        <v>-</v>
      </c>
      <c r="AH213" s="118" t="str">
        <f t="shared" ca="1" si="56"/>
        <v>-</v>
      </c>
      <c r="AI213" s="118">
        <f t="shared" ca="1" si="57"/>
        <v>0</v>
      </c>
      <c r="AJ213" s="120">
        <f t="shared" ca="1" si="58"/>
        <v>0</v>
      </c>
      <c r="AK213" s="118">
        <f t="shared" ca="1" si="24"/>
        <v>0</v>
      </c>
      <c r="AL213" s="118">
        <f t="shared" ca="1" si="25"/>
        <v>0</v>
      </c>
    </row>
    <row r="214" spans="1:38" ht="27" customHeight="1" x14ac:dyDescent="0.25">
      <c r="A214" s="53">
        <f>'OSNOVNA PLAČA'!A208</f>
        <v>199</v>
      </c>
      <c r="B214" s="333" t="str">
        <f t="shared" ca="1" si="21"/>
        <v>A199</v>
      </c>
      <c r="C214" s="333"/>
      <c r="D214" s="54" t="str">
        <f>IF(LEN('OSNOVNA PLAČA'!C208)&gt;0,'OSNOVNA PLAČA'!C208,"")</f>
        <v/>
      </c>
      <c r="E214" s="55" t="str">
        <f>IF(LEN('OSNOVNA PLAČA'!D208)&gt;0,'OSNOVNA PLAČA'!D208,"")</f>
        <v/>
      </c>
      <c r="F214" s="164">
        <f ca="1">IF(LEN(B214)&gt;0,'OBRAČUNANA OSNOVNA PLAČA'!P208,"")</f>
        <v>0</v>
      </c>
      <c r="G214" s="57"/>
      <c r="H214" s="57"/>
      <c r="I214" s="57"/>
      <c r="J214" s="57"/>
      <c r="K214" s="57"/>
      <c r="L214" s="178">
        <f t="shared" si="50"/>
        <v>0</v>
      </c>
      <c r="M214" s="179">
        <f t="shared" ca="1" si="59"/>
        <v>0</v>
      </c>
      <c r="N214" s="179">
        <f t="shared" ca="1" si="60"/>
        <v>0</v>
      </c>
      <c r="O214" s="180">
        <f t="shared" ca="1" si="51"/>
        <v>0</v>
      </c>
      <c r="P214" s="181">
        <f t="shared" ca="1" si="61"/>
        <v>0</v>
      </c>
      <c r="Q214" s="182">
        <f t="shared" ca="1" si="52"/>
        <v>0</v>
      </c>
      <c r="R214" s="182">
        <f ca="1">IF(LEN(B214)&gt;0,'11'!R214-'11'!Q214,"")</f>
        <v>0</v>
      </c>
      <c r="S214" s="183"/>
      <c r="T214" s="33"/>
      <c r="U214" s="33"/>
      <c r="V214" s="33"/>
      <c r="W214" s="33"/>
      <c r="X214" s="33"/>
      <c r="Y214" s="33"/>
      <c r="AB214" s="243">
        <f>ROW()</f>
        <v>214</v>
      </c>
      <c r="AC214" s="118">
        <f t="shared" ca="1" si="22"/>
        <v>0</v>
      </c>
      <c r="AD214" s="118">
        <f t="shared" ca="1" si="23"/>
        <v>0</v>
      </c>
      <c r="AE214" s="119" t="str">
        <f t="shared" ca="1" si="53"/>
        <v>-</v>
      </c>
      <c r="AF214" s="118" t="str">
        <f t="shared" ca="1" si="54"/>
        <v>-</v>
      </c>
      <c r="AG214" s="119" t="str">
        <f t="shared" ca="1" si="55"/>
        <v>-</v>
      </c>
      <c r="AH214" s="118" t="str">
        <f t="shared" ca="1" si="56"/>
        <v>-</v>
      </c>
      <c r="AI214" s="118">
        <f t="shared" ca="1" si="57"/>
        <v>0</v>
      </c>
      <c r="AJ214" s="120">
        <f t="shared" ca="1" si="58"/>
        <v>0</v>
      </c>
      <c r="AK214" s="118">
        <f t="shared" ca="1" si="24"/>
        <v>0</v>
      </c>
      <c r="AL214" s="118">
        <f t="shared" ca="1" si="25"/>
        <v>0</v>
      </c>
    </row>
    <row r="215" spans="1:38" ht="27" customHeight="1" x14ac:dyDescent="0.25">
      <c r="A215" s="53">
        <f>'OSNOVNA PLAČA'!A209</f>
        <v>200</v>
      </c>
      <c r="B215" s="333" t="str">
        <f t="shared" ca="1" si="21"/>
        <v>A200</v>
      </c>
      <c r="C215" s="333"/>
      <c r="D215" s="54" t="str">
        <f>IF(LEN('OSNOVNA PLAČA'!C209)&gt;0,'OSNOVNA PLAČA'!C209,"")</f>
        <v/>
      </c>
      <c r="E215" s="55" t="str">
        <f>IF(LEN('OSNOVNA PLAČA'!D209)&gt;0,'OSNOVNA PLAČA'!D209,"")</f>
        <v/>
      </c>
      <c r="F215" s="164">
        <f ca="1">IF(LEN(B215)&gt;0,'OBRAČUNANA OSNOVNA PLAČA'!P209,"")</f>
        <v>0</v>
      </c>
      <c r="G215" s="57"/>
      <c r="H215" s="57"/>
      <c r="I215" s="57"/>
      <c r="J215" s="57"/>
      <c r="K215" s="57"/>
      <c r="L215" s="178">
        <f t="shared" si="50"/>
        <v>0</v>
      </c>
      <c r="M215" s="179">
        <f t="shared" ca="1" si="59"/>
        <v>0</v>
      </c>
      <c r="N215" s="179">
        <f t="shared" ca="1" si="60"/>
        <v>0</v>
      </c>
      <c r="O215" s="180">
        <f t="shared" ca="1" si="51"/>
        <v>0</v>
      </c>
      <c r="P215" s="181">
        <f t="shared" ca="1" si="61"/>
        <v>0</v>
      </c>
      <c r="Q215" s="182">
        <f t="shared" ca="1" si="52"/>
        <v>0</v>
      </c>
      <c r="R215" s="182">
        <f ca="1">IF(LEN(B215)&gt;0,'11'!R215-'11'!Q215,"")</f>
        <v>0</v>
      </c>
      <c r="S215" s="183"/>
      <c r="T215" s="33"/>
      <c r="U215" s="33"/>
      <c r="V215" s="33"/>
      <c r="W215" s="33"/>
      <c r="X215" s="33"/>
      <c r="Y215" s="33"/>
      <c r="AB215" s="243">
        <f>ROW()</f>
        <v>215</v>
      </c>
      <c r="AC215" s="118">
        <f t="shared" ca="1" si="22"/>
        <v>0</v>
      </c>
      <c r="AD215" s="118">
        <f t="shared" ca="1" si="23"/>
        <v>0</v>
      </c>
      <c r="AE215" s="119" t="str">
        <f t="shared" ca="1" si="53"/>
        <v>-</v>
      </c>
      <c r="AF215" s="118" t="str">
        <f t="shared" ca="1" si="54"/>
        <v>-</v>
      </c>
      <c r="AG215" s="119" t="str">
        <f t="shared" ca="1" si="55"/>
        <v>-</v>
      </c>
      <c r="AH215" s="118" t="str">
        <f t="shared" ca="1" si="56"/>
        <v>-</v>
      </c>
      <c r="AI215" s="118">
        <f t="shared" ca="1" si="57"/>
        <v>0</v>
      </c>
      <c r="AJ215" s="120">
        <f t="shared" ca="1" si="58"/>
        <v>0</v>
      </c>
      <c r="AK215" s="118">
        <f t="shared" ca="1" si="24"/>
        <v>0</v>
      </c>
      <c r="AL215" s="118">
        <f t="shared" ca="1" si="25"/>
        <v>0</v>
      </c>
    </row>
    <row r="216" spans="1:38" ht="27" customHeight="1" x14ac:dyDescent="0.25">
      <c r="A216" s="53">
        <f>'OSNOVNA PLAČA'!A210</f>
        <v>201</v>
      </c>
      <c r="B216" s="333" t="str">
        <f t="shared" ca="1" si="21"/>
        <v>A201</v>
      </c>
      <c r="C216" s="333"/>
      <c r="D216" s="54" t="str">
        <f>IF(LEN('OSNOVNA PLAČA'!C210)&gt;0,'OSNOVNA PLAČA'!C210,"")</f>
        <v/>
      </c>
      <c r="E216" s="55" t="str">
        <f>IF(LEN('OSNOVNA PLAČA'!D210)&gt;0,'OSNOVNA PLAČA'!D210,"")</f>
        <v/>
      </c>
      <c r="F216" s="164">
        <f ca="1">IF(LEN(B216)&gt;0,'OBRAČUNANA OSNOVNA PLAČA'!P210,"")</f>
        <v>0</v>
      </c>
      <c r="G216" s="57"/>
      <c r="H216" s="57"/>
      <c r="I216" s="57"/>
      <c r="J216" s="57"/>
      <c r="K216" s="57"/>
      <c r="L216" s="178">
        <f t="shared" si="50"/>
        <v>0</v>
      </c>
      <c r="M216" s="179">
        <f t="shared" ca="1" si="59"/>
        <v>0</v>
      </c>
      <c r="N216" s="179">
        <f t="shared" ca="1" si="60"/>
        <v>0</v>
      </c>
      <c r="O216" s="180">
        <f t="shared" ca="1" si="51"/>
        <v>0</v>
      </c>
      <c r="P216" s="181">
        <f t="shared" ca="1" si="61"/>
        <v>0</v>
      </c>
      <c r="Q216" s="182">
        <f t="shared" ca="1" si="52"/>
        <v>0</v>
      </c>
      <c r="R216" s="182">
        <f ca="1">IF(LEN(B216)&gt;0,'11'!R216-'11'!Q216,"")</f>
        <v>0</v>
      </c>
      <c r="S216" s="183"/>
      <c r="T216" s="33"/>
      <c r="U216" s="33"/>
      <c r="V216" s="33"/>
      <c r="W216" s="33"/>
      <c r="X216" s="33"/>
      <c r="Y216" s="33"/>
      <c r="AB216" s="243">
        <f>ROW()</f>
        <v>216</v>
      </c>
      <c r="AC216" s="118">
        <f t="shared" ca="1" si="22"/>
        <v>0</v>
      </c>
      <c r="AD216" s="118">
        <f t="shared" ca="1" si="23"/>
        <v>0</v>
      </c>
      <c r="AE216" s="119" t="str">
        <f t="shared" ca="1" si="53"/>
        <v>-</v>
      </c>
      <c r="AF216" s="118" t="str">
        <f t="shared" ca="1" si="54"/>
        <v>-</v>
      </c>
      <c r="AG216" s="119" t="str">
        <f t="shared" ca="1" si="55"/>
        <v>-</v>
      </c>
      <c r="AH216" s="118" t="str">
        <f t="shared" ca="1" si="56"/>
        <v>-</v>
      </c>
      <c r="AI216" s="118">
        <f t="shared" ca="1" si="57"/>
        <v>0</v>
      </c>
      <c r="AJ216" s="120">
        <f t="shared" ca="1" si="58"/>
        <v>0</v>
      </c>
      <c r="AK216" s="118">
        <f t="shared" ca="1" si="24"/>
        <v>0</v>
      </c>
      <c r="AL216" s="118">
        <f t="shared" ca="1" si="25"/>
        <v>0</v>
      </c>
    </row>
    <row r="217" spans="1:38" ht="27" customHeight="1" x14ac:dyDescent="0.25">
      <c r="A217" s="53">
        <f>'OSNOVNA PLAČA'!A211</f>
        <v>202</v>
      </c>
      <c r="B217" s="333" t="str">
        <f t="shared" ca="1" si="21"/>
        <v>A202</v>
      </c>
      <c r="C217" s="333"/>
      <c r="D217" s="54" t="str">
        <f>IF(LEN('OSNOVNA PLAČA'!C211)&gt;0,'OSNOVNA PLAČA'!C211,"")</f>
        <v/>
      </c>
      <c r="E217" s="55" t="str">
        <f>IF(LEN('OSNOVNA PLAČA'!D211)&gt;0,'OSNOVNA PLAČA'!D211,"")</f>
        <v/>
      </c>
      <c r="F217" s="164">
        <f ca="1">IF(LEN(B217)&gt;0,'OBRAČUNANA OSNOVNA PLAČA'!P211,"")</f>
        <v>0</v>
      </c>
      <c r="G217" s="57"/>
      <c r="H217" s="57"/>
      <c r="I217" s="57"/>
      <c r="J217" s="57"/>
      <c r="K217" s="57"/>
      <c r="L217" s="178">
        <f t="shared" si="50"/>
        <v>0</v>
      </c>
      <c r="M217" s="179">
        <f t="shared" ca="1" si="59"/>
        <v>0</v>
      </c>
      <c r="N217" s="179">
        <f t="shared" ca="1" si="60"/>
        <v>0</v>
      </c>
      <c r="O217" s="180">
        <f t="shared" ca="1" si="51"/>
        <v>0</v>
      </c>
      <c r="P217" s="181">
        <f t="shared" ca="1" si="61"/>
        <v>0</v>
      </c>
      <c r="Q217" s="182">
        <f t="shared" ca="1" si="52"/>
        <v>0</v>
      </c>
      <c r="R217" s="182">
        <f ca="1">IF(LEN(B217)&gt;0,'11'!R217-'11'!Q217,"")</f>
        <v>0</v>
      </c>
      <c r="S217" s="183"/>
      <c r="T217" s="33"/>
      <c r="U217" s="33"/>
      <c r="V217" s="33"/>
      <c r="W217" s="33"/>
      <c r="X217" s="33"/>
      <c r="Y217" s="33"/>
      <c r="AB217" s="243">
        <f>ROW()</f>
        <v>217</v>
      </c>
      <c r="AC217" s="118">
        <f t="shared" ca="1" si="22"/>
        <v>0</v>
      </c>
      <c r="AD217" s="118">
        <f t="shared" ca="1" si="23"/>
        <v>0</v>
      </c>
      <c r="AE217" s="119" t="str">
        <f t="shared" ca="1" si="53"/>
        <v>-</v>
      </c>
      <c r="AF217" s="118" t="str">
        <f t="shared" ca="1" si="54"/>
        <v>-</v>
      </c>
      <c r="AG217" s="119" t="str">
        <f t="shared" ca="1" si="55"/>
        <v>-</v>
      </c>
      <c r="AH217" s="118" t="str">
        <f t="shared" ca="1" si="56"/>
        <v>-</v>
      </c>
      <c r="AI217" s="118">
        <f t="shared" ca="1" si="57"/>
        <v>0</v>
      </c>
      <c r="AJ217" s="120">
        <f t="shared" ca="1" si="58"/>
        <v>0</v>
      </c>
      <c r="AK217" s="118">
        <f t="shared" ca="1" si="24"/>
        <v>0</v>
      </c>
      <c r="AL217" s="118">
        <f t="shared" ca="1" si="25"/>
        <v>0</v>
      </c>
    </row>
    <row r="218" spans="1:38" ht="27" customHeight="1" x14ac:dyDescent="0.25">
      <c r="A218" s="53">
        <f>'OSNOVNA PLAČA'!A212</f>
        <v>203</v>
      </c>
      <c r="B218" s="333" t="str">
        <f t="shared" ca="1" si="21"/>
        <v>A203</v>
      </c>
      <c r="C218" s="333"/>
      <c r="D218" s="54" t="str">
        <f>IF(LEN('OSNOVNA PLAČA'!C212)&gt;0,'OSNOVNA PLAČA'!C212,"")</f>
        <v/>
      </c>
      <c r="E218" s="55" t="str">
        <f>IF(LEN('OSNOVNA PLAČA'!D212)&gt;0,'OSNOVNA PLAČA'!D212,"")</f>
        <v/>
      </c>
      <c r="F218" s="164">
        <f ca="1">IF(LEN(B218)&gt;0,'OBRAČUNANA OSNOVNA PLAČA'!P212,"")</f>
        <v>0</v>
      </c>
      <c r="G218" s="57"/>
      <c r="H218" s="57"/>
      <c r="I218" s="57"/>
      <c r="J218" s="57"/>
      <c r="K218" s="57"/>
      <c r="L218" s="178">
        <f t="shared" si="50"/>
        <v>0</v>
      </c>
      <c r="M218" s="179">
        <f t="shared" ca="1" si="59"/>
        <v>0</v>
      </c>
      <c r="N218" s="179">
        <f t="shared" ca="1" si="60"/>
        <v>0</v>
      </c>
      <c r="O218" s="180">
        <f t="shared" ca="1" si="51"/>
        <v>0</v>
      </c>
      <c r="P218" s="181">
        <f t="shared" ca="1" si="61"/>
        <v>0</v>
      </c>
      <c r="Q218" s="182">
        <f t="shared" ca="1" si="52"/>
        <v>0</v>
      </c>
      <c r="R218" s="182">
        <f ca="1">IF(LEN(B218)&gt;0,'11'!R218-'11'!Q218,"")</f>
        <v>0</v>
      </c>
      <c r="S218" s="183"/>
      <c r="T218" s="33"/>
      <c r="U218" s="33"/>
      <c r="V218" s="33"/>
      <c r="W218" s="33"/>
      <c r="X218" s="33"/>
      <c r="Y218" s="33"/>
      <c r="AB218" s="243">
        <f>ROW()</f>
        <v>218</v>
      </c>
      <c r="AC218" s="118">
        <f t="shared" ca="1" si="22"/>
        <v>0</v>
      </c>
      <c r="AD218" s="118">
        <f t="shared" ca="1" si="23"/>
        <v>0</v>
      </c>
      <c r="AE218" s="119" t="str">
        <f t="shared" ca="1" si="53"/>
        <v>-</v>
      </c>
      <c r="AF218" s="118" t="str">
        <f t="shared" ca="1" si="54"/>
        <v>-</v>
      </c>
      <c r="AG218" s="119" t="str">
        <f t="shared" ca="1" si="55"/>
        <v>-</v>
      </c>
      <c r="AH218" s="118" t="str">
        <f t="shared" ca="1" si="56"/>
        <v>-</v>
      </c>
      <c r="AI218" s="118">
        <f t="shared" ca="1" si="57"/>
        <v>0</v>
      </c>
      <c r="AJ218" s="120">
        <f t="shared" ca="1" si="58"/>
        <v>0</v>
      </c>
      <c r="AK218" s="118">
        <f t="shared" ca="1" si="24"/>
        <v>0</v>
      </c>
      <c r="AL218" s="118">
        <f t="shared" ca="1" si="25"/>
        <v>0</v>
      </c>
    </row>
    <row r="219" spans="1:38" ht="27" customHeight="1" x14ac:dyDescent="0.25">
      <c r="A219" s="53">
        <f>'OSNOVNA PLAČA'!A213</f>
        <v>204</v>
      </c>
      <c r="B219" s="333" t="str">
        <f t="shared" ca="1" si="21"/>
        <v>A204</v>
      </c>
      <c r="C219" s="333"/>
      <c r="D219" s="54" t="str">
        <f>IF(LEN('OSNOVNA PLAČA'!C213)&gt;0,'OSNOVNA PLAČA'!C213,"")</f>
        <v/>
      </c>
      <c r="E219" s="55" t="str">
        <f>IF(LEN('OSNOVNA PLAČA'!D213)&gt;0,'OSNOVNA PLAČA'!D213,"")</f>
        <v/>
      </c>
      <c r="F219" s="164">
        <f ca="1">IF(LEN(B219)&gt;0,'OBRAČUNANA OSNOVNA PLAČA'!P213,"")</f>
        <v>0</v>
      </c>
      <c r="G219" s="57"/>
      <c r="H219" s="57"/>
      <c r="I219" s="57"/>
      <c r="J219" s="57"/>
      <c r="K219" s="57"/>
      <c r="L219" s="178">
        <f t="shared" si="50"/>
        <v>0</v>
      </c>
      <c r="M219" s="179">
        <f t="shared" ca="1" si="59"/>
        <v>0</v>
      </c>
      <c r="N219" s="179">
        <f t="shared" ca="1" si="60"/>
        <v>0</v>
      </c>
      <c r="O219" s="180">
        <f t="shared" ca="1" si="51"/>
        <v>0</v>
      </c>
      <c r="P219" s="181">
        <f t="shared" ca="1" si="61"/>
        <v>0</v>
      </c>
      <c r="Q219" s="182">
        <f t="shared" ca="1" si="52"/>
        <v>0</v>
      </c>
      <c r="R219" s="182">
        <f ca="1">IF(LEN(B219)&gt;0,'11'!R219-'11'!Q219,"")</f>
        <v>0</v>
      </c>
      <c r="S219" s="183"/>
      <c r="T219" s="33"/>
      <c r="U219" s="33"/>
      <c r="V219" s="33"/>
      <c r="W219" s="33"/>
      <c r="X219" s="33"/>
      <c r="Y219" s="33"/>
      <c r="AB219" s="243">
        <f>ROW()</f>
        <v>219</v>
      </c>
      <c r="AC219" s="118">
        <f t="shared" ca="1" si="22"/>
        <v>0</v>
      </c>
      <c r="AD219" s="118">
        <f t="shared" ca="1" si="23"/>
        <v>0</v>
      </c>
      <c r="AE219" s="119" t="str">
        <f t="shared" ca="1" si="53"/>
        <v>-</v>
      </c>
      <c r="AF219" s="118" t="str">
        <f t="shared" ca="1" si="54"/>
        <v>-</v>
      </c>
      <c r="AG219" s="119" t="str">
        <f t="shared" ca="1" si="55"/>
        <v>-</v>
      </c>
      <c r="AH219" s="118" t="str">
        <f t="shared" ca="1" si="56"/>
        <v>-</v>
      </c>
      <c r="AI219" s="118">
        <f t="shared" ca="1" si="57"/>
        <v>0</v>
      </c>
      <c r="AJ219" s="120">
        <f t="shared" ca="1" si="58"/>
        <v>0</v>
      </c>
      <c r="AK219" s="118">
        <f t="shared" ca="1" si="24"/>
        <v>0</v>
      </c>
      <c r="AL219" s="118">
        <f t="shared" ca="1" si="25"/>
        <v>0</v>
      </c>
    </row>
    <row r="220" spans="1:38" ht="27" customHeight="1" x14ac:dyDescent="0.25">
      <c r="A220" s="53">
        <f>'OSNOVNA PLAČA'!A214</f>
        <v>205</v>
      </c>
      <c r="B220" s="333" t="str">
        <f t="shared" ca="1" si="21"/>
        <v>A205</v>
      </c>
      <c r="C220" s="333"/>
      <c r="D220" s="54" t="str">
        <f>IF(LEN('OSNOVNA PLAČA'!C214)&gt;0,'OSNOVNA PLAČA'!C214,"")</f>
        <v/>
      </c>
      <c r="E220" s="55" t="str">
        <f>IF(LEN('OSNOVNA PLAČA'!D214)&gt;0,'OSNOVNA PLAČA'!D214,"")</f>
        <v/>
      </c>
      <c r="F220" s="164">
        <f ca="1">IF(LEN(B220)&gt;0,'OBRAČUNANA OSNOVNA PLAČA'!P214,"")</f>
        <v>0</v>
      </c>
      <c r="G220" s="57"/>
      <c r="H220" s="57"/>
      <c r="I220" s="57"/>
      <c r="J220" s="57"/>
      <c r="K220" s="57"/>
      <c r="L220" s="178">
        <f t="shared" si="50"/>
        <v>0</v>
      </c>
      <c r="M220" s="179">
        <f t="shared" ca="1" si="59"/>
        <v>0</v>
      </c>
      <c r="N220" s="179">
        <f t="shared" ca="1" si="60"/>
        <v>0</v>
      </c>
      <c r="O220" s="180">
        <f t="shared" ca="1" si="51"/>
        <v>0</v>
      </c>
      <c r="P220" s="181">
        <f t="shared" ca="1" si="61"/>
        <v>0</v>
      </c>
      <c r="Q220" s="182">
        <f t="shared" ca="1" si="52"/>
        <v>0</v>
      </c>
      <c r="R220" s="182">
        <f ca="1">IF(LEN(B220)&gt;0,'11'!R220-'11'!Q220,"")</f>
        <v>0</v>
      </c>
      <c r="S220" s="183"/>
      <c r="T220" s="33"/>
      <c r="U220" s="33"/>
      <c r="V220" s="33"/>
      <c r="W220" s="33"/>
      <c r="X220" s="33"/>
      <c r="Y220" s="33"/>
      <c r="AB220" s="243">
        <f>ROW()</f>
        <v>220</v>
      </c>
      <c r="AC220" s="118">
        <f t="shared" ca="1" si="22"/>
        <v>0</v>
      </c>
      <c r="AD220" s="118">
        <f t="shared" ca="1" si="23"/>
        <v>0</v>
      </c>
      <c r="AE220" s="119" t="str">
        <f t="shared" ca="1" si="53"/>
        <v>-</v>
      </c>
      <c r="AF220" s="118" t="str">
        <f t="shared" ca="1" si="54"/>
        <v>-</v>
      </c>
      <c r="AG220" s="119" t="str">
        <f t="shared" ca="1" si="55"/>
        <v>-</v>
      </c>
      <c r="AH220" s="118" t="str">
        <f t="shared" ca="1" si="56"/>
        <v>-</v>
      </c>
      <c r="AI220" s="118">
        <f t="shared" ca="1" si="57"/>
        <v>0</v>
      </c>
      <c r="AJ220" s="120">
        <f t="shared" ca="1" si="58"/>
        <v>0</v>
      </c>
      <c r="AK220" s="118">
        <f t="shared" ca="1" si="24"/>
        <v>0</v>
      </c>
      <c r="AL220" s="118">
        <f t="shared" ca="1" si="25"/>
        <v>0</v>
      </c>
    </row>
    <row r="221" spans="1:38" ht="27" customHeight="1" x14ac:dyDescent="0.25">
      <c r="A221" s="53">
        <f>'OSNOVNA PLAČA'!A215</f>
        <v>206</v>
      </c>
      <c r="B221" s="333" t="str">
        <f t="shared" ca="1" si="21"/>
        <v>A206</v>
      </c>
      <c r="C221" s="333"/>
      <c r="D221" s="54" t="str">
        <f>IF(LEN('OSNOVNA PLAČA'!C215)&gt;0,'OSNOVNA PLAČA'!C215,"")</f>
        <v/>
      </c>
      <c r="E221" s="55" t="str">
        <f>IF(LEN('OSNOVNA PLAČA'!D215)&gt;0,'OSNOVNA PLAČA'!D215,"")</f>
        <v/>
      </c>
      <c r="F221" s="164">
        <f ca="1">IF(LEN(B221)&gt;0,'OBRAČUNANA OSNOVNA PLAČA'!P215,"")</f>
        <v>0</v>
      </c>
      <c r="G221" s="57"/>
      <c r="H221" s="57"/>
      <c r="I221" s="57"/>
      <c r="J221" s="57"/>
      <c r="K221" s="57"/>
      <c r="L221" s="178">
        <f t="shared" si="50"/>
        <v>0</v>
      </c>
      <c r="M221" s="179">
        <f t="shared" ca="1" si="59"/>
        <v>0</v>
      </c>
      <c r="N221" s="179">
        <f t="shared" ca="1" si="60"/>
        <v>0</v>
      </c>
      <c r="O221" s="180">
        <f t="shared" ca="1" si="51"/>
        <v>0</v>
      </c>
      <c r="P221" s="181">
        <f t="shared" ca="1" si="61"/>
        <v>0</v>
      </c>
      <c r="Q221" s="182">
        <f t="shared" ca="1" si="52"/>
        <v>0</v>
      </c>
      <c r="R221" s="182">
        <f ca="1">IF(LEN(B221)&gt;0,'11'!R221-'11'!Q221,"")</f>
        <v>0</v>
      </c>
      <c r="S221" s="183"/>
      <c r="T221" s="33"/>
      <c r="U221" s="33"/>
      <c r="V221" s="33"/>
      <c r="W221" s="33"/>
      <c r="X221" s="33"/>
      <c r="Y221" s="33"/>
      <c r="AB221" s="243">
        <f>ROW()</f>
        <v>221</v>
      </c>
      <c r="AC221" s="118">
        <f t="shared" ca="1" si="22"/>
        <v>0</v>
      </c>
      <c r="AD221" s="118">
        <f t="shared" ca="1" si="23"/>
        <v>0</v>
      </c>
      <c r="AE221" s="119" t="str">
        <f t="shared" ca="1" si="53"/>
        <v>-</v>
      </c>
      <c r="AF221" s="118" t="str">
        <f t="shared" ca="1" si="54"/>
        <v>-</v>
      </c>
      <c r="AG221" s="119" t="str">
        <f t="shared" ca="1" si="55"/>
        <v>-</v>
      </c>
      <c r="AH221" s="118" t="str">
        <f t="shared" ca="1" si="56"/>
        <v>-</v>
      </c>
      <c r="AI221" s="118">
        <f t="shared" ca="1" si="57"/>
        <v>0</v>
      </c>
      <c r="AJ221" s="120">
        <f t="shared" ca="1" si="58"/>
        <v>0</v>
      </c>
      <c r="AK221" s="118">
        <f t="shared" ca="1" si="24"/>
        <v>0</v>
      </c>
      <c r="AL221" s="118">
        <f t="shared" ca="1" si="25"/>
        <v>0</v>
      </c>
    </row>
    <row r="222" spans="1:38" ht="27" customHeight="1" x14ac:dyDescent="0.25">
      <c r="A222" s="53">
        <f>'OSNOVNA PLAČA'!A216</f>
        <v>207</v>
      </c>
      <c r="B222" s="333" t="str">
        <f t="shared" ca="1" si="21"/>
        <v>A207</v>
      </c>
      <c r="C222" s="333"/>
      <c r="D222" s="54" t="str">
        <f>IF(LEN('OSNOVNA PLAČA'!C216)&gt;0,'OSNOVNA PLAČA'!C216,"")</f>
        <v/>
      </c>
      <c r="E222" s="55" t="str">
        <f>IF(LEN('OSNOVNA PLAČA'!D216)&gt;0,'OSNOVNA PLAČA'!D216,"")</f>
        <v/>
      </c>
      <c r="F222" s="164">
        <f ca="1">IF(LEN(B222)&gt;0,'OBRAČUNANA OSNOVNA PLAČA'!P216,"")</f>
        <v>0</v>
      </c>
      <c r="G222" s="57"/>
      <c r="H222" s="57"/>
      <c r="I222" s="57"/>
      <c r="J222" s="57"/>
      <c r="K222" s="57"/>
      <c r="L222" s="178">
        <f t="shared" si="50"/>
        <v>0</v>
      </c>
      <c r="M222" s="179">
        <f t="shared" ca="1" si="59"/>
        <v>0</v>
      </c>
      <c r="N222" s="179">
        <f t="shared" ca="1" si="60"/>
        <v>0</v>
      </c>
      <c r="O222" s="180">
        <f t="shared" ca="1" si="51"/>
        <v>0</v>
      </c>
      <c r="P222" s="181">
        <f t="shared" ca="1" si="61"/>
        <v>0</v>
      </c>
      <c r="Q222" s="182">
        <f t="shared" ca="1" si="52"/>
        <v>0</v>
      </c>
      <c r="R222" s="182">
        <f ca="1">IF(LEN(B222)&gt;0,'11'!R222-'11'!Q222,"")</f>
        <v>0</v>
      </c>
      <c r="S222" s="183"/>
      <c r="T222" s="33"/>
      <c r="U222" s="33"/>
      <c r="V222" s="33"/>
      <c r="W222" s="33"/>
      <c r="X222" s="33"/>
      <c r="Y222" s="33"/>
      <c r="AB222" s="243">
        <f>ROW()</f>
        <v>222</v>
      </c>
      <c r="AC222" s="118">
        <f t="shared" ca="1" si="22"/>
        <v>0</v>
      </c>
      <c r="AD222" s="118">
        <f t="shared" ca="1" si="23"/>
        <v>0</v>
      </c>
      <c r="AE222" s="119" t="str">
        <f t="shared" ca="1" si="53"/>
        <v>-</v>
      </c>
      <c r="AF222" s="118" t="str">
        <f t="shared" ca="1" si="54"/>
        <v>-</v>
      </c>
      <c r="AG222" s="119" t="str">
        <f t="shared" ca="1" si="55"/>
        <v>-</v>
      </c>
      <c r="AH222" s="118" t="str">
        <f t="shared" ca="1" si="56"/>
        <v>-</v>
      </c>
      <c r="AI222" s="118">
        <f t="shared" ca="1" si="57"/>
        <v>0</v>
      </c>
      <c r="AJ222" s="120">
        <f t="shared" ca="1" si="58"/>
        <v>0</v>
      </c>
      <c r="AK222" s="118">
        <f t="shared" ca="1" si="24"/>
        <v>0</v>
      </c>
      <c r="AL222" s="118">
        <f t="shared" ca="1" si="25"/>
        <v>0</v>
      </c>
    </row>
    <row r="223" spans="1:38" ht="27" customHeight="1" x14ac:dyDescent="0.25">
      <c r="A223" s="53">
        <f>'OSNOVNA PLAČA'!A217</f>
        <v>208</v>
      </c>
      <c r="B223" s="333" t="str">
        <f t="shared" ca="1" si="21"/>
        <v>A208</v>
      </c>
      <c r="C223" s="333"/>
      <c r="D223" s="54" t="str">
        <f>IF(LEN('OSNOVNA PLAČA'!C217)&gt;0,'OSNOVNA PLAČA'!C217,"")</f>
        <v/>
      </c>
      <c r="E223" s="55" t="str">
        <f>IF(LEN('OSNOVNA PLAČA'!D217)&gt;0,'OSNOVNA PLAČA'!D217,"")</f>
        <v/>
      </c>
      <c r="F223" s="164">
        <f ca="1">IF(LEN(B223)&gt;0,'OBRAČUNANA OSNOVNA PLAČA'!P217,"")</f>
        <v>0</v>
      </c>
      <c r="G223" s="57"/>
      <c r="H223" s="57"/>
      <c r="I223" s="57"/>
      <c r="J223" s="57"/>
      <c r="K223" s="57"/>
      <c r="L223" s="178">
        <f t="shared" si="50"/>
        <v>0</v>
      </c>
      <c r="M223" s="179">
        <f t="shared" ca="1" si="59"/>
        <v>0</v>
      </c>
      <c r="N223" s="179">
        <f t="shared" ca="1" si="60"/>
        <v>0</v>
      </c>
      <c r="O223" s="180">
        <f t="shared" ca="1" si="51"/>
        <v>0</v>
      </c>
      <c r="P223" s="181">
        <f t="shared" ca="1" si="61"/>
        <v>0</v>
      </c>
      <c r="Q223" s="182">
        <f t="shared" ca="1" si="52"/>
        <v>0</v>
      </c>
      <c r="R223" s="182">
        <f ca="1">IF(LEN(B223)&gt;0,'11'!R223-'11'!Q223,"")</f>
        <v>0</v>
      </c>
      <c r="S223" s="183"/>
      <c r="T223" s="33"/>
      <c r="U223" s="33"/>
      <c r="V223" s="33"/>
      <c r="W223" s="33"/>
      <c r="X223" s="33"/>
      <c r="Y223" s="33"/>
      <c r="AB223" s="243">
        <f>ROW()</f>
        <v>223</v>
      </c>
      <c r="AC223" s="118">
        <f t="shared" ca="1" si="22"/>
        <v>0</v>
      </c>
      <c r="AD223" s="118">
        <f t="shared" ca="1" si="23"/>
        <v>0</v>
      </c>
      <c r="AE223" s="119" t="str">
        <f t="shared" ca="1" si="53"/>
        <v>-</v>
      </c>
      <c r="AF223" s="118" t="str">
        <f t="shared" ca="1" si="54"/>
        <v>-</v>
      </c>
      <c r="AG223" s="119" t="str">
        <f t="shared" ca="1" si="55"/>
        <v>-</v>
      </c>
      <c r="AH223" s="118" t="str">
        <f t="shared" ca="1" si="56"/>
        <v>-</v>
      </c>
      <c r="AI223" s="118">
        <f t="shared" ca="1" si="57"/>
        <v>0</v>
      </c>
      <c r="AJ223" s="120">
        <f t="shared" ca="1" si="58"/>
        <v>0</v>
      </c>
      <c r="AK223" s="118">
        <f t="shared" ca="1" si="24"/>
        <v>0</v>
      </c>
      <c r="AL223" s="118">
        <f t="shared" ca="1" si="25"/>
        <v>0</v>
      </c>
    </row>
    <row r="224" spans="1:38" ht="27" customHeight="1" x14ac:dyDescent="0.25">
      <c r="A224" s="53">
        <f>'OSNOVNA PLAČA'!A218</f>
        <v>209</v>
      </c>
      <c r="B224" s="333" t="str">
        <f t="shared" ca="1" si="21"/>
        <v>A209</v>
      </c>
      <c r="C224" s="333"/>
      <c r="D224" s="54" t="str">
        <f>IF(LEN('OSNOVNA PLAČA'!C218)&gt;0,'OSNOVNA PLAČA'!C218,"")</f>
        <v/>
      </c>
      <c r="E224" s="55" t="str">
        <f>IF(LEN('OSNOVNA PLAČA'!D218)&gt;0,'OSNOVNA PLAČA'!D218,"")</f>
        <v/>
      </c>
      <c r="F224" s="164">
        <f ca="1">IF(LEN(B224)&gt;0,'OBRAČUNANA OSNOVNA PLAČA'!P218,"")</f>
        <v>0</v>
      </c>
      <c r="G224" s="57"/>
      <c r="H224" s="57"/>
      <c r="I224" s="57"/>
      <c r="J224" s="57"/>
      <c r="K224" s="57"/>
      <c r="L224" s="178">
        <f t="shared" si="50"/>
        <v>0</v>
      </c>
      <c r="M224" s="179">
        <f t="shared" ca="1" si="59"/>
        <v>0</v>
      </c>
      <c r="N224" s="179">
        <f t="shared" ca="1" si="60"/>
        <v>0</v>
      </c>
      <c r="O224" s="180">
        <f t="shared" ca="1" si="51"/>
        <v>0</v>
      </c>
      <c r="P224" s="181">
        <f t="shared" ca="1" si="61"/>
        <v>0</v>
      </c>
      <c r="Q224" s="182">
        <f t="shared" ca="1" si="52"/>
        <v>0</v>
      </c>
      <c r="R224" s="182">
        <f ca="1">IF(LEN(B224)&gt;0,'11'!R224-'11'!Q224,"")</f>
        <v>0</v>
      </c>
      <c r="S224" s="183"/>
      <c r="T224" s="33"/>
      <c r="U224" s="33"/>
      <c r="V224" s="33"/>
      <c r="W224" s="33"/>
      <c r="X224" s="33"/>
      <c r="Y224" s="33"/>
      <c r="AB224" s="243">
        <f>ROW()</f>
        <v>224</v>
      </c>
      <c r="AC224" s="118">
        <f t="shared" ca="1" si="22"/>
        <v>0</v>
      </c>
      <c r="AD224" s="118">
        <f t="shared" ca="1" si="23"/>
        <v>0</v>
      </c>
      <c r="AE224" s="119" t="str">
        <f t="shared" ca="1" si="53"/>
        <v>-</v>
      </c>
      <c r="AF224" s="118" t="str">
        <f t="shared" ca="1" si="54"/>
        <v>-</v>
      </c>
      <c r="AG224" s="119" t="str">
        <f t="shared" ca="1" si="55"/>
        <v>-</v>
      </c>
      <c r="AH224" s="118" t="str">
        <f t="shared" ca="1" si="56"/>
        <v>-</v>
      </c>
      <c r="AI224" s="118">
        <f t="shared" ca="1" si="57"/>
        <v>0</v>
      </c>
      <c r="AJ224" s="120">
        <f t="shared" ca="1" si="58"/>
        <v>0</v>
      </c>
      <c r="AK224" s="118">
        <f t="shared" ca="1" si="24"/>
        <v>0</v>
      </c>
      <c r="AL224" s="118">
        <f t="shared" ca="1" si="25"/>
        <v>0</v>
      </c>
    </row>
    <row r="225" spans="1:38" ht="27" customHeight="1" x14ac:dyDescent="0.25">
      <c r="A225" s="53">
        <f>'OSNOVNA PLAČA'!A219</f>
        <v>210</v>
      </c>
      <c r="B225" s="333" t="str">
        <f t="shared" ca="1" si="21"/>
        <v>A210</v>
      </c>
      <c r="C225" s="333"/>
      <c r="D225" s="54" t="str">
        <f>IF(LEN('OSNOVNA PLAČA'!C219)&gt;0,'OSNOVNA PLAČA'!C219,"")</f>
        <v/>
      </c>
      <c r="E225" s="55" t="str">
        <f>IF(LEN('OSNOVNA PLAČA'!D219)&gt;0,'OSNOVNA PLAČA'!D219,"")</f>
        <v/>
      </c>
      <c r="F225" s="164">
        <f ca="1">IF(LEN(B225)&gt;0,'OBRAČUNANA OSNOVNA PLAČA'!P219,"")</f>
        <v>0</v>
      </c>
      <c r="G225" s="57"/>
      <c r="H225" s="57"/>
      <c r="I225" s="57"/>
      <c r="J225" s="57"/>
      <c r="K225" s="57"/>
      <c r="L225" s="178">
        <f t="shared" si="50"/>
        <v>0</v>
      </c>
      <c r="M225" s="179">
        <f t="shared" ca="1" si="59"/>
        <v>0</v>
      </c>
      <c r="N225" s="179">
        <f t="shared" ca="1" si="60"/>
        <v>0</v>
      </c>
      <c r="O225" s="180">
        <f t="shared" ca="1" si="51"/>
        <v>0</v>
      </c>
      <c r="P225" s="181">
        <f t="shared" ca="1" si="61"/>
        <v>0</v>
      </c>
      <c r="Q225" s="182">
        <f t="shared" ca="1" si="52"/>
        <v>0</v>
      </c>
      <c r="R225" s="182">
        <f ca="1">IF(LEN(B225)&gt;0,'11'!R225-'11'!Q225,"")</f>
        <v>0</v>
      </c>
      <c r="S225" s="183"/>
      <c r="T225" s="33"/>
      <c r="U225" s="33"/>
      <c r="V225" s="33"/>
      <c r="W225" s="33"/>
      <c r="X225" s="33"/>
      <c r="Y225" s="33"/>
      <c r="AB225" s="243">
        <f>ROW()</f>
        <v>225</v>
      </c>
      <c r="AC225" s="118">
        <f t="shared" ca="1" si="22"/>
        <v>0</v>
      </c>
      <c r="AD225" s="118">
        <f t="shared" ca="1" si="23"/>
        <v>0</v>
      </c>
      <c r="AE225" s="119" t="str">
        <f t="shared" ca="1" si="53"/>
        <v>-</v>
      </c>
      <c r="AF225" s="118" t="str">
        <f t="shared" ca="1" si="54"/>
        <v>-</v>
      </c>
      <c r="AG225" s="119" t="str">
        <f t="shared" ca="1" si="55"/>
        <v>-</v>
      </c>
      <c r="AH225" s="118" t="str">
        <f t="shared" ca="1" si="56"/>
        <v>-</v>
      </c>
      <c r="AI225" s="118">
        <f t="shared" ca="1" si="57"/>
        <v>0</v>
      </c>
      <c r="AJ225" s="120">
        <f t="shared" ca="1" si="58"/>
        <v>0</v>
      </c>
      <c r="AK225" s="118">
        <f t="shared" ca="1" si="24"/>
        <v>0</v>
      </c>
      <c r="AL225" s="118">
        <f t="shared" ca="1" si="25"/>
        <v>0</v>
      </c>
    </row>
    <row r="226" spans="1:38" ht="27" customHeight="1" x14ac:dyDescent="0.25">
      <c r="A226" s="53">
        <f>'OSNOVNA PLAČA'!A220</f>
        <v>211</v>
      </c>
      <c r="B226" s="333" t="str">
        <f t="shared" ca="1" si="21"/>
        <v>A211</v>
      </c>
      <c r="C226" s="333"/>
      <c r="D226" s="54" t="str">
        <f>IF(LEN('OSNOVNA PLAČA'!C220)&gt;0,'OSNOVNA PLAČA'!C220,"")</f>
        <v/>
      </c>
      <c r="E226" s="55" t="str">
        <f>IF(LEN('OSNOVNA PLAČA'!D220)&gt;0,'OSNOVNA PLAČA'!D220,"")</f>
        <v/>
      </c>
      <c r="F226" s="164">
        <f ca="1">IF(LEN(B226)&gt;0,'OBRAČUNANA OSNOVNA PLAČA'!P220,"")</f>
        <v>0</v>
      </c>
      <c r="G226" s="57"/>
      <c r="H226" s="57"/>
      <c r="I226" s="57"/>
      <c r="J226" s="57"/>
      <c r="K226" s="57"/>
      <c r="L226" s="178">
        <f t="shared" si="50"/>
        <v>0</v>
      </c>
      <c r="M226" s="179">
        <f t="shared" ca="1" si="59"/>
        <v>0</v>
      </c>
      <c r="N226" s="179">
        <f t="shared" ca="1" si="60"/>
        <v>0</v>
      </c>
      <c r="O226" s="180">
        <f t="shared" ca="1" si="51"/>
        <v>0</v>
      </c>
      <c r="P226" s="181">
        <f t="shared" ca="1" si="61"/>
        <v>0</v>
      </c>
      <c r="Q226" s="182">
        <f t="shared" ca="1" si="52"/>
        <v>0</v>
      </c>
      <c r="R226" s="182">
        <f ca="1">IF(LEN(B226)&gt;0,'11'!R226-'11'!Q226,"")</f>
        <v>0</v>
      </c>
      <c r="S226" s="183"/>
      <c r="T226" s="33"/>
      <c r="U226" s="33"/>
      <c r="V226" s="33"/>
      <c r="W226" s="33"/>
      <c r="X226" s="33"/>
      <c r="Y226" s="33"/>
      <c r="AB226" s="243">
        <f>ROW()</f>
        <v>226</v>
      </c>
      <c r="AC226" s="118">
        <f t="shared" ca="1" si="22"/>
        <v>0</v>
      </c>
      <c r="AD226" s="118">
        <f t="shared" ca="1" si="23"/>
        <v>0</v>
      </c>
      <c r="AE226" s="119" t="str">
        <f t="shared" ca="1" si="53"/>
        <v>-</v>
      </c>
      <c r="AF226" s="118" t="str">
        <f t="shared" ca="1" si="54"/>
        <v>-</v>
      </c>
      <c r="AG226" s="119" t="str">
        <f t="shared" ca="1" si="55"/>
        <v>-</v>
      </c>
      <c r="AH226" s="118" t="str">
        <f t="shared" ca="1" si="56"/>
        <v>-</v>
      </c>
      <c r="AI226" s="118">
        <f t="shared" ca="1" si="57"/>
        <v>0</v>
      </c>
      <c r="AJ226" s="120">
        <f t="shared" ca="1" si="58"/>
        <v>0</v>
      </c>
      <c r="AK226" s="118">
        <f t="shared" ca="1" si="24"/>
        <v>0</v>
      </c>
      <c r="AL226" s="118">
        <f t="shared" ca="1" si="25"/>
        <v>0</v>
      </c>
    </row>
    <row r="227" spans="1:38" ht="27" customHeight="1" x14ac:dyDescent="0.25">
      <c r="A227" s="53">
        <f>'OSNOVNA PLAČA'!A221</f>
        <v>212</v>
      </c>
      <c r="B227" s="333" t="str">
        <f t="shared" ca="1" si="21"/>
        <v>A212</v>
      </c>
      <c r="C227" s="333"/>
      <c r="D227" s="54" t="str">
        <f>IF(LEN('OSNOVNA PLAČA'!C221)&gt;0,'OSNOVNA PLAČA'!C221,"")</f>
        <v/>
      </c>
      <c r="E227" s="55" t="str">
        <f>IF(LEN('OSNOVNA PLAČA'!D221)&gt;0,'OSNOVNA PLAČA'!D221,"")</f>
        <v/>
      </c>
      <c r="F227" s="164">
        <f ca="1">IF(LEN(B227)&gt;0,'OBRAČUNANA OSNOVNA PLAČA'!P221,"")</f>
        <v>0</v>
      </c>
      <c r="G227" s="57"/>
      <c r="H227" s="57"/>
      <c r="I227" s="57"/>
      <c r="J227" s="57"/>
      <c r="K227" s="57"/>
      <c r="L227" s="178">
        <f t="shared" si="50"/>
        <v>0</v>
      </c>
      <c r="M227" s="179">
        <f t="shared" ca="1" si="59"/>
        <v>0</v>
      </c>
      <c r="N227" s="179">
        <f t="shared" ca="1" si="60"/>
        <v>0</v>
      </c>
      <c r="O227" s="180">
        <f t="shared" ca="1" si="51"/>
        <v>0</v>
      </c>
      <c r="P227" s="181">
        <f t="shared" ca="1" si="61"/>
        <v>0</v>
      </c>
      <c r="Q227" s="182">
        <f t="shared" ca="1" si="52"/>
        <v>0</v>
      </c>
      <c r="R227" s="182">
        <f ca="1">IF(LEN(B227)&gt;0,'11'!R227-'11'!Q227,"")</f>
        <v>0</v>
      </c>
      <c r="S227" s="183"/>
      <c r="T227" s="33"/>
      <c r="U227" s="33"/>
      <c r="V227" s="33"/>
      <c r="W227" s="33"/>
      <c r="X227" s="33"/>
      <c r="Y227" s="33"/>
      <c r="AB227" s="243">
        <f>ROW()</f>
        <v>227</v>
      </c>
      <c r="AC227" s="118">
        <f t="shared" ca="1" si="22"/>
        <v>0</v>
      </c>
      <c r="AD227" s="118">
        <f t="shared" ca="1" si="23"/>
        <v>0</v>
      </c>
      <c r="AE227" s="119" t="str">
        <f t="shared" ca="1" si="53"/>
        <v>-</v>
      </c>
      <c r="AF227" s="118" t="str">
        <f t="shared" ca="1" si="54"/>
        <v>-</v>
      </c>
      <c r="AG227" s="119" t="str">
        <f t="shared" ca="1" si="55"/>
        <v>-</v>
      </c>
      <c r="AH227" s="118" t="str">
        <f t="shared" ca="1" si="56"/>
        <v>-</v>
      </c>
      <c r="AI227" s="118">
        <f t="shared" ca="1" si="57"/>
        <v>0</v>
      </c>
      <c r="AJ227" s="120">
        <f t="shared" ca="1" si="58"/>
        <v>0</v>
      </c>
      <c r="AK227" s="118">
        <f t="shared" ca="1" si="24"/>
        <v>0</v>
      </c>
      <c r="AL227" s="118">
        <f t="shared" ca="1" si="25"/>
        <v>0</v>
      </c>
    </row>
    <row r="228" spans="1:38" ht="27" customHeight="1" x14ac:dyDescent="0.25">
      <c r="A228" s="53">
        <f>'OSNOVNA PLAČA'!A222</f>
        <v>213</v>
      </c>
      <c r="B228" s="333" t="str">
        <f t="shared" ca="1" si="21"/>
        <v>A213</v>
      </c>
      <c r="C228" s="333"/>
      <c r="D228" s="54" t="str">
        <f>IF(LEN('OSNOVNA PLAČA'!C222)&gt;0,'OSNOVNA PLAČA'!C222,"")</f>
        <v/>
      </c>
      <c r="E228" s="55" t="str">
        <f>IF(LEN('OSNOVNA PLAČA'!D222)&gt;0,'OSNOVNA PLAČA'!D222,"")</f>
        <v/>
      </c>
      <c r="F228" s="164">
        <f ca="1">IF(LEN(B228)&gt;0,'OBRAČUNANA OSNOVNA PLAČA'!P222,"")</f>
        <v>0</v>
      </c>
      <c r="G228" s="57"/>
      <c r="H228" s="57"/>
      <c r="I228" s="57"/>
      <c r="J228" s="57"/>
      <c r="K228" s="57"/>
      <c r="L228" s="178">
        <f t="shared" si="50"/>
        <v>0</v>
      </c>
      <c r="M228" s="179">
        <f t="shared" ca="1" si="59"/>
        <v>0</v>
      </c>
      <c r="N228" s="179">
        <f t="shared" ca="1" si="60"/>
        <v>0</v>
      </c>
      <c r="O228" s="180">
        <f t="shared" ca="1" si="51"/>
        <v>0</v>
      </c>
      <c r="P228" s="181">
        <f t="shared" ca="1" si="61"/>
        <v>0</v>
      </c>
      <c r="Q228" s="182">
        <f t="shared" ca="1" si="52"/>
        <v>0</v>
      </c>
      <c r="R228" s="182">
        <f ca="1">IF(LEN(B228)&gt;0,'11'!R228-'11'!Q228,"")</f>
        <v>0</v>
      </c>
      <c r="S228" s="183"/>
      <c r="T228" s="33"/>
      <c r="U228" s="33"/>
      <c r="V228" s="33"/>
      <c r="W228" s="33"/>
      <c r="X228" s="33"/>
      <c r="Y228" s="33"/>
      <c r="AB228" s="243">
        <f>ROW()</f>
        <v>228</v>
      </c>
      <c r="AC228" s="118">
        <f t="shared" ca="1" si="22"/>
        <v>0</v>
      </c>
      <c r="AD228" s="118">
        <f t="shared" ca="1" si="23"/>
        <v>0</v>
      </c>
      <c r="AE228" s="119" t="str">
        <f t="shared" ca="1" si="53"/>
        <v>-</v>
      </c>
      <c r="AF228" s="118" t="str">
        <f t="shared" ca="1" si="54"/>
        <v>-</v>
      </c>
      <c r="AG228" s="119" t="str">
        <f t="shared" ca="1" si="55"/>
        <v>-</v>
      </c>
      <c r="AH228" s="118" t="str">
        <f t="shared" ca="1" si="56"/>
        <v>-</v>
      </c>
      <c r="AI228" s="118">
        <f t="shared" ca="1" si="57"/>
        <v>0</v>
      </c>
      <c r="AJ228" s="120">
        <f t="shared" ca="1" si="58"/>
        <v>0</v>
      </c>
      <c r="AK228" s="118">
        <f t="shared" ca="1" si="24"/>
        <v>0</v>
      </c>
      <c r="AL228" s="118">
        <f t="shared" ca="1" si="25"/>
        <v>0</v>
      </c>
    </row>
    <row r="229" spans="1:38" ht="27" customHeight="1" x14ac:dyDescent="0.25">
      <c r="A229" s="53">
        <f>'OSNOVNA PLAČA'!A223</f>
        <v>214</v>
      </c>
      <c r="B229" s="333" t="str">
        <f t="shared" ca="1" si="21"/>
        <v>A214</v>
      </c>
      <c r="C229" s="333"/>
      <c r="D229" s="54" t="str">
        <f>IF(LEN('OSNOVNA PLAČA'!C223)&gt;0,'OSNOVNA PLAČA'!C223,"")</f>
        <v/>
      </c>
      <c r="E229" s="55" t="str">
        <f>IF(LEN('OSNOVNA PLAČA'!D223)&gt;0,'OSNOVNA PLAČA'!D223,"")</f>
        <v/>
      </c>
      <c r="F229" s="164">
        <f ca="1">IF(LEN(B229)&gt;0,'OBRAČUNANA OSNOVNA PLAČA'!P223,"")</f>
        <v>0</v>
      </c>
      <c r="G229" s="57"/>
      <c r="H229" s="57"/>
      <c r="I229" s="57"/>
      <c r="J229" s="57"/>
      <c r="K229" s="57"/>
      <c r="L229" s="178">
        <f t="shared" si="50"/>
        <v>0</v>
      </c>
      <c r="M229" s="179">
        <f t="shared" ca="1" si="59"/>
        <v>0</v>
      </c>
      <c r="N229" s="179">
        <f t="shared" ca="1" si="60"/>
        <v>0</v>
      </c>
      <c r="O229" s="180">
        <f t="shared" ca="1" si="51"/>
        <v>0</v>
      </c>
      <c r="P229" s="181">
        <f t="shared" ca="1" si="61"/>
        <v>0</v>
      </c>
      <c r="Q229" s="182">
        <f t="shared" ca="1" si="52"/>
        <v>0</v>
      </c>
      <c r="R229" s="182">
        <f ca="1">IF(LEN(B229)&gt;0,'11'!R229-'11'!Q229,"")</f>
        <v>0</v>
      </c>
      <c r="S229" s="183"/>
      <c r="T229" s="33"/>
      <c r="U229" s="33"/>
      <c r="V229" s="33"/>
      <c r="W229" s="33"/>
      <c r="X229" s="33"/>
      <c r="Y229" s="33"/>
      <c r="AB229" s="243">
        <f>ROW()</f>
        <v>229</v>
      </c>
      <c r="AC229" s="118">
        <f t="shared" ca="1" si="22"/>
        <v>0</v>
      </c>
      <c r="AD229" s="118">
        <f t="shared" ca="1" si="23"/>
        <v>0</v>
      </c>
      <c r="AE229" s="119" t="str">
        <f t="shared" ca="1" si="53"/>
        <v>-</v>
      </c>
      <c r="AF229" s="118" t="str">
        <f t="shared" ca="1" si="54"/>
        <v>-</v>
      </c>
      <c r="AG229" s="119" t="str">
        <f t="shared" ca="1" si="55"/>
        <v>-</v>
      </c>
      <c r="AH229" s="118" t="str">
        <f t="shared" ca="1" si="56"/>
        <v>-</v>
      </c>
      <c r="AI229" s="118">
        <f t="shared" ca="1" si="57"/>
        <v>0</v>
      </c>
      <c r="AJ229" s="120">
        <f t="shared" ca="1" si="58"/>
        <v>0</v>
      </c>
      <c r="AK229" s="118">
        <f t="shared" ca="1" si="24"/>
        <v>0</v>
      </c>
      <c r="AL229" s="118">
        <f t="shared" ca="1" si="25"/>
        <v>0</v>
      </c>
    </row>
    <row r="230" spans="1:38" ht="27" customHeight="1" x14ac:dyDescent="0.25">
      <c r="A230" s="53">
        <f>'OSNOVNA PLAČA'!A224</f>
        <v>215</v>
      </c>
      <c r="B230" s="333" t="str">
        <f t="shared" ca="1" si="21"/>
        <v>A215</v>
      </c>
      <c r="C230" s="333"/>
      <c r="D230" s="54" t="str">
        <f>IF(LEN('OSNOVNA PLAČA'!C224)&gt;0,'OSNOVNA PLAČA'!C224,"")</f>
        <v/>
      </c>
      <c r="E230" s="55" t="str">
        <f>IF(LEN('OSNOVNA PLAČA'!D224)&gt;0,'OSNOVNA PLAČA'!D224,"")</f>
        <v/>
      </c>
      <c r="F230" s="164">
        <f ca="1">IF(LEN(B230)&gt;0,'OBRAČUNANA OSNOVNA PLAČA'!P224,"")</f>
        <v>0</v>
      </c>
      <c r="G230" s="57"/>
      <c r="H230" s="57"/>
      <c r="I230" s="57"/>
      <c r="J230" s="57"/>
      <c r="K230" s="57"/>
      <c r="L230" s="178">
        <f t="shared" si="50"/>
        <v>0</v>
      </c>
      <c r="M230" s="179">
        <f t="shared" ca="1" si="59"/>
        <v>0</v>
      </c>
      <c r="N230" s="179">
        <f t="shared" ca="1" si="60"/>
        <v>0</v>
      </c>
      <c r="O230" s="180">
        <f t="shared" ca="1" si="51"/>
        <v>0</v>
      </c>
      <c r="P230" s="181">
        <f t="shared" ca="1" si="61"/>
        <v>0</v>
      </c>
      <c r="Q230" s="182">
        <f t="shared" ca="1" si="52"/>
        <v>0</v>
      </c>
      <c r="R230" s="182">
        <f ca="1">IF(LEN(B230)&gt;0,'11'!R230-'11'!Q230,"")</f>
        <v>0</v>
      </c>
      <c r="S230" s="183"/>
      <c r="T230" s="33"/>
      <c r="U230" s="33"/>
      <c r="V230" s="33"/>
      <c r="W230" s="33"/>
      <c r="X230" s="33"/>
      <c r="Y230" s="33"/>
      <c r="AB230" s="243">
        <f>ROW()</f>
        <v>230</v>
      </c>
      <c r="AC230" s="118">
        <f t="shared" ca="1" si="22"/>
        <v>0</v>
      </c>
      <c r="AD230" s="118">
        <f t="shared" ca="1" si="23"/>
        <v>0</v>
      </c>
      <c r="AE230" s="119" t="str">
        <f t="shared" ca="1" si="53"/>
        <v>-</v>
      </c>
      <c r="AF230" s="118" t="str">
        <f t="shared" ca="1" si="54"/>
        <v>-</v>
      </c>
      <c r="AG230" s="119" t="str">
        <f t="shared" ca="1" si="55"/>
        <v>-</v>
      </c>
      <c r="AH230" s="118" t="str">
        <f t="shared" ca="1" si="56"/>
        <v>-</v>
      </c>
      <c r="AI230" s="118">
        <f t="shared" ca="1" si="57"/>
        <v>0</v>
      </c>
      <c r="AJ230" s="120">
        <f t="shared" ca="1" si="58"/>
        <v>0</v>
      </c>
      <c r="AK230" s="118">
        <f t="shared" ca="1" si="24"/>
        <v>0</v>
      </c>
      <c r="AL230" s="118">
        <f t="shared" ca="1" si="25"/>
        <v>0</v>
      </c>
    </row>
    <row r="231" spans="1:38" ht="27" customHeight="1" x14ac:dyDescent="0.25">
      <c r="A231" s="53">
        <f>'OSNOVNA PLAČA'!A225</f>
        <v>216</v>
      </c>
      <c r="B231" s="333" t="str">
        <f t="shared" ca="1" si="21"/>
        <v>A216</v>
      </c>
      <c r="C231" s="333"/>
      <c r="D231" s="54" t="str">
        <f>IF(LEN('OSNOVNA PLAČA'!C225)&gt;0,'OSNOVNA PLAČA'!C225,"")</f>
        <v/>
      </c>
      <c r="E231" s="55" t="str">
        <f>IF(LEN('OSNOVNA PLAČA'!D225)&gt;0,'OSNOVNA PLAČA'!D225,"")</f>
        <v/>
      </c>
      <c r="F231" s="164">
        <f ca="1">IF(LEN(B231)&gt;0,'OBRAČUNANA OSNOVNA PLAČA'!P225,"")</f>
        <v>0</v>
      </c>
      <c r="G231" s="57"/>
      <c r="H231" s="57"/>
      <c r="I231" s="57"/>
      <c r="J231" s="57"/>
      <c r="K231" s="57"/>
      <c r="L231" s="178">
        <f t="shared" si="50"/>
        <v>0</v>
      </c>
      <c r="M231" s="179">
        <f t="shared" ca="1" si="59"/>
        <v>0</v>
      </c>
      <c r="N231" s="179">
        <f t="shared" ca="1" si="60"/>
        <v>0</v>
      </c>
      <c r="O231" s="180">
        <f t="shared" ca="1" si="51"/>
        <v>0</v>
      </c>
      <c r="P231" s="181">
        <f t="shared" ca="1" si="61"/>
        <v>0</v>
      </c>
      <c r="Q231" s="182">
        <f t="shared" ca="1" si="52"/>
        <v>0</v>
      </c>
      <c r="R231" s="182">
        <f ca="1">IF(LEN(B231)&gt;0,'11'!R231-'11'!Q231,"")</f>
        <v>0</v>
      </c>
      <c r="S231" s="183"/>
      <c r="T231" s="33"/>
      <c r="U231" s="33"/>
      <c r="V231" s="33"/>
      <c r="W231" s="33"/>
      <c r="X231" s="33"/>
      <c r="Y231" s="33"/>
      <c r="AB231" s="243">
        <f>ROW()</f>
        <v>231</v>
      </c>
      <c r="AC231" s="118">
        <f t="shared" ca="1" si="22"/>
        <v>0</v>
      </c>
      <c r="AD231" s="118">
        <f t="shared" ca="1" si="23"/>
        <v>0</v>
      </c>
      <c r="AE231" s="119" t="str">
        <f t="shared" ca="1" si="53"/>
        <v>-</v>
      </c>
      <c r="AF231" s="118" t="str">
        <f t="shared" ca="1" si="54"/>
        <v>-</v>
      </c>
      <c r="AG231" s="119" t="str">
        <f t="shared" ca="1" si="55"/>
        <v>-</v>
      </c>
      <c r="AH231" s="118" t="str">
        <f t="shared" ca="1" si="56"/>
        <v>-</v>
      </c>
      <c r="AI231" s="118">
        <f t="shared" ca="1" si="57"/>
        <v>0</v>
      </c>
      <c r="AJ231" s="120">
        <f t="shared" ca="1" si="58"/>
        <v>0</v>
      </c>
      <c r="AK231" s="118">
        <f t="shared" ca="1" si="24"/>
        <v>0</v>
      </c>
      <c r="AL231" s="118">
        <f t="shared" ca="1" si="25"/>
        <v>0</v>
      </c>
    </row>
    <row r="232" spans="1:38" ht="27" customHeight="1" x14ac:dyDescent="0.25">
      <c r="A232" s="53">
        <f>'OSNOVNA PLAČA'!A226</f>
        <v>217</v>
      </c>
      <c r="B232" s="333" t="str">
        <f t="shared" ca="1" si="21"/>
        <v>A217</v>
      </c>
      <c r="C232" s="333"/>
      <c r="D232" s="54" t="str">
        <f>IF(LEN('OSNOVNA PLAČA'!C226)&gt;0,'OSNOVNA PLAČA'!C226,"")</f>
        <v/>
      </c>
      <c r="E232" s="55" t="str">
        <f>IF(LEN('OSNOVNA PLAČA'!D226)&gt;0,'OSNOVNA PLAČA'!D226,"")</f>
        <v/>
      </c>
      <c r="F232" s="164">
        <f ca="1">IF(LEN(B232)&gt;0,'OBRAČUNANA OSNOVNA PLAČA'!P226,"")</f>
        <v>0</v>
      </c>
      <c r="G232" s="57"/>
      <c r="H232" s="57"/>
      <c r="I232" s="57"/>
      <c r="J232" s="57"/>
      <c r="K232" s="57"/>
      <c r="L232" s="178">
        <f t="shared" si="50"/>
        <v>0</v>
      </c>
      <c r="M232" s="179">
        <f t="shared" ca="1" si="59"/>
        <v>0</v>
      </c>
      <c r="N232" s="179">
        <f t="shared" ca="1" si="60"/>
        <v>0</v>
      </c>
      <c r="O232" s="180">
        <f t="shared" ca="1" si="51"/>
        <v>0</v>
      </c>
      <c r="P232" s="181">
        <f t="shared" ca="1" si="61"/>
        <v>0</v>
      </c>
      <c r="Q232" s="182">
        <f t="shared" ca="1" si="52"/>
        <v>0</v>
      </c>
      <c r="R232" s="182">
        <f ca="1">IF(LEN(B232)&gt;0,'11'!R232-'11'!Q232,"")</f>
        <v>0</v>
      </c>
      <c r="S232" s="183"/>
      <c r="T232" s="33"/>
      <c r="U232" s="33"/>
      <c r="V232" s="33"/>
      <c r="W232" s="33"/>
      <c r="X232" s="33"/>
      <c r="Y232" s="33"/>
      <c r="AB232" s="243">
        <f>ROW()</f>
        <v>232</v>
      </c>
      <c r="AC232" s="118">
        <f t="shared" ca="1" si="22"/>
        <v>0</v>
      </c>
      <c r="AD232" s="118">
        <f t="shared" ca="1" si="23"/>
        <v>0</v>
      </c>
      <c r="AE232" s="119" t="str">
        <f t="shared" ca="1" si="53"/>
        <v>-</v>
      </c>
      <c r="AF232" s="118" t="str">
        <f t="shared" ca="1" si="54"/>
        <v>-</v>
      </c>
      <c r="AG232" s="119" t="str">
        <f t="shared" ca="1" si="55"/>
        <v>-</v>
      </c>
      <c r="AH232" s="118" t="str">
        <f t="shared" ca="1" si="56"/>
        <v>-</v>
      </c>
      <c r="AI232" s="118">
        <f t="shared" ca="1" si="57"/>
        <v>0</v>
      </c>
      <c r="AJ232" s="120">
        <f t="shared" ca="1" si="58"/>
        <v>0</v>
      </c>
      <c r="AK232" s="118">
        <f t="shared" ca="1" si="24"/>
        <v>0</v>
      </c>
      <c r="AL232" s="118">
        <f t="shared" ca="1" si="25"/>
        <v>0</v>
      </c>
    </row>
    <row r="233" spans="1:38" ht="27" customHeight="1" x14ac:dyDescent="0.25">
      <c r="A233" s="53">
        <f>'OSNOVNA PLAČA'!A227</f>
        <v>218</v>
      </c>
      <c r="B233" s="333" t="str">
        <f t="shared" ca="1" si="21"/>
        <v>A218</v>
      </c>
      <c r="C233" s="333"/>
      <c r="D233" s="54" t="str">
        <f>IF(LEN('OSNOVNA PLAČA'!C227)&gt;0,'OSNOVNA PLAČA'!C227,"")</f>
        <v/>
      </c>
      <c r="E233" s="55" t="str">
        <f>IF(LEN('OSNOVNA PLAČA'!D227)&gt;0,'OSNOVNA PLAČA'!D227,"")</f>
        <v/>
      </c>
      <c r="F233" s="164">
        <f ca="1">IF(LEN(B233)&gt;0,'OBRAČUNANA OSNOVNA PLAČA'!P227,"")</f>
        <v>0</v>
      </c>
      <c r="G233" s="57"/>
      <c r="H233" s="57"/>
      <c r="I233" s="57"/>
      <c r="J233" s="57"/>
      <c r="K233" s="57"/>
      <c r="L233" s="178">
        <f t="shared" si="50"/>
        <v>0</v>
      </c>
      <c r="M233" s="179">
        <f t="shared" ca="1" si="59"/>
        <v>0</v>
      </c>
      <c r="N233" s="179">
        <f t="shared" ca="1" si="60"/>
        <v>0</v>
      </c>
      <c r="O233" s="180">
        <f t="shared" ca="1" si="51"/>
        <v>0</v>
      </c>
      <c r="P233" s="181">
        <f t="shared" ca="1" si="61"/>
        <v>0</v>
      </c>
      <c r="Q233" s="182">
        <f t="shared" ca="1" si="52"/>
        <v>0</v>
      </c>
      <c r="R233" s="182">
        <f ca="1">IF(LEN(B233)&gt;0,'11'!R233-'11'!Q233,"")</f>
        <v>0</v>
      </c>
      <c r="S233" s="183"/>
      <c r="T233" s="33"/>
      <c r="U233" s="33"/>
      <c r="V233" s="33"/>
      <c r="W233" s="33"/>
      <c r="X233" s="33"/>
      <c r="Y233" s="33"/>
      <c r="AB233" s="243">
        <f>ROW()</f>
        <v>233</v>
      </c>
      <c r="AC233" s="118">
        <f t="shared" ca="1" si="22"/>
        <v>0</v>
      </c>
      <c r="AD233" s="118">
        <f t="shared" ca="1" si="23"/>
        <v>0</v>
      </c>
      <c r="AE233" s="119" t="str">
        <f t="shared" ca="1" si="53"/>
        <v>-</v>
      </c>
      <c r="AF233" s="118" t="str">
        <f t="shared" ca="1" si="54"/>
        <v>-</v>
      </c>
      <c r="AG233" s="119" t="str">
        <f t="shared" ca="1" si="55"/>
        <v>-</v>
      </c>
      <c r="AH233" s="118" t="str">
        <f t="shared" ca="1" si="56"/>
        <v>-</v>
      </c>
      <c r="AI233" s="118">
        <f t="shared" ca="1" si="57"/>
        <v>0</v>
      </c>
      <c r="AJ233" s="120">
        <f t="shared" ca="1" si="58"/>
        <v>0</v>
      </c>
      <c r="AK233" s="118">
        <f t="shared" ca="1" si="24"/>
        <v>0</v>
      </c>
      <c r="AL233" s="118">
        <f t="shared" ca="1" si="25"/>
        <v>0</v>
      </c>
    </row>
    <row r="234" spans="1:38" ht="27" customHeight="1" x14ac:dyDescent="0.25">
      <c r="A234" s="53">
        <f>'OSNOVNA PLAČA'!A228</f>
        <v>219</v>
      </c>
      <c r="B234" s="333" t="str">
        <f t="shared" ca="1" si="21"/>
        <v>A219</v>
      </c>
      <c r="C234" s="333"/>
      <c r="D234" s="54" t="str">
        <f>IF(LEN('OSNOVNA PLAČA'!C228)&gt;0,'OSNOVNA PLAČA'!C228,"")</f>
        <v/>
      </c>
      <c r="E234" s="55" t="str">
        <f>IF(LEN('OSNOVNA PLAČA'!D228)&gt;0,'OSNOVNA PLAČA'!D228,"")</f>
        <v/>
      </c>
      <c r="F234" s="164">
        <f ca="1">IF(LEN(B234)&gt;0,'OBRAČUNANA OSNOVNA PLAČA'!P228,"")</f>
        <v>0</v>
      </c>
      <c r="G234" s="57"/>
      <c r="H234" s="57"/>
      <c r="I234" s="57"/>
      <c r="J234" s="57"/>
      <c r="K234" s="57"/>
      <c r="L234" s="178">
        <f t="shared" si="50"/>
        <v>0</v>
      </c>
      <c r="M234" s="179">
        <f t="shared" ca="1" si="59"/>
        <v>0</v>
      </c>
      <c r="N234" s="179">
        <f t="shared" ca="1" si="60"/>
        <v>0</v>
      </c>
      <c r="O234" s="180">
        <f t="shared" ca="1" si="51"/>
        <v>0</v>
      </c>
      <c r="P234" s="181">
        <f t="shared" ca="1" si="61"/>
        <v>0</v>
      </c>
      <c r="Q234" s="182">
        <f t="shared" ca="1" si="52"/>
        <v>0</v>
      </c>
      <c r="R234" s="182">
        <f ca="1">IF(LEN(B234)&gt;0,'11'!R234-'11'!Q234,"")</f>
        <v>0</v>
      </c>
      <c r="S234" s="183"/>
      <c r="T234" s="33"/>
      <c r="U234" s="33"/>
      <c r="V234" s="33"/>
      <c r="W234" s="33"/>
      <c r="X234" s="33"/>
      <c r="Y234" s="33"/>
      <c r="AB234" s="243">
        <f>ROW()</f>
        <v>234</v>
      </c>
      <c r="AC234" s="118">
        <f t="shared" ca="1" si="22"/>
        <v>0</v>
      </c>
      <c r="AD234" s="118">
        <f t="shared" ca="1" si="23"/>
        <v>0</v>
      </c>
      <c r="AE234" s="119" t="str">
        <f t="shared" ca="1" si="53"/>
        <v>-</v>
      </c>
      <c r="AF234" s="118" t="str">
        <f t="shared" ca="1" si="54"/>
        <v>-</v>
      </c>
      <c r="AG234" s="119" t="str">
        <f t="shared" ca="1" si="55"/>
        <v>-</v>
      </c>
      <c r="AH234" s="118" t="str">
        <f t="shared" ca="1" si="56"/>
        <v>-</v>
      </c>
      <c r="AI234" s="118">
        <f t="shared" ca="1" si="57"/>
        <v>0</v>
      </c>
      <c r="AJ234" s="120">
        <f t="shared" ca="1" si="58"/>
        <v>0</v>
      </c>
      <c r="AK234" s="118">
        <f t="shared" ca="1" si="24"/>
        <v>0</v>
      </c>
      <c r="AL234" s="118">
        <f t="shared" ca="1" si="25"/>
        <v>0</v>
      </c>
    </row>
    <row r="235" spans="1:38" ht="27" customHeight="1" x14ac:dyDescent="0.25">
      <c r="A235" s="53">
        <f>'OSNOVNA PLAČA'!A229</f>
        <v>220</v>
      </c>
      <c r="B235" s="333" t="str">
        <f t="shared" ca="1" si="21"/>
        <v>A220</v>
      </c>
      <c r="C235" s="333"/>
      <c r="D235" s="54" t="str">
        <f>IF(LEN('OSNOVNA PLAČA'!C229)&gt;0,'OSNOVNA PLAČA'!C229,"")</f>
        <v/>
      </c>
      <c r="E235" s="55" t="str">
        <f>IF(LEN('OSNOVNA PLAČA'!D229)&gt;0,'OSNOVNA PLAČA'!D229,"")</f>
        <v/>
      </c>
      <c r="F235" s="164">
        <f ca="1">IF(LEN(B235)&gt;0,'OBRAČUNANA OSNOVNA PLAČA'!P229,"")</f>
        <v>0</v>
      </c>
      <c r="G235" s="57"/>
      <c r="H235" s="57"/>
      <c r="I235" s="57"/>
      <c r="J235" s="57"/>
      <c r="K235" s="57"/>
      <c r="L235" s="178">
        <f t="shared" si="50"/>
        <v>0</v>
      </c>
      <c r="M235" s="179">
        <f t="shared" ca="1" si="59"/>
        <v>0</v>
      </c>
      <c r="N235" s="179">
        <f t="shared" ca="1" si="60"/>
        <v>0</v>
      </c>
      <c r="O235" s="180">
        <f t="shared" ca="1" si="51"/>
        <v>0</v>
      </c>
      <c r="P235" s="181">
        <f t="shared" ca="1" si="61"/>
        <v>0</v>
      </c>
      <c r="Q235" s="182">
        <f t="shared" ca="1" si="52"/>
        <v>0</v>
      </c>
      <c r="R235" s="182">
        <f ca="1">IF(LEN(B235)&gt;0,'11'!R235-'11'!Q235,"")</f>
        <v>0</v>
      </c>
      <c r="S235" s="183"/>
      <c r="T235" s="33"/>
      <c r="U235" s="33"/>
      <c r="V235" s="33"/>
      <c r="W235" s="33"/>
      <c r="X235" s="33"/>
      <c r="Y235" s="33"/>
      <c r="AB235" s="243">
        <f>ROW()</f>
        <v>235</v>
      </c>
      <c r="AC235" s="118">
        <f t="shared" ca="1" si="22"/>
        <v>0</v>
      </c>
      <c r="AD235" s="118">
        <f t="shared" ca="1" si="23"/>
        <v>0</v>
      </c>
      <c r="AE235" s="119" t="str">
        <f t="shared" ca="1" si="53"/>
        <v>-</v>
      </c>
      <c r="AF235" s="118" t="str">
        <f t="shared" ca="1" si="54"/>
        <v>-</v>
      </c>
      <c r="AG235" s="119" t="str">
        <f t="shared" ca="1" si="55"/>
        <v>-</v>
      </c>
      <c r="AH235" s="118" t="str">
        <f t="shared" ca="1" si="56"/>
        <v>-</v>
      </c>
      <c r="AI235" s="118">
        <f t="shared" ca="1" si="57"/>
        <v>0</v>
      </c>
      <c r="AJ235" s="120">
        <f t="shared" ca="1" si="58"/>
        <v>0</v>
      </c>
      <c r="AK235" s="118">
        <f t="shared" ca="1" si="24"/>
        <v>0</v>
      </c>
      <c r="AL235" s="118">
        <f t="shared" ca="1" si="25"/>
        <v>0</v>
      </c>
    </row>
    <row r="236" spans="1:38" ht="27" customHeight="1" x14ac:dyDescent="0.25">
      <c r="A236" s="53">
        <f>'OSNOVNA PLAČA'!A230</f>
        <v>221</v>
      </c>
      <c r="B236" s="333" t="str">
        <f t="shared" ca="1" si="21"/>
        <v>A221</v>
      </c>
      <c r="C236" s="333"/>
      <c r="D236" s="54" t="str">
        <f>IF(LEN('OSNOVNA PLAČA'!C230)&gt;0,'OSNOVNA PLAČA'!C230,"")</f>
        <v/>
      </c>
      <c r="E236" s="55" t="str">
        <f>IF(LEN('OSNOVNA PLAČA'!D230)&gt;0,'OSNOVNA PLAČA'!D230,"")</f>
        <v/>
      </c>
      <c r="F236" s="164">
        <f ca="1">IF(LEN(B236)&gt;0,'OBRAČUNANA OSNOVNA PLAČA'!P230,"")</f>
        <v>0</v>
      </c>
      <c r="G236" s="57"/>
      <c r="H236" s="57"/>
      <c r="I236" s="57"/>
      <c r="J236" s="57"/>
      <c r="K236" s="57"/>
      <c r="L236" s="178">
        <f t="shared" si="50"/>
        <v>0</v>
      </c>
      <c r="M236" s="179">
        <f t="shared" ca="1" si="59"/>
        <v>0</v>
      </c>
      <c r="N236" s="179">
        <f t="shared" ca="1" si="60"/>
        <v>0</v>
      </c>
      <c r="O236" s="180">
        <f t="shared" ca="1" si="51"/>
        <v>0</v>
      </c>
      <c r="P236" s="181">
        <f t="shared" ca="1" si="61"/>
        <v>0</v>
      </c>
      <c r="Q236" s="182">
        <f t="shared" ca="1" si="52"/>
        <v>0</v>
      </c>
      <c r="R236" s="182">
        <f ca="1">IF(LEN(B236)&gt;0,'11'!R236-'11'!Q236,"")</f>
        <v>0</v>
      </c>
      <c r="S236" s="183"/>
      <c r="T236" s="33"/>
      <c r="U236" s="33"/>
      <c r="V236" s="33"/>
      <c r="W236" s="33"/>
      <c r="X236" s="33"/>
      <c r="Y236" s="33"/>
      <c r="AB236" s="243">
        <f>ROW()</f>
        <v>236</v>
      </c>
      <c r="AC236" s="118">
        <f t="shared" ca="1" si="22"/>
        <v>0</v>
      </c>
      <c r="AD236" s="118">
        <f t="shared" ca="1" si="23"/>
        <v>0</v>
      </c>
      <c r="AE236" s="119" t="str">
        <f t="shared" ca="1" si="53"/>
        <v>-</v>
      </c>
      <c r="AF236" s="118" t="str">
        <f t="shared" ca="1" si="54"/>
        <v>-</v>
      </c>
      <c r="AG236" s="119" t="str">
        <f t="shared" ca="1" si="55"/>
        <v>-</v>
      </c>
      <c r="AH236" s="118" t="str">
        <f t="shared" ca="1" si="56"/>
        <v>-</v>
      </c>
      <c r="AI236" s="118">
        <f t="shared" ca="1" si="57"/>
        <v>0</v>
      </c>
      <c r="AJ236" s="120">
        <f t="shared" ca="1" si="58"/>
        <v>0</v>
      </c>
      <c r="AK236" s="118">
        <f t="shared" ca="1" si="24"/>
        <v>0</v>
      </c>
      <c r="AL236" s="118">
        <f t="shared" ca="1" si="25"/>
        <v>0</v>
      </c>
    </row>
    <row r="237" spans="1:38" ht="27" customHeight="1" x14ac:dyDescent="0.25">
      <c r="A237" s="53">
        <f>'OSNOVNA PLAČA'!A231</f>
        <v>222</v>
      </c>
      <c r="B237" s="333" t="str">
        <f t="shared" ca="1" si="21"/>
        <v>A222</v>
      </c>
      <c r="C237" s="333"/>
      <c r="D237" s="54" t="str">
        <f>IF(LEN('OSNOVNA PLAČA'!C231)&gt;0,'OSNOVNA PLAČA'!C231,"")</f>
        <v/>
      </c>
      <c r="E237" s="55" t="str">
        <f>IF(LEN('OSNOVNA PLAČA'!D231)&gt;0,'OSNOVNA PLAČA'!D231,"")</f>
        <v/>
      </c>
      <c r="F237" s="164">
        <f ca="1">IF(LEN(B237)&gt;0,'OBRAČUNANA OSNOVNA PLAČA'!P231,"")</f>
        <v>0</v>
      </c>
      <c r="G237" s="57"/>
      <c r="H237" s="57"/>
      <c r="I237" s="57"/>
      <c r="J237" s="57"/>
      <c r="K237" s="57"/>
      <c r="L237" s="178">
        <f t="shared" si="50"/>
        <v>0</v>
      </c>
      <c r="M237" s="179">
        <f t="shared" ca="1" si="59"/>
        <v>0</v>
      </c>
      <c r="N237" s="179">
        <f t="shared" ca="1" si="60"/>
        <v>0</v>
      </c>
      <c r="O237" s="180">
        <f t="shared" ca="1" si="51"/>
        <v>0</v>
      </c>
      <c r="P237" s="181">
        <f t="shared" ca="1" si="61"/>
        <v>0</v>
      </c>
      <c r="Q237" s="182">
        <f t="shared" ca="1" si="52"/>
        <v>0</v>
      </c>
      <c r="R237" s="182">
        <f ca="1">IF(LEN(B237)&gt;0,'11'!R237-'11'!Q237,"")</f>
        <v>0</v>
      </c>
      <c r="S237" s="183"/>
      <c r="T237" s="33"/>
      <c r="U237" s="33"/>
      <c r="V237" s="33"/>
      <c r="W237" s="33"/>
      <c r="X237" s="33"/>
      <c r="Y237" s="33"/>
      <c r="AB237" s="243">
        <f>ROW()</f>
        <v>237</v>
      </c>
      <c r="AC237" s="118">
        <f t="shared" ca="1" si="22"/>
        <v>0</v>
      </c>
      <c r="AD237" s="118">
        <f t="shared" ca="1" si="23"/>
        <v>0</v>
      </c>
      <c r="AE237" s="119" t="str">
        <f t="shared" ca="1" si="53"/>
        <v>-</v>
      </c>
      <c r="AF237" s="118" t="str">
        <f t="shared" ca="1" si="54"/>
        <v>-</v>
      </c>
      <c r="AG237" s="119" t="str">
        <f t="shared" ca="1" si="55"/>
        <v>-</v>
      </c>
      <c r="AH237" s="118" t="str">
        <f t="shared" ca="1" si="56"/>
        <v>-</v>
      </c>
      <c r="AI237" s="118">
        <f t="shared" ca="1" si="57"/>
        <v>0</v>
      </c>
      <c r="AJ237" s="120">
        <f t="shared" ca="1" si="58"/>
        <v>0</v>
      </c>
      <c r="AK237" s="118">
        <f t="shared" ca="1" si="24"/>
        <v>0</v>
      </c>
      <c r="AL237" s="118">
        <f t="shared" ca="1" si="25"/>
        <v>0</v>
      </c>
    </row>
    <row r="238" spans="1:38" ht="27" customHeight="1" x14ac:dyDescent="0.25">
      <c r="A238" s="53">
        <f>'OSNOVNA PLAČA'!A232</f>
        <v>223</v>
      </c>
      <c r="B238" s="333" t="str">
        <f t="shared" ca="1" si="21"/>
        <v>A223</v>
      </c>
      <c r="C238" s="333"/>
      <c r="D238" s="54" t="str">
        <f>IF(LEN('OSNOVNA PLAČA'!C232)&gt;0,'OSNOVNA PLAČA'!C232,"")</f>
        <v/>
      </c>
      <c r="E238" s="55" t="str">
        <f>IF(LEN('OSNOVNA PLAČA'!D232)&gt;0,'OSNOVNA PLAČA'!D232,"")</f>
        <v/>
      </c>
      <c r="F238" s="164">
        <f ca="1">IF(LEN(B238)&gt;0,'OBRAČUNANA OSNOVNA PLAČA'!P232,"")</f>
        <v>0</v>
      </c>
      <c r="G238" s="57"/>
      <c r="H238" s="57"/>
      <c r="I238" s="57"/>
      <c r="J238" s="57"/>
      <c r="K238" s="57"/>
      <c r="L238" s="178">
        <f t="shared" si="50"/>
        <v>0</v>
      </c>
      <c r="M238" s="179">
        <f t="shared" ca="1" si="59"/>
        <v>0</v>
      </c>
      <c r="N238" s="179">
        <f t="shared" ca="1" si="60"/>
        <v>0</v>
      </c>
      <c r="O238" s="180">
        <f t="shared" ca="1" si="51"/>
        <v>0</v>
      </c>
      <c r="P238" s="181">
        <f t="shared" ca="1" si="61"/>
        <v>0</v>
      </c>
      <c r="Q238" s="182">
        <f t="shared" ca="1" si="52"/>
        <v>0</v>
      </c>
      <c r="R238" s="182">
        <f ca="1">IF(LEN(B238)&gt;0,'11'!R238-'11'!Q238,"")</f>
        <v>0</v>
      </c>
      <c r="S238" s="183"/>
      <c r="T238" s="33"/>
      <c r="U238" s="33"/>
      <c r="V238" s="33"/>
      <c r="W238" s="33"/>
      <c r="X238" s="33"/>
      <c r="Y238" s="33"/>
      <c r="AB238" s="243">
        <f>ROW()</f>
        <v>238</v>
      </c>
      <c r="AC238" s="118">
        <f t="shared" ca="1" si="22"/>
        <v>0</v>
      </c>
      <c r="AD238" s="118">
        <f t="shared" ca="1" si="23"/>
        <v>0</v>
      </c>
      <c r="AE238" s="119" t="str">
        <f t="shared" ca="1" si="53"/>
        <v>-</v>
      </c>
      <c r="AF238" s="118" t="str">
        <f t="shared" ca="1" si="54"/>
        <v>-</v>
      </c>
      <c r="AG238" s="119" t="str">
        <f t="shared" ca="1" si="55"/>
        <v>-</v>
      </c>
      <c r="AH238" s="118" t="str">
        <f t="shared" ca="1" si="56"/>
        <v>-</v>
      </c>
      <c r="AI238" s="118">
        <f t="shared" ca="1" si="57"/>
        <v>0</v>
      </c>
      <c r="AJ238" s="120">
        <f t="shared" ca="1" si="58"/>
        <v>0</v>
      </c>
      <c r="AK238" s="118">
        <f t="shared" ca="1" si="24"/>
        <v>0</v>
      </c>
      <c r="AL238" s="118">
        <f t="shared" ca="1" si="25"/>
        <v>0</v>
      </c>
    </row>
    <row r="239" spans="1:38" ht="27" customHeight="1" x14ac:dyDescent="0.25">
      <c r="A239" s="53">
        <f>'OSNOVNA PLAČA'!A233</f>
        <v>224</v>
      </c>
      <c r="B239" s="333" t="str">
        <f t="shared" ca="1" si="21"/>
        <v>A224</v>
      </c>
      <c r="C239" s="333"/>
      <c r="D239" s="54" t="str">
        <f>IF(LEN('OSNOVNA PLAČA'!C233)&gt;0,'OSNOVNA PLAČA'!C233,"")</f>
        <v/>
      </c>
      <c r="E239" s="55" t="str">
        <f>IF(LEN('OSNOVNA PLAČA'!D233)&gt;0,'OSNOVNA PLAČA'!D233,"")</f>
        <v/>
      </c>
      <c r="F239" s="164">
        <f ca="1">IF(LEN(B239)&gt;0,'OBRAČUNANA OSNOVNA PLAČA'!P233,"")</f>
        <v>0</v>
      </c>
      <c r="G239" s="57"/>
      <c r="H239" s="57"/>
      <c r="I239" s="57"/>
      <c r="J239" s="57"/>
      <c r="K239" s="57"/>
      <c r="L239" s="178">
        <f t="shared" si="50"/>
        <v>0</v>
      </c>
      <c r="M239" s="179">
        <f t="shared" ca="1" si="59"/>
        <v>0</v>
      </c>
      <c r="N239" s="179">
        <f t="shared" ca="1" si="60"/>
        <v>0</v>
      </c>
      <c r="O239" s="180">
        <f t="shared" ca="1" si="51"/>
        <v>0</v>
      </c>
      <c r="P239" s="181">
        <f t="shared" ca="1" si="61"/>
        <v>0</v>
      </c>
      <c r="Q239" s="182">
        <f t="shared" ca="1" si="52"/>
        <v>0</v>
      </c>
      <c r="R239" s="182">
        <f ca="1">IF(LEN(B239)&gt;0,'11'!R239-'11'!Q239,"")</f>
        <v>0</v>
      </c>
      <c r="S239" s="183"/>
      <c r="T239" s="33"/>
      <c r="U239" s="33"/>
      <c r="V239" s="33"/>
      <c r="W239" s="33"/>
      <c r="X239" s="33"/>
      <c r="Y239" s="33"/>
      <c r="AB239" s="243">
        <f>ROW()</f>
        <v>239</v>
      </c>
      <c r="AC239" s="118">
        <f t="shared" ca="1" si="22"/>
        <v>0</v>
      </c>
      <c r="AD239" s="118">
        <f t="shared" ca="1" si="23"/>
        <v>0</v>
      </c>
      <c r="AE239" s="119" t="str">
        <f t="shared" ca="1" si="53"/>
        <v>-</v>
      </c>
      <c r="AF239" s="118" t="str">
        <f t="shared" ca="1" si="54"/>
        <v>-</v>
      </c>
      <c r="AG239" s="119" t="str">
        <f t="shared" ca="1" si="55"/>
        <v>-</v>
      </c>
      <c r="AH239" s="118" t="str">
        <f t="shared" ca="1" si="56"/>
        <v>-</v>
      </c>
      <c r="AI239" s="118">
        <f t="shared" ca="1" si="57"/>
        <v>0</v>
      </c>
      <c r="AJ239" s="120">
        <f t="shared" ca="1" si="58"/>
        <v>0</v>
      </c>
      <c r="AK239" s="118">
        <f t="shared" ca="1" si="24"/>
        <v>0</v>
      </c>
      <c r="AL239" s="118">
        <f t="shared" ca="1" si="25"/>
        <v>0</v>
      </c>
    </row>
    <row r="240" spans="1:38" ht="27" customHeight="1" x14ac:dyDescent="0.25">
      <c r="A240" s="53">
        <f>'OSNOVNA PLAČA'!A234</f>
        <v>225</v>
      </c>
      <c r="B240" s="333" t="str">
        <f t="shared" ca="1" si="21"/>
        <v>A225</v>
      </c>
      <c r="C240" s="333"/>
      <c r="D240" s="54" t="str">
        <f>IF(LEN('OSNOVNA PLAČA'!C234)&gt;0,'OSNOVNA PLAČA'!C234,"")</f>
        <v/>
      </c>
      <c r="E240" s="55" t="str">
        <f>IF(LEN('OSNOVNA PLAČA'!D234)&gt;0,'OSNOVNA PLAČA'!D234,"")</f>
        <v/>
      </c>
      <c r="F240" s="164">
        <f ca="1">IF(LEN(B240)&gt;0,'OBRAČUNANA OSNOVNA PLAČA'!P234,"")</f>
        <v>0</v>
      </c>
      <c r="G240" s="57"/>
      <c r="H240" s="57"/>
      <c r="I240" s="57"/>
      <c r="J240" s="57"/>
      <c r="K240" s="57"/>
      <c r="L240" s="178">
        <f t="shared" si="50"/>
        <v>0</v>
      </c>
      <c r="M240" s="179">
        <f t="shared" ca="1" si="59"/>
        <v>0</v>
      </c>
      <c r="N240" s="179">
        <f t="shared" ca="1" si="60"/>
        <v>0</v>
      </c>
      <c r="O240" s="180">
        <f t="shared" ca="1" si="51"/>
        <v>0</v>
      </c>
      <c r="P240" s="181">
        <f t="shared" ca="1" si="61"/>
        <v>0</v>
      </c>
      <c r="Q240" s="182">
        <f t="shared" ca="1" si="52"/>
        <v>0</v>
      </c>
      <c r="R240" s="182">
        <f ca="1">IF(LEN(B240)&gt;0,'11'!R240-'11'!Q240,"")</f>
        <v>0</v>
      </c>
      <c r="S240" s="183"/>
      <c r="T240" s="33"/>
      <c r="U240" s="33"/>
      <c r="V240" s="33"/>
      <c r="W240" s="33"/>
      <c r="X240" s="33"/>
      <c r="Y240" s="33"/>
      <c r="AB240" s="243">
        <f>ROW()</f>
        <v>240</v>
      </c>
      <c r="AC240" s="118">
        <f t="shared" ca="1" si="22"/>
        <v>0</v>
      </c>
      <c r="AD240" s="118">
        <f t="shared" ca="1" si="23"/>
        <v>0</v>
      </c>
      <c r="AE240" s="119" t="str">
        <f t="shared" ca="1" si="53"/>
        <v>-</v>
      </c>
      <c r="AF240" s="118" t="str">
        <f t="shared" ca="1" si="54"/>
        <v>-</v>
      </c>
      <c r="AG240" s="119" t="str">
        <f t="shared" ca="1" si="55"/>
        <v>-</v>
      </c>
      <c r="AH240" s="118" t="str">
        <f t="shared" ca="1" si="56"/>
        <v>-</v>
      </c>
      <c r="AI240" s="118">
        <f t="shared" ca="1" si="57"/>
        <v>0</v>
      </c>
      <c r="AJ240" s="120">
        <f t="shared" ca="1" si="58"/>
        <v>0</v>
      </c>
      <c r="AK240" s="118">
        <f t="shared" ca="1" si="24"/>
        <v>0</v>
      </c>
      <c r="AL240" s="118">
        <f t="shared" ca="1" si="25"/>
        <v>0</v>
      </c>
    </row>
    <row r="241" spans="1:38" ht="27" customHeight="1" x14ac:dyDescent="0.25">
      <c r="A241" s="53">
        <f>'OSNOVNA PLAČA'!A235</f>
        <v>226</v>
      </c>
      <c r="B241" s="333" t="str">
        <f t="shared" ca="1" si="21"/>
        <v>A226</v>
      </c>
      <c r="C241" s="333"/>
      <c r="D241" s="54" t="str">
        <f>IF(LEN('OSNOVNA PLAČA'!C235)&gt;0,'OSNOVNA PLAČA'!C235,"")</f>
        <v/>
      </c>
      <c r="E241" s="55" t="str">
        <f>IF(LEN('OSNOVNA PLAČA'!D235)&gt;0,'OSNOVNA PLAČA'!D235,"")</f>
        <v/>
      </c>
      <c r="F241" s="164">
        <f ca="1">IF(LEN(B241)&gt;0,'OBRAČUNANA OSNOVNA PLAČA'!P235,"")</f>
        <v>0</v>
      </c>
      <c r="G241" s="57"/>
      <c r="H241" s="57"/>
      <c r="I241" s="57"/>
      <c r="J241" s="57"/>
      <c r="K241" s="57"/>
      <c r="L241" s="178">
        <f t="shared" si="50"/>
        <v>0</v>
      </c>
      <c r="M241" s="179">
        <f t="shared" ca="1" si="59"/>
        <v>0</v>
      </c>
      <c r="N241" s="179">
        <f t="shared" ca="1" si="60"/>
        <v>0</v>
      </c>
      <c r="O241" s="180">
        <f t="shared" ca="1" si="51"/>
        <v>0</v>
      </c>
      <c r="P241" s="181">
        <f t="shared" ca="1" si="61"/>
        <v>0</v>
      </c>
      <c r="Q241" s="182">
        <f t="shared" ca="1" si="52"/>
        <v>0</v>
      </c>
      <c r="R241" s="182">
        <f ca="1">IF(LEN(B241)&gt;0,'11'!R241-'11'!Q241,"")</f>
        <v>0</v>
      </c>
      <c r="S241" s="183"/>
      <c r="T241" s="33"/>
      <c r="U241" s="33"/>
      <c r="V241" s="33"/>
      <c r="W241" s="33"/>
      <c r="X241" s="33"/>
      <c r="Y241" s="33"/>
      <c r="AB241" s="243">
        <f>ROW()</f>
        <v>241</v>
      </c>
      <c r="AC241" s="118">
        <f t="shared" ca="1" si="22"/>
        <v>0</v>
      </c>
      <c r="AD241" s="118">
        <f t="shared" ca="1" si="23"/>
        <v>0</v>
      </c>
      <c r="AE241" s="119" t="str">
        <f t="shared" ca="1" si="53"/>
        <v>-</v>
      </c>
      <c r="AF241" s="118" t="str">
        <f t="shared" ca="1" si="54"/>
        <v>-</v>
      </c>
      <c r="AG241" s="119" t="str">
        <f t="shared" ca="1" si="55"/>
        <v>-</v>
      </c>
      <c r="AH241" s="118" t="str">
        <f t="shared" ca="1" si="56"/>
        <v>-</v>
      </c>
      <c r="AI241" s="118">
        <f t="shared" ca="1" si="57"/>
        <v>0</v>
      </c>
      <c r="AJ241" s="120">
        <f t="shared" ca="1" si="58"/>
        <v>0</v>
      </c>
      <c r="AK241" s="118">
        <f t="shared" ca="1" si="24"/>
        <v>0</v>
      </c>
      <c r="AL241" s="118">
        <f t="shared" ca="1" si="25"/>
        <v>0</v>
      </c>
    </row>
    <row r="242" spans="1:38" ht="27" customHeight="1" x14ac:dyDescent="0.25">
      <c r="A242" s="53">
        <f>'OSNOVNA PLAČA'!A236</f>
        <v>227</v>
      </c>
      <c r="B242" s="333" t="str">
        <f t="shared" ca="1" si="21"/>
        <v>A227</v>
      </c>
      <c r="C242" s="333"/>
      <c r="D242" s="54" t="str">
        <f>IF(LEN('OSNOVNA PLAČA'!C236)&gt;0,'OSNOVNA PLAČA'!C236,"")</f>
        <v/>
      </c>
      <c r="E242" s="55" t="str">
        <f>IF(LEN('OSNOVNA PLAČA'!D236)&gt;0,'OSNOVNA PLAČA'!D236,"")</f>
        <v/>
      </c>
      <c r="F242" s="164">
        <f ca="1">IF(LEN(B242)&gt;0,'OBRAČUNANA OSNOVNA PLAČA'!P236,"")</f>
        <v>0</v>
      </c>
      <c r="G242" s="57"/>
      <c r="H242" s="57"/>
      <c r="I242" s="57"/>
      <c r="J242" s="57"/>
      <c r="K242" s="57"/>
      <c r="L242" s="178">
        <f t="shared" si="50"/>
        <v>0</v>
      </c>
      <c r="M242" s="179">
        <f t="shared" ca="1" si="59"/>
        <v>0</v>
      </c>
      <c r="N242" s="179">
        <f t="shared" ca="1" si="60"/>
        <v>0</v>
      </c>
      <c r="O242" s="180">
        <f t="shared" ca="1" si="51"/>
        <v>0</v>
      </c>
      <c r="P242" s="181">
        <f t="shared" ca="1" si="61"/>
        <v>0</v>
      </c>
      <c r="Q242" s="182">
        <f t="shared" ca="1" si="52"/>
        <v>0</v>
      </c>
      <c r="R242" s="182">
        <f ca="1">IF(LEN(B242)&gt;0,'11'!R242-'11'!Q242,"")</f>
        <v>0</v>
      </c>
      <c r="S242" s="183"/>
      <c r="T242" s="33"/>
      <c r="U242" s="33"/>
      <c r="V242" s="33"/>
      <c r="W242" s="33"/>
      <c r="X242" s="33"/>
      <c r="Y242" s="33"/>
      <c r="AB242" s="243">
        <f>ROW()</f>
        <v>242</v>
      </c>
      <c r="AC242" s="118">
        <f t="shared" ca="1" si="22"/>
        <v>0</v>
      </c>
      <c r="AD242" s="118">
        <f t="shared" ca="1" si="23"/>
        <v>0</v>
      </c>
      <c r="AE242" s="119" t="str">
        <f t="shared" ca="1" si="53"/>
        <v>-</v>
      </c>
      <c r="AF242" s="118" t="str">
        <f t="shared" ca="1" si="54"/>
        <v>-</v>
      </c>
      <c r="AG242" s="119" t="str">
        <f t="shared" ca="1" si="55"/>
        <v>-</v>
      </c>
      <c r="AH242" s="118" t="str">
        <f t="shared" ca="1" si="56"/>
        <v>-</v>
      </c>
      <c r="AI242" s="118">
        <f t="shared" ca="1" si="57"/>
        <v>0</v>
      </c>
      <c r="AJ242" s="120">
        <f t="shared" ca="1" si="58"/>
        <v>0</v>
      </c>
      <c r="AK242" s="118">
        <f t="shared" ca="1" si="24"/>
        <v>0</v>
      </c>
      <c r="AL242" s="118">
        <f t="shared" ca="1" si="25"/>
        <v>0</v>
      </c>
    </row>
    <row r="243" spans="1:38" ht="27" customHeight="1" x14ac:dyDescent="0.25">
      <c r="A243" s="53">
        <f>'OSNOVNA PLAČA'!A237</f>
        <v>228</v>
      </c>
      <c r="B243" s="333" t="str">
        <f t="shared" ca="1" si="21"/>
        <v>A228</v>
      </c>
      <c r="C243" s="333"/>
      <c r="D243" s="54" t="str">
        <f>IF(LEN('OSNOVNA PLAČA'!C237)&gt;0,'OSNOVNA PLAČA'!C237,"")</f>
        <v/>
      </c>
      <c r="E243" s="55" t="str">
        <f>IF(LEN('OSNOVNA PLAČA'!D237)&gt;0,'OSNOVNA PLAČA'!D237,"")</f>
        <v/>
      </c>
      <c r="F243" s="164">
        <f ca="1">IF(LEN(B243)&gt;0,'OBRAČUNANA OSNOVNA PLAČA'!P237,"")</f>
        <v>0</v>
      </c>
      <c r="G243" s="57"/>
      <c r="H243" s="57"/>
      <c r="I243" s="57"/>
      <c r="J243" s="57"/>
      <c r="K243" s="57"/>
      <c r="L243" s="178">
        <f t="shared" si="50"/>
        <v>0</v>
      </c>
      <c r="M243" s="179">
        <f t="shared" ca="1" si="59"/>
        <v>0</v>
      </c>
      <c r="N243" s="179">
        <f t="shared" ca="1" si="60"/>
        <v>0</v>
      </c>
      <c r="O243" s="180">
        <f t="shared" ca="1" si="51"/>
        <v>0</v>
      </c>
      <c r="P243" s="181">
        <f t="shared" ca="1" si="61"/>
        <v>0</v>
      </c>
      <c r="Q243" s="182">
        <f t="shared" ca="1" si="52"/>
        <v>0</v>
      </c>
      <c r="R243" s="182">
        <f ca="1">IF(LEN(B243)&gt;0,'11'!R243-'11'!Q243,"")</f>
        <v>0</v>
      </c>
      <c r="S243" s="183"/>
      <c r="T243" s="33"/>
      <c r="U243" s="33"/>
      <c r="V243" s="33"/>
      <c r="W243" s="33"/>
      <c r="X243" s="33"/>
      <c r="Y243" s="33"/>
      <c r="AB243" s="243">
        <f>ROW()</f>
        <v>243</v>
      </c>
      <c r="AC243" s="118">
        <f t="shared" ca="1" si="22"/>
        <v>0</v>
      </c>
      <c r="AD243" s="118">
        <f t="shared" ca="1" si="23"/>
        <v>0</v>
      </c>
      <c r="AE243" s="119" t="str">
        <f t="shared" ca="1" si="53"/>
        <v>-</v>
      </c>
      <c r="AF243" s="118" t="str">
        <f t="shared" ca="1" si="54"/>
        <v>-</v>
      </c>
      <c r="AG243" s="119" t="str">
        <f t="shared" ca="1" si="55"/>
        <v>-</v>
      </c>
      <c r="AH243" s="118" t="str">
        <f t="shared" ca="1" si="56"/>
        <v>-</v>
      </c>
      <c r="AI243" s="118">
        <f t="shared" ca="1" si="57"/>
        <v>0</v>
      </c>
      <c r="AJ243" s="120">
        <f t="shared" ca="1" si="58"/>
        <v>0</v>
      </c>
      <c r="AK243" s="118">
        <f t="shared" ca="1" si="24"/>
        <v>0</v>
      </c>
      <c r="AL243" s="118">
        <f t="shared" ca="1" si="25"/>
        <v>0</v>
      </c>
    </row>
    <row r="244" spans="1:38" ht="27" customHeight="1" x14ac:dyDescent="0.25">
      <c r="A244" s="53">
        <f>'OSNOVNA PLAČA'!A238</f>
        <v>229</v>
      </c>
      <c r="B244" s="333" t="str">
        <f t="shared" ca="1" si="21"/>
        <v>A229</v>
      </c>
      <c r="C244" s="333"/>
      <c r="D244" s="54" t="str">
        <f>IF(LEN('OSNOVNA PLAČA'!C238)&gt;0,'OSNOVNA PLAČA'!C238,"")</f>
        <v/>
      </c>
      <c r="E244" s="55" t="str">
        <f>IF(LEN('OSNOVNA PLAČA'!D238)&gt;0,'OSNOVNA PLAČA'!D238,"")</f>
        <v/>
      </c>
      <c r="F244" s="164">
        <f ca="1">IF(LEN(B244)&gt;0,'OBRAČUNANA OSNOVNA PLAČA'!P238,"")</f>
        <v>0</v>
      </c>
      <c r="G244" s="57"/>
      <c r="H244" s="57"/>
      <c r="I244" s="57"/>
      <c r="J244" s="57"/>
      <c r="K244" s="57"/>
      <c r="L244" s="178">
        <f t="shared" si="50"/>
        <v>0</v>
      </c>
      <c r="M244" s="179">
        <f t="shared" ca="1" si="59"/>
        <v>0</v>
      </c>
      <c r="N244" s="179">
        <f t="shared" ca="1" si="60"/>
        <v>0</v>
      </c>
      <c r="O244" s="180">
        <f t="shared" ca="1" si="51"/>
        <v>0</v>
      </c>
      <c r="P244" s="181">
        <f t="shared" ca="1" si="61"/>
        <v>0</v>
      </c>
      <c r="Q244" s="182">
        <f t="shared" ca="1" si="52"/>
        <v>0</v>
      </c>
      <c r="R244" s="182">
        <f ca="1">IF(LEN(B244)&gt;0,'11'!R244-'11'!Q244,"")</f>
        <v>0</v>
      </c>
      <c r="S244" s="183"/>
      <c r="T244" s="33"/>
      <c r="U244" s="33"/>
      <c r="V244" s="33"/>
      <c r="W244" s="33"/>
      <c r="X244" s="33"/>
      <c r="Y244" s="33"/>
      <c r="AB244" s="243">
        <f>ROW()</f>
        <v>244</v>
      </c>
      <c r="AC244" s="118">
        <f t="shared" ca="1" si="22"/>
        <v>0</v>
      </c>
      <c r="AD244" s="118">
        <f t="shared" ca="1" si="23"/>
        <v>0</v>
      </c>
      <c r="AE244" s="119" t="str">
        <f t="shared" ca="1" si="53"/>
        <v>-</v>
      </c>
      <c r="AF244" s="118" t="str">
        <f t="shared" ca="1" si="54"/>
        <v>-</v>
      </c>
      <c r="AG244" s="119" t="str">
        <f t="shared" ca="1" si="55"/>
        <v>-</v>
      </c>
      <c r="AH244" s="118" t="str">
        <f t="shared" ca="1" si="56"/>
        <v>-</v>
      </c>
      <c r="AI244" s="118">
        <f t="shared" ca="1" si="57"/>
        <v>0</v>
      </c>
      <c r="AJ244" s="120">
        <f t="shared" ca="1" si="58"/>
        <v>0</v>
      </c>
      <c r="AK244" s="118">
        <f t="shared" ca="1" si="24"/>
        <v>0</v>
      </c>
      <c r="AL244" s="118">
        <f t="shared" ca="1" si="25"/>
        <v>0</v>
      </c>
    </row>
    <row r="245" spans="1:38" ht="27" customHeight="1" x14ac:dyDescent="0.25">
      <c r="A245" s="53">
        <f>'OSNOVNA PLAČA'!A239</f>
        <v>230</v>
      </c>
      <c r="B245" s="333" t="str">
        <f t="shared" ca="1" si="21"/>
        <v>A230</v>
      </c>
      <c r="C245" s="333"/>
      <c r="D245" s="54" t="str">
        <f>IF(LEN('OSNOVNA PLAČA'!C239)&gt;0,'OSNOVNA PLAČA'!C239,"")</f>
        <v/>
      </c>
      <c r="E245" s="55" t="str">
        <f>IF(LEN('OSNOVNA PLAČA'!D239)&gt;0,'OSNOVNA PLAČA'!D239,"")</f>
        <v/>
      </c>
      <c r="F245" s="164">
        <f ca="1">IF(LEN(B245)&gt;0,'OBRAČUNANA OSNOVNA PLAČA'!P239,"")</f>
        <v>0</v>
      </c>
      <c r="G245" s="57"/>
      <c r="H245" s="57"/>
      <c r="I245" s="57"/>
      <c r="J245" s="57"/>
      <c r="K245" s="57"/>
      <c r="L245" s="178">
        <f t="shared" si="50"/>
        <v>0</v>
      </c>
      <c r="M245" s="179">
        <f t="shared" ca="1" si="59"/>
        <v>0</v>
      </c>
      <c r="N245" s="179">
        <f t="shared" ca="1" si="60"/>
        <v>0</v>
      </c>
      <c r="O245" s="180">
        <f t="shared" ca="1" si="51"/>
        <v>0</v>
      </c>
      <c r="P245" s="181">
        <f t="shared" ca="1" si="61"/>
        <v>0</v>
      </c>
      <c r="Q245" s="182">
        <f t="shared" ca="1" si="52"/>
        <v>0</v>
      </c>
      <c r="R245" s="182">
        <f ca="1">IF(LEN(B245)&gt;0,'11'!R245-'11'!Q245,"")</f>
        <v>0</v>
      </c>
      <c r="S245" s="183"/>
      <c r="T245" s="33"/>
      <c r="U245" s="33"/>
      <c r="V245" s="33"/>
      <c r="W245" s="33"/>
      <c r="X245" s="33"/>
      <c r="Y245" s="33"/>
      <c r="AB245" s="243">
        <f>ROW()</f>
        <v>245</v>
      </c>
      <c r="AC245" s="118">
        <f t="shared" ca="1" si="22"/>
        <v>0</v>
      </c>
      <c r="AD245" s="118">
        <f t="shared" ca="1" si="23"/>
        <v>0</v>
      </c>
      <c r="AE245" s="119" t="str">
        <f t="shared" ca="1" si="53"/>
        <v>-</v>
      </c>
      <c r="AF245" s="118" t="str">
        <f t="shared" ca="1" si="54"/>
        <v>-</v>
      </c>
      <c r="AG245" s="119" t="str">
        <f t="shared" ca="1" si="55"/>
        <v>-</v>
      </c>
      <c r="AH245" s="118" t="str">
        <f t="shared" ca="1" si="56"/>
        <v>-</v>
      </c>
      <c r="AI245" s="118">
        <f t="shared" ca="1" si="57"/>
        <v>0</v>
      </c>
      <c r="AJ245" s="120">
        <f t="shared" ca="1" si="58"/>
        <v>0</v>
      </c>
      <c r="AK245" s="118">
        <f t="shared" ca="1" si="24"/>
        <v>0</v>
      </c>
      <c r="AL245" s="118">
        <f t="shared" ca="1" si="25"/>
        <v>0</v>
      </c>
    </row>
    <row r="246" spans="1:38" ht="27" customHeight="1" x14ac:dyDescent="0.25">
      <c r="A246" s="53">
        <f>'OSNOVNA PLAČA'!A240</f>
        <v>231</v>
      </c>
      <c r="B246" s="333" t="str">
        <f t="shared" ca="1" si="21"/>
        <v>A231</v>
      </c>
      <c r="C246" s="333"/>
      <c r="D246" s="54" t="str">
        <f>IF(LEN('OSNOVNA PLAČA'!C240)&gt;0,'OSNOVNA PLAČA'!C240,"")</f>
        <v/>
      </c>
      <c r="E246" s="55" t="str">
        <f>IF(LEN('OSNOVNA PLAČA'!D240)&gt;0,'OSNOVNA PLAČA'!D240,"")</f>
        <v/>
      </c>
      <c r="F246" s="164">
        <f ca="1">IF(LEN(B246)&gt;0,'OBRAČUNANA OSNOVNA PLAČA'!P240,"")</f>
        <v>0</v>
      </c>
      <c r="G246" s="57"/>
      <c r="H246" s="57"/>
      <c r="I246" s="57"/>
      <c r="J246" s="57"/>
      <c r="K246" s="57"/>
      <c r="L246" s="178">
        <f t="shared" si="50"/>
        <v>0</v>
      </c>
      <c r="M246" s="179">
        <f t="shared" ca="1" si="59"/>
        <v>0</v>
      </c>
      <c r="N246" s="179">
        <f t="shared" ca="1" si="60"/>
        <v>0</v>
      </c>
      <c r="O246" s="180">
        <f t="shared" ca="1" si="51"/>
        <v>0</v>
      </c>
      <c r="P246" s="181">
        <f t="shared" ca="1" si="61"/>
        <v>0</v>
      </c>
      <c r="Q246" s="182">
        <f t="shared" ca="1" si="52"/>
        <v>0</v>
      </c>
      <c r="R246" s="182">
        <f ca="1">IF(LEN(B246)&gt;0,'11'!R246-'11'!Q246,"")</f>
        <v>0</v>
      </c>
      <c r="S246" s="183"/>
      <c r="T246" s="33"/>
      <c r="U246" s="33"/>
      <c r="V246" s="33"/>
      <c r="W246" s="33"/>
      <c r="X246" s="33"/>
      <c r="Y246" s="33"/>
      <c r="AB246" s="243">
        <f>ROW()</f>
        <v>246</v>
      </c>
      <c r="AC246" s="118">
        <f t="shared" ca="1" si="22"/>
        <v>0</v>
      </c>
      <c r="AD246" s="118">
        <f t="shared" ca="1" si="23"/>
        <v>0</v>
      </c>
      <c r="AE246" s="119" t="str">
        <f t="shared" ca="1" si="53"/>
        <v>-</v>
      </c>
      <c r="AF246" s="118" t="str">
        <f t="shared" ca="1" si="54"/>
        <v>-</v>
      </c>
      <c r="AG246" s="119" t="str">
        <f t="shared" ca="1" si="55"/>
        <v>-</v>
      </c>
      <c r="AH246" s="118" t="str">
        <f t="shared" ca="1" si="56"/>
        <v>-</v>
      </c>
      <c r="AI246" s="118">
        <f t="shared" ca="1" si="57"/>
        <v>0</v>
      </c>
      <c r="AJ246" s="120">
        <f t="shared" ca="1" si="58"/>
        <v>0</v>
      </c>
      <c r="AK246" s="118">
        <f t="shared" ca="1" si="24"/>
        <v>0</v>
      </c>
      <c r="AL246" s="118">
        <f t="shared" ca="1" si="25"/>
        <v>0</v>
      </c>
    </row>
    <row r="247" spans="1:38" ht="27" customHeight="1" x14ac:dyDescent="0.25">
      <c r="A247" s="53">
        <f>'OSNOVNA PLAČA'!A241</f>
        <v>232</v>
      </c>
      <c r="B247" s="333" t="str">
        <f t="shared" ca="1" si="21"/>
        <v>A232</v>
      </c>
      <c r="C247" s="333"/>
      <c r="D247" s="54" t="str">
        <f>IF(LEN('OSNOVNA PLAČA'!C241)&gt;0,'OSNOVNA PLAČA'!C241,"")</f>
        <v/>
      </c>
      <c r="E247" s="55" t="str">
        <f>IF(LEN('OSNOVNA PLAČA'!D241)&gt;0,'OSNOVNA PLAČA'!D241,"")</f>
        <v/>
      </c>
      <c r="F247" s="164">
        <f ca="1">IF(LEN(B247)&gt;0,'OBRAČUNANA OSNOVNA PLAČA'!P241,"")</f>
        <v>0</v>
      </c>
      <c r="G247" s="57"/>
      <c r="H247" s="57"/>
      <c r="I247" s="57"/>
      <c r="J247" s="57"/>
      <c r="K247" s="57"/>
      <c r="L247" s="178">
        <f t="shared" si="50"/>
        <v>0</v>
      </c>
      <c r="M247" s="179">
        <f t="shared" ca="1" si="59"/>
        <v>0</v>
      </c>
      <c r="N247" s="179">
        <f t="shared" ca="1" si="60"/>
        <v>0</v>
      </c>
      <c r="O247" s="180">
        <f t="shared" ca="1" si="51"/>
        <v>0</v>
      </c>
      <c r="P247" s="181">
        <f t="shared" ca="1" si="61"/>
        <v>0</v>
      </c>
      <c r="Q247" s="182">
        <f t="shared" ca="1" si="52"/>
        <v>0</v>
      </c>
      <c r="R247" s="182">
        <f ca="1">IF(LEN(B247)&gt;0,'11'!R247-'11'!Q247,"")</f>
        <v>0</v>
      </c>
      <c r="S247" s="183"/>
      <c r="T247" s="33"/>
      <c r="U247" s="33"/>
      <c r="V247" s="33"/>
      <c r="W247" s="33"/>
      <c r="X247" s="33"/>
      <c r="Y247" s="33"/>
      <c r="AB247" s="243">
        <f>ROW()</f>
        <v>247</v>
      </c>
      <c r="AC247" s="118">
        <f t="shared" ca="1" si="22"/>
        <v>0</v>
      </c>
      <c r="AD247" s="118">
        <f t="shared" ca="1" si="23"/>
        <v>0</v>
      </c>
      <c r="AE247" s="119" t="str">
        <f t="shared" ca="1" si="53"/>
        <v>-</v>
      </c>
      <c r="AF247" s="118" t="str">
        <f t="shared" ca="1" si="54"/>
        <v>-</v>
      </c>
      <c r="AG247" s="119" t="str">
        <f t="shared" ca="1" si="55"/>
        <v>-</v>
      </c>
      <c r="AH247" s="118" t="str">
        <f t="shared" ca="1" si="56"/>
        <v>-</v>
      </c>
      <c r="AI247" s="118">
        <f t="shared" ca="1" si="57"/>
        <v>0</v>
      </c>
      <c r="AJ247" s="120">
        <f t="shared" ca="1" si="58"/>
        <v>0</v>
      </c>
      <c r="AK247" s="118">
        <f t="shared" ca="1" si="24"/>
        <v>0</v>
      </c>
      <c r="AL247" s="118">
        <f t="shared" ca="1" si="25"/>
        <v>0</v>
      </c>
    </row>
    <row r="248" spans="1:38" ht="27" customHeight="1" x14ac:dyDescent="0.25">
      <c r="A248" s="53">
        <f>'OSNOVNA PLAČA'!A242</f>
        <v>233</v>
      </c>
      <c r="B248" s="333" t="str">
        <f t="shared" ca="1" si="21"/>
        <v>A233</v>
      </c>
      <c r="C248" s="333"/>
      <c r="D248" s="54" t="str">
        <f>IF(LEN('OSNOVNA PLAČA'!C242)&gt;0,'OSNOVNA PLAČA'!C242,"")</f>
        <v/>
      </c>
      <c r="E248" s="55" t="str">
        <f>IF(LEN('OSNOVNA PLAČA'!D242)&gt;0,'OSNOVNA PLAČA'!D242,"")</f>
        <v/>
      </c>
      <c r="F248" s="164">
        <f ca="1">IF(LEN(B248)&gt;0,'OBRAČUNANA OSNOVNA PLAČA'!P242,"")</f>
        <v>0</v>
      </c>
      <c r="G248" s="57"/>
      <c r="H248" s="57"/>
      <c r="I248" s="57"/>
      <c r="J248" s="57"/>
      <c r="K248" s="57"/>
      <c r="L248" s="178">
        <f t="shared" si="50"/>
        <v>0</v>
      </c>
      <c r="M248" s="179">
        <f t="shared" ca="1" si="59"/>
        <v>0</v>
      </c>
      <c r="N248" s="179">
        <f t="shared" ca="1" si="60"/>
        <v>0</v>
      </c>
      <c r="O248" s="180">
        <f t="shared" ca="1" si="51"/>
        <v>0</v>
      </c>
      <c r="P248" s="181">
        <f t="shared" ca="1" si="61"/>
        <v>0</v>
      </c>
      <c r="Q248" s="182">
        <f t="shared" ca="1" si="52"/>
        <v>0</v>
      </c>
      <c r="R248" s="182">
        <f ca="1">IF(LEN(B248)&gt;0,'11'!R248-'11'!Q248,"")</f>
        <v>0</v>
      </c>
      <c r="S248" s="183"/>
      <c r="T248" s="33"/>
      <c r="U248" s="33"/>
      <c r="V248" s="33"/>
      <c r="W248" s="33"/>
      <c r="X248" s="33"/>
      <c r="Y248" s="33"/>
      <c r="AB248" s="243">
        <f>ROW()</f>
        <v>248</v>
      </c>
      <c r="AC248" s="118">
        <f t="shared" ca="1" si="22"/>
        <v>0</v>
      </c>
      <c r="AD248" s="118">
        <f t="shared" ca="1" si="23"/>
        <v>0</v>
      </c>
      <c r="AE248" s="119" t="str">
        <f t="shared" ca="1" si="53"/>
        <v>-</v>
      </c>
      <c r="AF248" s="118" t="str">
        <f t="shared" ca="1" si="54"/>
        <v>-</v>
      </c>
      <c r="AG248" s="119" t="str">
        <f t="shared" ca="1" si="55"/>
        <v>-</v>
      </c>
      <c r="AH248" s="118" t="str">
        <f t="shared" ca="1" si="56"/>
        <v>-</v>
      </c>
      <c r="AI248" s="118">
        <f t="shared" ca="1" si="57"/>
        <v>0</v>
      </c>
      <c r="AJ248" s="120">
        <f t="shared" ca="1" si="58"/>
        <v>0</v>
      </c>
      <c r="AK248" s="118">
        <f t="shared" ca="1" si="24"/>
        <v>0</v>
      </c>
      <c r="AL248" s="118">
        <f t="shared" ca="1" si="25"/>
        <v>0</v>
      </c>
    </row>
    <row r="249" spans="1:38" ht="27" customHeight="1" x14ac:dyDescent="0.25">
      <c r="A249" s="53">
        <f>'OSNOVNA PLAČA'!A243</f>
        <v>234</v>
      </c>
      <c r="B249" s="333" t="str">
        <f t="shared" ca="1" si="21"/>
        <v>A234</v>
      </c>
      <c r="C249" s="333"/>
      <c r="D249" s="54" t="str">
        <f>IF(LEN('OSNOVNA PLAČA'!C243)&gt;0,'OSNOVNA PLAČA'!C243,"")</f>
        <v/>
      </c>
      <c r="E249" s="55" t="str">
        <f>IF(LEN('OSNOVNA PLAČA'!D243)&gt;0,'OSNOVNA PLAČA'!D243,"")</f>
        <v/>
      </c>
      <c r="F249" s="164">
        <f ca="1">IF(LEN(B249)&gt;0,'OBRAČUNANA OSNOVNA PLAČA'!P243,"")</f>
        <v>0</v>
      </c>
      <c r="G249" s="57"/>
      <c r="H249" s="57"/>
      <c r="I249" s="57"/>
      <c r="J249" s="57"/>
      <c r="K249" s="57"/>
      <c r="L249" s="178">
        <f t="shared" si="50"/>
        <v>0</v>
      </c>
      <c r="M249" s="179">
        <f t="shared" ca="1" si="59"/>
        <v>0</v>
      </c>
      <c r="N249" s="179">
        <f t="shared" ca="1" si="60"/>
        <v>0</v>
      </c>
      <c r="O249" s="180">
        <f t="shared" ca="1" si="51"/>
        <v>0</v>
      </c>
      <c r="P249" s="181">
        <f t="shared" ca="1" si="61"/>
        <v>0</v>
      </c>
      <c r="Q249" s="182">
        <f t="shared" ca="1" si="52"/>
        <v>0</v>
      </c>
      <c r="R249" s="182">
        <f ca="1">IF(LEN(B249)&gt;0,'11'!R249-'11'!Q249,"")</f>
        <v>0</v>
      </c>
      <c r="S249" s="183"/>
      <c r="T249" s="33"/>
      <c r="U249" s="33"/>
      <c r="V249" s="33"/>
      <c r="W249" s="33"/>
      <c r="X249" s="33"/>
      <c r="Y249" s="33"/>
      <c r="AB249" s="243">
        <f>ROW()</f>
        <v>249</v>
      </c>
      <c r="AC249" s="118">
        <f t="shared" ca="1" si="22"/>
        <v>0</v>
      </c>
      <c r="AD249" s="118">
        <f t="shared" ca="1" si="23"/>
        <v>0</v>
      </c>
      <c r="AE249" s="119" t="str">
        <f t="shared" ca="1" si="53"/>
        <v>-</v>
      </c>
      <c r="AF249" s="118" t="str">
        <f t="shared" ca="1" si="54"/>
        <v>-</v>
      </c>
      <c r="AG249" s="119" t="str">
        <f t="shared" ca="1" si="55"/>
        <v>-</v>
      </c>
      <c r="AH249" s="118" t="str">
        <f t="shared" ca="1" si="56"/>
        <v>-</v>
      </c>
      <c r="AI249" s="118">
        <f t="shared" ca="1" si="57"/>
        <v>0</v>
      </c>
      <c r="AJ249" s="120">
        <f t="shared" ca="1" si="58"/>
        <v>0</v>
      </c>
      <c r="AK249" s="118">
        <f t="shared" ca="1" si="24"/>
        <v>0</v>
      </c>
      <c r="AL249" s="118">
        <f t="shared" ca="1" si="25"/>
        <v>0</v>
      </c>
    </row>
    <row r="250" spans="1:38" ht="27" customHeight="1" x14ac:dyDescent="0.25">
      <c r="A250" s="53">
        <f>'OSNOVNA PLAČA'!A244</f>
        <v>235</v>
      </c>
      <c r="B250" s="333" t="str">
        <f t="shared" ca="1" si="21"/>
        <v>A235</v>
      </c>
      <c r="C250" s="333"/>
      <c r="D250" s="54" t="str">
        <f>IF(LEN('OSNOVNA PLAČA'!C244)&gt;0,'OSNOVNA PLAČA'!C244,"")</f>
        <v/>
      </c>
      <c r="E250" s="55" t="str">
        <f>IF(LEN('OSNOVNA PLAČA'!D244)&gt;0,'OSNOVNA PLAČA'!D244,"")</f>
        <v/>
      </c>
      <c r="F250" s="164">
        <f ca="1">IF(LEN(B250)&gt;0,'OBRAČUNANA OSNOVNA PLAČA'!P244,"")</f>
        <v>0</v>
      </c>
      <c r="G250" s="57"/>
      <c r="H250" s="57"/>
      <c r="I250" s="57"/>
      <c r="J250" s="57"/>
      <c r="K250" s="57"/>
      <c r="L250" s="178">
        <f t="shared" si="50"/>
        <v>0</v>
      </c>
      <c r="M250" s="179">
        <f t="shared" ca="1" si="59"/>
        <v>0</v>
      </c>
      <c r="N250" s="179">
        <f t="shared" ca="1" si="60"/>
        <v>0</v>
      </c>
      <c r="O250" s="180">
        <f t="shared" ca="1" si="51"/>
        <v>0</v>
      </c>
      <c r="P250" s="181">
        <f t="shared" ca="1" si="61"/>
        <v>0</v>
      </c>
      <c r="Q250" s="182">
        <f t="shared" ca="1" si="52"/>
        <v>0</v>
      </c>
      <c r="R250" s="182">
        <f ca="1">IF(LEN(B250)&gt;0,'11'!R250-'11'!Q250,"")</f>
        <v>0</v>
      </c>
      <c r="S250" s="183"/>
      <c r="T250" s="33"/>
      <c r="U250" s="33"/>
      <c r="V250" s="33"/>
      <c r="W250" s="33"/>
      <c r="X250" s="33"/>
      <c r="Y250" s="33"/>
      <c r="AB250" s="243">
        <f>ROW()</f>
        <v>250</v>
      </c>
      <c r="AC250" s="118">
        <f t="shared" ca="1" si="22"/>
        <v>0</v>
      </c>
      <c r="AD250" s="118">
        <f t="shared" ca="1" si="23"/>
        <v>0</v>
      </c>
      <c r="AE250" s="119" t="str">
        <f t="shared" ca="1" si="53"/>
        <v>-</v>
      </c>
      <c r="AF250" s="118" t="str">
        <f t="shared" ca="1" si="54"/>
        <v>-</v>
      </c>
      <c r="AG250" s="119" t="str">
        <f t="shared" ca="1" si="55"/>
        <v>-</v>
      </c>
      <c r="AH250" s="118" t="str">
        <f t="shared" ca="1" si="56"/>
        <v>-</v>
      </c>
      <c r="AI250" s="118">
        <f t="shared" ca="1" si="57"/>
        <v>0</v>
      </c>
      <c r="AJ250" s="120">
        <f t="shared" ca="1" si="58"/>
        <v>0</v>
      </c>
      <c r="AK250" s="118">
        <f t="shared" ca="1" si="24"/>
        <v>0</v>
      </c>
      <c r="AL250" s="118">
        <f t="shared" ca="1" si="25"/>
        <v>0</v>
      </c>
    </row>
    <row r="251" spans="1:38" ht="27" customHeight="1" x14ac:dyDescent="0.25">
      <c r="A251" s="53">
        <f>'OSNOVNA PLAČA'!A245</f>
        <v>236</v>
      </c>
      <c r="B251" s="333" t="str">
        <f t="shared" ca="1" si="21"/>
        <v>A236</v>
      </c>
      <c r="C251" s="333"/>
      <c r="D251" s="54" t="str">
        <f>IF(LEN('OSNOVNA PLAČA'!C245)&gt;0,'OSNOVNA PLAČA'!C245,"")</f>
        <v/>
      </c>
      <c r="E251" s="55" t="str">
        <f>IF(LEN('OSNOVNA PLAČA'!D245)&gt;0,'OSNOVNA PLAČA'!D245,"")</f>
        <v/>
      </c>
      <c r="F251" s="164">
        <f ca="1">IF(LEN(B251)&gt;0,'OBRAČUNANA OSNOVNA PLAČA'!P245,"")</f>
        <v>0</v>
      </c>
      <c r="G251" s="57"/>
      <c r="H251" s="57"/>
      <c r="I251" s="57"/>
      <c r="J251" s="57"/>
      <c r="K251" s="57"/>
      <c r="L251" s="178">
        <f t="shared" si="50"/>
        <v>0</v>
      </c>
      <c r="M251" s="179">
        <f t="shared" ca="1" si="59"/>
        <v>0</v>
      </c>
      <c r="N251" s="179">
        <f t="shared" ca="1" si="60"/>
        <v>0</v>
      </c>
      <c r="O251" s="180">
        <f t="shared" ca="1" si="51"/>
        <v>0</v>
      </c>
      <c r="P251" s="181">
        <f t="shared" ca="1" si="61"/>
        <v>0</v>
      </c>
      <c r="Q251" s="182">
        <f t="shared" ca="1" si="52"/>
        <v>0</v>
      </c>
      <c r="R251" s="182">
        <f ca="1">IF(LEN(B251)&gt;0,'11'!R251-'11'!Q251,"")</f>
        <v>0</v>
      </c>
      <c r="S251" s="183"/>
      <c r="T251" s="33"/>
      <c r="U251" s="33"/>
      <c r="V251" s="33"/>
      <c r="W251" s="33"/>
      <c r="X251" s="33"/>
      <c r="Y251" s="33"/>
      <c r="AB251" s="243">
        <f>ROW()</f>
        <v>251</v>
      </c>
      <c r="AC251" s="118">
        <f t="shared" ca="1" si="22"/>
        <v>0</v>
      </c>
      <c r="AD251" s="118">
        <f t="shared" ca="1" si="23"/>
        <v>0</v>
      </c>
      <c r="AE251" s="119" t="str">
        <f t="shared" ca="1" si="53"/>
        <v>-</v>
      </c>
      <c r="AF251" s="118" t="str">
        <f t="shared" ca="1" si="54"/>
        <v>-</v>
      </c>
      <c r="AG251" s="119" t="str">
        <f t="shared" ca="1" si="55"/>
        <v>-</v>
      </c>
      <c r="AH251" s="118" t="str">
        <f t="shared" ca="1" si="56"/>
        <v>-</v>
      </c>
      <c r="AI251" s="118">
        <f t="shared" ca="1" si="57"/>
        <v>0</v>
      </c>
      <c r="AJ251" s="120">
        <f t="shared" ca="1" si="58"/>
        <v>0</v>
      </c>
      <c r="AK251" s="118">
        <f t="shared" ca="1" si="24"/>
        <v>0</v>
      </c>
      <c r="AL251" s="118">
        <f t="shared" ca="1" si="25"/>
        <v>0</v>
      </c>
    </row>
    <row r="252" spans="1:38" ht="27" customHeight="1" x14ac:dyDescent="0.25">
      <c r="A252" s="53">
        <f>'OSNOVNA PLAČA'!A246</f>
        <v>237</v>
      </c>
      <c r="B252" s="333" t="str">
        <f t="shared" ca="1" si="21"/>
        <v>A237</v>
      </c>
      <c r="C252" s="333"/>
      <c r="D252" s="54" t="str">
        <f>IF(LEN('OSNOVNA PLAČA'!C246)&gt;0,'OSNOVNA PLAČA'!C246,"")</f>
        <v/>
      </c>
      <c r="E252" s="55" t="str">
        <f>IF(LEN('OSNOVNA PLAČA'!D246)&gt;0,'OSNOVNA PLAČA'!D246,"")</f>
        <v/>
      </c>
      <c r="F252" s="164">
        <f ca="1">IF(LEN(B252)&gt;0,'OBRAČUNANA OSNOVNA PLAČA'!P246,"")</f>
        <v>0</v>
      </c>
      <c r="G252" s="57"/>
      <c r="H252" s="57"/>
      <c r="I252" s="57"/>
      <c r="J252" s="57"/>
      <c r="K252" s="57"/>
      <c r="L252" s="178">
        <f t="shared" si="50"/>
        <v>0</v>
      </c>
      <c r="M252" s="179">
        <f t="shared" ca="1" si="59"/>
        <v>0</v>
      </c>
      <c r="N252" s="179">
        <f t="shared" ca="1" si="60"/>
        <v>0</v>
      </c>
      <c r="O252" s="180">
        <f t="shared" ca="1" si="51"/>
        <v>0</v>
      </c>
      <c r="P252" s="181">
        <f t="shared" ca="1" si="61"/>
        <v>0</v>
      </c>
      <c r="Q252" s="182">
        <f t="shared" ca="1" si="52"/>
        <v>0</v>
      </c>
      <c r="R252" s="182">
        <f ca="1">IF(LEN(B252)&gt;0,'11'!R252-'11'!Q252,"")</f>
        <v>0</v>
      </c>
      <c r="S252" s="183"/>
      <c r="T252" s="33"/>
      <c r="U252" s="33"/>
      <c r="V252" s="33"/>
      <c r="W252" s="33"/>
      <c r="X252" s="33"/>
      <c r="Y252" s="33"/>
      <c r="AB252" s="243">
        <f>ROW()</f>
        <v>252</v>
      </c>
      <c r="AC252" s="118">
        <f t="shared" ca="1" si="22"/>
        <v>0</v>
      </c>
      <c r="AD252" s="118">
        <f t="shared" ca="1" si="23"/>
        <v>0</v>
      </c>
      <c r="AE252" s="119" t="str">
        <f t="shared" ca="1" si="53"/>
        <v>-</v>
      </c>
      <c r="AF252" s="118" t="str">
        <f t="shared" ca="1" si="54"/>
        <v>-</v>
      </c>
      <c r="AG252" s="119" t="str">
        <f t="shared" ca="1" si="55"/>
        <v>-</v>
      </c>
      <c r="AH252" s="118" t="str">
        <f t="shared" ca="1" si="56"/>
        <v>-</v>
      </c>
      <c r="AI252" s="118">
        <f t="shared" ca="1" si="57"/>
        <v>0</v>
      </c>
      <c r="AJ252" s="120">
        <f t="shared" ca="1" si="58"/>
        <v>0</v>
      </c>
      <c r="AK252" s="118">
        <f t="shared" ca="1" si="24"/>
        <v>0</v>
      </c>
      <c r="AL252" s="118">
        <f t="shared" ca="1" si="25"/>
        <v>0</v>
      </c>
    </row>
    <row r="253" spans="1:38" ht="27" customHeight="1" x14ac:dyDescent="0.25">
      <c r="A253" s="53">
        <f>'OSNOVNA PLAČA'!A247</f>
        <v>238</v>
      </c>
      <c r="B253" s="333" t="str">
        <f t="shared" ca="1" si="21"/>
        <v>A238</v>
      </c>
      <c r="C253" s="333"/>
      <c r="D253" s="54" t="str">
        <f>IF(LEN('OSNOVNA PLAČA'!C247)&gt;0,'OSNOVNA PLAČA'!C247,"")</f>
        <v/>
      </c>
      <c r="E253" s="55" t="str">
        <f>IF(LEN('OSNOVNA PLAČA'!D247)&gt;0,'OSNOVNA PLAČA'!D247,"")</f>
        <v/>
      </c>
      <c r="F253" s="164">
        <f ca="1">IF(LEN(B253)&gt;0,'OBRAČUNANA OSNOVNA PLAČA'!P247,"")</f>
        <v>0</v>
      </c>
      <c r="G253" s="57"/>
      <c r="H253" s="57"/>
      <c r="I253" s="57"/>
      <c r="J253" s="57"/>
      <c r="K253" s="57"/>
      <c r="L253" s="178">
        <f t="shared" si="50"/>
        <v>0</v>
      </c>
      <c r="M253" s="179">
        <f t="shared" ca="1" si="59"/>
        <v>0</v>
      </c>
      <c r="N253" s="179">
        <f t="shared" ca="1" si="60"/>
        <v>0</v>
      </c>
      <c r="O253" s="180">
        <f t="shared" ca="1" si="51"/>
        <v>0</v>
      </c>
      <c r="P253" s="181">
        <f t="shared" ca="1" si="61"/>
        <v>0</v>
      </c>
      <c r="Q253" s="182">
        <f t="shared" ca="1" si="52"/>
        <v>0</v>
      </c>
      <c r="R253" s="182">
        <f ca="1">IF(LEN(B253)&gt;0,'11'!R253-'11'!Q253,"")</f>
        <v>0</v>
      </c>
      <c r="S253" s="183"/>
      <c r="T253" s="33"/>
      <c r="U253" s="33"/>
      <c r="V253" s="33"/>
      <c r="W253" s="33"/>
      <c r="X253" s="33"/>
      <c r="Y253" s="33"/>
      <c r="AB253" s="243">
        <f>ROW()</f>
        <v>253</v>
      </c>
      <c r="AC253" s="118">
        <f t="shared" ca="1" si="22"/>
        <v>0</v>
      </c>
      <c r="AD253" s="118">
        <f t="shared" ca="1" si="23"/>
        <v>0</v>
      </c>
      <c r="AE253" s="119" t="str">
        <f t="shared" ca="1" si="53"/>
        <v>-</v>
      </c>
      <c r="AF253" s="118" t="str">
        <f t="shared" ca="1" si="54"/>
        <v>-</v>
      </c>
      <c r="AG253" s="119" t="str">
        <f t="shared" ca="1" si="55"/>
        <v>-</v>
      </c>
      <c r="AH253" s="118" t="str">
        <f t="shared" ca="1" si="56"/>
        <v>-</v>
      </c>
      <c r="AI253" s="118">
        <f t="shared" ca="1" si="57"/>
        <v>0</v>
      </c>
      <c r="AJ253" s="120">
        <f t="shared" ca="1" si="58"/>
        <v>0</v>
      </c>
      <c r="AK253" s="118">
        <f t="shared" ca="1" si="24"/>
        <v>0</v>
      </c>
      <c r="AL253" s="118">
        <f t="shared" ca="1" si="25"/>
        <v>0</v>
      </c>
    </row>
    <row r="254" spans="1:38" ht="27" customHeight="1" x14ac:dyDescent="0.25">
      <c r="A254" s="53">
        <f>'OSNOVNA PLAČA'!A248</f>
        <v>239</v>
      </c>
      <c r="B254" s="333" t="str">
        <f t="shared" ca="1" si="21"/>
        <v>A239</v>
      </c>
      <c r="C254" s="333"/>
      <c r="D254" s="54" t="str">
        <f>IF(LEN('OSNOVNA PLAČA'!C248)&gt;0,'OSNOVNA PLAČA'!C248,"")</f>
        <v/>
      </c>
      <c r="E254" s="55" t="str">
        <f>IF(LEN('OSNOVNA PLAČA'!D248)&gt;0,'OSNOVNA PLAČA'!D248,"")</f>
        <v/>
      </c>
      <c r="F254" s="164">
        <f ca="1">IF(LEN(B254)&gt;0,'OBRAČUNANA OSNOVNA PLAČA'!P248,"")</f>
        <v>0</v>
      </c>
      <c r="G254" s="57"/>
      <c r="H254" s="57"/>
      <c r="I254" s="57"/>
      <c r="J254" s="57"/>
      <c r="K254" s="57"/>
      <c r="L254" s="178">
        <f t="shared" si="50"/>
        <v>0</v>
      </c>
      <c r="M254" s="179">
        <f t="shared" ca="1" si="59"/>
        <v>0</v>
      </c>
      <c r="N254" s="179">
        <f t="shared" ca="1" si="60"/>
        <v>0</v>
      </c>
      <c r="O254" s="180">
        <f t="shared" ca="1" si="51"/>
        <v>0</v>
      </c>
      <c r="P254" s="181">
        <f t="shared" ca="1" si="61"/>
        <v>0</v>
      </c>
      <c r="Q254" s="182">
        <f t="shared" ca="1" si="52"/>
        <v>0</v>
      </c>
      <c r="R254" s="182">
        <f ca="1">IF(LEN(B254)&gt;0,'11'!R254-'11'!Q254,"")</f>
        <v>0</v>
      </c>
      <c r="S254" s="183"/>
      <c r="T254" s="33"/>
      <c r="U254" s="33"/>
      <c r="V254" s="33"/>
      <c r="W254" s="33"/>
      <c r="X254" s="33"/>
      <c r="Y254" s="33"/>
      <c r="AB254" s="243">
        <f>ROW()</f>
        <v>254</v>
      </c>
      <c r="AC254" s="118">
        <f t="shared" ca="1" si="22"/>
        <v>0</v>
      </c>
      <c r="AD254" s="118">
        <f t="shared" ca="1" si="23"/>
        <v>0</v>
      </c>
      <c r="AE254" s="119" t="str">
        <f t="shared" ca="1" si="53"/>
        <v>-</v>
      </c>
      <c r="AF254" s="118" t="str">
        <f t="shared" ca="1" si="54"/>
        <v>-</v>
      </c>
      <c r="AG254" s="119" t="str">
        <f t="shared" ca="1" si="55"/>
        <v>-</v>
      </c>
      <c r="AH254" s="118" t="str">
        <f t="shared" ca="1" si="56"/>
        <v>-</v>
      </c>
      <c r="AI254" s="118">
        <f t="shared" ca="1" si="57"/>
        <v>0</v>
      </c>
      <c r="AJ254" s="120">
        <f t="shared" ca="1" si="58"/>
        <v>0</v>
      </c>
      <c r="AK254" s="118">
        <f t="shared" ca="1" si="24"/>
        <v>0</v>
      </c>
      <c r="AL254" s="118">
        <f t="shared" ca="1" si="25"/>
        <v>0</v>
      </c>
    </row>
    <row r="255" spans="1:38" ht="27" customHeight="1" x14ac:dyDescent="0.25">
      <c r="A255" s="53">
        <f>'OSNOVNA PLAČA'!A249</f>
        <v>240</v>
      </c>
      <c r="B255" s="333" t="str">
        <f t="shared" ca="1" si="21"/>
        <v>A240</v>
      </c>
      <c r="C255" s="333"/>
      <c r="D255" s="54" t="str">
        <f>IF(LEN('OSNOVNA PLAČA'!C249)&gt;0,'OSNOVNA PLAČA'!C249,"")</f>
        <v/>
      </c>
      <c r="E255" s="55" t="str">
        <f>IF(LEN('OSNOVNA PLAČA'!D249)&gt;0,'OSNOVNA PLAČA'!D249,"")</f>
        <v/>
      </c>
      <c r="F255" s="164">
        <f ca="1">IF(LEN(B255)&gt;0,'OBRAČUNANA OSNOVNA PLAČA'!P249,"")</f>
        <v>0</v>
      </c>
      <c r="G255" s="57"/>
      <c r="H255" s="57"/>
      <c r="I255" s="57"/>
      <c r="J255" s="57"/>
      <c r="K255" s="57"/>
      <c r="L255" s="178">
        <f t="shared" si="50"/>
        <v>0</v>
      </c>
      <c r="M255" s="179">
        <f t="shared" ca="1" si="59"/>
        <v>0</v>
      </c>
      <c r="N255" s="179">
        <f t="shared" ca="1" si="60"/>
        <v>0</v>
      </c>
      <c r="O255" s="180">
        <f t="shared" ca="1" si="51"/>
        <v>0</v>
      </c>
      <c r="P255" s="181">
        <f t="shared" ca="1" si="61"/>
        <v>0</v>
      </c>
      <c r="Q255" s="182">
        <f t="shared" ca="1" si="52"/>
        <v>0</v>
      </c>
      <c r="R255" s="182">
        <f ca="1">IF(LEN(B255)&gt;0,'11'!R255-'11'!Q255,"")</f>
        <v>0</v>
      </c>
      <c r="S255" s="183"/>
      <c r="T255" s="33"/>
      <c r="U255" s="33"/>
      <c r="V255" s="33"/>
      <c r="W255" s="33"/>
      <c r="X255" s="33"/>
      <c r="Y255" s="33"/>
      <c r="AB255" s="243">
        <f>ROW()</f>
        <v>255</v>
      </c>
      <c r="AC255" s="118">
        <f t="shared" ca="1" si="22"/>
        <v>0</v>
      </c>
      <c r="AD255" s="118">
        <f t="shared" ca="1" si="23"/>
        <v>0</v>
      </c>
      <c r="AE255" s="119" t="str">
        <f t="shared" ca="1" si="53"/>
        <v>-</v>
      </c>
      <c r="AF255" s="118" t="str">
        <f t="shared" ca="1" si="54"/>
        <v>-</v>
      </c>
      <c r="AG255" s="119" t="str">
        <f t="shared" ca="1" si="55"/>
        <v>-</v>
      </c>
      <c r="AH255" s="118" t="str">
        <f t="shared" ca="1" si="56"/>
        <v>-</v>
      </c>
      <c r="AI255" s="118">
        <f t="shared" ca="1" si="57"/>
        <v>0</v>
      </c>
      <c r="AJ255" s="120">
        <f t="shared" ca="1" si="58"/>
        <v>0</v>
      </c>
      <c r="AK255" s="118">
        <f t="shared" ca="1" si="24"/>
        <v>0</v>
      </c>
      <c r="AL255" s="118">
        <f t="shared" ca="1" si="25"/>
        <v>0</v>
      </c>
    </row>
    <row r="256" spans="1:38" ht="27" customHeight="1" x14ac:dyDescent="0.25">
      <c r="A256" s="53">
        <f>'OSNOVNA PLAČA'!A250</f>
        <v>241</v>
      </c>
      <c r="B256" s="333" t="str">
        <f t="shared" ca="1" si="21"/>
        <v>A241</v>
      </c>
      <c r="C256" s="333"/>
      <c r="D256" s="54" t="str">
        <f>IF(LEN('OSNOVNA PLAČA'!C250)&gt;0,'OSNOVNA PLAČA'!C250,"")</f>
        <v/>
      </c>
      <c r="E256" s="55" t="str">
        <f>IF(LEN('OSNOVNA PLAČA'!D250)&gt;0,'OSNOVNA PLAČA'!D250,"")</f>
        <v/>
      </c>
      <c r="F256" s="164">
        <f ca="1">IF(LEN(B256)&gt;0,'OBRAČUNANA OSNOVNA PLAČA'!P250,"")</f>
        <v>0</v>
      </c>
      <c r="G256" s="57"/>
      <c r="H256" s="57"/>
      <c r="I256" s="57"/>
      <c r="J256" s="57"/>
      <c r="K256" s="57"/>
      <c r="L256" s="178">
        <f t="shared" si="50"/>
        <v>0</v>
      </c>
      <c r="M256" s="179">
        <f t="shared" ca="1" si="59"/>
        <v>0</v>
      </c>
      <c r="N256" s="179">
        <f t="shared" ca="1" si="60"/>
        <v>0</v>
      </c>
      <c r="O256" s="180">
        <f t="shared" ca="1" si="51"/>
        <v>0</v>
      </c>
      <c r="P256" s="181">
        <f t="shared" ca="1" si="61"/>
        <v>0</v>
      </c>
      <c r="Q256" s="182">
        <f t="shared" ca="1" si="52"/>
        <v>0</v>
      </c>
      <c r="R256" s="182">
        <f ca="1">IF(LEN(B256)&gt;0,'11'!R256-'11'!Q256,"")</f>
        <v>0</v>
      </c>
      <c r="S256" s="183"/>
      <c r="T256" s="33"/>
      <c r="U256" s="33"/>
      <c r="V256" s="33"/>
      <c r="W256" s="33"/>
      <c r="X256" s="33"/>
      <c r="Y256" s="33"/>
      <c r="AB256" s="243">
        <f>ROW()</f>
        <v>256</v>
      </c>
      <c r="AC256" s="118">
        <f t="shared" ca="1" si="22"/>
        <v>0</v>
      </c>
      <c r="AD256" s="118">
        <f t="shared" ca="1" si="23"/>
        <v>0</v>
      </c>
      <c r="AE256" s="119" t="str">
        <f t="shared" ca="1" si="53"/>
        <v>-</v>
      </c>
      <c r="AF256" s="118" t="str">
        <f t="shared" ca="1" si="54"/>
        <v>-</v>
      </c>
      <c r="AG256" s="119" t="str">
        <f t="shared" ca="1" si="55"/>
        <v>-</v>
      </c>
      <c r="AH256" s="118" t="str">
        <f t="shared" ca="1" si="56"/>
        <v>-</v>
      </c>
      <c r="AI256" s="118">
        <f t="shared" ca="1" si="57"/>
        <v>0</v>
      </c>
      <c r="AJ256" s="120">
        <f t="shared" ca="1" si="58"/>
        <v>0</v>
      </c>
      <c r="AK256" s="118">
        <f t="shared" ca="1" si="24"/>
        <v>0</v>
      </c>
      <c r="AL256" s="118">
        <f t="shared" ca="1" si="25"/>
        <v>0</v>
      </c>
    </row>
    <row r="257" spans="1:44" ht="27" customHeight="1" x14ac:dyDescent="0.25">
      <c r="A257" s="53">
        <f>'OSNOVNA PLAČA'!A251</f>
        <v>242</v>
      </c>
      <c r="B257" s="333" t="str">
        <f t="shared" ca="1" si="21"/>
        <v>A242</v>
      </c>
      <c r="C257" s="333"/>
      <c r="D257" s="54" t="str">
        <f>IF(LEN('OSNOVNA PLAČA'!C251)&gt;0,'OSNOVNA PLAČA'!C251,"")</f>
        <v/>
      </c>
      <c r="E257" s="55" t="str">
        <f>IF(LEN('OSNOVNA PLAČA'!D251)&gt;0,'OSNOVNA PLAČA'!D251,"")</f>
        <v/>
      </c>
      <c r="F257" s="164">
        <f ca="1">IF(LEN(B257)&gt;0,'OBRAČUNANA OSNOVNA PLAČA'!P251,"")</f>
        <v>0</v>
      </c>
      <c r="G257" s="57"/>
      <c r="H257" s="57"/>
      <c r="I257" s="57"/>
      <c r="J257" s="57"/>
      <c r="K257" s="57"/>
      <c r="L257" s="178">
        <f t="shared" si="50"/>
        <v>0</v>
      </c>
      <c r="M257" s="179">
        <f t="shared" ca="1" si="59"/>
        <v>0</v>
      </c>
      <c r="N257" s="179">
        <f t="shared" ca="1" si="60"/>
        <v>0</v>
      </c>
      <c r="O257" s="180">
        <f t="shared" ca="1" si="51"/>
        <v>0</v>
      </c>
      <c r="P257" s="181">
        <f t="shared" ca="1" si="61"/>
        <v>0</v>
      </c>
      <c r="Q257" s="182">
        <f t="shared" ca="1" si="52"/>
        <v>0</v>
      </c>
      <c r="R257" s="182">
        <f ca="1">IF(LEN(B257)&gt;0,'11'!R257-'11'!Q257,"")</f>
        <v>0</v>
      </c>
      <c r="S257" s="183"/>
      <c r="T257" s="33"/>
      <c r="U257" s="33"/>
      <c r="V257" s="33"/>
      <c r="W257" s="33"/>
      <c r="X257" s="33"/>
      <c r="Y257" s="33"/>
      <c r="AB257" s="243">
        <f>ROW()</f>
        <v>257</v>
      </c>
      <c r="AC257" s="118">
        <f t="shared" ca="1" si="22"/>
        <v>0</v>
      </c>
      <c r="AD257" s="118">
        <f t="shared" ca="1" si="23"/>
        <v>0</v>
      </c>
      <c r="AE257" s="119" t="str">
        <f t="shared" ca="1" si="53"/>
        <v>-</v>
      </c>
      <c r="AF257" s="118" t="str">
        <f t="shared" ca="1" si="54"/>
        <v>-</v>
      </c>
      <c r="AG257" s="119" t="str">
        <f t="shared" ca="1" si="55"/>
        <v>-</v>
      </c>
      <c r="AH257" s="118" t="str">
        <f t="shared" ca="1" si="56"/>
        <v>-</v>
      </c>
      <c r="AI257" s="118">
        <f t="shared" ca="1" si="57"/>
        <v>0</v>
      </c>
      <c r="AJ257" s="120">
        <f t="shared" ca="1" si="58"/>
        <v>0</v>
      </c>
      <c r="AK257" s="118">
        <f t="shared" ca="1" si="24"/>
        <v>0</v>
      </c>
      <c r="AL257" s="118">
        <f t="shared" ca="1" si="25"/>
        <v>0</v>
      </c>
    </row>
    <row r="258" spans="1:44" ht="27" customHeight="1" x14ac:dyDescent="0.25">
      <c r="A258" s="53">
        <f>'OSNOVNA PLAČA'!A252</f>
        <v>243</v>
      </c>
      <c r="B258" s="333" t="str">
        <f t="shared" ca="1" si="21"/>
        <v>A243</v>
      </c>
      <c r="C258" s="333"/>
      <c r="D258" s="54" t="str">
        <f>IF(LEN('OSNOVNA PLAČA'!C252)&gt;0,'OSNOVNA PLAČA'!C252,"")</f>
        <v/>
      </c>
      <c r="E258" s="55" t="str">
        <f>IF(LEN('OSNOVNA PLAČA'!D252)&gt;0,'OSNOVNA PLAČA'!D252,"")</f>
        <v/>
      </c>
      <c r="F258" s="164">
        <f ca="1">IF(LEN(B258)&gt;0,'OBRAČUNANA OSNOVNA PLAČA'!P252,"")</f>
        <v>0</v>
      </c>
      <c r="G258" s="57"/>
      <c r="H258" s="57"/>
      <c r="I258" s="57"/>
      <c r="J258" s="57"/>
      <c r="K258" s="57"/>
      <c r="L258" s="178">
        <f t="shared" si="50"/>
        <v>0</v>
      </c>
      <c r="M258" s="179">
        <f t="shared" ca="1" si="59"/>
        <v>0</v>
      </c>
      <c r="N258" s="179">
        <f t="shared" ca="1" si="60"/>
        <v>0</v>
      </c>
      <c r="O258" s="180">
        <f t="shared" ca="1" si="51"/>
        <v>0</v>
      </c>
      <c r="P258" s="181">
        <f t="shared" ca="1" si="61"/>
        <v>0</v>
      </c>
      <c r="Q258" s="182">
        <f t="shared" ca="1" si="52"/>
        <v>0</v>
      </c>
      <c r="R258" s="182">
        <f ca="1">IF(LEN(B258)&gt;0,'11'!R258-'11'!Q258,"")</f>
        <v>0</v>
      </c>
      <c r="S258" s="183"/>
      <c r="T258" s="33"/>
      <c r="U258" s="33"/>
      <c r="V258" s="33"/>
      <c r="W258" s="33"/>
      <c r="X258" s="33"/>
      <c r="Y258" s="33"/>
      <c r="AB258" s="243">
        <f>ROW()</f>
        <v>258</v>
      </c>
      <c r="AC258" s="118">
        <f t="shared" ca="1" si="22"/>
        <v>0</v>
      </c>
      <c r="AD258" s="118">
        <f t="shared" ca="1" si="23"/>
        <v>0</v>
      </c>
      <c r="AE258" s="119" t="str">
        <f t="shared" ca="1" si="53"/>
        <v>-</v>
      </c>
      <c r="AF258" s="118" t="str">
        <f t="shared" ca="1" si="54"/>
        <v>-</v>
      </c>
      <c r="AG258" s="119" t="str">
        <f t="shared" ca="1" si="55"/>
        <v>-</v>
      </c>
      <c r="AH258" s="118" t="str">
        <f t="shared" ca="1" si="56"/>
        <v>-</v>
      </c>
      <c r="AI258" s="118">
        <f t="shared" ca="1" si="57"/>
        <v>0</v>
      </c>
      <c r="AJ258" s="120">
        <f t="shared" ca="1" si="58"/>
        <v>0</v>
      </c>
      <c r="AK258" s="118">
        <f t="shared" ca="1" si="24"/>
        <v>0</v>
      </c>
      <c r="AL258" s="118">
        <f t="shared" ca="1" si="25"/>
        <v>0</v>
      </c>
    </row>
    <row r="259" spans="1:44" ht="27" customHeight="1" x14ac:dyDescent="0.25">
      <c r="A259" s="53">
        <f>'OSNOVNA PLAČA'!A253</f>
        <v>244</v>
      </c>
      <c r="B259" s="333" t="str">
        <f t="shared" ca="1" si="21"/>
        <v>A244</v>
      </c>
      <c r="C259" s="333"/>
      <c r="D259" s="54" t="str">
        <f>IF(LEN('OSNOVNA PLAČA'!C253)&gt;0,'OSNOVNA PLAČA'!C253,"")</f>
        <v/>
      </c>
      <c r="E259" s="55" t="str">
        <f>IF(LEN('OSNOVNA PLAČA'!D253)&gt;0,'OSNOVNA PLAČA'!D253,"")</f>
        <v/>
      </c>
      <c r="F259" s="164">
        <f ca="1">IF(LEN(B259)&gt;0,'OBRAČUNANA OSNOVNA PLAČA'!P253,"")</f>
        <v>0</v>
      </c>
      <c r="G259" s="57"/>
      <c r="H259" s="57"/>
      <c r="I259" s="57"/>
      <c r="J259" s="57"/>
      <c r="K259" s="57"/>
      <c r="L259" s="178">
        <f t="shared" si="50"/>
        <v>0</v>
      </c>
      <c r="M259" s="179">
        <f t="shared" ca="1" si="59"/>
        <v>0</v>
      </c>
      <c r="N259" s="179">
        <f t="shared" ca="1" si="60"/>
        <v>0</v>
      </c>
      <c r="O259" s="180">
        <f t="shared" ca="1" si="51"/>
        <v>0</v>
      </c>
      <c r="P259" s="181">
        <f t="shared" ca="1" si="61"/>
        <v>0</v>
      </c>
      <c r="Q259" s="182">
        <f t="shared" ca="1" si="52"/>
        <v>0</v>
      </c>
      <c r="R259" s="182">
        <f ca="1">IF(LEN(B259)&gt;0,'11'!R259-'11'!Q259,"")</f>
        <v>0</v>
      </c>
      <c r="S259" s="183"/>
      <c r="T259" s="33"/>
      <c r="U259" s="33"/>
      <c r="V259" s="33"/>
      <c r="W259" s="33"/>
      <c r="X259" s="33"/>
      <c r="Y259" s="33"/>
      <c r="AB259" s="243">
        <f>ROW()</f>
        <v>259</v>
      </c>
      <c r="AC259" s="118">
        <f t="shared" ca="1" si="22"/>
        <v>0</v>
      </c>
      <c r="AD259" s="118">
        <f t="shared" ca="1" si="23"/>
        <v>0</v>
      </c>
      <c r="AE259" s="119" t="str">
        <f t="shared" ca="1" si="53"/>
        <v>-</v>
      </c>
      <c r="AF259" s="118" t="str">
        <f t="shared" ca="1" si="54"/>
        <v>-</v>
      </c>
      <c r="AG259" s="119" t="str">
        <f t="shared" ca="1" si="55"/>
        <v>-</v>
      </c>
      <c r="AH259" s="118" t="str">
        <f t="shared" ca="1" si="56"/>
        <v>-</v>
      </c>
      <c r="AI259" s="118">
        <f t="shared" ca="1" si="57"/>
        <v>0</v>
      </c>
      <c r="AJ259" s="120">
        <f t="shared" ca="1" si="58"/>
        <v>0</v>
      </c>
      <c r="AK259" s="118">
        <f t="shared" ca="1" si="24"/>
        <v>0</v>
      </c>
      <c r="AL259" s="118">
        <f t="shared" ca="1" si="25"/>
        <v>0</v>
      </c>
    </row>
    <row r="260" spans="1:44" ht="27" customHeight="1" x14ac:dyDescent="0.25">
      <c r="A260" s="53">
        <f>'OSNOVNA PLAČA'!A254</f>
        <v>245</v>
      </c>
      <c r="B260" s="333" t="str">
        <f t="shared" ca="1" si="21"/>
        <v>A245</v>
      </c>
      <c r="C260" s="333"/>
      <c r="D260" s="54" t="str">
        <f>IF(LEN('OSNOVNA PLAČA'!C254)&gt;0,'OSNOVNA PLAČA'!C254,"")</f>
        <v/>
      </c>
      <c r="E260" s="55" t="str">
        <f>IF(LEN('OSNOVNA PLAČA'!D254)&gt;0,'OSNOVNA PLAČA'!D254,"")</f>
        <v/>
      </c>
      <c r="F260" s="164">
        <f ca="1">IF(LEN(B260)&gt;0,'OBRAČUNANA OSNOVNA PLAČA'!P254,"")</f>
        <v>0</v>
      </c>
      <c r="G260" s="57"/>
      <c r="H260" s="57"/>
      <c r="I260" s="57"/>
      <c r="J260" s="57"/>
      <c r="K260" s="57"/>
      <c r="L260" s="178">
        <f t="shared" si="50"/>
        <v>0</v>
      </c>
      <c r="M260" s="179">
        <f t="shared" ca="1" si="59"/>
        <v>0</v>
      </c>
      <c r="N260" s="179">
        <f t="shared" ca="1" si="60"/>
        <v>0</v>
      </c>
      <c r="O260" s="180">
        <f t="shared" ca="1" si="51"/>
        <v>0</v>
      </c>
      <c r="P260" s="181">
        <f t="shared" ca="1" si="61"/>
        <v>0</v>
      </c>
      <c r="Q260" s="182">
        <f t="shared" ca="1" si="52"/>
        <v>0</v>
      </c>
      <c r="R260" s="182">
        <f ca="1">IF(LEN(B260)&gt;0,'11'!R260-'11'!Q260,"")</f>
        <v>0</v>
      </c>
      <c r="S260" s="183"/>
      <c r="T260" s="33"/>
      <c r="U260" s="33"/>
      <c r="V260" s="33"/>
      <c r="W260" s="33"/>
      <c r="X260" s="33"/>
      <c r="Y260" s="33"/>
      <c r="AB260" s="243">
        <f>ROW()</f>
        <v>260</v>
      </c>
      <c r="AC260" s="118">
        <f t="shared" ca="1" si="22"/>
        <v>0</v>
      </c>
      <c r="AD260" s="118">
        <f t="shared" ca="1" si="23"/>
        <v>0</v>
      </c>
      <c r="AE260" s="119" t="str">
        <f t="shared" ca="1" si="53"/>
        <v>-</v>
      </c>
      <c r="AF260" s="118" t="str">
        <f t="shared" ca="1" si="54"/>
        <v>-</v>
      </c>
      <c r="AG260" s="119" t="str">
        <f t="shared" ca="1" si="55"/>
        <v>-</v>
      </c>
      <c r="AH260" s="118" t="str">
        <f t="shared" ca="1" si="56"/>
        <v>-</v>
      </c>
      <c r="AI260" s="118">
        <f t="shared" ca="1" si="57"/>
        <v>0</v>
      </c>
      <c r="AJ260" s="120">
        <f t="shared" ca="1" si="58"/>
        <v>0</v>
      </c>
      <c r="AK260" s="118">
        <f t="shared" ca="1" si="24"/>
        <v>0</v>
      </c>
      <c r="AL260" s="118">
        <f t="shared" ca="1" si="25"/>
        <v>0</v>
      </c>
    </row>
    <row r="261" spans="1:44" ht="27" customHeight="1" x14ac:dyDescent="0.25">
      <c r="A261" s="53">
        <f>'OSNOVNA PLAČA'!A255</f>
        <v>246</v>
      </c>
      <c r="B261" s="333" t="str">
        <f t="shared" ca="1" si="21"/>
        <v>A246</v>
      </c>
      <c r="C261" s="333"/>
      <c r="D261" s="54" t="str">
        <f>IF(LEN('OSNOVNA PLAČA'!C255)&gt;0,'OSNOVNA PLAČA'!C255,"")</f>
        <v/>
      </c>
      <c r="E261" s="55" t="str">
        <f>IF(LEN('OSNOVNA PLAČA'!D255)&gt;0,'OSNOVNA PLAČA'!D255,"")</f>
        <v/>
      </c>
      <c r="F261" s="164">
        <f ca="1">IF(LEN(B261)&gt;0,'OBRAČUNANA OSNOVNA PLAČA'!P255,"")</f>
        <v>0</v>
      </c>
      <c r="G261" s="57"/>
      <c r="H261" s="57"/>
      <c r="I261" s="57"/>
      <c r="J261" s="57"/>
      <c r="K261" s="57"/>
      <c r="L261" s="178">
        <f t="shared" si="50"/>
        <v>0</v>
      </c>
      <c r="M261" s="179">
        <f t="shared" ca="1" si="59"/>
        <v>0</v>
      </c>
      <c r="N261" s="179">
        <f t="shared" ca="1" si="60"/>
        <v>0</v>
      </c>
      <c r="O261" s="180">
        <f t="shared" ca="1" si="51"/>
        <v>0</v>
      </c>
      <c r="P261" s="181">
        <f t="shared" ca="1" si="61"/>
        <v>0</v>
      </c>
      <c r="Q261" s="182">
        <f t="shared" ca="1" si="52"/>
        <v>0</v>
      </c>
      <c r="R261" s="182">
        <f ca="1">IF(LEN(B261)&gt;0,'11'!R261-'11'!Q261,"")</f>
        <v>0</v>
      </c>
      <c r="S261" s="183"/>
      <c r="T261" s="33"/>
      <c r="U261" s="33"/>
      <c r="V261" s="33"/>
      <c r="W261" s="33"/>
      <c r="X261" s="33"/>
      <c r="Y261" s="33"/>
      <c r="AB261" s="243">
        <f>ROW()</f>
        <v>261</v>
      </c>
      <c r="AC261" s="118">
        <f t="shared" ca="1" si="22"/>
        <v>0</v>
      </c>
      <c r="AD261" s="118">
        <f t="shared" ca="1" si="23"/>
        <v>0</v>
      </c>
      <c r="AE261" s="119" t="str">
        <f t="shared" ca="1" si="53"/>
        <v>-</v>
      </c>
      <c r="AF261" s="118" t="str">
        <f t="shared" ca="1" si="54"/>
        <v>-</v>
      </c>
      <c r="AG261" s="119" t="str">
        <f t="shared" ca="1" si="55"/>
        <v>-</v>
      </c>
      <c r="AH261" s="118" t="str">
        <f t="shared" ca="1" si="56"/>
        <v>-</v>
      </c>
      <c r="AI261" s="118">
        <f t="shared" ca="1" si="57"/>
        <v>0</v>
      </c>
      <c r="AJ261" s="120">
        <f t="shared" ca="1" si="58"/>
        <v>0</v>
      </c>
      <c r="AK261" s="118">
        <f t="shared" ca="1" si="24"/>
        <v>0</v>
      </c>
      <c r="AL261" s="118">
        <f t="shared" ca="1" si="25"/>
        <v>0</v>
      </c>
    </row>
    <row r="262" spans="1:44" ht="27" customHeight="1" x14ac:dyDescent="0.25">
      <c r="A262" s="53">
        <f>'OSNOVNA PLAČA'!A256</f>
        <v>247</v>
      </c>
      <c r="B262" s="333" t="str">
        <f t="shared" ca="1" si="21"/>
        <v>A247</v>
      </c>
      <c r="C262" s="333"/>
      <c r="D262" s="54" t="str">
        <f>IF(LEN('OSNOVNA PLAČA'!C256)&gt;0,'OSNOVNA PLAČA'!C256,"")</f>
        <v/>
      </c>
      <c r="E262" s="55" t="str">
        <f>IF(LEN('OSNOVNA PLAČA'!D256)&gt;0,'OSNOVNA PLAČA'!D256,"")</f>
        <v/>
      </c>
      <c r="F262" s="164">
        <f ca="1">IF(LEN(B262)&gt;0,'OBRAČUNANA OSNOVNA PLAČA'!P256,"")</f>
        <v>0</v>
      </c>
      <c r="G262" s="57"/>
      <c r="H262" s="57"/>
      <c r="I262" s="57"/>
      <c r="J262" s="57"/>
      <c r="K262" s="57"/>
      <c r="L262" s="178">
        <f t="shared" si="50"/>
        <v>0</v>
      </c>
      <c r="M262" s="179">
        <f t="shared" ca="1" si="59"/>
        <v>0</v>
      </c>
      <c r="N262" s="179">
        <f t="shared" ca="1" si="60"/>
        <v>0</v>
      </c>
      <c r="O262" s="180">
        <f t="shared" ca="1" si="51"/>
        <v>0</v>
      </c>
      <c r="P262" s="181">
        <f t="shared" ca="1" si="61"/>
        <v>0</v>
      </c>
      <c r="Q262" s="182">
        <f t="shared" ca="1" si="52"/>
        <v>0</v>
      </c>
      <c r="R262" s="182">
        <f ca="1">IF(LEN(B262)&gt;0,'11'!R262-'11'!Q262,"")</f>
        <v>0</v>
      </c>
      <c r="S262" s="183"/>
      <c r="T262" s="33"/>
      <c r="U262" s="33"/>
      <c r="V262" s="33"/>
      <c r="W262" s="33"/>
      <c r="X262" s="33"/>
      <c r="Y262" s="33"/>
      <c r="AB262" s="243">
        <f>ROW()</f>
        <v>262</v>
      </c>
      <c r="AC262" s="118">
        <f t="shared" ca="1" si="22"/>
        <v>0</v>
      </c>
      <c r="AD262" s="118">
        <f t="shared" ca="1" si="23"/>
        <v>0</v>
      </c>
      <c r="AE262" s="119" t="str">
        <f t="shared" ca="1" si="53"/>
        <v>-</v>
      </c>
      <c r="AF262" s="118" t="str">
        <f t="shared" ca="1" si="54"/>
        <v>-</v>
      </c>
      <c r="AG262" s="119" t="str">
        <f t="shared" ca="1" si="55"/>
        <v>-</v>
      </c>
      <c r="AH262" s="118" t="str">
        <f t="shared" ca="1" si="56"/>
        <v>-</v>
      </c>
      <c r="AI262" s="118">
        <f t="shared" ca="1" si="57"/>
        <v>0</v>
      </c>
      <c r="AJ262" s="120">
        <f t="shared" ca="1" si="58"/>
        <v>0</v>
      </c>
      <c r="AK262" s="118">
        <f t="shared" ca="1" si="24"/>
        <v>0</v>
      </c>
      <c r="AL262" s="118">
        <f t="shared" ca="1" si="25"/>
        <v>0</v>
      </c>
    </row>
    <row r="263" spans="1:44" ht="27" customHeight="1" x14ac:dyDescent="0.25">
      <c r="A263" s="53">
        <f>'OSNOVNA PLAČA'!A257</f>
        <v>248</v>
      </c>
      <c r="B263" s="333" t="str">
        <f t="shared" ref="B263:B265" ca="1" si="62">IF(LEN(INDIRECT( "'" &amp; $AD$2 &amp; "'!B" &amp; TEXT($AB263-6,0)))&gt;0,INDIRECT( "'" &amp; $AD$2 &amp; "'!B" &amp; TEXT($AB263-6,0)),"")</f>
        <v>A248</v>
      </c>
      <c r="C263" s="333"/>
      <c r="D263" s="54" t="str">
        <f>IF(LEN('OSNOVNA PLAČA'!C257)&gt;0,'OSNOVNA PLAČA'!C257,"")</f>
        <v/>
      </c>
      <c r="E263" s="55" t="str">
        <f>IF(LEN('OSNOVNA PLAČA'!D257)&gt;0,'OSNOVNA PLAČA'!D257,"")</f>
        <v/>
      </c>
      <c r="F263" s="164">
        <f ca="1">IF(LEN(B263)&gt;0,'OBRAČUNANA OSNOVNA PLAČA'!P257,"")</f>
        <v>0</v>
      </c>
      <c r="G263" s="57"/>
      <c r="H263" s="57"/>
      <c r="I263" s="57"/>
      <c r="J263" s="57"/>
      <c r="K263" s="57"/>
      <c r="L263" s="178">
        <f t="shared" si="50"/>
        <v>0</v>
      </c>
      <c r="M263" s="179">
        <f t="shared" ca="1" si="59"/>
        <v>0</v>
      </c>
      <c r="N263" s="179">
        <f t="shared" ca="1" si="60"/>
        <v>0</v>
      </c>
      <c r="O263" s="180">
        <f t="shared" ca="1" si="51"/>
        <v>0</v>
      </c>
      <c r="P263" s="181">
        <f t="shared" ca="1" si="61"/>
        <v>0</v>
      </c>
      <c r="Q263" s="182">
        <f t="shared" ca="1" si="52"/>
        <v>0</v>
      </c>
      <c r="R263" s="182">
        <f ca="1">IF(LEN(B263)&gt;0,'11'!R263-'11'!Q263,"")</f>
        <v>0</v>
      </c>
      <c r="S263" s="183"/>
      <c r="T263" s="33"/>
      <c r="U263" s="33"/>
      <c r="V263" s="33"/>
      <c r="W263" s="33"/>
      <c r="X263" s="33"/>
      <c r="Y263" s="33"/>
      <c r="AB263" s="243">
        <f>ROW()</f>
        <v>263</v>
      </c>
      <c r="AC263" s="118">
        <f t="shared" ref="AC263:AC265" ca="1" si="63">IF($AO$3=1,0,INDIRECT( "'" &amp; $AO$2 &amp; "'!P" &amp; TEXT($AB263,0)))</f>
        <v>0</v>
      </c>
      <c r="AD263" s="118">
        <f t="shared" ref="AD263:AD265" ca="1" si="64">IF($AO$3=1,(INDIRECT( "'" &amp; $AD$2 &amp; "'!F" &amp; TEXT($AB263-6,0))*2/12+INDIRECT( "'" &amp; $AD$2 &amp; "'!G" &amp; TEXT($AB263-6,0))*10/12)*2,INDIRECT( "'" &amp; $AO$2 &amp; "'!Q" &amp; TEXT($AB263,0)))</f>
        <v>0</v>
      </c>
      <c r="AE263" s="119" t="str">
        <f t="shared" ca="1" si="53"/>
        <v>-</v>
      </c>
      <c r="AF263" s="118" t="str">
        <f t="shared" ca="1" si="54"/>
        <v>-</v>
      </c>
      <c r="AG263" s="119" t="str">
        <f t="shared" ca="1" si="55"/>
        <v>-</v>
      </c>
      <c r="AH263" s="118" t="str">
        <f t="shared" ca="1" si="56"/>
        <v>-</v>
      </c>
      <c r="AI263" s="118">
        <f t="shared" ca="1" si="57"/>
        <v>0</v>
      </c>
      <c r="AJ263" s="120">
        <f t="shared" ca="1" si="58"/>
        <v>0</v>
      </c>
      <c r="AK263" s="118">
        <f t="shared" ref="AK263:AK265" ca="1" si="65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263" s="118">
        <f t="shared" ref="AL263:AL265" ca="1" si="66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264" spans="1:44" ht="27" customHeight="1" x14ac:dyDescent="0.25">
      <c r="A264" s="53">
        <f>'OSNOVNA PLAČA'!A258</f>
        <v>249</v>
      </c>
      <c r="B264" s="333" t="str">
        <f t="shared" ca="1" si="62"/>
        <v>A249</v>
      </c>
      <c r="C264" s="333"/>
      <c r="D264" s="54" t="str">
        <f>IF(LEN('OSNOVNA PLAČA'!C258)&gt;0,'OSNOVNA PLAČA'!C258,"")</f>
        <v/>
      </c>
      <c r="E264" s="55" t="str">
        <f>IF(LEN('OSNOVNA PLAČA'!D258)&gt;0,'OSNOVNA PLAČA'!D258,"")</f>
        <v/>
      </c>
      <c r="F264" s="164">
        <f ca="1">IF(LEN(B264)&gt;0,'OBRAČUNANA OSNOVNA PLAČA'!P258,"")</f>
        <v>0</v>
      </c>
      <c r="G264" s="57"/>
      <c r="H264" s="57"/>
      <c r="I264" s="57"/>
      <c r="J264" s="57"/>
      <c r="K264" s="57"/>
      <c r="L264" s="178">
        <f t="shared" si="50"/>
        <v>0</v>
      </c>
      <c r="M264" s="179">
        <f t="shared" ca="1" si="59"/>
        <v>0</v>
      </c>
      <c r="N264" s="179">
        <f t="shared" ca="1" si="60"/>
        <v>0</v>
      </c>
      <c r="O264" s="180">
        <f t="shared" ca="1" si="51"/>
        <v>0</v>
      </c>
      <c r="P264" s="181">
        <f t="shared" ca="1" si="61"/>
        <v>0</v>
      </c>
      <c r="Q264" s="182">
        <f t="shared" ca="1" si="52"/>
        <v>0</v>
      </c>
      <c r="R264" s="182">
        <f ca="1">IF(LEN(B264)&gt;0,'11'!R264-'11'!Q264,"")</f>
        <v>0</v>
      </c>
      <c r="S264" s="183"/>
      <c r="T264" s="33"/>
      <c r="U264" s="33"/>
      <c r="V264" s="33"/>
      <c r="W264" s="33"/>
      <c r="X264" s="33"/>
      <c r="Y264" s="33"/>
      <c r="AB264" s="243">
        <f>ROW()</f>
        <v>264</v>
      </c>
      <c r="AC264" s="118">
        <f t="shared" ca="1" si="63"/>
        <v>0</v>
      </c>
      <c r="AD264" s="118">
        <f t="shared" ca="1" si="64"/>
        <v>0</v>
      </c>
      <c r="AE264" s="119" t="str">
        <f t="shared" ca="1" si="53"/>
        <v>-</v>
      </c>
      <c r="AF264" s="118" t="str">
        <f t="shared" ca="1" si="54"/>
        <v>-</v>
      </c>
      <c r="AG264" s="119" t="str">
        <f t="shared" ca="1" si="55"/>
        <v>-</v>
      </c>
      <c r="AH264" s="118" t="str">
        <f t="shared" ca="1" si="56"/>
        <v>-</v>
      </c>
      <c r="AI264" s="118">
        <f t="shared" ca="1" si="57"/>
        <v>0</v>
      </c>
      <c r="AJ264" s="120">
        <f t="shared" ca="1" si="58"/>
        <v>0</v>
      </c>
      <c r="AK264" s="118">
        <f t="shared" ca="1" si="65"/>
        <v>0</v>
      </c>
      <c r="AL264" s="118">
        <f t="shared" ca="1" si="66"/>
        <v>0</v>
      </c>
    </row>
    <row r="265" spans="1:44" ht="27" customHeight="1" x14ac:dyDescent="0.25">
      <c r="A265" s="53">
        <f>'OSNOVNA PLAČA'!A259</f>
        <v>250</v>
      </c>
      <c r="B265" s="333" t="str">
        <f t="shared" ca="1" si="62"/>
        <v>A250</v>
      </c>
      <c r="C265" s="333"/>
      <c r="D265" s="54" t="str">
        <f>IF(LEN('OSNOVNA PLAČA'!C259)&gt;0,'OSNOVNA PLAČA'!C259,"")</f>
        <v/>
      </c>
      <c r="E265" s="55" t="str">
        <f>IF(LEN('OSNOVNA PLAČA'!D259)&gt;0,'OSNOVNA PLAČA'!D259,"")</f>
        <v/>
      </c>
      <c r="F265" s="164">
        <f ca="1">IF(LEN(B265)&gt;0,'OBRAČUNANA OSNOVNA PLAČA'!P259,"")</f>
        <v>0</v>
      </c>
      <c r="G265" s="57"/>
      <c r="H265" s="57"/>
      <c r="I265" s="57"/>
      <c r="J265" s="57"/>
      <c r="K265" s="57"/>
      <c r="L265" s="178">
        <f t="shared" si="50"/>
        <v>0</v>
      </c>
      <c r="M265" s="179">
        <f t="shared" ca="1" si="59"/>
        <v>0</v>
      </c>
      <c r="N265" s="179">
        <f t="shared" ca="1" si="60"/>
        <v>0</v>
      </c>
      <c r="O265" s="180">
        <f t="shared" ca="1" si="51"/>
        <v>0</v>
      </c>
      <c r="P265" s="181">
        <f t="shared" ca="1" si="61"/>
        <v>0</v>
      </c>
      <c r="Q265" s="182">
        <f t="shared" ca="1" si="52"/>
        <v>0</v>
      </c>
      <c r="R265" s="182">
        <f ca="1">IF(LEN(B265)&gt;0,'11'!R265-'11'!Q265,"")</f>
        <v>0</v>
      </c>
      <c r="S265" s="183"/>
      <c r="T265" s="33"/>
      <c r="U265" s="33"/>
      <c r="V265" s="33"/>
      <c r="W265" s="33"/>
      <c r="X265" s="33"/>
      <c r="Y265" s="33"/>
      <c r="AB265" s="243">
        <f>ROW()</f>
        <v>265</v>
      </c>
      <c r="AC265" s="118">
        <f t="shared" ca="1" si="63"/>
        <v>0</v>
      </c>
      <c r="AD265" s="118">
        <f t="shared" ca="1" si="64"/>
        <v>0</v>
      </c>
      <c r="AE265" s="119" t="str">
        <f t="shared" ca="1" si="53"/>
        <v>-</v>
      </c>
      <c r="AF265" s="118" t="str">
        <f t="shared" ca="1" si="54"/>
        <v>-</v>
      </c>
      <c r="AG265" s="119" t="str">
        <f t="shared" ca="1" si="55"/>
        <v>-</v>
      </c>
      <c r="AH265" s="118" t="str">
        <f t="shared" ca="1" si="56"/>
        <v>-</v>
      </c>
      <c r="AI265" s="118">
        <f t="shared" ca="1" si="57"/>
        <v>0</v>
      </c>
      <c r="AJ265" s="120">
        <f t="shared" ca="1" si="58"/>
        <v>0</v>
      </c>
      <c r="AK265" s="118">
        <f t="shared" ca="1" si="65"/>
        <v>0</v>
      </c>
      <c r="AL265" s="118">
        <f t="shared" ca="1" si="66"/>
        <v>0</v>
      </c>
    </row>
    <row r="266" spans="1:44" ht="26.25" customHeight="1" thickBot="1" x14ac:dyDescent="0.3">
      <c r="A266" s="33"/>
      <c r="B266" s="165" t="s">
        <v>37</v>
      </c>
      <c r="C266" s="336" t="s">
        <v>46</v>
      </c>
      <c r="D266" s="337"/>
      <c r="E266" s="338"/>
      <c r="F266" s="166">
        <f>'OSNOVNA PLAČA'!Q260</f>
        <v>10100</v>
      </c>
      <c r="G266" s="121"/>
      <c r="H266" s="121"/>
      <c r="L266" s="33"/>
      <c r="M266" s="42"/>
      <c r="N266" s="42"/>
      <c r="O266" s="184" t="s">
        <v>413</v>
      </c>
      <c r="P266" s="185">
        <f ca="1">SUM(N16:N265)</f>
        <v>4000</v>
      </c>
      <c r="Q266" s="186" t="s">
        <v>86</v>
      </c>
      <c r="R266" s="187">
        <f ca="1">SUM(Q16:Q265)</f>
        <v>202</v>
      </c>
      <c r="S266" s="188"/>
      <c r="T266" s="33"/>
      <c r="U266" s="33"/>
      <c r="V266" s="33"/>
      <c r="W266" s="33"/>
      <c r="X266" s="33"/>
      <c r="Y266" s="33"/>
      <c r="AB266" s="122">
        <f>ROW()</f>
        <v>266</v>
      </c>
      <c r="AC266" s="123">
        <f ca="1">SUM(AC16:AC265)</f>
        <v>202</v>
      </c>
      <c r="AD266" s="123">
        <f ca="1">SUM(AD16:AD265)</f>
        <v>202</v>
      </c>
      <c r="AE266" s="124" t="str">
        <f>+O266</f>
        <v>Izračunana masa (KF)</v>
      </c>
      <c r="AF266" s="124">
        <f ca="1">SUM(AF16:AF265)</f>
        <v>0</v>
      </c>
      <c r="AG266" s="125"/>
      <c r="AH266" s="245" t="str">
        <f>+Q266</f>
        <v>Izplačana masa</v>
      </c>
      <c r="AI266" s="123">
        <f ca="1">SUM(AI16:AI265)</f>
        <v>0</v>
      </c>
      <c r="AL266" s="118">
        <f ca="1">SUM(AL16:AL265)</f>
        <v>9700</v>
      </c>
      <c r="AM266" s="350" t="str">
        <f>+C266</f>
        <v>SREDSTVA ZA
OSNOVNE PLAČE</v>
      </c>
      <c r="AN266" s="351"/>
      <c r="AO266" s="351"/>
      <c r="AP266" s="351"/>
      <c r="AQ266" s="351"/>
      <c r="AR266" s="352"/>
    </row>
    <row r="267" spans="1:44" ht="26.25" customHeight="1" thickBot="1" x14ac:dyDescent="0.3">
      <c r="A267" s="33"/>
      <c r="B267" s="167" t="s">
        <v>47</v>
      </c>
      <c r="C267" s="334" t="s">
        <v>48</v>
      </c>
      <c r="D267" s="335"/>
      <c r="E267" s="168">
        <v>0.02</v>
      </c>
      <c r="F267" s="169">
        <f ca="1">0.02*F266+'11'!R267</f>
        <v>202</v>
      </c>
      <c r="G267" s="87"/>
      <c r="H267" s="87"/>
      <c r="I267" s="87"/>
      <c r="J267" s="87"/>
      <c r="K267" s="127"/>
      <c r="L267" s="33"/>
      <c r="M267" s="42"/>
      <c r="N267" s="42"/>
      <c r="O267" s="189" t="s">
        <v>83</v>
      </c>
      <c r="P267" s="190">
        <f ca="1">IF(SUM(N16:N265)=0,0,F267/SUM(N16:N265))</f>
        <v>5.0500000000000003E-2</v>
      </c>
      <c r="Q267" s="191" t="s">
        <v>87</v>
      </c>
      <c r="R267" s="192">
        <f ca="1">F267-R266</f>
        <v>0</v>
      </c>
      <c r="S267" s="71"/>
      <c r="T267" s="33"/>
      <c r="U267" s="33"/>
      <c r="V267" s="33"/>
      <c r="W267" s="33"/>
      <c r="X267" s="33"/>
      <c r="Y267" s="33"/>
      <c r="AB267" s="122">
        <f>ROW()</f>
        <v>267</v>
      </c>
      <c r="AC267" s="128" t="str">
        <f>+Q267</f>
        <v>Ostanek</v>
      </c>
      <c r="AD267" s="129" t="str">
        <f ca="1">IF($AO$3=1,0,INDIRECT( "'" &amp; $AO$2 &amp; "'!Q" &amp; TEXT($AB267,0)))</f>
        <v>Ostanek</v>
      </c>
      <c r="AE267" s="124" t="str">
        <f>+O267</f>
        <v>Kor. faktor (KF)</v>
      </c>
      <c r="AF267" s="130">
        <f ca="1">IF(AF266=0,0,(AD267+AL267)/AF266)</f>
        <v>0</v>
      </c>
      <c r="AG267" s="125"/>
      <c r="AH267" s="131" t="str">
        <f>+AC267</f>
        <v>Ostanek</v>
      </c>
      <c r="AI267" s="129" t="e">
        <f ca="1">+F267-AI266+AD267</f>
        <v>#VALUE!</v>
      </c>
      <c r="AL267" s="118">
        <f ca="1">+AM267*AL266</f>
        <v>194</v>
      </c>
      <c r="AM267" s="132">
        <f>+E267</f>
        <v>0.02</v>
      </c>
      <c r="AN267" s="350" t="str">
        <f>+C267</f>
        <v>SKUPEN OBSEG SREDSTEV
DELOVNE USPEŠNOSTI</v>
      </c>
      <c r="AO267" s="351"/>
      <c r="AP267" s="351"/>
      <c r="AQ267" s="351"/>
      <c r="AR267" s="352"/>
    </row>
    <row r="268" spans="1:44" x14ac:dyDescent="0.25">
      <c r="G268" s="87"/>
      <c r="H268" s="87"/>
      <c r="I268" s="87"/>
      <c r="J268" s="87"/>
      <c r="K268" s="87"/>
      <c r="L268" s="193"/>
      <c r="M268" s="42"/>
      <c r="N268" s="42"/>
      <c r="O268" s="42"/>
      <c r="P268" s="42"/>
      <c r="Q268" s="160"/>
      <c r="R268" s="160"/>
      <c r="S268" s="42"/>
      <c r="T268" s="193"/>
      <c r="U268" s="33"/>
      <c r="V268" s="33"/>
      <c r="W268" s="33"/>
      <c r="X268" s="33"/>
      <c r="Y268" s="33"/>
    </row>
    <row r="269" spans="1:44" ht="13.8" thickBot="1" x14ac:dyDescent="0.3"/>
    <row r="270" spans="1:44" ht="12.75" customHeight="1" x14ac:dyDescent="0.25">
      <c r="B270" s="327" t="s">
        <v>30</v>
      </c>
      <c r="C270" s="328"/>
      <c r="D270" s="329"/>
      <c r="E270" s="134"/>
      <c r="F270" s="353" t="s">
        <v>29</v>
      </c>
      <c r="G270" s="354"/>
      <c r="H270" s="354"/>
      <c r="I270" s="354"/>
      <c r="J270" s="354"/>
      <c r="K270" s="355"/>
      <c r="L270" s="134"/>
      <c r="M270" s="135" t="s">
        <v>21</v>
      </c>
      <c r="N270" s="142"/>
      <c r="O270" s="137"/>
      <c r="P270" s="327" t="s">
        <v>88</v>
      </c>
      <c r="Q270" s="328"/>
      <c r="R270" s="329"/>
    </row>
    <row r="271" spans="1:44" x14ac:dyDescent="0.25">
      <c r="B271" s="330"/>
      <c r="C271" s="331"/>
      <c r="D271" s="332"/>
      <c r="E271" s="134"/>
      <c r="F271" s="138" t="s">
        <v>25</v>
      </c>
      <c r="G271" s="139"/>
      <c r="H271" s="139"/>
      <c r="I271" s="139"/>
      <c r="J271" s="139"/>
      <c r="K271" s="140"/>
      <c r="L271" s="134"/>
      <c r="M271" s="141">
        <v>0</v>
      </c>
      <c r="N271" s="142"/>
      <c r="O271" s="137"/>
      <c r="P271" s="330"/>
      <c r="Q271" s="331"/>
      <c r="R271" s="332"/>
    </row>
    <row r="272" spans="1:44" ht="13.8" thickBot="1" x14ac:dyDescent="0.3">
      <c r="B272" s="143" t="s">
        <v>50</v>
      </c>
      <c r="C272" s="144" t="s">
        <v>31</v>
      </c>
      <c r="D272" s="145">
        <v>2</v>
      </c>
      <c r="E272" s="134"/>
      <c r="F272" s="138" t="s">
        <v>24</v>
      </c>
      <c r="G272" s="139"/>
      <c r="H272" s="139"/>
      <c r="I272" s="139"/>
      <c r="J272" s="139"/>
      <c r="K272" s="140"/>
      <c r="L272" s="134"/>
      <c r="M272" s="146">
        <v>1</v>
      </c>
      <c r="N272" s="142"/>
      <c r="O272" s="137"/>
      <c r="P272" s="147" t="s">
        <v>85</v>
      </c>
      <c r="Q272" s="148" t="s">
        <v>93</v>
      </c>
      <c r="R272" s="149">
        <v>5</v>
      </c>
    </row>
    <row r="273" spans="2:18" x14ac:dyDescent="0.25">
      <c r="B273" s="150"/>
      <c r="C273" s="31"/>
      <c r="D273" s="45"/>
      <c r="E273" s="134"/>
      <c r="F273" s="138" t="s">
        <v>26</v>
      </c>
      <c r="G273" s="139"/>
      <c r="H273" s="139"/>
      <c r="I273" s="139"/>
      <c r="J273" s="139"/>
      <c r="K273" s="140"/>
      <c r="L273" s="134"/>
      <c r="M273" s="9"/>
      <c r="N273" s="9"/>
      <c r="O273" s="151"/>
      <c r="P273" s="137"/>
      <c r="Q273" s="137"/>
      <c r="R273" s="137"/>
    </row>
    <row r="274" spans="2:18" x14ac:dyDescent="0.25">
      <c r="B274" s="134"/>
      <c r="C274" s="134"/>
      <c r="D274" s="134"/>
      <c r="E274" s="134"/>
      <c r="F274" s="138" t="s">
        <v>27</v>
      </c>
      <c r="G274" s="139"/>
      <c r="H274" s="139"/>
      <c r="I274" s="139"/>
      <c r="J274" s="139"/>
      <c r="K274" s="140"/>
      <c r="L274" s="134"/>
      <c r="M274" s="137"/>
      <c r="N274" s="137"/>
      <c r="O274" s="137"/>
      <c r="P274" s="137"/>
      <c r="Q274" s="137"/>
      <c r="R274" s="137"/>
    </row>
    <row r="275" spans="2:18" ht="13.8" thickBot="1" x14ac:dyDescent="0.3">
      <c r="B275" s="134"/>
      <c r="C275" s="134"/>
      <c r="D275" s="134"/>
      <c r="E275" s="134"/>
      <c r="F275" s="152" t="s">
        <v>28</v>
      </c>
      <c r="G275" s="153"/>
      <c r="H275" s="153"/>
      <c r="I275" s="153"/>
      <c r="J275" s="153"/>
      <c r="K275" s="154"/>
      <c r="L275" s="134"/>
      <c r="M275" s="137"/>
      <c r="N275" s="137"/>
      <c r="O275" s="137"/>
      <c r="P275" s="137"/>
      <c r="Q275" s="155"/>
      <c r="R275" s="137"/>
    </row>
    <row r="276" spans="2:18" x14ac:dyDescent="0.25">
      <c r="K276" s="9"/>
    </row>
  </sheetData>
  <sheetProtection algorithmName="SHA-512" hashValue="uZnb39ufdX/6SZdXhO6485WTsihUpNnS3nbGuAUbIuZRkIbPAfgwtf0ezf3EnlhLpht+L6YGkPiExdjND1Dweg==" saltValue="tN/t4qEorghCQOgbpu59yg==" spinCount="100000" sheet="1" objects="1" scenarios="1"/>
  <mergeCells count="301">
    <mergeCell ref="B56:C56"/>
    <mergeCell ref="B55:C55"/>
    <mergeCell ref="B54:C54"/>
    <mergeCell ref="B53:C53"/>
    <mergeCell ref="B52:C52"/>
    <mergeCell ref="B47:C47"/>
    <mergeCell ref="B46:C46"/>
    <mergeCell ref="B51:C51"/>
    <mergeCell ref="B50:C50"/>
    <mergeCell ref="B49:C49"/>
    <mergeCell ref="B48:C48"/>
    <mergeCell ref="B73:C73"/>
    <mergeCell ref="B72:C72"/>
    <mergeCell ref="B71:C71"/>
    <mergeCell ref="B70:C70"/>
    <mergeCell ref="B69:C69"/>
    <mergeCell ref="B68:C68"/>
    <mergeCell ref="B67:C67"/>
    <mergeCell ref="B66:C66"/>
    <mergeCell ref="B65:C65"/>
    <mergeCell ref="B64:C64"/>
    <mergeCell ref="B63:C63"/>
    <mergeCell ref="B62:C62"/>
    <mergeCell ref="B61:C61"/>
    <mergeCell ref="B60:C60"/>
    <mergeCell ref="B59:C59"/>
    <mergeCell ref="B58:C58"/>
    <mergeCell ref="B57:C57"/>
    <mergeCell ref="B90:C90"/>
    <mergeCell ref="B89:C89"/>
    <mergeCell ref="B88:C88"/>
    <mergeCell ref="B87:C87"/>
    <mergeCell ref="B86:C86"/>
    <mergeCell ref="B85:C85"/>
    <mergeCell ref="B84:C84"/>
    <mergeCell ref="B83:C83"/>
    <mergeCell ref="B82:C82"/>
    <mergeCell ref="B81:C81"/>
    <mergeCell ref="B80:C80"/>
    <mergeCell ref="B79:C79"/>
    <mergeCell ref="B78:C78"/>
    <mergeCell ref="B77:C77"/>
    <mergeCell ref="B76:C76"/>
    <mergeCell ref="B75:C75"/>
    <mergeCell ref="B74:C74"/>
    <mergeCell ref="B107:C107"/>
    <mergeCell ref="B106:C106"/>
    <mergeCell ref="B105:C105"/>
    <mergeCell ref="B104:C104"/>
    <mergeCell ref="B103:C103"/>
    <mergeCell ref="B102:C102"/>
    <mergeCell ref="B101:C101"/>
    <mergeCell ref="B100:C100"/>
    <mergeCell ref="B99:C99"/>
    <mergeCell ref="B98:C98"/>
    <mergeCell ref="B97:C97"/>
    <mergeCell ref="B96:C96"/>
    <mergeCell ref="B95:C95"/>
    <mergeCell ref="B94:C94"/>
    <mergeCell ref="B93:C93"/>
    <mergeCell ref="B92:C92"/>
    <mergeCell ref="B91:C91"/>
    <mergeCell ref="B124:C124"/>
    <mergeCell ref="B123:C123"/>
    <mergeCell ref="B122:C122"/>
    <mergeCell ref="B121:C121"/>
    <mergeCell ref="B120:C120"/>
    <mergeCell ref="B119:C119"/>
    <mergeCell ref="B118:C118"/>
    <mergeCell ref="B117:C117"/>
    <mergeCell ref="B116:C116"/>
    <mergeCell ref="B115:C115"/>
    <mergeCell ref="B114:C114"/>
    <mergeCell ref="B113:C113"/>
    <mergeCell ref="B112:C112"/>
    <mergeCell ref="B111:C111"/>
    <mergeCell ref="B110:C110"/>
    <mergeCell ref="B109:C109"/>
    <mergeCell ref="B108:C108"/>
    <mergeCell ref="B141:C141"/>
    <mergeCell ref="B140:C140"/>
    <mergeCell ref="B139:C139"/>
    <mergeCell ref="B138:C138"/>
    <mergeCell ref="B137:C137"/>
    <mergeCell ref="B136:C136"/>
    <mergeCell ref="B135:C135"/>
    <mergeCell ref="B134:C134"/>
    <mergeCell ref="B133:C133"/>
    <mergeCell ref="B132:C132"/>
    <mergeCell ref="B131:C131"/>
    <mergeCell ref="B130:C130"/>
    <mergeCell ref="B129:C129"/>
    <mergeCell ref="B128:C128"/>
    <mergeCell ref="B127:C127"/>
    <mergeCell ref="B126:C126"/>
    <mergeCell ref="B125:C125"/>
    <mergeCell ref="B158:C158"/>
    <mergeCell ref="B157:C157"/>
    <mergeCell ref="B156:C156"/>
    <mergeCell ref="B155:C155"/>
    <mergeCell ref="B154:C154"/>
    <mergeCell ref="B153:C153"/>
    <mergeCell ref="B152:C152"/>
    <mergeCell ref="B151:C151"/>
    <mergeCell ref="B150:C150"/>
    <mergeCell ref="B149:C149"/>
    <mergeCell ref="B148:C148"/>
    <mergeCell ref="B147:C147"/>
    <mergeCell ref="B146:C146"/>
    <mergeCell ref="B145:C145"/>
    <mergeCell ref="B144:C144"/>
    <mergeCell ref="B143:C143"/>
    <mergeCell ref="B142:C142"/>
    <mergeCell ref="B175:C175"/>
    <mergeCell ref="B174:C174"/>
    <mergeCell ref="B173:C173"/>
    <mergeCell ref="B172:C172"/>
    <mergeCell ref="B171:C171"/>
    <mergeCell ref="B170:C170"/>
    <mergeCell ref="B169:C169"/>
    <mergeCell ref="B168:C168"/>
    <mergeCell ref="B167:C167"/>
    <mergeCell ref="B166:C166"/>
    <mergeCell ref="B165:C165"/>
    <mergeCell ref="B164:C164"/>
    <mergeCell ref="B163:C163"/>
    <mergeCell ref="B162:C162"/>
    <mergeCell ref="B161:C161"/>
    <mergeCell ref="B160:C160"/>
    <mergeCell ref="B159:C159"/>
    <mergeCell ref="B192:C192"/>
    <mergeCell ref="B191:C191"/>
    <mergeCell ref="B190:C190"/>
    <mergeCell ref="B189:C189"/>
    <mergeCell ref="B188:C188"/>
    <mergeCell ref="B187:C187"/>
    <mergeCell ref="B186:C186"/>
    <mergeCell ref="B185:C185"/>
    <mergeCell ref="B184:C184"/>
    <mergeCell ref="B183:C183"/>
    <mergeCell ref="B182:C182"/>
    <mergeCell ref="B181:C181"/>
    <mergeCell ref="B180:C180"/>
    <mergeCell ref="B179:C179"/>
    <mergeCell ref="B178:C178"/>
    <mergeCell ref="B177:C177"/>
    <mergeCell ref="B176:C176"/>
    <mergeCell ref="B209:C209"/>
    <mergeCell ref="B208:C208"/>
    <mergeCell ref="B207:C207"/>
    <mergeCell ref="B206:C206"/>
    <mergeCell ref="B205:C205"/>
    <mergeCell ref="B204:C204"/>
    <mergeCell ref="B203:C203"/>
    <mergeCell ref="B202:C202"/>
    <mergeCell ref="B201:C201"/>
    <mergeCell ref="B200:C200"/>
    <mergeCell ref="B199:C199"/>
    <mergeCell ref="B198:C198"/>
    <mergeCell ref="B197:C197"/>
    <mergeCell ref="B196:C196"/>
    <mergeCell ref="B195:C195"/>
    <mergeCell ref="B194:C194"/>
    <mergeCell ref="B193:C193"/>
    <mergeCell ref="B213:C213"/>
    <mergeCell ref="B212:C212"/>
    <mergeCell ref="B211:C211"/>
    <mergeCell ref="B210:C210"/>
    <mergeCell ref="B243:C243"/>
    <mergeCell ref="B242:C242"/>
    <mergeCell ref="B241:C241"/>
    <mergeCell ref="B240:C240"/>
    <mergeCell ref="B239:C239"/>
    <mergeCell ref="B238:C238"/>
    <mergeCell ref="B237:C237"/>
    <mergeCell ref="B236:C236"/>
    <mergeCell ref="B235:C235"/>
    <mergeCell ref="B234:C234"/>
    <mergeCell ref="B233:C233"/>
    <mergeCell ref="B232:C232"/>
    <mergeCell ref="B231:C231"/>
    <mergeCell ref="B230:C230"/>
    <mergeCell ref="B229:C229"/>
    <mergeCell ref="B228:C228"/>
    <mergeCell ref="B226:C226"/>
    <mergeCell ref="B225:C225"/>
    <mergeCell ref="B224:C224"/>
    <mergeCell ref="B223:C223"/>
    <mergeCell ref="B248:C248"/>
    <mergeCell ref="B247:C247"/>
    <mergeCell ref="B246:C246"/>
    <mergeCell ref="B245:C245"/>
    <mergeCell ref="B244:C244"/>
    <mergeCell ref="B217:C217"/>
    <mergeCell ref="B216:C216"/>
    <mergeCell ref="B215:C215"/>
    <mergeCell ref="B214:C214"/>
    <mergeCell ref="B222:C222"/>
    <mergeCell ref="B221:C221"/>
    <mergeCell ref="B220:C220"/>
    <mergeCell ref="B219:C219"/>
    <mergeCell ref="B218:C218"/>
    <mergeCell ref="B265:C265"/>
    <mergeCell ref="B264:C264"/>
    <mergeCell ref="B263:C263"/>
    <mergeCell ref="B262:C262"/>
    <mergeCell ref="B261:C261"/>
    <mergeCell ref="B39:C39"/>
    <mergeCell ref="B40:C40"/>
    <mergeCell ref="B41:C41"/>
    <mergeCell ref="B42:C42"/>
    <mergeCell ref="B43:C43"/>
    <mergeCell ref="B44:C44"/>
    <mergeCell ref="B227:C227"/>
    <mergeCell ref="B260:C260"/>
    <mergeCell ref="B259:C259"/>
    <mergeCell ref="B258:C258"/>
    <mergeCell ref="B257:C257"/>
    <mergeCell ref="B256:C256"/>
    <mergeCell ref="B255:C255"/>
    <mergeCell ref="B254:C254"/>
    <mergeCell ref="B253:C253"/>
    <mergeCell ref="B252:C252"/>
    <mergeCell ref="B251:C251"/>
    <mergeCell ref="B250:C250"/>
    <mergeCell ref="B249:C249"/>
    <mergeCell ref="AN267:AR267"/>
    <mergeCell ref="AM266:AR266"/>
    <mergeCell ref="E8:R8"/>
    <mergeCell ref="F270:K270"/>
    <mergeCell ref="P270:R271"/>
    <mergeCell ref="AC12:AC14"/>
    <mergeCell ref="AD12:AD14"/>
    <mergeCell ref="AE12:AF14"/>
    <mergeCell ref="AG12:AH14"/>
    <mergeCell ref="AI12:AI14"/>
    <mergeCell ref="AC11:AD11"/>
    <mergeCell ref="Q13:Q14"/>
    <mergeCell ref="R13:R14"/>
    <mergeCell ref="M10:R10"/>
    <mergeCell ref="AL12:AL14"/>
    <mergeCell ref="B28:C28"/>
    <mergeCell ref="B29:C29"/>
    <mergeCell ref="B30:C30"/>
    <mergeCell ref="B45:C45"/>
    <mergeCell ref="B31:C31"/>
    <mergeCell ref="B32:C32"/>
    <mergeCell ref="B33:C33"/>
    <mergeCell ref="B34:C34"/>
    <mergeCell ref="B35:C35"/>
    <mergeCell ref="B36:C36"/>
    <mergeCell ref="B37:C37"/>
    <mergeCell ref="B38:C38"/>
    <mergeCell ref="B270:D271"/>
    <mergeCell ref="B17:C17"/>
    <mergeCell ref="B18:C18"/>
    <mergeCell ref="C267:D267"/>
    <mergeCell ref="C266:E266"/>
    <mergeCell ref="AJ12:AJ14"/>
    <mergeCell ref="AK12:AK14"/>
    <mergeCell ref="O13:O14"/>
    <mergeCell ref="P13:P14"/>
    <mergeCell ref="L13:L14"/>
    <mergeCell ref="B24:C24"/>
    <mergeCell ref="B25:C25"/>
    <mergeCell ref="B26:C26"/>
    <mergeCell ref="B27:C27"/>
    <mergeCell ref="B23:C23"/>
    <mergeCell ref="B19:C19"/>
    <mergeCell ref="B20:C20"/>
    <mergeCell ref="B21:C21"/>
    <mergeCell ref="B22:C22"/>
    <mergeCell ref="B15:C15"/>
    <mergeCell ref="B16:C16"/>
    <mergeCell ref="M13:M14"/>
    <mergeCell ref="M12:P12"/>
    <mergeCell ref="D13:D14"/>
    <mergeCell ref="A13:A14"/>
    <mergeCell ref="N13:N14"/>
    <mergeCell ref="AH1:AL2"/>
    <mergeCell ref="AB1:AF1"/>
    <mergeCell ref="AJ6:AL6"/>
    <mergeCell ref="AJ5:AL5"/>
    <mergeCell ref="AD3:AF3"/>
    <mergeCell ref="AB2:AC2"/>
    <mergeCell ref="AD2:AF2"/>
    <mergeCell ref="B3:D3"/>
    <mergeCell ref="B4:D4"/>
    <mergeCell ref="B7:D7"/>
    <mergeCell ref="E7:F7"/>
    <mergeCell ref="E3:F3"/>
    <mergeCell ref="E5:F5"/>
    <mergeCell ref="E4:R4"/>
    <mergeCell ref="B8:D8"/>
    <mergeCell ref="E13:E14"/>
    <mergeCell ref="F13:F14"/>
    <mergeCell ref="B10:L10"/>
    <mergeCell ref="B12:F12"/>
    <mergeCell ref="G12:L12"/>
    <mergeCell ref="G13:K13"/>
    <mergeCell ref="B13:C14"/>
  </mergeCells>
  <phoneticPr fontId="2" type="noConversion"/>
  <dataValidations count="1">
    <dataValidation type="list" allowBlank="1" showInputMessage="1" showErrorMessage="1" sqref="G16:K265" xr:uid="{00000000-0002-0000-0700-000000000000}">
      <formula1>$M$271:$M$272</formula1>
    </dataValidation>
  </dataValidations>
  <printOptions horizontalCentered="1"/>
  <pageMargins left="0.75" right="0.75" top="0.19685039370078741" bottom="0.39370078740157483" header="0" footer="0"/>
  <pageSetup paperSize="9" scale="90" orientation="landscape" r:id="rId1"/>
  <headerFooter alignWithMargins="0">
    <oddFooter>&amp;C&amp;D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5">
    <pageSetUpPr autoPageBreaks="0" fitToPage="1"/>
  </sheetPr>
  <dimension ref="B1:BB1018"/>
  <sheetViews>
    <sheetView showGridLines="0" showRowColHeaders="0" showZeros="0" workbookViewId="0">
      <selection activeCell="B1" sqref="B1:K1"/>
    </sheetView>
  </sheetViews>
  <sheetFormatPr defaultColWidth="9.109375" defaultRowHeight="13.2" x14ac:dyDescent="0.25"/>
  <cols>
    <col min="1" max="1" width="1.6640625" style="9" customWidth="1"/>
    <col min="2" max="2" width="13.6640625" style="9" customWidth="1"/>
    <col min="3" max="4" width="11.109375" style="9" customWidth="1"/>
    <col min="5" max="5" width="18" style="9" customWidth="1"/>
    <col min="6" max="6" width="0.6640625" style="9" hidden="1" customWidth="1"/>
    <col min="7" max="7" width="1.33203125" style="9" hidden="1" customWidth="1"/>
    <col min="8" max="9" width="11.109375" style="9" customWidth="1"/>
    <col min="10" max="10" width="15.5546875" style="9" customWidth="1"/>
    <col min="11" max="11" width="15.33203125" style="9" customWidth="1"/>
    <col min="12" max="12" width="0.5546875" style="9" hidden="1" customWidth="1"/>
    <col min="13" max="19" width="9.109375" style="9"/>
    <col min="20" max="20" width="20.109375" style="9" bestFit="1" customWidth="1"/>
    <col min="21" max="21" width="13.33203125" style="9" bestFit="1" customWidth="1"/>
    <col min="22" max="22" width="14.5546875" style="9" bestFit="1" customWidth="1"/>
    <col min="23" max="23" width="13.33203125" style="9" bestFit="1" customWidth="1"/>
    <col min="24" max="25" width="9.109375" style="9"/>
    <col min="26" max="26" width="18.5546875" style="9" customWidth="1"/>
    <col min="27" max="33" width="9.109375" style="9" hidden="1" customWidth="1"/>
    <col min="34" max="34" width="35.88671875" style="9" hidden="1" customWidth="1"/>
    <col min="35" max="35" width="42" style="9" hidden="1" customWidth="1"/>
    <col min="36" max="36" width="43.33203125" style="9" hidden="1" customWidth="1"/>
    <col min="37" max="37" width="24.5546875" style="9" hidden="1" customWidth="1"/>
    <col min="38" max="38" width="13.33203125" style="9" hidden="1" customWidth="1"/>
    <col min="39" max="39" width="8.109375" style="9" hidden="1" customWidth="1"/>
    <col min="40" max="40" width="72.88671875" style="9" hidden="1" customWidth="1"/>
    <col min="41" max="41" width="20.6640625" style="9" hidden="1" customWidth="1"/>
    <col min="42" max="42" width="10.33203125" style="9" hidden="1" customWidth="1"/>
    <col min="43" max="43" width="9.88671875" style="9" hidden="1" customWidth="1"/>
    <col min="44" max="44" width="9.109375" style="9" hidden="1" customWidth="1"/>
    <col min="45" max="45" width="2.6640625" style="9" hidden="1" customWidth="1"/>
    <col min="46" max="54" width="9.109375" style="9" hidden="1" customWidth="1"/>
    <col min="55" max="16384" width="9.109375" style="9"/>
  </cols>
  <sheetData>
    <row r="1" spans="2:38" s="32" customFormat="1" ht="51" customHeight="1" x14ac:dyDescent="0.3">
      <c r="B1" s="399" t="str">
        <f>"LETNO OBVESTILO
O OCENJEVANJU JAVNE/GA  USLUŽBENKE/CA
ZA DOLOČITEV DELA PLAČE ZA REDNO DELOVNO USPEŠNOST ZA LETO " &amp; 'OSNOVNA PLAČA'!D5</f>
        <v>LETNO OBVESTILO
O OCENJEVANJU JAVNE/GA  USLUŽBENKE/CA
ZA DOLOČITEV DELA PLAČE ZA REDNO DELOVNO USPEŠNOST ZA LETO 2024</v>
      </c>
      <c r="C1" s="399"/>
      <c r="D1" s="399"/>
      <c r="E1" s="399"/>
      <c r="F1" s="399"/>
      <c r="G1" s="399"/>
      <c r="H1" s="399"/>
      <c r="I1" s="399"/>
      <c r="J1" s="399"/>
      <c r="K1" s="399"/>
    </row>
    <row r="2" spans="2:38" s="32" customFormat="1" ht="20.100000000000001" customHeight="1" thickBot="1" x14ac:dyDescent="0.3"/>
    <row r="3" spans="2:38" s="32" customFormat="1" ht="90.75" customHeight="1" x14ac:dyDescent="0.25">
      <c r="B3" s="356" t="str">
        <f>'OSNOVNA PLAČA'!B8</f>
        <v>Priimek in ime</v>
      </c>
      <c r="C3" s="413"/>
      <c r="D3" s="413"/>
      <c r="E3" s="413"/>
      <c r="F3" s="413"/>
      <c r="G3" s="414"/>
      <c r="H3" s="402" t="str">
        <f>'OSNOVNA PLAČA'!C8</f>
        <v>Tarifni razred</v>
      </c>
      <c r="I3" s="402" t="str">
        <f>'OSNOVNA PLAČA'!D8</f>
        <v>Plačni razred</v>
      </c>
      <c r="J3" s="59" t="str">
        <f>"OSNOVNA PLAČA 
december "&amp;'OSNOVNA PLAČA'!D5-1&amp;
" (2. odst. 28. člena KPJS)"</f>
        <v>OSNOVNA PLAČA 
december 2023 (2. odst. 28. člena KPJS)</v>
      </c>
      <c r="K3" s="251" t="str">
        <f>"Skupno izplačilo redne delovne uspešnosti za leto " &amp; 'OSNOVNA PLAČA'!D5</f>
        <v>Skupno izplačilo redne delovne uspešnosti za leto 2024</v>
      </c>
    </row>
    <row r="4" spans="2:38" s="32" customFormat="1" ht="13.8" thickBot="1" x14ac:dyDescent="0.3">
      <c r="B4" s="415"/>
      <c r="C4" s="416"/>
      <c r="D4" s="416"/>
      <c r="E4" s="416"/>
      <c r="F4" s="416"/>
      <c r="G4" s="417"/>
      <c r="H4" s="403"/>
      <c r="I4" s="403"/>
      <c r="J4" s="62" t="s">
        <v>82</v>
      </c>
      <c r="K4" s="63" t="s">
        <v>82</v>
      </c>
      <c r="V4" s="64"/>
      <c r="W4" s="64"/>
      <c r="X4" s="64"/>
      <c r="Y4" s="64"/>
      <c r="Z4" s="64"/>
    </row>
    <row r="5" spans="2:38" s="6" customFormat="1" ht="5.0999999999999996" customHeight="1" x14ac:dyDescent="0.2">
      <c r="B5" s="219"/>
      <c r="C5" s="220"/>
      <c r="D5" s="220"/>
      <c r="E5" s="220"/>
      <c r="F5" s="221"/>
      <c r="G5" s="222"/>
      <c r="H5" s="66"/>
      <c r="I5" s="66"/>
      <c r="J5" s="408">
        <f>VLOOKUP(VALUE(LEFT($C$6,4)),'OSNOVNA PLAČA'!$A$10:$E$259,5,FALSE)</f>
        <v>0</v>
      </c>
      <c r="K5" s="67"/>
      <c r="L5" s="33"/>
      <c r="M5" s="33"/>
      <c r="N5" s="33"/>
      <c r="O5" s="33"/>
      <c r="P5" s="33"/>
      <c r="Q5" s="33"/>
      <c r="R5" s="33"/>
      <c r="S5" s="33"/>
      <c r="T5" s="33"/>
      <c r="U5" s="33"/>
      <c r="V5" s="64"/>
      <c r="W5" s="64"/>
      <c r="X5" s="64"/>
      <c r="Y5" s="64"/>
      <c r="Z5" s="64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</row>
    <row r="6" spans="2:38" s="6" customFormat="1" ht="17.25" customHeight="1" x14ac:dyDescent="0.25">
      <c r="B6" s="250" t="str">
        <f>B3</f>
        <v>Priimek in ime</v>
      </c>
      <c r="C6" s="407" t="s">
        <v>416</v>
      </c>
      <c r="D6" s="407"/>
      <c r="E6" s="407"/>
      <c r="F6" s="407"/>
      <c r="G6" s="223"/>
      <c r="H6" s="54">
        <f>VLOOKUP(VALUE(LEFT($C$6,4)),'OSNOVNA PLAČA'!$A$10:$E$259,3,FALSE)</f>
        <v>0</v>
      </c>
      <c r="I6" s="54">
        <f>VLOOKUP(VALUE(LEFT($C$6,4)),'OSNOVNA PLAČA'!$A$10:$E$259,4,FALSE)</f>
        <v>0</v>
      </c>
      <c r="J6" s="409"/>
      <c r="K6" s="235">
        <f ca="1">SUM(K12:K23)</f>
        <v>0</v>
      </c>
      <c r="L6" s="33"/>
      <c r="M6" s="33"/>
      <c r="N6" s="33"/>
      <c r="O6" s="33"/>
      <c r="P6" s="33"/>
      <c r="Q6" s="33"/>
      <c r="R6" s="33"/>
      <c r="S6" s="33"/>
      <c r="T6" s="33"/>
      <c r="U6" s="33"/>
      <c r="V6" s="68"/>
      <c r="W6" s="68"/>
      <c r="X6" s="68"/>
      <c r="Y6" s="68"/>
      <c r="Z6" s="68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</row>
    <row r="7" spans="2:38" s="6" customFormat="1" ht="5.0999999999999996" customHeight="1" thickBot="1" x14ac:dyDescent="0.3">
      <c r="B7" s="224"/>
      <c r="C7" s="225"/>
      <c r="D7" s="225"/>
      <c r="E7" s="225"/>
      <c r="F7" s="225"/>
      <c r="G7" s="226"/>
      <c r="H7" s="218"/>
      <c r="I7" s="218"/>
      <c r="J7" s="410"/>
      <c r="K7" s="69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</row>
    <row r="8" spans="2:38" s="32" customFormat="1" ht="20.100000000000001" customHeight="1" thickBot="1" x14ac:dyDescent="0.3"/>
    <row r="9" spans="2:38" s="32" customFormat="1" ht="28.5" customHeight="1" x14ac:dyDescent="0.25">
      <c r="B9" s="400" t="s">
        <v>51</v>
      </c>
      <c r="C9" s="411" t="s">
        <v>52</v>
      </c>
      <c r="D9" s="411"/>
      <c r="E9" s="411"/>
      <c r="F9" s="411"/>
      <c r="G9" s="411"/>
      <c r="H9" s="411"/>
      <c r="I9" s="411"/>
      <c r="J9" s="402" t="s">
        <v>53</v>
      </c>
      <c r="K9" s="405" t="s">
        <v>54</v>
      </c>
      <c r="L9" s="70"/>
    </row>
    <row r="10" spans="2:38" s="32" customFormat="1" ht="36" customHeight="1" x14ac:dyDescent="0.25">
      <c r="B10" s="401"/>
      <c r="C10" s="412" t="s">
        <v>55</v>
      </c>
      <c r="D10" s="412" t="s">
        <v>56</v>
      </c>
      <c r="E10" s="412" t="s">
        <v>57</v>
      </c>
      <c r="F10" s="412"/>
      <c r="G10" s="412"/>
      <c r="H10" s="412" t="s">
        <v>58</v>
      </c>
      <c r="I10" s="412" t="s">
        <v>59</v>
      </c>
      <c r="J10" s="404"/>
      <c r="K10" s="406"/>
      <c r="L10" s="70"/>
      <c r="AA10" s="32">
        <f>'OSNOVNA PLAČA'!A10</f>
        <v>1</v>
      </c>
      <c r="AB10" s="32" t="str">
        <f>'OSNOVNA PLAČA'!B10</f>
        <v>A1</v>
      </c>
      <c r="AC10" s="32" t="str">
        <f>IF(LEN('OSNOVNA PLAČA'!B10)&gt;0,CONCATENATE(TEXT('OSNOVNA PLAČA'!A10,0),"    ",   'OSNOVNA PLAČA'!B10),"")</f>
        <v>1    A1</v>
      </c>
      <c r="AE10" s="32">
        <v>1</v>
      </c>
      <c r="AF10" s="32" t="s">
        <v>394</v>
      </c>
      <c r="AH10">
        <v>1</v>
      </c>
      <c r="AI10" t="s">
        <v>415</v>
      </c>
    </row>
    <row r="11" spans="2:38" s="32" customFormat="1" ht="12.75" customHeight="1" x14ac:dyDescent="0.25">
      <c r="B11" s="401"/>
      <c r="C11" s="412"/>
      <c r="D11" s="412"/>
      <c r="E11" s="412"/>
      <c r="F11" s="412"/>
      <c r="G11" s="412"/>
      <c r="H11" s="412"/>
      <c r="I11" s="412"/>
      <c r="J11" s="404"/>
      <c r="K11" s="234" t="str">
        <f>+K4</f>
        <v>€</v>
      </c>
      <c r="AA11" s="32">
        <f>'OSNOVNA PLAČA'!A11</f>
        <v>2</v>
      </c>
      <c r="AB11" s="32" t="str">
        <f>'OSNOVNA PLAČA'!B11</f>
        <v>A2</v>
      </c>
      <c r="AC11" s="32" t="str">
        <f>IF(LEN('OSNOVNA PLAČA'!B11)&gt;0,CONCATENATE(TEXT('OSNOVNA PLAČA'!A11,0),"    ",   'OSNOVNA PLAČA'!B11),"")</f>
        <v>2    A2</v>
      </c>
      <c r="AE11" s="32">
        <v>2</v>
      </c>
      <c r="AF11" s="32" t="s">
        <v>395</v>
      </c>
      <c r="AH11">
        <v>2</v>
      </c>
      <c r="AI11" t="s">
        <v>396</v>
      </c>
    </row>
    <row r="12" spans="2:38" s="33" customFormat="1" ht="20.100000000000001" customHeight="1" x14ac:dyDescent="0.25">
      <c r="B12" s="209">
        <v>1</v>
      </c>
      <c r="C12" s="54">
        <f>VLOOKUP(VALUE(LEFT($C$6,4)),'1'!$A$16:$R$265,7,FALSE)</f>
        <v>0</v>
      </c>
      <c r="D12" s="54">
        <f>VLOOKUP(VALUE(LEFT($C$6,4)),'1'!$A$16:$R$265,8,FALSE)</f>
        <v>0</v>
      </c>
      <c r="E12" s="54">
        <f>VLOOKUP(VALUE(LEFT($C$6,4)),'1'!$A$16:$R$265,9,FALSE)</f>
        <v>0</v>
      </c>
      <c r="F12" s="54"/>
      <c r="G12" s="54"/>
      <c r="H12" s="54">
        <f>VLOOKUP(VALUE(LEFT($C$6,4)),'1'!$A$16:$R$265,10,FALSE)</f>
        <v>0</v>
      </c>
      <c r="I12" s="54">
        <f>VLOOKUP(VALUE(LEFT($C$6,4)),'1'!$A$16:$R$265,11,FALSE)</f>
        <v>0</v>
      </c>
      <c r="J12" s="54">
        <f>SUM(C12:I12)</f>
        <v>0</v>
      </c>
      <c r="K12" s="240">
        <f ca="1">ROUND(VLOOKUP(VALUE(LEFT($C$6,4)),'1'!$A$16:$R$265,17,FALSE),2)</f>
        <v>0</v>
      </c>
      <c r="AA12" s="32">
        <f>'OSNOVNA PLAČA'!A12</f>
        <v>3</v>
      </c>
      <c r="AB12" s="32" t="str">
        <f>'OSNOVNA PLAČA'!B12</f>
        <v>A3</v>
      </c>
      <c r="AC12" s="32" t="str">
        <f>IF(LEN('OSNOVNA PLAČA'!B12)&gt;0,CONCATENATE(TEXT('OSNOVNA PLAČA'!A12,0),"    ",   'OSNOVNA PLAČA'!B12),"")</f>
        <v>3    A3</v>
      </c>
      <c r="AE12" s="33">
        <v>3</v>
      </c>
      <c r="AF12" s="32" t="s">
        <v>65</v>
      </c>
      <c r="AH12">
        <v>3</v>
      </c>
      <c r="AI12" t="s">
        <v>397</v>
      </c>
    </row>
    <row r="13" spans="2:38" s="33" customFormat="1" ht="20.100000000000001" customHeight="1" x14ac:dyDescent="0.25">
      <c r="B13" s="209">
        <v>2</v>
      </c>
      <c r="C13" s="54">
        <f>VLOOKUP(VALUE(LEFT($C$6,4)),'2'!$A$16:$R$265,7,FALSE)</f>
        <v>0</v>
      </c>
      <c r="D13" s="54">
        <f>VLOOKUP(VALUE(LEFT($C$6,4)),'2'!$A$16:$R$265,8,FALSE)</f>
        <v>0</v>
      </c>
      <c r="E13" s="54">
        <f>VLOOKUP(VALUE(LEFT($C$6,4)),'2'!$A$16:$R$265,9,FALSE)</f>
        <v>0</v>
      </c>
      <c r="F13" s="54"/>
      <c r="G13" s="54"/>
      <c r="H13" s="54">
        <f>VLOOKUP(VALUE(LEFT($C$6,4)),'2'!$A$16:$R$265,10,FALSE)</f>
        <v>0</v>
      </c>
      <c r="I13" s="54">
        <f>VLOOKUP(VALUE(LEFT($C$6,4)),'2'!$A$16:$R$265,11,FALSE)</f>
        <v>0</v>
      </c>
      <c r="J13" s="54">
        <f t="shared" ref="J13:J23" si="0">SUM(C13:I13)</f>
        <v>0</v>
      </c>
      <c r="K13" s="240">
        <f ca="1">ROUND(VLOOKUP(VALUE(LEFT($C$6,4)),'2'!$A$16:$R$265,17,FALSE),2)</f>
        <v>0</v>
      </c>
      <c r="AA13" s="32">
        <f>'OSNOVNA PLAČA'!A13</f>
        <v>4</v>
      </c>
      <c r="AB13" s="32" t="str">
        <f>'OSNOVNA PLAČA'!B13</f>
        <v>A4</v>
      </c>
      <c r="AC13" s="32" t="str">
        <f>IF(LEN('OSNOVNA PLAČA'!B13)&gt;0,CONCATENATE(TEXT('OSNOVNA PLAČA'!A13,0),"    ",   'OSNOVNA PLAČA'!B13),"")</f>
        <v>4    A4</v>
      </c>
      <c r="AE13" s="32">
        <v>4</v>
      </c>
      <c r="AF13" s="32" t="s">
        <v>66</v>
      </c>
      <c r="AH13">
        <v>4</v>
      </c>
      <c r="AI13" t="s">
        <v>397</v>
      </c>
    </row>
    <row r="14" spans="2:38" s="33" customFormat="1" ht="20.100000000000001" customHeight="1" x14ac:dyDescent="0.25">
      <c r="B14" s="209">
        <v>3</v>
      </c>
      <c r="C14" s="54">
        <f>VLOOKUP(VALUE(LEFT($C$6,4)),'3'!$A$16:$R$265,7,FALSE)</f>
        <v>0</v>
      </c>
      <c r="D14" s="54">
        <f>VLOOKUP(VALUE(LEFT($C$6,4)),'3'!$A$16:$R$265,8,FALSE)</f>
        <v>0</v>
      </c>
      <c r="E14" s="54">
        <f>VLOOKUP(VALUE(LEFT($C$6,4)),'3'!$A$16:$R$265,9,FALSE)</f>
        <v>0</v>
      </c>
      <c r="F14" s="54"/>
      <c r="G14" s="54"/>
      <c r="H14" s="54">
        <f>VLOOKUP(VALUE(LEFT($C$6,4)),'3'!$A$16:$R$265,10,FALSE)</f>
        <v>0</v>
      </c>
      <c r="I14" s="54">
        <f>VLOOKUP(VALUE(LEFT($C$6,4)),'3'!$A$16:$R$265,11,FALSE)</f>
        <v>0</v>
      </c>
      <c r="J14" s="54">
        <f t="shared" si="0"/>
        <v>0</v>
      </c>
      <c r="K14" s="240">
        <f ca="1">ROUND(VLOOKUP(VALUE(LEFT($C$6,4)),'3'!$A$16:$R$265,17,FALSE),2)</f>
        <v>0</v>
      </c>
      <c r="AA14" s="32">
        <f>'OSNOVNA PLAČA'!A14</f>
        <v>5</v>
      </c>
      <c r="AB14" s="32" t="str">
        <f>'OSNOVNA PLAČA'!B14</f>
        <v>A5</v>
      </c>
      <c r="AC14" s="32" t="str">
        <f>IF(LEN('OSNOVNA PLAČA'!B14)&gt;0,CONCATENATE(TEXT('OSNOVNA PLAČA'!A14,0),"    ",   'OSNOVNA PLAČA'!B14),"")</f>
        <v>5    A5</v>
      </c>
      <c r="AE14" s="32">
        <v>5</v>
      </c>
      <c r="AF14" s="32" t="s">
        <v>67</v>
      </c>
      <c r="AH14">
        <v>5</v>
      </c>
      <c r="AI14" t="s">
        <v>398</v>
      </c>
    </row>
    <row r="15" spans="2:38" s="33" customFormat="1" ht="20.100000000000001" customHeight="1" x14ac:dyDescent="0.25">
      <c r="B15" s="209">
        <v>4</v>
      </c>
      <c r="C15" s="54">
        <f>VLOOKUP(VALUE(LEFT($C$6,4)),'4'!$A$16:$R$265,7,FALSE)</f>
        <v>0</v>
      </c>
      <c r="D15" s="54">
        <f>VLOOKUP(VALUE(LEFT($C$6,4)),'4'!$A$16:$R$265,8,FALSE)</f>
        <v>0</v>
      </c>
      <c r="E15" s="54">
        <f>VLOOKUP(VALUE(LEFT($C$6,4)),'4'!$A$16:$R$265,9,FALSE)</f>
        <v>0</v>
      </c>
      <c r="F15" s="54"/>
      <c r="G15" s="54"/>
      <c r="H15" s="54">
        <f>VLOOKUP(VALUE(LEFT($C$6,4)),'4'!$A$16:$R$265,10,FALSE)</f>
        <v>0</v>
      </c>
      <c r="I15" s="54">
        <f>VLOOKUP(VALUE(LEFT($C$6,4)),'4'!$A$16:$R$265,11,FALSE)</f>
        <v>0</v>
      </c>
      <c r="J15" s="54">
        <f t="shared" si="0"/>
        <v>0</v>
      </c>
      <c r="K15" s="240">
        <f ca="1">ROUND(VLOOKUP(VALUE(LEFT($C$6,4)),'4'!$A$16:$R$265,17,FALSE),2)</f>
        <v>0</v>
      </c>
      <c r="AA15" s="32">
        <f>'OSNOVNA PLAČA'!A15</f>
        <v>6</v>
      </c>
      <c r="AB15" s="32" t="str">
        <f>'OSNOVNA PLAČA'!B15</f>
        <v>A6</v>
      </c>
      <c r="AC15" s="32" t="str">
        <f>IF(LEN('OSNOVNA PLAČA'!B15)&gt;0,CONCATENATE(TEXT('OSNOVNA PLAČA'!A15,0),"    ",   'OSNOVNA PLAČA'!B15),"")</f>
        <v>6    A6</v>
      </c>
      <c r="AE15" s="33">
        <v>6</v>
      </c>
      <c r="AF15" s="32" t="s">
        <v>68</v>
      </c>
    </row>
    <row r="16" spans="2:38" s="33" customFormat="1" ht="20.100000000000001" customHeight="1" x14ac:dyDescent="0.25">
      <c r="B16" s="209">
        <v>5</v>
      </c>
      <c r="C16" s="54">
        <f>VLOOKUP(VALUE(LEFT($C$6,4)),'5'!$A$16:$R$265,7,FALSE)</f>
        <v>0</v>
      </c>
      <c r="D16" s="54">
        <f>VLOOKUP(VALUE(LEFT($C$6,4)),'5'!$A$16:$R$265,8,FALSE)</f>
        <v>0</v>
      </c>
      <c r="E16" s="54">
        <f>VLOOKUP(VALUE(LEFT($C$6,4)),'5'!$A$16:$R$265,9,FALSE)</f>
        <v>0</v>
      </c>
      <c r="F16" s="54"/>
      <c r="G16" s="54"/>
      <c r="H16" s="54">
        <f>VLOOKUP(VALUE(LEFT($C$6,4)),'5'!$A$16:$R$265,10,FALSE)</f>
        <v>0</v>
      </c>
      <c r="I16" s="54">
        <f>VLOOKUP(VALUE(LEFT($C$6,4)),'5'!$A$16:$R$265,11,FALSE)</f>
        <v>0</v>
      </c>
      <c r="J16" s="54">
        <f t="shared" si="0"/>
        <v>0</v>
      </c>
      <c r="K16" s="240">
        <f ca="1">ROUND(VLOOKUP(VALUE(LEFT($C$6,4)),'5'!$A$16:$R$265,17,FALSE),2)</f>
        <v>0</v>
      </c>
      <c r="AA16" s="32">
        <f>'OSNOVNA PLAČA'!A16</f>
        <v>7</v>
      </c>
      <c r="AB16" s="32" t="str">
        <f>'OSNOVNA PLAČA'!B16</f>
        <v>A7</v>
      </c>
      <c r="AC16" s="32" t="str">
        <f>IF(LEN('OSNOVNA PLAČA'!B16)&gt;0,CONCATENATE(TEXT('OSNOVNA PLAČA'!A16,0),"    ",   'OSNOVNA PLAČA'!B16),"")</f>
        <v>7    A7</v>
      </c>
      <c r="AE16" s="32">
        <v>7</v>
      </c>
      <c r="AF16" s="32" t="s">
        <v>69</v>
      </c>
    </row>
    <row r="17" spans="2:43" s="33" customFormat="1" ht="20.100000000000001" customHeight="1" x14ac:dyDescent="0.25">
      <c r="B17" s="209">
        <v>6</v>
      </c>
      <c r="C17" s="54">
        <f>VLOOKUP(VALUE(LEFT($C$6,4)),'6'!$A$16:$R$265,7,FALSE)</f>
        <v>0</v>
      </c>
      <c r="D17" s="54">
        <f>VLOOKUP(VALUE(LEFT($C$6,4)),'6'!$A$16:$R$265,8,FALSE)</f>
        <v>0</v>
      </c>
      <c r="E17" s="54">
        <f>VLOOKUP(VALUE(LEFT($C$6,4)),'6'!$A$16:$R$265,9,FALSE)</f>
        <v>0</v>
      </c>
      <c r="F17" s="54"/>
      <c r="G17" s="54"/>
      <c r="H17" s="54">
        <f>VLOOKUP(VALUE(LEFT($C$6,4)),'6'!$A$16:$R$265,10,FALSE)</f>
        <v>0</v>
      </c>
      <c r="I17" s="54">
        <f>VLOOKUP(VALUE(LEFT($C$6,4)),'6'!$A$16:$R$265,11,FALSE)</f>
        <v>0</v>
      </c>
      <c r="J17" s="54">
        <f t="shared" si="0"/>
        <v>0</v>
      </c>
      <c r="K17" s="240">
        <f ca="1">ROUND(VLOOKUP(VALUE(LEFT($C$6,4)),'6'!$A$16:$R$265,17,FALSE),2)</f>
        <v>0</v>
      </c>
      <c r="AA17" s="32">
        <f>'OSNOVNA PLAČA'!A17</f>
        <v>8</v>
      </c>
      <c r="AB17" s="32" t="str">
        <f>'OSNOVNA PLAČA'!B17</f>
        <v>A8</v>
      </c>
      <c r="AC17" s="32" t="str">
        <f>IF(LEN('OSNOVNA PLAČA'!B17)&gt;0,CONCATENATE(TEXT('OSNOVNA PLAČA'!A17,0),"    ",   'OSNOVNA PLAČA'!B17),"")</f>
        <v>8    A8</v>
      </c>
      <c r="AE17" s="32">
        <v>8</v>
      </c>
      <c r="AF17" s="32" t="s">
        <v>70</v>
      </c>
    </row>
    <row r="18" spans="2:43" s="33" customFormat="1" ht="20.100000000000001" customHeight="1" x14ac:dyDescent="0.25">
      <c r="B18" s="209">
        <v>7</v>
      </c>
      <c r="C18" s="54">
        <f>VLOOKUP(VALUE(LEFT($C$6,4)),'7'!$A$16:$R$265,7,FALSE)</f>
        <v>0</v>
      </c>
      <c r="D18" s="54">
        <f>VLOOKUP(VALUE(LEFT($C$6,4)),'7'!$A$16:$R$265,8,FALSE)</f>
        <v>0</v>
      </c>
      <c r="E18" s="54">
        <f>VLOOKUP(VALUE(LEFT($C$6,4)),'7'!$A$16:$R$265,9,FALSE)</f>
        <v>0</v>
      </c>
      <c r="F18" s="54"/>
      <c r="G18" s="54"/>
      <c r="H18" s="54">
        <f>VLOOKUP(VALUE(LEFT($C$6,4)),'7'!$A$16:$R$265,10,FALSE)</f>
        <v>0</v>
      </c>
      <c r="I18" s="54">
        <f>VLOOKUP(VALUE(LEFT($C$6,4)),'7'!$A$16:$R$265,11,FALSE)</f>
        <v>0</v>
      </c>
      <c r="J18" s="54">
        <f t="shared" si="0"/>
        <v>0</v>
      </c>
      <c r="K18" s="240">
        <f ca="1">ROUND(VLOOKUP(VALUE(LEFT($C$6,4)),'7'!$A$16:$R$265,17,FALSE),2)</f>
        <v>0</v>
      </c>
      <c r="AA18" s="32">
        <f>'OSNOVNA PLAČA'!A18</f>
        <v>9</v>
      </c>
      <c r="AB18" s="32" t="str">
        <f>'OSNOVNA PLAČA'!B18</f>
        <v>A9</v>
      </c>
      <c r="AC18" s="32" t="str">
        <f>IF(LEN('OSNOVNA PLAČA'!B18)&gt;0,CONCATENATE(TEXT('OSNOVNA PLAČA'!A18,0),"    ",   'OSNOVNA PLAČA'!B18),"")</f>
        <v>9    A9</v>
      </c>
      <c r="AE18" s="33">
        <v>9</v>
      </c>
      <c r="AF18" s="32" t="s">
        <v>71</v>
      </c>
    </row>
    <row r="19" spans="2:43" s="33" customFormat="1" ht="20.100000000000001" customHeight="1" x14ac:dyDescent="0.25">
      <c r="B19" s="209">
        <v>8</v>
      </c>
      <c r="C19" s="54">
        <f>VLOOKUP(VALUE(LEFT($C$6,4)),'8'!$A$16:$R$265,7,FALSE)</f>
        <v>0</v>
      </c>
      <c r="D19" s="54">
        <f>VLOOKUP(VALUE(LEFT($C$6,4)),'8'!$A$16:$R$265,8,FALSE)</f>
        <v>0</v>
      </c>
      <c r="E19" s="54">
        <f>VLOOKUP(VALUE(LEFT($C$6,4)),'8'!$A$16:$R$265,9,FALSE)</f>
        <v>0</v>
      </c>
      <c r="F19" s="54"/>
      <c r="G19" s="54"/>
      <c r="H19" s="54">
        <f>VLOOKUP(VALUE(LEFT($C$6,4)),'8'!$A$16:$R$265,10,FALSE)</f>
        <v>0</v>
      </c>
      <c r="I19" s="54">
        <f>VLOOKUP(VALUE(LEFT($C$6,4)),'8'!$A$16:$R$265,11,FALSE)</f>
        <v>0</v>
      </c>
      <c r="J19" s="54">
        <f t="shared" si="0"/>
        <v>0</v>
      </c>
      <c r="K19" s="240">
        <f ca="1">ROUND(VLOOKUP(VALUE(LEFT($C$6,4)),'8'!$A$16:$R$265,17,FALSE),2)</f>
        <v>0</v>
      </c>
      <c r="AA19" s="32">
        <f>'OSNOVNA PLAČA'!A19</f>
        <v>10</v>
      </c>
      <c r="AB19" s="32" t="str">
        <f>'OSNOVNA PLAČA'!B19</f>
        <v>A10</v>
      </c>
      <c r="AC19" s="32" t="str">
        <f>IF(LEN('OSNOVNA PLAČA'!B19)&gt;0,CONCATENATE(TEXT('OSNOVNA PLAČA'!A19,0),"    ",   'OSNOVNA PLAČA'!B19),"")</f>
        <v>10    A10</v>
      </c>
      <c r="AE19" s="32">
        <v>10</v>
      </c>
      <c r="AF19" s="32" t="s">
        <v>72</v>
      </c>
    </row>
    <row r="20" spans="2:43" s="33" customFormat="1" ht="20.100000000000001" customHeight="1" x14ac:dyDescent="0.25">
      <c r="B20" s="209">
        <v>9</v>
      </c>
      <c r="C20" s="54">
        <f>VLOOKUP(VALUE(LEFT($C$6,4)),'9'!$A$16:$R$265,7,FALSE)</f>
        <v>0</v>
      </c>
      <c r="D20" s="54">
        <f>VLOOKUP(VALUE(LEFT($C$6,4)),'9'!$A$16:$R$265,8,FALSE)</f>
        <v>0</v>
      </c>
      <c r="E20" s="54">
        <f>VLOOKUP(VALUE(LEFT($C$6,4)),'9'!$A$16:$R$265,9,FALSE)</f>
        <v>0</v>
      </c>
      <c r="F20" s="54"/>
      <c r="G20" s="54"/>
      <c r="H20" s="54">
        <f>VLOOKUP(VALUE(LEFT($C$6,4)),'9'!$A$16:$R$265,10,FALSE)</f>
        <v>0</v>
      </c>
      <c r="I20" s="54">
        <f>VLOOKUP(VALUE(LEFT($C$6,4)),'9'!$A$16:$R$265,11,FALSE)</f>
        <v>0</v>
      </c>
      <c r="J20" s="54">
        <f t="shared" si="0"/>
        <v>0</v>
      </c>
      <c r="K20" s="240">
        <f ca="1">ROUND(VLOOKUP(VALUE(LEFT($C$6,4)),'9'!$A$16:$R$265,16,FALSE),2)</f>
        <v>0</v>
      </c>
      <c r="AA20" s="32">
        <f>'OSNOVNA PLAČA'!A20</f>
        <v>11</v>
      </c>
      <c r="AB20" s="32" t="str">
        <f>'OSNOVNA PLAČA'!B20</f>
        <v>A11</v>
      </c>
      <c r="AC20" s="32" t="str">
        <f>IF(LEN('OSNOVNA PLAČA'!B20)&gt;0,CONCATENATE(TEXT('OSNOVNA PLAČA'!A20,0),"    ",   'OSNOVNA PLAČA'!B20),"")</f>
        <v>11    A11</v>
      </c>
      <c r="AE20" s="32">
        <v>11</v>
      </c>
      <c r="AF20" s="32" t="s">
        <v>73</v>
      </c>
    </row>
    <row r="21" spans="2:43" s="33" customFormat="1" ht="20.100000000000001" customHeight="1" x14ac:dyDescent="0.25">
      <c r="B21" s="209">
        <v>10</v>
      </c>
      <c r="C21" s="54">
        <f>VLOOKUP(VALUE(LEFT($C$6,4)),'10'!$A$16:$R$265,7,FALSE)</f>
        <v>0</v>
      </c>
      <c r="D21" s="54">
        <f>VLOOKUP(VALUE(LEFT($C$6,4)),'10'!$A$16:$R$265,8,FALSE)</f>
        <v>0</v>
      </c>
      <c r="E21" s="54">
        <f>VLOOKUP(VALUE(LEFT($C$6,4)),'10'!$A$16:$R$265,9,FALSE)</f>
        <v>0</v>
      </c>
      <c r="F21" s="54"/>
      <c r="G21" s="54"/>
      <c r="H21" s="54">
        <f>VLOOKUP(VALUE(LEFT($C$6,4)),'10'!$A$16:$R$265,10,FALSE)</f>
        <v>0</v>
      </c>
      <c r="I21" s="54">
        <f>VLOOKUP(VALUE(LEFT($C$6,4)),'10'!$A$16:$R$265,11,FALSE)</f>
        <v>0</v>
      </c>
      <c r="J21" s="54">
        <f t="shared" si="0"/>
        <v>0</v>
      </c>
      <c r="K21" s="240">
        <f ca="1">ROUND(VLOOKUP(VALUE(LEFT($C$6,4)),'10'!$A$16:$R$265,17,FALSE),2)</f>
        <v>0</v>
      </c>
      <c r="AA21" s="32">
        <f>'OSNOVNA PLAČA'!A21</f>
        <v>12</v>
      </c>
      <c r="AB21" s="32" t="str">
        <f>'OSNOVNA PLAČA'!B21</f>
        <v>A12</v>
      </c>
      <c r="AC21" s="32" t="str">
        <f>IF(LEN('OSNOVNA PLAČA'!B21)&gt;0,CONCATENATE(TEXT('OSNOVNA PLAČA'!A21,0),"    ",   'OSNOVNA PLAČA'!B21),"")</f>
        <v>12    A12</v>
      </c>
      <c r="AE21" s="33">
        <v>12</v>
      </c>
      <c r="AF21" s="32" t="s">
        <v>74</v>
      </c>
    </row>
    <row r="22" spans="2:43" s="33" customFormat="1" ht="20.100000000000001" customHeight="1" x14ac:dyDescent="0.25">
      <c r="B22" s="209">
        <v>11</v>
      </c>
      <c r="C22" s="54">
        <f>VLOOKUP(VALUE(LEFT($C$6,4)),'11'!$A$16:$R$265,7,FALSE)</f>
        <v>1</v>
      </c>
      <c r="D22" s="54">
        <f>VLOOKUP(VALUE(LEFT($C$6,4)),'11'!$A$16:$R$265,8,FALSE)</f>
        <v>0</v>
      </c>
      <c r="E22" s="54">
        <f>VLOOKUP(VALUE(LEFT($C$6,4)),'11'!$A$16:$R$265,9,FALSE)</f>
        <v>0</v>
      </c>
      <c r="F22" s="54"/>
      <c r="G22" s="54"/>
      <c r="H22" s="54">
        <f>VLOOKUP(VALUE(LEFT($C$6,4)),'11'!$A$16:$R$265,10,FALSE)</f>
        <v>0</v>
      </c>
      <c r="I22" s="54">
        <f>VLOOKUP(VALUE(LEFT($C$6,4)),'11'!$A$16:$R$265,11,FALSE)</f>
        <v>0</v>
      </c>
      <c r="J22" s="54">
        <f t="shared" si="0"/>
        <v>1</v>
      </c>
      <c r="K22" s="240">
        <f ca="1">ROUND(VLOOKUP(VALUE(LEFT($C$6,4)),'11'!$A$16:$R$265,17,FALSE),2)</f>
        <v>0</v>
      </c>
      <c r="AA22" s="32">
        <f>'OSNOVNA PLAČA'!A22</f>
        <v>13</v>
      </c>
      <c r="AB22" s="32" t="str">
        <f>'OSNOVNA PLAČA'!B22</f>
        <v>A13</v>
      </c>
      <c r="AC22" s="32" t="str">
        <f>IF(LEN('OSNOVNA PLAČA'!B22)&gt;0,CONCATENATE(TEXT('OSNOVNA PLAČA'!A22,0),"    ",   'OSNOVNA PLAČA'!B22),"")</f>
        <v>13    A13</v>
      </c>
      <c r="AF22" s="32"/>
    </row>
    <row r="23" spans="2:43" s="33" customFormat="1" ht="20.100000000000001" customHeight="1" x14ac:dyDescent="0.25">
      <c r="B23" s="209">
        <v>12</v>
      </c>
      <c r="C23" s="54">
        <f>VLOOKUP(VALUE(LEFT($C$6,4)),'12'!$A$16:$R$265,7,FALSE)</f>
        <v>0</v>
      </c>
      <c r="D23" s="54">
        <f>VLOOKUP(VALUE(LEFT($C$6,4)),'12'!$A$16:$R$265,8,FALSE)</f>
        <v>0</v>
      </c>
      <c r="E23" s="54">
        <f>VLOOKUP(VALUE(LEFT($C$6,4)),'12'!$A$16:$R$265,9,FALSE)</f>
        <v>0</v>
      </c>
      <c r="F23" s="54"/>
      <c r="G23" s="54"/>
      <c r="H23" s="54">
        <f>VLOOKUP(VALUE(LEFT($C$6,4)),'12'!$A$16:$R$265,10,FALSE)</f>
        <v>0</v>
      </c>
      <c r="I23" s="54">
        <f>VLOOKUP(VALUE(LEFT($C$6,4)),'12'!$A$16:$R$265,11,FALSE)</f>
        <v>0</v>
      </c>
      <c r="J23" s="54">
        <f t="shared" si="0"/>
        <v>0</v>
      </c>
      <c r="K23" s="240">
        <f ca="1">ROUND(VLOOKUP(VALUE(LEFT($C$6,4)),'12'!$A$16:$R$265,17,FALSE),2)</f>
        <v>0</v>
      </c>
      <c r="AA23" s="32">
        <f>'OSNOVNA PLAČA'!A23</f>
        <v>14</v>
      </c>
      <c r="AB23" s="32" t="str">
        <f>'OSNOVNA PLAČA'!B23</f>
        <v>A14</v>
      </c>
      <c r="AC23" s="32" t="str">
        <f>IF(LEN('OSNOVNA PLAČA'!B23)&gt;0,CONCATENATE(TEXT('OSNOVNA PLAČA'!A23,0),"    ",   'OSNOVNA PLAČA'!B23),"")</f>
        <v>14    A14</v>
      </c>
      <c r="AF23" s="32"/>
    </row>
    <row r="24" spans="2:43" s="32" customFormat="1" x14ac:dyDescent="0.25">
      <c r="Z24" s="33"/>
      <c r="AA24" s="32">
        <f>'OSNOVNA PLAČA'!A24</f>
        <v>15</v>
      </c>
      <c r="AB24" s="32" t="str">
        <f>'OSNOVNA PLAČA'!B24</f>
        <v>A15</v>
      </c>
      <c r="AC24" s="32" t="str">
        <f>IF(LEN('OSNOVNA PLAČA'!B24)&gt;0,CONCATENATE(TEXT('OSNOVNA PLAČA'!A24,0),"    ",   'OSNOVNA PLAČA'!B24),"")</f>
        <v>15    A15</v>
      </c>
      <c r="AF24" s="32" t="str">
        <f>IF(AND(LEN(C6)&gt;0,J12&gt;0),AF10,"")</f>
        <v/>
      </c>
      <c r="AG24" s="32" t="str">
        <f>IF(AND(LEN(C6)&gt;0,J13&gt;0),AF11,"")</f>
        <v/>
      </c>
      <c r="AH24" s="32" t="str">
        <f>IF(AND(LEN(C6)&gt;0,J14&gt;0),AF12,"")</f>
        <v/>
      </c>
      <c r="AI24" s="32" t="str">
        <f>IF(AND(LEN(C6)&gt;0,J15&gt;0),AF13,"")</f>
        <v/>
      </c>
      <c r="AJ24" s="32" t="str">
        <f>IF(AND(LEN(C6)&gt;0,J16&gt;0),AF14,"")</f>
        <v/>
      </c>
      <c r="AK24" s="32" t="str">
        <f>IF(AND(LEN(C6)&gt;0,J17&gt;0),AF15,"")</f>
        <v/>
      </c>
      <c r="AL24" s="32" t="str">
        <f>IF(AND(LEN(C6)&gt;0,J18&gt;0),AF16,"")</f>
        <v/>
      </c>
      <c r="AM24" s="32" t="str">
        <f>IF(AND(LEN(C6)&gt;0,J19&gt;0),AF17,"")</f>
        <v/>
      </c>
      <c r="AN24" s="32" t="str">
        <f>IF(AND(LEN(C6)&gt;0,J20&gt;0),AF18,"")</f>
        <v/>
      </c>
      <c r="AO24" s="32" t="str">
        <f>IF(AND(LEN(C6)&gt;0,J21&gt;0),AF19,"")</f>
        <v/>
      </c>
      <c r="AP24" s="32" t="str">
        <f>IF(AND(LEN(C6)&gt;0,J22&gt;0),AF20,"")</f>
        <v>november</v>
      </c>
      <c r="AQ24" s="32" t="str">
        <f>IF(AND(LEN(C6)&gt;0,J23&gt;0),AF21,"")</f>
        <v/>
      </c>
    </row>
    <row r="25" spans="2:43" s="32" customFormat="1" ht="26.25" customHeight="1" x14ac:dyDescent="0.25">
      <c r="B25" s="420" t="str">
        <f>IF(AND(LEN(C6)&gt;0,SUM(J12:J23)&gt;0),"Javna/i uslužbenka/ec (zap. št. / priimek in ime) "&amp;C6&amp;" je v letu "&amp;'OSNOVNA PLAČA'!D5&amp;" dosegla/el nadpovprečne delovne rezultate "&amp;SUM(J12:J23)&amp;" (krat) in sicer v naslednjih ocenjevalnih obdobjih:",IF(AND(LEN(C6)&gt;0,SUM(J12:J23)=0),"Javna/i uslužbenka/ec (zap. št./priimek in ime) "&amp;C6&amp;" je v letu "&amp;'OSNOVNA PLAČA'!D5&amp;" dosegla/el nadpovprečne delovne rezultate "&amp;SUM(J12:J23)&amp;" (krat) ",""))</f>
        <v>Javna/i uslužbenka/ec (zap. št. / priimek in ime) 4    A4 je v letu 2024 dosegla/el nadpovprečne delovne rezultate 1 (krat) in sicer v naslednjih ocenjevalnih obdobjih:</v>
      </c>
      <c r="C25" s="420"/>
      <c r="D25" s="420"/>
      <c r="E25" s="420"/>
      <c r="F25" s="420"/>
      <c r="G25" s="420"/>
      <c r="H25" s="420"/>
      <c r="I25" s="420"/>
      <c r="J25" s="420"/>
      <c r="K25" s="420"/>
      <c r="Z25" s="33"/>
      <c r="AA25" s="32">
        <f>'OSNOVNA PLAČA'!A25</f>
        <v>16</v>
      </c>
      <c r="AB25" s="32" t="str">
        <f>'OSNOVNA PLAČA'!B25</f>
        <v>A16</v>
      </c>
      <c r="AC25" s="32" t="str">
        <f>IF(LEN('OSNOVNA PLAČA'!B25)&gt;0,CONCATENATE(TEXT('OSNOVNA PLAČA'!A25,0),"    ",   'OSNOVNA PLAČA'!B25),"")</f>
        <v>16    A16</v>
      </c>
      <c r="AF25" s="32" t="str">
        <f>_xlfn.TEXTJOIN(", ",TRUE,AF24:AQ24)</f>
        <v>november</v>
      </c>
    </row>
    <row r="26" spans="2:43" s="32" customFormat="1" ht="15" customHeight="1" x14ac:dyDescent="0.25">
      <c r="B26" s="421" t="str">
        <f>AF25</f>
        <v>november</v>
      </c>
      <c r="C26" s="421"/>
      <c r="D26" s="421"/>
      <c r="E26" s="421"/>
      <c r="F26" s="421"/>
      <c r="G26" s="421"/>
      <c r="H26" s="421"/>
      <c r="I26" s="421"/>
      <c r="J26" s="421"/>
      <c r="K26" s="421"/>
      <c r="Z26" s="33"/>
      <c r="AA26" s="32">
        <f>'OSNOVNA PLAČA'!A26</f>
        <v>17</v>
      </c>
      <c r="AB26" s="32" t="str">
        <f>'OSNOVNA PLAČA'!B26</f>
        <v>A17</v>
      </c>
      <c r="AC26" s="32" t="str">
        <f>IF(LEN('OSNOVNA PLAČA'!B26)&gt;0,CONCATENATE(TEXT('OSNOVNA PLAČA'!A26,0),"    ",   'OSNOVNA PLAČA'!B26),"")</f>
        <v>17    A17</v>
      </c>
    </row>
    <row r="27" spans="2:43" s="32" customFormat="1" ht="15" customHeight="1" x14ac:dyDescent="0.25">
      <c r="B27" s="248"/>
      <c r="C27" s="248"/>
      <c r="D27" s="248"/>
      <c r="E27" s="248"/>
      <c r="F27" s="248"/>
      <c r="G27" s="248"/>
      <c r="H27" s="248"/>
      <c r="I27" s="248"/>
      <c r="J27" s="248"/>
      <c r="K27" s="248"/>
      <c r="Z27" s="33"/>
      <c r="AA27" s="32">
        <f>'OSNOVNA PLAČA'!A27</f>
        <v>18</v>
      </c>
      <c r="AB27" s="32" t="str">
        <f>'OSNOVNA PLAČA'!B27</f>
        <v>A18</v>
      </c>
      <c r="AC27" s="32" t="str">
        <f>IF(LEN('OSNOVNA PLAČA'!B27)&gt;0,CONCATENATE(TEXT('OSNOVNA PLAČA'!A27,0),"    ",   'OSNOVNA PLAČA'!B27),"")</f>
        <v>18    A18</v>
      </c>
      <c r="AF27" s="32" t="str">
        <f>IF(J12&gt;0, "- za mesec " &amp; AF10&amp;" je skupaj dosegla/el: "&amp;J12 &amp; " " &amp; VLOOKUP(J12,$AH$10:$AI$14,2,FALSE),"")</f>
        <v/>
      </c>
    </row>
    <row r="28" spans="2:43" s="32" customFormat="1" ht="15" customHeight="1" x14ac:dyDescent="0.25">
      <c r="B28" s="421" t="str">
        <f>IF( AND(LEN(C6)&gt;0,SUM(J12:J23)&gt;0),"Javna/i uslužbenka/ec je v posameznem ocenjevalnem obdobju, v katerem je dosegla/el nadpovprečne delovne rezultate:","")</f>
        <v>Javna/i uslužbenka/ec je v posameznem ocenjevalnem obdobju, v katerem je dosegla/el nadpovprečne delovne rezultate:</v>
      </c>
      <c r="C28" s="421"/>
      <c r="D28" s="421"/>
      <c r="E28" s="421"/>
      <c r="F28" s="421"/>
      <c r="G28" s="421"/>
      <c r="H28" s="421"/>
      <c r="I28" s="421"/>
      <c r="J28" s="421"/>
      <c r="K28" s="421"/>
      <c r="Z28" s="33"/>
      <c r="AA28" s="32">
        <f>'OSNOVNA PLAČA'!A28</f>
        <v>19</v>
      </c>
      <c r="AB28" s="32" t="str">
        <f>'OSNOVNA PLAČA'!B28</f>
        <v>A19</v>
      </c>
      <c r="AC28" s="32" t="str">
        <f>IF(LEN('OSNOVNA PLAČA'!B28)&gt;0,CONCATENATE(TEXT('OSNOVNA PLAČA'!A28,0),"    ",   'OSNOVNA PLAČA'!B28),"")</f>
        <v>19    A19</v>
      </c>
      <c r="AF28" s="32" t="str">
        <f t="shared" ref="AF28:AF38" si="1">IF(J13&gt;0, "- za mesec " &amp; AF11&amp;" je skupaj dosegla/el: "&amp;J13 &amp; " " &amp; VLOOKUP(J13,$AH$10:$AI$14,2,FALSE),"")</f>
        <v/>
      </c>
    </row>
    <row r="29" spans="2:43" s="32" customFormat="1" ht="15" customHeight="1" x14ac:dyDescent="0.25">
      <c r="B29" s="249" t="str" cm="1">
        <f t="array" ref="B29">IF(ISERROR(INDEX($AF$27:$AF$38,SMALL(IF($AF$27:$AF$38&lt;&gt;"",ROW($AF$27:$AF$38)-ROW($AF$27)+1),1))),"",INDEX($AF$27:$AF$38,SMALL(IF($AF$27:$AF$38&lt;&gt;"",ROW($AF$27:$AF$38)-ROW($AF$27)+1),1)))</f>
        <v>- za mesec november je skupaj dosegla/el: 1 točko</v>
      </c>
      <c r="C29" s="238"/>
      <c r="D29" s="238"/>
      <c r="E29" s="238"/>
      <c r="F29" s="248"/>
      <c r="G29" s="248"/>
      <c r="H29" s="248"/>
      <c r="I29" s="248"/>
      <c r="J29" s="248"/>
      <c r="K29" s="248"/>
      <c r="Z29" s="33"/>
      <c r="AA29" s="32">
        <f>'OSNOVNA PLAČA'!A29</f>
        <v>20</v>
      </c>
      <c r="AB29" s="32" t="str">
        <f>'OSNOVNA PLAČA'!B29</f>
        <v>A20</v>
      </c>
      <c r="AC29" s="32" t="str">
        <f>IF(LEN('OSNOVNA PLAČA'!B29)&gt;0,CONCATENATE(TEXT('OSNOVNA PLAČA'!A29,0),"    ",   'OSNOVNA PLAČA'!B29),"")</f>
        <v>20    A20</v>
      </c>
      <c r="AF29" s="32" t="str">
        <f t="shared" si="1"/>
        <v/>
      </c>
    </row>
    <row r="30" spans="2:43" s="32" customFormat="1" ht="15" customHeight="1" x14ac:dyDescent="0.25">
      <c r="B30" s="249" t="str" cm="1">
        <f t="array" ref="B30">IF(ISERROR(INDEX($AF$27:$AF$38,SMALL(IF($AF$27:$AF$38&lt;&gt;"",ROW($AF$27:$AF$38)-ROW($AF$27)+1),2))),"",INDEX($AF$27:$AF$38,SMALL(IF($AF$27:$AF$38&lt;&gt;"",ROW($AF$27:$AF$38)-ROW($AF$27)+1),2)))</f>
        <v/>
      </c>
      <c r="C30" s="238"/>
      <c r="D30" s="238"/>
      <c r="E30" s="238"/>
      <c r="F30" s="248"/>
      <c r="G30" s="248"/>
      <c r="H30" s="248"/>
      <c r="I30" s="248"/>
      <c r="J30" s="248"/>
      <c r="K30" s="248"/>
      <c r="Z30" s="33"/>
      <c r="AA30" s="32">
        <f>'OSNOVNA PLAČA'!A22</f>
        <v>13</v>
      </c>
      <c r="AB30" s="32" t="str">
        <f>'OSNOVNA PLAČA'!B22</f>
        <v>A13</v>
      </c>
      <c r="AC30" s="32" t="str">
        <f>IF(LEN('OSNOVNA PLAČA'!B30)&gt;0,CONCATENATE(TEXT('OSNOVNA PLAČA'!A30,0),"    ",   'OSNOVNA PLAČA'!B30),"")</f>
        <v>21    A21</v>
      </c>
      <c r="AF30" s="32" t="str">
        <f t="shared" si="1"/>
        <v/>
      </c>
    </row>
    <row r="31" spans="2:43" s="32" customFormat="1" ht="15" customHeight="1" x14ac:dyDescent="0.25">
      <c r="B31" s="249" t="str" cm="1">
        <f t="array" ref="B31">IF(ISERROR(INDEX($AF$27:$AF$38,SMALL(IF($AF$27:$AF$38&lt;&gt;"",ROW($AF$27:$AF$38)-ROW($AF$27)+1),3))),"",INDEX($AF$27:$AF$38,SMALL(IF($AF$27:$AF$38&lt;&gt;"",ROW($AF$27:$AF$38)-ROW($AF$27)+1),3)))</f>
        <v/>
      </c>
      <c r="C31" s="238"/>
      <c r="D31" s="238"/>
      <c r="E31" s="238"/>
      <c r="F31" s="248"/>
      <c r="G31" s="248"/>
      <c r="H31" s="248"/>
      <c r="I31" s="248"/>
      <c r="J31" s="248"/>
      <c r="K31" s="248"/>
      <c r="Z31" s="33"/>
      <c r="AA31" s="32">
        <f>'OSNOVNA PLAČA'!A23</f>
        <v>14</v>
      </c>
      <c r="AB31" s="32" t="str">
        <f>'OSNOVNA PLAČA'!B23</f>
        <v>A14</v>
      </c>
      <c r="AC31" s="32" t="str">
        <f>IF(LEN('OSNOVNA PLAČA'!B31)&gt;0,CONCATENATE(TEXT('OSNOVNA PLAČA'!A31,0),"    ",   'OSNOVNA PLAČA'!B31),"")</f>
        <v>22    A22</v>
      </c>
      <c r="AF31" s="32" t="str">
        <f t="shared" si="1"/>
        <v/>
      </c>
    </row>
    <row r="32" spans="2:43" s="32" customFormat="1" ht="15" customHeight="1" x14ac:dyDescent="0.25">
      <c r="B32" s="249" t="str" cm="1">
        <f t="array" ref="B32">IF(ISERROR(INDEX($AF$27:$AF$38,SMALL(IF($AF$27:$AF$38&lt;&gt;"",ROW($AF$27:$AF$38)-ROW($AF$27)+1),4))),"",INDEX($AF$27:$AF$38,SMALL(IF($AF$27:$AF$38&lt;&gt;"",ROW($AF$27:$AF$38)-ROW($AF$27)+1),4)))</f>
        <v/>
      </c>
      <c r="C32" s="238"/>
      <c r="D32" s="238"/>
      <c r="E32" s="238"/>
      <c r="F32" s="248"/>
      <c r="G32" s="248"/>
      <c r="H32" s="248"/>
      <c r="I32" s="248"/>
      <c r="J32" s="248"/>
      <c r="K32" s="248"/>
      <c r="Z32" s="33"/>
      <c r="AA32" s="32">
        <f>'OSNOVNA PLAČA'!A24</f>
        <v>15</v>
      </c>
      <c r="AB32" s="32" t="str">
        <f>'OSNOVNA PLAČA'!B24</f>
        <v>A15</v>
      </c>
      <c r="AC32" s="32" t="str">
        <f>IF(LEN('OSNOVNA PLAČA'!B32)&gt;0,CONCATENATE(TEXT('OSNOVNA PLAČA'!A32,0),"    ",   'OSNOVNA PLAČA'!B32),"")</f>
        <v>23    A23</v>
      </c>
      <c r="AF32" s="32" t="str">
        <f t="shared" si="1"/>
        <v/>
      </c>
    </row>
    <row r="33" spans="2:32" s="32" customFormat="1" ht="15" customHeight="1" x14ac:dyDescent="0.25">
      <c r="B33" s="249" t="str" cm="1">
        <f t="array" ref="B33">IF(ISERROR(INDEX($AF$27:$AF$38,SMALL(IF($AF$27:$AF$38&lt;&gt;"",ROW($AF$27:$AF$38)-ROW($AF$27)+1),5))),"",INDEX($AF$27:$AF$38,SMALL(IF($AF$27:$AF$38&lt;&gt;"",ROW($AF$27:$AF$38)-ROW($AF$27)+1),5)))</f>
        <v/>
      </c>
      <c r="C33" s="238"/>
      <c r="D33" s="238"/>
      <c r="E33" s="238"/>
      <c r="F33" s="248"/>
      <c r="G33" s="248"/>
      <c r="H33" s="248"/>
      <c r="I33" s="248"/>
      <c r="J33" s="248"/>
      <c r="K33" s="248"/>
      <c r="Z33" s="33"/>
      <c r="AA33" s="32">
        <f>'OSNOVNA PLAČA'!A25</f>
        <v>16</v>
      </c>
      <c r="AB33" s="32" t="str">
        <f>'OSNOVNA PLAČA'!B25</f>
        <v>A16</v>
      </c>
      <c r="AC33" s="32" t="str">
        <f>IF(LEN('OSNOVNA PLAČA'!B33)&gt;0,CONCATENATE(TEXT('OSNOVNA PLAČA'!A33,0),"    ",   'OSNOVNA PLAČA'!B33),"")</f>
        <v>24    A24</v>
      </c>
      <c r="AF33" s="32" t="str">
        <f t="shared" si="1"/>
        <v/>
      </c>
    </row>
    <row r="34" spans="2:32" s="32" customFormat="1" ht="15" customHeight="1" x14ac:dyDescent="0.25">
      <c r="B34" s="249" t="str" cm="1">
        <f t="array" ref="B34">IF(ISERROR(INDEX($AF$27:$AF$38,SMALL(IF($AF$27:$AF$38&lt;&gt;"",ROW($AF$27:$AF$38)-ROW($AF$27)+1),6))),"",INDEX($AF$27:$AF$38,SMALL(IF($AF$27:$AF$38&lt;&gt;"",ROW($AF$27:$AF$38)-ROW($AF$27)+1),6)))</f>
        <v/>
      </c>
      <c r="C34" s="238"/>
      <c r="D34" s="238"/>
      <c r="E34" s="238"/>
      <c r="F34" s="248"/>
      <c r="G34" s="248"/>
      <c r="H34" s="248"/>
      <c r="I34" s="248"/>
      <c r="J34" s="248"/>
      <c r="K34" s="248"/>
      <c r="Z34" s="33"/>
      <c r="AA34" s="32">
        <f>'OSNOVNA PLAČA'!A26</f>
        <v>17</v>
      </c>
      <c r="AB34" s="32" t="str">
        <f>'OSNOVNA PLAČA'!B26</f>
        <v>A17</v>
      </c>
      <c r="AC34" s="32" t="str">
        <f>IF(LEN('OSNOVNA PLAČA'!B34)&gt;0,CONCATENATE(TEXT('OSNOVNA PLAČA'!A34,0),"    ",   'OSNOVNA PLAČA'!B34),"")</f>
        <v>25    A25</v>
      </c>
      <c r="AF34" s="32" t="str">
        <f t="shared" si="1"/>
        <v/>
      </c>
    </row>
    <row r="35" spans="2:32" s="32" customFormat="1" x14ac:dyDescent="0.25">
      <c r="B35" s="249" t="str" cm="1">
        <f t="array" ref="B35">IF(ISERROR(INDEX($AF$27:$AF$38,SMALL(IF($AF$27:$AF$38&lt;&gt;"",ROW($AF$27:$AF$38)-ROW($AF$27)+1),7))),"",INDEX($AF$27:$AF$38,SMALL(IF($AF$27:$AF$38&lt;&gt;"",ROW($AF$27:$AF$38)-ROW($AF$27)+1),7)))</f>
        <v/>
      </c>
      <c r="C35" s="239"/>
      <c r="D35" s="239"/>
      <c r="E35" s="239"/>
      <c r="Z35" s="33"/>
      <c r="AA35" s="32">
        <f>'OSNOVNA PLAČA'!A27</f>
        <v>18</v>
      </c>
      <c r="AB35" s="32" t="str">
        <f>'OSNOVNA PLAČA'!B27</f>
        <v>A18</v>
      </c>
      <c r="AC35" s="32" t="str">
        <f>IF(LEN('OSNOVNA PLAČA'!B35)&gt;0,CONCATENATE(TEXT('OSNOVNA PLAČA'!A35,0),"    ",   'OSNOVNA PLAČA'!B35),"")</f>
        <v>26    A26</v>
      </c>
      <c r="AF35" s="32" t="str">
        <f t="shared" si="1"/>
        <v/>
      </c>
    </row>
    <row r="36" spans="2:32" s="32" customFormat="1" x14ac:dyDescent="0.25">
      <c r="B36" s="249" t="str" cm="1">
        <f t="array" ref="B36">IF(ISERROR(INDEX($AF$27:$AF$38,SMALL(IF($AF$27:$AF$38&lt;&gt;"",ROW($AF$27:$AF$38)-ROW($AF$27)+1),8))),"",INDEX($AF$27:$AF$38,SMALL(IF($AF$27:$AF$38&lt;&gt;"",ROW($AF$27:$AF$38)-ROW($AF$27)+1),8)))</f>
        <v/>
      </c>
      <c r="C36" s="239"/>
      <c r="D36" s="239"/>
      <c r="E36" s="239"/>
      <c r="Z36" s="33"/>
      <c r="AA36" s="32">
        <f>'OSNOVNA PLAČA'!A28</f>
        <v>19</v>
      </c>
      <c r="AB36" s="32" t="str">
        <f>'OSNOVNA PLAČA'!B28</f>
        <v>A19</v>
      </c>
      <c r="AC36" s="32" t="str">
        <f>IF(LEN('OSNOVNA PLAČA'!B36)&gt;0,CONCATENATE(TEXT('OSNOVNA PLAČA'!A36,0),"    ",   'OSNOVNA PLAČA'!B36),"")</f>
        <v>27    A27</v>
      </c>
      <c r="AF36" s="32" t="str">
        <f t="shared" si="1"/>
        <v/>
      </c>
    </row>
    <row r="37" spans="2:32" s="32" customFormat="1" x14ac:dyDescent="0.25">
      <c r="B37" s="249" t="str" cm="1">
        <f t="array" ref="B37">IF(ISERROR(INDEX($AF$27:$AF$38,SMALL(IF($AF$27:$AF$38&lt;&gt;"",ROW($AF$27:$AF$38)-ROW($AF$27)+1),9))),"",INDEX($AF$27:$AF$38,SMALL(IF($AF$27:$AF$38&lt;&gt;"",ROW($AF$27:$AF$38)-ROW($AF$27)+1),9)))</f>
        <v/>
      </c>
      <c r="C37" s="239"/>
      <c r="D37" s="239"/>
      <c r="E37" s="239"/>
      <c r="Z37" s="33"/>
      <c r="AA37" s="32">
        <f>'OSNOVNA PLAČA'!A29</f>
        <v>20</v>
      </c>
      <c r="AB37" s="32" t="str">
        <f>'OSNOVNA PLAČA'!B29</f>
        <v>A20</v>
      </c>
      <c r="AC37" s="32" t="str">
        <f>IF(LEN('OSNOVNA PLAČA'!B37)&gt;0,CONCATENATE(TEXT('OSNOVNA PLAČA'!A37,0),"    ",   'OSNOVNA PLAČA'!B37),"")</f>
        <v>28    A28</v>
      </c>
      <c r="AF37" s="32" t="str">
        <f t="shared" si="1"/>
        <v>- za mesec november je skupaj dosegla/el: 1 točko</v>
      </c>
    </row>
    <row r="38" spans="2:32" s="32" customFormat="1" x14ac:dyDescent="0.25">
      <c r="B38" s="249" t="str" cm="1">
        <f t="array" ref="B38">IF(ISERROR(INDEX($AF$27:$AF$38,SMALL(IF($AF$27:$AF$38&lt;&gt;"",ROW($AF$27:$AF$38)-ROW($AF$27)+1),10))),"",INDEX($AF$27:$AF$38,SMALL(IF($AF$27:$AF$38&lt;&gt;"",ROW($AF$27:$AF$38)-ROW($AF$27)+1),10)))</f>
        <v/>
      </c>
      <c r="C38" s="239"/>
      <c r="D38" s="239"/>
      <c r="E38" s="239"/>
      <c r="Z38" s="33"/>
      <c r="AA38" s="32">
        <f>'OSNOVNA PLAČA'!A30</f>
        <v>21</v>
      </c>
      <c r="AB38" s="32" t="str">
        <f>'OSNOVNA PLAČA'!B30</f>
        <v>A21</v>
      </c>
      <c r="AC38" s="32" t="str">
        <f>IF(LEN('OSNOVNA PLAČA'!B38)&gt;0,CONCATENATE(TEXT('OSNOVNA PLAČA'!A38,0),"    ",   'OSNOVNA PLAČA'!B38),"")</f>
        <v>29    A29</v>
      </c>
      <c r="AF38" s="32" t="str">
        <f t="shared" si="1"/>
        <v/>
      </c>
    </row>
    <row r="39" spans="2:32" s="32" customFormat="1" x14ac:dyDescent="0.25">
      <c r="B39" s="249" t="str" cm="1">
        <f t="array" ref="B39">IF(ISERROR(INDEX($AF$27:$AF$38,SMALL(IF($AF$27:$AF$38&lt;&gt;"",ROW($AF$27:$AF$38)-ROW($AF$27)+1),11))),"",INDEX($AF$27:$AF$38,SMALL(IF($AF$27:$AF$38&lt;&gt;"",ROW($AF$27:$AF$38)-ROW($AF$27)+1),11)))</f>
        <v/>
      </c>
      <c r="C39" s="239"/>
      <c r="D39" s="239"/>
      <c r="E39" s="239"/>
      <c r="Z39" s="33"/>
      <c r="AA39" s="32">
        <f>'OSNOVNA PLAČA'!A31</f>
        <v>22</v>
      </c>
      <c r="AB39" s="32" t="str">
        <f>'OSNOVNA PLAČA'!B31</f>
        <v>A22</v>
      </c>
      <c r="AC39" s="32" t="str">
        <f>IF(LEN('OSNOVNA PLAČA'!B39)&gt;0,CONCATENATE(TEXT('OSNOVNA PLAČA'!A39,0),"    ",   'OSNOVNA PLAČA'!B39),"")</f>
        <v>30    A30</v>
      </c>
    </row>
    <row r="40" spans="2:32" s="32" customFormat="1" x14ac:dyDescent="0.25">
      <c r="B40" s="249" t="str" cm="1">
        <f t="array" ref="B40">IF(ISERROR(INDEX($AF$27:$AF$38,SMALL(IF($AF$27:$AF$38&lt;&gt;"",ROW($AF$27:$AF$38)-ROW($AF$27)+1),12))),"",INDEX($AF$27:$AF$38,SMALL(IF($AF$27:$AF$38&lt;&gt;"",ROW($AF$27:$AF$38)-ROW($AF$27)+1),12)))</f>
        <v/>
      </c>
      <c r="C40" s="239"/>
      <c r="D40" s="239"/>
      <c r="E40" s="239"/>
      <c r="Z40" s="33"/>
      <c r="AA40" s="32">
        <f>'OSNOVNA PLAČA'!A32</f>
        <v>23</v>
      </c>
      <c r="AB40" s="32" t="str">
        <f>'OSNOVNA PLAČA'!B32</f>
        <v>A23</v>
      </c>
      <c r="AC40" s="32" t="str">
        <f>IF(LEN('OSNOVNA PLAČA'!B40)&gt;0,CONCATENATE(TEXT('OSNOVNA PLAČA'!A40,0),"    ",   'OSNOVNA PLAČA'!B40),"")</f>
        <v>31    A31</v>
      </c>
    </row>
    <row r="41" spans="2:32" s="32" customFormat="1" x14ac:dyDescent="0.25">
      <c r="Z41" s="33"/>
      <c r="AA41" s="32">
        <f>'OSNOVNA PLAČA'!A33</f>
        <v>24</v>
      </c>
      <c r="AB41" s="32" t="str">
        <f>'OSNOVNA PLAČA'!B33</f>
        <v>A24</v>
      </c>
      <c r="AC41" s="32" t="str">
        <f>IF(LEN('OSNOVNA PLAČA'!B41)&gt;0,CONCATENATE(TEXT('OSNOVNA PLAČA'!A41,0),"    ",   'OSNOVNA PLAČA'!B41),"")</f>
        <v>32    A32</v>
      </c>
      <c r="AF41" s="236" t="str" cm="1">
        <f t="array" ref="AF41">INDEX(AF27:AF38,MATCH(FALSE,ISBLANK(AF27:AF38),0))</f>
        <v/>
      </c>
    </row>
    <row r="42" spans="2:32" s="32" customFormat="1" x14ac:dyDescent="0.25">
      <c r="Z42" s="33"/>
      <c r="AA42" s="32">
        <f>'OSNOVNA PLAČA'!A34</f>
        <v>25</v>
      </c>
      <c r="AB42" s="32" t="str">
        <f>'OSNOVNA PLAČA'!B34</f>
        <v>A25</v>
      </c>
      <c r="AC42" s="32" t="str">
        <f>IF(LEN('OSNOVNA PLAČA'!B42)&gt;0,CONCATENATE(TEXT('OSNOVNA PLAČA'!A42,0),"    ",   'OSNOVNA PLAČA'!B42),"")</f>
        <v>33    A33</v>
      </c>
      <c r="AF42" s="236" t="e" cm="1">
        <f t="array" ref="AF42">INDEX($AF$27:$AF$38,SMALL(IF($AF$27:$AF$38&lt;&gt;"",ROW($AF$27:$AF$38)-ROW($AF$27)+1),4))</f>
        <v>#NUM!</v>
      </c>
    </row>
    <row r="43" spans="2:32" s="32" customFormat="1" x14ac:dyDescent="0.25">
      <c r="Z43" s="33"/>
      <c r="AA43" s="32">
        <f>'OSNOVNA PLAČA'!A35</f>
        <v>26</v>
      </c>
      <c r="AB43" s="32" t="str">
        <f>'OSNOVNA PLAČA'!B35</f>
        <v>A26</v>
      </c>
      <c r="AC43" s="32" t="str">
        <f>IF(LEN('OSNOVNA PLAČA'!B43)&gt;0,CONCATENATE(TEXT('OSNOVNA PLAČA'!A43,0),"    ",   'OSNOVNA PLAČA'!B43),"")</f>
        <v>34    A34</v>
      </c>
      <c r="AF43" s="236"/>
    </row>
    <row r="44" spans="2:32" s="32" customFormat="1" x14ac:dyDescent="0.25">
      <c r="Z44" s="33"/>
      <c r="AA44" s="32">
        <f>'OSNOVNA PLAČA'!A36</f>
        <v>27</v>
      </c>
      <c r="AB44" s="32" t="str">
        <f>'OSNOVNA PLAČA'!B36</f>
        <v>A27</v>
      </c>
      <c r="AC44" s="32" t="str">
        <f>IF(LEN('OSNOVNA PLAČA'!B44)&gt;0,CONCATENATE(TEXT('OSNOVNA PLAČA'!A44,0),"    ",   'OSNOVNA PLAČA'!B44),"")</f>
        <v>35    A35</v>
      </c>
      <c r="AF44" s="236"/>
    </row>
    <row r="45" spans="2:32" s="32" customFormat="1" x14ac:dyDescent="0.25">
      <c r="Z45" s="33"/>
      <c r="AA45" s="32">
        <f>'OSNOVNA PLAČA'!A37</f>
        <v>28</v>
      </c>
      <c r="AB45" s="32" t="str">
        <f>'OSNOVNA PLAČA'!B37</f>
        <v>A28</v>
      </c>
      <c r="AC45" s="32" t="str">
        <f>IF(LEN('OSNOVNA PLAČA'!B45)&gt;0,CONCATENATE(TEXT('OSNOVNA PLAČA'!A45,0),"    ",   'OSNOVNA PLAČA'!B45),"")</f>
        <v>36    A36</v>
      </c>
      <c r="AF45" s="236"/>
    </row>
    <row r="46" spans="2:32" s="32" customFormat="1" x14ac:dyDescent="0.25">
      <c r="J46" s="419" t="s">
        <v>60</v>
      </c>
      <c r="K46" s="419"/>
      <c r="Z46" s="33"/>
      <c r="AA46" s="32">
        <f>'OSNOVNA PLAČA'!A38</f>
        <v>29</v>
      </c>
      <c r="AB46" s="32" t="str">
        <f>'OSNOVNA PLAČA'!B38</f>
        <v>A29</v>
      </c>
      <c r="AC46" s="32" t="str">
        <f>IF(LEN('OSNOVNA PLAČA'!B46)&gt;0,CONCATENATE(TEXT('OSNOVNA PLAČA'!A46,0),"    ",   'OSNOVNA PLAČA'!B46),"")</f>
        <v>37    A37</v>
      </c>
      <c r="AF46" s="236"/>
    </row>
    <row r="47" spans="2:32" s="32" customFormat="1" x14ac:dyDescent="0.25">
      <c r="Z47" s="33"/>
      <c r="AA47" s="32">
        <f>'OSNOVNA PLAČA'!A39</f>
        <v>30</v>
      </c>
      <c r="AB47" s="32" t="str">
        <f>'OSNOVNA PLAČA'!B39</f>
        <v>A30</v>
      </c>
      <c r="AC47" s="32" t="str">
        <f>IF(LEN('OSNOVNA PLAČA'!B47)&gt;0,CONCATENATE(TEXT('OSNOVNA PLAČA'!A47,0),"    ",   'OSNOVNA PLAČA'!B47),"")</f>
        <v>38    A38</v>
      </c>
      <c r="AF47" s="236"/>
    </row>
    <row r="48" spans="2:32" s="32" customFormat="1" x14ac:dyDescent="0.25">
      <c r="J48" s="418"/>
      <c r="K48" s="418"/>
      <c r="Z48" s="33"/>
      <c r="AA48" s="32">
        <f>'OSNOVNA PLAČA'!A40</f>
        <v>31</v>
      </c>
      <c r="AB48" s="32" t="str">
        <f>'OSNOVNA PLAČA'!B40</f>
        <v>A31</v>
      </c>
      <c r="AC48" s="32" t="str">
        <f>IF(LEN('OSNOVNA PLAČA'!B48)&gt;0,CONCATENATE(TEXT('OSNOVNA PLAČA'!A48,0),"    ",   'OSNOVNA PLAČA'!B48),"")</f>
        <v>39    A39</v>
      </c>
    </row>
    <row r="49" spans="26:29" s="32" customFormat="1" x14ac:dyDescent="0.25">
      <c r="Z49" s="33"/>
      <c r="AA49" s="32">
        <f>'OSNOVNA PLAČA'!A41</f>
        <v>32</v>
      </c>
      <c r="AB49" s="32" t="str">
        <f>'OSNOVNA PLAČA'!B41</f>
        <v>A32</v>
      </c>
      <c r="AC49" s="32" t="str">
        <f>IF(LEN('OSNOVNA PLAČA'!B49)&gt;0,CONCATENATE(TEXT('OSNOVNA PLAČA'!A49,0),"    ",   'OSNOVNA PLAČA'!B49),"")</f>
        <v>40    A40</v>
      </c>
    </row>
    <row r="50" spans="26:29" s="32" customFormat="1" x14ac:dyDescent="0.25">
      <c r="Z50" s="33"/>
      <c r="AA50" s="32">
        <f>'OSNOVNA PLAČA'!A42</f>
        <v>33</v>
      </c>
      <c r="AB50" s="32" t="str">
        <f>'OSNOVNA PLAČA'!B42</f>
        <v>A33</v>
      </c>
      <c r="AC50" s="32" t="str">
        <f>IF(LEN('OSNOVNA PLAČA'!B50)&gt;0,CONCATENATE(TEXT('OSNOVNA PLAČA'!A50,0),"    ",   'OSNOVNA PLAČA'!B50),"")</f>
        <v>41    A41</v>
      </c>
    </row>
    <row r="51" spans="26:29" s="32" customFormat="1" x14ac:dyDescent="0.25">
      <c r="Z51" s="33"/>
      <c r="AA51" s="32">
        <f>'OSNOVNA PLAČA'!A43</f>
        <v>34</v>
      </c>
      <c r="AB51" s="32" t="str">
        <f>'OSNOVNA PLAČA'!B43</f>
        <v>A34</v>
      </c>
      <c r="AC51" s="32" t="str">
        <f>IF(LEN('OSNOVNA PLAČA'!B51)&gt;0,CONCATENATE(TEXT('OSNOVNA PLAČA'!A51,0),"    ",   'OSNOVNA PLAČA'!B51),"")</f>
        <v>42    A42</v>
      </c>
    </row>
    <row r="52" spans="26:29" s="32" customFormat="1" x14ac:dyDescent="0.25">
      <c r="Z52" s="33"/>
      <c r="AA52" s="32">
        <f>'OSNOVNA PLAČA'!A44</f>
        <v>35</v>
      </c>
      <c r="AB52" s="32" t="str">
        <f>'OSNOVNA PLAČA'!B44</f>
        <v>A35</v>
      </c>
      <c r="AC52" s="32" t="str">
        <f>IF(LEN('OSNOVNA PLAČA'!B52)&gt;0,CONCATENATE(TEXT('OSNOVNA PLAČA'!A52,0),"    ",   'OSNOVNA PLAČA'!B52),"")</f>
        <v>43    A43</v>
      </c>
    </row>
    <row r="53" spans="26:29" s="32" customFormat="1" x14ac:dyDescent="0.25">
      <c r="Z53" s="33"/>
      <c r="AA53" s="32">
        <f>'OSNOVNA PLAČA'!A45</f>
        <v>36</v>
      </c>
      <c r="AB53" s="32" t="str">
        <f>'OSNOVNA PLAČA'!B45</f>
        <v>A36</v>
      </c>
      <c r="AC53" s="32" t="str">
        <f>IF(LEN('OSNOVNA PLAČA'!B53)&gt;0,CONCATENATE(TEXT('OSNOVNA PLAČA'!A53,0),"    ",   'OSNOVNA PLAČA'!B53),"")</f>
        <v>44    A44</v>
      </c>
    </row>
    <row r="54" spans="26:29" s="32" customFormat="1" x14ac:dyDescent="0.25">
      <c r="Z54" s="33"/>
      <c r="AA54" s="32">
        <f>'OSNOVNA PLAČA'!A46</f>
        <v>37</v>
      </c>
      <c r="AB54" s="32" t="str">
        <f>'OSNOVNA PLAČA'!B46</f>
        <v>A37</v>
      </c>
      <c r="AC54" s="32" t="str">
        <f>IF(LEN('OSNOVNA PLAČA'!B54)&gt;0,CONCATENATE(TEXT('OSNOVNA PLAČA'!A54,0),"    ",   'OSNOVNA PLAČA'!B54),"")</f>
        <v>45    A45</v>
      </c>
    </row>
    <row r="55" spans="26:29" s="32" customFormat="1" x14ac:dyDescent="0.25">
      <c r="Z55" s="33"/>
      <c r="AA55" s="32">
        <f>'OSNOVNA PLAČA'!A47</f>
        <v>38</v>
      </c>
      <c r="AB55" s="32" t="str">
        <f>'OSNOVNA PLAČA'!B47</f>
        <v>A38</v>
      </c>
      <c r="AC55" s="32" t="str">
        <f>IF(LEN('OSNOVNA PLAČA'!B55)&gt;0,CONCATENATE(TEXT('OSNOVNA PLAČA'!A55,0),"    ",   'OSNOVNA PLAČA'!B55),"")</f>
        <v>46    A46</v>
      </c>
    </row>
    <row r="56" spans="26:29" s="32" customFormat="1" x14ac:dyDescent="0.25">
      <c r="Z56" s="33"/>
      <c r="AA56" s="32">
        <f>'OSNOVNA PLAČA'!A48</f>
        <v>39</v>
      </c>
      <c r="AB56" s="32" t="str">
        <f>'OSNOVNA PLAČA'!B48</f>
        <v>A39</v>
      </c>
      <c r="AC56" s="32" t="str">
        <f>IF(LEN('OSNOVNA PLAČA'!B56)&gt;0,CONCATENATE(TEXT('OSNOVNA PLAČA'!A56,0),"    ",   'OSNOVNA PLAČA'!B56),"")</f>
        <v>47    A47</v>
      </c>
    </row>
    <row r="57" spans="26:29" s="32" customFormat="1" x14ac:dyDescent="0.25">
      <c r="Z57" s="33"/>
      <c r="AA57" s="32">
        <f>'OSNOVNA PLAČA'!A49</f>
        <v>40</v>
      </c>
      <c r="AB57" s="32" t="str">
        <f>'OSNOVNA PLAČA'!B49</f>
        <v>A40</v>
      </c>
      <c r="AC57" s="32" t="str">
        <f>IF(LEN('OSNOVNA PLAČA'!B57)&gt;0,CONCATENATE(TEXT('OSNOVNA PLAČA'!A57,0),"    ",   'OSNOVNA PLAČA'!B57),"")</f>
        <v>48    A48</v>
      </c>
    </row>
    <row r="58" spans="26:29" s="32" customFormat="1" x14ac:dyDescent="0.25">
      <c r="Z58" s="33"/>
      <c r="AA58" s="32">
        <f>'OSNOVNA PLAČA'!A50</f>
        <v>41</v>
      </c>
      <c r="AB58" s="32" t="str">
        <f>'OSNOVNA PLAČA'!B50</f>
        <v>A41</v>
      </c>
      <c r="AC58" s="32" t="str">
        <f>IF(LEN('OSNOVNA PLAČA'!B58)&gt;0,CONCATENATE(TEXT('OSNOVNA PLAČA'!A58,0),"    ",   'OSNOVNA PLAČA'!B58),"")</f>
        <v>49    A49</v>
      </c>
    </row>
    <row r="59" spans="26:29" s="32" customFormat="1" x14ac:dyDescent="0.25">
      <c r="Z59" s="33"/>
      <c r="AA59" s="32">
        <f>'OSNOVNA PLAČA'!A51</f>
        <v>42</v>
      </c>
      <c r="AB59" s="32" t="str">
        <f>'OSNOVNA PLAČA'!B51</f>
        <v>A42</v>
      </c>
      <c r="AC59" s="32" t="str">
        <f>IF(LEN('OSNOVNA PLAČA'!B59)&gt;0,CONCATENATE(TEXT('OSNOVNA PLAČA'!A59,0),"    ",   'OSNOVNA PLAČA'!B59),"")</f>
        <v>50    A50</v>
      </c>
    </row>
    <row r="60" spans="26:29" s="32" customFormat="1" x14ac:dyDescent="0.25">
      <c r="Z60" s="33"/>
      <c r="AA60" s="32">
        <f>'OSNOVNA PLAČA'!A52</f>
        <v>43</v>
      </c>
      <c r="AB60" s="32" t="str">
        <f>'OSNOVNA PLAČA'!B52</f>
        <v>A43</v>
      </c>
      <c r="AC60" s="32" t="str">
        <f>IF(LEN('OSNOVNA PLAČA'!B60)&gt;0,CONCATENATE(TEXT('OSNOVNA PLAČA'!A60,0),"    ",   'OSNOVNA PLAČA'!B60),"")</f>
        <v>51    A51</v>
      </c>
    </row>
    <row r="61" spans="26:29" s="32" customFormat="1" x14ac:dyDescent="0.25">
      <c r="Z61" s="33"/>
      <c r="AA61" s="32">
        <f>'OSNOVNA PLAČA'!A53</f>
        <v>44</v>
      </c>
      <c r="AB61" s="32" t="str">
        <f>'OSNOVNA PLAČA'!B53</f>
        <v>A44</v>
      </c>
      <c r="AC61" s="32" t="str">
        <f>IF(LEN('OSNOVNA PLAČA'!B61)&gt;0,CONCATENATE(TEXT('OSNOVNA PLAČA'!A61,0),"    ",   'OSNOVNA PLAČA'!B61),"")</f>
        <v>52    A52</v>
      </c>
    </row>
    <row r="62" spans="26:29" s="32" customFormat="1" x14ac:dyDescent="0.25">
      <c r="Z62" s="33"/>
      <c r="AA62" s="32">
        <f>'OSNOVNA PLAČA'!A54</f>
        <v>45</v>
      </c>
      <c r="AB62" s="32" t="str">
        <f>'OSNOVNA PLAČA'!B54</f>
        <v>A45</v>
      </c>
      <c r="AC62" s="32" t="str">
        <f>IF(LEN('OSNOVNA PLAČA'!B62)&gt;0,CONCATENATE(TEXT('OSNOVNA PLAČA'!A62,0),"    ",   'OSNOVNA PLAČA'!B62),"")</f>
        <v>53    A53</v>
      </c>
    </row>
    <row r="63" spans="26:29" s="32" customFormat="1" x14ac:dyDescent="0.25">
      <c r="Z63" s="33"/>
      <c r="AA63" s="32">
        <f>'OSNOVNA PLAČA'!A55</f>
        <v>46</v>
      </c>
      <c r="AB63" s="32" t="str">
        <f>'OSNOVNA PLAČA'!B55</f>
        <v>A46</v>
      </c>
      <c r="AC63" s="32" t="str">
        <f>IF(LEN('OSNOVNA PLAČA'!B63)&gt;0,CONCATENATE(TEXT('OSNOVNA PLAČA'!A63,0),"    ",   'OSNOVNA PLAČA'!B63),"")</f>
        <v>54    A54</v>
      </c>
    </row>
    <row r="64" spans="26:29" s="32" customFormat="1" x14ac:dyDescent="0.25">
      <c r="Z64" s="33"/>
      <c r="AA64" s="32">
        <f>'OSNOVNA PLAČA'!A56</f>
        <v>47</v>
      </c>
      <c r="AB64" s="32" t="str">
        <f>'OSNOVNA PLAČA'!B56</f>
        <v>A47</v>
      </c>
      <c r="AC64" s="32" t="str">
        <f>IF(LEN('OSNOVNA PLAČA'!B64)&gt;0,CONCATENATE(TEXT('OSNOVNA PLAČA'!A64,0),"    ",   'OSNOVNA PLAČA'!B64),"")</f>
        <v>55    A55</v>
      </c>
    </row>
    <row r="65" spans="26:29" s="32" customFormat="1" x14ac:dyDescent="0.25">
      <c r="Z65" s="33"/>
      <c r="AA65" s="32">
        <f>'OSNOVNA PLAČA'!A57</f>
        <v>48</v>
      </c>
      <c r="AB65" s="32" t="str">
        <f>'OSNOVNA PLAČA'!B57</f>
        <v>A48</v>
      </c>
      <c r="AC65" s="32" t="str">
        <f>IF(LEN('OSNOVNA PLAČA'!B65)&gt;0,CONCATENATE(TEXT('OSNOVNA PLAČA'!A65,0),"    ",   'OSNOVNA PLAČA'!B65),"")</f>
        <v>56    A56</v>
      </c>
    </row>
    <row r="66" spans="26:29" s="32" customFormat="1" x14ac:dyDescent="0.25">
      <c r="Z66" s="33"/>
      <c r="AA66" s="32">
        <f>'OSNOVNA PLAČA'!A58</f>
        <v>49</v>
      </c>
      <c r="AB66" s="32" t="str">
        <f>'OSNOVNA PLAČA'!B58</f>
        <v>A49</v>
      </c>
      <c r="AC66" s="32" t="str">
        <f>IF(LEN('OSNOVNA PLAČA'!B66)&gt;0,CONCATENATE(TEXT('OSNOVNA PLAČA'!A66,0),"    ",   'OSNOVNA PLAČA'!B66),"")</f>
        <v>57    A57</v>
      </c>
    </row>
    <row r="67" spans="26:29" s="32" customFormat="1" x14ac:dyDescent="0.25">
      <c r="Z67" s="33"/>
      <c r="AA67" s="32">
        <f>'OSNOVNA PLAČA'!A59</f>
        <v>50</v>
      </c>
      <c r="AB67" s="32" t="str">
        <f>'OSNOVNA PLAČA'!B59</f>
        <v>A50</v>
      </c>
      <c r="AC67" s="32" t="str">
        <f>IF(LEN('OSNOVNA PLAČA'!B67)&gt;0,CONCATENATE(TEXT('OSNOVNA PLAČA'!A67,0),"    ",   'OSNOVNA PLAČA'!B67),"")</f>
        <v>58    A58</v>
      </c>
    </row>
    <row r="68" spans="26:29" s="32" customFormat="1" x14ac:dyDescent="0.25">
      <c r="Z68" s="33"/>
      <c r="AA68" s="32">
        <f>'OSNOVNA PLAČA'!A60</f>
        <v>51</v>
      </c>
      <c r="AB68" s="32" t="str">
        <f>'OSNOVNA PLAČA'!B60</f>
        <v>A51</v>
      </c>
      <c r="AC68" s="32" t="str">
        <f>IF(LEN('OSNOVNA PLAČA'!B68)&gt;0,CONCATENATE(TEXT('OSNOVNA PLAČA'!A68,0),"    ",   'OSNOVNA PLAČA'!B68),"")</f>
        <v>59    A59</v>
      </c>
    </row>
    <row r="69" spans="26:29" s="32" customFormat="1" x14ac:dyDescent="0.25">
      <c r="Z69" s="33"/>
      <c r="AA69" s="32">
        <f>'OSNOVNA PLAČA'!A61</f>
        <v>52</v>
      </c>
      <c r="AB69" s="32" t="str">
        <f>'OSNOVNA PLAČA'!B61</f>
        <v>A52</v>
      </c>
      <c r="AC69" s="32" t="str">
        <f>IF(LEN('OSNOVNA PLAČA'!B69)&gt;0,CONCATENATE(TEXT('OSNOVNA PLAČA'!A69,0),"    ",   'OSNOVNA PLAČA'!B69),"")</f>
        <v>60    A60</v>
      </c>
    </row>
    <row r="70" spans="26:29" s="32" customFormat="1" x14ac:dyDescent="0.25">
      <c r="Z70" s="33"/>
      <c r="AA70" s="32">
        <f>'OSNOVNA PLAČA'!A62</f>
        <v>53</v>
      </c>
      <c r="AB70" s="32" t="str">
        <f>'OSNOVNA PLAČA'!B62</f>
        <v>A53</v>
      </c>
      <c r="AC70" s="32" t="str">
        <f>IF(LEN('OSNOVNA PLAČA'!B70)&gt;0,CONCATENATE(TEXT('OSNOVNA PLAČA'!A70,0),"    ",   'OSNOVNA PLAČA'!B70),"")</f>
        <v>61    A61</v>
      </c>
    </row>
    <row r="71" spans="26:29" s="32" customFormat="1" x14ac:dyDescent="0.25">
      <c r="Z71" s="33"/>
      <c r="AA71" s="32">
        <f>'OSNOVNA PLAČA'!A63</f>
        <v>54</v>
      </c>
      <c r="AB71" s="32" t="str">
        <f>'OSNOVNA PLAČA'!B63</f>
        <v>A54</v>
      </c>
      <c r="AC71" s="32" t="str">
        <f>IF(LEN('OSNOVNA PLAČA'!B71)&gt;0,CONCATENATE(TEXT('OSNOVNA PLAČA'!A71,0),"    ",   'OSNOVNA PLAČA'!B71),"")</f>
        <v>62    A62</v>
      </c>
    </row>
    <row r="72" spans="26:29" s="32" customFormat="1" x14ac:dyDescent="0.25">
      <c r="Z72" s="33"/>
      <c r="AA72" s="32">
        <f>'OSNOVNA PLAČA'!A64</f>
        <v>55</v>
      </c>
      <c r="AB72" s="32" t="str">
        <f>'OSNOVNA PLAČA'!B64</f>
        <v>A55</v>
      </c>
      <c r="AC72" s="32" t="str">
        <f>IF(LEN('OSNOVNA PLAČA'!B72)&gt;0,CONCATENATE(TEXT('OSNOVNA PLAČA'!A72,0),"    ",   'OSNOVNA PLAČA'!B72),"")</f>
        <v>63    A63</v>
      </c>
    </row>
    <row r="73" spans="26:29" s="32" customFormat="1" x14ac:dyDescent="0.25">
      <c r="Z73" s="33"/>
      <c r="AA73" s="32">
        <f>'OSNOVNA PLAČA'!A65</f>
        <v>56</v>
      </c>
      <c r="AB73" s="32" t="str">
        <f>'OSNOVNA PLAČA'!B65</f>
        <v>A56</v>
      </c>
      <c r="AC73" s="32" t="str">
        <f>IF(LEN('OSNOVNA PLAČA'!B73)&gt;0,CONCATENATE(TEXT('OSNOVNA PLAČA'!A73,0),"    ",   'OSNOVNA PLAČA'!B73),"")</f>
        <v>64    A64</v>
      </c>
    </row>
    <row r="74" spans="26:29" s="32" customFormat="1" x14ac:dyDescent="0.25">
      <c r="Z74" s="33"/>
      <c r="AA74" s="32">
        <f>'OSNOVNA PLAČA'!A66</f>
        <v>57</v>
      </c>
      <c r="AB74" s="32" t="str">
        <f>'OSNOVNA PLAČA'!B66</f>
        <v>A57</v>
      </c>
      <c r="AC74" s="32" t="str">
        <f>IF(LEN('OSNOVNA PLAČA'!B74)&gt;0,CONCATENATE(TEXT('OSNOVNA PLAČA'!A74,0),"    ",   'OSNOVNA PLAČA'!B74),"")</f>
        <v>65    A65</v>
      </c>
    </row>
    <row r="75" spans="26:29" s="32" customFormat="1" x14ac:dyDescent="0.25">
      <c r="Z75" s="33"/>
      <c r="AA75" s="32">
        <f>'OSNOVNA PLAČA'!A67</f>
        <v>58</v>
      </c>
      <c r="AB75" s="32" t="str">
        <f>'OSNOVNA PLAČA'!B67</f>
        <v>A58</v>
      </c>
      <c r="AC75" s="32" t="str">
        <f>IF(LEN('OSNOVNA PLAČA'!B75)&gt;0,CONCATENATE(TEXT('OSNOVNA PLAČA'!A75,0),"    ",   'OSNOVNA PLAČA'!B75),"")</f>
        <v>66    A66</v>
      </c>
    </row>
    <row r="76" spans="26:29" s="32" customFormat="1" x14ac:dyDescent="0.25">
      <c r="Z76" s="33"/>
      <c r="AA76" s="32">
        <f>'OSNOVNA PLAČA'!A68</f>
        <v>59</v>
      </c>
      <c r="AB76" s="32" t="str">
        <f>'OSNOVNA PLAČA'!B68</f>
        <v>A59</v>
      </c>
      <c r="AC76" s="32" t="str">
        <f>IF(LEN('OSNOVNA PLAČA'!B76)&gt;0,CONCATENATE(TEXT('OSNOVNA PLAČA'!A76,0),"    ",   'OSNOVNA PLAČA'!B76),"")</f>
        <v>67    A67</v>
      </c>
    </row>
    <row r="77" spans="26:29" s="32" customFormat="1" x14ac:dyDescent="0.25">
      <c r="Z77" s="33"/>
      <c r="AA77" s="32">
        <f>'OSNOVNA PLAČA'!A69</f>
        <v>60</v>
      </c>
      <c r="AB77" s="32" t="str">
        <f>'OSNOVNA PLAČA'!B69</f>
        <v>A60</v>
      </c>
      <c r="AC77" s="32" t="str">
        <f>IF(LEN('OSNOVNA PLAČA'!B77)&gt;0,CONCATENATE(TEXT('OSNOVNA PLAČA'!A77,0),"    ",   'OSNOVNA PLAČA'!B77),"")</f>
        <v>68    A68</v>
      </c>
    </row>
    <row r="78" spans="26:29" s="32" customFormat="1" x14ac:dyDescent="0.25">
      <c r="Z78" s="33"/>
      <c r="AA78" s="32">
        <f>'OSNOVNA PLAČA'!A70</f>
        <v>61</v>
      </c>
      <c r="AB78" s="32" t="str">
        <f>'OSNOVNA PLAČA'!B70</f>
        <v>A61</v>
      </c>
      <c r="AC78" s="32" t="str">
        <f>IF(LEN('OSNOVNA PLAČA'!B78)&gt;0,CONCATENATE(TEXT('OSNOVNA PLAČA'!A78,0),"    ",   'OSNOVNA PLAČA'!B78),"")</f>
        <v>69    A69</v>
      </c>
    </row>
    <row r="79" spans="26:29" s="32" customFormat="1" x14ac:dyDescent="0.25">
      <c r="Z79" s="33"/>
      <c r="AA79" s="32">
        <f>'OSNOVNA PLAČA'!A71</f>
        <v>62</v>
      </c>
      <c r="AB79" s="32" t="str">
        <f>'OSNOVNA PLAČA'!B71</f>
        <v>A62</v>
      </c>
      <c r="AC79" s="32" t="str">
        <f>IF(LEN('OSNOVNA PLAČA'!B79)&gt;0,CONCATENATE(TEXT('OSNOVNA PLAČA'!A79,0),"    ",   'OSNOVNA PLAČA'!B79),"")</f>
        <v>70    A70</v>
      </c>
    </row>
    <row r="80" spans="26:29" s="32" customFormat="1" x14ac:dyDescent="0.25">
      <c r="Z80" s="33"/>
      <c r="AA80" s="32">
        <f>'OSNOVNA PLAČA'!A72</f>
        <v>63</v>
      </c>
      <c r="AB80" s="32" t="str">
        <f>'OSNOVNA PLAČA'!B72</f>
        <v>A63</v>
      </c>
      <c r="AC80" s="32" t="str">
        <f>IF(LEN('OSNOVNA PLAČA'!B80)&gt;0,CONCATENATE(TEXT('OSNOVNA PLAČA'!A80,0),"    ",   'OSNOVNA PLAČA'!B80),"")</f>
        <v>71    A71</v>
      </c>
    </row>
    <row r="81" spans="26:29" s="32" customFormat="1" x14ac:dyDescent="0.25">
      <c r="Z81" s="33"/>
      <c r="AA81" s="32">
        <f>'OSNOVNA PLAČA'!A73</f>
        <v>64</v>
      </c>
      <c r="AB81" s="32" t="str">
        <f>'OSNOVNA PLAČA'!B73</f>
        <v>A64</v>
      </c>
      <c r="AC81" s="32" t="str">
        <f>IF(LEN('OSNOVNA PLAČA'!B81)&gt;0,CONCATENATE(TEXT('OSNOVNA PLAČA'!A81,0),"    ",   'OSNOVNA PLAČA'!B81),"")</f>
        <v>72    A72</v>
      </c>
    </row>
    <row r="82" spans="26:29" s="32" customFormat="1" x14ac:dyDescent="0.25">
      <c r="Z82" s="33"/>
      <c r="AA82" s="32">
        <f>'OSNOVNA PLAČA'!A74</f>
        <v>65</v>
      </c>
      <c r="AB82" s="32" t="str">
        <f>'OSNOVNA PLAČA'!B74</f>
        <v>A65</v>
      </c>
      <c r="AC82" s="32" t="str">
        <f>IF(LEN('OSNOVNA PLAČA'!B82)&gt;0,CONCATENATE(TEXT('OSNOVNA PLAČA'!A82,0),"    ",   'OSNOVNA PLAČA'!B82),"")</f>
        <v>73    A73</v>
      </c>
    </row>
    <row r="83" spans="26:29" s="32" customFormat="1" x14ac:dyDescent="0.25">
      <c r="Z83" s="33"/>
      <c r="AA83" s="32">
        <f>'OSNOVNA PLAČA'!A75</f>
        <v>66</v>
      </c>
      <c r="AB83" s="32" t="str">
        <f>'OSNOVNA PLAČA'!B75</f>
        <v>A66</v>
      </c>
      <c r="AC83" s="32" t="str">
        <f>IF(LEN('OSNOVNA PLAČA'!B83)&gt;0,CONCATENATE(TEXT('OSNOVNA PLAČA'!A83,0),"    ",   'OSNOVNA PLAČA'!B83),"")</f>
        <v>74    A74</v>
      </c>
    </row>
    <row r="84" spans="26:29" s="32" customFormat="1" x14ac:dyDescent="0.25">
      <c r="Z84" s="33"/>
      <c r="AA84" s="32">
        <f>'OSNOVNA PLAČA'!A76</f>
        <v>67</v>
      </c>
      <c r="AB84" s="32" t="str">
        <f>'OSNOVNA PLAČA'!B76</f>
        <v>A67</v>
      </c>
      <c r="AC84" s="32" t="str">
        <f>IF(LEN('OSNOVNA PLAČA'!B84)&gt;0,CONCATENATE(TEXT('OSNOVNA PLAČA'!A84,0),"    ",   'OSNOVNA PLAČA'!B84),"")</f>
        <v>75    A75</v>
      </c>
    </row>
    <row r="85" spans="26:29" s="32" customFormat="1" x14ac:dyDescent="0.25">
      <c r="Z85" s="33"/>
      <c r="AA85" s="32">
        <f>'OSNOVNA PLAČA'!A77</f>
        <v>68</v>
      </c>
      <c r="AB85" s="32" t="str">
        <f>'OSNOVNA PLAČA'!B77</f>
        <v>A68</v>
      </c>
      <c r="AC85" s="32" t="str">
        <f>IF(LEN('OSNOVNA PLAČA'!B85)&gt;0,CONCATENATE(TEXT('OSNOVNA PLAČA'!A85,0),"    ",   'OSNOVNA PLAČA'!B85),"")</f>
        <v>76    A76</v>
      </c>
    </row>
    <row r="86" spans="26:29" s="32" customFormat="1" x14ac:dyDescent="0.25">
      <c r="Z86" s="33"/>
      <c r="AA86" s="32">
        <f>'OSNOVNA PLAČA'!A78</f>
        <v>69</v>
      </c>
      <c r="AB86" s="32" t="str">
        <f>'OSNOVNA PLAČA'!B78</f>
        <v>A69</v>
      </c>
      <c r="AC86" s="32" t="str">
        <f>IF(LEN('OSNOVNA PLAČA'!B86)&gt;0,CONCATENATE(TEXT('OSNOVNA PLAČA'!A86,0),"    ",   'OSNOVNA PLAČA'!B86),"")</f>
        <v>77    A77</v>
      </c>
    </row>
    <row r="87" spans="26:29" s="32" customFormat="1" x14ac:dyDescent="0.25">
      <c r="Z87" s="33"/>
      <c r="AA87" s="32">
        <f>'OSNOVNA PLAČA'!A79</f>
        <v>70</v>
      </c>
      <c r="AB87" s="32" t="str">
        <f>'OSNOVNA PLAČA'!B79</f>
        <v>A70</v>
      </c>
      <c r="AC87" s="32" t="str">
        <f>IF(LEN('OSNOVNA PLAČA'!B87)&gt;0,CONCATENATE(TEXT('OSNOVNA PLAČA'!A87,0),"    ",   'OSNOVNA PLAČA'!B87),"")</f>
        <v>78    A78</v>
      </c>
    </row>
    <row r="88" spans="26:29" s="32" customFormat="1" x14ac:dyDescent="0.25">
      <c r="Z88" s="33"/>
      <c r="AA88" s="32">
        <f>'OSNOVNA PLAČA'!A80</f>
        <v>71</v>
      </c>
      <c r="AB88" s="32" t="str">
        <f>'OSNOVNA PLAČA'!B80</f>
        <v>A71</v>
      </c>
      <c r="AC88" s="32" t="str">
        <f>IF(LEN('OSNOVNA PLAČA'!B88)&gt;0,CONCATENATE(TEXT('OSNOVNA PLAČA'!A88,0),"    ",   'OSNOVNA PLAČA'!B88),"")</f>
        <v>79    A79</v>
      </c>
    </row>
    <row r="89" spans="26:29" s="32" customFormat="1" x14ac:dyDescent="0.25">
      <c r="Z89" s="33"/>
      <c r="AA89" s="32">
        <f>'OSNOVNA PLAČA'!A81</f>
        <v>72</v>
      </c>
      <c r="AB89" s="32" t="str">
        <f>'OSNOVNA PLAČA'!B81</f>
        <v>A72</v>
      </c>
      <c r="AC89" s="32" t="str">
        <f>IF(LEN('OSNOVNA PLAČA'!B89)&gt;0,CONCATENATE(TEXT('OSNOVNA PLAČA'!A89,0),"    ",   'OSNOVNA PLAČA'!B89),"")</f>
        <v>80    A80</v>
      </c>
    </row>
    <row r="90" spans="26:29" s="32" customFormat="1" x14ac:dyDescent="0.25">
      <c r="Z90" s="33"/>
      <c r="AA90" s="32">
        <f>'OSNOVNA PLAČA'!A82</f>
        <v>73</v>
      </c>
      <c r="AB90" s="32" t="str">
        <f>'OSNOVNA PLAČA'!B82</f>
        <v>A73</v>
      </c>
      <c r="AC90" s="32" t="str">
        <f>IF(LEN('OSNOVNA PLAČA'!B90)&gt;0,CONCATENATE(TEXT('OSNOVNA PLAČA'!A90,0),"    ",   'OSNOVNA PLAČA'!B90),"")</f>
        <v>81    A81</v>
      </c>
    </row>
    <row r="91" spans="26:29" s="32" customFormat="1" x14ac:dyDescent="0.25">
      <c r="Z91" s="33"/>
      <c r="AA91" s="32">
        <f>'OSNOVNA PLAČA'!A83</f>
        <v>74</v>
      </c>
      <c r="AB91" s="32" t="str">
        <f>'OSNOVNA PLAČA'!B83</f>
        <v>A74</v>
      </c>
      <c r="AC91" s="32" t="str">
        <f>IF(LEN('OSNOVNA PLAČA'!B91)&gt;0,CONCATENATE(TEXT('OSNOVNA PLAČA'!A91,0),"    ",   'OSNOVNA PLAČA'!B91),"")</f>
        <v>82    A82</v>
      </c>
    </row>
    <row r="92" spans="26:29" s="32" customFormat="1" x14ac:dyDescent="0.25">
      <c r="Z92" s="33"/>
      <c r="AA92" s="32">
        <f>'OSNOVNA PLAČA'!A84</f>
        <v>75</v>
      </c>
      <c r="AB92" s="32" t="str">
        <f>'OSNOVNA PLAČA'!B84</f>
        <v>A75</v>
      </c>
      <c r="AC92" s="32" t="str">
        <f>IF(LEN('OSNOVNA PLAČA'!B92)&gt;0,CONCATENATE(TEXT('OSNOVNA PLAČA'!A92,0),"    ",   'OSNOVNA PLAČA'!B92),"")</f>
        <v>83    A83</v>
      </c>
    </row>
    <row r="93" spans="26:29" s="32" customFormat="1" x14ac:dyDescent="0.25">
      <c r="Z93" s="33"/>
      <c r="AA93" s="32">
        <f>'OSNOVNA PLAČA'!A85</f>
        <v>76</v>
      </c>
      <c r="AB93" s="32" t="str">
        <f>'OSNOVNA PLAČA'!B85</f>
        <v>A76</v>
      </c>
      <c r="AC93" s="32" t="str">
        <f>IF(LEN('OSNOVNA PLAČA'!B93)&gt;0,CONCATENATE(TEXT('OSNOVNA PLAČA'!A93,0),"    ",   'OSNOVNA PLAČA'!B93),"")</f>
        <v>84    A84</v>
      </c>
    </row>
    <row r="94" spans="26:29" s="32" customFormat="1" x14ac:dyDescent="0.25">
      <c r="Z94" s="33"/>
      <c r="AA94" s="32">
        <f>'OSNOVNA PLAČA'!A86</f>
        <v>77</v>
      </c>
      <c r="AB94" s="32" t="str">
        <f>'OSNOVNA PLAČA'!B86</f>
        <v>A77</v>
      </c>
      <c r="AC94" s="32" t="str">
        <f>IF(LEN('OSNOVNA PLAČA'!B94)&gt;0,CONCATENATE(TEXT('OSNOVNA PLAČA'!A94,0),"    ",   'OSNOVNA PLAČA'!B94),"")</f>
        <v>85    A85</v>
      </c>
    </row>
    <row r="95" spans="26:29" s="32" customFormat="1" x14ac:dyDescent="0.25">
      <c r="Z95" s="33"/>
      <c r="AA95" s="32">
        <f>'OSNOVNA PLAČA'!A87</f>
        <v>78</v>
      </c>
      <c r="AB95" s="32" t="str">
        <f>'OSNOVNA PLAČA'!B87</f>
        <v>A78</v>
      </c>
      <c r="AC95" s="32" t="str">
        <f>IF(LEN('OSNOVNA PLAČA'!B95)&gt;0,CONCATENATE(TEXT('OSNOVNA PLAČA'!A95,0),"    ",   'OSNOVNA PLAČA'!B95),"")</f>
        <v>86    A86</v>
      </c>
    </row>
    <row r="96" spans="26:29" s="32" customFormat="1" x14ac:dyDescent="0.25">
      <c r="Z96" s="33"/>
      <c r="AA96" s="32">
        <f>'OSNOVNA PLAČA'!A88</f>
        <v>79</v>
      </c>
      <c r="AB96" s="32" t="str">
        <f>'OSNOVNA PLAČA'!B88</f>
        <v>A79</v>
      </c>
      <c r="AC96" s="32" t="str">
        <f>IF(LEN('OSNOVNA PLAČA'!B96)&gt;0,CONCATENATE(TEXT('OSNOVNA PLAČA'!A96,0),"    ",   'OSNOVNA PLAČA'!B96),"")</f>
        <v>87    A87</v>
      </c>
    </row>
    <row r="97" spans="26:29" s="32" customFormat="1" x14ac:dyDescent="0.25">
      <c r="Z97" s="33"/>
      <c r="AA97" s="32">
        <f>'OSNOVNA PLAČA'!A89</f>
        <v>80</v>
      </c>
      <c r="AB97" s="32" t="str">
        <f>'OSNOVNA PLAČA'!B89</f>
        <v>A80</v>
      </c>
      <c r="AC97" s="32" t="str">
        <f>IF(LEN('OSNOVNA PLAČA'!B97)&gt;0,CONCATENATE(TEXT('OSNOVNA PLAČA'!A97,0),"    ",   'OSNOVNA PLAČA'!B97),"")</f>
        <v>88    A88</v>
      </c>
    </row>
    <row r="98" spans="26:29" s="32" customFormat="1" x14ac:dyDescent="0.25">
      <c r="Z98" s="33"/>
      <c r="AA98" s="32">
        <f>'OSNOVNA PLAČA'!A90</f>
        <v>81</v>
      </c>
      <c r="AB98" s="32" t="str">
        <f>'OSNOVNA PLAČA'!B90</f>
        <v>A81</v>
      </c>
      <c r="AC98" s="32" t="str">
        <f>IF(LEN('OSNOVNA PLAČA'!B98)&gt;0,CONCATENATE(TEXT('OSNOVNA PLAČA'!A98,0),"    ",   'OSNOVNA PLAČA'!B98),"")</f>
        <v>89    A89</v>
      </c>
    </row>
    <row r="99" spans="26:29" s="32" customFormat="1" x14ac:dyDescent="0.25">
      <c r="Z99" s="33"/>
      <c r="AA99" s="32">
        <f>'OSNOVNA PLAČA'!A91</f>
        <v>82</v>
      </c>
      <c r="AB99" s="32" t="str">
        <f>'OSNOVNA PLAČA'!B91</f>
        <v>A82</v>
      </c>
      <c r="AC99" s="32" t="str">
        <f>IF(LEN('OSNOVNA PLAČA'!B99)&gt;0,CONCATENATE(TEXT('OSNOVNA PLAČA'!A99,0),"    ",   'OSNOVNA PLAČA'!B99),"")</f>
        <v>90    A90</v>
      </c>
    </row>
    <row r="100" spans="26:29" s="32" customFormat="1" x14ac:dyDescent="0.25">
      <c r="Z100" s="33"/>
      <c r="AA100" s="32">
        <f>'OSNOVNA PLAČA'!A92</f>
        <v>83</v>
      </c>
      <c r="AB100" s="32" t="str">
        <f>'OSNOVNA PLAČA'!B92</f>
        <v>A83</v>
      </c>
      <c r="AC100" s="32" t="str">
        <f>IF(LEN('OSNOVNA PLAČA'!B100)&gt;0,CONCATENATE(TEXT('OSNOVNA PLAČA'!A100,0),"    ",   'OSNOVNA PLAČA'!B100),"")</f>
        <v>91    A91</v>
      </c>
    </row>
    <row r="101" spans="26:29" s="32" customFormat="1" x14ac:dyDescent="0.25">
      <c r="Z101" s="33"/>
      <c r="AA101" s="32">
        <f>'OSNOVNA PLAČA'!A93</f>
        <v>84</v>
      </c>
      <c r="AB101" s="32" t="str">
        <f>'OSNOVNA PLAČA'!B93</f>
        <v>A84</v>
      </c>
      <c r="AC101" s="32" t="str">
        <f>IF(LEN('OSNOVNA PLAČA'!B101)&gt;0,CONCATENATE(TEXT('OSNOVNA PLAČA'!A101,0),"    ",   'OSNOVNA PLAČA'!B101),"")</f>
        <v>92    A92</v>
      </c>
    </row>
    <row r="102" spans="26:29" s="32" customFormat="1" x14ac:dyDescent="0.25">
      <c r="Z102" s="33"/>
      <c r="AA102" s="32">
        <f>'OSNOVNA PLAČA'!A94</f>
        <v>85</v>
      </c>
      <c r="AB102" s="32" t="str">
        <f>'OSNOVNA PLAČA'!B94</f>
        <v>A85</v>
      </c>
      <c r="AC102" s="32" t="str">
        <f>IF(LEN('OSNOVNA PLAČA'!B102)&gt;0,CONCATENATE(TEXT('OSNOVNA PLAČA'!A102,0),"    ",   'OSNOVNA PLAČA'!B102),"")</f>
        <v>93    A93</v>
      </c>
    </row>
    <row r="103" spans="26:29" s="32" customFormat="1" x14ac:dyDescent="0.25">
      <c r="Z103" s="33"/>
      <c r="AA103" s="32">
        <f>'OSNOVNA PLAČA'!A95</f>
        <v>86</v>
      </c>
      <c r="AB103" s="32" t="str">
        <f>'OSNOVNA PLAČA'!B95</f>
        <v>A86</v>
      </c>
      <c r="AC103" s="32" t="str">
        <f>IF(LEN('OSNOVNA PLAČA'!B103)&gt;0,CONCATENATE(TEXT('OSNOVNA PLAČA'!A103,0),"    ",   'OSNOVNA PLAČA'!B103),"")</f>
        <v>94    A94</v>
      </c>
    </row>
    <row r="104" spans="26:29" s="32" customFormat="1" x14ac:dyDescent="0.25">
      <c r="Z104" s="33"/>
      <c r="AA104" s="32">
        <f>'OSNOVNA PLAČA'!A96</f>
        <v>87</v>
      </c>
      <c r="AB104" s="32" t="str">
        <f>'OSNOVNA PLAČA'!B96</f>
        <v>A87</v>
      </c>
      <c r="AC104" s="32" t="str">
        <f>IF(LEN('OSNOVNA PLAČA'!B104)&gt;0,CONCATENATE(TEXT('OSNOVNA PLAČA'!A104,0),"    ",   'OSNOVNA PLAČA'!B104),"")</f>
        <v>95    A95</v>
      </c>
    </row>
    <row r="105" spans="26:29" s="32" customFormat="1" x14ac:dyDescent="0.25">
      <c r="Z105" s="33"/>
      <c r="AA105" s="32">
        <f>'OSNOVNA PLAČA'!A97</f>
        <v>88</v>
      </c>
      <c r="AB105" s="32" t="str">
        <f>'OSNOVNA PLAČA'!B97</f>
        <v>A88</v>
      </c>
      <c r="AC105" s="32" t="str">
        <f>IF(LEN('OSNOVNA PLAČA'!B105)&gt;0,CONCATENATE(TEXT('OSNOVNA PLAČA'!A105,0),"    ",   'OSNOVNA PLAČA'!B105),"")</f>
        <v>96    A96</v>
      </c>
    </row>
    <row r="106" spans="26:29" s="32" customFormat="1" x14ac:dyDescent="0.25">
      <c r="Z106" s="33"/>
      <c r="AA106" s="32">
        <f>'OSNOVNA PLAČA'!A98</f>
        <v>89</v>
      </c>
      <c r="AB106" s="32" t="str">
        <f>'OSNOVNA PLAČA'!B98</f>
        <v>A89</v>
      </c>
      <c r="AC106" s="32" t="str">
        <f>IF(LEN('OSNOVNA PLAČA'!B106)&gt;0,CONCATENATE(TEXT('OSNOVNA PLAČA'!A106,0),"    ",   'OSNOVNA PLAČA'!B106),"")</f>
        <v>97    A97</v>
      </c>
    </row>
    <row r="107" spans="26:29" s="32" customFormat="1" x14ac:dyDescent="0.25">
      <c r="Z107" s="33"/>
      <c r="AA107" s="32">
        <f>'OSNOVNA PLAČA'!A99</f>
        <v>90</v>
      </c>
      <c r="AB107" s="32" t="str">
        <f>'OSNOVNA PLAČA'!B99</f>
        <v>A90</v>
      </c>
      <c r="AC107" s="32" t="str">
        <f>IF(LEN('OSNOVNA PLAČA'!B107)&gt;0,CONCATENATE(TEXT('OSNOVNA PLAČA'!A107,0),"    ",   'OSNOVNA PLAČA'!B107),"")</f>
        <v>98    A98</v>
      </c>
    </row>
    <row r="108" spans="26:29" s="32" customFormat="1" x14ac:dyDescent="0.25">
      <c r="Z108" s="33"/>
      <c r="AA108" s="32">
        <f>'OSNOVNA PLAČA'!A100</f>
        <v>91</v>
      </c>
      <c r="AB108" s="32" t="str">
        <f>'OSNOVNA PLAČA'!B100</f>
        <v>A91</v>
      </c>
      <c r="AC108" s="32" t="str">
        <f>IF(LEN('OSNOVNA PLAČA'!B108)&gt;0,CONCATENATE(TEXT('OSNOVNA PLAČA'!A108,0),"    ",   'OSNOVNA PLAČA'!B108),"")</f>
        <v>99    A99</v>
      </c>
    </row>
    <row r="109" spans="26:29" s="32" customFormat="1" x14ac:dyDescent="0.25">
      <c r="Z109" s="33"/>
      <c r="AA109" s="32">
        <f>'OSNOVNA PLAČA'!A101</f>
        <v>92</v>
      </c>
      <c r="AB109" s="32" t="str">
        <f>'OSNOVNA PLAČA'!B101</f>
        <v>A92</v>
      </c>
      <c r="AC109" s="32" t="str">
        <f>IF(LEN('OSNOVNA PLAČA'!B109)&gt;0,CONCATENATE(TEXT('OSNOVNA PLAČA'!A109,0),"    ",   'OSNOVNA PLAČA'!B109),"")</f>
        <v>100    A100</v>
      </c>
    </row>
    <row r="110" spans="26:29" s="32" customFormat="1" x14ac:dyDescent="0.25">
      <c r="Z110" s="33"/>
      <c r="AA110" s="32">
        <f>'OSNOVNA PLAČA'!A102</f>
        <v>93</v>
      </c>
      <c r="AB110" s="32" t="str">
        <f>'OSNOVNA PLAČA'!B102</f>
        <v>A93</v>
      </c>
      <c r="AC110" s="32" t="str">
        <f>IF(LEN('OSNOVNA PLAČA'!B110)&gt;0,CONCATENATE(TEXT('OSNOVNA PLAČA'!A110,0),"    ",   'OSNOVNA PLAČA'!B110),"")</f>
        <v>101    A101</v>
      </c>
    </row>
    <row r="111" spans="26:29" s="32" customFormat="1" x14ac:dyDescent="0.25">
      <c r="Z111" s="33"/>
      <c r="AA111" s="32">
        <f>'OSNOVNA PLAČA'!A103</f>
        <v>94</v>
      </c>
      <c r="AB111" s="32" t="str">
        <f>'OSNOVNA PLAČA'!B103</f>
        <v>A94</v>
      </c>
      <c r="AC111" s="32" t="str">
        <f>IF(LEN('OSNOVNA PLAČA'!B111)&gt;0,CONCATENATE(TEXT('OSNOVNA PLAČA'!A111,0),"    ",   'OSNOVNA PLAČA'!B111),"")</f>
        <v>102    A102</v>
      </c>
    </row>
    <row r="112" spans="26:29" s="32" customFormat="1" x14ac:dyDescent="0.25">
      <c r="Z112" s="33"/>
      <c r="AA112" s="32">
        <f>'OSNOVNA PLAČA'!A104</f>
        <v>95</v>
      </c>
      <c r="AB112" s="32" t="str">
        <f>'OSNOVNA PLAČA'!B104</f>
        <v>A95</v>
      </c>
      <c r="AC112" s="32" t="str">
        <f>IF(LEN('OSNOVNA PLAČA'!B112)&gt;0,CONCATENATE(TEXT('OSNOVNA PLAČA'!A112,0),"    ",   'OSNOVNA PLAČA'!B112),"")</f>
        <v>103    A103</v>
      </c>
    </row>
    <row r="113" spans="26:29" s="32" customFormat="1" x14ac:dyDescent="0.25">
      <c r="Z113" s="33"/>
      <c r="AA113" s="32">
        <f>'OSNOVNA PLAČA'!A105</f>
        <v>96</v>
      </c>
      <c r="AB113" s="32" t="str">
        <f>'OSNOVNA PLAČA'!B105</f>
        <v>A96</v>
      </c>
      <c r="AC113" s="32" t="str">
        <f>IF(LEN('OSNOVNA PLAČA'!B113)&gt;0,CONCATENATE(TEXT('OSNOVNA PLAČA'!A113,0),"    ",   'OSNOVNA PLAČA'!B113),"")</f>
        <v>104    A104</v>
      </c>
    </row>
    <row r="114" spans="26:29" s="32" customFormat="1" x14ac:dyDescent="0.25">
      <c r="Z114" s="33"/>
      <c r="AA114" s="32">
        <f>'OSNOVNA PLAČA'!A106</f>
        <v>97</v>
      </c>
      <c r="AB114" s="32" t="str">
        <f>'OSNOVNA PLAČA'!B106</f>
        <v>A97</v>
      </c>
      <c r="AC114" s="32" t="str">
        <f>IF(LEN('OSNOVNA PLAČA'!B114)&gt;0,CONCATENATE(TEXT('OSNOVNA PLAČA'!A114,0),"    ",   'OSNOVNA PLAČA'!B114),"")</f>
        <v>105    A105</v>
      </c>
    </row>
    <row r="115" spans="26:29" s="32" customFormat="1" x14ac:dyDescent="0.25">
      <c r="Z115" s="33"/>
      <c r="AA115" s="32">
        <f>'OSNOVNA PLAČA'!A107</f>
        <v>98</v>
      </c>
      <c r="AB115" s="32" t="str">
        <f>'OSNOVNA PLAČA'!B107</f>
        <v>A98</v>
      </c>
      <c r="AC115" s="32" t="str">
        <f>IF(LEN('OSNOVNA PLAČA'!B115)&gt;0,CONCATENATE(TEXT('OSNOVNA PLAČA'!A115,0),"    ",   'OSNOVNA PLAČA'!B115),"")</f>
        <v>106    A106</v>
      </c>
    </row>
    <row r="116" spans="26:29" s="32" customFormat="1" x14ac:dyDescent="0.25">
      <c r="Z116" s="33"/>
      <c r="AA116" s="32">
        <f>'OSNOVNA PLAČA'!A108</f>
        <v>99</v>
      </c>
      <c r="AB116" s="32" t="str">
        <f>'OSNOVNA PLAČA'!B108</f>
        <v>A99</v>
      </c>
      <c r="AC116" s="32" t="str">
        <f>IF(LEN('OSNOVNA PLAČA'!B116)&gt;0,CONCATENATE(TEXT('OSNOVNA PLAČA'!A116,0),"    ",   'OSNOVNA PLAČA'!B116),"")</f>
        <v>107    A107</v>
      </c>
    </row>
    <row r="117" spans="26:29" s="32" customFormat="1" x14ac:dyDescent="0.25">
      <c r="Z117" s="33"/>
      <c r="AA117" s="32">
        <f>'OSNOVNA PLAČA'!A109</f>
        <v>100</v>
      </c>
      <c r="AB117" s="32" t="str">
        <f>'OSNOVNA PLAČA'!B109</f>
        <v>A100</v>
      </c>
      <c r="AC117" s="32" t="str">
        <f>IF(LEN('OSNOVNA PLAČA'!B117)&gt;0,CONCATENATE(TEXT('OSNOVNA PLAČA'!A117,0),"    ",   'OSNOVNA PLAČA'!B117),"")</f>
        <v>108    A108</v>
      </c>
    </row>
    <row r="118" spans="26:29" s="32" customFormat="1" x14ac:dyDescent="0.25">
      <c r="Z118" s="33"/>
      <c r="AA118" s="32">
        <f>'OSNOVNA PLAČA'!A110</f>
        <v>101</v>
      </c>
      <c r="AB118" s="32" t="str">
        <f>'OSNOVNA PLAČA'!B110</f>
        <v>A101</v>
      </c>
      <c r="AC118" s="32" t="str">
        <f>IF(LEN('OSNOVNA PLAČA'!B118)&gt;0,CONCATENATE(TEXT('OSNOVNA PLAČA'!A118,0),"    ",   'OSNOVNA PLAČA'!B118),"")</f>
        <v>109    A109</v>
      </c>
    </row>
    <row r="119" spans="26:29" s="32" customFormat="1" x14ac:dyDescent="0.25">
      <c r="Z119" s="33"/>
      <c r="AA119" s="32">
        <f>'OSNOVNA PLAČA'!A111</f>
        <v>102</v>
      </c>
      <c r="AB119" s="32" t="str">
        <f>'OSNOVNA PLAČA'!B111</f>
        <v>A102</v>
      </c>
      <c r="AC119" s="32" t="str">
        <f>IF(LEN('OSNOVNA PLAČA'!B119)&gt;0,CONCATENATE(TEXT('OSNOVNA PLAČA'!A119,0),"    ",   'OSNOVNA PLAČA'!B119),"")</f>
        <v>110    A110</v>
      </c>
    </row>
    <row r="120" spans="26:29" s="32" customFormat="1" x14ac:dyDescent="0.25">
      <c r="Z120" s="33"/>
      <c r="AA120" s="32">
        <f>'OSNOVNA PLAČA'!A112</f>
        <v>103</v>
      </c>
      <c r="AB120" s="32" t="str">
        <f>'OSNOVNA PLAČA'!B112</f>
        <v>A103</v>
      </c>
      <c r="AC120" s="32" t="str">
        <f>IF(LEN('OSNOVNA PLAČA'!B120)&gt;0,CONCATENATE(TEXT('OSNOVNA PLAČA'!A120,0),"    ",   'OSNOVNA PLAČA'!B120),"")</f>
        <v>111    A111</v>
      </c>
    </row>
    <row r="121" spans="26:29" s="32" customFormat="1" x14ac:dyDescent="0.25">
      <c r="Z121" s="33"/>
      <c r="AA121" s="32">
        <f>'OSNOVNA PLAČA'!A113</f>
        <v>104</v>
      </c>
      <c r="AB121" s="32" t="str">
        <f>'OSNOVNA PLAČA'!B113</f>
        <v>A104</v>
      </c>
      <c r="AC121" s="32" t="str">
        <f>IF(LEN('OSNOVNA PLAČA'!B121)&gt;0,CONCATENATE(TEXT('OSNOVNA PLAČA'!A121,0),"    ",   'OSNOVNA PLAČA'!B121),"")</f>
        <v>112    A112</v>
      </c>
    </row>
    <row r="122" spans="26:29" s="32" customFormat="1" x14ac:dyDescent="0.25">
      <c r="Z122" s="33"/>
      <c r="AA122" s="32">
        <f>'OSNOVNA PLAČA'!A114</f>
        <v>105</v>
      </c>
      <c r="AB122" s="32" t="str">
        <f>'OSNOVNA PLAČA'!B114</f>
        <v>A105</v>
      </c>
      <c r="AC122" s="32" t="str">
        <f>IF(LEN('OSNOVNA PLAČA'!B122)&gt;0,CONCATENATE(TEXT('OSNOVNA PLAČA'!A122,0),"    ",   'OSNOVNA PLAČA'!B122),"")</f>
        <v>113    A113</v>
      </c>
    </row>
    <row r="123" spans="26:29" s="32" customFormat="1" x14ac:dyDescent="0.25">
      <c r="Z123" s="33"/>
      <c r="AA123" s="32">
        <f>'OSNOVNA PLAČA'!A115</f>
        <v>106</v>
      </c>
      <c r="AB123" s="32" t="str">
        <f>'OSNOVNA PLAČA'!B115</f>
        <v>A106</v>
      </c>
      <c r="AC123" s="32" t="str">
        <f>IF(LEN('OSNOVNA PLAČA'!B123)&gt;0,CONCATENATE(TEXT('OSNOVNA PLAČA'!A123,0),"    ",   'OSNOVNA PLAČA'!B123),"")</f>
        <v>114    A114</v>
      </c>
    </row>
    <row r="124" spans="26:29" s="32" customFormat="1" x14ac:dyDescent="0.25">
      <c r="Z124" s="33"/>
      <c r="AA124" s="32">
        <f>'OSNOVNA PLAČA'!A116</f>
        <v>107</v>
      </c>
      <c r="AB124" s="32" t="str">
        <f>'OSNOVNA PLAČA'!B116</f>
        <v>A107</v>
      </c>
      <c r="AC124" s="32" t="str">
        <f>IF(LEN('OSNOVNA PLAČA'!B124)&gt;0,CONCATENATE(TEXT('OSNOVNA PLAČA'!A124,0),"    ",   'OSNOVNA PLAČA'!B124),"")</f>
        <v>115    A115</v>
      </c>
    </row>
    <row r="125" spans="26:29" s="32" customFormat="1" x14ac:dyDescent="0.25">
      <c r="Z125" s="33"/>
      <c r="AA125" s="32">
        <f>'OSNOVNA PLAČA'!A117</f>
        <v>108</v>
      </c>
      <c r="AB125" s="32" t="str">
        <f>'OSNOVNA PLAČA'!B117</f>
        <v>A108</v>
      </c>
      <c r="AC125" s="32" t="str">
        <f>IF(LEN('OSNOVNA PLAČA'!B125)&gt;0,CONCATENATE(TEXT('OSNOVNA PLAČA'!A125,0),"    ",   'OSNOVNA PLAČA'!B125),"")</f>
        <v>116    A116</v>
      </c>
    </row>
    <row r="126" spans="26:29" s="32" customFormat="1" x14ac:dyDescent="0.25">
      <c r="Z126" s="33"/>
      <c r="AA126" s="32">
        <f>'OSNOVNA PLAČA'!A118</f>
        <v>109</v>
      </c>
      <c r="AB126" s="32" t="str">
        <f>'OSNOVNA PLAČA'!B118</f>
        <v>A109</v>
      </c>
      <c r="AC126" s="32" t="str">
        <f>IF(LEN('OSNOVNA PLAČA'!B126)&gt;0,CONCATENATE(TEXT('OSNOVNA PLAČA'!A126,0),"    ",   'OSNOVNA PLAČA'!B126),"")</f>
        <v>117    A117</v>
      </c>
    </row>
    <row r="127" spans="26:29" s="32" customFormat="1" x14ac:dyDescent="0.25">
      <c r="Z127" s="33"/>
      <c r="AA127" s="32">
        <f>'OSNOVNA PLAČA'!A119</f>
        <v>110</v>
      </c>
      <c r="AB127" s="32" t="str">
        <f>'OSNOVNA PLAČA'!B119</f>
        <v>A110</v>
      </c>
      <c r="AC127" s="32" t="str">
        <f>IF(LEN('OSNOVNA PLAČA'!B127)&gt;0,CONCATENATE(TEXT('OSNOVNA PLAČA'!A127,0),"    ",   'OSNOVNA PLAČA'!B127),"")</f>
        <v>118    A118</v>
      </c>
    </row>
    <row r="128" spans="26:29" s="32" customFormat="1" x14ac:dyDescent="0.25">
      <c r="Z128" s="33"/>
      <c r="AA128" s="32">
        <f>'OSNOVNA PLAČA'!A120</f>
        <v>111</v>
      </c>
      <c r="AB128" s="32" t="str">
        <f>'OSNOVNA PLAČA'!B120</f>
        <v>A111</v>
      </c>
      <c r="AC128" s="32" t="str">
        <f>IF(LEN('OSNOVNA PLAČA'!B128)&gt;0,CONCATENATE(TEXT('OSNOVNA PLAČA'!A128,0),"    ",   'OSNOVNA PLAČA'!B128),"")</f>
        <v>119    A119</v>
      </c>
    </row>
    <row r="129" spans="26:29" s="32" customFormat="1" x14ac:dyDescent="0.25">
      <c r="Z129" s="33"/>
      <c r="AA129" s="32">
        <f>'OSNOVNA PLAČA'!A121</f>
        <v>112</v>
      </c>
      <c r="AB129" s="32" t="str">
        <f>'OSNOVNA PLAČA'!B121</f>
        <v>A112</v>
      </c>
      <c r="AC129" s="32" t="str">
        <f>IF(LEN('OSNOVNA PLAČA'!B129)&gt;0,CONCATENATE(TEXT('OSNOVNA PLAČA'!A129,0),"    ",   'OSNOVNA PLAČA'!B129),"")</f>
        <v>120    A120</v>
      </c>
    </row>
    <row r="130" spans="26:29" s="32" customFormat="1" x14ac:dyDescent="0.25">
      <c r="Z130" s="33"/>
      <c r="AA130" s="32">
        <f>'OSNOVNA PLAČA'!A122</f>
        <v>113</v>
      </c>
      <c r="AB130" s="32" t="str">
        <f>'OSNOVNA PLAČA'!B122</f>
        <v>A113</v>
      </c>
      <c r="AC130" s="32" t="str">
        <f>IF(LEN('OSNOVNA PLAČA'!B130)&gt;0,CONCATENATE(TEXT('OSNOVNA PLAČA'!A130,0),"    ",   'OSNOVNA PLAČA'!B130),"")</f>
        <v>121    A121</v>
      </c>
    </row>
    <row r="131" spans="26:29" s="32" customFormat="1" x14ac:dyDescent="0.25">
      <c r="Z131" s="33"/>
      <c r="AA131" s="32">
        <f>'OSNOVNA PLAČA'!A123</f>
        <v>114</v>
      </c>
      <c r="AB131" s="32" t="str">
        <f>'OSNOVNA PLAČA'!B123</f>
        <v>A114</v>
      </c>
      <c r="AC131" s="32" t="str">
        <f>IF(LEN('OSNOVNA PLAČA'!B131)&gt;0,CONCATENATE(TEXT('OSNOVNA PLAČA'!A131,0),"    ",   'OSNOVNA PLAČA'!B131),"")</f>
        <v>122    A122</v>
      </c>
    </row>
    <row r="132" spans="26:29" s="32" customFormat="1" x14ac:dyDescent="0.25">
      <c r="Z132" s="33"/>
      <c r="AA132" s="32">
        <f>'OSNOVNA PLAČA'!A124</f>
        <v>115</v>
      </c>
      <c r="AB132" s="32" t="str">
        <f>'OSNOVNA PLAČA'!B124</f>
        <v>A115</v>
      </c>
      <c r="AC132" s="32" t="str">
        <f>IF(LEN('OSNOVNA PLAČA'!B132)&gt;0,CONCATENATE(TEXT('OSNOVNA PLAČA'!A132,0),"    ",   'OSNOVNA PLAČA'!B132),"")</f>
        <v>123    A123</v>
      </c>
    </row>
    <row r="133" spans="26:29" s="32" customFormat="1" x14ac:dyDescent="0.25">
      <c r="Z133" s="33"/>
      <c r="AA133" s="32">
        <f>'OSNOVNA PLAČA'!A125</f>
        <v>116</v>
      </c>
      <c r="AB133" s="32" t="str">
        <f>'OSNOVNA PLAČA'!B125</f>
        <v>A116</v>
      </c>
      <c r="AC133" s="32" t="str">
        <f>IF(LEN('OSNOVNA PLAČA'!B133)&gt;0,CONCATENATE(TEXT('OSNOVNA PLAČA'!A133,0),"    ",   'OSNOVNA PLAČA'!B133),"")</f>
        <v>124    A124</v>
      </c>
    </row>
    <row r="134" spans="26:29" s="32" customFormat="1" x14ac:dyDescent="0.25">
      <c r="Z134" s="33"/>
      <c r="AA134" s="32">
        <f>'OSNOVNA PLAČA'!A126</f>
        <v>117</v>
      </c>
      <c r="AB134" s="32" t="str">
        <f>'OSNOVNA PLAČA'!B126</f>
        <v>A117</v>
      </c>
      <c r="AC134" s="32" t="str">
        <f>IF(LEN('OSNOVNA PLAČA'!B134)&gt;0,CONCATENATE(TEXT('OSNOVNA PLAČA'!A134,0),"    ",   'OSNOVNA PLAČA'!B134),"")</f>
        <v>125    A125</v>
      </c>
    </row>
    <row r="135" spans="26:29" s="32" customFormat="1" x14ac:dyDescent="0.25">
      <c r="Z135" s="33"/>
      <c r="AA135" s="32">
        <f>'OSNOVNA PLAČA'!A127</f>
        <v>118</v>
      </c>
      <c r="AB135" s="32" t="str">
        <f>'OSNOVNA PLAČA'!B127</f>
        <v>A118</v>
      </c>
      <c r="AC135" s="32" t="str">
        <f>IF(LEN('OSNOVNA PLAČA'!B135)&gt;0,CONCATENATE(TEXT('OSNOVNA PLAČA'!A135,0),"    ",   'OSNOVNA PLAČA'!B135),"")</f>
        <v>126    A126</v>
      </c>
    </row>
    <row r="136" spans="26:29" s="32" customFormat="1" x14ac:dyDescent="0.25">
      <c r="Z136" s="33"/>
      <c r="AA136" s="32">
        <f>'OSNOVNA PLAČA'!A128</f>
        <v>119</v>
      </c>
      <c r="AB136" s="32" t="str">
        <f>'OSNOVNA PLAČA'!B128</f>
        <v>A119</v>
      </c>
      <c r="AC136" s="32" t="str">
        <f>IF(LEN('OSNOVNA PLAČA'!B136)&gt;0,CONCATENATE(TEXT('OSNOVNA PLAČA'!A136,0),"    ",   'OSNOVNA PLAČA'!B136),"")</f>
        <v>127    A127</v>
      </c>
    </row>
    <row r="137" spans="26:29" s="32" customFormat="1" x14ac:dyDescent="0.25">
      <c r="Z137" s="33"/>
      <c r="AA137" s="32">
        <f>'OSNOVNA PLAČA'!A129</f>
        <v>120</v>
      </c>
      <c r="AB137" s="32" t="str">
        <f>'OSNOVNA PLAČA'!B129</f>
        <v>A120</v>
      </c>
      <c r="AC137" s="32" t="str">
        <f>IF(LEN('OSNOVNA PLAČA'!B137)&gt;0,CONCATENATE(TEXT('OSNOVNA PLAČA'!A137,0),"    ",   'OSNOVNA PLAČA'!B137),"")</f>
        <v>128    A128</v>
      </c>
    </row>
    <row r="138" spans="26:29" s="32" customFormat="1" x14ac:dyDescent="0.25">
      <c r="Z138" s="33"/>
      <c r="AA138" s="32">
        <f>'OSNOVNA PLAČA'!A130</f>
        <v>121</v>
      </c>
      <c r="AB138" s="32" t="str">
        <f>'OSNOVNA PLAČA'!B130</f>
        <v>A121</v>
      </c>
      <c r="AC138" s="32" t="str">
        <f>IF(LEN('OSNOVNA PLAČA'!B138)&gt;0,CONCATENATE(TEXT('OSNOVNA PLAČA'!A138,0),"    ",   'OSNOVNA PLAČA'!B138),"")</f>
        <v>129    A129</v>
      </c>
    </row>
    <row r="139" spans="26:29" s="32" customFormat="1" x14ac:dyDescent="0.25">
      <c r="Z139" s="33"/>
      <c r="AA139" s="32">
        <f>'OSNOVNA PLAČA'!A131</f>
        <v>122</v>
      </c>
      <c r="AB139" s="32" t="str">
        <f>'OSNOVNA PLAČA'!B131</f>
        <v>A122</v>
      </c>
      <c r="AC139" s="32" t="str">
        <f>IF(LEN('OSNOVNA PLAČA'!B139)&gt;0,CONCATENATE(TEXT('OSNOVNA PLAČA'!A139,0),"    ",   'OSNOVNA PLAČA'!B139),"")</f>
        <v>130    A130</v>
      </c>
    </row>
    <row r="140" spans="26:29" s="32" customFormat="1" x14ac:dyDescent="0.25">
      <c r="Z140" s="33"/>
      <c r="AA140" s="32">
        <f>'OSNOVNA PLAČA'!A132</f>
        <v>123</v>
      </c>
      <c r="AB140" s="32" t="str">
        <f>'OSNOVNA PLAČA'!B132</f>
        <v>A123</v>
      </c>
      <c r="AC140" s="32" t="str">
        <f>IF(LEN('OSNOVNA PLAČA'!B140)&gt;0,CONCATENATE(TEXT('OSNOVNA PLAČA'!A140,0),"    ",   'OSNOVNA PLAČA'!B140),"")</f>
        <v>131    A131</v>
      </c>
    </row>
    <row r="141" spans="26:29" s="32" customFormat="1" x14ac:dyDescent="0.25">
      <c r="Z141" s="33"/>
      <c r="AA141" s="32">
        <f>'OSNOVNA PLAČA'!A133</f>
        <v>124</v>
      </c>
      <c r="AB141" s="32" t="str">
        <f>'OSNOVNA PLAČA'!B133</f>
        <v>A124</v>
      </c>
      <c r="AC141" s="32" t="str">
        <f>IF(LEN('OSNOVNA PLAČA'!B141)&gt;0,CONCATENATE(TEXT('OSNOVNA PLAČA'!A141,0),"    ",   'OSNOVNA PLAČA'!B141),"")</f>
        <v>132    A132</v>
      </c>
    </row>
    <row r="142" spans="26:29" s="32" customFormat="1" x14ac:dyDescent="0.25">
      <c r="Z142" s="33"/>
      <c r="AA142" s="32">
        <f>'OSNOVNA PLAČA'!A134</f>
        <v>125</v>
      </c>
      <c r="AB142" s="32" t="str">
        <f>'OSNOVNA PLAČA'!B134</f>
        <v>A125</v>
      </c>
      <c r="AC142" s="32" t="str">
        <f>IF(LEN('OSNOVNA PLAČA'!B142)&gt;0,CONCATENATE(TEXT('OSNOVNA PLAČA'!A142,0),"    ",   'OSNOVNA PLAČA'!B142),"")</f>
        <v>133    A133</v>
      </c>
    </row>
    <row r="143" spans="26:29" s="32" customFormat="1" x14ac:dyDescent="0.25">
      <c r="Z143" s="33"/>
      <c r="AA143" s="32">
        <f>'OSNOVNA PLAČA'!A135</f>
        <v>126</v>
      </c>
      <c r="AB143" s="32" t="str">
        <f>'OSNOVNA PLAČA'!B135</f>
        <v>A126</v>
      </c>
      <c r="AC143" s="32" t="str">
        <f>IF(LEN('OSNOVNA PLAČA'!B143)&gt;0,CONCATENATE(TEXT('OSNOVNA PLAČA'!A143,0),"    ",   'OSNOVNA PLAČA'!B143),"")</f>
        <v>134    A134</v>
      </c>
    </row>
    <row r="144" spans="26:29" s="32" customFormat="1" x14ac:dyDescent="0.25">
      <c r="Z144" s="33"/>
      <c r="AA144" s="32">
        <f>'OSNOVNA PLAČA'!A136</f>
        <v>127</v>
      </c>
      <c r="AB144" s="32" t="str">
        <f>'OSNOVNA PLAČA'!B136</f>
        <v>A127</v>
      </c>
      <c r="AC144" s="32" t="str">
        <f>IF(LEN('OSNOVNA PLAČA'!B144)&gt;0,CONCATENATE(TEXT('OSNOVNA PLAČA'!A144,0),"    ",   'OSNOVNA PLAČA'!B144),"")</f>
        <v>135    A135</v>
      </c>
    </row>
    <row r="145" spans="26:29" s="32" customFormat="1" x14ac:dyDescent="0.25">
      <c r="Z145" s="33"/>
      <c r="AA145" s="32">
        <f>'OSNOVNA PLAČA'!A137</f>
        <v>128</v>
      </c>
      <c r="AB145" s="32" t="str">
        <f>'OSNOVNA PLAČA'!B137</f>
        <v>A128</v>
      </c>
      <c r="AC145" s="32" t="str">
        <f>IF(LEN('OSNOVNA PLAČA'!B145)&gt;0,CONCATENATE(TEXT('OSNOVNA PLAČA'!A145,0),"    ",   'OSNOVNA PLAČA'!B145),"")</f>
        <v>136    A136</v>
      </c>
    </row>
    <row r="146" spans="26:29" s="32" customFormat="1" x14ac:dyDescent="0.25">
      <c r="Z146" s="33"/>
      <c r="AA146" s="32">
        <f>'OSNOVNA PLAČA'!A138</f>
        <v>129</v>
      </c>
      <c r="AB146" s="32" t="str">
        <f>'OSNOVNA PLAČA'!B138</f>
        <v>A129</v>
      </c>
      <c r="AC146" s="32" t="str">
        <f>IF(LEN('OSNOVNA PLAČA'!B146)&gt;0,CONCATENATE(TEXT('OSNOVNA PLAČA'!A146,0),"    ",   'OSNOVNA PLAČA'!B146),"")</f>
        <v>137    A137</v>
      </c>
    </row>
    <row r="147" spans="26:29" s="32" customFormat="1" x14ac:dyDescent="0.25">
      <c r="Z147" s="33"/>
      <c r="AA147" s="32">
        <f>'OSNOVNA PLAČA'!A139</f>
        <v>130</v>
      </c>
      <c r="AB147" s="32" t="str">
        <f>'OSNOVNA PLAČA'!B139</f>
        <v>A130</v>
      </c>
      <c r="AC147" s="32" t="str">
        <f>IF(LEN('OSNOVNA PLAČA'!B147)&gt;0,CONCATENATE(TEXT('OSNOVNA PLAČA'!A147,0),"    ",   'OSNOVNA PLAČA'!B147),"")</f>
        <v>138    A138</v>
      </c>
    </row>
    <row r="148" spans="26:29" s="32" customFormat="1" x14ac:dyDescent="0.25">
      <c r="Z148" s="33"/>
      <c r="AA148" s="32">
        <f>'OSNOVNA PLAČA'!A140</f>
        <v>131</v>
      </c>
      <c r="AB148" s="32" t="str">
        <f>'OSNOVNA PLAČA'!B140</f>
        <v>A131</v>
      </c>
      <c r="AC148" s="32" t="str">
        <f>IF(LEN('OSNOVNA PLAČA'!B148)&gt;0,CONCATENATE(TEXT('OSNOVNA PLAČA'!A148,0),"    ",   'OSNOVNA PLAČA'!B148),"")</f>
        <v>139    A139</v>
      </c>
    </row>
    <row r="149" spans="26:29" s="32" customFormat="1" x14ac:dyDescent="0.25">
      <c r="Z149" s="33"/>
      <c r="AA149" s="32">
        <f>'OSNOVNA PLAČA'!A141</f>
        <v>132</v>
      </c>
      <c r="AB149" s="32" t="str">
        <f>'OSNOVNA PLAČA'!B141</f>
        <v>A132</v>
      </c>
      <c r="AC149" s="32" t="str">
        <f>IF(LEN('OSNOVNA PLAČA'!B149)&gt;0,CONCATENATE(TEXT('OSNOVNA PLAČA'!A149,0),"    ",   'OSNOVNA PLAČA'!B149),"")</f>
        <v>140    A140</v>
      </c>
    </row>
    <row r="150" spans="26:29" s="32" customFormat="1" x14ac:dyDescent="0.25">
      <c r="Z150" s="33"/>
      <c r="AA150" s="32">
        <f>'OSNOVNA PLAČA'!A142</f>
        <v>133</v>
      </c>
      <c r="AB150" s="32" t="str">
        <f>'OSNOVNA PLAČA'!B142</f>
        <v>A133</v>
      </c>
      <c r="AC150" s="32" t="str">
        <f>IF(LEN('OSNOVNA PLAČA'!B150)&gt;0,CONCATENATE(TEXT('OSNOVNA PLAČA'!A150,0),"    ",   'OSNOVNA PLAČA'!B150),"")</f>
        <v>141    A141</v>
      </c>
    </row>
    <row r="151" spans="26:29" s="32" customFormat="1" x14ac:dyDescent="0.25">
      <c r="Z151" s="33"/>
      <c r="AA151" s="32">
        <f>'OSNOVNA PLAČA'!A143</f>
        <v>134</v>
      </c>
      <c r="AB151" s="32" t="str">
        <f>'OSNOVNA PLAČA'!B143</f>
        <v>A134</v>
      </c>
      <c r="AC151" s="32" t="str">
        <f>IF(LEN('OSNOVNA PLAČA'!B151)&gt;0,CONCATENATE(TEXT('OSNOVNA PLAČA'!A151,0),"    ",   'OSNOVNA PLAČA'!B151),"")</f>
        <v>142    A142</v>
      </c>
    </row>
    <row r="152" spans="26:29" s="32" customFormat="1" x14ac:dyDescent="0.25">
      <c r="Z152" s="33"/>
      <c r="AA152" s="32">
        <f>'OSNOVNA PLAČA'!A144</f>
        <v>135</v>
      </c>
      <c r="AB152" s="32" t="str">
        <f>'OSNOVNA PLAČA'!B144</f>
        <v>A135</v>
      </c>
      <c r="AC152" s="32" t="str">
        <f>IF(LEN('OSNOVNA PLAČA'!B152)&gt;0,CONCATENATE(TEXT('OSNOVNA PLAČA'!A152,0),"    ",   'OSNOVNA PLAČA'!B152),"")</f>
        <v>143    A143</v>
      </c>
    </row>
    <row r="153" spans="26:29" s="32" customFormat="1" x14ac:dyDescent="0.25">
      <c r="Z153" s="33"/>
      <c r="AA153" s="32">
        <f>'OSNOVNA PLAČA'!A145</f>
        <v>136</v>
      </c>
      <c r="AB153" s="32" t="str">
        <f>'OSNOVNA PLAČA'!B145</f>
        <v>A136</v>
      </c>
      <c r="AC153" s="32" t="str">
        <f>IF(LEN('OSNOVNA PLAČA'!B153)&gt;0,CONCATENATE(TEXT('OSNOVNA PLAČA'!A153,0),"    ",   'OSNOVNA PLAČA'!B153),"")</f>
        <v>144    A144</v>
      </c>
    </row>
    <row r="154" spans="26:29" s="32" customFormat="1" x14ac:dyDescent="0.25">
      <c r="Z154" s="33"/>
      <c r="AA154" s="32">
        <f>'OSNOVNA PLAČA'!A146</f>
        <v>137</v>
      </c>
      <c r="AB154" s="32" t="str">
        <f>'OSNOVNA PLAČA'!B146</f>
        <v>A137</v>
      </c>
      <c r="AC154" s="32" t="str">
        <f>IF(LEN('OSNOVNA PLAČA'!B154)&gt;0,CONCATENATE(TEXT('OSNOVNA PLAČA'!A154,0),"    ",   'OSNOVNA PLAČA'!B154),"")</f>
        <v>145    A145</v>
      </c>
    </row>
    <row r="155" spans="26:29" s="32" customFormat="1" x14ac:dyDescent="0.25">
      <c r="Z155" s="33"/>
      <c r="AA155" s="32">
        <f>'OSNOVNA PLAČA'!A147</f>
        <v>138</v>
      </c>
      <c r="AB155" s="32" t="str">
        <f>'OSNOVNA PLAČA'!B147</f>
        <v>A138</v>
      </c>
      <c r="AC155" s="32" t="str">
        <f>IF(LEN('OSNOVNA PLAČA'!B155)&gt;0,CONCATENATE(TEXT('OSNOVNA PLAČA'!A155,0),"    ",   'OSNOVNA PLAČA'!B155),"")</f>
        <v>146    A146</v>
      </c>
    </row>
    <row r="156" spans="26:29" s="32" customFormat="1" x14ac:dyDescent="0.25">
      <c r="Z156" s="33"/>
      <c r="AA156" s="32">
        <f>'OSNOVNA PLAČA'!A148</f>
        <v>139</v>
      </c>
      <c r="AB156" s="32" t="str">
        <f>'OSNOVNA PLAČA'!B148</f>
        <v>A139</v>
      </c>
      <c r="AC156" s="32" t="str">
        <f>IF(LEN('OSNOVNA PLAČA'!B156)&gt;0,CONCATENATE(TEXT('OSNOVNA PLAČA'!A156,0),"    ",   'OSNOVNA PLAČA'!B156),"")</f>
        <v>147    A147</v>
      </c>
    </row>
    <row r="157" spans="26:29" s="32" customFormat="1" x14ac:dyDescent="0.25">
      <c r="Z157" s="33"/>
      <c r="AA157" s="32">
        <f>'OSNOVNA PLAČA'!A149</f>
        <v>140</v>
      </c>
      <c r="AB157" s="32" t="str">
        <f>'OSNOVNA PLAČA'!B149</f>
        <v>A140</v>
      </c>
      <c r="AC157" s="32" t="str">
        <f>IF(LEN('OSNOVNA PLAČA'!B157)&gt;0,CONCATENATE(TEXT('OSNOVNA PLAČA'!A157,0),"    ",   'OSNOVNA PLAČA'!B157),"")</f>
        <v>148    A148</v>
      </c>
    </row>
    <row r="158" spans="26:29" s="32" customFormat="1" x14ac:dyDescent="0.25">
      <c r="Z158" s="33"/>
      <c r="AA158" s="32">
        <f>'OSNOVNA PLAČA'!A150</f>
        <v>141</v>
      </c>
      <c r="AB158" s="32" t="str">
        <f>'OSNOVNA PLAČA'!B150</f>
        <v>A141</v>
      </c>
      <c r="AC158" s="32" t="str">
        <f>IF(LEN('OSNOVNA PLAČA'!B158)&gt;0,CONCATENATE(TEXT('OSNOVNA PLAČA'!A158,0),"    ",   'OSNOVNA PLAČA'!B158),"")</f>
        <v>149    A149</v>
      </c>
    </row>
    <row r="159" spans="26:29" s="32" customFormat="1" x14ac:dyDescent="0.25">
      <c r="Z159" s="33"/>
      <c r="AA159" s="32">
        <f>'OSNOVNA PLAČA'!A151</f>
        <v>142</v>
      </c>
      <c r="AB159" s="32" t="str">
        <f>'OSNOVNA PLAČA'!B151</f>
        <v>A142</v>
      </c>
      <c r="AC159" s="32" t="str">
        <f>IF(LEN('OSNOVNA PLAČA'!B159)&gt;0,CONCATENATE(TEXT('OSNOVNA PLAČA'!A159,0),"    ",   'OSNOVNA PLAČA'!B159),"")</f>
        <v>150    A150</v>
      </c>
    </row>
    <row r="160" spans="26:29" s="32" customFormat="1" x14ac:dyDescent="0.25">
      <c r="Z160" s="33"/>
      <c r="AA160" s="32">
        <f>'OSNOVNA PLAČA'!A152</f>
        <v>143</v>
      </c>
      <c r="AB160" s="32" t="str">
        <f>'OSNOVNA PLAČA'!B152</f>
        <v>A143</v>
      </c>
      <c r="AC160" s="32" t="str">
        <f>IF(LEN('OSNOVNA PLAČA'!B160)&gt;0,CONCATENATE(TEXT('OSNOVNA PLAČA'!A160,0),"    ",   'OSNOVNA PLAČA'!B160),"")</f>
        <v>151    A151</v>
      </c>
    </row>
    <row r="161" spans="26:29" s="32" customFormat="1" x14ac:dyDescent="0.25">
      <c r="Z161" s="33"/>
      <c r="AA161" s="32">
        <f>'OSNOVNA PLAČA'!A153</f>
        <v>144</v>
      </c>
      <c r="AB161" s="32" t="str">
        <f>'OSNOVNA PLAČA'!B153</f>
        <v>A144</v>
      </c>
      <c r="AC161" s="32" t="str">
        <f>IF(LEN('OSNOVNA PLAČA'!B161)&gt;0,CONCATENATE(TEXT('OSNOVNA PLAČA'!A161,0),"    ",   'OSNOVNA PLAČA'!B161),"")</f>
        <v>152    A152</v>
      </c>
    </row>
    <row r="162" spans="26:29" s="32" customFormat="1" x14ac:dyDescent="0.25">
      <c r="Z162" s="33"/>
      <c r="AA162" s="32">
        <f>'OSNOVNA PLAČA'!A154</f>
        <v>145</v>
      </c>
      <c r="AB162" s="32" t="str">
        <f>'OSNOVNA PLAČA'!B154</f>
        <v>A145</v>
      </c>
      <c r="AC162" s="32" t="str">
        <f>IF(LEN('OSNOVNA PLAČA'!B162)&gt;0,CONCATENATE(TEXT('OSNOVNA PLAČA'!A162,0),"    ",   'OSNOVNA PLAČA'!B162),"")</f>
        <v>153    A153</v>
      </c>
    </row>
    <row r="163" spans="26:29" s="32" customFormat="1" x14ac:dyDescent="0.25">
      <c r="Z163" s="33"/>
      <c r="AA163" s="32">
        <f>'OSNOVNA PLAČA'!A155</f>
        <v>146</v>
      </c>
      <c r="AB163" s="32" t="str">
        <f>'OSNOVNA PLAČA'!B155</f>
        <v>A146</v>
      </c>
      <c r="AC163" s="32" t="str">
        <f>IF(LEN('OSNOVNA PLAČA'!B163)&gt;0,CONCATENATE(TEXT('OSNOVNA PLAČA'!A163,0),"    ",   'OSNOVNA PLAČA'!B163),"")</f>
        <v>154    A154</v>
      </c>
    </row>
    <row r="164" spans="26:29" s="32" customFormat="1" x14ac:dyDescent="0.25">
      <c r="Z164" s="33"/>
      <c r="AA164" s="32">
        <f>'OSNOVNA PLAČA'!A156</f>
        <v>147</v>
      </c>
      <c r="AB164" s="32" t="str">
        <f>'OSNOVNA PLAČA'!B156</f>
        <v>A147</v>
      </c>
      <c r="AC164" s="32" t="str">
        <f>IF(LEN('OSNOVNA PLAČA'!B164)&gt;0,CONCATENATE(TEXT('OSNOVNA PLAČA'!A164,0),"    ",   'OSNOVNA PLAČA'!B164),"")</f>
        <v>155    A155</v>
      </c>
    </row>
    <row r="165" spans="26:29" s="32" customFormat="1" x14ac:dyDescent="0.25">
      <c r="Z165" s="33"/>
      <c r="AA165" s="32">
        <f>'OSNOVNA PLAČA'!A157</f>
        <v>148</v>
      </c>
      <c r="AB165" s="32" t="str">
        <f>'OSNOVNA PLAČA'!B157</f>
        <v>A148</v>
      </c>
      <c r="AC165" s="32" t="str">
        <f>IF(LEN('OSNOVNA PLAČA'!B165)&gt;0,CONCATENATE(TEXT('OSNOVNA PLAČA'!A165,0),"    ",   'OSNOVNA PLAČA'!B165),"")</f>
        <v>156    A156</v>
      </c>
    </row>
    <row r="166" spans="26:29" s="32" customFormat="1" x14ac:dyDescent="0.25">
      <c r="Z166" s="33"/>
      <c r="AA166" s="32">
        <f>'OSNOVNA PLAČA'!A158</f>
        <v>149</v>
      </c>
      <c r="AB166" s="32" t="str">
        <f>'OSNOVNA PLAČA'!B158</f>
        <v>A149</v>
      </c>
      <c r="AC166" s="32" t="str">
        <f>IF(LEN('OSNOVNA PLAČA'!B166)&gt;0,CONCATENATE(TEXT('OSNOVNA PLAČA'!A166,0),"    ",   'OSNOVNA PLAČA'!B166),"")</f>
        <v>157    A157</v>
      </c>
    </row>
    <row r="167" spans="26:29" s="32" customFormat="1" x14ac:dyDescent="0.25">
      <c r="Z167" s="33"/>
      <c r="AA167" s="32">
        <f>'OSNOVNA PLAČA'!A159</f>
        <v>150</v>
      </c>
      <c r="AB167" s="32" t="str">
        <f>'OSNOVNA PLAČA'!B159</f>
        <v>A150</v>
      </c>
      <c r="AC167" s="32" t="str">
        <f>IF(LEN('OSNOVNA PLAČA'!B167)&gt;0,CONCATENATE(TEXT('OSNOVNA PLAČA'!A167,0),"    ",   'OSNOVNA PLAČA'!B167),"")</f>
        <v>158    A158</v>
      </c>
    </row>
    <row r="168" spans="26:29" s="32" customFormat="1" x14ac:dyDescent="0.25">
      <c r="Z168" s="33"/>
      <c r="AA168" s="32">
        <f>'OSNOVNA PLAČA'!A160</f>
        <v>151</v>
      </c>
      <c r="AB168" s="32" t="str">
        <f>'OSNOVNA PLAČA'!B160</f>
        <v>A151</v>
      </c>
      <c r="AC168" s="32" t="str">
        <f>IF(LEN('OSNOVNA PLAČA'!B168)&gt;0,CONCATENATE(TEXT('OSNOVNA PLAČA'!A168,0),"    ",   'OSNOVNA PLAČA'!B168),"")</f>
        <v>159    A159</v>
      </c>
    </row>
    <row r="169" spans="26:29" s="32" customFormat="1" x14ac:dyDescent="0.25">
      <c r="Z169" s="33"/>
      <c r="AA169" s="32">
        <f>'OSNOVNA PLAČA'!A161</f>
        <v>152</v>
      </c>
      <c r="AB169" s="32" t="str">
        <f>'OSNOVNA PLAČA'!B161</f>
        <v>A152</v>
      </c>
      <c r="AC169" s="32" t="str">
        <f>IF(LEN('OSNOVNA PLAČA'!B169)&gt;0,CONCATENATE(TEXT('OSNOVNA PLAČA'!A169,0),"    ",   'OSNOVNA PLAČA'!B169),"")</f>
        <v>160    A160</v>
      </c>
    </row>
    <row r="170" spans="26:29" s="32" customFormat="1" x14ac:dyDescent="0.25">
      <c r="Z170" s="33"/>
      <c r="AA170" s="32">
        <f>'OSNOVNA PLAČA'!A162</f>
        <v>153</v>
      </c>
      <c r="AB170" s="32" t="str">
        <f>'OSNOVNA PLAČA'!B162</f>
        <v>A153</v>
      </c>
      <c r="AC170" s="32" t="str">
        <f>IF(LEN('OSNOVNA PLAČA'!B170)&gt;0,CONCATENATE(TEXT('OSNOVNA PLAČA'!A170,0),"    ",   'OSNOVNA PLAČA'!B170),"")</f>
        <v>161    A161</v>
      </c>
    </row>
    <row r="171" spans="26:29" s="32" customFormat="1" x14ac:dyDescent="0.25">
      <c r="Z171" s="33"/>
      <c r="AA171" s="32">
        <f>'OSNOVNA PLAČA'!A163</f>
        <v>154</v>
      </c>
      <c r="AB171" s="32" t="str">
        <f>'OSNOVNA PLAČA'!B163</f>
        <v>A154</v>
      </c>
      <c r="AC171" s="32" t="str">
        <f>IF(LEN('OSNOVNA PLAČA'!B171)&gt;0,CONCATENATE(TEXT('OSNOVNA PLAČA'!A171,0),"    ",   'OSNOVNA PLAČA'!B171),"")</f>
        <v>162    A162</v>
      </c>
    </row>
    <row r="172" spans="26:29" s="32" customFormat="1" x14ac:dyDescent="0.25">
      <c r="Z172" s="33"/>
      <c r="AA172" s="32">
        <f>'OSNOVNA PLAČA'!A164</f>
        <v>155</v>
      </c>
      <c r="AB172" s="32" t="str">
        <f>'OSNOVNA PLAČA'!B164</f>
        <v>A155</v>
      </c>
      <c r="AC172" s="32" t="str">
        <f>IF(LEN('OSNOVNA PLAČA'!B172)&gt;0,CONCATENATE(TEXT('OSNOVNA PLAČA'!A172,0),"    ",   'OSNOVNA PLAČA'!B172),"")</f>
        <v>163    A163</v>
      </c>
    </row>
    <row r="173" spans="26:29" s="32" customFormat="1" x14ac:dyDescent="0.25">
      <c r="Z173" s="33"/>
      <c r="AA173" s="32">
        <f>'OSNOVNA PLAČA'!A165</f>
        <v>156</v>
      </c>
      <c r="AB173" s="32" t="str">
        <f>'OSNOVNA PLAČA'!B165</f>
        <v>A156</v>
      </c>
      <c r="AC173" s="32" t="str">
        <f>IF(LEN('OSNOVNA PLAČA'!B173)&gt;0,CONCATENATE(TEXT('OSNOVNA PLAČA'!A173,0),"    ",   'OSNOVNA PLAČA'!B173),"")</f>
        <v>164    A164</v>
      </c>
    </row>
    <row r="174" spans="26:29" s="32" customFormat="1" x14ac:dyDescent="0.25">
      <c r="Z174" s="33"/>
      <c r="AA174" s="32">
        <f>'OSNOVNA PLAČA'!A166</f>
        <v>157</v>
      </c>
      <c r="AB174" s="32" t="str">
        <f>'OSNOVNA PLAČA'!B166</f>
        <v>A157</v>
      </c>
      <c r="AC174" s="32" t="str">
        <f>IF(LEN('OSNOVNA PLAČA'!B174)&gt;0,CONCATENATE(TEXT('OSNOVNA PLAČA'!A174,0),"    ",   'OSNOVNA PLAČA'!B174),"")</f>
        <v>165    A165</v>
      </c>
    </row>
    <row r="175" spans="26:29" s="32" customFormat="1" x14ac:dyDescent="0.25">
      <c r="Z175" s="33"/>
      <c r="AA175" s="32">
        <f>'OSNOVNA PLAČA'!A167</f>
        <v>158</v>
      </c>
      <c r="AB175" s="32" t="str">
        <f>'OSNOVNA PLAČA'!B167</f>
        <v>A158</v>
      </c>
      <c r="AC175" s="32" t="str">
        <f>IF(LEN('OSNOVNA PLAČA'!B175)&gt;0,CONCATENATE(TEXT('OSNOVNA PLAČA'!A175,0),"    ",   'OSNOVNA PLAČA'!B175),"")</f>
        <v>166    A166</v>
      </c>
    </row>
    <row r="176" spans="26:29" s="32" customFormat="1" x14ac:dyDescent="0.25">
      <c r="Z176" s="33"/>
      <c r="AA176" s="32">
        <f>'OSNOVNA PLAČA'!A168</f>
        <v>159</v>
      </c>
      <c r="AB176" s="32" t="str">
        <f>'OSNOVNA PLAČA'!B168</f>
        <v>A159</v>
      </c>
      <c r="AC176" s="32" t="str">
        <f>IF(LEN('OSNOVNA PLAČA'!B176)&gt;0,CONCATENATE(TEXT('OSNOVNA PLAČA'!A176,0),"    ",   'OSNOVNA PLAČA'!B176),"")</f>
        <v>167    A167</v>
      </c>
    </row>
    <row r="177" spans="26:29" s="32" customFormat="1" x14ac:dyDescent="0.25">
      <c r="Z177" s="33"/>
      <c r="AA177" s="32">
        <f>'OSNOVNA PLAČA'!A169</f>
        <v>160</v>
      </c>
      <c r="AB177" s="32" t="str">
        <f>'OSNOVNA PLAČA'!B169</f>
        <v>A160</v>
      </c>
      <c r="AC177" s="32" t="str">
        <f>IF(LEN('OSNOVNA PLAČA'!B177)&gt;0,CONCATENATE(TEXT('OSNOVNA PLAČA'!A177,0),"    ",   'OSNOVNA PLAČA'!B177),"")</f>
        <v>168    A168</v>
      </c>
    </row>
    <row r="178" spans="26:29" s="32" customFormat="1" x14ac:dyDescent="0.25">
      <c r="Z178" s="33"/>
      <c r="AA178" s="32">
        <f>'OSNOVNA PLAČA'!A170</f>
        <v>161</v>
      </c>
      <c r="AB178" s="32" t="str">
        <f>'OSNOVNA PLAČA'!B170</f>
        <v>A161</v>
      </c>
      <c r="AC178" s="32" t="str">
        <f>IF(LEN('OSNOVNA PLAČA'!B178)&gt;0,CONCATENATE(TEXT('OSNOVNA PLAČA'!A178,0),"    ",   'OSNOVNA PLAČA'!B178),"")</f>
        <v>169    A169</v>
      </c>
    </row>
    <row r="179" spans="26:29" s="32" customFormat="1" x14ac:dyDescent="0.25">
      <c r="Z179" s="33"/>
      <c r="AA179" s="32">
        <f>'OSNOVNA PLAČA'!A171</f>
        <v>162</v>
      </c>
      <c r="AB179" s="32" t="str">
        <f>'OSNOVNA PLAČA'!B171</f>
        <v>A162</v>
      </c>
      <c r="AC179" s="32" t="str">
        <f>IF(LEN('OSNOVNA PLAČA'!B179)&gt;0,CONCATENATE(TEXT('OSNOVNA PLAČA'!A179,0),"    ",   'OSNOVNA PLAČA'!B179),"")</f>
        <v>170    A170</v>
      </c>
    </row>
    <row r="180" spans="26:29" s="32" customFormat="1" x14ac:dyDescent="0.25">
      <c r="Z180" s="33"/>
      <c r="AA180" s="32">
        <f>'OSNOVNA PLAČA'!A172</f>
        <v>163</v>
      </c>
      <c r="AB180" s="32" t="str">
        <f>'OSNOVNA PLAČA'!B172</f>
        <v>A163</v>
      </c>
      <c r="AC180" s="32" t="str">
        <f>IF(LEN('OSNOVNA PLAČA'!B180)&gt;0,CONCATENATE(TEXT('OSNOVNA PLAČA'!A180,0),"    ",   'OSNOVNA PLAČA'!B180),"")</f>
        <v>171    A171</v>
      </c>
    </row>
    <row r="181" spans="26:29" s="32" customFormat="1" x14ac:dyDescent="0.25">
      <c r="Z181" s="33"/>
      <c r="AA181" s="32">
        <f>'OSNOVNA PLAČA'!A173</f>
        <v>164</v>
      </c>
      <c r="AB181" s="32" t="str">
        <f>'OSNOVNA PLAČA'!B173</f>
        <v>A164</v>
      </c>
      <c r="AC181" s="32" t="str">
        <f>IF(LEN('OSNOVNA PLAČA'!B181)&gt;0,CONCATENATE(TEXT('OSNOVNA PLAČA'!A181,0),"    ",   'OSNOVNA PLAČA'!B181),"")</f>
        <v>172    A172</v>
      </c>
    </row>
    <row r="182" spans="26:29" s="32" customFormat="1" x14ac:dyDescent="0.25">
      <c r="Z182" s="33"/>
      <c r="AA182" s="32">
        <f>'OSNOVNA PLAČA'!A174</f>
        <v>165</v>
      </c>
      <c r="AB182" s="32" t="str">
        <f>'OSNOVNA PLAČA'!B174</f>
        <v>A165</v>
      </c>
      <c r="AC182" s="32" t="str">
        <f>IF(LEN('OSNOVNA PLAČA'!B182)&gt;0,CONCATENATE(TEXT('OSNOVNA PLAČA'!A182,0),"    ",   'OSNOVNA PLAČA'!B182),"")</f>
        <v>173    A173</v>
      </c>
    </row>
    <row r="183" spans="26:29" s="32" customFormat="1" x14ac:dyDescent="0.25">
      <c r="Z183" s="33"/>
      <c r="AA183" s="32">
        <f>'OSNOVNA PLAČA'!A175</f>
        <v>166</v>
      </c>
      <c r="AB183" s="32" t="str">
        <f>'OSNOVNA PLAČA'!B175</f>
        <v>A166</v>
      </c>
      <c r="AC183" s="32" t="str">
        <f>IF(LEN('OSNOVNA PLAČA'!B183)&gt;0,CONCATENATE(TEXT('OSNOVNA PLAČA'!A183,0),"    ",   'OSNOVNA PLAČA'!B183),"")</f>
        <v>174    A174</v>
      </c>
    </row>
    <row r="184" spans="26:29" s="32" customFormat="1" x14ac:dyDescent="0.25">
      <c r="Z184" s="33"/>
      <c r="AA184" s="32">
        <f>'OSNOVNA PLAČA'!A176</f>
        <v>167</v>
      </c>
      <c r="AB184" s="32" t="str">
        <f>'OSNOVNA PLAČA'!B176</f>
        <v>A167</v>
      </c>
      <c r="AC184" s="32" t="str">
        <f>IF(LEN('OSNOVNA PLAČA'!B184)&gt;0,CONCATENATE(TEXT('OSNOVNA PLAČA'!A184,0),"    ",   'OSNOVNA PLAČA'!B184),"")</f>
        <v>175    A175</v>
      </c>
    </row>
    <row r="185" spans="26:29" s="32" customFormat="1" x14ac:dyDescent="0.25">
      <c r="Z185" s="33"/>
      <c r="AA185" s="32">
        <f>'OSNOVNA PLAČA'!A177</f>
        <v>168</v>
      </c>
      <c r="AB185" s="32" t="str">
        <f>'OSNOVNA PLAČA'!B177</f>
        <v>A168</v>
      </c>
      <c r="AC185" s="32" t="str">
        <f>IF(LEN('OSNOVNA PLAČA'!B185)&gt;0,CONCATENATE(TEXT('OSNOVNA PLAČA'!A185,0),"    ",   'OSNOVNA PLAČA'!B185),"")</f>
        <v>176    A176</v>
      </c>
    </row>
    <row r="186" spans="26:29" s="32" customFormat="1" x14ac:dyDescent="0.25">
      <c r="Z186" s="33"/>
      <c r="AA186" s="32">
        <f>'OSNOVNA PLAČA'!A178</f>
        <v>169</v>
      </c>
      <c r="AB186" s="32" t="str">
        <f>'OSNOVNA PLAČA'!B178</f>
        <v>A169</v>
      </c>
      <c r="AC186" s="32" t="str">
        <f>IF(LEN('OSNOVNA PLAČA'!B186)&gt;0,CONCATENATE(TEXT('OSNOVNA PLAČA'!A186,0),"    ",   'OSNOVNA PLAČA'!B186),"")</f>
        <v>177    A177</v>
      </c>
    </row>
    <row r="187" spans="26:29" s="32" customFormat="1" x14ac:dyDescent="0.25">
      <c r="Z187" s="33"/>
      <c r="AA187" s="32">
        <f>'OSNOVNA PLAČA'!A179</f>
        <v>170</v>
      </c>
      <c r="AB187" s="32" t="str">
        <f>'OSNOVNA PLAČA'!B179</f>
        <v>A170</v>
      </c>
      <c r="AC187" s="32" t="str">
        <f>IF(LEN('OSNOVNA PLAČA'!B187)&gt;0,CONCATENATE(TEXT('OSNOVNA PLAČA'!A187,0),"    ",   'OSNOVNA PLAČA'!B187),"")</f>
        <v>178    A178</v>
      </c>
    </row>
    <row r="188" spans="26:29" x14ac:dyDescent="0.25">
      <c r="Z188" s="6"/>
      <c r="AA188" s="32">
        <f>'OSNOVNA PLAČA'!A180</f>
        <v>171</v>
      </c>
      <c r="AB188" s="32" t="str">
        <f>'OSNOVNA PLAČA'!B180</f>
        <v>A171</v>
      </c>
      <c r="AC188" s="32" t="str">
        <f>IF(LEN('OSNOVNA PLAČA'!B188)&gt;0,CONCATENATE(TEXT('OSNOVNA PLAČA'!A188,0),"    ",   'OSNOVNA PLAČA'!B188),"")</f>
        <v>179    A179</v>
      </c>
    </row>
    <row r="189" spans="26:29" x14ac:dyDescent="0.25">
      <c r="Z189" s="6"/>
      <c r="AA189" s="32">
        <f>'OSNOVNA PLAČA'!A181</f>
        <v>172</v>
      </c>
      <c r="AB189" s="32" t="str">
        <f>'OSNOVNA PLAČA'!B181</f>
        <v>A172</v>
      </c>
      <c r="AC189" s="32" t="str">
        <f>IF(LEN('OSNOVNA PLAČA'!B189)&gt;0,CONCATENATE(TEXT('OSNOVNA PLAČA'!A189,0),"    ",   'OSNOVNA PLAČA'!B189),"")</f>
        <v>180    A180</v>
      </c>
    </row>
    <row r="190" spans="26:29" x14ac:dyDescent="0.25">
      <c r="Z190" s="6"/>
      <c r="AA190" s="32">
        <f>'OSNOVNA PLAČA'!A182</f>
        <v>173</v>
      </c>
      <c r="AB190" s="32" t="str">
        <f>'OSNOVNA PLAČA'!B182</f>
        <v>A173</v>
      </c>
      <c r="AC190" s="32" t="str">
        <f>IF(LEN('OSNOVNA PLAČA'!B190)&gt;0,CONCATENATE(TEXT('OSNOVNA PLAČA'!A190,0),"    ",   'OSNOVNA PLAČA'!B190),"")</f>
        <v>181    A181</v>
      </c>
    </row>
    <row r="191" spans="26:29" x14ac:dyDescent="0.25">
      <c r="Z191" s="6"/>
      <c r="AA191" s="32">
        <f>'OSNOVNA PLAČA'!A183</f>
        <v>174</v>
      </c>
      <c r="AB191" s="32" t="str">
        <f>'OSNOVNA PLAČA'!B183</f>
        <v>A174</v>
      </c>
      <c r="AC191" s="32" t="str">
        <f>IF(LEN('OSNOVNA PLAČA'!B191)&gt;0,CONCATENATE(TEXT('OSNOVNA PLAČA'!A191,0),"    ",   'OSNOVNA PLAČA'!B191),"")</f>
        <v>182    A182</v>
      </c>
    </row>
    <row r="192" spans="26:29" x14ac:dyDescent="0.25">
      <c r="Z192" s="6"/>
      <c r="AA192" s="32">
        <f>'OSNOVNA PLAČA'!A184</f>
        <v>175</v>
      </c>
      <c r="AB192" s="32" t="str">
        <f>'OSNOVNA PLAČA'!B184</f>
        <v>A175</v>
      </c>
      <c r="AC192" s="32" t="str">
        <f>IF(LEN('OSNOVNA PLAČA'!B192)&gt;0,CONCATENATE(TEXT('OSNOVNA PLAČA'!A192,0),"    ",   'OSNOVNA PLAČA'!B192),"")</f>
        <v>183    A183</v>
      </c>
    </row>
    <row r="193" spans="26:29" x14ac:dyDescent="0.25">
      <c r="Z193" s="6"/>
      <c r="AA193" s="32">
        <f>'OSNOVNA PLAČA'!A185</f>
        <v>176</v>
      </c>
      <c r="AB193" s="32" t="str">
        <f>'OSNOVNA PLAČA'!B185</f>
        <v>A176</v>
      </c>
      <c r="AC193" s="32" t="str">
        <f>IF(LEN('OSNOVNA PLAČA'!B193)&gt;0,CONCATENATE(TEXT('OSNOVNA PLAČA'!A193,0),"    ",   'OSNOVNA PLAČA'!B193),"")</f>
        <v>184    A184</v>
      </c>
    </row>
    <row r="194" spans="26:29" x14ac:dyDescent="0.25">
      <c r="Z194" s="6"/>
      <c r="AA194" s="32">
        <f>'OSNOVNA PLAČA'!A186</f>
        <v>177</v>
      </c>
      <c r="AB194" s="32" t="str">
        <f>'OSNOVNA PLAČA'!B186</f>
        <v>A177</v>
      </c>
      <c r="AC194" s="32" t="str">
        <f>IF(LEN('OSNOVNA PLAČA'!B194)&gt;0,CONCATENATE(TEXT('OSNOVNA PLAČA'!A194,0),"    ",   'OSNOVNA PLAČA'!B194),"")</f>
        <v>185    A185</v>
      </c>
    </row>
    <row r="195" spans="26:29" x14ac:dyDescent="0.25">
      <c r="Z195" s="6"/>
      <c r="AA195" s="32">
        <f>'OSNOVNA PLAČA'!A187</f>
        <v>178</v>
      </c>
      <c r="AB195" s="32" t="str">
        <f>'OSNOVNA PLAČA'!B187</f>
        <v>A178</v>
      </c>
      <c r="AC195" s="32" t="str">
        <f>IF(LEN('OSNOVNA PLAČA'!B195)&gt;0,CONCATENATE(TEXT('OSNOVNA PLAČA'!A195,0),"    ",   'OSNOVNA PLAČA'!B195),"")</f>
        <v>186    A186</v>
      </c>
    </row>
    <row r="196" spans="26:29" x14ac:dyDescent="0.25">
      <c r="Z196" s="6"/>
      <c r="AA196" s="32">
        <f>'OSNOVNA PLAČA'!A188</f>
        <v>179</v>
      </c>
      <c r="AB196" s="32" t="str">
        <f>'OSNOVNA PLAČA'!B188</f>
        <v>A179</v>
      </c>
      <c r="AC196" s="32" t="str">
        <f>IF(LEN('OSNOVNA PLAČA'!B196)&gt;0,CONCATENATE(TEXT('OSNOVNA PLAČA'!A196,0),"    ",   'OSNOVNA PLAČA'!B196),"")</f>
        <v>187    A187</v>
      </c>
    </row>
    <row r="197" spans="26:29" x14ac:dyDescent="0.25">
      <c r="Z197" s="6"/>
      <c r="AA197" s="32">
        <f>'OSNOVNA PLAČA'!A189</f>
        <v>180</v>
      </c>
      <c r="AB197" s="32" t="str">
        <f>'OSNOVNA PLAČA'!B189</f>
        <v>A180</v>
      </c>
      <c r="AC197" s="32" t="str">
        <f>IF(LEN('OSNOVNA PLAČA'!B197)&gt;0,CONCATENATE(TEXT('OSNOVNA PLAČA'!A197,0),"    ",   'OSNOVNA PLAČA'!B197),"")</f>
        <v>188    A188</v>
      </c>
    </row>
    <row r="198" spans="26:29" x14ac:dyDescent="0.25">
      <c r="Z198" s="6"/>
      <c r="AA198" s="32">
        <f>'OSNOVNA PLAČA'!A190</f>
        <v>181</v>
      </c>
      <c r="AB198" s="32" t="str">
        <f>'OSNOVNA PLAČA'!B190</f>
        <v>A181</v>
      </c>
      <c r="AC198" s="32" t="str">
        <f>IF(LEN('OSNOVNA PLAČA'!B198)&gt;0,CONCATENATE(TEXT('OSNOVNA PLAČA'!A198,0),"    ",   'OSNOVNA PLAČA'!B198),"")</f>
        <v>189    A189</v>
      </c>
    </row>
    <row r="199" spans="26:29" x14ac:dyDescent="0.25">
      <c r="Z199" s="6"/>
      <c r="AA199" s="32">
        <f>'OSNOVNA PLAČA'!A191</f>
        <v>182</v>
      </c>
      <c r="AB199" s="32" t="str">
        <f>'OSNOVNA PLAČA'!B191</f>
        <v>A182</v>
      </c>
      <c r="AC199" s="32" t="str">
        <f>IF(LEN('OSNOVNA PLAČA'!B199)&gt;0,CONCATENATE(TEXT('OSNOVNA PLAČA'!A199,0),"    ",   'OSNOVNA PLAČA'!B199),"")</f>
        <v>190    A190</v>
      </c>
    </row>
    <row r="200" spans="26:29" x14ac:dyDescent="0.25">
      <c r="Z200" s="6"/>
      <c r="AA200" s="32">
        <f>'OSNOVNA PLAČA'!A192</f>
        <v>183</v>
      </c>
      <c r="AB200" s="32" t="str">
        <f>'OSNOVNA PLAČA'!B192</f>
        <v>A183</v>
      </c>
      <c r="AC200" s="32" t="str">
        <f>IF(LEN('OSNOVNA PLAČA'!B200)&gt;0,CONCATENATE(TEXT('OSNOVNA PLAČA'!A200,0),"    ",   'OSNOVNA PLAČA'!B200),"")</f>
        <v>191    A191</v>
      </c>
    </row>
    <row r="201" spans="26:29" x14ac:dyDescent="0.25">
      <c r="Z201" s="6"/>
      <c r="AA201" s="32">
        <f>'OSNOVNA PLAČA'!A193</f>
        <v>184</v>
      </c>
      <c r="AB201" s="32" t="str">
        <f>'OSNOVNA PLAČA'!B193</f>
        <v>A184</v>
      </c>
      <c r="AC201" s="32" t="str">
        <f>IF(LEN('OSNOVNA PLAČA'!B201)&gt;0,CONCATENATE(TEXT('OSNOVNA PLAČA'!A201,0),"    ",   'OSNOVNA PLAČA'!B201),"")</f>
        <v>192    A192</v>
      </c>
    </row>
    <row r="202" spans="26:29" x14ac:dyDescent="0.25">
      <c r="Z202" s="6"/>
      <c r="AA202" s="32">
        <f>'OSNOVNA PLAČA'!A194</f>
        <v>185</v>
      </c>
      <c r="AB202" s="32" t="str">
        <f>'OSNOVNA PLAČA'!B194</f>
        <v>A185</v>
      </c>
      <c r="AC202" s="32" t="str">
        <f>IF(LEN('OSNOVNA PLAČA'!B202)&gt;0,CONCATENATE(TEXT('OSNOVNA PLAČA'!A202,0),"    ",   'OSNOVNA PLAČA'!B202),"")</f>
        <v>193    A193</v>
      </c>
    </row>
    <row r="203" spans="26:29" x14ac:dyDescent="0.25">
      <c r="Z203" s="6"/>
      <c r="AA203" s="32">
        <f>'OSNOVNA PLAČA'!A195</f>
        <v>186</v>
      </c>
      <c r="AB203" s="32" t="str">
        <f>'OSNOVNA PLAČA'!B195</f>
        <v>A186</v>
      </c>
      <c r="AC203" s="32" t="str">
        <f>IF(LEN('OSNOVNA PLAČA'!B203)&gt;0,CONCATENATE(TEXT('OSNOVNA PLAČA'!A203,0),"    ",   'OSNOVNA PLAČA'!B203),"")</f>
        <v>194    A194</v>
      </c>
    </row>
    <row r="204" spans="26:29" x14ac:dyDescent="0.25">
      <c r="Z204" s="6"/>
      <c r="AA204" s="32">
        <f>'OSNOVNA PLAČA'!A196</f>
        <v>187</v>
      </c>
      <c r="AB204" s="32" t="str">
        <f>'OSNOVNA PLAČA'!B196</f>
        <v>A187</v>
      </c>
      <c r="AC204" s="32" t="str">
        <f>IF(LEN('OSNOVNA PLAČA'!B204)&gt;0,CONCATENATE(TEXT('OSNOVNA PLAČA'!A204,0),"    ",   'OSNOVNA PLAČA'!B204),"")</f>
        <v>195    A195</v>
      </c>
    </row>
    <row r="205" spans="26:29" x14ac:dyDescent="0.25">
      <c r="Z205" s="6"/>
      <c r="AA205" s="32">
        <f>'OSNOVNA PLAČA'!A197</f>
        <v>188</v>
      </c>
      <c r="AB205" s="32" t="str">
        <f>'OSNOVNA PLAČA'!B197</f>
        <v>A188</v>
      </c>
      <c r="AC205" s="32" t="str">
        <f>IF(LEN('OSNOVNA PLAČA'!B205)&gt;0,CONCATENATE(TEXT('OSNOVNA PLAČA'!A205,0),"    ",   'OSNOVNA PLAČA'!B205),"")</f>
        <v>196    A196</v>
      </c>
    </row>
    <row r="206" spans="26:29" x14ac:dyDescent="0.25">
      <c r="Z206" s="6"/>
      <c r="AA206" s="32">
        <f>'OSNOVNA PLAČA'!A198</f>
        <v>189</v>
      </c>
      <c r="AB206" s="32" t="str">
        <f>'OSNOVNA PLAČA'!B198</f>
        <v>A189</v>
      </c>
      <c r="AC206" s="32" t="str">
        <f>IF(LEN('OSNOVNA PLAČA'!B206)&gt;0,CONCATENATE(TEXT('OSNOVNA PLAČA'!A206,0),"    ",   'OSNOVNA PLAČA'!B206),"")</f>
        <v>197    A197</v>
      </c>
    </row>
    <row r="207" spans="26:29" x14ac:dyDescent="0.25">
      <c r="Z207" s="6"/>
      <c r="AA207" s="32">
        <f>'OSNOVNA PLAČA'!A199</f>
        <v>190</v>
      </c>
      <c r="AB207" s="32" t="str">
        <f>'OSNOVNA PLAČA'!B199</f>
        <v>A190</v>
      </c>
      <c r="AC207" s="32" t="str">
        <f>IF(LEN('OSNOVNA PLAČA'!B207)&gt;0,CONCATENATE(TEXT('OSNOVNA PLAČA'!A207,0),"    ",   'OSNOVNA PLAČA'!B207),"")</f>
        <v>198    A198</v>
      </c>
    </row>
    <row r="208" spans="26:29" x14ac:dyDescent="0.25">
      <c r="Z208" s="6"/>
      <c r="AA208" s="32">
        <f>'OSNOVNA PLAČA'!A200</f>
        <v>191</v>
      </c>
      <c r="AB208" s="32" t="str">
        <f>'OSNOVNA PLAČA'!B200</f>
        <v>A191</v>
      </c>
      <c r="AC208" s="32" t="str">
        <f>IF(LEN('OSNOVNA PLAČA'!B208)&gt;0,CONCATENATE(TEXT('OSNOVNA PLAČA'!A208,0),"    ",   'OSNOVNA PLAČA'!B208),"")</f>
        <v>199    A199</v>
      </c>
    </row>
    <row r="209" spans="26:29" x14ac:dyDescent="0.25">
      <c r="Z209" s="6"/>
      <c r="AA209" s="32">
        <f>'OSNOVNA PLAČA'!A201</f>
        <v>192</v>
      </c>
      <c r="AB209" s="32" t="str">
        <f>'OSNOVNA PLAČA'!B201</f>
        <v>A192</v>
      </c>
      <c r="AC209" s="32" t="str">
        <f>IF(LEN('OSNOVNA PLAČA'!B209)&gt;0,CONCATENATE(TEXT('OSNOVNA PLAČA'!A209,0),"    ",   'OSNOVNA PLAČA'!B209),"")</f>
        <v>200    A200</v>
      </c>
    </row>
    <row r="210" spans="26:29" x14ac:dyDescent="0.25">
      <c r="Z210" s="6"/>
      <c r="AA210" s="32">
        <f>'OSNOVNA PLAČA'!A202</f>
        <v>193</v>
      </c>
      <c r="AB210" s="32" t="str">
        <f>'OSNOVNA PLAČA'!B202</f>
        <v>A193</v>
      </c>
      <c r="AC210" s="32" t="str">
        <f>IF(LEN('OSNOVNA PLAČA'!B210)&gt;0,CONCATENATE(TEXT('OSNOVNA PLAČA'!A210,0),"    ",   'OSNOVNA PLAČA'!B210),"")</f>
        <v>201    A201</v>
      </c>
    </row>
    <row r="211" spans="26:29" x14ac:dyDescent="0.25">
      <c r="Z211" s="6"/>
      <c r="AA211" s="32">
        <f>'OSNOVNA PLAČA'!A203</f>
        <v>194</v>
      </c>
      <c r="AB211" s="32" t="str">
        <f>'OSNOVNA PLAČA'!B203</f>
        <v>A194</v>
      </c>
      <c r="AC211" s="32" t="str">
        <f>IF(LEN('OSNOVNA PLAČA'!B211)&gt;0,CONCATENATE(TEXT('OSNOVNA PLAČA'!A211,0),"    ",   'OSNOVNA PLAČA'!B211),"")</f>
        <v>202    A202</v>
      </c>
    </row>
    <row r="212" spans="26:29" x14ac:dyDescent="0.25">
      <c r="Z212" s="6"/>
      <c r="AA212" s="32">
        <f>'OSNOVNA PLAČA'!A204</f>
        <v>195</v>
      </c>
      <c r="AB212" s="32" t="str">
        <f>'OSNOVNA PLAČA'!B204</f>
        <v>A195</v>
      </c>
      <c r="AC212" s="32" t="str">
        <f>IF(LEN('OSNOVNA PLAČA'!B212)&gt;0,CONCATENATE(TEXT('OSNOVNA PLAČA'!A212,0),"    ",   'OSNOVNA PLAČA'!B212),"")</f>
        <v>203    A203</v>
      </c>
    </row>
    <row r="213" spans="26:29" x14ac:dyDescent="0.25">
      <c r="Z213" s="6"/>
      <c r="AA213" s="32">
        <f>'OSNOVNA PLAČA'!A205</f>
        <v>196</v>
      </c>
      <c r="AB213" s="32" t="str">
        <f>'OSNOVNA PLAČA'!B205</f>
        <v>A196</v>
      </c>
      <c r="AC213" s="32" t="str">
        <f>IF(LEN('OSNOVNA PLAČA'!B213)&gt;0,CONCATENATE(TEXT('OSNOVNA PLAČA'!A213,0),"    ",   'OSNOVNA PLAČA'!B213),"")</f>
        <v>204    A204</v>
      </c>
    </row>
    <row r="214" spans="26:29" x14ac:dyDescent="0.25">
      <c r="Z214" s="6"/>
      <c r="AA214" s="32">
        <f>'OSNOVNA PLAČA'!A206</f>
        <v>197</v>
      </c>
      <c r="AB214" s="32" t="str">
        <f>'OSNOVNA PLAČA'!B206</f>
        <v>A197</v>
      </c>
      <c r="AC214" s="32" t="str">
        <f>IF(LEN('OSNOVNA PLAČA'!B214)&gt;0,CONCATENATE(TEXT('OSNOVNA PLAČA'!A214,0),"    ",   'OSNOVNA PLAČA'!B214),"")</f>
        <v>205    A205</v>
      </c>
    </row>
    <row r="215" spans="26:29" x14ac:dyDescent="0.25">
      <c r="Z215" s="6"/>
      <c r="AA215" s="32">
        <f>'OSNOVNA PLAČA'!A207</f>
        <v>198</v>
      </c>
      <c r="AB215" s="32" t="str">
        <f>'OSNOVNA PLAČA'!B207</f>
        <v>A198</v>
      </c>
      <c r="AC215" s="32" t="str">
        <f>IF(LEN('OSNOVNA PLAČA'!B215)&gt;0,CONCATENATE(TEXT('OSNOVNA PLAČA'!A215,0),"    ",   'OSNOVNA PLAČA'!B215),"")</f>
        <v>206    A206</v>
      </c>
    </row>
    <row r="216" spans="26:29" x14ac:dyDescent="0.25">
      <c r="Z216" s="6"/>
      <c r="AA216" s="32">
        <f>'OSNOVNA PLAČA'!A208</f>
        <v>199</v>
      </c>
      <c r="AB216" s="32" t="str">
        <f>'OSNOVNA PLAČA'!B208</f>
        <v>A199</v>
      </c>
      <c r="AC216" s="32" t="str">
        <f>IF(LEN('OSNOVNA PLAČA'!B216)&gt;0,CONCATENATE(TEXT('OSNOVNA PLAČA'!A216,0),"    ",   'OSNOVNA PLAČA'!B216),"")</f>
        <v>207    A207</v>
      </c>
    </row>
    <row r="217" spans="26:29" x14ac:dyDescent="0.25">
      <c r="Z217" s="6"/>
      <c r="AA217" s="32">
        <f>'OSNOVNA PLAČA'!A209</f>
        <v>200</v>
      </c>
      <c r="AB217" s="32" t="str">
        <f>'OSNOVNA PLAČA'!B209</f>
        <v>A200</v>
      </c>
      <c r="AC217" s="32" t="str">
        <f>IF(LEN('OSNOVNA PLAČA'!B217)&gt;0,CONCATENATE(TEXT('OSNOVNA PLAČA'!A217,0),"    ",   'OSNOVNA PLAČA'!B217),"")</f>
        <v>208    A208</v>
      </c>
    </row>
    <row r="218" spans="26:29" x14ac:dyDescent="0.25">
      <c r="Z218" s="6"/>
      <c r="AA218" s="32">
        <f>'OSNOVNA PLAČA'!A210</f>
        <v>201</v>
      </c>
      <c r="AB218" s="32" t="str">
        <f>'OSNOVNA PLAČA'!B210</f>
        <v>A201</v>
      </c>
      <c r="AC218" s="32" t="str">
        <f>IF(LEN('OSNOVNA PLAČA'!B218)&gt;0,CONCATENATE(TEXT('OSNOVNA PLAČA'!A218,0),"    ",   'OSNOVNA PLAČA'!B218),"")</f>
        <v>209    A209</v>
      </c>
    </row>
    <row r="219" spans="26:29" x14ac:dyDescent="0.25">
      <c r="Z219" s="6"/>
      <c r="AA219" s="32">
        <f>'OSNOVNA PLAČA'!A211</f>
        <v>202</v>
      </c>
      <c r="AB219" s="32" t="str">
        <f>'OSNOVNA PLAČA'!B211</f>
        <v>A202</v>
      </c>
      <c r="AC219" s="32" t="str">
        <f>IF(LEN('OSNOVNA PLAČA'!B219)&gt;0,CONCATENATE(TEXT('OSNOVNA PLAČA'!A219,0),"    ",   'OSNOVNA PLAČA'!B219),"")</f>
        <v>210    A210</v>
      </c>
    </row>
    <row r="220" spans="26:29" x14ac:dyDescent="0.25">
      <c r="Z220" s="6"/>
      <c r="AA220" s="32">
        <f>'OSNOVNA PLAČA'!A212</f>
        <v>203</v>
      </c>
      <c r="AB220" s="32" t="str">
        <f>'OSNOVNA PLAČA'!B212</f>
        <v>A203</v>
      </c>
      <c r="AC220" s="32" t="str">
        <f>IF(LEN('OSNOVNA PLAČA'!B220)&gt;0,CONCATENATE(TEXT('OSNOVNA PLAČA'!A220,0),"    ",   'OSNOVNA PLAČA'!B220),"")</f>
        <v>211    A211</v>
      </c>
    </row>
    <row r="221" spans="26:29" x14ac:dyDescent="0.25">
      <c r="Z221" s="6"/>
      <c r="AA221" s="32">
        <f>'OSNOVNA PLAČA'!A213</f>
        <v>204</v>
      </c>
      <c r="AB221" s="32" t="str">
        <f>'OSNOVNA PLAČA'!B213</f>
        <v>A204</v>
      </c>
      <c r="AC221" s="32" t="str">
        <f>IF(LEN('OSNOVNA PLAČA'!B221)&gt;0,CONCATENATE(TEXT('OSNOVNA PLAČA'!A221,0),"    ",   'OSNOVNA PLAČA'!B221),"")</f>
        <v>212    A212</v>
      </c>
    </row>
    <row r="222" spans="26:29" x14ac:dyDescent="0.25">
      <c r="Z222" s="6"/>
      <c r="AA222" s="32">
        <f>'OSNOVNA PLAČA'!A214</f>
        <v>205</v>
      </c>
      <c r="AB222" s="32" t="str">
        <f>'OSNOVNA PLAČA'!B214</f>
        <v>A205</v>
      </c>
      <c r="AC222" s="32" t="str">
        <f>IF(LEN('OSNOVNA PLAČA'!B222)&gt;0,CONCATENATE(TEXT('OSNOVNA PLAČA'!A222,0),"    ",   'OSNOVNA PLAČA'!B222),"")</f>
        <v>213    A213</v>
      </c>
    </row>
    <row r="223" spans="26:29" x14ac:dyDescent="0.25">
      <c r="Z223" s="6"/>
      <c r="AA223" s="32">
        <f>'OSNOVNA PLAČA'!A215</f>
        <v>206</v>
      </c>
      <c r="AB223" s="32" t="str">
        <f>'OSNOVNA PLAČA'!B215</f>
        <v>A206</v>
      </c>
      <c r="AC223" s="32" t="str">
        <f>IF(LEN('OSNOVNA PLAČA'!B223)&gt;0,CONCATENATE(TEXT('OSNOVNA PLAČA'!A223,0),"    ",   'OSNOVNA PLAČA'!B223),"")</f>
        <v>214    A214</v>
      </c>
    </row>
    <row r="224" spans="26:29" x14ac:dyDescent="0.25">
      <c r="Z224" s="6"/>
      <c r="AA224" s="32">
        <f>'OSNOVNA PLAČA'!A216</f>
        <v>207</v>
      </c>
      <c r="AB224" s="32" t="str">
        <f>'OSNOVNA PLAČA'!B216</f>
        <v>A207</v>
      </c>
      <c r="AC224" s="32" t="str">
        <f>IF(LEN('OSNOVNA PLAČA'!B224)&gt;0,CONCATENATE(TEXT('OSNOVNA PLAČA'!A224,0),"    ",   'OSNOVNA PLAČA'!B224),"")</f>
        <v>215    A215</v>
      </c>
    </row>
    <row r="225" spans="26:29" x14ac:dyDescent="0.25">
      <c r="Z225" s="6"/>
      <c r="AA225" s="32">
        <f>'OSNOVNA PLAČA'!A217</f>
        <v>208</v>
      </c>
      <c r="AB225" s="32" t="str">
        <f>'OSNOVNA PLAČA'!B217</f>
        <v>A208</v>
      </c>
      <c r="AC225" s="32" t="str">
        <f>IF(LEN('OSNOVNA PLAČA'!B225)&gt;0,CONCATENATE(TEXT('OSNOVNA PLAČA'!A225,0),"    ",   'OSNOVNA PLAČA'!B225),"")</f>
        <v>216    A216</v>
      </c>
    </row>
    <row r="226" spans="26:29" x14ac:dyDescent="0.25">
      <c r="Z226" s="6"/>
      <c r="AA226" s="32">
        <f>'OSNOVNA PLAČA'!A218</f>
        <v>209</v>
      </c>
      <c r="AB226" s="32" t="str">
        <f>'OSNOVNA PLAČA'!B218</f>
        <v>A209</v>
      </c>
      <c r="AC226" s="32" t="str">
        <f>IF(LEN('OSNOVNA PLAČA'!B226)&gt;0,CONCATENATE(TEXT('OSNOVNA PLAČA'!A226,0),"    ",   'OSNOVNA PLAČA'!B226),"")</f>
        <v>217    A217</v>
      </c>
    </row>
    <row r="227" spans="26:29" x14ac:dyDescent="0.25">
      <c r="Z227" s="6"/>
      <c r="AA227" s="32">
        <f>'OSNOVNA PLAČA'!A219</f>
        <v>210</v>
      </c>
      <c r="AB227" s="32" t="str">
        <f>'OSNOVNA PLAČA'!B219</f>
        <v>A210</v>
      </c>
      <c r="AC227" s="32" t="str">
        <f>IF(LEN('OSNOVNA PLAČA'!B227)&gt;0,CONCATENATE(TEXT('OSNOVNA PLAČA'!A227,0),"    ",   'OSNOVNA PLAČA'!B227),"")</f>
        <v>218    A218</v>
      </c>
    </row>
    <row r="228" spans="26:29" x14ac:dyDescent="0.25">
      <c r="Z228" s="6"/>
      <c r="AA228" s="32">
        <f>'OSNOVNA PLAČA'!A220</f>
        <v>211</v>
      </c>
      <c r="AB228" s="32" t="str">
        <f>'OSNOVNA PLAČA'!B220</f>
        <v>A211</v>
      </c>
      <c r="AC228" s="32" t="str">
        <f>IF(LEN('OSNOVNA PLAČA'!B228)&gt;0,CONCATENATE(TEXT('OSNOVNA PLAČA'!A228,0),"    ",   'OSNOVNA PLAČA'!B228),"")</f>
        <v>219    A219</v>
      </c>
    </row>
    <row r="229" spans="26:29" x14ac:dyDescent="0.25">
      <c r="Z229" s="6"/>
      <c r="AA229" s="32">
        <f>'OSNOVNA PLAČA'!A221</f>
        <v>212</v>
      </c>
      <c r="AB229" s="32" t="str">
        <f>'OSNOVNA PLAČA'!B221</f>
        <v>A212</v>
      </c>
      <c r="AC229" s="32" t="str">
        <f>IF(LEN('OSNOVNA PLAČA'!B229)&gt;0,CONCATENATE(TEXT('OSNOVNA PLAČA'!A229,0),"    ",   'OSNOVNA PLAČA'!B229),"")</f>
        <v>220    A220</v>
      </c>
    </row>
    <row r="230" spans="26:29" x14ac:dyDescent="0.25">
      <c r="Z230" s="6"/>
      <c r="AA230" s="32">
        <f>'OSNOVNA PLAČA'!A222</f>
        <v>213</v>
      </c>
      <c r="AB230" s="32" t="str">
        <f>'OSNOVNA PLAČA'!B222</f>
        <v>A213</v>
      </c>
      <c r="AC230" s="32" t="str">
        <f>IF(LEN('OSNOVNA PLAČA'!B230)&gt;0,CONCATENATE(TEXT('OSNOVNA PLAČA'!A230,0),"    ",   'OSNOVNA PLAČA'!B230),"")</f>
        <v>221    A221</v>
      </c>
    </row>
    <row r="231" spans="26:29" x14ac:dyDescent="0.25">
      <c r="Z231" s="6"/>
      <c r="AA231" s="32">
        <f>'OSNOVNA PLAČA'!A223</f>
        <v>214</v>
      </c>
      <c r="AB231" s="32" t="str">
        <f>'OSNOVNA PLAČA'!B223</f>
        <v>A214</v>
      </c>
      <c r="AC231" s="32" t="str">
        <f>IF(LEN('OSNOVNA PLAČA'!B231)&gt;0,CONCATENATE(TEXT('OSNOVNA PLAČA'!A231,0),"    ",   'OSNOVNA PLAČA'!B231),"")</f>
        <v>222    A222</v>
      </c>
    </row>
    <row r="232" spans="26:29" x14ac:dyDescent="0.25">
      <c r="Z232" s="6"/>
      <c r="AA232" s="32">
        <f>'OSNOVNA PLAČA'!A224</f>
        <v>215</v>
      </c>
      <c r="AB232" s="32" t="str">
        <f>'OSNOVNA PLAČA'!B224</f>
        <v>A215</v>
      </c>
      <c r="AC232" s="32" t="str">
        <f>IF(LEN('OSNOVNA PLAČA'!B232)&gt;0,CONCATENATE(TEXT('OSNOVNA PLAČA'!A232,0),"    ",   'OSNOVNA PLAČA'!B232),"")</f>
        <v>223    A223</v>
      </c>
    </row>
    <row r="233" spans="26:29" x14ac:dyDescent="0.25">
      <c r="Z233" s="6"/>
      <c r="AA233" s="32">
        <f>'OSNOVNA PLAČA'!A225</f>
        <v>216</v>
      </c>
      <c r="AB233" s="32" t="str">
        <f>'OSNOVNA PLAČA'!B225</f>
        <v>A216</v>
      </c>
      <c r="AC233" s="32" t="str">
        <f>IF(LEN('OSNOVNA PLAČA'!B233)&gt;0,CONCATENATE(TEXT('OSNOVNA PLAČA'!A233,0),"    ",   'OSNOVNA PLAČA'!B233),"")</f>
        <v>224    A224</v>
      </c>
    </row>
    <row r="234" spans="26:29" x14ac:dyDescent="0.25">
      <c r="Z234" s="6"/>
      <c r="AA234" s="32">
        <f>'OSNOVNA PLAČA'!A226</f>
        <v>217</v>
      </c>
      <c r="AB234" s="32" t="str">
        <f>'OSNOVNA PLAČA'!B226</f>
        <v>A217</v>
      </c>
      <c r="AC234" s="32" t="str">
        <f>IF(LEN('OSNOVNA PLAČA'!B234)&gt;0,CONCATENATE(TEXT('OSNOVNA PLAČA'!A234,0),"    ",   'OSNOVNA PLAČA'!B234),"")</f>
        <v>225    A225</v>
      </c>
    </row>
    <row r="235" spans="26:29" x14ac:dyDescent="0.25">
      <c r="Z235" s="6"/>
      <c r="AA235" s="32">
        <f>'OSNOVNA PLAČA'!A227</f>
        <v>218</v>
      </c>
      <c r="AB235" s="32" t="str">
        <f>'OSNOVNA PLAČA'!B227</f>
        <v>A218</v>
      </c>
      <c r="AC235" s="32" t="str">
        <f>IF(LEN('OSNOVNA PLAČA'!B235)&gt;0,CONCATENATE(TEXT('OSNOVNA PLAČA'!A235,0),"    ",   'OSNOVNA PLAČA'!B235),"")</f>
        <v>226    A226</v>
      </c>
    </row>
    <row r="236" spans="26:29" x14ac:dyDescent="0.25">
      <c r="Z236" s="6"/>
      <c r="AA236" s="32">
        <f>'OSNOVNA PLAČA'!A228</f>
        <v>219</v>
      </c>
      <c r="AB236" s="32" t="str">
        <f>'OSNOVNA PLAČA'!B228</f>
        <v>A219</v>
      </c>
      <c r="AC236" s="32" t="str">
        <f>IF(LEN('OSNOVNA PLAČA'!B236)&gt;0,CONCATENATE(TEXT('OSNOVNA PLAČA'!A236,0),"    ",   'OSNOVNA PLAČA'!B236),"")</f>
        <v>227    A227</v>
      </c>
    </row>
    <row r="237" spans="26:29" x14ac:dyDescent="0.25">
      <c r="Z237" s="6"/>
      <c r="AA237" s="32">
        <f>'OSNOVNA PLAČA'!A229</f>
        <v>220</v>
      </c>
      <c r="AB237" s="32" t="str">
        <f>'OSNOVNA PLAČA'!B229</f>
        <v>A220</v>
      </c>
      <c r="AC237" s="32" t="str">
        <f>IF(LEN('OSNOVNA PLAČA'!B237)&gt;0,CONCATENATE(TEXT('OSNOVNA PLAČA'!A237,0),"    ",   'OSNOVNA PLAČA'!B237),"")</f>
        <v>228    A228</v>
      </c>
    </row>
    <row r="238" spans="26:29" x14ac:dyDescent="0.25">
      <c r="Z238" s="6"/>
      <c r="AA238" s="32">
        <f>'OSNOVNA PLAČA'!A230</f>
        <v>221</v>
      </c>
      <c r="AB238" s="32" t="str">
        <f>'OSNOVNA PLAČA'!B230</f>
        <v>A221</v>
      </c>
      <c r="AC238" s="32" t="str">
        <f>IF(LEN('OSNOVNA PLAČA'!B238)&gt;0,CONCATENATE(TEXT('OSNOVNA PLAČA'!A238,0),"    ",   'OSNOVNA PLAČA'!B238),"")</f>
        <v>229    A229</v>
      </c>
    </row>
    <row r="239" spans="26:29" x14ac:dyDescent="0.25">
      <c r="Z239" s="6"/>
      <c r="AA239" s="32">
        <f>'OSNOVNA PLAČA'!A231</f>
        <v>222</v>
      </c>
      <c r="AB239" s="32" t="str">
        <f>'OSNOVNA PLAČA'!B231</f>
        <v>A222</v>
      </c>
      <c r="AC239" s="32" t="str">
        <f>IF(LEN('OSNOVNA PLAČA'!B239)&gt;0,CONCATENATE(TEXT('OSNOVNA PLAČA'!A239,0),"    ",   'OSNOVNA PLAČA'!B239),"")</f>
        <v>230    A230</v>
      </c>
    </row>
    <row r="240" spans="26:29" x14ac:dyDescent="0.25">
      <c r="Z240" s="6"/>
      <c r="AA240" s="32">
        <f>'OSNOVNA PLAČA'!A232</f>
        <v>223</v>
      </c>
      <c r="AB240" s="32" t="str">
        <f>'OSNOVNA PLAČA'!B232</f>
        <v>A223</v>
      </c>
      <c r="AC240" s="32" t="str">
        <f>IF(LEN('OSNOVNA PLAČA'!B240)&gt;0,CONCATENATE(TEXT('OSNOVNA PLAČA'!A240,0),"    ",   'OSNOVNA PLAČA'!B240),"")</f>
        <v>231    A231</v>
      </c>
    </row>
    <row r="241" spans="26:29" x14ac:dyDescent="0.25">
      <c r="Z241" s="6"/>
      <c r="AA241" s="32">
        <f>'OSNOVNA PLAČA'!A233</f>
        <v>224</v>
      </c>
      <c r="AB241" s="32" t="str">
        <f>'OSNOVNA PLAČA'!B233</f>
        <v>A224</v>
      </c>
      <c r="AC241" s="32" t="str">
        <f>IF(LEN('OSNOVNA PLAČA'!B241)&gt;0,CONCATENATE(TEXT('OSNOVNA PLAČA'!A241,0),"    ",   'OSNOVNA PLAČA'!B241),"")</f>
        <v>232    A232</v>
      </c>
    </row>
    <row r="242" spans="26:29" x14ac:dyDescent="0.25">
      <c r="Z242" s="6"/>
      <c r="AA242" s="32">
        <f>'OSNOVNA PLAČA'!A234</f>
        <v>225</v>
      </c>
      <c r="AB242" s="32" t="str">
        <f>'OSNOVNA PLAČA'!B234</f>
        <v>A225</v>
      </c>
      <c r="AC242" s="32" t="str">
        <f>IF(LEN('OSNOVNA PLAČA'!B242)&gt;0,CONCATENATE(TEXT('OSNOVNA PLAČA'!A242,0),"    ",   'OSNOVNA PLAČA'!B242),"")</f>
        <v>233    A233</v>
      </c>
    </row>
    <row r="243" spans="26:29" x14ac:dyDescent="0.25">
      <c r="Z243" s="6"/>
      <c r="AA243" s="32">
        <f>'OSNOVNA PLAČA'!A235</f>
        <v>226</v>
      </c>
      <c r="AB243" s="32" t="str">
        <f>'OSNOVNA PLAČA'!B235</f>
        <v>A226</v>
      </c>
      <c r="AC243" s="32" t="str">
        <f>IF(LEN('OSNOVNA PLAČA'!B243)&gt;0,CONCATENATE(TEXT('OSNOVNA PLAČA'!A243,0),"    ",   'OSNOVNA PLAČA'!B243),"")</f>
        <v>234    A234</v>
      </c>
    </row>
    <row r="244" spans="26:29" x14ac:dyDescent="0.25">
      <c r="Z244" s="6"/>
      <c r="AA244" s="32">
        <f>'OSNOVNA PLAČA'!A236</f>
        <v>227</v>
      </c>
      <c r="AB244" s="32" t="str">
        <f>'OSNOVNA PLAČA'!B236</f>
        <v>A227</v>
      </c>
      <c r="AC244" s="32" t="str">
        <f>IF(LEN('OSNOVNA PLAČA'!B244)&gt;0,CONCATENATE(TEXT('OSNOVNA PLAČA'!A244,0),"    ",   'OSNOVNA PLAČA'!B244),"")</f>
        <v>235    A235</v>
      </c>
    </row>
    <row r="245" spans="26:29" x14ac:dyDescent="0.25">
      <c r="Z245" s="6"/>
      <c r="AA245" s="32">
        <f>'OSNOVNA PLAČA'!A237</f>
        <v>228</v>
      </c>
      <c r="AB245" s="32" t="str">
        <f>'OSNOVNA PLAČA'!B237</f>
        <v>A228</v>
      </c>
      <c r="AC245" s="32" t="str">
        <f>IF(LEN('OSNOVNA PLAČA'!B245)&gt;0,CONCATENATE(TEXT('OSNOVNA PLAČA'!A245,0),"    ",   'OSNOVNA PLAČA'!B245),"")</f>
        <v>236    A236</v>
      </c>
    </row>
    <row r="246" spans="26:29" x14ac:dyDescent="0.25">
      <c r="Z246" s="6"/>
      <c r="AA246" s="32">
        <f>'OSNOVNA PLAČA'!A238</f>
        <v>229</v>
      </c>
      <c r="AB246" s="32" t="str">
        <f>'OSNOVNA PLAČA'!B238</f>
        <v>A229</v>
      </c>
      <c r="AC246" s="32" t="str">
        <f>IF(LEN('OSNOVNA PLAČA'!B246)&gt;0,CONCATENATE(TEXT('OSNOVNA PLAČA'!A246,0),"    ",   'OSNOVNA PLAČA'!B246),"")</f>
        <v>237    A237</v>
      </c>
    </row>
    <row r="247" spans="26:29" x14ac:dyDescent="0.25">
      <c r="Z247" s="6"/>
      <c r="AA247" s="32">
        <f>'OSNOVNA PLAČA'!A239</f>
        <v>230</v>
      </c>
      <c r="AB247" s="32" t="str">
        <f>'OSNOVNA PLAČA'!B239</f>
        <v>A230</v>
      </c>
      <c r="AC247" s="32" t="str">
        <f>IF(LEN('OSNOVNA PLAČA'!B247)&gt;0,CONCATENATE(TEXT('OSNOVNA PLAČA'!A247,0),"    ",   'OSNOVNA PLAČA'!B247),"")</f>
        <v>238    A238</v>
      </c>
    </row>
    <row r="248" spans="26:29" x14ac:dyDescent="0.25">
      <c r="Z248" s="6"/>
      <c r="AA248" s="32">
        <f>'OSNOVNA PLAČA'!A240</f>
        <v>231</v>
      </c>
      <c r="AB248" s="32" t="str">
        <f>'OSNOVNA PLAČA'!B240</f>
        <v>A231</v>
      </c>
      <c r="AC248" s="32" t="str">
        <f>IF(LEN('OSNOVNA PLAČA'!B248)&gt;0,CONCATENATE(TEXT('OSNOVNA PLAČA'!A248,0),"    ",   'OSNOVNA PLAČA'!B248),"")</f>
        <v>239    A239</v>
      </c>
    </row>
    <row r="249" spans="26:29" x14ac:dyDescent="0.25">
      <c r="Z249" s="6"/>
      <c r="AA249" s="32">
        <f>'OSNOVNA PLAČA'!A241</f>
        <v>232</v>
      </c>
      <c r="AB249" s="32" t="str">
        <f>'OSNOVNA PLAČA'!B241</f>
        <v>A232</v>
      </c>
      <c r="AC249" s="32" t="str">
        <f>IF(LEN('OSNOVNA PLAČA'!B249)&gt;0,CONCATENATE(TEXT('OSNOVNA PLAČA'!A249,0),"    ",   'OSNOVNA PLAČA'!B249),"")</f>
        <v>240    A240</v>
      </c>
    </row>
    <row r="250" spans="26:29" x14ac:dyDescent="0.25">
      <c r="Z250" s="6"/>
      <c r="AA250" s="32">
        <f>'OSNOVNA PLAČA'!A242</f>
        <v>233</v>
      </c>
      <c r="AB250" s="32" t="str">
        <f>'OSNOVNA PLAČA'!B242</f>
        <v>A233</v>
      </c>
      <c r="AC250" s="32" t="str">
        <f>IF(LEN('OSNOVNA PLAČA'!B250)&gt;0,CONCATENATE(TEXT('OSNOVNA PLAČA'!A250,0),"    ",   'OSNOVNA PLAČA'!B250),"")</f>
        <v>241    A241</v>
      </c>
    </row>
    <row r="251" spans="26:29" x14ac:dyDescent="0.25">
      <c r="Z251" s="6"/>
      <c r="AA251" s="32">
        <f>'OSNOVNA PLAČA'!A243</f>
        <v>234</v>
      </c>
      <c r="AB251" s="32" t="str">
        <f>'OSNOVNA PLAČA'!B243</f>
        <v>A234</v>
      </c>
      <c r="AC251" s="32" t="str">
        <f>IF(LEN('OSNOVNA PLAČA'!B251)&gt;0,CONCATENATE(TEXT('OSNOVNA PLAČA'!A251,0),"    ",   'OSNOVNA PLAČA'!B251),"")</f>
        <v>242    A242</v>
      </c>
    </row>
    <row r="252" spans="26:29" x14ac:dyDescent="0.25">
      <c r="Z252" s="6"/>
      <c r="AA252" s="32">
        <f>'OSNOVNA PLAČA'!A244</f>
        <v>235</v>
      </c>
      <c r="AB252" s="32" t="str">
        <f>'OSNOVNA PLAČA'!B244</f>
        <v>A235</v>
      </c>
      <c r="AC252" s="32" t="str">
        <f>IF(LEN('OSNOVNA PLAČA'!B252)&gt;0,CONCATENATE(TEXT('OSNOVNA PLAČA'!A252,0),"    ",   'OSNOVNA PLAČA'!B252),"")</f>
        <v>243    A243</v>
      </c>
    </row>
    <row r="253" spans="26:29" x14ac:dyDescent="0.25">
      <c r="Z253" s="6"/>
      <c r="AA253" s="32">
        <f>'OSNOVNA PLAČA'!A245</f>
        <v>236</v>
      </c>
      <c r="AB253" s="32" t="str">
        <f>'OSNOVNA PLAČA'!B245</f>
        <v>A236</v>
      </c>
      <c r="AC253" s="32" t="str">
        <f>IF(LEN('OSNOVNA PLAČA'!B253)&gt;0,CONCATENATE(TEXT('OSNOVNA PLAČA'!A253,0),"    ",   'OSNOVNA PLAČA'!B253),"")</f>
        <v>244    A244</v>
      </c>
    </row>
    <row r="254" spans="26:29" x14ac:dyDescent="0.25">
      <c r="Z254" s="6"/>
      <c r="AA254" s="32">
        <f>'OSNOVNA PLAČA'!A246</f>
        <v>237</v>
      </c>
      <c r="AB254" s="32" t="str">
        <f>'OSNOVNA PLAČA'!B246</f>
        <v>A237</v>
      </c>
      <c r="AC254" s="32" t="str">
        <f>IF(LEN('OSNOVNA PLAČA'!B254)&gt;0,CONCATENATE(TEXT('OSNOVNA PLAČA'!A254,0),"    ",   'OSNOVNA PLAČA'!B254),"")</f>
        <v>245    A245</v>
      </c>
    </row>
    <row r="255" spans="26:29" x14ac:dyDescent="0.25">
      <c r="Z255" s="6"/>
      <c r="AA255" s="32">
        <f>'OSNOVNA PLAČA'!A247</f>
        <v>238</v>
      </c>
      <c r="AB255" s="32" t="str">
        <f>'OSNOVNA PLAČA'!B247</f>
        <v>A238</v>
      </c>
      <c r="AC255" s="32" t="str">
        <f>IF(LEN('OSNOVNA PLAČA'!B255)&gt;0,CONCATENATE(TEXT('OSNOVNA PLAČA'!A255,0),"    ",   'OSNOVNA PLAČA'!B255),"")</f>
        <v>246    A246</v>
      </c>
    </row>
    <row r="256" spans="26:29" x14ac:dyDescent="0.25">
      <c r="Z256" s="6"/>
      <c r="AA256" s="32">
        <f>'OSNOVNA PLAČA'!A248</f>
        <v>239</v>
      </c>
      <c r="AB256" s="32" t="str">
        <f>'OSNOVNA PLAČA'!B248</f>
        <v>A239</v>
      </c>
      <c r="AC256" s="32" t="str">
        <f>IF(LEN('OSNOVNA PLAČA'!B256)&gt;0,CONCATENATE(TEXT('OSNOVNA PLAČA'!A256,0),"    ",   'OSNOVNA PLAČA'!B256),"")</f>
        <v>247    A247</v>
      </c>
    </row>
    <row r="257" spans="26:29" x14ac:dyDescent="0.25">
      <c r="Z257" s="6"/>
      <c r="AA257" s="32">
        <f>'OSNOVNA PLAČA'!A249</f>
        <v>240</v>
      </c>
      <c r="AB257" s="32" t="str">
        <f>'OSNOVNA PLAČA'!B249</f>
        <v>A240</v>
      </c>
      <c r="AC257" s="32" t="str">
        <f>IF(LEN('OSNOVNA PLAČA'!B257)&gt;0,CONCATENATE(TEXT('OSNOVNA PLAČA'!A257,0),"    ",   'OSNOVNA PLAČA'!B257),"")</f>
        <v>248    A248</v>
      </c>
    </row>
    <row r="258" spans="26:29" x14ac:dyDescent="0.25">
      <c r="Z258" s="6"/>
      <c r="AA258" s="32">
        <f>'OSNOVNA PLAČA'!A250</f>
        <v>241</v>
      </c>
      <c r="AB258" s="32" t="str">
        <f>'OSNOVNA PLAČA'!B250</f>
        <v>A241</v>
      </c>
      <c r="AC258" s="32" t="str">
        <f>IF(LEN('OSNOVNA PLAČA'!B258)&gt;0,CONCATENATE(TEXT('OSNOVNA PLAČA'!A258,0),"    ",   'OSNOVNA PLAČA'!B258),"")</f>
        <v>249    A249</v>
      </c>
    </row>
    <row r="259" spans="26:29" x14ac:dyDescent="0.25">
      <c r="Z259" s="6"/>
      <c r="AA259" s="32">
        <f>'OSNOVNA PLAČA'!A251</f>
        <v>242</v>
      </c>
      <c r="AB259" s="32" t="str">
        <f>'OSNOVNA PLAČA'!B251</f>
        <v>A242</v>
      </c>
      <c r="AC259" s="32" t="str">
        <f>IF(LEN('OSNOVNA PLAČA'!B259)&gt;0,CONCATENATE(TEXT('OSNOVNA PLAČA'!A259,0),"    ",   'OSNOVNA PLAČA'!B259),"")</f>
        <v>250    A250</v>
      </c>
    </row>
    <row r="260" spans="26:29" x14ac:dyDescent="0.25">
      <c r="Z260" s="6"/>
      <c r="AA260" s="32">
        <f>'OSNOVNA PLAČA'!A252</f>
        <v>243</v>
      </c>
      <c r="AB260" s="32" t="str">
        <f>'OSNOVNA PLAČA'!B252</f>
        <v>A243</v>
      </c>
      <c r="AC260" s="32" t="e">
        <f>IF(LEN('OSNOVNA PLAČA'!#REF!)&gt;0,CONCATENATE(TEXT('OSNOVNA PLAČA'!#REF!,0),"    ",   'OSNOVNA PLAČA'!#REF!),"")</f>
        <v>#REF!</v>
      </c>
    </row>
    <row r="261" spans="26:29" x14ac:dyDescent="0.25">
      <c r="Z261" s="6"/>
      <c r="AA261" s="32">
        <f>'OSNOVNA PLAČA'!A253</f>
        <v>244</v>
      </c>
      <c r="AB261" s="32" t="str">
        <f>'OSNOVNA PLAČA'!B253</f>
        <v>A244</v>
      </c>
      <c r="AC261" s="32" t="e">
        <f>IF(LEN('OSNOVNA PLAČA'!#REF!)&gt;0,CONCATENATE(TEXT('OSNOVNA PLAČA'!#REF!,0),"    ",   'OSNOVNA PLAČA'!#REF!),"")</f>
        <v>#REF!</v>
      </c>
    </row>
    <row r="262" spans="26:29" x14ac:dyDescent="0.25">
      <c r="Z262" s="6"/>
      <c r="AA262" s="32">
        <f>'OSNOVNA PLAČA'!A254</f>
        <v>245</v>
      </c>
      <c r="AB262" s="32" t="str">
        <f>'OSNOVNA PLAČA'!B254</f>
        <v>A245</v>
      </c>
      <c r="AC262" s="32" t="e">
        <f>IF(LEN('OSNOVNA PLAČA'!#REF!)&gt;0,CONCATENATE(TEXT('OSNOVNA PLAČA'!#REF!,0),"    ",   'OSNOVNA PLAČA'!#REF!),"")</f>
        <v>#REF!</v>
      </c>
    </row>
    <row r="263" spans="26:29" x14ac:dyDescent="0.25">
      <c r="Z263" s="6"/>
      <c r="AA263" s="32">
        <f>'OSNOVNA PLAČA'!A255</f>
        <v>246</v>
      </c>
      <c r="AB263" s="32" t="str">
        <f>'OSNOVNA PLAČA'!B255</f>
        <v>A246</v>
      </c>
      <c r="AC263" s="32" t="e">
        <f>IF(LEN('OSNOVNA PLAČA'!#REF!)&gt;0,CONCATENATE(TEXT('OSNOVNA PLAČA'!#REF!,0),"    ",   'OSNOVNA PLAČA'!#REF!),"")</f>
        <v>#REF!</v>
      </c>
    </row>
    <row r="264" spans="26:29" x14ac:dyDescent="0.25">
      <c r="Z264" s="6"/>
      <c r="AA264" s="32">
        <f>'OSNOVNA PLAČA'!A256</f>
        <v>247</v>
      </c>
      <c r="AB264" s="32" t="str">
        <f>'OSNOVNA PLAČA'!B256</f>
        <v>A247</v>
      </c>
      <c r="AC264" s="32" t="e">
        <f>IF(LEN('OSNOVNA PLAČA'!#REF!)&gt;0,CONCATENATE(TEXT('OSNOVNA PLAČA'!#REF!,0),"    ",   'OSNOVNA PLAČA'!#REF!),"")</f>
        <v>#REF!</v>
      </c>
    </row>
    <row r="265" spans="26:29" x14ac:dyDescent="0.25">
      <c r="Z265" s="6"/>
      <c r="AA265" s="32">
        <f>'OSNOVNA PLAČA'!A257</f>
        <v>248</v>
      </c>
      <c r="AB265" s="32" t="str">
        <f>'OSNOVNA PLAČA'!B257</f>
        <v>A248</v>
      </c>
      <c r="AC265" s="32" t="e">
        <f>IF(LEN('OSNOVNA PLAČA'!#REF!)&gt;0,CONCATENATE(TEXT('OSNOVNA PLAČA'!#REF!,0),"    ",   'OSNOVNA PLAČA'!#REF!),"")</f>
        <v>#REF!</v>
      </c>
    </row>
    <row r="266" spans="26:29" x14ac:dyDescent="0.25">
      <c r="Z266" s="6"/>
      <c r="AA266" s="32">
        <f>'OSNOVNA PLAČA'!A258</f>
        <v>249</v>
      </c>
      <c r="AB266" s="32" t="str">
        <f>'OSNOVNA PLAČA'!B258</f>
        <v>A249</v>
      </c>
      <c r="AC266" s="32" t="e">
        <f>IF(LEN('OSNOVNA PLAČA'!#REF!)&gt;0,CONCATENATE(TEXT('OSNOVNA PLAČA'!#REF!,0),"    ",   'OSNOVNA PLAČA'!#REF!),"")</f>
        <v>#REF!</v>
      </c>
    </row>
    <row r="267" spans="26:29" x14ac:dyDescent="0.25">
      <c r="Z267" s="6"/>
      <c r="AA267" s="32">
        <f>'OSNOVNA PLAČA'!A259</f>
        <v>250</v>
      </c>
      <c r="AB267" s="32" t="str">
        <f>'OSNOVNA PLAČA'!B259</f>
        <v>A250</v>
      </c>
      <c r="AC267" s="32" t="e">
        <f>IF(LEN('OSNOVNA PLAČA'!#REF!)&gt;0,CONCATENATE(TEXT('OSNOVNA PLAČA'!#REF!,0),"    ",   'OSNOVNA PLAČA'!#REF!),"")</f>
        <v>#REF!</v>
      </c>
    </row>
    <row r="268" spans="26:29" x14ac:dyDescent="0.25">
      <c r="Z268" s="6"/>
      <c r="AA268" s="32" t="e">
        <f>'OSNOVNA PLAČA'!#REF!</f>
        <v>#REF!</v>
      </c>
      <c r="AB268" s="32" t="e">
        <f>'OSNOVNA PLAČA'!#REF!</f>
        <v>#REF!</v>
      </c>
      <c r="AC268" s="32" t="e">
        <f>IF(LEN('OSNOVNA PLAČA'!#REF!)&gt;0,CONCATENATE(TEXT('OSNOVNA PLAČA'!#REF!,0),"    ",   'OSNOVNA PLAČA'!#REF!),"")</f>
        <v>#REF!</v>
      </c>
    </row>
    <row r="269" spans="26:29" x14ac:dyDescent="0.25">
      <c r="Z269" s="6"/>
      <c r="AA269" s="32" t="e">
        <f>'OSNOVNA PLAČA'!#REF!</f>
        <v>#REF!</v>
      </c>
      <c r="AB269" s="32" t="e">
        <f>'OSNOVNA PLAČA'!#REF!</f>
        <v>#REF!</v>
      </c>
      <c r="AC269" s="32" t="e">
        <f>IF(LEN('OSNOVNA PLAČA'!#REF!)&gt;0,CONCATENATE(TEXT('OSNOVNA PLAČA'!#REF!,0),"    ",   'OSNOVNA PLAČA'!#REF!),"")</f>
        <v>#REF!</v>
      </c>
    </row>
    <row r="270" spans="26:29" x14ac:dyDescent="0.25">
      <c r="Z270" s="6"/>
      <c r="AA270" s="32" t="e">
        <f>'OSNOVNA PLAČA'!#REF!</f>
        <v>#REF!</v>
      </c>
      <c r="AB270" s="32" t="e">
        <f>'OSNOVNA PLAČA'!#REF!</f>
        <v>#REF!</v>
      </c>
      <c r="AC270" s="32" t="e">
        <f>IF(LEN('OSNOVNA PLAČA'!#REF!)&gt;0,CONCATENATE(TEXT('OSNOVNA PLAČA'!#REF!,0),"    ",   'OSNOVNA PLAČA'!#REF!),"")</f>
        <v>#REF!</v>
      </c>
    </row>
    <row r="271" spans="26:29" x14ac:dyDescent="0.25">
      <c r="Z271" s="6"/>
      <c r="AA271" s="32" t="e">
        <f>'OSNOVNA PLAČA'!#REF!</f>
        <v>#REF!</v>
      </c>
      <c r="AB271" s="32" t="e">
        <f>'OSNOVNA PLAČA'!#REF!</f>
        <v>#REF!</v>
      </c>
      <c r="AC271" s="32" t="e">
        <f>IF(LEN('OSNOVNA PLAČA'!#REF!)&gt;0,CONCATENATE(TEXT('OSNOVNA PLAČA'!#REF!,0),"    ",   'OSNOVNA PLAČA'!#REF!),"")</f>
        <v>#REF!</v>
      </c>
    </row>
    <row r="272" spans="26:29" x14ac:dyDescent="0.25">
      <c r="Z272" s="6"/>
      <c r="AA272" s="32" t="e">
        <f>'OSNOVNA PLAČA'!#REF!</f>
        <v>#REF!</v>
      </c>
      <c r="AB272" s="32" t="e">
        <f>'OSNOVNA PLAČA'!#REF!</f>
        <v>#REF!</v>
      </c>
      <c r="AC272" s="32" t="e">
        <f>IF(LEN('OSNOVNA PLAČA'!#REF!)&gt;0,CONCATENATE(TEXT('OSNOVNA PLAČA'!#REF!,0),"    ",   'OSNOVNA PLAČA'!#REF!),"")</f>
        <v>#REF!</v>
      </c>
    </row>
    <row r="273" spans="26:29" x14ac:dyDescent="0.25">
      <c r="Z273" s="6"/>
      <c r="AA273" s="32" t="e">
        <f>'OSNOVNA PLAČA'!#REF!</f>
        <v>#REF!</v>
      </c>
      <c r="AB273" s="32" t="e">
        <f>'OSNOVNA PLAČA'!#REF!</f>
        <v>#REF!</v>
      </c>
      <c r="AC273" s="32" t="e">
        <f>IF(LEN('OSNOVNA PLAČA'!#REF!)&gt;0,CONCATENATE(TEXT('OSNOVNA PLAČA'!#REF!,0),"    ",   'OSNOVNA PLAČA'!#REF!),"")</f>
        <v>#REF!</v>
      </c>
    </row>
    <row r="274" spans="26:29" x14ac:dyDescent="0.25">
      <c r="Z274" s="6"/>
      <c r="AA274" s="32" t="e">
        <f>'OSNOVNA PLAČA'!#REF!</f>
        <v>#REF!</v>
      </c>
      <c r="AB274" s="32" t="e">
        <f>'OSNOVNA PLAČA'!#REF!</f>
        <v>#REF!</v>
      </c>
      <c r="AC274" s="32" t="e">
        <f>IF(LEN('OSNOVNA PLAČA'!#REF!)&gt;0,CONCATENATE(TEXT('OSNOVNA PLAČA'!#REF!,0),"    ",   'OSNOVNA PLAČA'!#REF!),"")</f>
        <v>#REF!</v>
      </c>
    </row>
    <row r="275" spans="26:29" x14ac:dyDescent="0.25">
      <c r="Z275" s="6"/>
      <c r="AA275" s="32" t="e">
        <f>'OSNOVNA PLAČA'!#REF!</f>
        <v>#REF!</v>
      </c>
      <c r="AB275" s="32" t="e">
        <f>'OSNOVNA PLAČA'!#REF!</f>
        <v>#REF!</v>
      </c>
      <c r="AC275" s="32" t="e">
        <f>IF(LEN('OSNOVNA PLAČA'!#REF!)&gt;0,CONCATENATE(TEXT('OSNOVNA PLAČA'!#REF!,0),"    ",   'OSNOVNA PLAČA'!#REF!),"")</f>
        <v>#REF!</v>
      </c>
    </row>
    <row r="276" spans="26:29" x14ac:dyDescent="0.25">
      <c r="Z276" s="6"/>
      <c r="AA276" s="32" t="e">
        <f>'OSNOVNA PLAČA'!#REF!</f>
        <v>#REF!</v>
      </c>
      <c r="AB276" s="32" t="e">
        <f>'OSNOVNA PLAČA'!#REF!</f>
        <v>#REF!</v>
      </c>
      <c r="AC276" s="32" t="e">
        <f>IF(LEN('OSNOVNA PLAČA'!#REF!)&gt;0,CONCATENATE(TEXT('OSNOVNA PLAČA'!#REF!,0),"    ",   'OSNOVNA PLAČA'!#REF!),"")</f>
        <v>#REF!</v>
      </c>
    </row>
    <row r="277" spans="26:29" x14ac:dyDescent="0.25">
      <c r="Z277" s="6"/>
      <c r="AA277" s="32" t="e">
        <f>'OSNOVNA PLAČA'!#REF!</f>
        <v>#REF!</v>
      </c>
      <c r="AB277" s="32" t="e">
        <f>'OSNOVNA PLAČA'!#REF!</f>
        <v>#REF!</v>
      </c>
      <c r="AC277" s="32" t="e">
        <f>IF(LEN('OSNOVNA PLAČA'!#REF!)&gt;0,CONCATENATE(TEXT('OSNOVNA PLAČA'!#REF!,0),"    ",   'OSNOVNA PLAČA'!#REF!),"")</f>
        <v>#REF!</v>
      </c>
    </row>
    <row r="278" spans="26:29" x14ac:dyDescent="0.25">
      <c r="Z278" s="6"/>
      <c r="AA278" s="32" t="e">
        <f>'OSNOVNA PLAČA'!#REF!</f>
        <v>#REF!</v>
      </c>
      <c r="AB278" s="32" t="e">
        <f>'OSNOVNA PLAČA'!#REF!</f>
        <v>#REF!</v>
      </c>
      <c r="AC278" s="32" t="e">
        <f>IF(LEN('OSNOVNA PLAČA'!#REF!)&gt;0,CONCATENATE(TEXT('OSNOVNA PLAČA'!#REF!,0),"    ",   'OSNOVNA PLAČA'!#REF!),"")</f>
        <v>#REF!</v>
      </c>
    </row>
    <row r="279" spans="26:29" x14ac:dyDescent="0.25">
      <c r="Z279" s="6"/>
      <c r="AA279" s="32" t="e">
        <f>'OSNOVNA PLAČA'!#REF!</f>
        <v>#REF!</v>
      </c>
      <c r="AB279" s="32" t="e">
        <f>'OSNOVNA PLAČA'!#REF!</f>
        <v>#REF!</v>
      </c>
      <c r="AC279" s="32" t="e">
        <f>IF(LEN('OSNOVNA PLAČA'!#REF!)&gt;0,CONCATENATE(TEXT('OSNOVNA PLAČA'!#REF!,0),"    ",   'OSNOVNA PLAČA'!#REF!),"")</f>
        <v>#REF!</v>
      </c>
    </row>
    <row r="280" spans="26:29" x14ac:dyDescent="0.25">
      <c r="Z280" s="6"/>
      <c r="AA280" s="32" t="e">
        <f>'OSNOVNA PLAČA'!#REF!</f>
        <v>#REF!</v>
      </c>
      <c r="AB280" s="32" t="e">
        <f>'OSNOVNA PLAČA'!#REF!</f>
        <v>#REF!</v>
      </c>
      <c r="AC280" s="32" t="e">
        <f>IF(LEN('OSNOVNA PLAČA'!#REF!)&gt;0,CONCATENATE(TEXT('OSNOVNA PLAČA'!#REF!,0),"    ",   'OSNOVNA PLAČA'!#REF!),"")</f>
        <v>#REF!</v>
      </c>
    </row>
    <row r="281" spans="26:29" x14ac:dyDescent="0.25">
      <c r="Z281" s="6"/>
      <c r="AA281" s="32" t="e">
        <f>'OSNOVNA PLAČA'!#REF!</f>
        <v>#REF!</v>
      </c>
      <c r="AB281" s="32" t="e">
        <f>'OSNOVNA PLAČA'!#REF!</f>
        <v>#REF!</v>
      </c>
      <c r="AC281" s="32" t="e">
        <f>IF(LEN('OSNOVNA PLAČA'!#REF!)&gt;0,CONCATENATE(TEXT('OSNOVNA PLAČA'!#REF!,0),"    ",   'OSNOVNA PLAČA'!#REF!),"")</f>
        <v>#REF!</v>
      </c>
    </row>
    <row r="282" spans="26:29" x14ac:dyDescent="0.25">
      <c r="Z282" s="6"/>
      <c r="AA282" s="32" t="e">
        <f>'OSNOVNA PLAČA'!#REF!</f>
        <v>#REF!</v>
      </c>
      <c r="AB282" s="32" t="e">
        <f>'OSNOVNA PLAČA'!#REF!</f>
        <v>#REF!</v>
      </c>
      <c r="AC282" s="32" t="e">
        <f>IF(LEN('OSNOVNA PLAČA'!#REF!)&gt;0,CONCATENATE(TEXT('OSNOVNA PLAČA'!#REF!,0),"    ",   'OSNOVNA PLAČA'!#REF!),"")</f>
        <v>#REF!</v>
      </c>
    </row>
    <row r="283" spans="26:29" x14ac:dyDescent="0.25">
      <c r="Z283" s="6"/>
      <c r="AA283" s="32" t="e">
        <f>'OSNOVNA PLAČA'!#REF!</f>
        <v>#REF!</v>
      </c>
      <c r="AB283" s="32" t="e">
        <f>'OSNOVNA PLAČA'!#REF!</f>
        <v>#REF!</v>
      </c>
      <c r="AC283" s="32" t="e">
        <f>IF(LEN('OSNOVNA PLAČA'!#REF!)&gt;0,CONCATENATE(TEXT('OSNOVNA PLAČA'!#REF!,0),"    ",   'OSNOVNA PLAČA'!#REF!),"")</f>
        <v>#REF!</v>
      </c>
    </row>
    <row r="284" spans="26:29" x14ac:dyDescent="0.25">
      <c r="Z284" s="6"/>
      <c r="AA284" s="32" t="e">
        <f>'OSNOVNA PLAČA'!#REF!</f>
        <v>#REF!</v>
      </c>
      <c r="AB284" s="32" t="e">
        <f>'OSNOVNA PLAČA'!#REF!</f>
        <v>#REF!</v>
      </c>
      <c r="AC284" s="32" t="e">
        <f>IF(LEN('OSNOVNA PLAČA'!#REF!)&gt;0,CONCATENATE(TEXT('OSNOVNA PLAČA'!#REF!,0),"    ",   'OSNOVNA PLAČA'!#REF!),"")</f>
        <v>#REF!</v>
      </c>
    </row>
    <row r="285" spans="26:29" x14ac:dyDescent="0.25">
      <c r="Z285" s="6"/>
      <c r="AA285" s="32" t="e">
        <f>'OSNOVNA PLAČA'!#REF!</f>
        <v>#REF!</v>
      </c>
      <c r="AB285" s="32" t="e">
        <f>'OSNOVNA PLAČA'!#REF!</f>
        <v>#REF!</v>
      </c>
      <c r="AC285" s="32" t="e">
        <f>IF(LEN('OSNOVNA PLAČA'!#REF!)&gt;0,CONCATENATE(TEXT('OSNOVNA PLAČA'!#REF!,0),"    ",   'OSNOVNA PLAČA'!#REF!),"")</f>
        <v>#REF!</v>
      </c>
    </row>
    <row r="286" spans="26:29" x14ac:dyDescent="0.25">
      <c r="Z286" s="6"/>
      <c r="AA286" s="32" t="e">
        <f>'OSNOVNA PLAČA'!#REF!</f>
        <v>#REF!</v>
      </c>
      <c r="AB286" s="32" t="e">
        <f>'OSNOVNA PLAČA'!#REF!</f>
        <v>#REF!</v>
      </c>
      <c r="AC286" s="32" t="e">
        <f>IF(LEN('OSNOVNA PLAČA'!#REF!)&gt;0,CONCATENATE(TEXT('OSNOVNA PLAČA'!#REF!,0),"    ",   'OSNOVNA PLAČA'!#REF!),"")</f>
        <v>#REF!</v>
      </c>
    </row>
    <row r="287" spans="26:29" x14ac:dyDescent="0.25">
      <c r="Z287" s="6"/>
      <c r="AA287" s="32" t="e">
        <f>'OSNOVNA PLAČA'!#REF!</f>
        <v>#REF!</v>
      </c>
      <c r="AB287" s="32" t="e">
        <f>'OSNOVNA PLAČA'!#REF!</f>
        <v>#REF!</v>
      </c>
      <c r="AC287" s="32" t="e">
        <f>IF(LEN('OSNOVNA PLAČA'!#REF!)&gt;0,CONCATENATE(TEXT('OSNOVNA PLAČA'!#REF!,0),"    ",   'OSNOVNA PLAČA'!#REF!),"")</f>
        <v>#REF!</v>
      </c>
    </row>
    <row r="288" spans="26:29" x14ac:dyDescent="0.25">
      <c r="Z288" s="6"/>
      <c r="AA288" s="32" t="e">
        <f>'OSNOVNA PLAČA'!#REF!</f>
        <v>#REF!</v>
      </c>
      <c r="AB288" s="32" t="e">
        <f>'OSNOVNA PLAČA'!#REF!</f>
        <v>#REF!</v>
      </c>
      <c r="AC288" s="32" t="e">
        <f>IF(LEN('OSNOVNA PLAČA'!#REF!)&gt;0,CONCATENATE(TEXT('OSNOVNA PLAČA'!#REF!,0),"    ",   'OSNOVNA PLAČA'!#REF!),"")</f>
        <v>#REF!</v>
      </c>
    </row>
    <row r="289" spans="26:29" x14ac:dyDescent="0.25">
      <c r="Z289" s="6"/>
      <c r="AA289" s="32" t="e">
        <f>'OSNOVNA PLAČA'!#REF!</f>
        <v>#REF!</v>
      </c>
      <c r="AB289" s="32" t="e">
        <f>'OSNOVNA PLAČA'!#REF!</f>
        <v>#REF!</v>
      </c>
      <c r="AC289" s="32" t="e">
        <f>IF(LEN('OSNOVNA PLAČA'!#REF!)&gt;0,CONCATENATE(TEXT('OSNOVNA PLAČA'!#REF!,0),"    ",   'OSNOVNA PLAČA'!#REF!),"")</f>
        <v>#REF!</v>
      </c>
    </row>
    <row r="290" spans="26:29" x14ac:dyDescent="0.25">
      <c r="Z290" s="6"/>
      <c r="AA290" s="32" t="e">
        <f>'OSNOVNA PLAČA'!#REF!</f>
        <v>#REF!</v>
      </c>
      <c r="AB290" s="32" t="e">
        <f>'OSNOVNA PLAČA'!#REF!</f>
        <v>#REF!</v>
      </c>
      <c r="AC290" s="32" t="e">
        <f>IF(LEN('OSNOVNA PLAČA'!#REF!)&gt;0,CONCATENATE(TEXT('OSNOVNA PLAČA'!#REF!,0),"    ",   'OSNOVNA PLAČA'!#REF!),"")</f>
        <v>#REF!</v>
      </c>
    </row>
    <row r="291" spans="26:29" x14ac:dyDescent="0.25">
      <c r="Z291" s="6"/>
      <c r="AA291" s="32" t="e">
        <f>'OSNOVNA PLAČA'!#REF!</f>
        <v>#REF!</v>
      </c>
      <c r="AB291" s="32" t="e">
        <f>'OSNOVNA PLAČA'!#REF!</f>
        <v>#REF!</v>
      </c>
      <c r="AC291" s="32" t="e">
        <f>IF(LEN('OSNOVNA PLAČA'!#REF!)&gt;0,CONCATENATE(TEXT('OSNOVNA PLAČA'!#REF!,0),"    ",   'OSNOVNA PLAČA'!#REF!),"")</f>
        <v>#REF!</v>
      </c>
    </row>
    <row r="292" spans="26:29" x14ac:dyDescent="0.25">
      <c r="Z292" s="6"/>
      <c r="AA292" s="32" t="e">
        <f>'OSNOVNA PLAČA'!#REF!</f>
        <v>#REF!</v>
      </c>
      <c r="AB292" s="32" t="e">
        <f>'OSNOVNA PLAČA'!#REF!</f>
        <v>#REF!</v>
      </c>
      <c r="AC292" s="32" t="e">
        <f>IF(LEN('OSNOVNA PLAČA'!#REF!)&gt;0,CONCATENATE(TEXT('OSNOVNA PLAČA'!#REF!,0),"    ",   'OSNOVNA PLAČA'!#REF!),"")</f>
        <v>#REF!</v>
      </c>
    </row>
    <row r="293" spans="26:29" x14ac:dyDescent="0.25">
      <c r="Z293" s="6"/>
      <c r="AA293" s="32" t="e">
        <f>'OSNOVNA PLAČA'!#REF!</f>
        <v>#REF!</v>
      </c>
      <c r="AB293" s="32" t="e">
        <f>'OSNOVNA PLAČA'!#REF!</f>
        <v>#REF!</v>
      </c>
      <c r="AC293" s="32" t="e">
        <f>IF(LEN('OSNOVNA PLAČA'!#REF!)&gt;0,CONCATENATE(TEXT('OSNOVNA PLAČA'!#REF!,0),"    ",   'OSNOVNA PLAČA'!#REF!),"")</f>
        <v>#REF!</v>
      </c>
    </row>
    <row r="294" spans="26:29" x14ac:dyDescent="0.25">
      <c r="Z294" s="6"/>
      <c r="AA294" s="32" t="e">
        <f>'OSNOVNA PLAČA'!#REF!</f>
        <v>#REF!</v>
      </c>
      <c r="AB294" s="32" t="e">
        <f>'OSNOVNA PLAČA'!#REF!</f>
        <v>#REF!</v>
      </c>
      <c r="AC294" s="32" t="e">
        <f>IF(LEN('OSNOVNA PLAČA'!#REF!)&gt;0,CONCATENATE(TEXT('OSNOVNA PLAČA'!#REF!,0),"    ",   'OSNOVNA PLAČA'!#REF!),"")</f>
        <v>#REF!</v>
      </c>
    </row>
    <row r="295" spans="26:29" x14ac:dyDescent="0.25">
      <c r="Z295" s="6"/>
      <c r="AA295" s="32" t="e">
        <f>'OSNOVNA PLAČA'!#REF!</f>
        <v>#REF!</v>
      </c>
      <c r="AB295" s="32" t="e">
        <f>'OSNOVNA PLAČA'!#REF!</f>
        <v>#REF!</v>
      </c>
      <c r="AC295" s="32" t="e">
        <f>IF(LEN('OSNOVNA PLAČA'!#REF!)&gt;0,CONCATENATE(TEXT('OSNOVNA PLAČA'!#REF!,0),"    ",   'OSNOVNA PLAČA'!#REF!),"")</f>
        <v>#REF!</v>
      </c>
    </row>
    <row r="296" spans="26:29" x14ac:dyDescent="0.25">
      <c r="Z296" s="6"/>
      <c r="AA296" s="32" t="e">
        <f>'OSNOVNA PLAČA'!#REF!</f>
        <v>#REF!</v>
      </c>
      <c r="AB296" s="32" t="e">
        <f>'OSNOVNA PLAČA'!#REF!</f>
        <v>#REF!</v>
      </c>
      <c r="AC296" s="32" t="e">
        <f>IF(LEN('OSNOVNA PLAČA'!#REF!)&gt;0,CONCATENATE(TEXT('OSNOVNA PLAČA'!#REF!,0),"    ",   'OSNOVNA PLAČA'!#REF!),"")</f>
        <v>#REF!</v>
      </c>
    </row>
    <row r="297" spans="26:29" x14ac:dyDescent="0.25">
      <c r="Z297" s="6"/>
      <c r="AA297" s="32" t="e">
        <f>'OSNOVNA PLAČA'!#REF!</f>
        <v>#REF!</v>
      </c>
      <c r="AB297" s="32" t="e">
        <f>'OSNOVNA PLAČA'!#REF!</f>
        <v>#REF!</v>
      </c>
      <c r="AC297" s="32" t="e">
        <f>IF(LEN('OSNOVNA PLAČA'!#REF!)&gt;0,CONCATENATE(TEXT('OSNOVNA PLAČA'!#REF!,0),"    ",   'OSNOVNA PLAČA'!#REF!),"")</f>
        <v>#REF!</v>
      </c>
    </row>
    <row r="298" spans="26:29" x14ac:dyDescent="0.25">
      <c r="Z298" s="6"/>
      <c r="AA298" s="32" t="e">
        <f>'OSNOVNA PLAČA'!#REF!</f>
        <v>#REF!</v>
      </c>
      <c r="AB298" s="32" t="e">
        <f>'OSNOVNA PLAČA'!#REF!</f>
        <v>#REF!</v>
      </c>
      <c r="AC298" s="32" t="e">
        <f>IF(LEN('OSNOVNA PLAČA'!#REF!)&gt;0,CONCATENATE(TEXT('OSNOVNA PLAČA'!#REF!,0),"    ",   'OSNOVNA PLAČA'!#REF!),"")</f>
        <v>#REF!</v>
      </c>
    </row>
    <row r="299" spans="26:29" x14ac:dyDescent="0.25">
      <c r="Z299" s="6"/>
      <c r="AA299" s="32" t="e">
        <f>'OSNOVNA PLAČA'!#REF!</f>
        <v>#REF!</v>
      </c>
      <c r="AB299" s="32" t="e">
        <f>'OSNOVNA PLAČA'!#REF!</f>
        <v>#REF!</v>
      </c>
      <c r="AC299" s="32" t="e">
        <f>IF(LEN('OSNOVNA PLAČA'!#REF!)&gt;0,CONCATENATE(TEXT('OSNOVNA PLAČA'!#REF!,0),"    ",   'OSNOVNA PLAČA'!#REF!),"")</f>
        <v>#REF!</v>
      </c>
    </row>
    <row r="300" spans="26:29" x14ac:dyDescent="0.25">
      <c r="Z300" s="6"/>
      <c r="AA300" s="32" t="e">
        <f>'OSNOVNA PLAČA'!#REF!</f>
        <v>#REF!</v>
      </c>
      <c r="AB300" s="32" t="e">
        <f>'OSNOVNA PLAČA'!#REF!</f>
        <v>#REF!</v>
      </c>
      <c r="AC300" s="32" t="e">
        <f>IF(LEN('OSNOVNA PLAČA'!#REF!)&gt;0,CONCATENATE(TEXT('OSNOVNA PLAČA'!#REF!,0),"    ",   'OSNOVNA PLAČA'!#REF!),"")</f>
        <v>#REF!</v>
      </c>
    </row>
    <row r="301" spans="26:29" x14ac:dyDescent="0.25">
      <c r="Z301" s="6"/>
      <c r="AA301" s="32" t="e">
        <f>'OSNOVNA PLAČA'!#REF!</f>
        <v>#REF!</v>
      </c>
      <c r="AB301" s="32" t="e">
        <f>'OSNOVNA PLAČA'!#REF!</f>
        <v>#REF!</v>
      </c>
      <c r="AC301" s="32" t="e">
        <f>IF(LEN('OSNOVNA PLAČA'!#REF!)&gt;0,CONCATENATE(TEXT('OSNOVNA PLAČA'!#REF!,0),"    ",   'OSNOVNA PLAČA'!#REF!),"")</f>
        <v>#REF!</v>
      </c>
    </row>
    <row r="302" spans="26:29" x14ac:dyDescent="0.25">
      <c r="Z302" s="6"/>
      <c r="AA302" s="32" t="e">
        <f>'OSNOVNA PLAČA'!#REF!</f>
        <v>#REF!</v>
      </c>
      <c r="AB302" s="32" t="e">
        <f>'OSNOVNA PLAČA'!#REF!</f>
        <v>#REF!</v>
      </c>
      <c r="AC302" s="32" t="e">
        <f>IF(LEN('OSNOVNA PLAČA'!#REF!)&gt;0,CONCATENATE(TEXT('OSNOVNA PLAČA'!#REF!,0),"    ",   'OSNOVNA PLAČA'!#REF!),"")</f>
        <v>#REF!</v>
      </c>
    </row>
    <row r="303" spans="26:29" x14ac:dyDescent="0.25">
      <c r="Z303" s="6"/>
      <c r="AA303" s="32" t="e">
        <f>'OSNOVNA PLAČA'!#REF!</f>
        <v>#REF!</v>
      </c>
      <c r="AB303" s="32" t="e">
        <f>'OSNOVNA PLAČA'!#REF!</f>
        <v>#REF!</v>
      </c>
      <c r="AC303" s="32" t="e">
        <f>IF(LEN('OSNOVNA PLAČA'!#REF!)&gt;0,CONCATENATE(TEXT('OSNOVNA PLAČA'!#REF!,0),"    ",   'OSNOVNA PLAČA'!#REF!),"")</f>
        <v>#REF!</v>
      </c>
    </row>
    <row r="304" spans="26:29" x14ac:dyDescent="0.25">
      <c r="Z304" s="6"/>
      <c r="AA304" s="32" t="e">
        <f>'OSNOVNA PLAČA'!#REF!</f>
        <v>#REF!</v>
      </c>
      <c r="AB304" s="32" t="e">
        <f>'OSNOVNA PLAČA'!#REF!</f>
        <v>#REF!</v>
      </c>
      <c r="AC304" s="32" t="e">
        <f>IF(LEN('OSNOVNA PLAČA'!#REF!)&gt;0,CONCATENATE(TEXT('OSNOVNA PLAČA'!#REF!,0),"    ",   'OSNOVNA PLAČA'!#REF!),"")</f>
        <v>#REF!</v>
      </c>
    </row>
    <row r="305" spans="26:29" x14ac:dyDescent="0.25">
      <c r="Z305" s="6"/>
      <c r="AA305" s="32" t="e">
        <f>'OSNOVNA PLAČA'!#REF!</f>
        <v>#REF!</v>
      </c>
      <c r="AB305" s="32" t="e">
        <f>'OSNOVNA PLAČA'!#REF!</f>
        <v>#REF!</v>
      </c>
      <c r="AC305" s="32" t="e">
        <f>IF(LEN('OSNOVNA PLAČA'!#REF!)&gt;0,CONCATENATE(TEXT('OSNOVNA PLAČA'!#REF!,0),"    ",   'OSNOVNA PLAČA'!#REF!),"")</f>
        <v>#REF!</v>
      </c>
    </row>
    <row r="306" spans="26:29" x14ac:dyDescent="0.25">
      <c r="Z306" s="6"/>
      <c r="AA306" s="32" t="e">
        <f>'OSNOVNA PLAČA'!#REF!</f>
        <v>#REF!</v>
      </c>
      <c r="AB306" s="32" t="e">
        <f>'OSNOVNA PLAČA'!#REF!</f>
        <v>#REF!</v>
      </c>
      <c r="AC306" s="32" t="e">
        <f>IF(LEN('OSNOVNA PLAČA'!#REF!)&gt;0,CONCATENATE(TEXT('OSNOVNA PLAČA'!#REF!,0),"    ",   'OSNOVNA PLAČA'!#REF!),"")</f>
        <v>#REF!</v>
      </c>
    </row>
    <row r="307" spans="26:29" x14ac:dyDescent="0.25">
      <c r="Z307" s="6"/>
      <c r="AA307" s="32" t="e">
        <f>'OSNOVNA PLAČA'!#REF!</f>
        <v>#REF!</v>
      </c>
      <c r="AB307" s="32" t="e">
        <f>'OSNOVNA PLAČA'!#REF!</f>
        <v>#REF!</v>
      </c>
      <c r="AC307" s="32" t="e">
        <f>IF(LEN('OSNOVNA PLAČA'!#REF!)&gt;0,CONCATENATE(TEXT('OSNOVNA PLAČA'!#REF!,0),"    ",   'OSNOVNA PLAČA'!#REF!),"")</f>
        <v>#REF!</v>
      </c>
    </row>
    <row r="308" spans="26:29" x14ac:dyDescent="0.25">
      <c r="Z308" s="6"/>
      <c r="AA308" s="32" t="e">
        <f>'OSNOVNA PLAČA'!#REF!</f>
        <v>#REF!</v>
      </c>
      <c r="AB308" s="32" t="e">
        <f>'OSNOVNA PLAČA'!#REF!</f>
        <v>#REF!</v>
      </c>
      <c r="AC308" s="32" t="e">
        <f>IF(LEN('OSNOVNA PLAČA'!#REF!)&gt;0,CONCATENATE(TEXT('OSNOVNA PLAČA'!#REF!,0),"    ",   'OSNOVNA PLAČA'!#REF!),"")</f>
        <v>#REF!</v>
      </c>
    </row>
    <row r="309" spans="26:29" x14ac:dyDescent="0.25">
      <c r="Z309" s="6"/>
      <c r="AA309" s="32" t="e">
        <f>'OSNOVNA PLAČA'!#REF!</f>
        <v>#REF!</v>
      </c>
      <c r="AB309" s="32" t="e">
        <f>'OSNOVNA PLAČA'!#REF!</f>
        <v>#REF!</v>
      </c>
      <c r="AC309" s="32" t="e">
        <f>IF(LEN('OSNOVNA PLAČA'!#REF!)&gt;0,CONCATENATE(TEXT('OSNOVNA PLAČA'!#REF!,0),"    ",   'OSNOVNA PLAČA'!#REF!),"")</f>
        <v>#REF!</v>
      </c>
    </row>
    <row r="310" spans="26:29" x14ac:dyDescent="0.25">
      <c r="Z310" s="6"/>
      <c r="AA310" s="32" t="e">
        <f>'OSNOVNA PLAČA'!#REF!</f>
        <v>#REF!</v>
      </c>
      <c r="AB310" s="32" t="e">
        <f>'OSNOVNA PLAČA'!#REF!</f>
        <v>#REF!</v>
      </c>
      <c r="AC310" s="32" t="e">
        <f>IF(LEN('OSNOVNA PLAČA'!#REF!)&gt;0,CONCATENATE(TEXT('OSNOVNA PLAČA'!#REF!,0),"    ",   'OSNOVNA PLAČA'!#REF!),"")</f>
        <v>#REF!</v>
      </c>
    </row>
    <row r="311" spans="26:29" x14ac:dyDescent="0.25">
      <c r="Z311" s="6"/>
      <c r="AA311" s="32" t="e">
        <f>'OSNOVNA PLAČA'!#REF!</f>
        <v>#REF!</v>
      </c>
      <c r="AB311" s="32" t="e">
        <f>'OSNOVNA PLAČA'!#REF!</f>
        <v>#REF!</v>
      </c>
      <c r="AC311" s="32" t="e">
        <f>IF(LEN('OSNOVNA PLAČA'!#REF!)&gt;0,CONCATENATE(TEXT('OSNOVNA PLAČA'!#REF!,0),"    ",   'OSNOVNA PLAČA'!#REF!),"")</f>
        <v>#REF!</v>
      </c>
    </row>
    <row r="312" spans="26:29" x14ac:dyDescent="0.25">
      <c r="Z312" s="6"/>
      <c r="AA312" s="32" t="e">
        <f>'OSNOVNA PLAČA'!#REF!</f>
        <v>#REF!</v>
      </c>
      <c r="AB312" s="32" t="e">
        <f>'OSNOVNA PLAČA'!#REF!</f>
        <v>#REF!</v>
      </c>
      <c r="AC312" s="32" t="e">
        <f>IF(LEN('OSNOVNA PLAČA'!#REF!)&gt;0,CONCATENATE(TEXT('OSNOVNA PLAČA'!#REF!,0),"    ",   'OSNOVNA PLAČA'!#REF!),"")</f>
        <v>#REF!</v>
      </c>
    </row>
    <row r="313" spans="26:29" x14ac:dyDescent="0.25">
      <c r="Z313" s="6"/>
      <c r="AA313" s="32" t="e">
        <f>'OSNOVNA PLAČA'!#REF!</f>
        <v>#REF!</v>
      </c>
      <c r="AB313" s="32" t="e">
        <f>'OSNOVNA PLAČA'!#REF!</f>
        <v>#REF!</v>
      </c>
      <c r="AC313" s="32" t="e">
        <f>IF(LEN('OSNOVNA PLAČA'!#REF!)&gt;0,CONCATENATE(TEXT('OSNOVNA PLAČA'!#REF!,0),"    ",   'OSNOVNA PLAČA'!#REF!),"")</f>
        <v>#REF!</v>
      </c>
    </row>
    <row r="314" spans="26:29" x14ac:dyDescent="0.25">
      <c r="Z314" s="6"/>
      <c r="AA314" s="32" t="e">
        <f>'OSNOVNA PLAČA'!#REF!</f>
        <v>#REF!</v>
      </c>
      <c r="AB314" s="32" t="e">
        <f>'OSNOVNA PLAČA'!#REF!</f>
        <v>#REF!</v>
      </c>
      <c r="AC314" s="32" t="e">
        <f>IF(LEN('OSNOVNA PLAČA'!#REF!)&gt;0,CONCATENATE(TEXT('OSNOVNA PLAČA'!#REF!,0),"    ",   'OSNOVNA PLAČA'!#REF!),"")</f>
        <v>#REF!</v>
      </c>
    </row>
    <row r="315" spans="26:29" x14ac:dyDescent="0.25">
      <c r="Z315" s="6"/>
      <c r="AA315" s="32" t="e">
        <f>'OSNOVNA PLAČA'!#REF!</f>
        <v>#REF!</v>
      </c>
      <c r="AB315" s="32" t="e">
        <f>'OSNOVNA PLAČA'!#REF!</f>
        <v>#REF!</v>
      </c>
      <c r="AC315" s="32" t="e">
        <f>IF(LEN('OSNOVNA PLAČA'!#REF!)&gt;0,CONCATENATE(TEXT('OSNOVNA PLAČA'!#REF!,0),"    ",   'OSNOVNA PLAČA'!#REF!),"")</f>
        <v>#REF!</v>
      </c>
    </row>
    <row r="316" spans="26:29" x14ac:dyDescent="0.25">
      <c r="Z316" s="6"/>
      <c r="AA316" s="32" t="e">
        <f>'OSNOVNA PLAČA'!#REF!</f>
        <v>#REF!</v>
      </c>
      <c r="AB316" s="32" t="e">
        <f>'OSNOVNA PLAČA'!#REF!</f>
        <v>#REF!</v>
      </c>
      <c r="AC316" s="32" t="e">
        <f>IF(LEN('OSNOVNA PLAČA'!#REF!)&gt;0,CONCATENATE(TEXT('OSNOVNA PLAČA'!#REF!,0),"    ",   'OSNOVNA PLAČA'!#REF!),"")</f>
        <v>#REF!</v>
      </c>
    </row>
    <row r="317" spans="26:29" x14ac:dyDescent="0.25">
      <c r="Z317" s="6"/>
      <c r="AA317" s="32" t="e">
        <f>'OSNOVNA PLAČA'!#REF!</f>
        <v>#REF!</v>
      </c>
      <c r="AB317" s="32" t="e">
        <f>'OSNOVNA PLAČA'!#REF!</f>
        <v>#REF!</v>
      </c>
      <c r="AC317" s="32" t="e">
        <f>IF(LEN('OSNOVNA PLAČA'!#REF!)&gt;0,CONCATENATE(TEXT('OSNOVNA PLAČA'!#REF!,0),"    ",   'OSNOVNA PLAČA'!#REF!),"")</f>
        <v>#REF!</v>
      </c>
    </row>
    <row r="318" spans="26:29" x14ac:dyDescent="0.25">
      <c r="Z318" s="6"/>
      <c r="AA318" s="32" t="e">
        <f>'OSNOVNA PLAČA'!#REF!</f>
        <v>#REF!</v>
      </c>
      <c r="AB318" s="32" t="e">
        <f>'OSNOVNA PLAČA'!#REF!</f>
        <v>#REF!</v>
      </c>
      <c r="AC318" s="32" t="e">
        <f>IF(LEN('OSNOVNA PLAČA'!#REF!)&gt;0,CONCATENATE(TEXT('OSNOVNA PLAČA'!#REF!,0),"    ",   'OSNOVNA PLAČA'!#REF!),"")</f>
        <v>#REF!</v>
      </c>
    </row>
    <row r="319" spans="26:29" x14ac:dyDescent="0.25">
      <c r="Z319" s="6"/>
      <c r="AA319" s="32" t="e">
        <f>'OSNOVNA PLAČA'!#REF!</f>
        <v>#REF!</v>
      </c>
      <c r="AB319" s="32" t="e">
        <f>'OSNOVNA PLAČA'!#REF!</f>
        <v>#REF!</v>
      </c>
      <c r="AC319" s="32" t="e">
        <f>IF(LEN('OSNOVNA PLAČA'!#REF!)&gt;0,CONCATENATE(TEXT('OSNOVNA PLAČA'!#REF!,0),"    ",   'OSNOVNA PLAČA'!#REF!),"")</f>
        <v>#REF!</v>
      </c>
    </row>
    <row r="320" spans="26:29" x14ac:dyDescent="0.25">
      <c r="Z320" s="6"/>
      <c r="AA320" s="32" t="e">
        <f>'OSNOVNA PLAČA'!#REF!</f>
        <v>#REF!</v>
      </c>
      <c r="AB320" s="32" t="e">
        <f>'OSNOVNA PLAČA'!#REF!</f>
        <v>#REF!</v>
      </c>
      <c r="AC320" s="32" t="e">
        <f>IF(LEN('OSNOVNA PLAČA'!#REF!)&gt;0,CONCATENATE(TEXT('OSNOVNA PLAČA'!#REF!,0),"    ",   'OSNOVNA PLAČA'!#REF!),"")</f>
        <v>#REF!</v>
      </c>
    </row>
    <row r="321" spans="26:29" x14ac:dyDescent="0.25">
      <c r="Z321" s="6"/>
      <c r="AA321" s="32" t="e">
        <f>'OSNOVNA PLAČA'!#REF!</f>
        <v>#REF!</v>
      </c>
      <c r="AB321" s="32" t="e">
        <f>'OSNOVNA PLAČA'!#REF!</f>
        <v>#REF!</v>
      </c>
      <c r="AC321" s="32" t="e">
        <f>IF(LEN('OSNOVNA PLAČA'!#REF!)&gt;0,CONCATENATE(TEXT('OSNOVNA PLAČA'!#REF!,0),"    ",   'OSNOVNA PLAČA'!#REF!),"")</f>
        <v>#REF!</v>
      </c>
    </row>
    <row r="322" spans="26:29" x14ac:dyDescent="0.25">
      <c r="Z322" s="6"/>
      <c r="AA322" s="32" t="e">
        <f>'OSNOVNA PLAČA'!#REF!</f>
        <v>#REF!</v>
      </c>
      <c r="AB322" s="32" t="e">
        <f>'OSNOVNA PLAČA'!#REF!</f>
        <v>#REF!</v>
      </c>
      <c r="AC322" s="32" t="e">
        <f>IF(LEN('OSNOVNA PLAČA'!#REF!)&gt;0,CONCATENATE(TEXT('OSNOVNA PLAČA'!#REF!,0),"    ",   'OSNOVNA PLAČA'!#REF!),"")</f>
        <v>#REF!</v>
      </c>
    </row>
    <row r="323" spans="26:29" x14ac:dyDescent="0.25">
      <c r="Z323" s="6"/>
      <c r="AA323" s="32" t="e">
        <f>'OSNOVNA PLAČA'!#REF!</f>
        <v>#REF!</v>
      </c>
      <c r="AB323" s="32" t="e">
        <f>'OSNOVNA PLAČA'!#REF!</f>
        <v>#REF!</v>
      </c>
      <c r="AC323" s="32" t="e">
        <f>IF(LEN('OSNOVNA PLAČA'!#REF!)&gt;0,CONCATENATE(TEXT('OSNOVNA PLAČA'!#REF!,0),"    ",   'OSNOVNA PLAČA'!#REF!),"")</f>
        <v>#REF!</v>
      </c>
    </row>
    <row r="324" spans="26:29" x14ac:dyDescent="0.25">
      <c r="Z324" s="6"/>
      <c r="AA324" s="32" t="e">
        <f>'OSNOVNA PLAČA'!#REF!</f>
        <v>#REF!</v>
      </c>
      <c r="AB324" s="32" t="e">
        <f>'OSNOVNA PLAČA'!#REF!</f>
        <v>#REF!</v>
      </c>
      <c r="AC324" s="32" t="e">
        <f>IF(LEN('OSNOVNA PLAČA'!#REF!)&gt;0,CONCATENATE(TEXT('OSNOVNA PLAČA'!#REF!,0),"    ",   'OSNOVNA PLAČA'!#REF!),"")</f>
        <v>#REF!</v>
      </c>
    </row>
    <row r="325" spans="26:29" x14ac:dyDescent="0.25">
      <c r="Z325" s="6"/>
      <c r="AA325" s="32" t="e">
        <f>'OSNOVNA PLAČA'!#REF!</f>
        <v>#REF!</v>
      </c>
      <c r="AB325" s="32" t="e">
        <f>'OSNOVNA PLAČA'!#REF!</f>
        <v>#REF!</v>
      </c>
      <c r="AC325" s="32" t="e">
        <f>IF(LEN('OSNOVNA PLAČA'!#REF!)&gt;0,CONCATENATE(TEXT('OSNOVNA PLAČA'!#REF!,0),"    ",   'OSNOVNA PLAČA'!#REF!),"")</f>
        <v>#REF!</v>
      </c>
    </row>
    <row r="326" spans="26:29" x14ac:dyDescent="0.25">
      <c r="Z326" s="6"/>
      <c r="AA326" s="32" t="e">
        <f>'OSNOVNA PLAČA'!#REF!</f>
        <v>#REF!</v>
      </c>
      <c r="AB326" s="32" t="e">
        <f>'OSNOVNA PLAČA'!#REF!</f>
        <v>#REF!</v>
      </c>
      <c r="AC326" s="32" t="e">
        <f>IF(LEN('OSNOVNA PLAČA'!#REF!)&gt;0,CONCATENATE(TEXT('OSNOVNA PLAČA'!#REF!,0),"    ",   'OSNOVNA PLAČA'!#REF!),"")</f>
        <v>#REF!</v>
      </c>
    </row>
    <row r="327" spans="26:29" x14ac:dyDescent="0.25">
      <c r="Z327" s="6"/>
      <c r="AA327" s="32" t="e">
        <f>'OSNOVNA PLAČA'!#REF!</f>
        <v>#REF!</v>
      </c>
      <c r="AB327" s="32" t="e">
        <f>'OSNOVNA PLAČA'!#REF!</f>
        <v>#REF!</v>
      </c>
      <c r="AC327" s="32" t="e">
        <f>IF(LEN('OSNOVNA PLAČA'!#REF!)&gt;0,CONCATENATE(TEXT('OSNOVNA PLAČA'!#REF!,0),"    ",   'OSNOVNA PLAČA'!#REF!),"")</f>
        <v>#REF!</v>
      </c>
    </row>
    <row r="328" spans="26:29" x14ac:dyDescent="0.25">
      <c r="Z328" s="6"/>
      <c r="AA328" s="32" t="e">
        <f>'OSNOVNA PLAČA'!#REF!</f>
        <v>#REF!</v>
      </c>
      <c r="AB328" s="32" t="e">
        <f>'OSNOVNA PLAČA'!#REF!</f>
        <v>#REF!</v>
      </c>
      <c r="AC328" s="32" t="e">
        <f>IF(LEN('OSNOVNA PLAČA'!#REF!)&gt;0,CONCATENATE(TEXT('OSNOVNA PLAČA'!#REF!,0),"    ",   'OSNOVNA PLAČA'!#REF!),"")</f>
        <v>#REF!</v>
      </c>
    </row>
    <row r="329" spans="26:29" x14ac:dyDescent="0.25">
      <c r="Z329" s="6"/>
      <c r="AA329" s="32" t="e">
        <f>'OSNOVNA PLAČA'!#REF!</f>
        <v>#REF!</v>
      </c>
      <c r="AB329" s="32" t="e">
        <f>'OSNOVNA PLAČA'!#REF!</f>
        <v>#REF!</v>
      </c>
      <c r="AC329" s="32" t="e">
        <f>IF(LEN('OSNOVNA PLAČA'!#REF!)&gt;0,CONCATENATE(TEXT('OSNOVNA PLAČA'!#REF!,0),"    ",   'OSNOVNA PLAČA'!#REF!),"")</f>
        <v>#REF!</v>
      </c>
    </row>
    <row r="330" spans="26:29" x14ac:dyDescent="0.25">
      <c r="Z330" s="6"/>
      <c r="AA330" s="32" t="e">
        <f>'OSNOVNA PLAČA'!#REF!</f>
        <v>#REF!</v>
      </c>
      <c r="AB330" s="32" t="e">
        <f>'OSNOVNA PLAČA'!#REF!</f>
        <v>#REF!</v>
      </c>
      <c r="AC330" s="32" t="e">
        <f>IF(LEN('OSNOVNA PLAČA'!#REF!)&gt;0,CONCATENATE(TEXT('OSNOVNA PLAČA'!#REF!,0),"    ",   'OSNOVNA PLAČA'!#REF!),"")</f>
        <v>#REF!</v>
      </c>
    </row>
    <row r="331" spans="26:29" x14ac:dyDescent="0.25">
      <c r="Z331" s="6"/>
      <c r="AA331" s="32" t="e">
        <f>'OSNOVNA PLAČA'!#REF!</f>
        <v>#REF!</v>
      </c>
      <c r="AB331" s="32" t="e">
        <f>'OSNOVNA PLAČA'!#REF!</f>
        <v>#REF!</v>
      </c>
      <c r="AC331" s="32" t="e">
        <f>IF(LEN('OSNOVNA PLAČA'!#REF!)&gt;0,CONCATENATE(TEXT('OSNOVNA PLAČA'!#REF!,0),"    ",   'OSNOVNA PLAČA'!#REF!),"")</f>
        <v>#REF!</v>
      </c>
    </row>
    <row r="332" spans="26:29" x14ac:dyDescent="0.25">
      <c r="Z332" s="6"/>
      <c r="AA332" s="32" t="e">
        <f>'OSNOVNA PLAČA'!#REF!</f>
        <v>#REF!</v>
      </c>
      <c r="AB332" s="32" t="e">
        <f>'OSNOVNA PLAČA'!#REF!</f>
        <v>#REF!</v>
      </c>
      <c r="AC332" s="32" t="e">
        <f>IF(LEN('OSNOVNA PLAČA'!#REF!)&gt;0,CONCATENATE(TEXT('OSNOVNA PLAČA'!#REF!,0),"    ",   'OSNOVNA PLAČA'!#REF!),"")</f>
        <v>#REF!</v>
      </c>
    </row>
    <row r="333" spans="26:29" x14ac:dyDescent="0.25">
      <c r="Z333" s="6"/>
      <c r="AA333" s="32" t="e">
        <f>'OSNOVNA PLAČA'!#REF!</f>
        <v>#REF!</v>
      </c>
      <c r="AB333" s="32" t="e">
        <f>'OSNOVNA PLAČA'!#REF!</f>
        <v>#REF!</v>
      </c>
      <c r="AC333" s="32" t="e">
        <f>IF(LEN('OSNOVNA PLAČA'!#REF!)&gt;0,CONCATENATE(TEXT('OSNOVNA PLAČA'!#REF!,0),"    ",   'OSNOVNA PLAČA'!#REF!),"")</f>
        <v>#REF!</v>
      </c>
    </row>
    <row r="334" spans="26:29" x14ac:dyDescent="0.25">
      <c r="Z334" s="6"/>
      <c r="AA334" s="32" t="e">
        <f>'OSNOVNA PLAČA'!#REF!</f>
        <v>#REF!</v>
      </c>
      <c r="AB334" s="32" t="e">
        <f>'OSNOVNA PLAČA'!#REF!</f>
        <v>#REF!</v>
      </c>
      <c r="AC334" s="32" t="e">
        <f>IF(LEN('OSNOVNA PLAČA'!#REF!)&gt;0,CONCATENATE(TEXT('OSNOVNA PLAČA'!#REF!,0),"    ",   'OSNOVNA PLAČA'!#REF!),"")</f>
        <v>#REF!</v>
      </c>
    </row>
    <row r="335" spans="26:29" x14ac:dyDescent="0.25">
      <c r="Z335" s="6"/>
      <c r="AA335" s="32" t="e">
        <f>'OSNOVNA PLAČA'!#REF!</f>
        <v>#REF!</v>
      </c>
      <c r="AB335" s="32" t="e">
        <f>'OSNOVNA PLAČA'!#REF!</f>
        <v>#REF!</v>
      </c>
      <c r="AC335" s="32" t="e">
        <f>IF(LEN('OSNOVNA PLAČA'!#REF!)&gt;0,CONCATENATE(TEXT('OSNOVNA PLAČA'!#REF!,0),"    ",   'OSNOVNA PLAČA'!#REF!),"")</f>
        <v>#REF!</v>
      </c>
    </row>
    <row r="336" spans="26:29" x14ac:dyDescent="0.25">
      <c r="Z336" s="6"/>
      <c r="AA336" s="32" t="e">
        <f>'OSNOVNA PLAČA'!#REF!</f>
        <v>#REF!</v>
      </c>
      <c r="AB336" s="32" t="e">
        <f>'OSNOVNA PLAČA'!#REF!</f>
        <v>#REF!</v>
      </c>
      <c r="AC336" s="32" t="e">
        <f>IF(LEN('OSNOVNA PLAČA'!#REF!)&gt;0,CONCATENATE(TEXT('OSNOVNA PLAČA'!#REF!,0),"    ",   'OSNOVNA PLAČA'!#REF!),"")</f>
        <v>#REF!</v>
      </c>
    </row>
    <row r="337" spans="26:29" x14ac:dyDescent="0.25">
      <c r="Z337" s="6"/>
      <c r="AA337" s="32" t="e">
        <f>'OSNOVNA PLAČA'!#REF!</f>
        <v>#REF!</v>
      </c>
      <c r="AB337" s="32" t="e">
        <f>'OSNOVNA PLAČA'!#REF!</f>
        <v>#REF!</v>
      </c>
      <c r="AC337" s="32" t="e">
        <f>IF(LEN('OSNOVNA PLAČA'!#REF!)&gt;0,CONCATENATE(TEXT('OSNOVNA PLAČA'!#REF!,0),"    ",   'OSNOVNA PLAČA'!#REF!),"")</f>
        <v>#REF!</v>
      </c>
    </row>
    <row r="338" spans="26:29" x14ac:dyDescent="0.25">
      <c r="Z338" s="6"/>
      <c r="AA338" s="32" t="e">
        <f>'OSNOVNA PLAČA'!#REF!</f>
        <v>#REF!</v>
      </c>
      <c r="AB338" s="32" t="e">
        <f>'OSNOVNA PLAČA'!#REF!</f>
        <v>#REF!</v>
      </c>
      <c r="AC338" s="32" t="e">
        <f>IF(LEN('OSNOVNA PLAČA'!#REF!)&gt;0,CONCATENATE(TEXT('OSNOVNA PLAČA'!#REF!,0),"    ",   'OSNOVNA PLAČA'!#REF!),"")</f>
        <v>#REF!</v>
      </c>
    </row>
    <row r="339" spans="26:29" x14ac:dyDescent="0.25">
      <c r="Z339" s="6"/>
      <c r="AA339" s="32" t="e">
        <f>'OSNOVNA PLAČA'!#REF!</f>
        <v>#REF!</v>
      </c>
      <c r="AB339" s="32" t="e">
        <f>'OSNOVNA PLAČA'!#REF!</f>
        <v>#REF!</v>
      </c>
      <c r="AC339" s="32" t="e">
        <f>IF(LEN('OSNOVNA PLAČA'!#REF!)&gt;0,CONCATENATE(TEXT('OSNOVNA PLAČA'!#REF!,0),"    ",   'OSNOVNA PLAČA'!#REF!),"")</f>
        <v>#REF!</v>
      </c>
    </row>
    <row r="340" spans="26:29" x14ac:dyDescent="0.25">
      <c r="Z340" s="6"/>
      <c r="AA340" s="32" t="e">
        <f>'OSNOVNA PLAČA'!#REF!</f>
        <v>#REF!</v>
      </c>
      <c r="AB340" s="32" t="e">
        <f>'OSNOVNA PLAČA'!#REF!</f>
        <v>#REF!</v>
      </c>
      <c r="AC340" s="32" t="e">
        <f>IF(LEN('OSNOVNA PLAČA'!#REF!)&gt;0,CONCATENATE(TEXT('OSNOVNA PLAČA'!#REF!,0),"    ",   'OSNOVNA PLAČA'!#REF!),"")</f>
        <v>#REF!</v>
      </c>
    </row>
    <row r="341" spans="26:29" x14ac:dyDescent="0.25">
      <c r="Z341" s="6"/>
      <c r="AA341" s="32" t="e">
        <f>'OSNOVNA PLAČA'!#REF!</f>
        <v>#REF!</v>
      </c>
      <c r="AB341" s="32" t="e">
        <f>'OSNOVNA PLAČA'!#REF!</f>
        <v>#REF!</v>
      </c>
      <c r="AC341" s="32" t="e">
        <f>IF(LEN('OSNOVNA PLAČA'!#REF!)&gt;0,CONCATENATE(TEXT('OSNOVNA PLAČA'!#REF!,0),"    ",   'OSNOVNA PLAČA'!#REF!),"")</f>
        <v>#REF!</v>
      </c>
    </row>
    <row r="342" spans="26:29" x14ac:dyDescent="0.25">
      <c r="Z342" s="6"/>
      <c r="AA342" s="32" t="e">
        <f>'OSNOVNA PLAČA'!#REF!</f>
        <v>#REF!</v>
      </c>
      <c r="AB342" s="32" t="e">
        <f>'OSNOVNA PLAČA'!#REF!</f>
        <v>#REF!</v>
      </c>
      <c r="AC342" s="32" t="e">
        <f>IF(LEN('OSNOVNA PLAČA'!#REF!)&gt;0,CONCATENATE(TEXT('OSNOVNA PLAČA'!#REF!,0),"    ",   'OSNOVNA PLAČA'!#REF!),"")</f>
        <v>#REF!</v>
      </c>
    </row>
    <row r="343" spans="26:29" x14ac:dyDescent="0.25">
      <c r="Z343" s="6"/>
      <c r="AA343" s="32" t="e">
        <f>'OSNOVNA PLAČA'!#REF!</f>
        <v>#REF!</v>
      </c>
      <c r="AB343" s="32" t="e">
        <f>'OSNOVNA PLAČA'!#REF!</f>
        <v>#REF!</v>
      </c>
      <c r="AC343" s="32" t="e">
        <f>IF(LEN('OSNOVNA PLAČA'!#REF!)&gt;0,CONCATENATE(TEXT('OSNOVNA PLAČA'!#REF!,0),"    ",   'OSNOVNA PLAČA'!#REF!),"")</f>
        <v>#REF!</v>
      </c>
    </row>
    <row r="344" spans="26:29" x14ac:dyDescent="0.25">
      <c r="Z344" s="6"/>
      <c r="AA344" s="32" t="e">
        <f>'OSNOVNA PLAČA'!#REF!</f>
        <v>#REF!</v>
      </c>
      <c r="AB344" s="32" t="e">
        <f>'OSNOVNA PLAČA'!#REF!</f>
        <v>#REF!</v>
      </c>
      <c r="AC344" s="32" t="e">
        <f>IF(LEN('OSNOVNA PLAČA'!#REF!)&gt;0,CONCATENATE(TEXT('OSNOVNA PLAČA'!#REF!,0),"    ",   'OSNOVNA PLAČA'!#REF!),"")</f>
        <v>#REF!</v>
      </c>
    </row>
    <row r="345" spans="26:29" x14ac:dyDescent="0.25">
      <c r="Z345" s="6"/>
      <c r="AA345" s="32" t="e">
        <f>'OSNOVNA PLAČA'!#REF!</f>
        <v>#REF!</v>
      </c>
      <c r="AB345" s="32" t="e">
        <f>'OSNOVNA PLAČA'!#REF!</f>
        <v>#REF!</v>
      </c>
      <c r="AC345" s="32" t="e">
        <f>IF(LEN('OSNOVNA PLAČA'!#REF!)&gt;0,CONCATENATE(TEXT('OSNOVNA PLAČA'!#REF!,0),"    ",   'OSNOVNA PLAČA'!#REF!),"")</f>
        <v>#REF!</v>
      </c>
    </row>
    <row r="346" spans="26:29" x14ac:dyDescent="0.25">
      <c r="Z346" s="6"/>
      <c r="AA346" s="32" t="e">
        <f>'OSNOVNA PLAČA'!#REF!</f>
        <v>#REF!</v>
      </c>
      <c r="AB346" s="32" t="e">
        <f>'OSNOVNA PLAČA'!#REF!</f>
        <v>#REF!</v>
      </c>
      <c r="AC346" s="32" t="e">
        <f>IF(LEN('OSNOVNA PLAČA'!#REF!)&gt;0,CONCATENATE(TEXT('OSNOVNA PLAČA'!#REF!,0),"    ",   'OSNOVNA PLAČA'!#REF!),"")</f>
        <v>#REF!</v>
      </c>
    </row>
    <row r="347" spans="26:29" x14ac:dyDescent="0.25">
      <c r="Z347" s="6"/>
      <c r="AA347" s="32" t="e">
        <f>'OSNOVNA PLAČA'!#REF!</f>
        <v>#REF!</v>
      </c>
      <c r="AB347" s="32" t="e">
        <f>'OSNOVNA PLAČA'!#REF!</f>
        <v>#REF!</v>
      </c>
      <c r="AC347" s="32" t="e">
        <f>IF(LEN('OSNOVNA PLAČA'!#REF!)&gt;0,CONCATENATE(TEXT('OSNOVNA PLAČA'!#REF!,0),"    ",   'OSNOVNA PLAČA'!#REF!),"")</f>
        <v>#REF!</v>
      </c>
    </row>
    <row r="348" spans="26:29" x14ac:dyDescent="0.25">
      <c r="Z348" s="6"/>
      <c r="AA348" s="32" t="e">
        <f>'OSNOVNA PLAČA'!#REF!</f>
        <v>#REF!</v>
      </c>
      <c r="AB348" s="32" t="e">
        <f>'OSNOVNA PLAČA'!#REF!</f>
        <v>#REF!</v>
      </c>
      <c r="AC348" s="32" t="e">
        <f>IF(LEN('OSNOVNA PLAČA'!#REF!)&gt;0,CONCATENATE(TEXT('OSNOVNA PLAČA'!#REF!,0),"    ",   'OSNOVNA PLAČA'!#REF!),"")</f>
        <v>#REF!</v>
      </c>
    </row>
    <row r="349" spans="26:29" x14ac:dyDescent="0.25">
      <c r="Z349" s="6"/>
      <c r="AA349" s="32" t="e">
        <f>'OSNOVNA PLAČA'!#REF!</f>
        <v>#REF!</v>
      </c>
      <c r="AB349" s="32" t="e">
        <f>'OSNOVNA PLAČA'!#REF!</f>
        <v>#REF!</v>
      </c>
      <c r="AC349" s="32" t="e">
        <f>IF(LEN('OSNOVNA PLAČA'!#REF!)&gt;0,CONCATENATE(TEXT('OSNOVNA PLAČA'!#REF!,0),"    ",   'OSNOVNA PLAČA'!#REF!),"")</f>
        <v>#REF!</v>
      </c>
    </row>
    <row r="350" spans="26:29" x14ac:dyDescent="0.25">
      <c r="Z350" s="6"/>
      <c r="AA350" s="32" t="e">
        <f>'OSNOVNA PLAČA'!#REF!</f>
        <v>#REF!</v>
      </c>
      <c r="AB350" s="32" t="e">
        <f>'OSNOVNA PLAČA'!#REF!</f>
        <v>#REF!</v>
      </c>
      <c r="AC350" s="32" t="e">
        <f>IF(LEN('OSNOVNA PLAČA'!#REF!)&gt;0,CONCATENATE(TEXT('OSNOVNA PLAČA'!#REF!,0),"    ",   'OSNOVNA PLAČA'!#REF!),"")</f>
        <v>#REF!</v>
      </c>
    </row>
    <row r="351" spans="26:29" x14ac:dyDescent="0.25">
      <c r="Z351" s="6"/>
      <c r="AA351" s="32" t="e">
        <f>'OSNOVNA PLAČA'!#REF!</f>
        <v>#REF!</v>
      </c>
      <c r="AB351" s="32" t="e">
        <f>'OSNOVNA PLAČA'!#REF!</f>
        <v>#REF!</v>
      </c>
      <c r="AC351" s="32" t="e">
        <f>IF(LEN('OSNOVNA PLAČA'!#REF!)&gt;0,CONCATENATE(TEXT('OSNOVNA PLAČA'!#REF!,0),"    ",   'OSNOVNA PLAČA'!#REF!),"")</f>
        <v>#REF!</v>
      </c>
    </row>
    <row r="352" spans="26:29" x14ac:dyDescent="0.25">
      <c r="Z352" s="6"/>
      <c r="AA352" s="32" t="e">
        <f>'OSNOVNA PLAČA'!#REF!</f>
        <v>#REF!</v>
      </c>
      <c r="AB352" s="32" t="e">
        <f>'OSNOVNA PLAČA'!#REF!</f>
        <v>#REF!</v>
      </c>
      <c r="AC352" s="32" t="e">
        <f>IF(LEN('OSNOVNA PLAČA'!#REF!)&gt;0,CONCATENATE(TEXT('OSNOVNA PLAČA'!#REF!,0),"    ",   'OSNOVNA PLAČA'!#REF!),"")</f>
        <v>#REF!</v>
      </c>
    </row>
    <row r="353" spans="26:29" x14ac:dyDescent="0.25">
      <c r="Z353" s="6"/>
      <c r="AA353" s="32" t="e">
        <f>'OSNOVNA PLAČA'!#REF!</f>
        <v>#REF!</v>
      </c>
      <c r="AB353" s="32" t="e">
        <f>'OSNOVNA PLAČA'!#REF!</f>
        <v>#REF!</v>
      </c>
      <c r="AC353" s="32" t="e">
        <f>IF(LEN('OSNOVNA PLAČA'!#REF!)&gt;0,CONCATENATE(TEXT('OSNOVNA PLAČA'!#REF!,0),"    ",   'OSNOVNA PLAČA'!#REF!),"")</f>
        <v>#REF!</v>
      </c>
    </row>
    <row r="354" spans="26:29" x14ac:dyDescent="0.25">
      <c r="Z354" s="6"/>
      <c r="AA354" s="32" t="e">
        <f>'OSNOVNA PLAČA'!#REF!</f>
        <v>#REF!</v>
      </c>
      <c r="AB354" s="32" t="e">
        <f>'OSNOVNA PLAČA'!#REF!</f>
        <v>#REF!</v>
      </c>
      <c r="AC354" s="32" t="e">
        <f>IF(LEN('OSNOVNA PLAČA'!#REF!)&gt;0,CONCATENATE(TEXT('OSNOVNA PLAČA'!#REF!,0),"    ",   'OSNOVNA PLAČA'!#REF!),"")</f>
        <v>#REF!</v>
      </c>
    </row>
    <row r="355" spans="26:29" x14ac:dyDescent="0.25">
      <c r="Z355" s="6"/>
      <c r="AA355" s="32" t="e">
        <f>'OSNOVNA PLAČA'!#REF!</f>
        <v>#REF!</v>
      </c>
      <c r="AB355" s="32" t="e">
        <f>'OSNOVNA PLAČA'!#REF!</f>
        <v>#REF!</v>
      </c>
      <c r="AC355" s="32" t="e">
        <f>IF(LEN('OSNOVNA PLAČA'!#REF!)&gt;0,CONCATENATE(TEXT('OSNOVNA PLAČA'!#REF!,0),"    ",   'OSNOVNA PLAČA'!#REF!),"")</f>
        <v>#REF!</v>
      </c>
    </row>
    <row r="356" spans="26:29" x14ac:dyDescent="0.25">
      <c r="Z356" s="6"/>
      <c r="AA356" s="32" t="e">
        <f>'OSNOVNA PLAČA'!#REF!</f>
        <v>#REF!</v>
      </c>
      <c r="AB356" s="32" t="e">
        <f>'OSNOVNA PLAČA'!#REF!</f>
        <v>#REF!</v>
      </c>
      <c r="AC356" s="32" t="e">
        <f>IF(LEN('OSNOVNA PLAČA'!#REF!)&gt;0,CONCATENATE(TEXT('OSNOVNA PLAČA'!#REF!,0),"    ",   'OSNOVNA PLAČA'!#REF!),"")</f>
        <v>#REF!</v>
      </c>
    </row>
    <row r="357" spans="26:29" x14ac:dyDescent="0.25">
      <c r="Z357" s="6"/>
      <c r="AA357" s="32" t="e">
        <f>'OSNOVNA PLAČA'!#REF!</f>
        <v>#REF!</v>
      </c>
      <c r="AB357" s="32" t="e">
        <f>'OSNOVNA PLAČA'!#REF!</f>
        <v>#REF!</v>
      </c>
      <c r="AC357" s="32" t="e">
        <f>IF(LEN('OSNOVNA PLAČA'!#REF!)&gt;0,CONCATENATE(TEXT('OSNOVNA PLAČA'!#REF!,0),"    ",   'OSNOVNA PLAČA'!#REF!),"")</f>
        <v>#REF!</v>
      </c>
    </row>
    <row r="358" spans="26:29" x14ac:dyDescent="0.25">
      <c r="Z358" s="6"/>
      <c r="AA358" s="32" t="e">
        <f>'OSNOVNA PLAČA'!#REF!</f>
        <v>#REF!</v>
      </c>
      <c r="AB358" s="32" t="e">
        <f>'OSNOVNA PLAČA'!#REF!</f>
        <v>#REF!</v>
      </c>
      <c r="AC358" s="32" t="e">
        <f>IF(LEN('OSNOVNA PLAČA'!#REF!)&gt;0,CONCATENATE(TEXT('OSNOVNA PLAČA'!#REF!,0),"    ",   'OSNOVNA PLAČA'!#REF!),"")</f>
        <v>#REF!</v>
      </c>
    </row>
    <row r="359" spans="26:29" x14ac:dyDescent="0.25">
      <c r="Z359" s="6"/>
      <c r="AA359" s="32" t="e">
        <f>'OSNOVNA PLAČA'!#REF!</f>
        <v>#REF!</v>
      </c>
      <c r="AB359" s="32" t="e">
        <f>'OSNOVNA PLAČA'!#REF!</f>
        <v>#REF!</v>
      </c>
      <c r="AC359" s="32" t="e">
        <f>IF(LEN('OSNOVNA PLAČA'!#REF!)&gt;0,CONCATENATE(TEXT('OSNOVNA PLAČA'!#REF!,0),"    ",   'OSNOVNA PLAČA'!#REF!),"")</f>
        <v>#REF!</v>
      </c>
    </row>
    <row r="360" spans="26:29" x14ac:dyDescent="0.25">
      <c r="Z360" s="6"/>
      <c r="AA360" s="32" t="e">
        <f>'OSNOVNA PLAČA'!#REF!</f>
        <v>#REF!</v>
      </c>
      <c r="AB360" s="32" t="e">
        <f>'OSNOVNA PLAČA'!#REF!</f>
        <v>#REF!</v>
      </c>
      <c r="AC360" s="32" t="e">
        <f>IF(LEN('OSNOVNA PLAČA'!#REF!)&gt;0,CONCATENATE(TEXT('OSNOVNA PLAČA'!#REF!,0),"    ",   'OSNOVNA PLAČA'!#REF!),"")</f>
        <v>#REF!</v>
      </c>
    </row>
    <row r="361" spans="26:29" x14ac:dyDescent="0.25">
      <c r="Z361" s="6"/>
      <c r="AA361" s="32" t="e">
        <f>'OSNOVNA PLAČA'!#REF!</f>
        <v>#REF!</v>
      </c>
      <c r="AB361" s="32" t="e">
        <f>'OSNOVNA PLAČA'!#REF!</f>
        <v>#REF!</v>
      </c>
      <c r="AC361" s="32" t="e">
        <f>IF(LEN('OSNOVNA PLAČA'!#REF!)&gt;0,CONCATENATE(TEXT('OSNOVNA PLAČA'!#REF!,0),"    ",   'OSNOVNA PLAČA'!#REF!),"")</f>
        <v>#REF!</v>
      </c>
    </row>
    <row r="362" spans="26:29" x14ac:dyDescent="0.25">
      <c r="Z362" s="6"/>
      <c r="AA362" s="32" t="e">
        <f>'OSNOVNA PLAČA'!#REF!</f>
        <v>#REF!</v>
      </c>
      <c r="AB362" s="32" t="e">
        <f>'OSNOVNA PLAČA'!#REF!</f>
        <v>#REF!</v>
      </c>
      <c r="AC362" s="32" t="e">
        <f>IF(LEN('OSNOVNA PLAČA'!#REF!)&gt;0,CONCATENATE(TEXT('OSNOVNA PLAČA'!#REF!,0),"    ",   'OSNOVNA PLAČA'!#REF!),"")</f>
        <v>#REF!</v>
      </c>
    </row>
    <row r="363" spans="26:29" x14ac:dyDescent="0.25">
      <c r="Z363" s="6"/>
      <c r="AA363" s="32" t="e">
        <f>'OSNOVNA PLAČA'!#REF!</f>
        <v>#REF!</v>
      </c>
      <c r="AB363" s="32" t="e">
        <f>'OSNOVNA PLAČA'!#REF!</f>
        <v>#REF!</v>
      </c>
      <c r="AC363" s="32" t="e">
        <f>IF(LEN('OSNOVNA PLAČA'!#REF!)&gt;0,CONCATENATE(TEXT('OSNOVNA PLAČA'!#REF!,0),"    ",   'OSNOVNA PLAČA'!#REF!),"")</f>
        <v>#REF!</v>
      </c>
    </row>
    <row r="364" spans="26:29" x14ac:dyDescent="0.25">
      <c r="Z364" s="6"/>
      <c r="AA364" s="32" t="e">
        <f>'OSNOVNA PLAČA'!#REF!</f>
        <v>#REF!</v>
      </c>
      <c r="AB364" s="32" t="e">
        <f>'OSNOVNA PLAČA'!#REF!</f>
        <v>#REF!</v>
      </c>
      <c r="AC364" s="32" t="e">
        <f>IF(LEN('OSNOVNA PLAČA'!#REF!)&gt;0,CONCATENATE(TEXT('OSNOVNA PLAČA'!#REF!,0),"    ",   'OSNOVNA PLAČA'!#REF!),"")</f>
        <v>#REF!</v>
      </c>
    </row>
    <row r="365" spans="26:29" x14ac:dyDescent="0.25">
      <c r="Z365" s="6"/>
      <c r="AA365" s="32" t="e">
        <f>'OSNOVNA PLAČA'!#REF!</f>
        <v>#REF!</v>
      </c>
      <c r="AB365" s="32" t="e">
        <f>'OSNOVNA PLAČA'!#REF!</f>
        <v>#REF!</v>
      </c>
      <c r="AC365" s="32" t="e">
        <f>IF(LEN('OSNOVNA PLAČA'!#REF!)&gt;0,CONCATENATE(TEXT('OSNOVNA PLAČA'!#REF!,0),"    ",   'OSNOVNA PLAČA'!#REF!),"")</f>
        <v>#REF!</v>
      </c>
    </row>
    <row r="366" spans="26:29" x14ac:dyDescent="0.25">
      <c r="Z366" s="6"/>
      <c r="AA366" s="32" t="e">
        <f>'OSNOVNA PLAČA'!#REF!</f>
        <v>#REF!</v>
      </c>
      <c r="AB366" s="32" t="e">
        <f>'OSNOVNA PLAČA'!#REF!</f>
        <v>#REF!</v>
      </c>
      <c r="AC366" s="32" t="e">
        <f>IF(LEN('OSNOVNA PLAČA'!#REF!)&gt;0,CONCATENATE(TEXT('OSNOVNA PLAČA'!#REF!,0),"    ",   'OSNOVNA PLAČA'!#REF!),"")</f>
        <v>#REF!</v>
      </c>
    </row>
    <row r="367" spans="26:29" x14ac:dyDescent="0.25">
      <c r="Z367" s="6"/>
      <c r="AA367" s="32" t="e">
        <f>'OSNOVNA PLAČA'!#REF!</f>
        <v>#REF!</v>
      </c>
      <c r="AB367" s="32" t="e">
        <f>'OSNOVNA PLAČA'!#REF!</f>
        <v>#REF!</v>
      </c>
      <c r="AC367" s="32" t="e">
        <f>IF(LEN('OSNOVNA PLAČA'!#REF!)&gt;0,CONCATENATE(TEXT('OSNOVNA PLAČA'!#REF!,0),"    ",   'OSNOVNA PLAČA'!#REF!),"")</f>
        <v>#REF!</v>
      </c>
    </row>
    <row r="368" spans="26:29" x14ac:dyDescent="0.25">
      <c r="Z368" s="6"/>
      <c r="AA368" s="32" t="e">
        <f>'OSNOVNA PLAČA'!#REF!</f>
        <v>#REF!</v>
      </c>
      <c r="AB368" s="32" t="e">
        <f>'OSNOVNA PLAČA'!#REF!</f>
        <v>#REF!</v>
      </c>
      <c r="AC368" s="32" t="e">
        <f>IF(LEN('OSNOVNA PLAČA'!#REF!)&gt;0,CONCATENATE(TEXT('OSNOVNA PLAČA'!#REF!,0),"    ",   'OSNOVNA PLAČA'!#REF!),"")</f>
        <v>#REF!</v>
      </c>
    </row>
    <row r="369" spans="26:29" x14ac:dyDescent="0.25">
      <c r="Z369" s="6"/>
      <c r="AA369" s="32" t="e">
        <f>'OSNOVNA PLAČA'!#REF!</f>
        <v>#REF!</v>
      </c>
      <c r="AB369" s="32" t="e">
        <f>'OSNOVNA PLAČA'!#REF!</f>
        <v>#REF!</v>
      </c>
      <c r="AC369" s="32" t="e">
        <f>IF(LEN('OSNOVNA PLAČA'!#REF!)&gt;0,CONCATENATE(TEXT('OSNOVNA PLAČA'!#REF!,0),"    ",   'OSNOVNA PLAČA'!#REF!),"")</f>
        <v>#REF!</v>
      </c>
    </row>
    <row r="370" spans="26:29" x14ac:dyDescent="0.25">
      <c r="Z370" s="6"/>
      <c r="AA370" s="32" t="e">
        <f>'OSNOVNA PLAČA'!#REF!</f>
        <v>#REF!</v>
      </c>
      <c r="AB370" s="32" t="e">
        <f>'OSNOVNA PLAČA'!#REF!</f>
        <v>#REF!</v>
      </c>
      <c r="AC370" s="32" t="e">
        <f>IF(LEN('OSNOVNA PLAČA'!#REF!)&gt;0,CONCATENATE(TEXT('OSNOVNA PLAČA'!#REF!,0),"    ",   'OSNOVNA PLAČA'!#REF!),"")</f>
        <v>#REF!</v>
      </c>
    </row>
    <row r="371" spans="26:29" x14ac:dyDescent="0.25">
      <c r="Z371" s="6"/>
      <c r="AA371" s="32" t="e">
        <f>'OSNOVNA PLAČA'!#REF!</f>
        <v>#REF!</v>
      </c>
      <c r="AB371" s="32" t="e">
        <f>'OSNOVNA PLAČA'!#REF!</f>
        <v>#REF!</v>
      </c>
      <c r="AC371" s="32" t="e">
        <f>IF(LEN('OSNOVNA PLAČA'!#REF!)&gt;0,CONCATENATE(TEXT('OSNOVNA PLAČA'!#REF!,0),"    ",   'OSNOVNA PLAČA'!#REF!),"")</f>
        <v>#REF!</v>
      </c>
    </row>
    <row r="372" spans="26:29" x14ac:dyDescent="0.25">
      <c r="Z372" s="6"/>
      <c r="AA372" s="32" t="e">
        <f>'OSNOVNA PLAČA'!#REF!</f>
        <v>#REF!</v>
      </c>
      <c r="AB372" s="32" t="e">
        <f>'OSNOVNA PLAČA'!#REF!</f>
        <v>#REF!</v>
      </c>
      <c r="AC372" s="32" t="e">
        <f>IF(LEN('OSNOVNA PLAČA'!#REF!)&gt;0,CONCATENATE(TEXT('OSNOVNA PLAČA'!#REF!,0),"    ",   'OSNOVNA PLAČA'!#REF!),"")</f>
        <v>#REF!</v>
      </c>
    </row>
    <row r="373" spans="26:29" x14ac:dyDescent="0.25">
      <c r="Z373" s="6"/>
      <c r="AA373" s="32" t="e">
        <f>'OSNOVNA PLAČA'!#REF!</f>
        <v>#REF!</v>
      </c>
      <c r="AB373" s="32" t="e">
        <f>'OSNOVNA PLAČA'!#REF!</f>
        <v>#REF!</v>
      </c>
      <c r="AC373" s="32" t="e">
        <f>IF(LEN('OSNOVNA PLAČA'!#REF!)&gt;0,CONCATENATE(TEXT('OSNOVNA PLAČA'!#REF!,0),"    ",   'OSNOVNA PLAČA'!#REF!),"")</f>
        <v>#REF!</v>
      </c>
    </row>
    <row r="374" spans="26:29" x14ac:dyDescent="0.25">
      <c r="Z374" s="6"/>
      <c r="AA374" s="32" t="e">
        <f>'OSNOVNA PLAČA'!#REF!</f>
        <v>#REF!</v>
      </c>
      <c r="AB374" s="32" t="e">
        <f>'OSNOVNA PLAČA'!#REF!</f>
        <v>#REF!</v>
      </c>
      <c r="AC374" s="32" t="e">
        <f>IF(LEN('OSNOVNA PLAČA'!#REF!)&gt;0,CONCATENATE(TEXT('OSNOVNA PLAČA'!#REF!,0),"    ",   'OSNOVNA PLAČA'!#REF!),"")</f>
        <v>#REF!</v>
      </c>
    </row>
    <row r="375" spans="26:29" x14ac:dyDescent="0.25">
      <c r="Z375" s="6"/>
      <c r="AA375" s="32" t="e">
        <f>'OSNOVNA PLAČA'!#REF!</f>
        <v>#REF!</v>
      </c>
      <c r="AB375" s="32" t="e">
        <f>'OSNOVNA PLAČA'!#REF!</f>
        <v>#REF!</v>
      </c>
      <c r="AC375" s="32" t="e">
        <f>IF(LEN('OSNOVNA PLAČA'!#REF!)&gt;0,CONCATENATE(TEXT('OSNOVNA PLAČA'!#REF!,0),"    ",   'OSNOVNA PLAČA'!#REF!),"")</f>
        <v>#REF!</v>
      </c>
    </row>
    <row r="376" spans="26:29" x14ac:dyDescent="0.25">
      <c r="Z376" s="6"/>
      <c r="AA376" s="32" t="e">
        <f>'OSNOVNA PLAČA'!#REF!</f>
        <v>#REF!</v>
      </c>
      <c r="AB376" s="32" t="e">
        <f>'OSNOVNA PLAČA'!#REF!</f>
        <v>#REF!</v>
      </c>
      <c r="AC376" s="32" t="e">
        <f>IF(LEN('OSNOVNA PLAČA'!#REF!)&gt;0,CONCATENATE(TEXT('OSNOVNA PLAČA'!#REF!,0),"    ",   'OSNOVNA PLAČA'!#REF!),"")</f>
        <v>#REF!</v>
      </c>
    </row>
    <row r="377" spans="26:29" x14ac:dyDescent="0.25">
      <c r="Z377" s="6"/>
      <c r="AA377" s="32" t="e">
        <f>'OSNOVNA PLAČA'!#REF!</f>
        <v>#REF!</v>
      </c>
      <c r="AB377" s="32" t="e">
        <f>'OSNOVNA PLAČA'!#REF!</f>
        <v>#REF!</v>
      </c>
      <c r="AC377" s="32" t="e">
        <f>IF(LEN('OSNOVNA PLAČA'!#REF!)&gt;0,CONCATENATE(TEXT('OSNOVNA PLAČA'!#REF!,0),"    ",   'OSNOVNA PLAČA'!#REF!),"")</f>
        <v>#REF!</v>
      </c>
    </row>
    <row r="378" spans="26:29" x14ac:dyDescent="0.25">
      <c r="Z378" s="6"/>
      <c r="AA378" s="32" t="e">
        <f>'OSNOVNA PLAČA'!#REF!</f>
        <v>#REF!</v>
      </c>
      <c r="AB378" s="32" t="e">
        <f>'OSNOVNA PLAČA'!#REF!</f>
        <v>#REF!</v>
      </c>
      <c r="AC378" s="32" t="e">
        <f>IF(LEN('OSNOVNA PLAČA'!#REF!)&gt;0,CONCATENATE(TEXT('OSNOVNA PLAČA'!#REF!,0),"    ",   'OSNOVNA PLAČA'!#REF!),"")</f>
        <v>#REF!</v>
      </c>
    </row>
    <row r="379" spans="26:29" x14ac:dyDescent="0.25">
      <c r="Z379" s="6"/>
      <c r="AA379" s="32" t="e">
        <f>'OSNOVNA PLAČA'!#REF!</f>
        <v>#REF!</v>
      </c>
      <c r="AB379" s="32" t="e">
        <f>'OSNOVNA PLAČA'!#REF!</f>
        <v>#REF!</v>
      </c>
      <c r="AC379" s="32" t="e">
        <f>IF(LEN('OSNOVNA PLAČA'!#REF!)&gt;0,CONCATENATE(TEXT('OSNOVNA PLAČA'!#REF!,0),"    ",   'OSNOVNA PLAČA'!#REF!),"")</f>
        <v>#REF!</v>
      </c>
    </row>
    <row r="380" spans="26:29" x14ac:dyDescent="0.25">
      <c r="Z380" s="6"/>
      <c r="AA380" s="32" t="e">
        <f>'OSNOVNA PLAČA'!#REF!</f>
        <v>#REF!</v>
      </c>
      <c r="AB380" s="32" t="e">
        <f>'OSNOVNA PLAČA'!#REF!</f>
        <v>#REF!</v>
      </c>
      <c r="AC380" s="32" t="e">
        <f>IF(LEN('OSNOVNA PLAČA'!#REF!)&gt;0,CONCATENATE(TEXT('OSNOVNA PLAČA'!#REF!,0),"    ",   'OSNOVNA PLAČA'!#REF!),"")</f>
        <v>#REF!</v>
      </c>
    </row>
    <row r="381" spans="26:29" x14ac:dyDescent="0.25">
      <c r="Z381" s="6"/>
      <c r="AA381" s="32" t="e">
        <f>'OSNOVNA PLAČA'!#REF!</f>
        <v>#REF!</v>
      </c>
      <c r="AB381" s="32" t="e">
        <f>'OSNOVNA PLAČA'!#REF!</f>
        <v>#REF!</v>
      </c>
      <c r="AC381" s="32" t="e">
        <f>IF(LEN('OSNOVNA PLAČA'!#REF!)&gt;0,CONCATENATE(TEXT('OSNOVNA PLAČA'!#REF!,0),"    ",   'OSNOVNA PLAČA'!#REF!),"")</f>
        <v>#REF!</v>
      </c>
    </row>
    <row r="382" spans="26:29" x14ac:dyDescent="0.25">
      <c r="Z382" s="6"/>
      <c r="AA382" s="32" t="e">
        <f>'OSNOVNA PLAČA'!#REF!</f>
        <v>#REF!</v>
      </c>
      <c r="AB382" s="32" t="e">
        <f>'OSNOVNA PLAČA'!#REF!</f>
        <v>#REF!</v>
      </c>
      <c r="AC382" s="32" t="e">
        <f>IF(LEN('OSNOVNA PLAČA'!#REF!)&gt;0,CONCATENATE(TEXT('OSNOVNA PLAČA'!#REF!,0),"    ",   'OSNOVNA PLAČA'!#REF!),"")</f>
        <v>#REF!</v>
      </c>
    </row>
    <row r="383" spans="26:29" x14ac:dyDescent="0.25">
      <c r="Z383" s="6"/>
      <c r="AA383" s="32" t="e">
        <f>'OSNOVNA PLAČA'!#REF!</f>
        <v>#REF!</v>
      </c>
      <c r="AB383" s="32" t="e">
        <f>'OSNOVNA PLAČA'!#REF!</f>
        <v>#REF!</v>
      </c>
      <c r="AC383" s="32" t="e">
        <f>IF(LEN('OSNOVNA PLAČA'!#REF!)&gt;0,CONCATENATE(TEXT('OSNOVNA PLAČA'!#REF!,0),"    ",   'OSNOVNA PLAČA'!#REF!),"")</f>
        <v>#REF!</v>
      </c>
    </row>
    <row r="384" spans="26:29" x14ac:dyDescent="0.25">
      <c r="Z384" s="6"/>
      <c r="AA384" s="32" t="e">
        <f>'OSNOVNA PLAČA'!#REF!</f>
        <v>#REF!</v>
      </c>
      <c r="AB384" s="32" t="e">
        <f>'OSNOVNA PLAČA'!#REF!</f>
        <v>#REF!</v>
      </c>
      <c r="AC384" s="32" t="e">
        <f>IF(LEN('OSNOVNA PLAČA'!#REF!)&gt;0,CONCATENATE(TEXT('OSNOVNA PLAČA'!#REF!,0),"    ",   'OSNOVNA PLAČA'!#REF!),"")</f>
        <v>#REF!</v>
      </c>
    </row>
    <row r="385" spans="26:29" x14ac:dyDescent="0.25">
      <c r="Z385" s="6"/>
      <c r="AA385" s="32" t="e">
        <f>'OSNOVNA PLAČA'!#REF!</f>
        <v>#REF!</v>
      </c>
      <c r="AB385" s="32" t="e">
        <f>'OSNOVNA PLAČA'!#REF!</f>
        <v>#REF!</v>
      </c>
      <c r="AC385" s="32" t="e">
        <f>IF(LEN('OSNOVNA PLAČA'!#REF!)&gt;0,CONCATENATE(TEXT('OSNOVNA PLAČA'!#REF!,0),"    ",   'OSNOVNA PLAČA'!#REF!),"")</f>
        <v>#REF!</v>
      </c>
    </row>
    <row r="386" spans="26:29" x14ac:dyDescent="0.25">
      <c r="Z386" s="6"/>
      <c r="AA386" s="32" t="e">
        <f>'OSNOVNA PLAČA'!#REF!</f>
        <v>#REF!</v>
      </c>
      <c r="AB386" s="32" t="e">
        <f>'OSNOVNA PLAČA'!#REF!</f>
        <v>#REF!</v>
      </c>
      <c r="AC386" s="32" t="e">
        <f>IF(LEN('OSNOVNA PLAČA'!#REF!)&gt;0,CONCATENATE(TEXT('OSNOVNA PLAČA'!#REF!,0),"    ",   'OSNOVNA PLAČA'!#REF!),"")</f>
        <v>#REF!</v>
      </c>
    </row>
    <row r="387" spans="26:29" x14ac:dyDescent="0.25">
      <c r="Z387" s="6"/>
      <c r="AA387" s="32" t="e">
        <f>'OSNOVNA PLAČA'!#REF!</f>
        <v>#REF!</v>
      </c>
      <c r="AB387" s="32" t="e">
        <f>'OSNOVNA PLAČA'!#REF!</f>
        <v>#REF!</v>
      </c>
      <c r="AC387" s="32" t="e">
        <f>IF(LEN('OSNOVNA PLAČA'!#REF!)&gt;0,CONCATENATE(TEXT('OSNOVNA PLAČA'!#REF!,0),"    ",   'OSNOVNA PLAČA'!#REF!),"")</f>
        <v>#REF!</v>
      </c>
    </row>
    <row r="388" spans="26:29" x14ac:dyDescent="0.25">
      <c r="Z388" s="6"/>
      <c r="AA388" s="32" t="e">
        <f>'OSNOVNA PLAČA'!#REF!</f>
        <v>#REF!</v>
      </c>
      <c r="AB388" s="32" t="e">
        <f>'OSNOVNA PLAČA'!#REF!</f>
        <v>#REF!</v>
      </c>
      <c r="AC388" s="32" t="e">
        <f>IF(LEN('OSNOVNA PLAČA'!#REF!)&gt;0,CONCATENATE(TEXT('OSNOVNA PLAČA'!#REF!,0),"    ",   'OSNOVNA PLAČA'!#REF!),"")</f>
        <v>#REF!</v>
      </c>
    </row>
    <row r="389" spans="26:29" x14ac:dyDescent="0.25">
      <c r="Z389" s="6"/>
      <c r="AA389" s="32" t="e">
        <f>'OSNOVNA PLAČA'!#REF!</f>
        <v>#REF!</v>
      </c>
      <c r="AB389" s="32" t="e">
        <f>'OSNOVNA PLAČA'!#REF!</f>
        <v>#REF!</v>
      </c>
      <c r="AC389" s="32" t="e">
        <f>IF(LEN('OSNOVNA PLAČA'!#REF!)&gt;0,CONCATENATE(TEXT('OSNOVNA PLAČA'!#REF!,0),"    ",   'OSNOVNA PLAČA'!#REF!),"")</f>
        <v>#REF!</v>
      </c>
    </row>
    <row r="390" spans="26:29" x14ac:dyDescent="0.25">
      <c r="Z390" s="6"/>
      <c r="AA390" s="32" t="e">
        <f>'OSNOVNA PLAČA'!#REF!</f>
        <v>#REF!</v>
      </c>
      <c r="AB390" s="32" t="e">
        <f>'OSNOVNA PLAČA'!#REF!</f>
        <v>#REF!</v>
      </c>
      <c r="AC390" s="32" t="e">
        <f>IF(LEN('OSNOVNA PLAČA'!#REF!)&gt;0,CONCATENATE(TEXT('OSNOVNA PLAČA'!#REF!,0),"    ",   'OSNOVNA PLAČA'!#REF!),"")</f>
        <v>#REF!</v>
      </c>
    </row>
    <row r="391" spans="26:29" x14ac:dyDescent="0.25">
      <c r="Z391" s="6"/>
      <c r="AA391" s="32" t="e">
        <f>'OSNOVNA PLAČA'!#REF!</f>
        <v>#REF!</v>
      </c>
      <c r="AB391" s="32" t="e">
        <f>'OSNOVNA PLAČA'!#REF!</f>
        <v>#REF!</v>
      </c>
      <c r="AC391" s="32" t="e">
        <f>IF(LEN('OSNOVNA PLAČA'!#REF!)&gt;0,CONCATENATE(TEXT('OSNOVNA PLAČA'!#REF!,0),"    ",   'OSNOVNA PLAČA'!#REF!),"")</f>
        <v>#REF!</v>
      </c>
    </row>
    <row r="392" spans="26:29" x14ac:dyDescent="0.25">
      <c r="Z392" s="6"/>
      <c r="AA392" s="32" t="e">
        <f>'OSNOVNA PLAČA'!#REF!</f>
        <v>#REF!</v>
      </c>
      <c r="AB392" s="32" t="e">
        <f>'OSNOVNA PLAČA'!#REF!</f>
        <v>#REF!</v>
      </c>
      <c r="AC392" s="32" t="e">
        <f>IF(LEN('OSNOVNA PLAČA'!#REF!)&gt;0,CONCATENATE(TEXT('OSNOVNA PLAČA'!#REF!,0),"    ",   'OSNOVNA PLAČA'!#REF!),"")</f>
        <v>#REF!</v>
      </c>
    </row>
    <row r="393" spans="26:29" x14ac:dyDescent="0.25">
      <c r="Z393" s="6"/>
      <c r="AA393" s="32" t="e">
        <f>'OSNOVNA PLAČA'!#REF!</f>
        <v>#REF!</v>
      </c>
      <c r="AB393" s="32" t="e">
        <f>'OSNOVNA PLAČA'!#REF!</f>
        <v>#REF!</v>
      </c>
      <c r="AC393" s="32" t="e">
        <f>IF(LEN('OSNOVNA PLAČA'!#REF!)&gt;0,CONCATENATE(TEXT('OSNOVNA PLAČA'!#REF!,0),"    ",   'OSNOVNA PLAČA'!#REF!),"")</f>
        <v>#REF!</v>
      </c>
    </row>
    <row r="394" spans="26:29" x14ac:dyDescent="0.25">
      <c r="Z394" s="6"/>
      <c r="AA394" s="32" t="e">
        <f>'OSNOVNA PLAČA'!#REF!</f>
        <v>#REF!</v>
      </c>
      <c r="AB394" s="32" t="e">
        <f>'OSNOVNA PLAČA'!#REF!</f>
        <v>#REF!</v>
      </c>
      <c r="AC394" s="32" t="e">
        <f>IF(LEN('OSNOVNA PLAČA'!#REF!)&gt;0,CONCATENATE(TEXT('OSNOVNA PLAČA'!#REF!,0),"    ",   'OSNOVNA PLAČA'!#REF!),"")</f>
        <v>#REF!</v>
      </c>
    </row>
    <row r="395" spans="26:29" x14ac:dyDescent="0.25">
      <c r="Z395" s="6"/>
      <c r="AA395" s="32" t="e">
        <f>'OSNOVNA PLAČA'!#REF!</f>
        <v>#REF!</v>
      </c>
      <c r="AB395" s="32" t="e">
        <f>'OSNOVNA PLAČA'!#REF!</f>
        <v>#REF!</v>
      </c>
      <c r="AC395" s="32" t="e">
        <f>IF(LEN('OSNOVNA PLAČA'!#REF!)&gt;0,CONCATENATE(TEXT('OSNOVNA PLAČA'!#REF!,0),"    ",   'OSNOVNA PLAČA'!#REF!),"")</f>
        <v>#REF!</v>
      </c>
    </row>
    <row r="396" spans="26:29" x14ac:dyDescent="0.25">
      <c r="Z396" s="6"/>
      <c r="AA396" s="32" t="e">
        <f>'OSNOVNA PLAČA'!#REF!</f>
        <v>#REF!</v>
      </c>
      <c r="AB396" s="32" t="e">
        <f>'OSNOVNA PLAČA'!#REF!</f>
        <v>#REF!</v>
      </c>
      <c r="AC396" s="32" t="e">
        <f>IF(LEN('OSNOVNA PLAČA'!#REF!)&gt;0,CONCATENATE(TEXT('OSNOVNA PLAČA'!#REF!,0),"    ",   'OSNOVNA PLAČA'!#REF!),"")</f>
        <v>#REF!</v>
      </c>
    </row>
    <row r="397" spans="26:29" x14ac:dyDescent="0.25">
      <c r="Z397" s="6"/>
      <c r="AA397" s="32" t="e">
        <f>'OSNOVNA PLAČA'!#REF!</f>
        <v>#REF!</v>
      </c>
      <c r="AB397" s="32" t="e">
        <f>'OSNOVNA PLAČA'!#REF!</f>
        <v>#REF!</v>
      </c>
      <c r="AC397" s="32" t="e">
        <f>IF(LEN('OSNOVNA PLAČA'!#REF!)&gt;0,CONCATENATE(TEXT('OSNOVNA PLAČA'!#REF!,0),"    ",   'OSNOVNA PLAČA'!#REF!),"")</f>
        <v>#REF!</v>
      </c>
    </row>
    <row r="398" spans="26:29" x14ac:dyDescent="0.25">
      <c r="Z398" s="6"/>
      <c r="AA398" s="32" t="e">
        <f>'OSNOVNA PLAČA'!#REF!</f>
        <v>#REF!</v>
      </c>
      <c r="AB398" s="32" t="e">
        <f>'OSNOVNA PLAČA'!#REF!</f>
        <v>#REF!</v>
      </c>
      <c r="AC398" s="32" t="e">
        <f>IF(LEN('OSNOVNA PLAČA'!#REF!)&gt;0,CONCATENATE(TEXT('OSNOVNA PLAČA'!#REF!,0),"    ",   'OSNOVNA PLAČA'!#REF!),"")</f>
        <v>#REF!</v>
      </c>
    </row>
    <row r="399" spans="26:29" x14ac:dyDescent="0.25">
      <c r="Z399" s="6"/>
      <c r="AA399" s="32" t="e">
        <f>'OSNOVNA PLAČA'!#REF!</f>
        <v>#REF!</v>
      </c>
      <c r="AB399" s="32" t="e">
        <f>'OSNOVNA PLAČA'!#REF!</f>
        <v>#REF!</v>
      </c>
      <c r="AC399" s="32" t="e">
        <f>IF(LEN('OSNOVNA PLAČA'!#REF!)&gt;0,CONCATENATE(TEXT('OSNOVNA PLAČA'!#REF!,0),"    ",   'OSNOVNA PLAČA'!#REF!),"")</f>
        <v>#REF!</v>
      </c>
    </row>
    <row r="400" spans="26:29" x14ac:dyDescent="0.25">
      <c r="Z400" s="6"/>
      <c r="AA400" s="32" t="e">
        <f>'OSNOVNA PLAČA'!#REF!</f>
        <v>#REF!</v>
      </c>
      <c r="AB400" s="32" t="e">
        <f>'OSNOVNA PLAČA'!#REF!</f>
        <v>#REF!</v>
      </c>
      <c r="AC400" s="32" t="e">
        <f>IF(LEN('OSNOVNA PLAČA'!#REF!)&gt;0,CONCATENATE(TEXT('OSNOVNA PLAČA'!#REF!,0),"    ",   'OSNOVNA PLAČA'!#REF!),"")</f>
        <v>#REF!</v>
      </c>
    </row>
    <row r="401" spans="26:29" x14ac:dyDescent="0.25">
      <c r="Z401" s="6"/>
      <c r="AA401" s="32" t="e">
        <f>'OSNOVNA PLAČA'!#REF!</f>
        <v>#REF!</v>
      </c>
      <c r="AB401" s="32" t="e">
        <f>'OSNOVNA PLAČA'!#REF!</f>
        <v>#REF!</v>
      </c>
      <c r="AC401" s="32" t="e">
        <f>IF(LEN('OSNOVNA PLAČA'!#REF!)&gt;0,CONCATENATE(TEXT('OSNOVNA PLAČA'!#REF!,0),"    ",   'OSNOVNA PLAČA'!#REF!),"")</f>
        <v>#REF!</v>
      </c>
    </row>
    <row r="402" spans="26:29" x14ac:dyDescent="0.25">
      <c r="Z402" s="6"/>
      <c r="AA402" s="32" t="e">
        <f>'OSNOVNA PLAČA'!#REF!</f>
        <v>#REF!</v>
      </c>
      <c r="AB402" s="32" t="e">
        <f>'OSNOVNA PLAČA'!#REF!</f>
        <v>#REF!</v>
      </c>
      <c r="AC402" s="32" t="e">
        <f>IF(LEN('OSNOVNA PLAČA'!#REF!)&gt;0,CONCATENATE(TEXT('OSNOVNA PLAČA'!#REF!,0),"    ",   'OSNOVNA PLAČA'!#REF!),"")</f>
        <v>#REF!</v>
      </c>
    </row>
    <row r="403" spans="26:29" x14ac:dyDescent="0.25">
      <c r="Z403" s="6"/>
      <c r="AA403" s="32" t="e">
        <f>'OSNOVNA PLAČA'!#REF!</f>
        <v>#REF!</v>
      </c>
      <c r="AB403" s="32" t="e">
        <f>'OSNOVNA PLAČA'!#REF!</f>
        <v>#REF!</v>
      </c>
      <c r="AC403" s="32" t="e">
        <f>IF(LEN('OSNOVNA PLAČA'!#REF!)&gt;0,CONCATENATE(TEXT('OSNOVNA PLAČA'!#REF!,0),"    ",   'OSNOVNA PLAČA'!#REF!),"")</f>
        <v>#REF!</v>
      </c>
    </row>
    <row r="404" spans="26:29" x14ac:dyDescent="0.25">
      <c r="Z404" s="6"/>
      <c r="AA404" s="32" t="e">
        <f>'OSNOVNA PLAČA'!#REF!</f>
        <v>#REF!</v>
      </c>
      <c r="AB404" s="32" t="e">
        <f>'OSNOVNA PLAČA'!#REF!</f>
        <v>#REF!</v>
      </c>
      <c r="AC404" s="32" t="e">
        <f>IF(LEN('OSNOVNA PLAČA'!#REF!)&gt;0,CONCATENATE(TEXT('OSNOVNA PLAČA'!#REF!,0),"    ",   'OSNOVNA PLAČA'!#REF!),"")</f>
        <v>#REF!</v>
      </c>
    </row>
    <row r="405" spans="26:29" x14ac:dyDescent="0.25">
      <c r="Z405" s="6"/>
      <c r="AA405" s="32" t="e">
        <f>'OSNOVNA PLAČA'!#REF!</f>
        <v>#REF!</v>
      </c>
      <c r="AB405" s="32" t="e">
        <f>'OSNOVNA PLAČA'!#REF!</f>
        <v>#REF!</v>
      </c>
      <c r="AC405" s="32" t="e">
        <f>IF(LEN('OSNOVNA PLAČA'!#REF!)&gt;0,CONCATENATE(TEXT('OSNOVNA PLAČA'!#REF!,0),"    ",   'OSNOVNA PLAČA'!#REF!),"")</f>
        <v>#REF!</v>
      </c>
    </row>
    <row r="406" spans="26:29" x14ac:dyDescent="0.25">
      <c r="Z406" s="6"/>
      <c r="AA406" s="32" t="e">
        <f>'OSNOVNA PLAČA'!#REF!</f>
        <v>#REF!</v>
      </c>
      <c r="AB406" s="32" t="e">
        <f>'OSNOVNA PLAČA'!#REF!</f>
        <v>#REF!</v>
      </c>
      <c r="AC406" s="32" t="e">
        <f>IF(LEN('OSNOVNA PLAČA'!#REF!)&gt;0,CONCATENATE(TEXT('OSNOVNA PLAČA'!#REF!,0),"    ",   'OSNOVNA PLAČA'!#REF!),"")</f>
        <v>#REF!</v>
      </c>
    </row>
    <row r="407" spans="26:29" x14ac:dyDescent="0.25">
      <c r="Z407" s="6"/>
      <c r="AA407" s="32" t="e">
        <f>'OSNOVNA PLAČA'!#REF!</f>
        <v>#REF!</v>
      </c>
      <c r="AB407" s="32" t="e">
        <f>'OSNOVNA PLAČA'!#REF!</f>
        <v>#REF!</v>
      </c>
      <c r="AC407" s="32" t="e">
        <f>IF(LEN('OSNOVNA PLAČA'!#REF!)&gt;0,CONCATENATE(TEXT('OSNOVNA PLAČA'!#REF!,0),"    ",   'OSNOVNA PLAČA'!#REF!),"")</f>
        <v>#REF!</v>
      </c>
    </row>
    <row r="408" spans="26:29" x14ac:dyDescent="0.25">
      <c r="Z408" s="6"/>
      <c r="AA408" s="32" t="e">
        <f>'OSNOVNA PLAČA'!#REF!</f>
        <v>#REF!</v>
      </c>
      <c r="AB408" s="32" t="e">
        <f>'OSNOVNA PLAČA'!#REF!</f>
        <v>#REF!</v>
      </c>
      <c r="AC408" s="32" t="e">
        <f>IF(LEN('OSNOVNA PLAČA'!#REF!)&gt;0,CONCATENATE(TEXT('OSNOVNA PLAČA'!#REF!,0),"    ",   'OSNOVNA PLAČA'!#REF!),"")</f>
        <v>#REF!</v>
      </c>
    </row>
    <row r="409" spans="26:29" x14ac:dyDescent="0.25">
      <c r="Z409" s="6"/>
      <c r="AA409" s="32" t="e">
        <f>'OSNOVNA PLAČA'!#REF!</f>
        <v>#REF!</v>
      </c>
      <c r="AB409" s="32" t="e">
        <f>'OSNOVNA PLAČA'!#REF!</f>
        <v>#REF!</v>
      </c>
      <c r="AC409" s="32" t="e">
        <f>IF(LEN('OSNOVNA PLAČA'!#REF!)&gt;0,CONCATENATE(TEXT('OSNOVNA PLAČA'!#REF!,0),"    ",   'OSNOVNA PLAČA'!#REF!),"")</f>
        <v>#REF!</v>
      </c>
    </row>
    <row r="410" spans="26:29" x14ac:dyDescent="0.25">
      <c r="Z410" s="6"/>
      <c r="AA410" s="32" t="e">
        <f>'OSNOVNA PLAČA'!#REF!</f>
        <v>#REF!</v>
      </c>
      <c r="AB410" s="32" t="e">
        <f>'OSNOVNA PLAČA'!#REF!</f>
        <v>#REF!</v>
      </c>
      <c r="AC410" s="32" t="e">
        <f>IF(LEN('OSNOVNA PLAČA'!#REF!)&gt;0,CONCATENATE(TEXT('OSNOVNA PLAČA'!#REF!,0),"    ",   'OSNOVNA PLAČA'!#REF!),"")</f>
        <v>#REF!</v>
      </c>
    </row>
    <row r="411" spans="26:29" x14ac:dyDescent="0.25">
      <c r="Z411" s="6"/>
      <c r="AA411" s="32" t="e">
        <f>'OSNOVNA PLAČA'!#REF!</f>
        <v>#REF!</v>
      </c>
      <c r="AB411" s="32" t="e">
        <f>'OSNOVNA PLAČA'!#REF!</f>
        <v>#REF!</v>
      </c>
      <c r="AC411" s="32" t="e">
        <f>IF(LEN('OSNOVNA PLAČA'!#REF!)&gt;0,CONCATENATE(TEXT('OSNOVNA PLAČA'!#REF!,0),"    ",   'OSNOVNA PLAČA'!#REF!),"")</f>
        <v>#REF!</v>
      </c>
    </row>
    <row r="412" spans="26:29" x14ac:dyDescent="0.25">
      <c r="Z412" s="6"/>
      <c r="AA412" s="32" t="e">
        <f>'OSNOVNA PLAČA'!#REF!</f>
        <v>#REF!</v>
      </c>
      <c r="AB412" s="32" t="e">
        <f>'OSNOVNA PLAČA'!#REF!</f>
        <v>#REF!</v>
      </c>
      <c r="AC412" s="32" t="e">
        <f>IF(LEN('OSNOVNA PLAČA'!#REF!)&gt;0,CONCATENATE(TEXT('OSNOVNA PLAČA'!#REF!,0),"    ",   'OSNOVNA PLAČA'!#REF!),"")</f>
        <v>#REF!</v>
      </c>
    </row>
    <row r="413" spans="26:29" x14ac:dyDescent="0.25">
      <c r="Z413" s="6"/>
      <c r="AA413" s="32" t="e">
        <f>'OSNOVNA PLAČA'!#REF!</f>
        <v>#REF!</v>
      </c>
      <c r="AB413" s="32" t="e">
        <f>'OSNOVNA PLAČA'!#REF!</f>
        <v>#REF!</v>
      </c>
      <c r="AC413" s="32" t="e">
        <f>IF(LEN('OSNOVNA PLAČA'!#REF!)&gt;0,CONCATENATE(TEXT('OSNOVNA PLAČA'!#REF!,0),"    ",   'OSNOVNA PLAČA'!#REF!),"")</f>
        <v>#REF!</v>
      </c>
    </row>
    <row r="414" spans="26:29" x14ac:dyDescent="0.25">
      <c r="Z414" s="6"/>
      <c r="AA414" s="32" t="e">
        <f>'OSNOVNA PLAČA'!#REF!</f>
        <v>#REF!</v>
      </c>
      <c r="AB414" s="32" t="e">
        <f>'OSNOVNA PLAČA'!#REF!</f>
        <v>#REF!</v>
      </c>
      <c r="AC414" s="32" t="e">
        <f>IF(LEN('OSNOVNA PLAČA'!#REF!)&gt;0,CONCATENATE(TEXT('OSNOVNA PLAČA'!#REF!,0),"    ",   'OSNOVNA PLAČA'!#REF!),"")</f>
        <v>#REF!</v>
      </c>
    </row>
    <row r="415" spans="26:29" x14ac:dyDescent="0.25">
      <c r="Z415" s="6"/>
      <c r="AA415" s="32" t="e">
        <f>'OSNOVNA PLAČA'!#REF!</f>
        <v>#REF!</v>
      </c>
      <c r="AB415" s="32" t="e">
        <f>'OSNOVNA PLAČA'!#REF!</f>
        <v>#REF!</v>
      </c>
      <c r="AC415" s="32" t="e">
        <f>IF(LEN('OSNOVNA PLAČA'!#REF!)&gt;0,CONCATENATE(TEXT('OSNOVNA PLAČA'!#REF!,0),"    ",   'OSNOVNA PLAČA'!#REF!),"")</f>
        <v>#REF!</v>
      </c>
    </row>
    <row r="416" spans="26:29" x14ac:dyDescent="0.25">
      <c r="Z416" s="6"/>
      <c r="AA416" s="32" t="e">
        <f>'OSNOVNA PLAČA'!#REF!</f>
        <v>#REF!</v>
      </c>
      <c r="AB416" s="32" t="e">
        <f>'OSNOVNA PLAČA'!#REF!</f>
        <v>#REF!</v>
      </c>
      <c r="AC416" s="32" t="e">
        <f>IF(LEN('OSNOVNA PLAČA'!#REF!)&gt;0,CONCATENATE(TEXT('OSNOVNA PLAČA'!#REF!,0),"    ",   'OSNOVNA PLAČA'!#REF!),"")</f>
        <v>#REF!</v>
      </c>
    </row>
    <row r="417" spans="26:29" x14ac:dyDescent="0.25">
      <c r="Z417" s="6"/>
      <c r="AA417" s="32" t="e">
        <f>'OSNOVNA PLAČA'!#REF!</f>
        <v>#REF!</v>
      </c>
      <c r="AB417" s="32" t="e">
        <f>'OSNOVNA PLAČA'!#REF!</f>
        <v>#REF!</v>
      </c>
      <c r="AC417" s="32" t="e">
        <f>IF(LEN('OSNOVNA PLAČA'!#REF!)&gt;0,CONCATENATE(TEXT('OSNOVNA PLAČA'!#REF!,0),"    ",   'OSNOVNA PLAČA'!#REF!),"")</f>
        <v>#REF!</v>
      </c>
    </row>
    <row r="418" spans="26:29" x14ac:dyDescent="0.25">
      <c r="Z418" s="6"/>
      <c r="AA418" s="32" t="e">
        <f>'OSNOVNA PLAČA'!#REF!</f>
        <v>#REF!</v>
      </c>
      <c r="AB418" s="32" t="e">
        <f>'OSNOVNA PLAČA'!#REF!</f>
        <v>#REF!</v>
      </c>
      <c r="AC418" s="32" t="e">
        <f>IF(LEN('OSNOVNA PLAČA'!#REF!)&gt;0,CONCATENATE(TEXT('OSNOVNA PLAČA'!#REF!,0),"    ",   'OSNOVNA PLAČA'!#REF!),"")</f>
        <v>#REF!</v>
      </c>
    </row>
    <row r="419" spans="26:29" x14ac:dyDescent="0.25">
      <c r="Z419" s="6"/>
      <c r="AA419" s="32" t="e">
        <f>'OSNOVNA PLAČA'!#REF!</f>
        <v>#REF!</v>
      </c>
      <c r="AB419" s="32" t="e">
        <f>'OSNOVNA PLAČA'!#REF!</f>
        <v>#REF!</v>
      </c>
      <c r="AC419" s="32" t="e">
        <f>IF(LEN('OSNOVNA PLAČA'!#REF!)&gt;0,CONCATENATE(TEXT('OSNOVNA PLAČA'!#REF!,0),"    ",   'OSNOVNA PLAČA'!#REF!),"")</f>
        <v>#REF!</v>
      </c>
    </row>
    <row r="420" spans="26:29" x14ac:dyDescent="0.25">
      <c r="Z420" s="6"/>
      <c r="AA420" s="32" t="e">
        <f>'OSNOVNA PLAČA'!#REF!</f>
        <v>#REF!</v>
      </c>
      <c r="AB420" s="32" t="e">
        <f>'OSNOVNA PLAČA'!#REF!</f>
        <v>#REF!</v>
      </c>
      <c r="AC420" s="32" t="e">
        <f>IF(LEN('OSNOVNA PLAČA'!#REF!)&gt;0,CONCATENATE(TEXT('OSNOVNA PLAČA'!#REF!,0),"    ",   'OSNOVNA PLAČA'!#REF!),"")</f>
        <v>#REF!</v>
      </c>
    </row>
    <row r="421" spans="26:29" x14ac:dyDescent="0.25">
      <c r="Z421" s="6"/>
      <c r="AA421" s="32" t="e">
        <f>'OSNOVNA PLAČA'!#REF!</f>
        <v>#REF!</v>
      </c>
      <c r="AB421" s="32" t="e">
        <f>'OSNOVNA PLAČA'!#REF!</f>
        <v>#REF!</v>
      </c>
      <c r="AC421" s="32" t="e">
        <f>IF(LEN('OSNOVNA PLAČA'!#REF!)&gt;0,CONCATENATE(TEXT('OSNOVNA PLAČA'!#REF!,0),"    ",   'OSNOVNA PLAČA'!#REF!),"")</f>
        <v>#REF!</v>
      </c>
    </row>
    <row r="422" spans="26:29" x14ac:dyDescent="0.25">
      <c r="Z422" s="6"/>
      <c r="AA422" s="32" t="e">
        <f>'OSNOVNA PLAČA'!#REF!</f>
        <v>#REF!</v>
      </c>
      <c r="AB422" s="32" t="e">
        <f>'OSNOVNA PLAČA'!#REF!</f>
        <v>#REF!</v>
      </c>
      <c r="AC422" s="32" t="e">
        <f>IF(LEN('OSNOVNA PLAČA'!#REF!)&gt;0,CONCATENATE(TEXT('OSNOVNA PLAČA'!#REF!,0),"    ",   'OSNOVNA PLAČA'!#REF!),"")</f>
        <v>#REF!</v>
      </c>
    </row>
    <row r="423" spans="26:29" x14ac:dyDescent="0.25">
      <c r="Z423" s="6"/>
      <c r="AA423" s="32" t="e">
        <f>'OSNOVNA PLAČA'!#REF!</f>
        <v>#REF!</v>
      </c>
      <c r="AB423" s="32" t="e">
        <f>'OSNOVNA PLAČA'!#REF!</f>
        <v>#REF!</v>
      </c>
      <c r="AC423" s="32" t="e">
        <f>IF(LEN('OSNOVNA PLAČA'!#REF!)&gt;0,CONCATENATE(TEXT('OSNOVNA PLAČA'!#REF!,0),"    ",   'OSNOVNA PLAČA'!#REF!),"")</f>
        <v>#REF!</v>
      </c>
    </row>
    <row r="424" spans="26:29" x14ac:dyDescent="0.25">
      <c r="Z424" s="6"/>
      <c r="AA424" s="32" t="e">
        <f>'OSNOVNA PLAČA'!#REF!</f>
        <v>#REF!</v>
      </c>
      <c r="AB424" s="32" t="e">
        <f>'OSNOVNA PLAČA'!#REF!</f>
        <v>#REF!</v>
      </c>
      <c r="AC424" s="32" t="e">
        <f>IF(LEN('OSNOVNA PLAČA'!#REF!)&gt;0,CONCATENATE(TEXT('OSNOVNA PLAČA'!#REF!,0),"    ",   'OSNOVNA PLAČA'!#REF!),"")</f>
        <v>#REF!</v>
      </c>
    </row>
    <row r="425" spans="26:29" x14ac:dyDescent="0.25">
      <c r="Z425" s="6"/>
      <c r="AA425" s="32" t="e">
        <f>'OSNOVNA PLAČA'!#REF!</f>
        <v>#REF!</v>
      </c>
      <c r="AB425" s="32" t="e">
        <f>'OSNOVNA PLAČA'!#REF!</f>
        <v>#REF!</v>
      </c>
      <c r="AC425" s="32" t="e">
        <f>IF(LEN('OSNOVNA PLAČA'!#REF!)&gt;0,CONCATENATE(TEXT('OSNOVNA PLAČA'!#REF!,0),"    ",   'OSNOVNA PLAČA'!#REF!),"")</f>
        <v>#REF!</v>
      </c>
    </row>
    <row r="426" spans="26:29" x14ac:dyDescent="0.25">
      <c r="Z426" s="6"/>
      <c r="AA426" s="32" t="e">
        <f>'OSNOVNA PLAČA'!#REF!</f>
        <v>#REF!</v>
      </c>
      <c r="AB426" s="32" t="e">
        <f>'OSNOVNA PLAČA'!#REF!</f>
        <v>#REF!</v>
      </c>
      <c r="AC426" s="32" t="e">
        <f>IF(LEN('OSNOVNA PLAČA'!#REF!)&gt;0,CONCATENATE(TEXT('OSNOVNA PLAČA'!#REF!,0),"    ",   'OSNOVNA PLAČA'!#REF!),"")</f>
        <v>#REF!</v>
      </c>
    </row>
    <row r="427" spans="26:29" x14ac:dyDescent="0.25">
      <c r="Z427" s="6"/>
      <c r="AA427" s="32" t="e">
        <f>'OSNOVNA PLAČA'!#REF!</f>
        <v>#REF!</v>
      </c>
      <c r="AB427" s="32" t="e">
        <f>'OSNOVNA PLAČA'!#REF!</f>
        <v>#REF!</v>
      </c>
      <c r="AC427" s="32" t="e">
        <f>IF(LEN('OSNOVNA PLAČA'!#REF!)&gt;0,CONCATENATE(TEXT('OSNOVNA PLAČA'!#REF!,0),"    ",   'OSNOVNA PLAČA'!#REF!),"")</f>
        <v>#REF!</v>
      </c>
    </row>
    <row r="428" spans="26:29" x14ac:dyDescent="0.25">
      <c r="Z428" s="6"/>
      <c r="AA428" s="32" t="e">
        <f>'OSNOVNA PLAČA'!#REF!</f>
        <v>#REF!</v>
      </c>
      <c r="AB428" s="32" t="e">
        <f>'OSNOVNA PLAČA'!#REF!</f>
        <v>#REF!</v>
      </c>
      <c r="AC428" s="32" t="e">
        <f>IF(LEN('OSNOVNA PLAČA'!#REF!)&gt;0,CONCATENATE(TEXT('OSNOVNA PLAČA'!#REF!,0),"    ",   'OSNOVNA PLAČA'!#REF!),"")</f>
        <v>#REF!</v>
      </c>
    </row>
    <row r="429" spans="26:29" x14ac:dyDescent="0.25">
      <c r="Z429" s="6"/>
      <c r="AA429" s="32" t="e">
        <f>'OSNOVNA PLAČA'!#REF!</f>
        <v>#REF!</v>
      </c>
      <c r="AB429" s="32" t="e">
        <f>'OSNOVNA PLAČA'!#REF!</f>
        <v>#REF!</v>
      </c>
      <c r="AC429" s="32" t="e">
        <f>IF(LEN('OSNOVNA PLAČA'!#REF!)&gt;0,CONCATENATE(TEXT('OSNOVNA PLAČA'!#REF!,0),"    ",   'OSNOVNA PLAČA'!#REF!),"")</f>
        <v>#REF!</v>
      </c>
    </row>
    <row r="430" spans="26:29" x14ac:dyDescent="0.25">
      <c r="Z430" s="6"/>
      <c r="AA430" s="32" t="e">
        <f>'OSNOVNA PLAČA'!#REF!</f>
        <v>#REF!</v>
      </c>
      <c r="AB430" s="32" t="e">
        <f>'OSNOVNA PLAČA'!#REF!</f>
        <v>#REF!</v>
      </c>
      <c r="AC430" s="32" t="e">
        <f>IF(LEN('OSNOVNA PLAČA'!#REF!)&gt;0,CONCATENATE(TEXT('OSNOVNA PLAČA'!#REF!,0),"    ",   'OSNOVNA PLAČA'!#REF!),"")</f>
        <v>#REF!</v>
      </c>
    </row>
    <row r="431" spans="26:29" x14ac:dyDescent="0.25">
      <c r="Z431" s="6"/>
      <c r="AA431" s="32" t="e">
        <f>'OSNOVNA PLAČA'!#REF!</f>
        <v>#REF!</v>
      </c>
      <c r="AB431" s="32" t="e">
        <f>'OSNOVNA PLAČA'!#REF!</f>
        <v>#REF!</v>
      </c>
      <c r="AC431" s="32" t="e">
        <f>IF(LEN('OSNOVNA PLAČA'!#REF!)&gt;0,CONCATENATE(TEXT('OSNOVNA PLAČA'!#REF!,0),"    ",   'OSNOVNA PLAČA'!#REF!),"")</f>
        <v>#REF!</v>
      </c>
    </row>
    <row r="432" spans="26:29" x14ac:dyDescent="0.25">
      <c r="Z432" s="6"/>
      <c r="AA432" s="32" t="e">
        <f>'OSNOVNA PLAČA'!#REF!</f>
        <v>#REF!</v>
      </c>
      <c r="AB432" s="32" t="e">
        <f>'OSNOVNA PLAČA'!#REF!</f>
        <v>#REF!</v>
      </c>
      <c r="AC432" s="32" t="e">
        <f>IF(LEN('OSNOVNA PLAČA'!#REF!)&gt;0,CONCATENATE(TEXT('OSNOVNA PLAČA'!#REF!,0),"    ",   'OSNOVNA PLAČA'!#REF!),"")</f>
        <v>#REF!</v>
      </c>
    </row>
    <row r="433" spans="26:29" x14ac:dyDescent="0.25">
      <c r="Z433" s="6"/>
      <c r="AA433" s="32" t="e">
        <f>'OSNOVNA PLAČA'!#REF!</f>
        <v>#REF!</v>
      </c>
      <c r="AB433" s="32" t="e">
        <f>'OSNOVNA PLAČA'!#REF!</f>
        <v>#REF!</v>
      </c>
      <c r="AC433" s="32" t="e">
        <f>IF(LEN('OSNOVNA PLAČA'!#REF!)&gt;0,CONCATENATE(TEXT('OSNOVNA PLAČA'!#REF!,0),"    ",   'OSNOVNA PLAČA'!#REF!),"")</f>
        <v>#REF!</v>
      </c>
    </row>
    <row r="434" spans="26:29" x14ac:dyDescent="0.25">
      <c r="Z434" s="6"/>
      <c r="AA434" s="32" t="e">
        <f>'OSNOVNA PLAČA'!#REF!</f>
        <v>#REF!</v>
      </c>
      <c r="AB434" s="32" t="e">
        <f>'OSNOVNA PLAČA'!#REF!</f>
        <v>#REF!</v>
      </c>
      <c r="AC434" s="32" t="e">
        <f>IF(LEN('OSNOVNA PLAČA'!#REF!)&gt;0,CONCATENATE(TEXT('OSNOVNA PLAČA'!#REF!,0),"    ",   'OSNOVNA PLAČA'!#REF!),"")</f>
        <v>#REF!</v>
      </c>
    </row>
    <row r="435" spans="26:29" x14ac:dyDescent="0.25">
      <c r="Z435" s="6"/>
      <c r="AA435" s="32" t="e">
        <f>'OSNOVNA PLAČA'!#REF!</f>
        <v>#REF!</v>
      </c>
      <c r="AB435" s="32" t="e">
        <f>'OSNOVNA PLAČA'!#REF!</f>
        <v>#REF!</v>
      </c>
      <c r="AC435" s="32" t="e">
        <f>IF(LEN('OSNOVNA PLAČA'!#REF!)&gt;0,CONCATENATE(TEXT('OSNOVNA PLAČA'!#REF!,0),"    ",   'OSNOVNA PLAČA'!#REF!),"")</f>
        <v>#REF!</v>
      </c>
    </row>
    <row r="436" spans="26:29" x14ac:dyDescent="0.25">
      <c r="Z436" s="6"/>
      <c r="AA436" s="32" t="e">
        <f>'OSNOVNA PLAČA'!#REF!</f>
        <v>#REF!</v>
      </c>
      <c r="AB436" s="32" t="e">
        <f>'OSNOVNA PLAČA'!#REF!</f>
        <v>#REF!</v>
      </c>
      <c r="AC436" s="32" t="e">
        <f>IF(LEN('OSNOVNA PLAČA'!#REF!)&gt;0,CONCATENATE(TEXT('OSNOVNA PLAČA'!#REF!,0),"    ",   'OSNOVNA PLAČA'!#REF!),"")</f>
        <v>#REF!</v>
      </c>
    </row>
    <row r="437" spans="26:29" x14ac:dyDescent="0.25">
      <c r="Z437" s="6"/>
      <c r="AA437" s="32" t="e">
        <f>'OSNOVNA PLAČA'!#REF!</f>
        <v>#REF!</v>
      </c>
      <c r="AB437" s="32" t="e">
        <f>'OSNOVNA PLAČA'!#REF!</f>
        <v>#REF!</v>
      </c>
      <c r="AC437" s="32" t="e">
        <f>IF(LEN('OSNOVNA PLAČA'!#REF!)&gt;0,CONCATENATE(TEXT('OSNOVNA PLAČA'!#REF!,0),"    ",   'OSNOVNA PLAČA'!#REF!),"")</f>
        <v>#REF!</v>
      </c>
    </row>
    <row r="438" spans="26:29" x14ac:dyDescent="0.25">
      <c r="Z438" s="6"/>
      <c r="AA438" s="32" t="e">
        <f>'OSNOVNA PLAČA'!#REF!</f>
        <v>#REF!</v>
      </c>
      <c r="AB438" s="32" t="e">
        <f>'OSNOVNA PLAČA'!#REF!</f>
        <v>#REF!</v>
      </c>
      <c r="AC438" s="32" t="e">
        <f>IF(LEN('OSNOVNA PLAČA'!#REF!)&gt;0,CONCATENATE(TEXT('OSNOVNA PLAČA'!#REF!,0),"    ",   'OSNOVNA PLAČA'!#REF!),"")</f>
        <v>#REF!</v>
      </c>
    </row>
    <row r="439" spans="26:29" x14ac:dyDescent="0.25">
      <c r="Z439" s="6"/>
      <c r="AA439" s="32" t="e">
        <f>'OSNOVNA PLAČA'!#REF!</f>
        <v>#REF!</v>
      </c>
      <c r="AB439" s="32" t="e">
        <f>'OSNOVNA PLAČA'!#REF!</f>
        <v>#REF!</v>
      </c>
      <c r="AC439" s="32" t="e">
        <f>IF(LEN('OSNOVNA PLAČA'!#REF!)&gt;0,CONCATENATE(TEXT('OSNOVNA PLAČA'!#REF!,0),"    ",   'OSNOVNA PLAČA'!#REF!),"")</f>
        <v>#REF!</v>
      </c>
    </row>
    <row r="440" spans="26:29" x14ac:dyDescent="0.25">
      <c r="Z440" s="6"/>
      <c r="AA440" s="32" t="e">
        <f>'OSNOVNA PLAČA'!#REF!</f>
        <v>#REF!</v>
      </c>
      <c r="AB440" s="32" t="e">
        <f>'OSNOVNA PLAČA'!#REF!</f>
        <v>#REF!</v>
      </c>
      <c r="AC440" s="32" t="e">
        <f>IF(LEN('OSNOVNA PLAČA'!#REF!)&gt;0,CONCATENATE(TEXT('OSNOVNA PLAČA'!#REF!,0),"    ",   'OSNOVNA PLAČA'!#REF!),"")</f>
        <v>#REF!</v>
      </c>
    </row>
    <row r="441" spans="26:29" x14ac:dyDescent="0.25">
      <c r="Z441" s="6"/>
      <c r="AA441" s="32" t="e">
        <f>'OSNOVNA PLAČA'!#REF!</f>
        <v>#REF!</v>
      </c>
      <c r="AB441" s="32" t="e">
        <f>'OSNOVNA PLAČA'!#REF!</f>
        <v>#REF!</v>
      </c>
      <c r="AC441" s="32" t="e">
        <f>IF(LEN('OSNOVNA PLAČA'!#REF!)&gt;0,CONCATENATE(TEXT('OSNOVNA PLAČA'!#REF!,0),"    ",   'OSNOVNA PLAČA'!#REF!),"")</f>
        <v>#REF!</v>
      </c>
    </row>
    <row r="442" spans="26:29" x14ac:dyDescent="0.25">
      <c r="Z442" s="6"/>
      <c r="AA442" s="32" t="e">
        <f>'OSNOVNA PLAČA'!#REF!</f>
        <v>#REF!</v>
      </c>
      <c r="AB442" s="32" t="e">
        <f>'OSNOVNA PLAČA'!#REF!</f>
        <v>#REF!</v>
      </c>
      <c r="AC442" s="32" t="e">
        <f>IF(LEN('OSNOVNA PLAČA'!#REF!)&gt;0,CONCATENATE(TEXT('OSNOVNA PLAČA'!#REF!,0),"    ",   'OSNOVNA PLAČA'!#REF!),"")</f>
        <v>#REF!</v>
      </c>
    </row>
    <row r="443" spans="26:29" x14ac:dyDescent="0.25">
      <c r="Z443" s="6"/>
      <c r="AA443" s="32" t="e">
        <f>'OSNOVNA PLAČA'!#REF!</f>
        <v>#REF!</v>
      </c>
      <c r="AB443" s="32" t="e">
        <f>'OSNOVNA PLAČA'!#REF!</f>
        <v>#REF!</v>
      </c>
      <c r="AC443" s="32" t="e">
        <f>IF(LEN('OSNOVNA PLAČA'!#REF!)&gt;0,CONCATENATE(TEXT('OSNOVNA PLAČA'!#REF!,0),"    ",   'OSNOVNA PLAČA'!#REF!),"")</f>
        <v>#REF!</v>
      </c>
    </row>
    <row r="444" spans="26:29" x14ac:dyDescent="0.25">
      <c r="Z444" s="6"/>
      <c r="AA444" s="32" t="e">
        <f>'OSNOVNA PLAČA'!#REF!</f>
        <v>#REF!</v>
      </c>
      <c r="AB444" s="32" t="e">
        <f>'OSNOVNA PLAČA'!#REF!</f>
        <v>#REF!</v>
      </c>
      <c r="AC444" s="32" t="e">
        <f>IF(LEN('OSNOVNA PLAČA'!#REF!)&gt;0,CONCATENATE(TEXT('OSNOVNA PLAČA'!#REF!,0),"    ",   'OSNOVNA PLAČA'!#REF!),"")</f>
        <v>#REF!</v>
      </c>
    </row>
    <row r="445" spans="26:29" x14ac:dyDescent="0.25">
      <c r="Z445" s="6"/>
      <c r="AA445" s="32" t="e">
        <f>'OSNOVNA PLAČA'!#REF!</f>
        <v>#REF!</v>
      </c>
      <c r="AB445" s="32" t="e">
        <f>'OSNOVNA PLAČA'!#REF!</f>
        <v>#REF!</v>
      </c>
      <c r="AC445" s="32" t="e">
        <f>IF(LEN('OSNOVNA PLAČA'!#REF!)&gt;0,CONCATENATE(TEXT('OSNOVNA PLAČA'!#REF!,0),"    ",   'OSNOVNA PLAČA'!#REF!),"")</f>
        <v>#REF!</v>
      </c>
    </row>
    <row r="446" spans="26:29" x14ac:dyDescent="0.25">
      <c r="Z446" s="6"/>
      <c r="AA446" s="32" t="e">
        <f>'OSNOVNA PLAČA'!#REF!</f>
        <v>#REF!</v>
      </c>
      <c r="AB446" s="32" t="e">
        <f>'OSNOVNA PLAČA'!#REF!</f>
        <v>#REF!</v>
      </c>
      <c r="AC446" s="32" t="e">
        <f>IF(LEN('OSNOVNA PLAČA'!#REF!)&gt;0,CONCATENATE(TEXT('OSNOVNA PLAČA'!#REF!,0),"    ",   'OSNOVNA PLAČA'!#REF!),"")</f>
        <v>#REF!</v>
      </c>
    </row>
    <row r="447" spans="26:29" x14ac:dyDescent="0.25">
      <c r="Z447" s="6"/>
      <c r="AA447" s="32" t="e">
        <f>'OSNOVNA PLAČA'!#REF!</f>
        <v>#REF!</v>
      </c>
      <c r="AB447" s="32" t="e">
        <f>'OSNOVNA PLAČA'!#REF!</f>
        <v>#REF!</v>
      </c>
      <c r="AC447" s="32" t="e">
        <f>IF(LEN('OSNOVNA PLAČA'!#REF!)&gt;0,CONCATENATE(TEXT('OSNOVNA PLAČA'!#REF!,0),"    ",   'OSNOVNA PLAČA'!#REF!),"")</f>
        <v>#REF!</v>
      </c>
    </row>
    <row r="448" spans="26:29" x14ac:dyDescent="0.25">
      <c r="Z448" s="6"/>
      <c r="AA448" s="32" t="e">
        <f>'OSNOVNA PLAČA'!#REF!</f>
        <v>#REF!</v>
      </c>
      <c r="AB448" s="32" t="e">
        <f>'OSNOVNA PLAČA'!#REF!</f>
        <v>#REF!</v>
      </c>
      <c r="AC448" s="32" t="e">
        <f>IF(LEN('OSNOVNA PLAČA'!#REF!)&gt;0,CONCATENATE(TEXT('OSNOVNA PLAČA'!#REF!,0),"    ",   'OSNOVNA PLAČA'!#REF!),"")</f>
        <v>#REF!</v>
      </c>
    </row>
    <row r="449" spans="26:29" x14ac:dyDescent="0.25">
      <c r="Z449" s="6"/>
      <c r="AA449" s="32" t="e">
        <f>'OSNOVNA PLAČA'!#REF!</f>
        <v>#REF!</v>
      </c>
      <c r="AB449" s="32" t="e">
        <f>'OSNOVNA PLAČA'!#REF!</f>
        <v>#REF!</v>
      </c>
      <c r="AC449" s="32" t="e">
        <f>IF(LEN('OSNOVNA PLAČA'!#REF!)&gt;0,CONCATENATE(TEXT('OSNOVNA PLAČA'!#REF!,0),"    ",   'OSNOVNA PLAČA'!#REF!),"")</f>
        <v>#REF!</v>
      </c>
    </row>
    <row r="450" spans="26:29" x14ac:dyDescent="0.25">
      <c r="Z450" s="6"/>
      <c r="AA450" s="32" t="e">
        <f>'OSNOVNA PLAČA'!#REF!</f>
        <v>#REF!</v>
      </c>
      <c r="AB450" s="32" t="e">
        <f>'OSNOVNA PLAČA'!#REF!</f>
        <v>#REF!</v>
      </c>
      <c r="AC450" s="32" t="e">
        <f>IF(LEN('OSNOVNA PLAČA'!#REF!)&gt;0,CONCATENATE(TEXT('OSNOVNA PLAČA'!#REF!,0),"    ",   'OSNOVNA PLAČA'!#REF!),"")</f>
        <v>#REF!</v>
      </c>
    </row>
    <row r="451" spans="26:29" x14ac:dyDescent="0.25">
      <c r="Z451" s="6"/>
      <c r="AA451" s="32" t="e">
        <f>'OSNOVNA PLAČA'!#REF!</f>
        <v>#REF!</v>
      </c>
      <c r="AB451" s="32" t="e">
        <f>'OSNOVNA PLAČA'!#REF!</f>
        <v>#REF!</v>
      </c>
      <c r="AC451" s="32" t="e">
        <f>IF(LEN('OSNOVNA PLAČA'!#REF!)&gt;0,CONCATENATE(TEXT('OSNOVNA PLAČA'!#REF!,0),"    ",   'OSNOVNA PLAČA'!#REF!),"")</f>
        <v>#REF!</v>
      </c>
    </row>
    <row r="452" spans="26:29" x14ac:dyDescent="0.25">
      <c r="Z452" s="6"/>
      <c r="AA452" s="32" t="e">
        <f>'OSNOVNA PLAČA'!#REF!</f>
        <v>#REF!</v>
      </c>
      <c r="AB452" s="32" t="e">
        <f>'OSNOVNA PLAČA'!#REF!</f>
        <v>#REF!</v>
      </c>
      <c r="AC452" s="32" t="e">
        <f>IF(LEN('OSNOVNA PLAČA'!#REF!)&gt;0,CONCATENATE(TEXT('OSNOVNA PLAČA'!#REF!,0),"    ",   'OSNOVNA PLAČA'!#REF!),"")</f>
        <v>#REF!</v>
      </c>
    </row>
    <row r="453" spans="26:29" x14ac:dyDescent="0.25">
      <c r="Z453" s="6"/>
      <c r="AA453" s="32" t="e">
        <f>'OSNOVNA PLAČA'!#REF!</f>
        <v>#REF!</v>
      </c>
      <c r="AB453" s="32" t="e">
        <f>'OSNOVNA PLAČA'!#REF!</f>
        <v>#REF!</v>
      </c>
      <c r="AC453" s="32" t="e">
        <f>IF(LEN('OSNOVNA PLAČA'!#REF!)&gt;0,CONCATENATE(TEXT('OSNOVNA PLAČA'!#REF!,0),"    ",   'OSNOVNA PLAČA'!#REF!),"")</f>
        <v>#REF!</v>
      </c>
    </row>
    <row r="454" spans="26:29" x14ac:dyDescent="0.25">
      <c r="Z454" s="6"/>
      <c r="AA454" s="32" t="e">
        <f>'OSNOVNA PLAČA'!#REF!</f>
        <v>#REF!</v>
      </c>
      <c r="AB454" s="32" t="e">
        <f>'OSNOVNA PLAČA'!#REF!</f>
        <v>#REF!</v>
      </c>
      <c r="AC454" s="32" t="e">
        <f>IF(LEN('OSNOVNA PLAČA'!#REF!)&gt;0,CONCATENATE(TEXT('OSNOVNA PLAČA'!#REF!,0),"    ",   'OSNOVNA PLAČA'!#REF!),"")</f>
        <v>#REF!</v>
      </c>
    </row>
    <row r="455" spans="26:29" x14ac:dyDescent="0.25">
      <c r="Z455" s="6"/>
      <c r="AA455" s="32" t="e">
        <f>'OSNOVNA PLAČA'!#REF!</f>
        <v>#REF!</v>
      </c>
      <c r="AB455" s="32" t="e">
        <f>'OSNOVNA PLAČA'!#REF!</f>
        <v>#REF!</v>
      </c>
      <c r="AC455" s="32" t="e">
        <f>IF(LEN('OSNOVNA PLAČA'!#REF!)&gt;0,CONCATENATE(TEXT('OSNOVNA PLAČA'!#REF!,0),"    ",   'OSNOVNA PLAČA'!#REF!),"")</f>
        <v>#REF!</v>
      </c>
    </row>
    <row r="456" spans="26:29" x14ac:dyDescent="0.25">
      <c r="Z456" s="6"/>
      <c r="AA456" s="32" t="e">
        <f>'OSNOVNA PLAČA'!#REF!</f>
        <v>#REF!</v>
      </c>
      <c r="AB456" s="32" t="e">
        <f>'OSNOVNA PLAČA'!#REF!</f>
        <v>#REF!</v>
      </c>
      <c r="AC456" s="32" t="e">
        <f>IF(LEN('OSNOVNA PLAČA'!#REF!)&gt;0,CONCATENATE(TEXT('OSNOVNA PLAČA'!#REF!,0),"    ",   'OSNOVNA PLAČA'!#REF!),"")</f>
        <v>#REF!</v>
      </c>
    </row>
    <row r="457" spans="26:29" x14ac:dyDescent="0.25">
      <c r="Z457" s="6"/>
      <c r="AA457" s="32" t="e">
        <f>'OSNOVNA PLAČA'!#REF!</f>
        <v>#REF!</v>
      </c>
      <c r="AB457" s="32" t="e">
        <f>'OSNOVNA PLAČA'!#REF!</f>
        <v>#REF!</v>
      </c>
      <c r="AC457" s="32" t="e">
        <f>IF(LEN('OSNOVNA PLAČA'!#REF!)&gt;0,CONCATENATE(TEXT('OSNOVNA PLAČA'!#REF!,0),"    ",   'OSNOVNA PLAČA'!#REF!),"")</f>
        <v>#REF!</v>
      </c>
    </row>
    <row r="458" spans="26:29" x14ac:dyDescent="0.25">
      <c r="Z458" s="6"/>
      <c r="AA458" s="32" t="e">
        <f>'OSNOVNA PLAČA'!#REF!</f>
        <v>#REF!</v>
      </c>
      <c r="AB458" s="32" t="e">
        <f>'OSNOVNA PLAČA'!#REF!</f>
        <v>#REF!</v>
      </c>
      <c r="AC458" s="32" t="e">
        <f>IF(LEN('OSNOVNA PLAČA'!#REF!)&gt;0,CONCATENATE(TEXT('OSNOVNA PLAČA'!#REF!,0),"    ",   'OSNOVNA PLAČA'!#REF!),"")</f>
        <v>#REF!</v>
      </c>
    </row>
    <row r="459" spans="26:29" x14ac:dyDescent="0.25">
      <c r="Z459" s="6"/>
      <c r="AA459" s="32" t="e">
        <f>'OSNOVNA PLAČA'!#REF!</f>
        <v>#REF!</v>
      </c>
      <c r="AB459" s="32" t="e">
        <f>'OSNOVNA PLAČA'!#REF!</f>
        <v>#REF!</v>
      </c>
      <c r="AC459" s="32" t="e">
        <f>IF(LEN('OSNOVNA PLAČA'!#REF!)&gt;0,CONCATENATE(TEXT('OSNOVNA PLAČA'!#REF!,0),"    ",   'OSNOVNA PLAČA'!#REF!),"")</f>
        <v>#REF!</v>
      </c>
    </row>
    <row r="460" spans="26:29" x14ac:dyDescent="0.25">
      <c r="Z460" s="6"/>
      <c r="AA460" s="32" t="e">
        <f>'OSNOVNA PLAČA'!#REF!</f>
        <v>#REF!</v>
      </c>
      <c r="AB460" s="32" t="e">
        <f>'OSNOVNA PLAČA'!#REF!</f>
        <v>#REF!</v>
      </c>
      <c r="AC460" s="32" t="e">
        <f>IF(LEN('OSNOVNA PLAČA'!#REF!)&gt;0,CONCATENATE(TEXT('OSNOVNA PLAČA'!#REF!,0),"    ",   'OSNOVNA PLAČA'!#REF!),"")</f>
        <v>#REF!</v>
      </c>
    </row>
    <row r="461" spans="26:29" x14ac:dyDescent="0.25">
      <c r="Z461" s="6"/>
      <c r="AA461" s="32" t="e">
        <f>'OSNOVNA PLAČA'!#REF!</f>
        <v>#REF!</v>
      </c>
      <c r="AB461" s="32" t="e">
        <f>'OSNOVNA PLAČA'!#REF!</f>
        <v>#REF!</v>
      </c>
      <c r="AC461" s="32" t="e">
        <f>IF(LEN('OSNOVNA PLAČA'!#REF!)&gt;0,CONCATENATE(TEXT('OSNOVNA PLAČA'!#REF!,0),"    ",   'OSNOVNA PLAČA'!#REF!),"")</f>
        <v>#REF!</v>
      </c>
    </row>
    <row r="462" spans="26:29" x14ac:dyDescent="0.25">
      <c r="Z462" s="6"/>
      <c r="AA462" s="32" t="e">
        <f>'OSNOVNA PLAČA'!#REF!</f>
        <v>#REF!</v>
      </c>
      <c r="AB462" s="32" t="e">
        <f>'OSNOVNA PLAČA'!#REF!</f>
        <v>#REF!</v>
      </c>
      <c r="AC462" s="32" t="e">
        <f>IF(LEN('OSNOVNA PLAČA'!#REF!)&gt;0,CONCATENATE(TEXT('OSNOVNA PLAČA'!#REF!,0),"    ",   'OSNOVNA PLAČA'!#REF!),"")</f>
        <v>#REF!</v>
      </c>
    </row>
    <row r="463" spans="26:29" x14ac:dyDescent="0.25">
      <c r="Z463" s="6"/>
      <c r="AA463" s="32" t="e">
        <f>'OSNOVNA PLAČA'!#REF!</f>
        <v>#REF!</v>
      </c>
      <c r="AB463" s="32" t="e">
        <f>'OSNOVNA PLAČA'!#REF!</f>
        <v>#REF!</v>
      </c>
      <c r="AC463" s="32" t="e">
        <f>IF(LEN('OSNOVNA PLAČA'!#REF!)&gt;0,CONCATENATE(TEXT('OSNOVNA PLAČA'!#REF!,0),"    ",   'OSNOVNA PLAČA'!#REF!),"")</f>
        <v>#REF!</v>
      </c>
    </row>
    <row r="464" spans="26:29" x14ac:dyDescent="0.25">
      <c r="Z464" s="6"/>
      <c r="AA464" s="32" t="e">
        <f>'OSNOVNA PLAČA'!#REF!</f>
        <v>#REF!</v>
      </c>
      <c r="AB464" s="32" t="e">
        <f>'OSNOVNA PLAČA'!#REF!</f>
        <v>#REF!</v>
      </c>
      <c r="AC464" s="32" t="e">
        <f>IF(LEN('OSNOVNA PLAČA'!#REF!)&gt;0,CONCATENATE(TEXT('OSNOVNA PLAČA'!#REF!,0),"    ",   'OSNOVNA PLAČA'!#REF!),"")</f>
        <v>#REF!</v>
      </c>
    </row>
    <row r="465" spans="26:29" x14ac:dyDescent="0.25">
      <c r="Z465" s="6"/>
      <c r="AA465" s="32" t="e">
        <f>'OSNOVNA PLAČA'!#REF!</f>
        <v>#REF!</v>
      </c>
      <c r="AB465" s="32" t="e">
        <f>'OSNOVNA PLAČA'!#REF!</f>
        <v>#REF!</v>
      </c>
      <c r="AC465" s="32" t="e">
        <f>IF(LEN('OSNOVNA PLAČA'!#REF!)&gt;0,CONCATENATE(TEXT('OSNOVNA PLAČA'!#REF!,0),"    ",   'OSNOVNA PLAČA'!#REF!),"")</f>
        <v>#REF!</v>
      </c>
    </row>
    <row r="466" spans="26:29" x14ac:dyDescent="0.25">
      <c r="Z466" s="6"/>
      <c r="AA466" s="32" t="e">
        <f>'OSNOVNA PLAČA'!#REF!</f>
        <v>#REF!</v>
      </c>
      <c r="AB466" s="32" t="e">
        <f>'OSNOVNA PLAČA'!#REF!</f>
        <v>#REF!</v>
      </c>
      <c r="AC466" s="32" t="e">
        <f>IF(LEN('OSNOVNA PLAČA'!#REF!)&gt;0,CONCATENATE(TEXT('OSNOVNA PLAČA'!#REF!,0),"    ",   'OSNOVNA PLAČA'!#REF!),"")</f>
        <v>#REF!</v>
      </c>
    </row>
    <row r="467" spans="26:29" x14ac:dyDescent="0.25">
      <c r="Z467" s="6"/>
      <c r="AA467" s="32" t="e">
        <f>'OSNOVNA PLAČA'!#REF!</f>
        <v>#REF!</v>
      </c>
      <c r="AB467" s="32" t="e">
        <f>'OSNOVNA PLAČA'!#REF!</f>
        <v>#REF!</v>
      </c>
      <c r="AC467" s="32" t="e">
        <f>IF(LEN('OSNOVNA PLAČA'!#REF!)&gt;0,CONCATENATE(TEXT('OSNOVNA PLAČA'!#REF!,0),"    ",   'OSNOVNA PLAČA'!#REF!),"")</f>
        <v>#REF!</v>
      </c>
    </row>
    <row r="468" spans="26:29" x14ac:dyDescent="0.25">
      <c r="Z468" s="6"/>
      <c r="AA468" s="32" t="e">
        <f>'OSNOVNA PLAČA'!#REF!</f>
        <v>#REF!</v>
      </c>
      <c r="AB468" s="32" t="e">
        <f>'OSNOVNA PLAČA'!#REF!</f>
        <v>#REF!</v>
      </c>
      <c r="AC468" s="32" t="e">
        <f>IF(LEN('OSNOVNA PLAČA'!#REF!)&gt;0,CONCATENATE(TEXT('OSNOVNA PLAČA'!#REF!,0),"    ",   'OSNOVNA PLAČA'!#REF!),"")</f>
        <v>#REF!</v>
      </c>
    </row>
    <row r="469" spans="26:29" x14ac:dyDescent="0.25">
      <c r="Z469" s="6"/>
      <c r="AA469" s="32" t="e">
        <f>'OSNOVNA PLAČA'!#REF!</f>
        <v>#REF!</v>
      </c>
      <c r="AB469" s="32" t="e">
        <f>'OSNOVNA PLAČA'!#REF!</f>
        <v>#REF!</v>
      </c>
      <c r="AC469" s="32" t="e">
        <f>IF(LEN('OSNOVNA PLAČA'!#REF!)&gt;0,CONCATENATE(TEXT('OSNOVNA PLAČA'!#REF!,0),"    ",   'OSNOVNA PLAČA'!#REF!),"")</f>
        <v>#REF!</v>
      </c>
    </row>
    <row r="470" spans="26:29" x14ac:dyDescent="0.25">
      <c r="Z470" s="6"/>
      <c r="AA470" s="32" t="e">
        <f>'OSNOVNA PLAČA'!#REF!</f>
        <v>#REF!</v>
      </c>
      <c r="AB470" s="32" t="e">
        <f>'OSNOVNA PLAČA'!#REF!</f>
        <v>#REF!</v>
      </c>
      <c r="AC470" s="32" t="e">
        <f>IF(LEN('OSNOVNA PLAČA'!#REF!)&gt;0,CONCATENATE(TEXT('OSNOVNA PLAČA'!#REF!,0),"    ",   'OSNOVNA PLAČA'!#REF!),"")</f>
        <v>#REF!</v>
      </c>
    </row>
    <row r="471" spans="26:29" x14ac:dyDescent="0.25">
      <c r="Z471" s="6"/>
      <c r="AA471" s="32" t="e">
        <f>'OSNOVNA PLAČA'!#REF!</f>
        <v>#REF!</v>
      </c>
      <c r="AB471" s="32" t="e">
        <f>'OSNOVNA PLAČA'!#REF!</f>
        <v>#REF!</v>
      </c>
      <c r="AC471" s="32" t="e">
        <f>IF(LEN('OSNOVNA PLAČA'!#REF!)&gt;0,CONCATENATE(TEXT('OSNOVNA PLAČA'!#REF!,0),"    ",   'OSNOVNA PLAČA'!#REF!),"")</f>
        <v>#REF!</v>
      </c>
    </row>
    <row r="472" spans="26:29" x14ac:dyDescent="0.25">
      <c r="Z472" s="6"/>
      <c r="AA472" s="32" t="e">
        <f>'OSNOVNA PLAČA'!#REF!</f>
        <v>#REF!</v>
      </c>
      <c r="AB472" s="32" t="e">
        <f>'OSNOVNA PLAČA'!#REF!</f>
        <v>#REF!</v>
      </c>
      <c r="AC472" s="32" t="e">
        <f>IF(LEN('OSNOVNA PLAČA'!#REF!)&gt;0,CONCATENATE(TEXT('OSNOVNA PLAČA'!#REF!,0),"    ",   'OSNOVNA PLAČA'!#REF!),"")</f>
        <v>#REF!</v>
      </c>
    </row>
    <row r="473" spans="26:29" x14ac:dyDescent="0.25">
      <c r="Z473" s="6"/>
      <c r="AA473" s="32" t="e">
        <f>'OSNOVNA PLAČA'!#REF!</f>
        <v>#REF!</v>
      </c>
      <c r="AB473" s="32" t="e">
        <f>'OSNOVNA PLAČA'!#REF!</f>
        <v>#REF!</v>
      </c>
      <c r="AC473" s="32" t="e">
        <f>IF(LEN('OSNOVNA PLAČA'!#REF!)&gt;0,CONCATENATE(TEXT('OSNOVNA PLAČA'!#REF!,0),"    ",   'OSNOVNA PLAČA'!#REF!),"")</f>
        <v>#REF!</v>
      </c>
    </row>
    <row r="474" spans="26:29" x14ac:dyDescent="0.25">
      <c r="Z474" s="6"/>
      <c r="AA474" s="32" t="e">
        <f>'OSNOVNA PLAČA'!#REF!</f>
        <v>#REF!</v>
      </c>
      <c r="AB474" s="32" t="e">
        <f>'OSNOVNA PLAČA'!#REF!</f>
        <v>#REF!</v>
      </c>
      <c r="AC474" s="32" t="e">
        <f>IF(LEN('OSNOVNA PLAČA'!#REF!)&gt;0,CONCATENATE(TEXT('OSNOVNA PLAČA'!#REF!,0),"    ",   'OSNOVNA PLAČA'!#REF!),"")</f>
        <v>#REF!</v>
      </c>
    </row>
    <row r="475" spans="26:29" x14ac:dyDescent="0.25">
      <c r="Z475" s="6"/>
      <c r="AA475" s="32" t="e">
        <f>'OSNOVNA PLAČA'!#REF!</f>
        <v>#REF!</v>
      </c>
      <c r="AB475" s="32" t="e">
        <f>'OSNOVNA PLAČA'!#REF!</f>
        <v>#REF!</v>
      </c>
      <c r="AC475" s="32" t="e">
        <f>IF(LEN('OSNOVNA PLAČA'!#REF!)&gt;0,CONCATENATE(TEXT('OSNOVNA PLAČA'!#REF!,0),"    ",   'OSNOVNA PLAČA'!#REF!),"")</f>
        <v>#REF!</v>
      </c>
    </row>
    <row r="476" spans="26:29" x14ac:dyDescent="0.25">
      <c r="Z476" s="6"/>
      <c r="AA476" s="32" t="e">
        <f>'OSNOVNA PLAČA'!#REF!</f>
        <v>#REF!</v>
      </c>
      <c r="AB476" s="32" t="e">
        <f>'OSNOVNA PLAČA'!#REF!</f>
        <v>#REF!</v>
      </c>
      <c r="AC476" s="32" t="e">
        <f>IF(LEN('OSNOVNA PLAČA'!#REF!)&gt;0,CONCATENATE(TEXT('OSNOVNA PLAČA'!#REF!,0),"    ",   'OSNOVNA PLAČA'!#REF!),"")</f>
        <v>#REF!</v>
      </c>
    </row>
    <row r="477" spans="26:29" x14ac:dyDescent="0.25">
      <c r="Z477" s="6"/>
      <c r="AA477" s="32" t="e">
        <f>'OSNOVNA PLAČA'!#REF!</f>
        <v>#REF!</v>
      </c>
      <c r="AB477" s="32" t="e">
        <f>'OSNOVNA PLAČA'!#REF!</f>
        <v>#REF!</v>
      </c>
      <c r="AC477" s="32" t="e">
        <f>IF(LEN('OSNOVNA PLAČA'!#REF!)&gt;0,CONCATENATE(TEXT('OSNOVNA PLAČA'!#REF!,0),"    ",   'OSNOVNA PLAČA'!#REF!),"")</f>
        <v>#REF!</v>
      </c>
    </row>
    <row r="478" spans="26:29" x14ac:dyDescent="0.25">
      <c r="Z478" s="6"/>
      <c r="AA478" s="32" t="e">
        <f>'OSNOVNA PLAČA'!#REF!</f>
        <v>#REF!</v>
      </c>
      <c r="AB478" s="32" t="e">
        <f>'OSNOVNA PLAČA'!#REF!</f>
        <v>#REF!</v>
      </c>
      <c r="AC478" s="32" t="e">
        <f>IF(LEN('OSNOVNA PLAČA'!#REF!)&gt;0,CONCATENATE(TEXT('OSNOVNA PLAČA'!#REF!,0),"    ",   'OSNOVNA PLAČA'!#REF!),"")</f>
        <v>#REF!</v>
      </c>
    </row>
    <row r="479" spans="26:29" x14ac:dyDescent="0.25">
      <c r="Z479" s="6"/>
      <c r="AA479" s="32" t="e">
        <f>'OSNOVNA PLAČA'!#REF!</f>
        <v>#REF!</v>
      </c>
      <c r="AB479" s="32" t="e">
        <f>'OSNOVNA PLAČA'!#REF!</f>
        <v>#REF!</v>
      </c>
      <c r="AC479" s="32" t="e">
        <f>IF(LEN('OSNOVNA PLAČA'!#REF!)&gt;0,CONCATENATE(TEXT('OSNOVNA PLAČA'!#REF!,0),"    ",   'OSNOVNA PLAČA'!#REF!),"")</f>
        <v>#REF!</v>
      </c>
    </row>
    <row r="480" spans="26:29" x14ac:dyDescent="0.25">
      <c r="Z480" s="6"/>
      <c r="AA480" s="32" t="e">
        <f>'OSNOVNA PLAČA'!#REF!</f>
        <v>#REF!</v>
      </c>
      <c r="AB480" s="32" t="e">
        <f>'OSNOVNA PLAČA'!#REF!</f>
        <v>#REF!</v>
      </c>
      <c r="AC480" s="32" t="e">
        <f>IF(LEN('OSNOVNA PLAČA'!#REF!)&gt;0,CONCATENATE(TEXT('OSNOVNA PLAČA'!#REF!,0),"    ",   'OSNOVNA PLAČA'!#REF!),"")</f>
        <v>#REF!</v>
      </c>
    </row>
    <row r="481" spans="26:29" x14ac:dyDescent="0.25">
      <c r="Z481" s="6"/>
      <c r="AA481" s="32" t="e">
        <f>'OSNOVNA PLAČA'!#REF!</f>
        <v>#REF!</v>
      </c>
      <c r="AB481" s="32" t="e">
        <f>'OSNOVNA PLAČA'!#REF!</f>
        <v>#REF!</v>
      </c>
      <c r="AC481" s="32" t="e">
        <f>IF(LEN('OSNOVNA PLAČA'!#REF!)&gt;0,CONCATENATE(TEXT('OSNOVNA PLAČA'!#REF!,0),"    ",   'OSNOVNA PLAČA'!#REF!),"")</f>
        <v>#REF!</v>
      </c>
    </row>
    <row r="482" spans="26:29" x14ac:dyDescent="0.25">
      <c r="Z482" s="6"/>
      <c r="AA482" s="32" t="e">
        <f>'OSNOVNA PLAČA'!#REF!</f>
        <v>#REF!</v>
      </c>
      <c r="AB482" s="32" t="e">
        <f>'OSNOVNA PLAČA'!#REF!</f>
        <v>#REF!</v>
      </c>
      <c r="AC482" s="32" t="e">
        <f>IF(LEN('OSNOVNA PLAČA'!#REF!)&gt;0,CONCATENATE(TEXT('OSNOVNA PLAČA'!#REF!,0),"    ",   'OSNOVNA PLAČA'!#REF!),"")</f>
        <v>#REF!</v>
      </c>
    </row>
    <row r="483" spans="26:29" x14ac:dyDescent="0.25">
      <c r="Z483" s="6"/>
      <c r="AA483" s="32" t="e">
        <f>'OSNOVNA PLAČA'!#REF!</f>
        <v>#REF!</v>
      </c>
      <c r="AB483" s="32" t="e">
        <f>'OSNOVNA PLAČA'!#REF!</f>
        <v>#REF!</v>
      </c>
      <c r="AC483" s="32" t="e">
        <f>IF(LEN('OSNOVNA PLAČA'!#REF!)&gt;0,CONCATENATE(TEXT('OSNOVNA PLAČA'!#REF!,0),"    ",   'OSNOVNA PLAČA'!#REF!),"")</f>
        <v>#REF!</v>
      </c>
    </row>
    <row r="484" spans="26:29" x14ac:dyDescent="0.25">
      <c r="Z484" s="6"/>
      <c r="AA484" s="32" t="e">
        <f>'OSNOVNA PLAČA'!#REF!</f>
        <v>#REF!</v>
      </c>
      <c r="AB484" s="32" t="e">
        <f>'OSNOVNA PLAČA'!#REF!</f>
        <v>#REF!</v>
      </c>
      <c r="AC484" s="32" t="e">
        <f>IF(LEN('OSNOVNA PLAČA'!#REF!)&gt;0,CONCATENATE(TEXT('OSNOVNA PLAČA'!#REF!,0),"    ",   'OSNOVNA PLAČA'!#REF!),"")</f>
        <v>#REF!</v>
      </c>
    </row>
    <row r="485" spans="26:29" x14ac:dyDescent="0.25">
      <c r="Z485" s="6"/>
      <c r="AA485" s="32" t="e">
        <f>'OSNOVNA PLAČA'!#REF!</f>
        <v>#REF!</v>
      </c>
      <c r="AB485" s="32" t="e">
        <f>'OSNOVNA PLAČA'!#REF!</f>
        <v>#REF!</v>
      </c>
      <c r="AC485" s="32" t="e">
        <f>IF(LEN('OSNOVNA PLAČA'!#REF!)&gt;0,CONCATENATE(TEXT('OSNOVNA PLAČA'!#REF!,0),"    ",   'OSNOVNA PLAČA'!#REF!),"")</f>
        <v>#REF!</v>
      </c>
    </row>
    <row r="486" spans="26:29" x14ac:dyDescent="0.25">
      <c r="Z486" s="6"/>
      <c r="AA486" s="32" t="e">
        <f>'OSNOVNA PLAČA'!#REF!</f>
        <v>#REF!</v>
      </c>
      <c r="AB486" s="32" t="e">
        <f>'OSNOVNA PLAČA'!#REF!</f>
        <v>#REF!</v>
      </c>
      <c r="AC486" s="32" t="e">
        <f>IF(LEN('OSNOVNA PLAČA'!#REF!)&gt;0,CONCATENATE(TEXT('OSNOVNA PLAČA'!#REF!,0),"    ",   'OSNOVNA PLAČA'!#REF!),"")</f>
        <v>#REF!</v>
      </c>
    </row>
    <row r="487" spans="26:29" x14ac:dyDescent="0.25">
      <c r="Z487" s="6"/>
      <c r="AA487" s="32" t="e">
        <f>'OSNOVNA PLAČA'!#REF!</f>
        <v>#REF!</v>
      </c>
      <c r="AB487" s="32" t="e">
        <f>'OSNOVNA PLAČA'!#REF!</f>
        <v>#REF!</v>
      </c>
      <c r="AC487" s="32" t="e">
        <f>IF(LEN('OSNOVNA PLAČA'!#REF!)&gt;0,CONCATENATE(TEXT('OSNOVNA PLAČA'!#REF!,0),"    ",   'OSNOVNA PLAČA'!#REF!),"")</f>
        <v>#REF!</v>
      </c>
    </row>
    <row r="488" spans="26:29" x14ac:dyDescent="0.25">
      <c r="Z488" s="6"/>
      <c r="AA488" s="32" t="e">
        <f>'OSNOVNA PLAČA'!#REF!</f>
        <v>#REF!</v>
      </c>
      <c r="AB488" s="32" t="e">
        <f>'OSNOVNA PLAČA'!#REF!</f>
        <v>#REF!</v>
      </c>
      <c r="AC488" s="32" t="e">
        <f>IF(LEN('OSNOVNA PLAČA'!#REF!)&gt;0,CONCATENATE(TEXT('OSNOVNA PLAČA'!#REF!,0),"    ",   'OSNOVNA PLAČA'!#REF!),"")</f>
        <v>#REF!</v>
      </c>
    </row>
    <row r="489" spans="26:29" x14ac:dyDescent="0.25">
      <c r="Z489" s="6"/>
      <c r="AA489" s="32" t="e">
        <f>'OSNOVNA PLAČA'!#REF!</f>
        <v>#REF!</v>
      </c>
      <c r="AB489" s="32" t="e">
        <f>'OSNOVNA PLAČA'!#REF!</f>
        <v>#REF!</v>
      </c>
      <c r="AC489" s="32" t="e">
        <f>IF(LEN('OSNOVNA PLAČA'!#REF!)&gt;0,CONCATENATE(TEXT('OSNOVNA PLAČA'!#REF!,0),"    ",   'OSNOVNA PLAČA'!#REF!),"")</f>
        <v>#REF!</v>
      </c>
    </row>
    <row r="490" spans="26:29" x14ac:dyDescent="0.25">
      <c r="Z490" s="6"/>
      <c r="AA490" s="32" t="e">
        <f>'OSNOVNA PLAČA'!#REF!</f>
        <v>#REF!</v>
      </c>
      <c r="AB490" s="32" t="e">
        <f>'OSNOVNA PLAČA'!#REF!</f>
        <v>#REF!</v>
      </c>
      <c r="AC490" s="32" t="e">
        <f>IF(LEN('OSNOVNA PLAČA'!#REF!)&gt;0,CONCATENATE(TEXT('OSNOVNA PLAČA'!#REF!,0),"    ",   'OSNOVNA PLAČA'!#REF!),"")</f>
        <v>#REF!</v>
      </c>
    </row>
    <row r="491" spans="26:29" x14ac:dyDescent="0.25">
      <c r="Z491" s="6"/>
      <c r="AA491" s="32" t="e">
        <f>'OSNOVNA PLAČA'!#REF!</f>
        <v>#REF!</v>
      </c>
      <c r="AB491" s="32" t="e">
        <f>'OSNOVNA PLAČA'!#REF!</f>
        <v>#REF!</v>
      </c>
      <c r="AC491" s="32" t="e">
        <f>IF(LEN('OSNOVNA PLAČA'!#REF!)&gt;0,CONCATENATE(TEXT('OSNOVNA PLAČA'!#REF!,0),"    ",   'OSNOVNA PLAČA'!#REF!),"")</f>
        <v>#REF!</v>
      </c>
    </row>
    <row r="492" spans="26:29" x14ac:dyDescent="0.25">
      <c r="Z492" s="6"/>
      <c r="AA492" s="32" t="e">
        <f>'OSNOVNA PLAČA'!#REF!</f>
        <v>#REF!</v>
      </c>
      <c r="AB492" s="32" t="e">
        <f>'OSNOVNA PLAČA'!#REF!</f>
        <v>#REF!</v>
      </c>
      <c r="AC492" s="32" t="e">
        <f>IF(LEN('OSNOVNA PLAČA'!#REF!)&gt;0,CONCATENATE(TEXT('OSNOVNA PLAČA'!#REF!,0),"    ",   'OSNOVNA PLAČA'!#REF!),"")</f>
        <v>#REF!</v>
      </c>
    </row>
    <row r="493" spans="26:29" x14ac:dyDescent="0.25">
      <c r="Z493" s="6"/>
      <c r="AA493" s="32" t="e">
        <f>'OSNOVNA PLAČA'!#REF!</f>
        <v>#REF!</v>
      </c>
      <c r="AB493" s="32" t="e">
        <f>'OSNOVNA PLAČA'!#REF!</f>
        <v>#REF!</v>
      </c>
      <c r="AC493" s="32" t="e">
        <f>IF(LEN('OSNOVNA PLAČA'!#REF!)&gt;0,CONCATENATE(TEXT('OSNOVNA PLAČA'!#REF!,0),"    ",   'OSNOVNA PLAČA'!#REF!),"")</f>
        <v>#REF!</v>
      </c>
    </row>
    <row r="494" spans="26:29" x14ac:dyDescent="0.25">
      <c r="Z494" s="6"/>
      <c r="AA494" s="32" t="e">
        <f>'OSNOVNA PLAČA'!#REF!</f>
        <v>#REF!</v>
      </c>
      <c r="AB494" s="32" t="e">
        <f>'OSNOVNA PLAČA'!#REF!</f>
        <v>#REF!</v>
      </c>
      <c r="AC494" s="32" t="e">
        <f>IF(LEN('OSNOVNA PLAČA'!#REF!)&gt;0,CONCATENATE(TEXT('OSNOVNA PLAČA'!#REF!,0),"    ",   'OSNOVNA PLAČA'!#REF!),"")</f>
        <v>#REF!</v>
      </c>
    </row>
    <row r="495" spans="26:29" x14ac:dyDescent="0.25">
      <c r="Z495" s="6"/>
      <c r="AA495" s="32" t="e">
        <f>'OSNOVNA PLAČA'!#REF!</f>
        <v>#REF!</v>
      </c>
      <c r="AB495" s="32" t="e">
        <f>'OSNOVNA PLAČA'!#REF!</f>
        <v>#REF!</v>
      </c>
      <c r="AC495" s="32" t="e">
        <f>IF(LEN('OSNOVNA PLAČA'!#REF!)&gt;0,CONCATENATE(TEXT('OSNOVNA PLAČA'!#REF!,0),"    ",   'OSNOVNA PLAČA'!#REF!),"")</f>
        <v>#REF!</v>
      </c>
    </row>
    <row r="496" spans="26:29" x14ac:dyDescent="0.25">
      <c r="Z496" s="6"/>
      <c r="AA496" s="32" t="e">
        <f>'OSNOVNA PLAČA'!#REF!</f>
        <v>#REF!</v>
      </c>
      <c r="AB496" s="32" t="e">
        <f>'OSNOVNA PLAČA'!#REF!</f>
        <v>#REF!</v>
      </c>
      <c r="AC496" s="32" t="e">
        <f>IF(LEN('OSNOVNA PLAČA'!#REF!)&gt;0,CONCATENATE(TEXT('OSNOVNA PLAČA'!#REF!,0),"    ",   'OSNOVNA PLAČA'!#REF!),"")</f>
        <v>#REF!</v>
      </c>
    </row>
    <row r="497" spans="26:29" x14ac:dyDescent="0.25">
      <c r="Z497" s="6"/>
      <c r="AA497" s="32" t="e">
        <f>'OSNOVNA PLAČA'!#REF!</f>
        <v>#REF!</v>
      </c>
      <c r="AB497" s="32" t="e">
        <f>'OSNOVNA PLAČA'!#REF!</f>
        <v>#REF!</v>
      </c>
      <c r="AC497" s="32" t="e">
        <f>IF(LEN('OSNOVNA PLAČA'!#REF!)&gt;0,CONCATENATE(TEXT('OSNOVNA PLAČA'!#REF!,0),"    ",   'OSNOVNA PLAČA'!#REF!),"")</f>
        <v>#REF!</v>
      </c>
    </row>
    <row r="498" spans="26:29" x14ac:dyDescent="0.25">
      <c r="Z498" s="6"/>
      <c r="AA498" s="32" t="e">
        <f>'OSNOVNA PLAČA'!#REF!</f>
        <v>#REF!</v>
      </c>
      <c r="AB498" s="32" t="e">
        <f>'OSNOVNA PLAČA'!#REF!</f>
        <v>#REF!</v>
      </c>
      <c r="AC498" s="32" t="e">
        <f>IF(LEN('OSNOVNA PLAČA'!#REF!)&gt;0,CONCATENATE(TEXT('OSNOVNA PLAČA'!#REF!,0),"    ",   'OSNOVNA PLAČA'!#REF!),"")</f>
        <v>#REF!</v>
      </c>
    </row>
    <row r="499" spans="26:29" x14ac:dyDescent="0.25">
      <c r="Z499" s="6"/>
      <c r="AA499" s="32" t="e">
        <f>'OSNOVNA PLAČA'!#REF!</f>
        <v>#REF!</v>
      </c>
      <c r="AB499" s="32" t="e">
        <f>'OSNOVNA PLAČA'!#REF!</f>
        <v>#REF!</v>
      </c>
      <c r="AC499" s="32" t="e">
        <f>IF(LEN('OSNOVNA PLAČA'!#REF!)&gt;0,CONCATENATE(TEXT('OSNOVNA PLAČA'!#REF!,0),"    ",   'OSNOVNA PLAČA'!#REF!),"")</f>
        <v>#REF!</v>
      </c>
    </row>
    <row r="500" spans="26:29" x14ac:dyDescent="0.25">
      <c r="Z500" s="6"/>
      <c r="AA500" s="32" t="e">
        <f>'OSNOVNA PLAČA'!#REF!</f>
        <v>#REF!</v>
      </c>
      <c r="AB500" s="32" t="e">
        <f>'OSNOVNA PLAČA'!#REF!</f>
        <v>#REF!</v>
      </c>
      <c r="AC500" s="32" t="e">
        <f>IF(LEN('OSNOVNA PLAČA'!#REF!)&gt;0,CONCATENATE(TEXT('OSNOVNA PLAČA'!#REF!,0),"    ",   'OSNOVNA PLAČA'!#REF!),"")</f>
        <v>#REF!</v>
      </c>
    </row>
    <row r="501" spans="26:29" x14ac:dyDescent="0.25">
      <c r="Z501" s="6"/>
      <c r="AA501" s="32" t="e">
        <f>'OSNOVNA PLAČA'!#REF!</f>
        <v>#REF!</v>
      </c>
      <c r="AB501" s="32" t="e">
        <f>'OSNOVNA PLAČA'!#REF!</f>
        <v>#REF!</v>
      </c>
      <c r="AC501" s="32" t="e">
        <f>IF(LEN('OSNOVNA PLAČA'!#REF!)&gt;0,CONCATENATE(TEXT('OSNOVNA PLAČA'!#REF!,0),"    ",   'OSNOVNA PLAČA'!#REF!),"")</f>
        <v>#REF!</v>
      </c>
    </row>
    <row r="502" spans="26:29" x14ac:dyDescent="0.25">
      <c r="Z502" s="6"/>
      <c r="AA502" s="32" t="e">
        <f>'OSNOVNA PLAČA'!#REF!</f>
        <v>#REF!</v>
      </c>
      <c r="AB502" s="32" t="e">
        <f>'OSNOVNA PLAČA'!#REF!</f>
        <v>#REF!</v>
      </c>
      <c r="AC502" s="32" t="e">
        <f>IF(LEN('OSNOVNA PLAČA'!#REF!)&gt;0,CONCATENATE(TEXT('OSNOVNA PLAČA'!#REF!,0),"    ",   'OSNOVNA PLAČA'!#REF!),"")</f>
        <v>#REF!</v>
      </c>
    </row>
    <row r="503" spans="26:29" x14ac:dyDescent="0.25">
      <c r="Z503" s="6"/>
      <c r="AA503" s="32" t="e">
        <f>'OSNOVNA PLAČA'!#REF!</f>
        <v>#REF!</v>
      </c>
      <c r="AB503" s="32" t="e">
        <f>'OSNOVNA PLAČA'!#REF!</f>
        <v>#REF!</v>
      </c>
      <c r="AC503" s="32" t="e">
        <f>IF(LEN('OSNOVNA PLAČA'!#REF!)&gt;0,CONCATENATE(TEXT('OSNOVNA PLAČA'!#REF!,0),"    ",   'OSNOVNA PLAČA'!#REF!),"")</f>
        <v>#REF!</v>
      </c>
    </row>
    <row r="504" spans="26:29" x14ac:dyDescent="0.25">
      <c r="Z504" s="6"/>
      <c r="AA504" s="32" t="e">
        <f>'OSNOVNA PLAČA'!#REF!</f>
        <v>#REF!</v>
      </c>
      <c r="AB504" s="32" t="e">
        <f>'OSNOVNA PLAČA'!#REF!</f>
        <v>#REF!</v>
      </c>
      <c r="AC504" s="32" t="e">
        <f>IF(LEN('OSNOVNA PLAČA'!#REF!)&gt;0,CONCATENATE(TEXT('OSNOVNA PLAČA'!#REF!,0),"    ",   'OSNOVNA PLAČA'!#REF!),"")</f>
        <v>#REF!</v>
      </c>
    </row>
    <row r="505" spans="26:29" x14ac:dyDescent="0.25">
      <c r="Z505" s="6"/>
      <c r="AA505" s="32" t="e">
        <f>'OSNOVNA PLAČA'!#REF!</f>
        <v>#REF!</v>
      </c>
      <c r="AB505" s="32" t="e">
        <f>'OSNOVNA PLAČA'!#REF!</f>
        <v>#REF!</v>
      </c>
      <c r="AC505" s="32" t="e">
        <f>IF(LEN('OSNOVNA PLAČA'!#REF!)&gt;0,CONCATENATE(TEXT('OSNOVNA PLAČA'!#REF!,0),"    ",   'OSNOVNA PLAČA'!#REF!),"")</f>
        <v>#REF!</v>
      </c>
    </row>
    <row r="506" spans="26:29" x14ac:dyDescent="0.25">
      <c r="Z506" s="6"/>
      <c r="AA506" s="32" t="e">
        <f>'OSNOVNA PLAČA'!#REF!</f>
        <v>#REF!</v>
      </c>
      <c r="AB506" s="32" t="e">
        <f>'OSNOVNA PLAČA'!#REF!</f>
        <v>#REF!</v>
      </c>
      <c r="AC506" s="32" t="e">
        <f>IF(LEN('OSNOVNA PLAČA'!#REF!)&gt;0,CONCATENATE(TEXT('OSNOVNA PLAČA'!#REF!,0),"    ",   'OSNOVNA PLAČA'!#REF!),"")</f>
        <v>#REF!</v>
      </c>
    </row>
    <row r="507" spans="26:29" x14ac:dyDescent="0.25">
      <c r="Z507" s="6"/>
      <c r="AA507" s="32" t="e">
        <f>'OSNOVNA PLAČA'!#REF!</f>
        <v>#REF!</v>
      </c>
      <c r="AB507" s="32" t="e">
        <f>'OSNOVNA PLAČA'!#REF!</f>
        <v>#REF!</v>
      </c>
      <c r="AC507" s="32" t="e">
        <f>IF(LEN('OSNOVNA PLAČA'!#REF!)&gt;0,CONCATENATE(TEXT('OSNOVNA PLAČA'!#REF!,0),"    ",   'OSNOVNA PLAČA'!#REF!),"")</f>
        <v>#REF!</v>
      </c>
    </row>
    <row r="508" spans="26:29" x14ac:dyDescent="0.25">
      <c r="Z508" s="6"/>
      <c r="AA508" s="32" t="e">
        <f>'OSNOVNA PLAČA'!#REF!</f>
        <v>#REF!</v>
      </c>
      <c r="AB508" s="32" t="e">
        <f>'OSNOVNA PLAČA'!#REF!</f>
        <v>#REF!</v>
      </c>
      <c r="AC508" s="32" t="e">
        <f>IF(LEN('OSNOVNA PLAČA'!#REF!)&gt;0,CONCATENATE(TEXT('OSNOVNA PLAČA'!#REF!,0),"    ",   'OSNOVNA PLAČA'!#REF!),"")</f>
        <v>#REF!</v>
      </c>
    </row>
    <row r="509" spans="26:29" x14ac:dyDescent="0.25">
      <c r="Z509" s="6"/>
      <c r="AA509" s="32" t="e">
        <f>'OSNOVNA PLAČA'!#REF!</f>
        <v>#REF!</v>
      </c>
      <c r="AB509" s="32" t="e">
        <f>'OSNOVNA PLAČA'!#REF!</f>
        <v>#REF!</v>
      </c>
      <c r="AC509" s="32" t="e">
        <f>IF(LEN('OSNOVNA PLAČA'!#REF!)&gt;0,CONCATENATE(TEXT('OSNOVNA PLAČA'!#REF!,0),"    ",   'OSNOVNA PLAČA'!#REF!),"")</f>
        <v>#REF!</v>
      </c>
    </row>
    <row r="510" spans="26:29" x14ac:dyDescent="0.25">
      <c r="Z510" s="6"/>
      <c r="AA510" s="32" t="e">
        <f>'OSNOVNA PLAČA'!#REF!</f>
        <v>#REF!</v>
      </c>
      <c r="AB510" s="32" t="e">
        <f>'OSNOVNA PLAČA'!#REF!</f>
        <v>#REF!</v>
      </c>
      <c r="AC510" s="32" t="e">
        <f>IF(LEN('OSNOVNA PLAČA'!#REF!)&gt;0,CONCATENATE(TEXT('OSNOVNA PLAČA'!#REF!,0),"    ",   'OSNOVNA PLAČA'!#REF!),"")</f>
        <v>#REF!</v>
      </c>
    </row>
    <row r="511" spans="26:29" x14ac:dyDescent="0.25">
      <c r="Z511" s="6"/>
      <c r="AA511" s="32" t="e">
        <f>'OSNOVNA PLAČA'!#REF!</f>
        <v>#REF!</v>
      </c>
      <c r="AB511" s="32" t="e">
        <f>'OSNOVNA PLAČA'!#REF!</f>
        <v>#REF!</v>
      </c>
      <c r="AC511" s="32" t="e">
        <f>IF(LEN('OSNOVNA PLAČA'!#REF!)&gt;0,CONCATENATE(TEXT('OSNOVNA PLAČA'!#REF!,0),"    ",   'OSNOVNA PLAČA'!#REF!),"")</f>
        <v>#REF!</v>
      </c>
    </row>
    <row r="512" spans="26:29" x14ac:dyDescent="0.25">
      <c r="Z512" s="6"/>
      <c r="AA512" s="32" t="e">
        <f>'OSNOVNA PLAČA'!#REF!</f>
        <v>#REF!</v>
      </c>
      <c r="AB512" s="32" t="e">
        <f>'OSNOVNA PLAČA'!#REF!</f>
        <v>#REF!</v>
      </c>
      <c r="AC512" s="32" t="e">
        <f>IF(LEN('OSNOVNA PLAČA'!#REF!)&gt;0,CONCATENATE(TEXT('OSNOVNA PLAČA'!#REF!,0),"    ",   'OSNOVNA PLAČA'!#REF!),"")</f>
        <v>#REF!</v>
      </c>
    </row>
    <row r="513" spans="26:29" x14ac:dyDescent="0.25">
      <c r="Z513" s="6"/>
      <c r="AA513" s="32" t="e">
        <f>'OSNOVNA PLAČA'!#REF!</f>
        <v>#REF!</v>
      </c>
      <c r="AB513" s="32" t="e">
        <f>'OSNOVNA PLAČA'!#REF!</f>
        <v>#REF!</v>
      </c>
      <c r="AC513" s="32" t="e">
        <f>IF(LEN('OSNOVNA PLAČA'!#REF!)&gt;0,CONCATENATE(TEXT('OSNOVNA PLAČA'!#REF!,0),"    ",   'OSNOVNA PLAČA'!#REF!),"")</f>
        <v>#REF!</v>
      </c>
    </row>
    <row r="514" spans="26:29" x14ac:dyDescent="0.25">
      <c r="Z514" s="6"/>
      <c r="AA514" s="32" t="e">
        <f>'OSNOVNA PLAČA'!#REF!</f>
        <v>#REF!</v>
      </c>
      <c r="AB514" s="32" t="e">
        <f>'OSNOVNA PLAČA'!#REF!</f>
        <v>#REF!</v>
      </c>
      <c r="AC514" s="32" t="e">
        <f>IF(LEN('OSNOVNA PLAČA'!#REF!)&gt;0,CONCATENATE(TEXT('OSNOVNA PLAČA'!#REF!,0),"    ",   'OSNOVNA PLAČA'!#REF!),"")</f>
        <v>#REF!</v>
      </c>
    </row>
    <row r="515" spans="26:29" x14ac:dyDescent="0.25">
      <c r="Z515" s="6"/>
      <c r="AA515" s="32" t="e">
        <f>'OSNOVNA PLAČA'!#REF!</f>
        <v>#REF!</v>
      </c>
      <c r="AB515" s="32" t="e">
        <f>'OSNOVNA PLAČA'!#REF!</f>
        <v>#REF!</v>
      </c>
      <c r="AC515" s="32" t="e">
        <f>IF(LEN('OSNOVNA PLAČA'!#REF!)&gt;0,CONCATENATE(TEXT('OSNOVNA PLAČA'!#REF!,0),"    ",   'OSNOVNA PLAČA'!#REF!),"")</f>
        <v>#REF!</v>
      </c>
    </row>
    <row r="516" spans="26:29" x14ac:dyDescent="0.25">
      <c r="Z516" s="6"/>
      <c r="AA516" s="32" t="e">
        <f>'OSNOVNA PLAČA'!#REF!</f>
        <v>#REF!</v>
      </c>
      <c r="AB516" s="32" t="e">
        <f>'OSNOVNA PLAČA'!#REF!</f>
        <v>#REF!</v>
      </c>
      <c r="AC516" s="32" t="e">
        <f>IF(LEN('OSNOVNA PLAČA'!#REF!)&gt;0,CONCATENATE(TEXT('OSNOVNA PLAČA'!#REF!,0),"    ",   'OSNOVNA PLAČA'!#REF!),"")</f>
        <v>#REF!</v>
      </c>
    </row>
    <row r="517" spans="26:29" x14ac:dyDescent="0.25">
      <c r="Z517" s="6"/>
      <c r="AA517" s="32" t="e">
        <f>'OSNOVNA PLAČA'!#REF!</f>
        <v>#REF!</v>
      </c>
      <c r="AB517" s="32" t="e">
        <f>'OSNOVNA PLAČA'!#REF!</f>
        <v>#REF!</v>
      </c>
      <c r="AC517" s="32" t="e">
        <f>IF(LEN('OSNOVNA PLAČA'!#REF!)&gt;0,CONCATENATE(TEXT('OSNOVNA PLAČA'!#REF!,0),"    ",   'OSNOVNA PLAČA'!#REF!),"")</f>
        <v>#REF!</v>
      </c>
    </row>
    <row r="518" spans="26:29" x14ac:dyDescent="0.25">
      <c r="Z518" s="6"/>
      <c r="AA518" s="32" t="e">
        <f>'OSNOVNA PLAČA'!#REF!</f>
        <v>#REF!</v>
      </c>
      <c r="AB518" s="32" t="e">
        <f>'OSNOVNA PLAČA'!#REF!</f>
        <v>#REF!</v>
      </c>
      <c r="AC518" s="32" t="e">
        <f>IF(LEN('OSNOVNA PLAČA'!#REF!)&gt;0,CONCATENATE(TEXT('OSNOVNA PLAČA'!#REF!,0),"    ",   'OSNOVNA PLAČA'!#REF!),"")</f>
        <v>#REF!</v>
      </c>
    </row>
    <row r="519" spans="26:29" x14ac:dyDescent="0.25">
      <c r="Z519" s="6"/>
      <c r="AA519" s="32" t="e">
        <f>'OSNOVNA PLAČA'!#REF!</f>
        <v>#REF!</v>
      </c>
      <c r="AB519" s="32" t="e">
        <f>'OSNOVNA PLAČA'!#REF!</f>
        <v>#REF!</v>
      </c>
      <c r="AC519" s="32" t="e">
        <f>IF(LEN('OSNOVNA PLAČA'!#REF!)&gt;0,CONCATENATE(TEXT('OSNOVNA PLAČA'!#REF!,0),"    ",   'OSNOVNA PLAČA'!#REF!),"")</f>
        <v>#REF!</v>
      </c>
    </row>
    <row r="520" spans="26:29" x14ac:dyDescent="0.25">
      <c r="Z520" s="6"/>
      <c r="AA520" s="32" t="e">
        <f>'OSNOVNA PLAČA'!#REF!</f>
        <v>#REF!</v>
      </c>
      <c r="AB520" s="32" t="e">
        <f>'OSNOVNA PLAČA'!#REF!</f>
        <v>#REF!</v>
      </c>
      <c r="AC520" s="32" t="e">
        <f>IF(LEN('OSNOVNA PLAČA'!#REF!)&gt;0,CONCATENATE(TEXT('OSNOVNA PLAČA'!#REF!,0),"    ",   'OSNOVNA PLAČA'!#REF!),"")</f>
        <v>#REF!</v>
      </c>
    </row>
    <row r="521" spans="26:29" x14ac:dyDescent="0.25">
      <c r="Z521" s="6"/>
      <c r="AA521" s="32" t="e">
        <f>'OSNOVNA PLAČA'!#REF!</f>
        <v>#REF!</v>
      </c>
      <c r="AB521" s="32" t="e">
        <f>'OSNOVNA PLAČA'!#REF!</f>
        <v>#REF!</v>
      </c>
      <c r="AC521" s="32" t="e">
        <f>IF(LEN('OSNOVNA PLAČA'!#REF!)&gt;0,CONCATENATE(TEXT('OSNOVNA PLAČA'!#REF!,0),"    ",   'OSNOVNA PLAČA'!#REF!),"")</f>
        <v>#REF!</v>
      </c>
    </row>
    <row r="522" spans="26:29" x14ac:dyDescent="0.25">
      <c r="Z522" s="6"/>
      <c r="AA522" s="32" t="e">
        <f>'OSNOVNA PLAČA'!#REF!</f>
        <v>#REF!</v>
      </c>
      <c r="AB522" s="32" t="e">
        <f>'OSNOVNA PLAČA'!#REF!</f>
        <v>#REF!</v>
      </c>
      <c r="AC522" s="32" t="e">
        <f>IF(LEN('OSNOVNA PLAČA'!#REF!)&gt;0,CONCATENATE(TEXT('OSNOVNA PLAČA'!#REF!,0),"    ",   'OSNOVNA PLAČA'!#REF!),"")</f>
        <v>#REF!</v>
      </c>
    </row>
    <row r="523" spans="26:29" x14ac:dyDescent="0.25">
      <c r="Z523" s="6"/>
      <c r="AA523" s="32" t="e">
        <f>'OSNOVNA PLAČA'!#REF!</f>
        <v>#REF!</v>
      </c>
      <c r="AB523" s="32" t="e">
        <f>'OSNOVNA PLAČA'!#REF!</f>
        <v>#REF!</v>
      </c>
      <c r="AC523" s="32" t="e">
        <f>IF(LEN('OSNOVNA PLAČA'!#REF!)&gt;0,CONCATENATE(TEXT('OSNOVNA PLAČA'!#REF!,0),"    ",   'OSNOVNA PLAČA'!#REF!),"")</f>
        <v>#REF!</v>
      </c>
    </row>
    <row r="524" spans="26:29" x14ac:dyDescent="0.25">
      <c r="Z524" s="6"/>
      <c r="AA524" s="32" t="e">
        <f>'OSNOVNA PLAČA'!#REF!</f>
        <v>#REF!</v>
      </c>
      <c r="AB524" s="32" t="e">
        <f>'OSNOVNA PLAČA'!#REF!</f>
        <v>#REF!</v>
      </c>
      <c r="AC524" s="32" t="e">
        <f>IF(LEN('OSNOVNA PLAČA'!#REF!)&gt;0,CONCATENATE(TEXT('OSNOVNA PLAČA'!#REF!,0),"    ",   'OSNOVNA PLAČA'!#REF!),"")</f>
        <v>#REF!</v>
      </c>
    </row>
    <row r="525" spans="26:29" x14ac:dyDescent="0.25">
      <c r="Z525" s="6"/>
      <c r="AA525" s="32" t="e">
        <f>'OSNOVNA PLAČA'!#REF!</f>
        <v>#REF!</v>
      </c>
      <c r="AB525" s="32" t="e">
        <f>'OSNOVNA PLAČA'!#REF!</f>
        <v>#REF!</v>
      </c>
      <c r="AC525" s="32" t="e">
        <f>IF(LEN('OSNOVNA PLAČA'!#REF!)&gt;0,CONCATENATE(TEXT('OSNOVNA PLAČA'!#REF!,0),"    ",   'OSNOVNA PLAČA'!#REF!),"")</f>
        <v>#REF!</v>
      </c>
    </row>
    <row r="526" spans="26:29" x14ac:dyDescent="0.25">
      <c r="Z526" s="6"/>
      <c r="AA526" s="32" t="e">
        <f>'OSNOVNA PLAČA'!#REF!</f>
        <v>#REF!</v>
      </c>
      <c r="AB526" s="32" t="e">
        <f>'OSNOVNA PLAČA'!#REF!</f>
        <v>#REF!</v>
      </c>
      <c r="AC526" s="32" t="e">
        <f>IF(LEN('OSNOVNA PLAČA'!#REF!)&gt;0,CONCATENATE(TEXT('OSNOVNA PLAČA'!#REF!,0),"    ",   'OSNOVNA PLAČA'!#REF!),"")</f>
        <v>#REF!</v>
      </c>
    </row>
    <row r="527" spans="26:29" x14ac:dyDescent="0.25">
      <c r="Z527" s="6"/>
      <c r="AA527" s="32" t="e">
        <f>'OSNOVNA PLAČA'!#REF!</f>
        <v>#REF!</v>
      </c>
      <c r="AB527" s="32" t="e">
        <f>'OSNOVNA PLAČA'!#REF!</f>
        <v>#REF!</v>
      </c>
      <c r="AC527" s="32" t="e">
        <f>IF(LEN('OSNOVNA PLAČA'!#REF!)&gt;0,CONCATENATE(TEXT('OSNOVNA PLAČA'!#REF!,0),"    ",   'OSNOVNA PLAČA'!#REF!),"")</f>
        <v>#REF!</v>
      </c>
    </row>
    <row r="528" spans="26:29" x14ac:dyDescent="0.25">
      <c r="Z528" s="6"/>
      <c r="AA528" s="32" t="e">
        <f>'OSNOVNA PLAČA'!#REF!</f>
        <v>#REF!</v>
      </c>
      <c r="AB528" s="32" t="e">
        <f>'OSNOVNA PLAČA'!#REF!</f>
        <v>#REF!</v>
      </c>
      <c r="AC528" s="32" t="e">
        <f>IF(LEN('OSNOVNA PLAČA'!#REF!)&gt;0,CONCATENATE(TEXT('OSNOVNA PLAČA'!#REF!,0),"    ",   'OSNOVNA PLAČA'!#REF!),"")</f>
        <v>#REF!</v>
      </c>
    </row>
    <row r="529" spans="26:29" x14ac:dyDescent="0.25">
      <c r="Z529" s="6"/>
      <c r="AA529" s="32" t="e">
        <f>'OSNOVNA PLAČA'!#REF!</f>
        <v>#REF!</v>
      </c>
      <c r="AB529" s="32" t="e">
        <f>'OSNOVNA PLAČA'!#REF!</f>
        <v>#REF!</v>
      </c>
      <c r="AC529" s="32" t="e">
        <f>IF(LEN('OSNOVNA PLAČA'!#REF!)&gt;0,CONCATENATE(TEXT('OSNOVNA PLAČA'!#REF!,0),"    ",   'OSNOVNA PLAČA'!#REF!),"")</f>
        <v>#REF!</v>
      </c>
    </row>
    <row r="530" spans="26:29" x14ac:dyDescent="0.25">
      <c r="Z530" s="6"/>
      <c r="AA530" s="32" t="e">
        <f>'OSNOVNA PLAČA'!#REF!</f>
        <v>#REF!</v>
      </c>
      <c r="AB530" s="32" t="e">
        <f>'OSNOVNA PLAČA'!#REF!</f>
        <v>#REF!</v>
      </c>
      <c r="AC530" s="32" t="e">
        <f>IF(LEN('OSNOVNA PLAČA'!#REF!)&gt;0,CONCATENATE(TEXT('OSNOVNA PLAČA'!#REF!,0),"    ",   'OSNOVNA PLAČA'!#REF!),"")</f>
        <v>#REF!</v>
      </c>
    </row>
    <row r="531" spans="26:29" x14ac:dyDescent="0.25">
      <c r="Z531" s="6"/>
      <c r="AA531" s="32" t="e">
        <f>'OSNOVNA PLAČA'!#REF!</f>
        <v>#REF!</v>
      </c>
      <c r="AB531" s="32" t="e">
        <f>'OSNOVNA PLAČA'!#REF!</f>
        <v>#REF!</v>
      </c>
      <c r="AC531" s="32" t="e">
        <f>IF(LEN('OSNOVNA PLAČA'!#REF!)&gt;0,CONCATENATE(TEXT('OSNOVNA PLAČA'!#REF!,0),"    ",   'OSNOVNA PLAČA'!#REF!),"")</f>
        <v>#REF!</v>
      </c>
    </row>
    <row r="532" spans="26:29" x14ac:dyDescent="0.25">
      <c r="Z532" s="6"/>
      <c r="AA532" s="32" t="e">
        <f>'OSNOVNA PLAČA'!#REF!</f>
        <v>#REF!</v>
      </c>
      <c r="AB532" s="32" t="e">
        <f>'OSNOVNA PLAČA'!#REF!</f>
        <v>#REF!</v>
      </c>
      <c r="AC532" s="32" t="e">
        <f>IF(LEN('OSNOVNA PLAČA'!#REF!)&gt;0,CONCATENATE(TEXT('OSNOVNA PLAČA'!#REF!,0),"    ",   'OSNOVNA PLAČA'!#REF!),"")</f>
        <v>#REF!</v>
      </c>
    </row>
    <row r="533" spans="26:29" x14ac:dyDescent="0.25">
      <c r="Z533" s="6"/>
      <c r="AA533" s="32" t="e">
        <f>'OSNOVNA PLAČA'!#REF!</f>
        <v>#REF!</v>
      </c>
      <c r="AB533" s="32" t="e">
        <f>'OSNOVNA PLAČA'!#REF!</f>
        <v>#REF!</v>
      </c>
      <c r="AC533" s="32" t="e">
        <f>IF(LEN('OSNOVNA PLAČA'!#REF!)&gt;0,CONCATENATE(TEXT('OSNOVNA PLAČA'!#REF!,0),"    ",   'OSNOVNA PLAČA'!#REF!),"")</f>
        <v>#REF!</v>
      </c>
    </row>
    <row r="534" spans="26:29" x14ac:dyDescent="0.25">
      <c r="Z534" s="6"/>
      <c r="AA534" s="32" t="e">
        <f>'OSNOVNA PLAČA'!#REF!</f>
        <v>#REF!</v>
      </c>
      <c r="AB534" s="32" t="e">
        <f>'OSNOVNA PLAČA'!#REF!</f>
        <v>#REF!</v>
      </c>
      <c r="AC534" s="32" t="e">
        <f>IF(LEN('OSNOVNA PLAČA'!#REF!)&gt;0,CONCATENATE(TEXT('OSNOVNA PLAČA'!#REF!,0),"    ",   'OSNOVNA PLAČA'!#REF!),"")</f>
        <v>#REF!</v>
      </c>
    </row>
    <row r="535" spans="26:29" x14ac:dyDescent="0.25">
      <c r="Z535" s="6"/>
      <c r="AA535" s="32" t="e">
        <f>'OSNOVNA PLAČA'!#REF!</f>
        <v>#REF!</v>
      </c>
      <c r="AB535" s="32" t="e">
        <f>'OSNOVNA PLAČA'!#REF!</f>
        <v>#REF!</v>
      </c>
      <c r="AC535" s="32" t="e">
        <f>IF(LEN('OSNOVNA PLAČA'!#REF!)&gt;0,CONCATENATE(TEXT('OSNOVNA PLAČA'!#REF!,0),"    ",   'OSNOVNA PLAČA'!#REF!),"")</f>
        <v>#REF!</v>
      </c>
    </row>
    <row r="536" spans="26:29" x14ac:dyDescent="0.25">
      <c r="Z536" s="6"/>
      <c r="AA536" s="32" t="e">
        <f>'OSNOVNA PLAČA'!#REF!</f>
        <v>#REF!</v>
      </c>
      <c r="AB536" s="32" t="e">
        <f>'OSNOVNA PLAČA'!#REF!</f>
        <v>#REF!</v>
      </c>
      <c r="AC536" s="32" t="e">
        <f>IF(LEN('OSNOVNA PLAČA'!#REF!)&gt;0,CONCATENATE(TEXT('OSNOVNA PLAČA'!#REF!,0),"    ",   'OSNOVNA PLAČA'!#REF!),"")</f>
        <v>#REF!</v>
      </c>
    </row>
    <row r="537" spans="26:29" x14ac:dyDescent="0.25">
      <c r="Z537" s="6"/>
      <c r="AA537" s="32" t="e">
        <f>'OSNOVNA PLAČA'!#REF!</f>
        <v>#REF!</v>
      </c>
      <c r="AB537" s="32" t="e">
        <f>'OSNOVNA PLAČA'!#REF!</f>
        <v>#REF!</v>
      </c>
      <c r="AC537" s="32" t="e">
        <f>IF(LEN('OSNOVNA PLAČA'!#REF!)&gt;0,CONCATENATE(TEXT('OSNOVNA PLAČA'!#REF!,0),"    ",   'OSNOVNA PLAČA'!#REF!),"")</f>
        <v>#REF!</v>
      </c>
    </row>
    <row r="538" spans="26:29" x14ac:dyDescent="0.25">
      <c r="Z538" s="6"/>
      <c r="AA538" s="32" t="e">
        <f>'OSNOVNA PLAČA'!#REF!</f>
        <v>#REF!</v>
      </c>
      <c r="AB538" s="32" t="e">
        <f>'OSNOVNA PLAČA'!#REF!</f>
        <v>#REF!</v>
      </c>
      <c r="AC538" s="32" t="e">
        <f>IF(LEN('OSNOVNA PLAČA'!#REF!)&gt;0,CONCATENATE(TEXT('OSNOVNA PLAČA'!#REF!,0),"    ",   'OSNOVNA PLAČA'!#REF!),"")</f>
        <v>#REF!</v>
      </c>
    </row>
    <row r="539" spans="26:29" x14ac:dyDescent="0.25">
      <c r="Z539" s="6"/>
      <c r="AA539" s="32" t="e">
        <f>'OSNOVNA PLAČA'!#REF!</f>
        <v>#REF!</v>
      </c>
      <c r="AB539" s="32" t="e">
        <f>'OSNOVNA PLAČA'!#REF!</f>
        <v>#REF!</v>
      </c>
      <c r="AC539" s="32" t="e">
        <f>IF(LEN('OSNOVNA PLAČA'!#REF!)&gt;0,CONCATENATE(TEXT('OSNOVNA PLAČA'!#REF!,0),"    ",   'OSNOVNA PLAČA'!#REF!),"")</f>
        <v>#REF!</v>
      </c>
    </row>
    <row r="540" spans="26:29" x14ac:dyDescent="0.25">
      <c r="Z540" s="6"/>
      <c r="AA540" s="32" t="e">
        <f>'OSNOVNA PLAČA'!#REF!</f>
        <v>#REF!</v>
      </c>
      <c r="AB540" s="32" t="e">
        <f>'OSNOVNA PLAČA'!#REF!</f>
        <v>#REF!</v>
      </c>
      <c r="AC540" s="32" t="e">
        <f>IF(LEN('OSNOVNA PLAČA'!#REF!)&gt;0,CONCATENATE(TEXT('OSNOVNA PLAČA'!#REF!,0),"    ",   'OSNOVNA PLAČA'!#REF!),"")</f>
        <v>#REF!</v>
      </c>
    </row>
    <row r="541" spans="26:29" x14ac:dyDescent="0.25">
      <c r="Z541" s="6"/>
      <c r="AA541" s="32" t="e">
        <f>'OSNOVNA PLAČA'!#REF!</f>
        <v>#REF!</v>
      </c>
      <c r="AB541" s="32" t="e">
        <f>'OSNOVNA PLAČA'!#REF!</f>
        <v>#REF!</v>
      </c>
      <c r="AC541" s="32" t="e">
        <f>IF(LEN('OSNOVNA PLAČA'!#REF!)&gt;0,CONCATENATE(TEXT('OSNOVNA PLAČA'!#REF!,0),"    ",   'OSNOVNA PLAČA'!#REF!),"")</f>
        <v>#REF!</v>
      </c>
    </row>
    <row r="542" spans="26:29" x14ac:dyDescent="0.25">
      <c r="Z542" s="6"/>
      <c r="AA542" s="32" t="e">
        <f>'OSNOVNA PLAČA'!#REF!</f>
        <v>#REF!</v>
      </c>
      <c r="AB542" s="32" t="e">
        <f>'OSNOVNA PLAČA'!#REF!</f>
        <v>#REF!</v>
      </c>
      <c r="AC542" s="32" t="e">
        <f>IF(LEN('OSNOVNA PLAČA'!#REF!)&gt;0,CONCATENATE(TEXT('OSNOVNA PLAČA'!#REF!,0),"    ",   'OSNOVNA PLAČA'!#REF!),"")</f>
        <v>#REF!</v>
      </c>
    </row>
    <row r="543" spans="26:29" x14ac:dyDescent="0.25">
      <c r="Z543" s="6"/>
      <c r="AA543" s="32" t="e">
        <f>'OSNOVNA PLAČA'!#REF!</f>
        <v>#REF!</v>
      </c>
      <c r="AB543" s="32" t="e">
        <f>'OSNOVNA PLAČA'!#REF!</f>
        <v>#REF!</v>
      </c>
      <c r="AC543" s="32" t="e">
        <f>IF(LEN('OSNOVNA PLAČA'!#REF!)&gt;0,CONCATENATE(TEXT('OSNOVNA PLAČA'!#REF!,0),"    ",   'OSNOVNA PLAČA'!#REF!),"")</f>
        <v>#REF!</v>
      </c>
    </row>
    <row r="544" spans="26:29" x14ac:dyDescent="0.25">
      <c r="Z544" s="6"/>
      <c r="AA544" s="32" t="e">
        <f>'OSNOVNA PLAČA'!#REF!</f>
        <v>#REF!</v>
      </c>
      <c r="AB544" s="32" t="e">
        <f>'OSNOVNA PLAČA'!#REF!</f>
        <v>#REF!</v>
      </c>
      <c r="AC544" s="32" t="e">
        <f>IF(LEN('OSNOVNA PLAČA'!#REF!)&gt;0,CONCATENATE(TEXT('OSNOVNA PLAČA'!#REF!,0),"    ",   'OSNOVNA PLAČA'!#REF!),"")</f>
        <v>#REF!</v>
      </c>
    </row>
    <row r="545" spans="26:29" x14ac:dyDescent="0.25">
      <c r="Z545" s="6"/>
      <c r="AA545" s="32" t="e">
        <f>'OSNOVNA PLAČA'!#REF!</f>
        <v>#REF!</v>
      </c>
      <c r="AB545" s="32" t="e">
        <f>'OSNOVNA PLAČA'!#REF!</f>
        <v>#REF!</v>
      </c>
      <c r="AC545" s="32" t="e">
        <f>IF(LEN('OSNOVNA PLAČA'!#REF!)&gt;0,CONCATENATE(TEXT('OSNOVNA PLAČA'!#REF!,0),"    ",   'OSNOVNA PLAČA'!#REF!),"")</f>
        <v>#REF!</v>
      </c>
    </row>
    <row r="546" spans="26:29" x14ac:dyDescent="0.25">
      <c r="Z546" s="6"/>
      <c r="AA546" s="32" t="e">
        <f>'OSNOVNA PLAČA'!#REF!</f>
        <v>#REF!</v>
      </c>
      <c r="AB546" s="32" t="e">
        <f>'OSNOVNA PLAČA'!#REF!</f>
        <v>#REF!</v>
      </c>
      <c r="AC546" s="32" t="e">
        <f>IF(LEN('OSNOVNA PLAČA'!#REF!)&gt;0,CONCATENATE(TEXT('OSNOVNA PLAČA'!#REF!,0),"    ",   'OSNOVNA PLAČA'!#REF!),"")</f>
        <v>#REF!</v>
      </c>
    </row>
    <row r="547" spans="26:29" x14ac:dyDescent="0.25">
      <c r="Z547" s="6"/>
      <c r="AA547" s="32" t="e">
        <f>'OSNOVNA PLAČA'!#REF!</f>
        <v>#REF!</v>
      </c>
      <c r="AB547" s="32" t="e">
        <f>'OSNOVNA PLAČA'!#REF!</f>
        <v>#REF!</v>
      </c>
      <c r="AC547" s="32" t="e">
        <f>IF(LEN('OSNOVNA PLAČA'!#REF!)&gt;0,CONCATENATE(TEXT('OSNOVNA PLAČA'!#REF!,0),"    ",   'OSNOVNA PLAČA'!#REF!),"")</f>
        <v>#REF!</v>
      </c>
    </row>
    <row r="548" spans="26:29" x14ac:dyDescent="0.25">
      <c r="Z548" s="6"/>
      <c r="AA548" s="32" t="e">
        <f>'OSNOVNA PLAČA'!#REF!</f>
        <v>#REF!</v>
      </c>
      <c r="AB548" s="32" t="e">
        <f>'OSNOVNA PLAČA'!#REF!</f>
        <v>#REF!</v>
      </c>
      <c r="AC548" s="32" t="e">
        <f>IF(LEN('OSNOVNA PLAČA'!#REF!)&gt;0,CONCATENATE(TEXT('OSNOVNA PLAČA'!#REF!,0),"    ",   'OSNOVNA PLAČA'!#REF!),"")</f>
        <v>#REF!</v>
      </c>
    </row>
    <row r="549" spans="26:29" x14ac:dyDescent="0.25">
      <c r="Z549" s="6"/>
      <c r="AA549" s="32" t="e">
        <f>'OSNOVNA PLAČA'!#REF!</f>
        <v>#REF!</v>
      </c>
      <c r="AB549" s="32" t="e">
        <f>'OSNOVNA PLAČA'!#REF!</f>
        <v>#REF!</v>
      </c>
      <c r="AC549" s="32" t="e">
        <f>IF(LEN('OSNOVNA PLAČA'!#REF!)&gt;0,CONCATENATE(TEXT('OSNOVNA PLAČA'!#REF!,0),"    ",   'OSNOVNA PLAČA'!#REF!),"")</f>
        <v>#REF!</v>
      </c>
    </row>
    <row r="550" spans="26:29" x14ac:dyDescent="0.25">
      <c r="Z550" s="6"/>
      <c r="AA550" s="32" t="e">
        <f>'OSNOVNA PLAČA'!#REF!</f>
        <v>#REF!</v>
      </c>
      <c r="AB550" s="32" t="e">
        <f>'OSNOVNA PLAČA'!#REF!</f>
        <v>#REF!</v>
      </c>
      <c r="AC550" s="32" t="e">
        <f>IF(LEN('OSNOVNA PLAČA'!#REF!)&gt;0,CONCATENATE(TEXT('OSNOVNA PLAČA'!#REF!,0),"    ",   'OSNOVNA PLAČA'!#REF!),"")</f>
        <v>#REF!</v>
      </c>
    </row>
    <row r="551" spans="26:29" x14ac:dyDescent="0.25">
      <c r="Z551" s="6"/>
      <c r="AA551" s="32" t="e">
        <f>'OSNOVNA PLAČA'!#REF!</f>
        <v>#REF!</v>
      </c>
      <c r="AB551" s="32" t="e">
        <f>'OSNOVNA PLAČA'!#REF!</f>
        <v>#REF!</v>
      </c>
      <c r="AC551" s="32" t="e">
        <f>IF(LEN('OSNOVNA PLAČA'!#REF!)&gt;0,CONCATENATE(TEXT('OSNOVNA PLAČA'!#REF!,0),"    ",   'OSNOVNA PLAČA'!#REF!),"")</f>
        <v>#REF!</v>
      </c>
    </row>
    <row r="552" spans="26:29" x14ac:dyDescent="0.25">
      <c r="Z552" s="6"/>
      <c r="AA552" s="32" t="e">
        <f>'OSNOVNA PLAČA'!#REF!</f>
        <v>#REF!</v>
      </c>
      <c r="AB552" s="32" t="e">
        <f>'OSNOVNA PLAČA'!#REF!</f>
        <v>#REF!</v>
      </c>
      <c r="AC552" s="32" t="e">
        <f>IF(LEN('OSNOVNA PLAČA'!#REF!)&gt;0,CONCATENATE(TEXT('OSNOVNA PLAČA'!#REF!,0),"    ",   'OSNOVNA PLAČA'!#REF!),"")</f>
        <v>#REF!</v>
      </c>
    </row>
    <row r="553" spans="26:29" x14ac:dyDescent="0.25">
      <c r="Z553" s="6"/>
      <c r="AA553" s="32" t="e">
        <f>'OSNOVNA PLAČA'!#REF!</f>
        <v>#REF!</v>
      </c>
      <c r="AB553" s="32" t="e">
        <f>'OSNOVNA PLAČA'!#REF!</f>
        <v>#REF!</v>
      </c>
      <c r="AC553" s="32" t="e">
        <f>IF(LEN('OSNOVNA PLAČA'!#REF!)&gt;0,CONCATENATE(TEXT('OSNOVNA PLAČA'!#REF!,0),"    ",   'OSNOVNA PLAČA'!#REF!),"")</f>
        <v>#REF!</v>
      </c>
    </row>
    <row r="554" spans="26:29" x14ac:dyDescent="0.25">
      <c r="Z554" s="6"/>
      <c r="AA554" s="32" t="e">
        <f>'OSNOVNA PLAČA'!#REF!</f>
        <v>#REF!</v>
      </c>
      <c r="AB554" s="32" t="e">
        <f>'OSNOVNA PLAČA'!#REF!</f>
        <v>#REF!</v>
      </c>
      <c r="AC554" s="32" t="e">
        <f>IF(LEN('OSNOVNA PLAČA'!#REF!)&gt;0,CONCATENATE(TEXT('OSNOVNA PLAČA'!#REF!,0),"    ",   'OSNOVNA PLAČA'!#REF!),"")</f>
        <v>#REF!</v>
      </c>
    </row>
    <row r="555" spans="26:29" x14ac:dyDescent="0.25">
      <c r="Z555" s="6"/>
      <c r="AA555" s="32" t="e">
        <f>'OSNOVNA PLAČA'!#REF!</f>
        <v>#REF!</v>
      </c>
      <c r="AB555" s="32" t="e">
        <f>'OSNOVNA PLAČA'!#REF!</f>
        <v>#REF!</v>
      </c>
      <c r="AC555" s="32" t="e">
        <f>IF(LEN('OSNOVNA PLAČA'!#REF!)&gt;0,CONCATENATE(TEXT('OSNOVNA PLAČA'!#REF!,0),"    ",   'OSNOVNA PLAČA'!#REF!),"")</f>
        <v>#REF!</v>
      </c>
    </row>
    <row r="556" spans="26:29" x14ac:dyDescent="0.25">
      <c r="Z556" s="6"/>
      <c r="AA556" s="32" t="e">
        <f>'OSNOVNA PLAČA'!#REF!</f>
        <v>#REF!</v>
      </c>
      <c r="AB556" s="32" t="e">
        <f>'OSNOVNA PLAČA'!#REF!</f>
        <v>#REF!</v>
      </c>
      <c r="AC556" s="32" t="e">
        <f>IF(LEN('OSNOVNA PLAČA'!#REF!)&gt;0,CONCATENATE(TEXT('OSNOVNA PLAČA'!#REF!,0),"    ",   'OSNOVNA PLAČA'!#REF!),"")</f>
        <v>#REF!</v>
      </c>
    </row>
    <row r="557" spans="26:29" x14ac:dyDescent="0.25">
      <c r="Z557" s="6"/>
      <c r="AA557" s="32" t="e">
        <f>'OSNOVNA PLAČA'!#REF!</f>
        <v>#REF!</v>
      </c>
      <c r="AB557" s="32" t="e">
        <f>'OSNOVNA PLAČA'!#REF!</f>
        <v>#REF!</v>
      </c>
      <c r="AC557" s="32" t="e">
        <f>IF(LEN('OSNOVNA PLAČA'!#REF!)&gt;0,CONCATENATE(TEXT('OSNOVNA PLAČA'!#REF!,0),"    ",   'OSNOVNA PLAČA'!#REF!),"")</f>
        <v>#REF!</v>
      </c>
    </row>
    <row r="558" spans="26:29" x14ac:dyDescent="0.25">
      <c r="Z558" s="6"/>
      <c r="AA558" s="32" t="e">
        <f>'OSNOVNA PLAČA'!#REF!</f>
        <v>#REF!</v>
      </c>
      <c r="AB558" s="32" t="e">
        <f>'OSNOVNA PLAČA'!#REF!</f>
        <v>#REF!</v>
      </c>
      <c r="AC558" s="32" t="e">
        <f>IF(LEN('OSNOVNA PLAČA'!#REF!)&gt;0,CONCATENATE(TEXT('OSNOVNA PLAČA'!#REF!,0),"    ",   'OSNOVNA PLAČA'!#REF!),"")</f>
        <v>#REF!</v>
      </c>
    </row>
    <row r="559" spans="26:29" x14ac:dyDescent="0.25">
      <c r="Z559" s="6"/>
      <c r="AA559" s="32" t="e">
        <f>'OSNOVNA PLAČA'!#REF!</f>
        <v>#REF!</v>
      </c>
      <c r="AB559" s="32" t="e">
        <f>'OSNOVNA PLAČA'!#REF!</f>
        <v>#REF!</v>
      </c>
      <c r="AC559" s="32" t="e">
        <f>IF(LEN('OSNOVNA PLAČA'!#REF!)&gt;0,CONCATENATE(TEXT('OSNOVNA PLAČA'!#REF!,0),"    ",   'OSNOVNA PLAČA'!#REF!),"")</f>
        <v>#REF!</v>
      </c>
    </row>
    <row r="560" spans="26:29" x14ac:dyDescent="0.25">
      <c r="Z560" s="6"/>
      <c r="AA560" s="32" t="e">
        <f>'OSNOVNA PLAČA'!#REF!</f>
        <v>#REF!</v>
      </c>
      <c r="AB560" s="32" t="e">
        <f>'OSNOVNA PLAČA'!#REF!</f>
        <v>#REF!</v>
      </c>
      <c r="AC560" s="32" t="e">
        <f>IF(LEN('OSNOVNA PLAČA'!#REF!)&gt;0,CONCATENATE(TEXT('OSNOVNA PLAČA'!#REF!,0),"    ",   'OSNOVNA PLAČA'!#REF!),"")</f>
        <v>#REF!</v>
      </c>
    </row>
    <row r="561" spans="26:29" x14ac:dyDescent="0.25">
      <c r="Z561" s="6"/>
      <c r="AA561" s="32" t="e">
        <f>'OSNOVNA PLAČA'!#REF!</f>
        <v>#REF!</v>
      </c>
      <c r="AB561" s="32" t="e">
        <f>'OSNOVNA PLAČA'!#REF!</f>
        <v>#REF!</v>
      </c>
      <c r="AC561" s="32" t="e">
        <f>IF(LEN('OSNOVNA PLAČA'!#REF!)&gt;0,CONCATENATE(TEXT('OSNOVNA PLAČA'!#REF!,0),"    ",   'OSNOVNA PLAČA'!#REF!),"")</f>
        <v>#REF!</v>
      </c>
    </row>
    <row r="562" spans="26:29" x14ac:dyDescent="0.25">
      <c r="Z562" s="6"/>
      <c r="AA562" s="32" t="e">
        <f>'OSNOVNA PLAČA'!#REF!</f>
        <v>#REF!</v>
      </c>
      <c r="AB562" s="32" t="e">
        <f>'OSNOVNA PLAČA'!#REF!</f>
        <v>#REF!</v>
      </c>
      <c r="AC562" s="32" t="e">
        <f>IF(LEN('OSNOVNA PLAČA'!#REF!)&gt;0,CONCATENATE(TEXT('OSNOVNA PLAČA'!#REF!,0),"    ",   'OSNOVNA PLAČA'!#REF!),"")</f>
        <v>#REF!</v>
      </c>
    </row>
    <row r="563" spans="26:29" x14ac:dyDescent="0.25">
      <c r="Z563" s="6"/>
      <c r="AA563" s="32" t="e">
        <f>'OSNOVNA PLAČA'!#REF!</f>
        <v>#REF!</v>
      </c>
      <c r="AB563" s="32" t="e">
        <f>'OSNOVNA PLAČA'!#REF!</f>
        <v>#REF!</v>
      </c>
      <c r="AC563" s="32" t="e">
        <f>IF(LEN('OSNOVNA PLAČA'!#REF!)&gt;0,CONCATENATE(TEXT('OSNOVNA PLAČA'!#REF!,0),"    ",   'OSNOVNA PLAČA'!#REF!),"")</f>
        <v>#REF!</v>
      </c>
    </row>
    <row r="564" spans="26:29" x14ac:dyDescent="0.25">
      <c r="Z564" s="6"/>
      <c r="AA564" s="32" t="e">
        <f>'OSNOVNA PLAČA'!#REF!</f>
        <v>#REF!</v>
      </c>
      <c r="AB564" s="32" t="e">
        <f>'OSNOVNA PLAČA'!#REF!</f>
        <v>#REF!</v>
      </c>
      <c r="AC564" s="32" t="e">
        <f>IF(LEN('OSNOVNA PLAČA'!#REF!)&gt;0,CONCATENATE(TEXT('OSNOVNA PLAČA'!#REF!,0),"    ",   'OSNOVNA PLAČA'!#REF!),"")</f>
        <v>#REF!</v>
      </c>
    </row>
    <row r="565" spans="26:29" x14ac:dyDescent="0.25">
      <c r="Z565" s="6"/>
      <c r="AA565" s="32" t="e">
        <f>'OSNOVNA PLAČA'!#REF!</f>
        <v>#REF!</v>
      </c>
      <c r="AB565" s="32" t="e">
        <f>'OSNOVNA PLAČA'!#REF!</f>
        <v>#REF!</v>
      </c>
      <c r="AC565" s="32" t="e">
        <f>IF(LEN('OSNOVNA PLAČA'!#REF!)&gt;0,CONCATENATE(TEXT('OSNOVNA PLAČA'!#REF!,0),"    ",   'OSNOVNA PLAČA'!#REF!),"")</f>
        <v>#REF!</v>
      </c>
    </row>
    <row r="566" spans="26:29" x14ac:dyDescent="0.25">
      <c r="Z566" s="6"/>
      <c r="AA566" s="32" t="e">
        <f>'OSNOVNA PLAČA'!#REF!</f>
        <v>#REF!</v>
      </c>
      <c r="AB566" s="32" t="e">
        <f>'OSNOVNA PLAČA'!#REF!</f>
        <v>#REF!</v>
      </c>
      <c r="AC566" s="32" t="e">
        <f>IF(LEN('OSNOVNA PLAČA'!#REF!)&gt;0,CONCATENATE(TEXT('OSNOVNA PLAČA'!#REF!,0),"    ",   'OSNOVNA PLAČA'!#REF!),"")</f>
        <v>#REF!</v>
      </c>
    </row>
    <row r="567" spans="26:29" x14ac:dyDescent="0.25">
      <c r="Z567" s="6"/>
      <c r="AA567" s="32" t="e">
        <f>'OSNOVNA PLAČA'!#REF!</f>
        <v>#REF!</v>
      </c>
      <c r="AB567" s="32" t="e">
        <f>'OSNOVNA PLAČA'!#REF!</f>
        <v>#REF!</v>
      </c>
      <c r="AC567" s="32" t="e">
        <f>IF(LEN('OSNOVNA PLAČA'!#REF!)&gt;0,CONCATENATE(TEXT('OSNOVNA PLAČA'!#REF!,0),"    ",   'OSNOVNA PLAČA'!#REF!),"")</f>
        <v>#REF!</v>
      </c>
    </row>
    <row r="568" spans="26:29" x14ac:dyDescent="0.25">
      <c r="Z568" s="6"/>
      <c r="AA568" s="32" t="e">
        <f>'OSNOVNA PLAČA'!#REF!</f>
        <v>#REF!</v>
      </c>
      <c r="AB568" s="32" t="e">
        <f>'OSNOVNA PLAČA'!#REF!</f>
        <v>#REF!</v>
      </c>
      <c r="AC568" s="32" t="e">
        <f>IF(LEN('OSNOVNA PLAČA'!#REF!)&gt;0,CONCATENATE(TEXT('OSNOVNA PLAČA'!#REF!,0),"    ",   'OSNOVNA PLAČA'!#REF!),"")</f>
        <v>#REF!</v>
      </c>
    </row>
    <row r="569" spans="26:29" x14ac:dyDescent="0.25">
      <c r="Z569" s="6"/>
      <c r="AA569" s="32" t="e">
        <f>'OSNOVNA PLAČA'!#REF!</f>
        <v>#REF!</v>
      </c>
      <c r="AB569" s="32" t="e">
        <f>'OSNOVNA PLAČA'!#REF!</f>
        <v>#REF!</v>
      </c>
      <c r="AC569" s="32" t="e">
        <f>IF(LEN('OSNOVNA PLAČA'!#REF!)&gt;0,CONCATENATE(TEXT('OSNOVNA PLAČA'!#REF!,0),"    ",   'OSNOVNA PLAČA'!#REF!),"")</f>
        <v>#REF!</v>
      </c>
    </row>
    <row r="570" spans="26:29" x14ac:dyDescent="0.25">
      <c r="Z570" s="6"/>
      <c r="AA570" s="32" t="e">
        <f>'OSNOVNA PLAČA'!#REF!</f>
        <v>#REF!</v>
      </c>
      <c r="AB570" s="32" t="e">
        <f>'OSNOVNA PLAČA'!#REF!</f>
        <v>#REF!</v>
      </c>
      <c r="AC570" s="32" t="e">
        <f>IF(LEN('OSNOVNA PLAČA'!#REF!)&gt;0,CONCATENATE(TEXT('OSNOVNA PLAČA'!#REF!,0),"    ",   'OSNOVNA PLAČA'!#REF!),"")</f>
        <v>#REF!</v>
      </c>
    </row>
    <row r="571" spans="26:29" x14ac:dyDescent="0.25">
      <c r="Z571" s="6"/>
      <c r="AA571" s="32" t="e">
        <f>'OSNOVNA PLAČA'!#REF!</f>
        <v>#REF!</v>
      </c>
      <c r="AB571" s="32" t="e">
        <f>'OSNOVNA PLAČA'!#REF!</f>
        <v>#REF!</v>
      </c>
      <c r="AC571" s="32" t="e">
        <f>IF(LEN('OSNOVNA PLAČA'!#REF!)&gt;0,CONCATENATE(TEXT('OSNOVNA PLAČA'!#REF!,0),"    ",   'OSNOVNA PLAČA'!#REF!),"")</f>
        <v>#REF!</v>
      </c>
    </row>
    <row r="572" spans="26:29" x14ac:dyDescent="0.25">
      <c r="Z572" s="6"/>
      <c r="AA572" s="32" t="e">
        <f>'OSNOVNA PLAČA'!#REF!</f>
        <v>#REF!</v>
      </c>
      <c r="AB572" s="32" t="e">
        <f>'OSNOVNA PLAČA'!#REF!</f>
        <v>#REF!</v>
      </c>
      <c r="AC572" s="32" t="e">
        <f>IF(LEN('OSNOVNA PLAČA'!#REF!)&gt;0,CONCATENATE(TEXT('OSNOVNA PLAČA'!#REF!,0),"    ",   'OSNOVNA PLAČA'!#REF!),"")</f>
        <v>#REF!</v>
      </c>
    </row>
    <row r="573" spans="26:29" x14ac:dyDescent="0.25">
      <c r="Z573" s="6"/>
      <c r="AA573" s="32" t="e">
        <f>'OSNOVNA PLAČA'!#REF!</f>
        <v>#REF!</v>
      </c>
      <c r="AB573" s="32" t="e">
        <f>'OSNOVNA PLAČA'!#REF!</f>
        <v>#REF!</v>
      </c>
      <c r="AC573" s="32" t="e">
        <f>IF(LEN('OSNOVNA PLAČA'!#REF!)&gt;0,CONCATENATE(TEXT('OSNOVNA PLAČA'!#REF!,0),"    ",   'OSNOVNA PLAČA'!#REF!),"")</f>
        <v>#REF!</v>
      </c>
    </row>
    <row r="574" spans="26:29" x14ac:dyDescent="0.25">
      <c r="Z574" s="6"/>
      <c r="AA574" s="32" t="e">
        <f>'OSNOVNA PLAČA'!#REF!</f>
        <v>#REF!</v>
      </c>
      <c r="AB574" s="32" t="e">
        <f>'OSNOVNA PLAČA'!#REF!</f>
        <v>#REF!</v>
      </c>
      <c r="AC574" s="32" t="e">
        <f>IF(LEN('OSNOVNA PLAČA'!#REF!)&gt;0,CONCATENATE(TEXT('OSNOVNA PLAČA'!#REF!,0),"    ",   'OSNOVNA PLAČA'!#REF!),"")</f>
        <v>#REF!</v>
      </c>
    </row>
    <row r="575" spans="26:29" x14ac:dyDescent="0.25">
      <c r="Z575" s="6"/>
      <c r="AA575" s="32" t="e">
        <f>'OSNOVNA PLAČA'!#REF!</f>
        <v>#REF!</v>
      </c>
      <c r="AB575" s="32" t="e">
        <f>'OSNOVNA PLAČA'!#REF!</f>
        <v>#REF!</v>
      </c>
      <c r="AC575" s="32" t="e">
        <f>IF(LEN('OSNOVNA PLAČA'!#REF!)&gt;0,CONCATENATE(TEXT('OSNOVNA PLAČA'!#REF!,0),"    ",   'OSNOVNA PLAČA'!#REF!),"")</f>
        <v>#REF!</v>
      </c>
    </row>
    <row r="576" spans="26:29" x14ac:dyDescent="0.25">
      <c r="Z576" s="6"/>
      <c r="AA576" s="32" t="e">
        <f>'OSNOVNA PLAČA'!#REF!</f>
        <v>#REF!</v>
      </c>
      <c r="AB576" s="32" t="e">
        <f>'OSNOVNA PLAČA'!#REF!</f>
        <v>#REF!</v>
      </c>
      <c r="AC576" s="32" t="e">
        <f>IF(LEN('OSNOVNA PLAČA'!#REF!)&gt;0,CONCATENATE(TEXT('OSNOVNA PLAČA'!#REF!,0),"    ",   'OSNOVNA PLAČA'!#REF!),"")</f>
        <v>#REF!</v>
      </c>
    </row>
    <row r="577" spans="26:29" x14ac:dyDescent="0.25">
      <c r="Z577" s="6"/>
      <c r="AA577" s="32" t="e">
        <f>'OSNOVNA PLAČA'!#REF!</f>
        <v>#REF!</v>
      </c>
      <c r="AB577" s="32" t="e">
        <f>'OSNOVNA PLAČA'!#REF!</f>
        <v>#REF!</v>
      </c>
      <c r="AC577" s="32" t="e">
        <f>IF(LEN('OSNOVNA PLAČA'!#REF!)&gt;0,CONCATENATE(TEXT('OSNOVNA PLAČA'!#REF!,0),"    ",   'OSNOVNA PLAČA'!#REF!),"")</f>
        <v>#REF!</v>
      </c>
    </row>
    <row r="578" spans="26:29" x14ac:dyDescent="0.25">
      <c r="Z578" s="6"/>
      <c r="AA578" s="32" t="e">
        <f>'OSNOVNA PLAČA'!#REF!</f>
        <v>#REF!</v>
      </c>
      <c r="AB578" s="32" t="e">
        <f>'OSNOVNA PLAČA'!#REF!</f>
        <v>#REF!</v>
      </c>
      <c r="AC578" s="32" t="e">
        <f>IF(LEN('OSNOVNA PLAČA'!#REF!)&gt;0,CONCATENATE(TEXT('OSNOVNA PLAČA'!#REF!,0),"    ",   'OSNOVNA PLAČA'!#REF!),"")</f>
        <v>#REF!</v>
      </c>
    </row>
    <row r="579" spans="26:29" x14ac:dyDescent="0.25">
      <c r="Z579" s="6"/>
      <c r="AA579" s="32" t="e">
        <f>'OSNOVNA PLAČA'!#REF!</f>
        <v>#REF!</v>
      </c>
      <c r="AB579" s="32" t="e">
        <f>'OSNOVNA PLAČA'!#REF!</f>
        <v>#REF!</v>
      </c>
      <c r="AC579" s="32" t="e">
        <f>IF(LEN('OSNOVNA PLAČA'!#REF!)&gt;0,CONCATENATE(TEXT('OSNOVNA PLAČA'!#REF!,0),"    ",   'OSNOVNA PLAČA'!#REF!),"")</f>
        <v>#REF!</v>
      </c>
    </row>
    <row r="580" spans="26:29" x14ac:dyDescent="0.25">
      <c r="Z580" s="6"/>
      <c r="AA580" s="32" t="e">
        <f>'OSNOVNA PLAČA'!#REF!</f>
        <v>#REF!</v>
      </c>
      <c r="AB580" s="32" t="e">
        <f>'OSNOVNA PLAČA'!#REF!</f>
        <v>#REF!</v>
      </c>
      <c r="AC580" s="32" t="e">
        <f>IF(LEN('OSNOVNA PLAČA'!#REF!)&gt;0,CONCATENATE(TEXT('OSNOVNA PLAČA'!#REF!,0),"    ",   'OSNOVNA PLAČA'!#REF!),"")</f>
        <v>#REF!</v>
      </c>
    </row>
    <row r="581" spans="26:29" x14ac:dyDescent="0.25">
      <c r="Z581" s="6"/>
      <c r="AA581" s="32" t="e">
        <f>'OSNOVNA PLAČA'!#REF!</f>
        <v>#REF!</v>
      </c>
      <c r="AB581" s="32" t="e">
        <f>'OSNOVNA PLAČA'!#REF!</f>
        <v>#REF!</v>
      </c>
      <c r="AC581" s="32" t="e">
        <f>IF(LEN('OSNOVNA PLAČA'!#REF!)&gt;0,CONCATENATE(TEXT('OSNOVNA PLAČA'!#REF!,0),"    ",   'OSNOVNA PLAČA'!#REF!),"")</f>
        <v>#REF!</v>
      </c>
    </row>
    <row r="582" spans="26:29" x14ac:dyDescent="0.25">
      <c r="Z582" s="6"/>
      <c r="AA582" s="32" t="e">
        <f>'OSNOVNA PLAČA'!#REF!</f>
        <v>#REF!</v>
      </c>
      <c r="AB582" s="32" t="e">
        <f>'OSNOVNA PLAČA'!#REF!</f>
        <v>#REF!</v>
      </c>
      <c r="AC582" s="32" t="e">
        <f>IF(LEN('OSNOVNA PLAČA'!#REF!)&gt;0,CONCATENATE(TEXT('OSNOVNA PLAČA'!#REF!,0),"    ",   'OSNOVNA PLAČA'!#REF!),"")</f>
        <v>#REF!</v>
      </c>
    </row>
    <row r="583" spans="26:29" x14ac:dyDescent="0.25">
      <c r="Z583" s="6"/>
      <c r="AA583" s="32" t="e">
        <f>'OSNOVNA PLAČA'!#REF!</f>
        <v>#REF!</v>
      </c>
      <c r="AB583" s="32" t="e">
        <f>'OSNOVNA PLAČA'!#REF!</f>
        <v>#REF!</v>
      </c>
      <c r="AC583" s="32" t="e">
        <f>IF(LEN('OSNOVNA PLAČA'!#REF!)&gt;0,CONCATENATE(TEXT('OSNOVNA PLAČA'!#REF!,0),"    ",   'OSNOVNA PLAČA'!#REF!),"")</f>
        <v>#REF!</v>
      </c>
    </row>
    <row r="584" spans="26:29" x14ac:dyDescent="0.25">
      <c r="Z584" s="6"/>
      <c r="AA584" s="32" t="e">
        <f>'OSNOVNA PLAČA'!#REF!</f>
        <v>#REF!</v>
      </c>
      <c r="AB584" s="32" t="e">
        <f>'OSNOVNA PLAČA'!#REF!</f>
        <v>#REF!</v>
      </c>
      <c r="AC584" s="32" t="e">
        <f>IF(LEN('OSNOVNA PLAČA'!#REF!)&gt;0,CONCATENATE(TEXT('OSNOVNA PLAČA'!#REF!,0),"    ",   'OSNOVNA PLAČA'!#REF!),"")</f>
        <v>#REF!</v>
      </c>
    </row>
    <row r="585" spans="26:29" x14ac:dyDescent="0.25">
      <c r="Z585" s="6"/>
      <c r="AA585" s="32" t="e">
        <f>'OSNOVNA PLAČA'!#REF!</f>
        <v>#REF!</v>
      </c>
      <c r="AB585" s="32" t="e">
        <f>'OSNOVNA PLAČA'!#REF!</f>
        <v>#REF!</v>
      </c>
      <c r="AC585" s="32" t="e">
        <f>IF(LEN('OSNOVNA PLAČA'!#REF!)&gt;0,CONCATENATE(TEXT('OSNOVNA PLAČA'!#REF!,0),"    ",   'OSNOVNA PLAČA'!#REF!),"")</f>
        <v>#REF!</v>
      </c>
    </row>
    <row r="586" spans="26:29" x14ac:dyDescent="0.25">
      <c r="Z586" s="6"/>
      <c r="AA586" s="32" t="e">
        <f>'OSNOVNA PLAČA'!#REF!</f>
        <v>#REF!</v>
      </c>
      <c r="AB586" s="32" t="e">
        <f>'OSNOVNA PLAČA'!#REF!</f>
        <v>#REF!</v>
      </c>
      <c r="AC586" s="32" t="e">
        <f>IF(LEN('OSNOVNA PLAČA'!#REF!)&gt;0,CONCATENATE(TEXT('OSNOVNA PLAČA'!#REF!,0),"    ",   'OSNOVNA PLAČA'!#REF!),"")</f>
        <v>#REF!</v>
      </c>
    </row>
    <row r="587" spans="26:29" x14ac:dyDescent="0.25">
      <c r="Z587" s="6"/>
      <c r="AA587" s="32" t="e">
        <f>'OSNOVNA PLAČA'!#REF!</f>
        <v>#REF!</v>
      </c>
      <c r="AB587" s="32" t="e">
        <f>'OSNOVNA PLAČA'!#REF!</f>
        <v>#REF!</v>
      </c>
      <c r="AC587" s="32" t="e">
        <f>IF(LEN('OSNOVNA PLAČA'!#REF!)&gt;0,CONCATENATE(TEXT('OSNOVNA PLAČA'!#REF!,0),"    ",   'OSNOVNA PLAČA'!#REF!),"")</f>
        <v>#REF!</v>
      </c>
    </row>
    <row r="588" spans="26:29" x14ac:dyDescent="0.25">
      <c r="Z588" s="6"/>
      <c r="AA588" s="32" t="e">
        <f>'OSNOVNA PLAČA'!#REF!</f>
        <v>#REF!</v>
      </c>
      <c r="AB588" s="32" t="e">
        <f>'OSNOVNA PLAČA'!#REF!</f>
        <v>#REF!</v>
      </c>
      <c r="AC588" s="32" t="e">
        <f>IF(LEN('OSNOVNA PLAČA'!#REF!)&gt;0,CONCATENATE(TEXT('OSNOVNA PLAČA'!#REF!,0),"    ",   'OSNOVNA PLAČA'!#REF!),"")</f>
        <v>#REF!</v>
      </c>
    </row>
    <row r="589" spans="26:29" x14ac:dyDescent="0.25">
      <c r="Z589" s="6"/>
      <c r="AA589" s="32" t="e">
        <f>'OSNOVNA PLAČA'!#REF!</f>
        <v>#REF!</v>
      </c>
      <c r="AB589" s="32" t="e">
        <f>'OSNOVNA PLAČA'!#REF!</f>
        <v>#REF!</v>
      </c>
      <c r="AC589" s="32" t="e">
        <f>IF(LEN('OSNOVNA PLAČA'!#REF!)&gt;0,CONCATENATE(TEXT('OSNOVNA PLAČA'!#REF!,0),"    ",   'OSNOVNA PLAČA'!#REF!),"")</f>
        <v>#REF!</v>
      </c>
    </row>
    <row r="590" spans="26:29" x14ac:dyDescent="0.25">
      <c r="Z590" s="6"/>
      <c r="AA590" s="32" t="e">
        <f>'OSNOVNA PLAČA'!#REF!</f>
        <v>#REF!</v>
      </c>
      <c r="AB590" s="32" t="e">
        <f>'OSNOVNA PLAČA'!#REF!</f>
        <v>#REF!</v>
      </c>
      <c r="AC590" s="32" t="e">
        <f>IF(LEN('OSNOVNA PLAČA'!#REF!)&gt;0,CONCATENATE(TEXT('OSNOVNA PLAČA'!#REF!,0),"    ",   'OSNOVNA PLAČA'!#REF!),"")</f>
        <v>#REF!</v>
      </c>
    </row>
    <row r="591" spans="26:29" x14ac:dyDescent="0.25">
      <c r="Z591" s="6"/>
      <c r="AA591" s="32" t="e">
        <f>'OSNOVNA PLAČA'!#REF!</f>
        <v>#REF!</v>
      </c>
      <c r="AB591" s="32" t="e">
        <f>'OSNOVNA PLAČA'!#REF!</f>
        <v>#REF!</v>
      </c>
      <c r="AC591" s="32" t="e">
        <f>IF(LEN('OSNOVNA PLAČA'!#REF!)&gt;0,CONCATENATE(TEXT('OSNOVNA PLAČA'!#REF!,0),"    ",   'OSNOVNA PLAČA'!#REF!),"")</f>
        <v>#REF!</v>
      </c>
    </row>
    <row r="592" spans="26:29" x14ac:dyDescent="0.25">
      <c r="Z592" s="6"/>
      <c r="AA592" s="32" t="e">
        <f>'OSNOVNA PLAČA'!#REF!</f>
        <v>#REF!</v>
      </c>
      <c r="AB592" s="32" t="e">
        <f>'OSNOVNA PLAČA'!#REF!</f>
        <v>#REF!</v>
      </c>
      <c r="AC592" s="32" t="e">
        <f>IF(LEN('OSNOVNA PLAČA'!#REF!)&gt;0,CONCATENATE(TEXT('OSNOVNA PLAČA'!#REF!,0),"    ",   'OSNOVNA PLAČA'!#REF!),"")</f>
        <v>#REF!</v>
      </c>
    </row>
    <row r="593" spans="26:29" x14ac:dyDescent="0.25">
      <c r="Z593" s="6"/>
      <c r="AA593" s="32" t="e">
        <f>'OSNOVNA PLAČA'!#REF!</f>
        <v>#REF!</v>
      </c>
      <c r="AB593" s="32" t="e">
        <f>'OSNOVNA PLAČA'!#REF!</f>
        <v>#REF!</v>
      </c>
      <c r="AC593" s="32" t="e">
        <f>IF(LEN('OSNOVNA PLAČA'!#REF!)&gt;0,CONCATENATE(TEXT('OSNOVNA PLAČA'!#REF!,0),"    ",   'OSNOVNA PLAČA'!#REF!),"")</f>
        <v>#REF!</v>
      </c>
    </row>
    <row r="594" spans="26:29" x14ac:dyDescent="0.25">
      <c r="Z594" s="6"/>
      <c r="AA594" s="32" t="e">
        <f>'OSNOVNA PLAČA'!#REF!</f>
        <v>#REF!</v>
      </c>
      <c r="AB594" s="32" t="e">
        <f>'OSNOVNA PLAČA'!#REF!</f>
        <v>#REF!</v>
      </c>
      <c r="AC594" s="32" t="e">
        <f>IF(LEN('OSNOVNA PLAČA'!#REF!)&gt;0,CONCATENATE(TEXT('OSNOVNA PLAČA'!#REF!,0),"    ",   'OSNOVNA PLAČA'!#REF!),"")</f>
        <v>#REF!</v>
      </c>
    </row>
    <row r="595" spans="26:29" x14ac:dyDescent="0.25">
      <c r="Z595" s="6"/>
      <c r="AA595" s="32" t="e">
        <f>'OSNOVNA PLAČA'!#REF!</f>
        <v>#REF!</v>
      </c>
      <c r="AB595" s="32" t="e">
        <f>'OSNOVNA PLAČA'!#REF!</f>
        <v>#REF!</v>
      </c>
      <c r="AC595" s="32" t="e">
        <f>IF(LEN('OSNOVNA PLAČA'!#REF!)&gt;0,CONCATENATE(TEXT('OSNOVNA PLAČA'!#REF!,0),"    ",   'OSNOVNA PLAČA'!#REF!),"")</f>
        <v>#REF!</v>
      </c>
    </row>
    <row r="596" spans="26:29" x14ac:dyDescent="0.25">
      <c r="Z596" s="6"/>
      <c r="AA596" s="32" t="e">
        <f>'OSNOVNA PLAČA'!#REF!</f>
        <v>#REF!</v>
      </c>
      <c r="AB596" s="32" t="e">
        <f>'OSNOVNA PLAČA'!#REF!</f>
        <v>#REF!</v>
      </c>
      <c r="AC596" s="32" t="e">
        <f>IF(LEN('OSNOVNA PLAČA'!#REF!)&gt;0,CONCATENATE(TEXT('OSNOVNA PLAČA'!#REF!,0),"    ",   'OSNOVNA PLAČA'!#REF!),"")</f>
        <v>#REF!</v>
      </c>
    </row>
    <row r="597" spans="26:29" x14ac:dyDescent="0.25">
      <c r="Z597" s="6"/>
      <c r="AA597" s="32" t="e">
        <f>'OSNOVNA PLAČA'!#REF!</f>
        <v>#REF!</v>
      </c>
      <c r="AB597" s="32" t="e">
        <f>'OSNOVNA PLAČA'!#REF!</f>
        <v>#REF!</v>
      </c>
      <c r="AC597" s="32" t="e">
        <f>IF(LEN('OSNOVNA PLAČA'!#REF!)&gt;0,CONCATENATE(TEXT('OSNOVNA PLAČA'!#REF!,0),"    ",   'OSNOVNA PLAČA'!#REF!),"")</f>
        <v>#REF!</v>
      </c>
    </row>
    <row r="598" spans="26:29" x14ac:dyDescent="0.25">
      <c r="Z598" s="6"/>
      <c r="AA598" s="32" t="e">
        <f>'OSNOVNA PLAČA'!#REF!</f>
        <v>#REF!</v>
      </c>
      <c r="AB598" s="32" t="e">
        <f>'OSNOVNA PLAČA'!#REF!</f>
        <v>#REF!</v>
      </c>
      <c r="AC598" s="32" t="e">
        <f>IF(LEN('OSNOVNA PLAČA'!#REF!)&gt;0,CONCATENATE(TEXT('OSNOVNA PLAČA'!#REF!,0),"    ",   'OSNOVNA PLAČA'!#REF!),"")</f>
        <v>#REF!</v>
      </c>
    </row>
    <row r="599" spans="26:29" x14ac:dyDescent="0.25">
      <c r="Z599" s="6"/>
      <c r="AA599" s="32" t="e">
        <f>'OSNOVNA PLAČA'!#REF!</f>
        <v>#REF!</v>
      </c>
      <c r="AB599" s="32" t="e">
        <f>'OSNOVNA PLAČA'!#REF!</f>
        <v>#REF!</v>
      </c>
      <c r="AC599" s="32" t="e">
        <f>IF(LEN('OSNOVNA PLAČA'!#REF!)&gt;0,CONCATENATE(TEXT('OSNOVNA PLAČA'!#REF!,0),"    ",   'OSNOVNA PLAČA'!#REF!),"")</f>
        <v>#REF!</v>
      </c>
    </row>
    <row r="600" spans="26:29" x14ac:dyDescent="0.25">
      <c r="Z600" s="6"/>
      <c r="AA600" s="32" t="e">
        <f>'OSNOVNA PLAČA'!#REF!</f>
        <v>#REF!</v>
      </c>
      <c r="AB600" s="32" t="e">
        <f>'OSNOVNA PLAČA'!#REF!</f>
        <v>#REF!</v>
      </c>
      <c r="AC600" s="32" t="e">
        <f>IF(LEN('OSNOVNA PLAČA'!#REF!)&gt;0,CONCATENATE(TEXT('OSNOVNA PLAČA'!#REF!,0),"    ",   'OSNOVNA PLAČA'!#REF!),"")</f>
        <v>#REF!</v>
      </c>
    </row>
    <row r="601" spans="26:29" x14ac:dyDescent="0.25">
      <c r="Z601" s="6"/>
      <c r="AA601" s="32" t="e">
        <f>'OSNOVNA PLAČA'!#REF!</f>
        <v>#REF!</v>
      </c>
      <c r="AB601" s="32" t="e">
        <f>'OSNOVNA PLAČA'!#REF!</f>
        <v>#REF!</v>
      </c>
      <c r="AC601" s="32" t="e">
        <f>IF(LEN('OSNOVNA PLAČA'!#REF!)&gt;0,CONCATENATE(TEXT('OSNOVNA PLAČA'!#REF!,0),"    ",   'OSNOVNA PLAČA'!#REF!),"")</f>
        <v>#REF!</v>
      </c>
    </row>
    <row r="602" spans="26:29" x14ac:dyDescent="0.25">
      <c r="Z602" s="6"/>
      <c r="AA602" s="32" t="e">
        <f>'OSNOVNA PLAČA'!#REF!</f>
        <v>#REF!</v>
      </c>
      <c r="AB602" s="32" t="e">
        <f>'OSNOVNA PLAČA'!#REF!</f>
        <v>#REF!</v>
      </c>
      <c r="AC602" s="32" t="e">
        <f>IF(LEN('OSNOVNA PLAČA'!#REF!)&gt;0,CONCATENATE(TEXT('OSNOVNA PLAČA'!#REF!,0),"    ",   'OSNOVNA PLAČA'!#REF!),"")</f>
        <v>#REF!</v>
      </c>
    </row>
    <row r="603" spans="26:29" x14ac:dyDescent="0.25">
      <c r="Z603" s="6"/>
      <c r="AA603" s="32" t="e">
        <f>'OSNOVNA PLAČA'!#REF!</f>
        <v>#REF!</v>
      </c>
      <c r="AB603" s="32" t="e">
        <f>'OSNOVNA PLAČA'!#REF!</f>
        <v>#REF!</v>
      </c>
      <c r="AC603" s="32" t="e">
        <f>IF(LEN('OSNOVNA PLAČA'!#REF!)&gt;0,CONCATENATE(TEXT('OSNOVNA PLAČA'!#REF!,0),"    ",   'OSNOVNA PLAČA'!#REF!),"")</f>
        <v>#REF!</v>
      </c>
    </row>
    <row r="604" spans="26:29" x14ac:dyDescent="0.25">
      <c r="Z604" s="6"/>
      <c r="AA604" s="32" t="e">
        <f>'OSNOVNA PLAČA'!#REF!</f>
        <v>#REF!</v>
      </c>
      <c r="AB604" s="32" t="e">
        <f>'OSNOVNA PLAČA'!#REF!</f>
        <v>#REF!</v>
      </c>
      <c r="AC604" s="32" t="e">
        <f>IF(LEN('OSNOVNA PLAČA'!#REF!)&gt;0,CONCATENATE(TEXT('OSNOVNA PLAČA'!#REF!,0),"    ",   'OSNOVNA PLAČA'!#REF!),"")</f>
        <v>#REF!</v>
      </c>
    </row>
    <row r="605" spans="26:29" x14ac:dyDescent="0.25">
      <c r="Z605" s="6"/>
      <c r="AA605" s="32" t="e">
        <f>'OSNOVNA PLAČA'!#REF!</f>
        <v>#REF!</v>
      </c>
      <c r="AB605" s="32" t="e">
        <f>'OSNOVNA PLAČA'!#REF!</f>
        <v>#REF!</v>
      </c>
      <c r="AC605" s="32" t="e">
        <f>IF(LEN('OSNOVNA PLAČA'!#REF!)&gt;0,CONCATENATE(TEXT('OSNOVNA PLAČA'!#REF!,0),"    ",   'OSNOVNA PLAČA'!#REF!),"")</f>
        <v>#REF!</v>
      </c>
    </row>
    <row r="606" spans="26:29" x14ac:dyDescent="0.25">
      <c r="Z606" s="6"/>
      <c r="AA606" s="32" t="e">
        <f>'OSNOVNA PLAČA'!#REF!</f>
        <v>#REF!</v>
      </c>
      <c r="AB606" s="32" t="e">
        <f>'OSNOVNA PLAČA'!#REF!</f>
        <v>#REF!</v>
      </c>
      <c r="AC606" s="32" t="e">
        <f>IF(LEN('OSNOVNA PLAČA'!#REF!)&gt;0,CONCATENATE(TEXT('OSNOVNA PLAČA'!#REF!,0),"    ",   'OSNOVNA PLAČA'!#REF!),"")</f>
        <v>#REF!</v>
      </c>
    </row>
    <row r="607" spans="26:29" x14ac:dyDescent="0.25">
      <c r="Z607" s="6"/>
      <c r="AA607" s="32" t="e">
        <f>'OSNOVNA PLAČA'!#REF!</f>
        <v>#REF!</v>
      </c>
      <c r="AB607" s="32" t="e">
        <f>'OSNOVNA PLAČA'!#REF!</f>
        <v>#REF!</v>
      </c>
      <c r="AC607" s="32" t="e">
        <f>IF(LEN('OSNOVNA PLAČA'!#REF!)&gt;0,CONCATENATE(TEXT('OSNOVNA PLAČA'!#REF!,0),"    ",   'OSNOVNA PLAČA'!#REF!),"")</f>
        <v>#REF!</v>
      </c>
    </row>
    <row r="608" spans="26:29" x14ac:dyDescent="0.25">
      <c r="Z608" s="6"/>
      <c r="AA608" s="32" t="e">
        <f>'OSNOVNA PLAČA'!#REF!</f>
        <v>#REF!</v>
      </c>
      <c r="AB608" s="32" t="e">
        <f>'OSNOVNA PLAČA'!#REF!</f>
        <v>#REF!</v>
      </c>
      <c r="AC608" s="32" t="e">
        <f>IF(LEN('OSNOVNA PLAČA'!#REF!)&gt;0,CONCATENATE(TEXT('OSNOVNA PLAČA'!#REF!,0),"    ",   'OSNOVNA PLAČA'!#REF!),"")</f>
        <v>#REF!</v>
      </c>
    </row>
    <row r="609" spans="26:29" x14ac:dyDescent="0.25">
      <c r="Z609" s="6"/>
      <c r="AA609" s="32" t="e">
        <f>'OSNOVNA PLAČA'!#REF!</f>
        <v>#REF!</v>
      </c>
      <c r="AB609" s="32" t="e">
        <f>'OSNOVNA PLAČA'!#REF!</f>
        <v>#REF!</v>
      </c>
      <c r="AC609" s="32" t="e">
        <f>IF(LEN('OSNOVNA PLAČA'!#REF!)&gt;0,CONCATENATE(TEXT('OSNOVNA PLAČA'!#REF!,0),"    ",   'OSNOVNA PLAČA'!#REF!),"")</f>
        <v>#REF!</v>
      </c>
    </row>
    <row r="610" spans="26:29" x14ac:dyDescent="0.25">
      <c r="Z610" s="6"/>
      <c r="AA610" s="32" t="e">
        <f>'OSNOVNA PLAČA'!#REF!</f>
        <v>#REF!</v>
      </c>
      <c r="AB610" s="32" t="e">
        <f>'OSNOVNA PLAČA'!#REF!</f>
        <v>#REF!</v>
      </c>
      <c r="AC610" s="32" t="e">
        <f>IF(LEN('OSNOVNA PLAČA'!#REF!)&gt;0,CONCATENATE(TEXT('OSNOVNA PLAČA'!#REF!,0),"    ",   'OSNOVNA PLAČA'!#REF!),"")</f>
        <v>#REF!</v>
      </c>
    </row>
    <row r="611" spans="26:29" x14ac:dyDescent="0.25">
      <c r="Z611" s="6"/>
      <c r="AA611" s="32" t="e">
        <f>'OSNOVNA PLAČA'!#REF!</f>
        <v>#REF!</v>
      </c>
      <c r="AB611" s="32" t="e">
        <f>'OSNOVNA PLAČA'!#REF!</f>
        <v>#REF!</v>
      </c>
      <c r="AC611" s="32" t="e">
        <f>IF(LEN('OSNOVNA PLAČA'!#REF!)&gt;0,CONCATENATE(TEXT('OSNOVNA PLAČA'!#REF!,0),"    ",   'OSNOVNA PLAČA'!#REF!),"")</f>
        <v>#REF!</v>
      </c>
    </row>
    <row r="612" spans="26:29" x14ac:dyDescent="0.25">
      <c r="Z612" s="6"/>
      <c r="AA612" s="32" t="e">
        <f>'OSNOVNA PLAČA'!#REF!</f>
        <v>#REF!</v>
      </c>
      <c r="AB612" s="32" t="e">
        <f>'OSNOVNA PLAČA'!#REF!</f>
        <v>#REF!</v>
      </c>
      <c r="AC612" s="32" t="e">
        <f>IF(LEN('OSNOVNA PLAČA'!#REF!)&gt;0,CONCATENATE(TEXT('OSNOVNA PLAČA'!#REF!,0),"    ",   'OSNOVNA PLAČA'!#REF!),"")</f>
        <v>#REF!</v>
      </c>
    </row>
    <row r="613" spans="26:29" x14ac:dyDescent="0.25">
      <c r="Z613" s="6"/>
      <c r="AA613" s="32" t="e">
        <f>'OSNOVNA PLAČA'!#REF!</f>
        <v>#REF!</v>
      </c>
      <c r="AB613" s="32" t="e">
        <f>'OSNOVNA PLAČA'!#REF!</f>
        <v>#REF!</v>
      </c>
      <c r="AC613" s="32" t="e">
        <f>IF(LEN('OSNOVNA PLAČA'!#REF!)&gt;0,CONCATENATE(TEXT('OSNOVNA PLAČA'!#REF!,0),"    ",   'OSNOVNA PLAČA'!#REF!),"")</f>
        <v>#REF!</v>
      </c>
    </row>
    <row r="614" spans="26:29" x14ac:dyDescent="0.25">
      <c r="Z614" s="6"/>
      <c r="AA614" s="32" t="e">
        <f>'OSNOVNA PLAČA'!#REF!</f>
        <v>#REF!</v>
      </c>
      <c r="AB614" s="32" t="e">
        <f>'OSNOVNA PLAČA'!#REF!</f>
        <v>#REF!</v>
      </c>
      <c r="AC614" s="32" t="e">
        <f>IF(LEN('OSNOVNA PLAČA'!#REF!)&gt;0,CONCATENATE(TEXT('OSNOVNA PLAČA'!#REF!,0),"    ",   'OSNOVNA PLAČA'!#REF!),"")</f>
        <v>#REF!</v>
      </c>
    </row>
    <row r="615" spans="26:29" x14ac:dyDescent="0.25">
      <c r="Z615" s="6"/>
      <c r="AA615" s="32" t="e">
        <f>'OSNOVNA PLAČA'!#REF!</f>
        <v>#REF!</v>
      </c>
      <c r="AB615" s="32" t="e">
        <f>'OSNOVNA PLAČA'!#REF!</f>
        <v>#REF!</v>
      </c>
      <c r="AC615" s="32" t="e">
        <f>IF(LEN('OSNOVNA PLAČA'!#REF!)&gt;0,CONCATENATE(TEXT('OSNOVNA PLAČA'!#REF!,0),"    ",   'OSNOVNA PLAČA'!#REF!),"")</f>
        <v>#REF!</v>
      </c>
    </row>
    <row r="616" spans="26:29" x14ac:dyDescent="0.25">
      <c r="Z616" s="6"/>
      <c r="AA616" s="32" t="e">
        <f>'OSNOVNA PLAČA'!#REF!</f>
        <v>#REF!</v>
      </c>
      <c r="AB616" s="32" t="e">
        <f>'OSNOVNA PLAČA'!#REF!</f>
        <v>#REF!</v>
      </c>
      <c r="AC616" s="32" t="e">
        <f>IF(LEN('OSNOVNA PLAČA'!#REF!)&gt;0,CONCATENATE(TEXT('OSNOVNA PLAČA'!#REF!,0),"    ",   'OSNOVNA PLAČA'!#REF!),"")</f>
        <v>#REF!</v>
      </c>
    </row>
    <row r="617" spans="26:29" x14ac:dyDescent="0.25">
      <c r="Z617" s="6"/>
      <c r="AA617" s="32" t="e">
        <f>'OSNOVNA PLAČA'!#REF!</f>
        <v>#REF!</v>
      </c>
      <c r="AB617" s="32" t="e">
        <f>'OSNOVNA PLAČA'!#REF!</f>
        <v>#REF!</v>
      </c>
      <c r="AC617" s="32" t="e">
        <f>IF(LEN('OSNOVNA PLAČA'!#REF!)&gt;0,CONCATENATE(TEXT('OSNOVNA PLAČA'!#REF!,0),"    ",   'OSNOVNA PLAČA'!#REF!),"")</f>
        <v>#REF!</v>
      </c>
    </row>
    <row r="618" spans="26:29" x14ac:dyDescent="0.25">
      <c r="Z618" s="6"/>
      <c r="AA618" s="32" t="e">
        <f>'OSNOVNA PLAČA'!#REF!</f>
        <v>#REF!</v>
      </c>
      <c r="AB618" s="32" t="e">
        <f>'OSNOVNA PLAČA'!#REF!</f>
        <v>#REF!</v>
      </c>
      <c r="AC618" s="32" t="e">
        <f>IF(LEN('OSNOVNA PLAČA'!#REF!)&gt;0,CONCATENATE(TEXT('OSNOVNA PLAČA'!#REF!,0),"    ",   'OSNOVNA PLAČA'!#REF!),"")</f>
        <v>#REF!</v>
      </c>
    </row>
    <row r="619" spans="26:29" x14ac:dyDescent="0.25">
      <c r="Z619" s="6"/>
      <c r="AA619" s="32" t="e">
        <f>'OSNOVNA PLAČA'!#REF!</f>
        <v>#REF!</v>
      </c>
      <c r="AB619" s="32" t="e">
        <f>'OSNOVNA PLAČA'!#REF!</f>
        <v>#REF!</v>
      </c>
      <c r="AC619" s="32" t="e">
        <f>IF(LEN('OSNOVNA PLAČA'!#REF!)&gt;0,CONCATENATE(TEXT('OSNOVNA PLAČA'!#REF!,0),"    ",   'OSNOVNA PLAČA'!#REF!),"")</f>
        <v>#REF!</v>
      </c>
    </row>
    <row r="620" spans="26:29" x14ac:dyDescent="0.25">
      <c r="Z620" s="6"/>
      <c r="AA620" s="32" t="e">
        <f>'OSNOVNA PLAČA'!#REF!</f>
        <v>#REF!</v>
      </c>
      <c r="AB620" s="32" t="e">
        <f>'OSNOVNA PLAČA'!#REF!</f>
        <v>#REF!</v>
      </c>
      <c r="AC620" s="32" t="e">
        <f>IF(LEN('OSNOVNA PLAČA'!#REF!)&gt;0,CONCATENATE(TEXT('OSNOVNA PLAČA'!#REF!,0),"    ",   'OSNOVNA PLAČA'!#REF!),"")</f>
        <v>#REF!</v>
      </c>
    </row>
    <row r="621" spans="26:29" x14ac:dyDescent="0.25">
      <c r="Z621" s="6"/>
      <c r="AA621" s="32" t="e">
        <f>'OSNOVNA PLAČA'!#REF!</f>
        <v>#REF!</v>
      </c>
      <c r="AB621" s="32" t="e">
        <f>'OSNOVNA PLAČA'!#REF!</f>
        <v>#REF!</v>
      </c>
      <c r="AC621" s="32" t="e">
        <f>IF(LEN('OSNOVNA PLAČA'!#REF!)&gt;0,CONCATENATE(TEXT('OSNOVNA PLAČA'!#REF!,0),"    ",   'OSNOVNA PLAČA'!#REF!),"")</f>
        <v>#REF!</v>
      </c>
    </row>
    <row r="622" spans="26:29" x14ac:dyDescent="0.25">
      <c r="Z622" s="6"/>
      <c r="AA622" s="32" t="e">
        <f>'OSNOVNA PLAČA'!#REF!</f>
        <v>#REF!</v>
      </c>
      <c r="AB622" s="32" t="e">
        <f>'OSNOVNA PLAČA'!#REF!</f>
        <v>#REF!</v>
      </c>
      <c r="AC622" s="32" t="e">
        <f>IF(LEN('OSNOVNA PLAČA'!#REF!)&gt;0,CONCATENATE(TEXT('OSNOVNA PLAČA'!#REF!,0),"    ",   'OSNOVNA PLAČA'!#REF!),"")</f>
        <v>#REF!</v>
      </c>
    </row>
    <row r="623" spans="26:29" x14ac:dyDescent="0.25">
      <c r="Z623" s="6"/>
      <c r="AA623" s="32" t="e">
        <f>'OSNOVNA PLAČA'!#REF!</f>
        <v>#REF!</v>
      </c>
      <c r="AB623" s="32" t="e">
        <f>'OSNOVNA PLAČA'!#REF!</f>
        <v>#REF!</v>
      </c>
      <c r="AC623" s="32" t="e">
        <f>IF(LEN('OSNOVNA PLAČA'!#REF!)&gt;0,CONCATENATE(TEXT('OSNOVNA PLAČA'!#REF!,0),"    ",   'OSNOVNA PLAČA'!#REF!),"")</f>
        <v>#REF!</v>
      </c>
    </row>
    <row r="624" spans="26:29" x14ac:dyDescent="0.25">
      <c r="Z624" s="6"/>
      <c r="AA624" s="32" t="e">
        <f>'OSNOVNA PLAČA'!#REF!</f>
        <v>#REF!</v>
      </c>
      <c r="AB624" s="32" t="e">
        <f>'OSNOVNA PLAČA'!#REF!</f>
        <v>#REF!</v>
      </c>
      <c r="AC624" s="32" t="e">
        <f>IF(LEN('OSNOVNA PLAČA'!#REF!)&gt;0,CONCATENATE(TEXT('OSNOVNA PLAČA'!#REF!,0),"    ",   'OSNOVNA PLAČA'!#REF!),"")</f>
        <v>#REF!</v>
      </c>
    </row>
    <row r="625" spans="26:29" x14ac:dyDescent="0.25">
      <c r="Z625" s="6"/>
      <c r="AA625" s="32" t="e">
        <f>'OSNOVNA PLAČA'!#REF!</f>
        <v>#REF!</v>
      </c>
      <c r="AB625" s="32" t="e">
        <f>'OSNOVNA PLAČA'!#REF!</f>
        <v>#REF!</v>
      </c>
      <c r="AC625" s="32" t="e">
        <f>IF(LEN('OSNOVNA PLAČA'!#REF!)&gt;0,CONCATENATE(TEXT('OSNOVNA PLAČA'!#REF!,0),"    ",   'OSNOVNA PLAČA'!#REF!),"")</f>
        <v>#REF!</v>
      </c>
    </row>
    <row r="626" spans="26:29" x14ac:dyDescent="0.25">
      <c r="Z626" s="6"/>
      <c r="AA626" s="32" t="e">
        <f>'OSNOVNA PLAČA'!#REF!</f>
        <v>#REF!</v>
      </c>
      <c r="AB626" s="32" t="e">
        <f>'OSNOVNA PLAČA'!#REF!</f>
        <v>#REF!</v>
      </c>
      <c r="AC626" s="32" t="e">
        <f>IF(LEN('OSNOVNA PLAČA'!#REF!)&gt;0,CONCATENATE(TEXT('OSNOVNA PLAČA'!#REF!,0),"    ",   'OSNOVNA PLAČA'!#REF!),"")</f>
        <v>#REF!</v>
      </c>
    </row>
    <row r="627" spans="26:29" x14ac:dyDescent="0.25">
      <c r="Z627" s="6"/>
      <c r="AA627" s="32" t="e">
        <f>'OSNOVNA PLAČA'!#REF!</f>
        <v>#REF!</v>
      </c>
      <c r="AB627" s="32" t="e">
        <f>'OSNOVNA PLAČA'!#REF!</f>
        <v>#REF!</v>
      </c>
      <c r="AC627" s="32" t="e">
        <f>IF(LEN('OSNOVNA PLAČA'!#REF!)&gt;0,CONCATENATE(TEXT('OSNOVNA PLAČA'!#REF!,0),"    ",   'OSNOVNA PLAČA'!#REF!),"")</f>
        <v>#REF!</v>
      </c>
    </row>
    <row r="628" spans="26:29" x14ac:dyDescent="0.25">
      <c r="Z628" s="6"/>
      <c r="AA628" s="32" t="e">
        <f>'OSNOVNA PLAČA'!#REF!</f>
        <v>#REF!</v>
      </c>
      <c r="AB628" s="32" t="e">
        <f>'OSNOVNA PLAČA'!#REF!</f>
        <v>#REF!</v>
      </c>
      <c r="AC628" s="32" t="e">
        <f>IF(LEN('OSNOVNA PLAČA'!#REF!)&gt;0,CONCATENATE(TEXT('OSNOVNA PLAČA'!#REF!,0),"    ",   'OSNOVNA PLAČA'!#REF!),"")</f>
        <v>#REF!</v>
      </c>
    </row>
    <row r="629" spans="26:29" x14ac:dyDescent="0.25">
      <c r="Z629" s="6"/>
      <c r="AA629" s="32" t="e">
        <f>'OSNOVNA PLAČA'!#REF!</f>
        <v>#REF!</v>
      </c>
      <c r="AB629" s="32" t="e">
        <f>'OSNOVNA PLAČA'!#REF!</f>
        <v>#REF!</v>
      </c>
      <c r="AC629" s="32" t="e">
        <f>IF(LEN('OSNOVNA PLAČA'!#REF!)&gt;0,CONCATENATE(TEXT('OSNOVNA PLAČA'!#REF!,0),"    ",   'OSNOVNA PLAČA'!#REF!),"")</f>
        <v>#REF!</v>
      </c>
    </row>
    <row r="630" spans="26:29" x14ac:dyDescent="0.25">
      <c r="Z630" s="6"/>
      <c r="AA630" s="32" t="e">
        <f>'OSNOVNA PLAČA'!#REF!</f>
        <v>#REF!</v>
      </c>
      <c r="AB630" s="32" t="e">
        <f>'OSNOVNA PLAČA'!#REF!</f>
        <v>#REF!</v>
      </c>
      <c r="AC630" s="32" t="e">
        <f>IF(LEN('OSNOVNA PLAČA'!#REF!)&gt;0,CONCATENATE(TEXT('OSNOVNA PLAČA'!#REF!,0),"    ",   'OSNOVNA PLAČA'!#REF!),"")</f>
        <v>#REF!</v>
      </c>
    </row>
    <row r="631" spans="26:29" x14ac:dyDescent="0.25">
      <c r="Z631" s="6"/>
      <c r="AA631" s="32" t="e">
        <f>'OSNOVNA PLAČA'!#REF!</f>
        <v>#REF!</v>
      </c>
      <c r="AB631" s="32" t="e">
        <f>'OSNOVNA PLAČA'!#REF!</f>
        <v>#REF!</v>
      </c>
      <c r="AC631" s="32" t="e">
        <f>IF(LEN('OSNOVNA PLAČA'!#REF!)&gt;0,CONCATENATE(TEXT('OSNOVNA PLAČA'!#REF!,0),"    ",   'OSNOVNA PLAČA'!#REF!),"")</f>
        <v>#REF!</v>
      </c>
    </row>
    <row r="632" spans="26:29" x14ac:dyDescent="0.25">
      <c r="Z632" s="6"/>
      <c r="AA632" s="32" t="e">
        <f>'OSNOVNA PLAČA'!#REF!</f>
        <v>#REF!</v>
      </c>
      <c r="AB632" s="32" t="e">
        <f>'OSNOVNA PLAČA'!#REF!</f>
        <v>#REF!</v>
      </c>
      <c r="AC632" s="32" t="e">
        <f>IF(LEN('OSNOVNA PLAČA'!#REF!)&gt;0,CONCATENATE(TEXT('OSNOVNA PLAČA'!#REF!,0),"    ",   'OSNOVNA PLAČA'!#REF!),"")</f>
        <v>#REF!</v>
      </c>
    </row>
    <row r="633" spans="26:29" x14ac:dyDescent="0.25">
      <c r="Z633" s="6"/>
      <c r="AA633" s="32" t="e">
        <f>'OSNOVNA PLAČA'!#REF!</f>
        <v>#REF!</v>
      </c>
      <c r="AB633" s="32" t="e">
        <f>'OSNOVNA PLAČA'!#REF!</f>
        <v>#REF!</v>
      </c>
      <c r="AC633" s="32" t="e">
        <f>IF(LEN('OSNOVNA PLAČA'!#REF!)&gt;0,CONCATENATE(TEXT('OSNOVNA PLAČA'!#REF!,0),"    ",   'OSNOVNA PLAČA'!#REF!),"")</f>
        <v>#REF!</v>
      </c>
    </row>
    <row r="634" spans="26:29" x14ac:dyDescent="0.25">
      <c r="Z634" s="6"/>
      <c r="AA634" s="32" t="e">
        <f>'OSNOVNA PLAČA'!#REF!</f>
        <v>#REF!</v>
      </c>
      <c r="AB634" s="32" t="e">
        <f>'OSNOVNA PLAČA'!#REF!</f>
        <v>#REF!</v>
      </c>
      <c r="AC634" s="32" t="e">
        <f>IF(LEN('OSNOVNA PLAČA'!#REF!)&gt;0,CONCATENATE(TEXT('OSNOVNA PLAČA'!#REF!,0),"    ",   'OSNOVNA PLAČA'!#REF!),"")</f>
        <v>#REF!</v>
      </c>
    </row>
    <row r="635" spans="26:29" x14ac:dyDescent="0.25">
      <c r="Z635" s="6"/>
      <c r="AA635" s="32" t="e">
        <f>'OSNOVNA PLAČA'!#REF!</f>
        <v>#REF!</v>
      </c>
      <c r="AB635" s="32" t="e">
        <f>'OSNOVNA PLAČA'!#REF!</f>
        <v>#REF!</v>
      </c>
      <c r="AC635" s="32" t="e">
        <f>IF(LEN('OSNOVNA PLAČA'!#REF!)&gt;0,CONCATENATE(TEXT('OSNOVNA PLAČA'!#REF!,0),"    ",   'OSNOVNA PLAČA'!#REF!),"")</f>
        <v>#REF!</v>
      </c>
    </row>
    <row r="636" spans="26:29" x14ac:dyDescent="0.25">
      <c r="Z636" s="6"/>
      <c r="AA636" s="32" t="e">
        <f>'OSNOVNA PLAČA'!#REF!</f>
        <v>#REF!</v>
      </c>
      <c r="AB636" s="32" t="e">
        <f>'OSNOVNA PLAČA'!#REF!</f>
        <v>#REF!</v>
      </c>
      <c r="AC636" s="32" t="e">
        <f>IF(LEN('OSNOVNA PLAČA'!#REF!)&gt;0,CONCATENATE(TEXT('OSNOVNA PLAČA'!#REF!,0),"    ",   'OSNOVNA PLAČA'!#REF!),"")</f>
        <v>#REF!</v>
      </c>
    </row>
    <row r="637" spans="26:29" x14ac:dyDescent="0.25">
      <c r="Z637" s="6"/>
      <c r="AA637" s="32" t="e">
        <f>'OSNOVNA PLAČA'!#REF!</f>
        <v>#REF!</v>
      </c>
      <c r="AB637" s="32" t="e">
        <f>'OSNOVNA PLAČA'!#REF!</f>
        <v>#REF!</v>
      </c>
      <c r="AC637" s="32" t="e">
        <f>IF(LEN('OSNOVNA PLAČA'!#REF!)&gt;0,CONCATENATE(TEXT('OSNOVNA PLAČA'!#REF!,0),"    ",   'OSNOVNA PLAČA'!#REF!),"")</f>
        <v>#REF!</v>
      </c>
    </row>
    <row r="638" spans="26:29" x14ac:dyDescent="0.25">
      <c r="Z638" s="6"/>
      <c r="AA638" s="32" t="e">
        <f>'OSNOVNA PLAČA'!#REF!</f>
        <v>#REF!</v>
      </c>
      <c r="AB638" s="32" t="e">
        <f>'OSNOVNA PLAČA'!#REF!</f>
        <v>#REF!</v>
      </c>
      <c r="AC638" s="32" t="e">
        <f>IF(LEN('OSNOVNA PLAČA'!#REF!)&gt;0,CONCATENATE(TEXT('OSNOVNA PLAČA'!#REF!,0),"    ",   'OSNOVNA PLAČA'!#REF!),"")</f>
        <v>#REF!</v>
      </c>
    </row>
    <row r="639" spans="26:29" x14ac:dyDescent="0.25">
      <c r="Z639" s="6"/>
      <c r="AA639" s="32" t="e">
        <f>'OSNOVNA PLAČA'!#REF!</f>
        <v>#REF!</v>
      </c>
      <c r="AB639" s="32" t="e">
        <f>'OSNOVNA PLAČA'!#REF!</f>
        <v>#REF!</v>
      </c>
      <c r="AC639" s="32" t="e">
        <f>IF(LEN('OSNOVNA PLAČA'!#REF!)&gt;0,CONCATENATE(TEXT('OSNOVNA PLAČA'!#REF!,0),"    ",   'OSNOVNA PLAČA'!#REF!),"")</f>
        <v>#REF!</v>
      </c>
    </row>
    <row r="640" spans="26:29" x14ac:dyDescent="0.25">
      <c r="Z640" s="6"/>
      <c r="AA640" s="32" t="e">
        <f>'OSNOVNA PLAČA'!#REF!</f>
        <v>#REF!</v>
      </c>
      <c r="AB640" s="32" t="e">
        <f>'OSNOVNA PLAČA'!#REF!</f>
        <v>#REF!</v>
      </c>
      <c r="AC640" s="32" t="e">
        <f>IF(LEN('OSNOVNA PLAČA'!#REF!)&gt;0,CONCATENATE(TEXT('OSNOVNA PLAČA'!#REF!,0),"    ",   'OSNOVNA PLAČA'!#REF!),"")</f>
        <v>#REF!</v>
      </c>
    </row>
    <row r="641" spans="26:29" x14ac:dyDescent="0.25">
      <c r="Z641" s="6"/>
      <c r="AA641" s="32" t="e">
        <f>'OSNOVNA PLAČA'!#REF!</f>
        <v>#REF!</v>
      </c>
      <c r="AB641" s="32" t="e">
        <f>'OSNOVNA PLAČA'!#REF!</f>
        <v>#REF!</v>
      </c>
      <c r="AC641" s="32" t="e">
        <f>IF(LEN('OSNOVNA PLAČA'!#REF!)&gt;0,CONCATENATE(TEXT('OSNOVNA PLAČA'!#REF!,0),"    ",   'OSNOVNA PLAČA'!#REF!),"")</f>
        <v>#REF!</v>
      </c>
    </row>
    <row r="642" spans="26:29" x14ac:dyDescent="0.25">
      <c r="Z642" s="6"/>
      <c r="AA642" s="32" t="e">
        <f>'OSNOVNA PLAČA'!#REF!</f>
        <v>#REF!</v>
      </c>
      <c r="AB642" s="32" t="e">
        <f>'OSNOVNA PLAČA'!#REF!</f>
        <v>#REF!</v>
      </c>
      <c r="AC642" s="32" t="e">
        <f>IF(LEN('OSNOVNA PLAČA'!#REF!)&gt;0,CONCATENATE(TEXT('OSNOVNA PLAČA'!#REF!,0),"    ",   'OSNOVNA PLAČA'!#REF!),"")</f>
        <v>#REF!</v>
      </c>
    </row>
    <row r="643" spans="26:29" x14ac:dyDescent="0.25">
      <c r="Z643" s="6"/>
      <c r="AA643" s="32" t="e">
        <f>'OSNOVNA PLAČA'!#REF!</f>
        <v>#REF!</v>
      </c>
      <c r="AB643" s="32" t="e">
        <f>'OSNOVNA PLAČA'!#REF!</f>
        <v>#REF!</v>
      </c>
      <c r="AC643" s="32" t="e">
        <f>IF(LEN('OSNOVNA PLAČA'!#REF!)&gt;0,CONCATENATE(TEXT('OSNOVNA PLAČA'!#REF!,0),"    ",   'OSNOVNA PLAČA'!#REF!),"")</f>
        <v>#REF!</v>
      </c>
    </row>
    <row r="644" spans="26:29" x14ac:dyDescent="0.25">
      <c r="Z644" s="6"/>
      <c r="AA644" s="32" t="e">
        <f>'OSNOVNA PLAČA'!#REF!</f>
        <v>#REF!</v>
      </c>
      <c r="AB644" s="32" t="e">
        <f>'OSNOVNA PLAČA'!#REF!</f>
        <v>#REF!</v>
      </c>
      <c r="AC644" s="32" t="e">
        <f>IF(LEN('OSNOVNA PLAČA'!#REF!)&gt;0,CONCATENATE(TEXT('OSNOVNA PLAČA'!#REF!,0),"    ",   'OSNOVNA PLAČA'!#REF!),"")</f>
        <v>#REF!</v>
      </c>
    </row>
    <row r="645" spans="26:29" x14ac:dyDescent="0.25">
      <c r="Z645" s="6"/>
      <c r="AA645" s="32" t="e">
        <f>'OSNOVNA PLAČA'!#REF!</f>
        <v>#REF!</v>
      </c>
      <c r="AB645" s="32" t="e">
        <f>'OSNOVNA PLAČA'!#REF!</f>
        <v>#REF!</v>
      </c>
      <c r="AC645" s="32" t="e">
        <f>IF(LEN('OSNOVNA PLAČA'!#REF!)&gt;0,CONCATENATE(TEXT('OSNOVNA PLAČA'!#REF!,0),"    ",   'OSNOVNA PLAČA'!#REF!),"")</f>
        <v>#REF!</v>
      </c>
    </row>
    <row r="646" spans="26:29" x14ac:dyDescent="0.25">
      <c r="Z646" s="6"/>
      <c r="AA646" s="32" t="e">
        <f>'OSNOVNA PLAČA'!#REF!</f>
        <v>#REF!</v>
      </c>
      <c r="AB646" s="32" t="e">
        <f>'OSNOVNA PLAČA'!#REF!</f>
        <v>#REF!</v>
      </c>
      <c r="AC646" s="32" t="e">
        <f>IF(LEN('OSNOVNA PLAČA'!#REF!)&gt;0,CONCATENATE(TEXT('OSNOVNA PLAČA'!#REF!,0),"    ",   'OSNOVNA PLAČA'!#REF!),"")</f>
        <v>#REF!</v>
      </c>
    </row>
    <row r="647" spans="26:29" x14ac:dyDescent="0.25">
      <c r="Z647" s="6"/>
      <c r="AA647" s="32" t="e">
        <f>'OSNOVNA PLAČA'!#REF!</f>
        <v>#REF!</v>
      </c>
      <c r="AB647" s="32" t="e">
        <f>'OSNOVNA PLAČA'!#REF!</f>
        <v>#REF!</v>
      </c>
      <c r="AC647" s="32" t="e">
        <f>IF(LEN('OSNOVNA PLAČA'!#REF!)&gt;0,CONCATENATE(TEXT('OSNOVNA PLAČA'!#REF!,0),"    ",   'OSNOVNA PLAČA'!#REF!),"")</f>
        <v>#REF!</v>
      </c>
    </row>
    <row r="648" spans="26:29" x14ac:dyDescent="0.25">
      <c r="Z648" s="6"/>
      <c r="AA648" s="32" t="e">
        <f>'OSNOVNA PLAČA'!#REF!</f>
        <v>#REF!</v>
      </c>
      <c r="AB648" s="32" t="e">
        <f>'OSNOVNA PLAČA'!#REF!</f>
        <v>#REF!</v>
      </c>
      <c r="AC648" s="32" t="e">
        <f>IF(LEN('OSNOVNA PLAČA'!#REF!)&gt;0,CONCATENATE(TEXT('OSNOVNA PLAČA'!#REF!,0),"    ",   'OSNOVNA PLAČA'!#REF!),"")</f>
        <v>#REF!</v>
      </c>
    </row>
    <row r="649" spans="26:29" x14ac:dyDescent="0.25">
      <c r="Z649" s="6"/>
      <c r="AA649" s="32" t="e">
        <f>'OSNOVNA PLAČA'!#REF!</f>
        <v>#REF!</v>
      </c>
      <c r="AB649" s="32" t="e">
        <f>'OSNOVNA PLAČA'!#REF!</f>
        <v>#REF!</v>
      </c>
      <c r="AC649" s="32" t="e">
        <f>IF(LEN('OSNOVNA PLAČA'!#REF!)&gt;0,CONCATENATE(TEXT('OSNOVNA PLAČA'!#REF!,0),"    ",   'OSNOVNA PLAČA'!#REF!),"")</f>
        <v>#REF!</v>
      </c>
    </row>
    <row r="650" spans="26:29" x14ac:dyDescent="0.25">
      <c r="Z650" s="6"/>
      <c r="AA650" s="32" t="e">
        <f>'OSNOVNA PLAČA'!#REF!</f>
        <v>#REF!</v>
      </c>
      <c r="AB650" s="32" t="e">
        <f>'OSNOVNA PLAČA'!#REF!</f>
        <v>#REF!</v>
      </c>
      <c r="AC650" s="32" t="e">
        <f>IF(LEN('OSNOVNA PLAČA'!#REF!)&gt;0,CONCATENATE(TEXT('OSNOVNA PLAČA'!#REF!,0),"    ",   'OSNOVNA PLAČA'!#REF!),"")</f>
        <v>#REF!</v>
      </c>
    </row>
    <row r="651" spans="26:29" x14ac:dyDescent="0.25">
      <c r="Z651" s="6"/>
      <c r="AA651" s="32" t="e">
        <f>'OSNOVNA PLAČA'!#REF!</f>
        <v>#REF!</v>
      </c>
      <c r="AB651" s="32" t="e">
        <f>'OSNOVNA PLAČA'!#REF!</f>
        <v>#REF!</v>
      </c>
      <c r="AC651" s="32" t="e">
        <f>IF(LEN('OSNOVNA PLAČA'!#REF!)&gt;0,CONCATENATE(TEXT('OSNOVNA PLAČA'!#REF!,0),"    ",   'OSNOVNA PLAČA'!#REF!),"")</f>
        <v>#REF!</v>
      </c>
    </row>
    <row r="652" spans="26:29" x14ac:dyDescent="0.25">
      <c r="Z652" s="6"/>
      <c r="AA652" s="32" t="e">
        <f>'OSNOVNA PLAČA'!#REF!</f>
        <v>#REF!</v>
      </c>
      <c r="AB652" s="32" t="e">
        <f>'OSNOVNA PLAČA'!#REF!</f>
        <v>#REF!</v>
      </c>
      <c r="AC652" s="32" t="e">
        <f>IF(LEN('OSNOVNA PLAČA'!#REF!)&gt;0,CONCATENATE(TEXT('OSNOVNA PLAČA'!#REF!,0),"    ",   'OSNOVNA PLAČA'!#REF!),"")</f>
        <v>#REF!</v>
      </c>
    </row>
    <row r="653" spans="26:29" x14ac:dyDescent="0.25">
      <c r="Z653" s="6"/>
      <c r="AA653" s="32" t="e">
        <f>'OSNOVNA PLAČA'!#REF!</f>
        <v>#REF!</v>
      </c>
      <c r="AB653" s="32" t="e">
        <f>'OSNOVNA PLAČA'!#REF!</f>
        <v>#REF!</v>
      </c>
      <c r="AC653" s="32" t="e">
        <f>IF(LEN('OSNOVNA PLAČA'!#REF!)&gt;0,CONCATENATE(TEXT('OSNOVNA PLAČA'!#REF!,0),"    ",   'OSNOVNA PLAČA'!#REF!),"")</f>
        <v>#REF!</v>
      </c>
    </row>
    <row r="654" spans="26:29" x14ac:dyDescent="0.25">
      <c r="Z654" s="6"/>
      <c r="AA654" s="32" t="e">
        <f>'OSNOVNA PLAČA'!#REF!</f>
        <v>#REF!</v>
      </c>
      <c r="AB654" s="32" t="e">
        <f>'OSNOVNA PLAČA'!#REF!</f>
        <v>#REF!</v>
      </c>
      <c r="AC654" s="32" t="e">
        <f>IF(LEN('OSNOVNA PLAČA'!#REF!)&gt;0,CONCATENATE(TEXT('OSNOVNA PLAČA'!#REF!,0),"    ",   'OSNOVNA PLAČA'!#REF!),"")</f>
        <v>#REF!</v>
      </c>
    </row>
    <row r="655" spans="26:29" x14ac:dyDescent="0.25">
      <c r="Z655" s="6"/>
      <c r="AA655" s="32" t="e">
        <f>'OSNOVNA PLAČA'!#REF!</f>
        <v>#REF!</v>
      </c>
      <c r="AB655" s="32" t="e">
        <f>'OSNOVNA PLAČA'!#REF!</f>
        <v>#REF!</v>
      </c>
      <c r="AC655" s="32" t="e">
        <f>IF(LEN('OSNOVNA PLAČA'!#REF!)&gt;0,CONCATENATE(TEXT('OSNOVNA PLAČA'!#REF!,0),"    ",   'OSNOVNA PLAČA'!#REF!),"")</f>
        <v>#REF!</v>
      </c>
    </row>
    <row r="656" spans="26:29" x14ac:dyDescent="0.25">
      <c r="Z656" s="6"/>
      <c r="AA656" s="32" t="e">
        <f>'OSNOVNA PLAČA'!#REF!</f>
        <v>#REF!</v>
      </c>
      <c r="AB656" s="32" t="e">
        <f>'OSNOVNA PLAČA'!#REF!</f>
        <v>#REF!</v>
      </c>
      <c r="AC656" s="32" t="e">
        <f>IF(LEN('OSNOVNA PLAČA'!#REF!)&gt;0,CONCATENATE(TEXT('OSNOVNA PLAČA'!#REF!,0),"    ",   'OSNOVNA PLAČA'!#REF!),"")</f>
        <v>#REF!</v>
      </c>
    </row>
    <row r="657" spans="26:29" x14ac:dyDescent="0.25">
      <c r="Z657" s="6"/>
      <c r="AA657" s="32" t="e">
        <f>'OSNOVNA PLAČA'!#REF!</f>
        <v>#REF!</v>
      </c>
      <c r="AB657" s="32" t="e">
        <f>'OSNOVNA PLAČA'!#REF!</f>
        <v>#REF!</v>
      </c>
      <c r="AC657" s="32" t="e">
        <f>IF(LEN('OSNOVNA PLAČA'!#REF!)&gt;0,CONCATENATE(TEXT('OSNOVNA PLAČA'!#REF!,0),"    ",   'OSNOVNA PLAČA'!#REF!),"")</f>
        <v>#REF!</v>
      </c>
    </row>
    <row r="658" spans="26:29" x14ac:dyDescent="0.25">
      <c r="Z658" s="6"/>
      <c r="AA658" s="32" t="e">
        <f>'OSNOVNA PLAČA'!#REF!</f>
        <v>#REF!</v>
      </c>
      <c r="AB658" s="32" t="e">
        <f>'OSNOVNA PLAČA'!#REF!</f>
        <v>#REF!</v>
      </c>
      <c r="AC658" s="32" t="e">
        <f>IF(LEN('OSNOVNA PLAČA'!#REF!)&gt;0,CONCATENATE(TEXT('OSNOVNA PLAČA'!#REF!,0),"    ",   'OSNOVNA PLAČA'!#REF!),"")</f>
        <v>#REF!</v>
      </c>
    </row>
    <row r="659" spans="26:29" x14ac:dyDescent="0.25">
      <c r="Z659" s="6"/>
      <c r="AA659" s="32" t="e">
        <f>'OSNOVNA PLAČA'!#REF!</f>
        <v>#REF!</v>
      </c>
      <c r="AB659" s="32" t="e">
        <f>'OSNOVNA PLAČA'!#REF!</f>
        <v>#REF!</v>
      </c>
      <c r="AC659" s="32" t="e">
        <f>IF(LEN('OSNOVNA PLAČA'!#REF!)&gt;0,CONCATENATE(TEXT('OSNOVNA PLAČA'!#REF!,0),"    ",   'OSNOVNA PLAČA'!#REF!),"")</f>
        <v>#REF!</v>
      </c>
    </row>
    <row r="660" spans="26:29" x14ac:dyDescent="0.25">
      <c r="Z660" s="6"/>
      <c r="AA660" s="32" t="e">
        <f>'OSNOVNA PLAČA'!#REF!</f>
        <v>#REF!</v>
      </c>
      <c r="AB660" s="32" t="e">
        <f>'OSNOVNA PLAČA'!#REF!</f>
        <v>#REF!</v>
      </c>
      <c r="AC660" s="32" t="e">
        <f>IF(LEN('OSNOVNA PLAČA'!#REF!)&gt;0,CONCATENATE(TEXT('OSNOVNA PLAČA'!#REF!,0),"    ",   'OSNOVNA PLAČA'!#REF!),"")</f>
        <v>#REF!</v>
      </c>
    </row>
    <row r="661" spans="26:29" x14ac:dyDescent="0.25">
      <c r="Z661" s="6"/>
      <c r="AA661" s="32" t="e">
        <f>'OSNOVNA PLAČA'!#REF!</f>
        <v>#REF!</v>
      </c>
      <c r="AB661" s="32" t="e">
        <f>'OSNOVNA PLAČA'!#REF!</f>
        <v>#REF!</v>
      </c>
      <c r="AC661" s="32" t="e">
        <f>IF(LEN('OSNOVNA PLAČA'!#REF!)&gt;0,CONCATENATE(TEXT('OSNOVNA PLAČA'!#REF!,0),"    ",   'OSNOVNA PLAČA'!#REF!),"")</f>
        <v>#REF!</v>
      </c>
    </row>
    <row r="662" spans="26:29" x14ac:dyDescent="0.25">
      <c r="Z662" s="6"/>
      <c r="AA662" s="32" t="e">
        <f>'OSNOVNA PLAČA'!#REF!</f>
        <v>#REF!</v>
      </c>
      <c r="AB662" s="32" t="e">
        <f>'OSNOVNA PLAČA'!#REF!</f>
        <v>#REF!</v>
      </c>
      <c r="AC662" s="32" t="e">
        <f>IF(LEN('OSNOVNA PLAČA'!#REF!)&gt;0,CONCATENATE(TEXT('OSNOVNA PLAČA'!#REF!,0),"    ",   'OSNOVNA PLAČA'!#REF!),"")</f>
        <v>#REF!</v>
      </c>
    </row>
    <row r="663" spans="26:29" x14ac:dyDescent="0.25">
      <c r="Z663" s="6"/>
      <c r="AA663" s="32" t="e">
        <f>'OSNOVNA PLAČA'!#REF!</f>
        <v>#REF!</v>
      </c>
      <c r="AB663" s="32" t="e">
        <f>'OSNOVNA PLAČA'!#REF!</f>
        <v>#REF!</v>
      </c>
      <c r="AC663" s="32" t="e">
        <f>IF(LEN('OSNOVNA PLAČA'!#REF!)&gt;0,CONCATENATE(TEXT('OSNOVNA PLAČA'!#REF!,0),"    ",   'OSNOVNA PLAČA'!#REF!),"")</f>
        <v>#REF!</v>
      </c>
    </row>
    <row r="664" spans="26:29" x14ac:dyDescent="0.25">
      <c r="Z664" s="6"/>
      <c r="AA664" s="32" t="e">
        <f>'OSNOVNA PLAČA'!#REF!</f>
        <v>#REF!</v>
      </c>
      <c r="AB664" s="32" t="e">
        <f>'OSNOVNA PLAČA'!#REF!</f>
        <v>#REF!</v>
      </c>
      <c r="AC664" s="32" t="e">
        <f>IF(LEN('OSNOVNA PLAČA'!#REF!)&gt;0,CONCATENATE(TEXT('OSNOVNA PLAČA'!#REF!,0),"    ",   'OSNOVNA PLAČA'!#REF!),"")</f>
        <v>#REF!</v>
      </c>
    </row>
    <row r="665" spans="26:29" x14ac:dyDescent="0.25">
      <c r="Z665" s="6"/>
      <c r="AA665" s="32" t="e">
        <f>'OSNOVNA PLAČA'!#REF!</f>
        <v>#REF!</v>
      </c>
      <c r="AB665" s="32" t="e">
        <f>'OSNOVNA PLAČA'!#REF!</f>
        <v>#REF!</v>
      </c>
      <c r="AC665" s="32" t="e">
        <f>IF(LEN('OSNOVNA PLAČA'!#REF!)&gt;0,CONCATENATE(TEXT('OSNOVNA PLAČA'!#REF!,0),"    ",   'OSNOVNA PLAČA'!#REF!),"")</f>
        <v>#REF!</v>
      </c>
    </row>
    <row r="666" spans="26:29" x14ac:dyDescent="0.25">
      <c r="Z666" s="6"/>
      <c r="AA666" s="32" t="e">
        <f>'OSNOVNA PLAČA'!#REF!</f>
        <v>#REF!</v>
      </c>
      <c r="AB666" s="32" t="e">
        <f>'OSNOVNA PLAČA'!#REF!</f>
        <v>#REF!</v>
      </c>
      <c r="AC666" s="32" t="e">
        <f>IF(LEN('OSNOVNA PLAČA'!#REF!)&gt;0,CONCATENATE(TEXT('OSNOVNA PLAČA'!#REF!,0),"    ",   'OSNOVNA PLAČA'!#REF!),"")</f>
        <v>#REF!</v>
      </c>
    </row>
    <row r="667" spans="26:29" x14ac:dyDescent="0.25">
      <c r="Z667" s="6"/>
      <c r="AA667" s="32" t="e">
        <f>'OSNOVNA PLAČA'!#REF!</f>
        <v>#REF!</v>
      </c>
      <c r="AB667" s="32" t="e">
        <f>'OSNOVNA PLAČA'!#REF!</f>
        <v>#REF!</v>
      </c>
      <c r="AC667" s="32" t="e">
        <f>IF(LEN('OSNOVNA PLAČA'!#REF!)&gt;0,CONCATENATE(TEXT('OSNOVNA PLAČA'!#REF!,0),"    ",   'OSNOVNA PLAČA'!#REF!),"")</f>
        <v>#REF!</v>
      </c>
    </row>
    <row r="668" spans="26:29" x14ac:dyDescent="0.25">
      <c r="Z668" s="6"/>
      <c r="AA668" s="32" t="e">
        <f>'OSNOVNA PLAČA'!#REF!</f>
        <v>#REF!</v>
      </c>
      <c r="AB668" s="32" t="e">
        <f>'OSNOVNA PLAČA'!#REF!</f>
        <v>#REF!</v>
      </c>
      <c r="AC668" s="32" t="e">
        <f>IF(LEN('OSNOVNA PLAČA'!#REF!)&gt;0,CONCATENATE(TEXT('OSNOVNA PLAČA'!#REF!,0),"    ",   'OSNOVNA PLAČA'!#REF!),"")</f>
        <v>#REF!</v>
      </c>
    </row>
    <row r="669" spans="26:29" x14ac:dyDescent="0.25">
      <c r="Z669" s="6"/>
      <c r="AA669" s="32" t="e">
        <f>'OSNOVNA PLAČA'!#REF!</f>
        <v>#REF!</v>
      </c>
      <c r="AB669" s="32" t="e">
        <f>'OSNOVNA PLAČA'!#REF!</f>
        <v>#REF!</v>
      </c>
      <c r="AC669" s="32" t="e">
        <f>IF(LEN('OSNOVNA PLAČA'!#REF!)&gt;0,CONCATENATE(TEXT('OSNOVNA PLAČA'!#REF!,0),"    ",   'OSNOVNA PLAČA'!#REF!),"")</f>
        <v>#REF!</v>
      </c>
    </row>
    <row r="670" spans="26:29" x14ac:dyDescent="0.25">
      <c r="Z670" s="6"/>
      <c r="AA670" s="32" t="e">
        <f>'OSNOVNA PLAČA'!#REF!</f>
        <v>#REF!</v>
      </c>
      <c r="AB670" s="32" t="e">
        <f>'OSNOVNA PLAČA'!#REF!</f>
        <v>#REF!</v>
      </c>
      <c r="AC670" s="32" t="e">
        <f>IF(LEN('OSNOVNA PLAČA'!#REF!)&gt;0,CONCATENATE(TEXT('OSNOVNA PLAČA'!#REF!,0),"    ",   'OSNOVNA PLAČA'!#REF!),"")</f>
        <v>#REF!</v>
      </c>
    </row>
    <row r="671" spans="26:29" x14ac:dyDescent="0.25">
      <c r="Z671" s="6"/>
      <c r="AA671" s="32" t="e">
        <f>'OSNOVNA PLAČA'!#REF!</f>
        <v>#REF!</v>
      </c>
      <c r="AB671" s="32" t="e">
        <f>'OSNOVNA PLAČA'!#REF!</f>
        <v>#REF!</v>
      </c>
      <c r="AC671" s="32" t="e">
        <f>IF(LEN('OSNOVNA PLAČA'!#REF!)&gt;0,CONCATENATE(TEXT('OSNOVNA PLAČA'!#REF!,0),"    ",   'OSNOVNA PLAČA'!#REF!),"")</f>
        <v>#REF!</v>
      </c>
    </row>
    <row r="672" spans="26:29" x14ac:dyDescent="0.25">
      <c r="Z672" s="6"/>
      <c r="AA672" s="32" t="e">
        <f>'OSNOVNA PLAČA'!#REF!</f>
        <v>#REF!</v>
      </c>
      <c r="AB672" s="32" t="e">
        <f>'OSNOVNA PLAČA'!#REF!</f>
        <v>#REF!</v>
      </c>
      <c r="AC672" s="32" t="e">
        <f>IF(LEN('OSNOVNA PLAČA'!#REF!)&gt;0,CONCATENATE(TEXT('OSNOVNA PLAČA'!#REF!,0),"    ",   'OSNOVNA PLAČA'!#REF!),"")</f>
        <v>#REF!</v>
      </c>
    </row>
    <row r="673" spans="26:29" x14ac:dyDescent="0.25">
      <c r="Z673" s="6"/>
      <c r="AA673" s="32" t="e">
        <f>'OSNOVNA PLAČA'!#REF!</f>
        <v>#REF!</v>
      </c>
      <c r="AB673" s="32" t="e">
        <f>'OSNOVNA PLAČA'!#REF!</f>
        <v>#REF!</v>
      </c>
      <c r="AC673" s="32" t="e">
        <f>IF(LEN('OSNOVNA PLAČA'!#REF!)&gt;0,CONCATENATE(TEXT('OSNOVNA PLAČA'!#REF!,0),"    ",   'OSNOVNA PLAČA'!#REF!),"")</f>
        <v>#REF!</v>
      </c>
    </row>
    <row r="674" spans="26:29" x14ac:dyDescent="0.25">
      <c r="Z674" s="6"/>
      <c r="AA674" s="32" t="e">
        <f>'OSNOVNA PLAČA'!#REF!</f>
        <v>#REF!</v>
      </c>
      <c r="AB674" s="32" t="e">
        <f>'OSNOVNA PLAČA'!#REF!</f>
        <v>#REF!</v>
      </c>
      <c r="AC674" s="32" t="e">
        <f>IF(LEN('OSNOVNA PLAČA'!#REF!)&gt;0,CONCATENATE(TEXT('OSNOVNA PLAČA'!#REF!,0),"    ",   'OSNOVNA PLAČA'!#REF!),"")</f>
        <v>#REF!</v>
      </c>
    </row>
    <row r="675" spans="26:29" x14ac:dyDescent="0.25">
      <c r="Z675" s="6"/>
      <c r="AA675" s="32" t="e">
        <f>'OSNOVNA PLAČA'!#REF!</f>
        <v>#REF!</v>
      </c>
      <c r="AB675" s="32" t="e">
        <f>'OSNOVNA PLAČA'!#REF!</f>
        <v>#REF!</v>
      </c>
      <c r="AC675" s="32" t="e">
        <f>IF(LEN('OSNOVNA PLAČA'!#REF!)&gt;0,CONCATENATE(TEXT('OSNOVNA PLAČA'!#REF!,0),"    ",   'OSNOVNA PLAČA'!#REF!),"")</f>
        <v>#REF!</v>
      </c>
    </row>
    <row r="676" spans="26:29" x14ac:dyDescent="0.25">
      <c r="Z676" s="6"/>
      <c r="AA676" s="32" t="e">
        <f>'OSNOVNA PLAČA'!#REF!</f>
        <v>#REF!</v>
      </c>
      <c r="AB676" s="32" t="e">
        <f>'OSNOVNA PLAČA'!#REF!</f>
        <v>#REF!</v>
      </c>
      <c r="AC676" s="32" t="e">
        <f>IF(LEN('OSNOVNA PLAČA'!#REF!)&gt;0,CONCATENATE(TEXT('OSNOVNA PLAČA'!#REF!,0),"    ",   'OSNOVNA PLAČA'!#REF!),"")</f>
        <v>#REF!</v>
      </c>
    </row>
    <row r="677" spans="26:29" x14ac:dyDescent="0.25">
      <c r="Z677" s="6"/>
      <c r="AA677" s="32" t="e">
        <f>'OSNOVNA PLAČA'!#REF!</f>
        <v>#REF!</v>
      </c>
      <c r="AB677" s="32" t="e">
        <f>'OSNOVNA PLAČA'!#REF!</f>
        <v>#REF!</v>
      </c>
      <c r="AC677" s="32" t="e">
        <f>IF(LEN('OSNOVNA PLAČA'!#REF!)&gt;0,CONCATENATE(TEXT('OSNOVNA PLAČA'!#REF!,0),"    ",   'OSNOVNA PLAČA'!#REF!),"")</f>
        <v>#REF!</v>
      </c>
    </row>
    <row r="678" spans="26:29" x14ac:dyDescent="0.25">
      <c r="Z678" s="6"/>
      <c r="AA678" s="32" t="e">
        <f>'OSNOVNA PLAČA'!#REF!</f>
        <v>#REF!</v>
      </c>
      <c r="AB678" s="32" t="e">
        <f>'OSNOVNA PLAČA'!#REF!</f>
        <v>#REF!</v>
      </c>
      <c r="AC678" s="32" t="e">
        <f>IF(LEN('OSNOVNA PLAČA'!#REF!)&gt;0,CONCATENATE(TEXT('OSNOVNA PLAČA'!#REF!,0),"    ",   'OSNOVNA PLAČA'!#REF!),"")</f>
        <v>#REF!</v>
      </c>
    </row>
    <row r="679" spans="26:29" x14ac:dyDescent="0.25">
      <c r="Z679" s="6"/>
      <c r="AA679" s="32" t="e">
        <f>'OSNOVNA PLAČA'!#REF!</f>
        <v>#REF!</v>
      </c>
      <c r="AB679" s="32" t="e">
        <f>'OSNOVNA PLAČA'!#REF!</f>
        <v>#REF!</v>
      </c>
      <c r="AC679" s="32" t="e">
        <f>IF(LEN('OSNOVNA PLAČA'!#REF!)&gt;0,CONCATENATE(TEXT('OSNOVNA PLAČA'!#REF!,0),"    ",   'OSNOVNA PLAČA'!#REF!),"")</f>
        <v>#REF!</v>
      </c>
    </row>
    <row r="680" spans="26:29" x14ac:dyDescent="0.25">
      <c r="Z680" s="6"/>
      <c r="AA680" s="32" t="e">
        <f>'OSNOVNA PLAČA'!#REF!</f>
        <v>#REF!</v>
      </c>
      <c r="AB680" s="32" t="e">
        <f>'OSNOVNA PLAČA'!#REF!</f>
        <v>#REF!</v>
      </c>
      <c r="AC680" s="32" t="e">
        <f>IF(LEN('OSNOVNA PLAČA'!#REF!)&gt;0,CONCATENATE(TEXT('OSNOVNA PLAČA'!#REF!,0),"    ",   'OSNOVNA PLAČA'!#REF!),"")</f>
        <v>#REF!</v>
      </c>
    </row>
    <row r="681" spans="26:29" x14ac:dyDescent="0.25">
      <c r="Z681" s="6"/>
      <c r="AA681" s="32" t="e">
        <f>'OSNOVNA PLAČA'!#REF!</f>
        <v>#REF!</v>
      </c>
      <c r="AB681" s="32" t="e">
        <f>'OSNOVNA PLAČA'!#REF!</f>
        <v>#REF!</v>
      </c>
      <c r="AC681" s="32" t="e">
        <f>IF(LEN('OSNOVNA PLAČA'!#REF!)&gt;0,CONCATENATE(TEXT('OSNOVNA PLAČA'!#REF!,0),"    ",   'OSNOVNA PLAČA'!#REF!),"")</f>
        <v>#REF!</v>
      </c>
    </row>
    <row r="682" spans="26:29" x14ac:dyDescent="0.25">
      <c r="Z682" s="6"/>
      <c r="AA682" s="32" t="e">
        <f>'OSNOVNA PLAČA'!#REF!</f>
        <v>#REF!</v>
      </c>
      <c r="AB682" s="32" t="e">
        <f>'OSNOVNA PLAČA'!#REF!</f>
        <v>#REF!</v>
      </c>
      <c r="AC682" s="32" t="e">
        <f>IF(LEN('OSNOVNA PLAČA'!#REF!)&gt;0,CONCATENATE(TEXT('OSNOVNA PLAČA'!#REF!,0),"    ",   'OSNOVNA PLAČA'!#REF!),"")</f>
        <v>#REF!</v>
      </c>
    </row>
    <row r="683" spans="26:29" x14ac:dyDescent="0.25">
      <c r="Z683" s="6"/>
      <c r="AA683" s="32" t="e">
        <f>'OSNOVNA PLAČA'!#REF!</f>
        <v>#REF!</v>
      </c>
      <c r="AB683" s="32" t="e">
        <f>'OSNOVNA PLAČA'!#REF!</f>
        <v>#REF!</v>
      </c>
      <c r="AC683" s="32" t="e">
        <f>IF(LEN('OSNOVNA PLAČA'!#REF!)&gt;0,CONCATENATE(TEXT('OSNOVNA PLAČA'!#REF!,0),"    ",   'OSNOVNA PLAČA'!#REF!),"")</f>
        <v>#REF!</v>
      </c>
    </row>
    <row r="684" spans="26:29" x14ac:dyDescent="0.25">
      <c r="Z684" s="6"/>
      <c r="AA684" s="32" t="e">
        <f>'OSNOVNA PLAČA'!#REF!</f>
        <v>#REF!</v>
      </c>
      <c r="AB684" s="32" t="e">
        <f>'OSNOVNA PLAČA'!#REF!</f>
        <v>#REF!</v>
      </c>
      <c r="AC684" s="32" t="e">
        <f>IF(LEN('OSNOVNA PLAČA'!#REF!)&gt;0,CONCATENATE(TEXT('OSNOVNA PLAČA'!#REF!,0),"    ",   'OSNOVNA PLAČA'!#REF!),"")</f>
        <v>#REF!</v>
      </c>
    </row>
    <row r="685" spans="26:29" x14ac:dyDescent="0.25">
      <c r="Z685" s="6"/>
      <c r="AA685" s="32" t="e">
        <f>'OSNOVNA PLAČA'!#REF!</f>
        <v>#REF!</v>
      </c>
      <c r="AB685" s="32" t="e">
        <f>'OSNOVNA PLAČA'!#REF!</f>
        <v>#REF!</v>
      </c>
      <c r="AC685" s="32" t="e">
        <f>IF(LEN('OSNOVNA PLAČA'!#REF!)&gt;0,CONCATENATE(TEXT('OSNOVNA PLAČA'!#REF!,0),"    ",   'OSNOVNA PLAČA'!#REF!),"")</f>
        <v>#REF!</v>
      </c>
    </row>
    <row r="686" spans="26:29" x14ac:dyDescent="0.25">
      <c r="Z686" s="6"/>
      <c r="AA686" s="32" t="e">
        <f>'OSNOVNA PLAČA'!#REF!</f>
        <v>#REF!</v>
      </c>
      <c r="AB686" s="32" t="e">
        <f>'OSNOVNA PLAČA'!#REF!</f>
        <v>#REF!</v>
      </c>
      <c r="AC686" s="32" t="e">
        <f>IF(LEN('OSNOVNA PLAČA'!#REF!)&gt;0,CONCATENATE(TEXT('OSNOVNA PLAČA'!#REF!,0),"    ",   'OSNOVNA PLAČA'!#REF!),"")</f>
        <v>#REF!</v>
      </c>
    </row>
    <row r="687" spans="26:29" x14ac:dyDescent="0.25">
      <c r="Z687" s="6"/>
      <c r="AA687" s="32" t="e">
        <f>'OSNOVNA PLAČA'!#REF!</f>
        <v>#REF!</v>
      </c>
      <c r="AB687" s="32" t="e">
        <f>'OSNOVNA PLAČA'!#REF!</f>
        <v>#REF!</v>
      </c>
      <c r="AC687" s="32" t="e">
        <f>IF(LEN('OSNOVNA PLAČA'!#REF!)&gt;0,CONCATENATE(TEXT('OSNOVNA PLAČA'!#REF!,0),"    ",   'OSNOVNA PLAČA'!#REF!),"")</f>
        <v>#REF!</v>
      </c>
    </row>
    <row r="688" spans="26:29" x14ac:dyDescent="0.25">
      <c r="Z688" s="6"/>
      <c r="AA688" s="32" t="e">
        <f>'OSNOVNA PLAČA'!#REF!</f>
        <v>#REF!</v>
      </c>
      <c r="AB688" s="32" t="e">
        <f>'OSNOVNA PLAČA'!#REF!</f>
        <v>#REF!</v>
      </c>
      <c r="AC688" s="32" t="e">
        <f>IF(LEN('OSNOVNA PLAČA'!#REF!)&gt;0,CONCATENATE(TEXT('OSNOVNA PLAČA'!#REF!,0),"    ",   'OSNOVNA PLAČA'!#REF!),"")</f>
        <v>#REF!</v>
      </c>
    </row>
    <row r="689" spans="26:29" x14ac:dyDescent="0.25">
      <c r="Z689" s="6"/>
      <c r="AA689" s="32" t="e">
        <f>'OSNOVNA PLAČA'!#REF!</f>
        <v>#REF!</v>
      </c>
      <c r="AB689" s="32" t="e">
        <f>'OSNOVNA PLAČA'!#REF!</f>
        <v>#REF!</v>
      </c>
      <c r="AC689" s="32" t="e">
        <f>IF(LEN('OSNOVNA PLAČA'!#REF!)&gt;0,CONCATENATE(TEXT('OSNOVNA PLAČA'!#REF!,0),"    ",   'OSNOVNA PLAČA'!#REF!),"")</f>
        <v>#REF!</v>
      </c>
    </row>
    <row r="690" spans="26:29" x14ac:dyDescent="0.25">
      <c r="Z690" s="6"/>
      <c r="AA690" s="32" t="e">
        <f>'OSNOVNA PLAČA'!#REF!</f>
        <v>#REF!</v>
      </c>
      <c r="AB690" s="32" t="e">
        <f>'OSNOVNA PLAČA'!#REF!</f>
        <v>#REF!</v>
      </c>
      <c r="AC690" s="32" t="e">
        <f>IF(LEN('OSNOVNA PLAČA'!#REF!)&gt;0,CONCATENATE(TEXT('OSNOVNA PLAČA'!#REF!,0),"    ",   'OSNOVNA PLAČA'!#REF!),"")</f>
        <v>#REF!</v>
      </c>
    </row>
    <row r="691" spans="26:29" x14ac:dyDescent="0.25">
      <c r="Z691" s="6"/>
      <c r="AA691" s="32" t="e">
        <f>'OSNOVNA PLAČA'!#REF!</f>
        <v>#REF!</v>
      </c>
      <c r="AB691" s="32" t="e">
        <f>'OSNOVNA PLAČA'!#REF!</f>
        <v>#REF!</v>
      </c>
      <c r="AC691" s="32" t="e">
        <f>IF(LEN('OSNOVNA PLAČA'!#REF!)&gt;0,CONCATENATE(TEXT('OSNOVNA PLAČA'!#REF!,0),"    ",   'OSNOVNA PLAČA'!#REF!),"")</f>
        <v>#REF!</v>
      </c>
    </row>
    <row r="692" spans="26:29" x14ac:dyDescent="0.25">
      <c r="Z692" s="6"/>
      <c r="AA692" s="32" t="e">
        <f>'OSNOVNA PLAČA'!#REF!</f>
        <v>#REF!</v>
      </c>
      <c r="AB692" s="32" t="e">
        <f>'OSNOVNA PLAČA'!#REF!</f>
        <v>#REF!</v>
      </c>
      <c r="AC692" s="32" t="e">
        <f>IF(LEN('OSNOVNA PLAČA'!#REF!)&gt;0,CONCATENATE(TEXT('OSNOVNA PLAČA'!#REF!,0),"    ",   'OSNOVNA PLAČA'!#REF!),"")</f>
        <v>#REF!</v>
      </c>
    </row>
    <row r="693" spans="26:29" x14ac:dyDescent="0.25">
      <c r="Z693" s="6"/>
      <c r="AA693" s="32" t="e">
        <f>'OSNOVNA PLAČA'!#REF!</f>
        <v>#REF!</v>
      </c>
      <c r="AB693" s="32" t="e">
        <f>'OSNOVNA PLAČA'!#REF!</f>
        <v>#REF!</v>
      </c>
      <c r="AC693" s="32" t="e">
        <f>IF(LEN('OSNOVNA PLAČA'!#REF!)&gt;0,CONCATENATE(TEXT('OSNOVNA PLAČA'!#REF!,0),"    ",   'OSNOVNA PLAČA'!#REF!),"")</f>
        <v>#REF!</v>
      </c>
    </row>
    <row r="694" spans="26:29" x14ac:dyDescent="0.25">
      <c r="Z694" s="6"/>
      <c r="AA694" s="32" t="e">
        <f>'OSNOVNA PLAČA'!#REF!</f>
        <v>#REF!</v>
      </c>
      <c r="AB694" s="32" t="e">
        <f>'OSNOVNA PLAČA'!#REF!</f>
        <v>#REF!</v>
      </c>
      <c r="AC694" s="32" t="e">
        <f>IF(LEN('OSNOVNA PLAČA'!#REF!)&gt;0,CONCATENATE(TEXT('OSNOVNA PLAČA'!#REF!,0),"    ",   'OSNOVNA PLAČA'!#REF!),"")</f>
        <v>#REF!</v>
      </c>
    </row>
    <row r="695" spans="26:29" x14ac:dyDescent="0.25">
      <c r="Z695" s="6"/>
      <c r="AA695" s="32" t="e">
        <f>'OSNOVNA PLAČA'!#REF!</f>
        <v>#REF!</v>
      </c>
      <c r="AB695" s="32" t="e">
        <f>'OSNOVNA PLAČA'!#REF!</f>
        <v>#REF!</v>
      </c>
      <c r="AC695" s="32" t="e">
        <f>IF(LEN('OSNOVNA PLAČA'!#REF!)&gt;0,CONCATENATE(TEXT('OSNOVNA PLAČA'!#REF!,0),"    ",   'OSNOVNA PLAČA'!#REF!),"")</f>
        <v>#REF!</v>
      </c>
    </row>
    <row r="696" spans="26:29" x14ac:dyDescent="0.25">
      <c r="Z696" s="6"/>
      <c r="AA696" s="32" t="e">
        <f>'OSNOVNA PLAČA'!#REF!</f>
        <v>#REF!</v>
      </c>
      <c r="AB696" s="32" t="e">
        <f>'OSNOVNA PLAČA'!#REF!</f>
        <v>#REF!</v>
      </c>
      <c r="AC696" s="32" t="e">
        <f>IF(LEN('OSNOVNA PLAČA'!#REF!)&gt;0,CONCATENATE(TEXT('OSNOVNA PLAČA'!#REF!,0),"    ",   'OSNOVNA PLAČA'!#REF!),"")</f>
        <v>#REF!</v>
      </c>
    </row>
    <row r="697" spans="26:29" x14ac:dyDescent="0.25">
      <c r="Z697" s="6"/>
      <c r="AA697" s="32" t="e">
        <f>'OSNOVNA PLAČA'!#REF!</f>
        <v>#REF!</v>
      </c>
      <c r="AB697" s="32" t="e">
        <f>'OSNOVNA PLAČA'!#REF!</f>
        <v>#REF!</v>
      </c>
      <c r="AC697" s="32" t="e">
        <f>IF(LEN('OSNOVNA PLAČA'!#REF!)&gt;0,CONCATENATE(TEXT('OSNOVNA PLAČA'!#REF!,0),"    ",   'OSNOVNA PLAČA'!#REF!),"")</f>
        <v>#REF!</v>
      </c>
    </row>
    <row r="698" spans="26:29" x14ac:dyDescent="0.25">
      <c r="Z698" s="6"/>
      <c r="AA698" s="32" t="e">
        <f>'OSNOVNA PLAČA'!#REF!</f>
        <v>#REF!</v>
      </c>
      <c r="AB698" s="32" t="e">
        <f>'OSNOVNA PLAČA'!#REF!</f>
        <v>#REF!</v>
      </c>
      <c r="AC698" s="32" t="e">
        <f>IF(LEN('OSNOVNA PLAČA'!#REF!)&gt;0,CONCATENATE(TEXT('OSNOVNA PLAČA'!#REF!,0),"    ",   'OSNOVNA PLAČA'!#REF!),"")</f>
        <v>#REF!</v>
      </c>
    </row>
    <row r="699" spans="26:29" x14ac:dyDescent="0.25">
      <c r="Z699" s="6"/>
      <c r="AA699" s="32" t="e">
        <f>'OSNOVNA PLAČA'!#REF!</f>
        <v>#REF!</v>
      </c>
      <c r="AB699" s="32" t="e">
        <f>'OSNOVNA PLAČA'!#REF!</f>
        <v>#REF!</v>
      </c>
      <c r="AC699" s="32" t="e">
        <f>IF(LEN('OSNOVNA PLAČA'!#REF!)&gt;0,CONCATENATE(TEXT('OSNOVNA PLAČA'!#REF!,0),"    ",   'OSNOVNA PLAČA'!#REF!),"")</f>
        <v>#REF!</v>
      </c>
    </row>
    <row r="700" spans="26:29" x14ac:dyDescent="0.25">
      <c r="Z700" s="6"/>
      <c r="AA700" s="32" t="e">
        <f>'OSNOVNA PLAČA'!#REF!</f>
        <v>#REF!</v>
      </c>
      <c r="AB700" s="32" t="e">
        <f>'OSNOVNA PLAČA'!#REF!</f>
        <v>#REF!</v>
      </c>
      <c r="AC700" s="32" t="e">
        <f>IF(LEN('OSNOVNA PLAČA'!#REF!)&gt;0,CONCATENATE(TEXT('OSNOVNA PLAČA'!#REF!,0),"    ",   'OSNOVNA PLAČA'!#REF!),"")</f>
        <v>#REF!</v>
      </c>
    </row>
    <row r="701" spans="26:29" x14ac:dyDescent="0.25">
      <c r="Z701" s="6"/>
      <c r="AA701" s="32" t="e">
        <f>'OSNOVNA PLAČA'!#REF!</f>
        <v>#REF!</v>
      </c>
      <c r="AB701" s="32" t="e">
        <f>'OSNOVNA PLAČA'!#REF!</f>
        <v>#REF!</v>
      </c>
      <c r="AC701" s="32" t="e">
        <f>IF(LEN('OSNOVNA PLAČA'!#REF!)&gt;0,CONCATENATE(TEXT('OSNOVNA PLAČA'!#REF!,0),"    ",   'OSNOVNA PLAČA'!#REF!),"")</f>
        <v>#REF!</v>
      </c>
    </row>
    <row r="702" spans="26:29" x14ac:dyDescent="0.25">
      <c r="Z702" s="6"/>
      <c r="AA702" s="32" t="e">
        <f>'OSNOVNA PLAČA'!#REF!</f>
        <v>#REF!</v>
      </c>
      <c r="AB702" s="32" t="e">
        <f>'OSNOVNA PLAČA'!#REF!</f>
        <v>#REF!</v>
      </c>
      <c r="AC702" s="32" t="e">
        <f>IF(LEN('OSNOVNA PLAČA'!#REF!)&gt;0,CONCATENATE(TEXT('OSNOVNA PLAČA'!#REF!,0),"    ",   'OSNOVNA PLAČA'!#REF!),"")</f>
        <v>#REF!</v>
      </c>
    </row>
    <row r="703" spans="26:29" x14ac:dyDescent="0.25">
      <c r="Z703" s="6"/>
      <c r="AA703" s="32" t="e">
        <f>'OSNOVNA PLAČA'!#REF!</f>
        <v>#REF!</v>
      </c>
      <c r="AB703" s="32" t="e">
        <f>'OSNOVNA PLAČA'!#REF!</f>
        <v>#REF!</v>
      </c>
      <c r="AC703" s="32" t="e">
        <f>IF(LEN('OSNOVNA PLAČA'!#REF!)&gt;0,CONCATENATE(TEXT('OSNOVNA PLAČA'!#REF!,0),"    ",   'OSNOVNA PLAČA'!#REF!),"")</f>
        <v>#REF!</v>
      </c>
    </row>
    <row r="704" spans="26:29" x14ac:dyDescent="0.25">
      <c r="Z704" s="6"/>
      <c r="AA704" s="32" t="e">
        <f>'OSNOVNA PLAČA'!#REF!</f>
        <v>#REF!</v>
      </c>
      <c r="AB704" s="32" t="e">
        <f>'OSNOVNA PLAČA'!#REF!</f>
        <v>#REF!</v>
      </c>
      <c r="AC704" s="32" t="e">
        <f>IF(LEN('OSNOVNA PLAČA'!#REF!)&gt;0,CONCATENATE(TEXT('OSNOVNA PLAČA'!#REF!,0),"    ",   'OSNOVNA PLAČA'!#REF!),"")</f>
        <v>#REF!</v>
      </c>
    </row>
    <row r="705" spans="26:29" x14ac:dyDescent="0.25">
      <c r="Z705" s="6"/>
      <c r="AA705" s="32" t="e">
        <f>'OSNOVNA PLAČA'!#REF!</f>
        <v>#REF!</v>
      </c>
      <c r="AB705" s="32" t="e">
        <f>'OSNOVNA PLAČA'!#REF!</f>
        <v>#REF!</v>
      </c>
      <c r="AC705" s="32" t="e">
        <f>IF(LEN('OSNOVNA PLAČA'!#REF!)&gt;0,CONCATENATE(TEXT('OSNOVNA PLAČA'!#REF!,0),"    ",   'OSNOVNA PLAČA'!#REF!),"")</f>
        <v>#REF!</v>
      </c>
    </row>
    <row r="706" spans="26:29" x14ac:dyDescent="0.25">
      <c r="Z706" s="6"/>
      <c r="AA706" s="32" t="e">
        <f>'OSNOVNA PLAČA'!#REF!</f>
        <v>#REF!</v>
      </c>
      <c r="AB706" s="32" t="e">
        <f>'OSNOVNA PLAČA'!#REF!</f>
        <v>#REF!</v>
      </c>
      <c r="AC706" s="32" t="e">
        <f>IF(LEN('OSNOVNA PLAČA'!#REF!)&gt;0,CONCATENATE(TEXT('OSNOVNA PLAČA'!#REF!,0),"    ",   'OSNOVNA PLAČA'!#REF!),"")</f>
        <v>#REF!</v>
      </c>
    </row>
    <row r="707" spans="26:29" x14ac:dyDescent="0.25">
      <c r="Z707" s="6"/>
      <c r="AA707" s="32" t="e">
        <f>'OSNOVNA PLAČA'!#REF!</f>
        <v>#REF!</v>
      </c>
      <c r="AB707" s="32" t="e">
        <f>'OSNOVNA PLAČA'!#REF!</f>
        <v>#REF!</v>
      </c>
      <c r="AC707" s="32" t="e">
        <f>IF(LEN('OSNOVNA PLAČA'!#REF!)&gt;0,CONCATENATE(TEXT('OSNOVNA PLAČA'!#REF!,0),"    ",   'OSNOVNA PLAČA'!#REF!),"")</f>
        <v>#REF!</v>
      </c>
    </row>
    <row r="708" spans="26:29" x14ac:dyDescent="0.25">
      <c r="Z708" s="6"/>
      <c r="AA708" s="32" t="e">
        <f>'OSNOVNA PLAČA'!#REF!</f>
        <v>#REF!</v>
      </c>
      <c r="AB708" s="32" t="e">
        <f>'OSNOVNA PLAČA'!#REF!</f>
        <v>#REF!</v>
      </c>
      <c r="AC708" s="32" t="e">
        <f>IF(LEN('OSNOVNA PLAČA'!#REF!)&gt;0,CONCATENATE(TEXT('OSNOVNA PLAČA'!#REF!,0),"    ",   'OSNOVNA PLAČA'!#REF!),"")</f>
        <v>#REF!</v>
      </c>
    </row>
    <row r="709" spans="26:29" x14ac:dyDescent="0.25">
      <c r="Z709" s="6"/>
      <c r="AA709" s="32" t="e">
        <f>'OSNOVNA PLAČA'!#REF!</f>
        <v>#REF!</v>
      </c>
      <c r="AB709" s="32" t="e">
        <f>'OSNOVNA PLAČA'!#REF!</f>
        <v>#REF!</v>
      </c>
      <c r="AC709" s="32" t="e">
        <f>IF(LEN('OSNOVNA PLAČA'!#REF!)&gt;0,CONCATENATE(TEXT('OSNOVNA PLAČA'!#REF!,0),"    ",   'OSNOVNA PLAČA'!#REF!),"")</f>
        <v>#REF!</v>
      </c>
    </row>
    <row r="710" spans="26:29" x14ac:dyDescent="0.25">
      <c r="Z710" s="6"/>
      <c r="AA710" s="32" t="e">
        <f>'OSNOVNA PLAČA'!#REF!</f>
        <v>#REF!</v>
      </c>
      <c r="AB710" s="32" t="e">
        <f>'OSNOVNA PLAČA'!#REF!</f>
        <v>#REF!</v>
      </c>
      <c r="AC710" s="32" t="e">
        <f>IF(LEN('OSNOVNA PLAČA'!#REF!)&gt;0,CONCATENATE(TEXT('OSNOVNA PLAČA'!#REF!,0),"    ",   'OSNOVNA PLAČA'!#REF!),"")</f>
        <v>#REF!</v>
      </c>
    </row>
    <row r="711" spans="26:29" x14ac:dyDescent="0.25">
      <c r="Z711" s="6"/>
      <c r="AA711" s="32" t="e">
        <f>'OSNOVNA PLAČA'!#REF!</f>
        <v>#REF!</v>
      </c>
      <c r="AB711" s="32" t="e">
        <f>'OSNOVNA PLAČA'!#REF!</f>
        <v>#REF!</v>
      </c>
      <c r="AC711" s="32" t="e">
        <f>IF(LEN('OSNOVNA PLAČA'!#REF!)&gt;0,CONCATENATE(TEXT('OSNOVNA PLAČA'!#REF!,0),"    ",   'OSNOVNA PLAČA'!#REF!),"")</f>
        <v>#REF!</v>
      </c>
    </row>
    <row r="712" spans="26:29" x14ac:dyDescent="0.25">
      <c r="Z712" s="6"/>
      <c r="AA712" s="32" t="e">
        <f>'OSNOVNA PLAČA'!#REF!</f>
        <v>#REF!</v>
      </c>
      <c r="AB712" s="32" t="e">
        <f>'OSNOVNA PLAČA'!#REF!</f>
        <v>#REF!</v>
      </c>
      <c r="AC712" s="32" t="e">
        <f>IF(LEN('OSNOVNA PLAČA'!#REF!)&gt;0,CONCATENATE(TEXT('OSNOVNA PLAČA'!#REF!,0),"    ",   'OSNOVNA PLAČA'!#REF!),"")</f>
        <v>#REF!</v>
      </c>
    </row>
    <row r="713" spans="26:29" x14ac:dyDescent="0.25">
      <c r="Z713" s="6"/>
      <c r="AA713" s="32" t="e">
        <f>'OSNOVNA PLAČA'!#REF!</f>
        <v>#REF!</v>
      </c>
      <c r="AB713" s="32" t="e">
        <f>'OSNOVNA PLAČA'!#REF!</f>
        <v>#REF!</v>
      </c>
      <c r="AC713" s="32" t="e">
        <f>IF(LEN('OSNOVNA PLAČA'!#REF!)&gt;0,CONCATENATE(TEXT('OSNOVNA PLAČA'!#REF!,0),"    ",   'OSNOVNA PLAČA'!#REF!),"")</f>
        <v>#REF!</v>
      </c>
    </row>
    <row r="714" spans="26:29" x14ac:dyDescent="0.25">
      <c r="Z714" s="6"/>
      <c r="AA714" s="32" t="e">
        <f>'OSNOVNA PLAČA'!#REF!</f>
        <v>#REF!</v>
      </c>
      <c r="AB714" s="32" t="e">
        <f>'OSNOVNA PLAČA'!#REF!</f>
        <v>#REF!</v>
      </c>
      <c r="AC714" s="32" t="e">
        <f>IF(LEN('OSNOVNA PLAČA'!#REF!)&gt;0,CONCATENATE(TEXT('OSNOVNA PLAČA'!#REF!,0),"    ",   'OSNOVNA PLAČA'!#REF!),"")</f>
        <v>#REF!</v>
      </c>
    </row>
    <row r="715" spans="26:29" x14ac:dyDescent="0.25">
      <c r="Z715" s="6"/>
      <c r="AA715" s="32" t="e">
        <f>'OSNOVNA PLAČA'!#REF!</f>
        <v>#REF!</v>
      </c>
      <c r="AB715" s="32" t="e">
        <f>'OSNOVNA PLAČA'!#REF!</f>
        <v>#REF!</v>
      </c>
      <c r="AC715" s="32" t="e">
        <f>IF(LEN('OSNOVNA PLAČA'!#REF!)&gt;0,CONCATENATE(TEXT('OSNOVNA PLAČA'!#REF!,0),"    ",   'OSNOVNA PLAČA'!#REF!),"")</f>
        <v>#REF!</v>
      </c>
    </row>
    <row r="716" spans="26:29" x14ac:dyDescent="0.25">
      <c r="Z716" s="6"/>
      <c r="AA716" s="32" t="e">
        <f>'OSNOVNA PLAČA'!#REF!</f>
        <v>#REF!</v>
      </c>
      <c r="AB716" s="32" t="e">
        <f>'OSNOVNA PLAČA'!#REF!</f>
        <v>#REF!</v>
      </c>
      <c r="AC716" s="32" t="e">
        <f>IF(LEN('OSNOVNA PLAČA'!#REF!)&gt;0,CONCATENATE(TEXT('OSNOVNA PLAČA'!#REF!,0),"    ",   'OSNOVNA PLAČA'!#REF!),"")</f>
        <v>#REF!</v>
      </c>
    </row>
    <row r="717" spans="26:29" x14ac:dyDescent="0.25">
      <c r="Z717" s="6"/>
      <c r="AA717" s="32" t="e">
        <f>'OSNOVNA PLAČA'!#REF!</f>
        <v>#REF!</v>
      </c>
      <c r="AB717" s="32" t="e">
        <f>'OSNOVNA PLAČA'!#REF!</f>
        <v>#REF!</v>
      </c>
      <c r="AC717" s="32" t="e">
        <f>IF(LEN('OSNOVNA PLAČA'!#REF!)&gt;0,CONCATENATE(TEXT('OSNOVNA PLAČA'!#REF!,0),"    ",   'OSNOVNA PLAČA'!#REF!),"")</f>
        <v>#REF!</v>
      </c>
    </row>
    <row r="718" spans="26:29" x14ac:dyDescent="0.25">
      <c r="Z718" s="6"/>
      <c r="AA718" s="32" t="e">
        <f>'OSNOVNA PLAČA'!#REF!</f>
        <v>#REF!</v>
      </c>
      <c r="AB718" s="32" t="e">
        <f>'OSNOVNA PLAČA'!#REF!</f>
        <v>#REF!</v>
      </c>
      <c r="AC718" s="32" t="e">
        <f>IF(LEN('OSNOVNA PLAČA'!#REF!)&gt;0,CONCATENATE(TEXT('OSNOVNA PLAČA'!#REF!,0),"    ",   'OSNOVNA PLAČA'!#REF!),"")</f>
        <v>#REF!</v>
      </c>
    </row>
    <row r="719" spans="26:29" x14ac:dyDescent="0.25">
      <c r="Z719" s="6"/>
      <c r="AA719" s="32" t="e">
        <f>'OSNOVNA PLAČA'!#REF!</f>
        <v>#REF!</v>
      </c>
      <c r="AB719" s="32" t="e">
        <f>'OSNOVNA PLAČA'!#REF!</f>
        <v>#REF!</v>
      </c>
      <c r="AC719" s="32" t="e">
        <f>IF(LEN('OSNOVNA PLAČA'!#REF!)&gt;0,CONCATENATE(TEXT('OSNOVNA PLAČA'!#REF!,0),"    ",   'OSNOVNA PLAČA'!#REF!),"")</f>
        <v>#REF!</v>
      </c>
    </row>
    <row r="720" spans="26:29" x14ac:dyDescent="0.25">
      <c r="Z720" s="6"/>
      <c r="AA720" s="32" t="e">
        <f>'OSNOVNA PLAČA'!#REF!</f>
        <v>#REF!</v>
      </c>
      <c r="AB720" s="32" t="e">
        <f>'OSNOVNA PLAČA'!#REF!</f>
        <v>#REF!</v>
      </c>
      <c r="AC720" s="32" t="e">
        <f>IF(LEN('OSNOVNA PLAČA'!#REF!)&gt;0,CONCATENATE(TEXT('OSNOVNA PLAČA'!#REF!,0),"    ",   'OSNOVNA PLAČA'!#REF!),"")</f>
        <v>#REF!</v>
      </c>
    </row>
    <row r="721" spans="26:29" x14ac:dyDescent="0.25">
      <c r="Z721" s="6"/>
      <c r="AA721" s="32" t="e">
        <f>'OSNOVNA PLAČA'!#REF!</f>
        <v>#REF!</v>
      </c>
      <c r="AB721" s="32" t="e">
        <f>'OSNOVNA PLAČA'!#REF!</f>
        <v>#REF!</v>
      </c>
      <c r="AC721" s="32" t="e">
        <f>IF(LEN('OSNOVNA PLAČA'!#REF!)&gt;0,CONCATENATE(TEXT('OSNOVNA PLAČA'!#REF!,0),"    ",   'OSNOVNA PLAČA'!#REF!),"")</f>
        <v>#REF!</v>
      </c>
    </row>
    <row r="722" spans="26:29" x14ac:dyDescent="0.25">
      <c r="Z722" s="6"/>
      <c r="AA722" s="32" t="e">
        <f>'OSNOVNA PLAČA'!#REF!</f>
        <v>#REF!</v>
      </c>
      <c r="AB722" s="32" t="e">
        <f>'OSNOVNA PLAČA'!#REF!</f>
        <v>#REF!</v>
      </c>
      <c r="AC722" s="32" t="e">
        <f>IF(LEN('OSNOVNA PLAČA'!#REF!)&gt;0,CONCATENATE(TEXT('OSNOVNA PLAČA'!#REF!,0),"    ",   'OSNOVNA PLAČA'!#REF!),"")</f>
        <v>#REF!</v>
      </c>
    </row>
    <row r="723" spans="26:29" x14ac:dyDescent="0.25">
      <c r="Z723" s="6"/>
      <c r="AA723" s="32" t="e">
        <f>'OSNOVNA PLAČA'!#REF!</f>
        <v>#REF!</v>
      </c>
      <c r="AB723" s="32" t="e">
        <f>'OSNOVNA PLAČA'!#REF!</f>
        <v>#REF!</v>
      </c>
      <c r="AC723" s="32" t="e">
        <f>IF(LEN('OSNOVNA PLAČA'!#REF!)&gt;0,CONCATENATE(TEXT('OSNOVNA PLAČA'!#REF!,0),"    ",   'OSNOVNA PLAČA'!#REF!),"")</f>
        <v>#REF!</v>
      </c>
    </row>
    <row r="724" spans="26:29" x14ac:dyDescent="0.25">
      <c r="Z724" s="6"/>
      <c r="AA724" s="32" t="e">
        <f>'OSNOVNA PLAČA'!#REF!</f>
        <v>#REF!</v>
      </c>
      <c r="AB724" s="32" t="e">
        <f>'OSNOVNA PLAČA'!#REF!</f>
        <v>#REF!</v>
      </c>
      <c r="AC724" s="32" t="e">
        <f>IF(LEN('OSNOVNA PLAČA'!#REF!)&gt;0,CONCATENATE(TEXT('OSNOVNA PLAČA'!#REF!,0),"    ",   'OSNOVNA PLAČA'!#REF!),"")</f>
        <v>#REF!</v>
      </c>
    </row>
    <row r="725" spans="26:29" x14ac:dyDescent="0.25">
      <c r="Z725" s="6"/>
      <c r="AA725" s="32" t="e">
        <f>'OSNOVNA PLAČA'!#REF!</f>
        <v>#REF!</v>
      </c>
      <c r="AB725" s="32" t="e">
        <f>'OSNOVNA PLAČA'!#REF!</f>
        <v>#REF!</v>
      </c>
      <c r="AC725" s="32" t="e">
        <f>IF(LEN('OSNOVNA PLAČA'!#REF!)&gt;0,CONCATENATE(TEXT('OSNOVNA PLAČA'!#REF!,0),"    ",   'OSNOVNA PLAČA'!#REF!),"")</f>
        <v>#REF!</v>
      </c>
    </row>
    <row r="726" spans="26:29" x14ac:dyDescent="0.25">
      <c r="Z726" s="6"/>
      <c r="AA726" s="32" t="e">
        <f>'OSNOVNA PLAČA'!#REF!</f>
        <v>#REF!</v>
      </c>
      <c r="AB726" s="32" t="e">
        <f>'OSNOVNA PLAČA'!#REF!</f>
        <v>#REF!</v>
      </c>
      <c r="AC726" s="32" t="e">
        <f>IF(LEN('OSNOVNA PLAČA'!#REF!)&gt;0,CONCATENATE(TEXT('OSNOVNA PLAČA'!#REF!,0),"    ",   'OSNOVNA PLAČA'!#REF!),"")</f>
        <v>#REF!</v>
      </c>
    </row>
    <row r="727" spans="26:29" x14ac:dyDescent="0.25">
      <c r="Z727" s="6"/>
      <c r="AA727" s="32" t="e">
        <f>'OSNOVNA PLAČA'!#REF!</f>
        <v>#REF!</v>
      </c>
      <c r="AB727" s="32" t="e">
        <f>'OSNOVNA PLAČA'!#REF!</f>
        <v>#REF!</v>
      </c>
      <c r="AC727" s="32" t="e">
        <f>IF(LEN('OSNOVNA PLAČA'!#REF!)&gt;0,CONCATENATE(TEXT('OSNOVNA PLAČA'!#REF!,0),"    ",   'OSNOVNA PLAČA'!#REF!),"")</f>
        <v>#REF!</v>
      </c>
    </row>
    <row r="728" spans="26:29" x14ac:dyDescent="0.25">
      <c r="Z728" s="6"/>
      <c r="AA728" s="32" t="e">
        <f>'OSNOVNA PLAČA'!#REF!</f>
        <v>#REF!</v>
      </c>
      <c r="AB728" s="32" t="e">
        <f>'OSNOVNA PLAČA'!#REF!</f>
        <v>#REF!</v>
      </c>
      <c r="AC728" s="32" t="e">
        <f>IF(LEN('OSNOVNA PLAČA'!#REF!)&gt;0,CONCATENATE(TEXT('OSNOVNA PLAČA'!#REF!,0),"    ",   'OSNOVNA PLAČA'!#REF!),"")</f>
        <v>#REF!</v>
      </c>
    </row>
    <row r="729" spans="26:29" x14ac:dyDescent="0.25">
      <c r="Z729" s="6"/>
      <c r="AA729" s="32" t="e">
        <f>'OSNOVNA PLAČA'!#REF!</f>
        <v>#REF!</v>
      </c>
      <c r="AB729" s="32" t="e">
        <f>'OSNOVNA PLAČA'!#REF!</f>
        <v>#REF!</v>
      </c>
      <c r="AC729" s="32" t="e">
        <f>IF(LEN('OSNOVNA PLAČA'!#REF!)&gt;0,CONCATENATE(TEXT('OSNOVNA PLAČA'!#REF!,0),"    ",   'OSNOVNA PLAČA'!#REF!),"")</f>
        <v>#REF!</v>
      </c>
    </row>
    <row r="730" spans="26:29" x14ac:dyDescent="0.25">
      <c r="Z730" s="6"/>
      <c r="AA730" s="32" t="e">
        <f>'OSNOVNA PLAČA'!#REF!</f>
        <v>#REF!</v>
      </c>
      <c r="AB730" s="32" t="e">
        <f>'OSNOVNA PLAČA'!#REF!</f>
        <v>#REF!</v>
      </c>
      <c r="AC730" s="32" t="e">
        <f>IF(LEN('OSNOVNA PLAČA'!#REF!)&gt;0,CONCATENATE(TEXT('OSNOVNA PLAČA'!#REF!,0),"    ",   'OSNOVNA PLAČA'!#REF!),"")</f>
        <v>#REF!</v>
      </c>
    </row>
    <row r="731" spans="26:29" x14ac:dyDescent="0.25">
      <c r="Z731" s="6"/>
      <c r="AA731" s="32" t="e">
        <f>'OSNOVNA PLAČA'!#REF!</f>
        <v>#REF!</v>
      </c>
      <c r="AB731" s="32" t="e">
        <f>'OSNOVNA PLAČA'!#REF!</f>
        <v>#REF!</v>
      </c>
      <c r="AC731" s="32" t="e">
        <f>IF(LEN('OSNOVNA PLAČA'!#REF!)&gt;0,CONCATENATE(TEXT('OSNOVNA PLAČA'!#REF!,0),"    ",   'OSNOVNA PLAČA'!#REF!),"")</f>
        <v>#REF!</v>
      </c>
    </row>
    <row r="732" spans="26:29" x14ac:dyDescent="0.25">
      <c r="Z732" s="6"/>
      <c r="AA732" s="32" t="e">
        <f>'OSNOVNA PLAČA'!#REF!</f>
        <v>#REF!</v>
      </c>
      <c r="AB732" s="32" t="e">
        <f>'OSNOVNA PLAČA'!#REF!</f>
        <v>#REF!</v>
      </c>
      <c r="AC732" s="32" t="e">
        <f>IF(LEN('OSNOVNA PLAČA'!#REF!)&gt;0,CONCATENATE(TEXT('OSNOVNA PLAČA'!#REF!,0),"    ",   'OSNOVNA PLAČA'!#REF!),"")</f>
        <v>#REF!</v>
      </c>
    </row>
    <row r="733" spans="26:29" x14ac:dyDescent="0.25">
      <c r="Z733" s="6"/>
      <c r="AA733" s="32" t="e">
        <f>'OSNOVNA PLAČA'!#REF!</f>
        <v>#REF!</v>
      </c>
      <c r="AB733" s="32" t="e">
        <f>'OSNOVNA PLAČA'!#REF!</f>
        <v>#REF!</v>
      </c>
      <c r="AC733" s="32" t="e">
        <f>IF(LEN('OSNOVNA PLAČA'!#REF!)&gt;0,CONCATENATE(TEXT('OSNOVNA PLAČA'!#REF!,0),"    ",   'OSNOVNA PLAČA'!#REF!),"")</f>
        <v>#REF!</v>
      </c>
    </row>
    <row r="734" spans="26:29" x14ac:dyDescent="0.25">
      <c r="Z734" s="6"/>
      <c r="AA734" s="32" t="e">
        <f>'OSNOVNA PLAČA'!#REF!</f>
        <v>#REF!</v>
      </c>
      <c r="AB734" s="32" t="e">
        <f>'OSNOVNA PLAČA'!#REF!</f>
        <v>#REF!</v>
      </c>
      <c r="AC734" s="32" t="e">
        <f>IF(LEN('OSNOVNA PLAČA'!#REF!)&gt;0,CONCATENATE(TEXT('OSNOVNA PLAČA'!#REF!,0),"    ",   'OSNOVNA PLAČA'!#REF!),"")</f>
        <v>#REF!</v>
      </c>
    </row>
    <row r="735" spans="26:29" x14ac:dyDescent="0.25">
      <c r="Z735" s="6"/>
      <c r="AA735" s="32" t="e">
        <f>'OSNOVNA PLAČA'!#REF!</f>
        <v>#REF!</v>
      </c>
      <c r="AB735" s="32" t="e">
        <f>'OSNOVNA PLAČA'!#REF!</f>
        <v>#REF!</v>
      </c>
      <c r="AC735" s="32" t="e">
        <f>IF(LEN('OSNOVNA PLAČA'!#REF!)&gt;0,CONCATENATE(TEXT('OSNOVNA PLAČA'!#REF!,0),"    ",   'OSNOVNA PLAČA'!#REF!),"")</f>
        <v>#REF!</v>
      </c>
    </row>
    <row r="736" spans="26:29" x14ac:dyDescent="0.25">
      <c r="Z736" s="6"/>
      <c r="AA736" s="32" t="e">
        <f>'OSNOVNA PLAČA'!#REF!</f>
        <v>#REF!</v>
      </c>
      <c r="AB736" s="32" t="e">
        <f>'OSNOVNA PLAČA'!#REF!</f>
        <v>#REF!</v>
      </c>
      <c r="AC736" s="32" t="e">
        <f>IF(LEN('OSNOVNA PLAČA'!#REF!)&gt;0,CONCATENATE(TEXT('OSNOVNA PLAČA'!#REF!,0),"    ",   'OSNOVNA PLAČA'!#REF!),"")</f>
        <v>#REF!</v>
      </c>
    </row>
    <row r="737" spans="26:29" x14ac:dyDescent="0.25">
      <c r="Z737" s="6"/>
      <c r="AA737" s="32" t="e">
        <f>'OSNOVNA PLAČA'!#REF!</f>
        <v>#REF!</v>
      </c>
      <c r="AB737" s="32" t="e">
        <f>'OSNOVNA PLAČA'!#REF!</f>
        <v>#REF!</v>
      </c>
      <c r="AC737" s="32" t="e">
        <f>IF(LEN('OSNOVNA PLAČA'!#REF!)&gt;0,CONCATENATE(TEXT('OSNOVNA PLAČA'!#REF!,0),"    ",   'OSNOVNA PLAČA'!#REF!),"")</f>
        <v>#REF!</v>
      </c>
    </row>
    <row r="738" spans="26:29" x14ac:dyDescent="0.25">
      <c r="Z738" s="6"/>
      <c r="AA738" s="32" t="e">
        <f>'OSNOVNA PLAČA'!#REF!</f>
        <v>#REF!</v>
      </c>
      <c r="AB738" s="32" t="e">
        <f>'OSNOVNA PLAČA'!#REF!</f>
        <v>#REF!</v>
      </c>
      <c r="AC738" s="32" t="e">
        <f>IF(LEN('OSNOVNA PLAČA'!#REF!)&gt;0,CONCATENATE(TEXT('OSNOVNA PLAČA'!#REF!,0),"    ",   'OSNOVNA PLAČA'!#REF!),"")</f>
        <v>#REF!</v>
      </c>
    </row>
    <row r="739" spans="26:29" x14ac:dyDescent="0.25">
      <c r="Z739" s="6"/>
      <c r="AA739" s="32" t="e">
        <f>'OSNOVNA PLAČA'!#REF!</f>
        <v>#REF!</v>
      </c>
      <c r="AB739" s="32" t="e">
        <f>'OSNOVNA PLAČA'!#REF!</f>
        <v>#REF!</v>
      </c>
      <c r="AC739" s="32" t="e">
        <f>IF(LEN('OSNOVNA PLAČA'!#REF!)&gt;0,CONCATENATE(TEXT('OSNOVNA PLAČA'!#REF!,0),"    ",   'OSNOVNA PLAČA'!#REF!),"")</f>
        <v>#REF!</v>
      </c>
    </row>
    <row r="740" spans="26:29" x14ac:dyDescent="0.25">
      <c r="Z740" s="6"/>
      <c r="AA740" s="32" t="e">
        <f>'OSNOVNA PLAČA'!#REF!</f>
        <v>#REF!</v>
      </c>
      <c r="AB740" s="32" t="e">
        <f>'OSNOVNA PLAČA'!#REF!</f>
        <v>#REF!</v>
      </c>
      <c r="AC740" s="32" t="e">
        <f>IF(LEN('OSNOVNA PLAČA'!#REF!)&gt;0,CONCATENATE(TEXT('OSNOVNA PLAČA'!#REF!,0),"    ",   'OSNOVNA PLAČA'!#REF!),"")</f>
        <v>#REF!</v>
      </c>
    </row>
    <row r="741" spans="26:29" x14ac:dyDescent="0.25">
      <c r="Z741" s="6"/>
      <c r="AA741" s="32" t="e">
        <f>'OSNOVNA PLAČA'!#REF!</f>
        <v>#REF!</v>
      </c>
      <c r="AB741" s="32" t="e">
        <f>'OSNOVNA PLAČA'!#REF!</f>
        <v>#REF!</v>
      </c>
      <c r="AC741" s="32" t="e">
        <f>IF(LEN('OSNOVNA PLAČA'!#REF!)&gt;0,CONCATENATE(TEXT('OSNOVNA PLAČA'!#REF!,0),"    ",   'OSNOVNA PLAČA'!#REF!),"")</f>
        <v>#REF!</v>
      </c>
    </row>
    <row r="742" spans="26:29" x14ac:dyDescent="0.25">
      <c r="Z742" s="6"/>
      <c r="AA742" s="32" t="e">
        <f>'OSNOVNA PLAČA'!#REF!</f>
        <v>#REF!</v>
      </c>
      <c r="AB742" s="32" t="e">
        <f>'OSNOVNA PLAČA'!#REF!</f>
        <v>#REF!</v>
      </c>
      <c r="AC742" s="32" t="e">
        <f>IF(LEN('OSNOVNA PLAČA'!#REF!)&gt;0,CONCATENATE(TEXT('OSNOVNA PLAČA'!#REF!,0),"    ",   'OSNOVNA PLAČA'!#REF!),"")</f>
        <v>#REF!</v>
      </c>
    </row>
    <row r="743" spans="26:29" x14ac:dyDescent="0.25">
      <c r="Z743" s="6"/>
      <c r="AA743" s="32" t="e">
        <f>'OSNOVNA PLAČA'!#REF!</f>
        <v>#REF!</v>
      </c>
      <c r="AB743" s="32" t="e">
        <f>'OSNOVNA PLAČA'!#REF!</f>
        <v>#REF!</v>
      </c>
      <c r="AC743" s="32" t="e">
        <f>IF(LEN('OSNOVNA PLAČA'!#REF!)&gt;0,CONCATENATE(TEXT('OSNOVNA PLAČA'!#REF!,0),"    ",   'OSNOVNA PLAČA'!#REF!),"")</f>
        <v>#REF!</v>
      </c>
    </row>
    <row r="744" spans="26:29" x14ac:dyDescent="0.25">
      <c r="Z744" s="6"/>
      <c r="AA744" s="32" t="e">
        <f>'OSNOVNA PLAČA'!#REF!</f>
        <v>#REF!</v>
      </c>
      <c r="AB744" s="32" t="e">
        <f>'OSNOVNA PLAČA'!#REF!</f>
        <v>#REF!</v>
      </c>
      <c r="AC744" s="32" t="e">
        <f>IF(LEN('OSNOVNA PLAČA'!#REF!)&gt;0,CONCATENATE(TEXT('OSNOVNA PLAČA'!#REF!,0),"    ",   'OSNOVNA PLAČA'!#REF!),"")</f>
        <v>#REF!</v>
      </c>
    </row>
    <row r="745" spans="26:29" x14ac:dyDescent="0.25">
      <c r="Z745" s="6"/>
      <c r="AA745" s="32" t="e">
        <f>'OSNOVNA PLAČA'!#REF!</f>
        <v>#REF!</v>
      </c>
      <c r="AB745" s="32" t="e">
        <f>'OSNOVNA PLAČA'!#REF!</f>
        <v>#REF!</v>
      </c>
      <c r="AC745" s="32" t="e">
        <f>IF(LEN('OSNOVNA PLAČA'!#REF!)&gt;0,CONCATENATE(TEXT('OSNOVNA PLAČA'!#REF!,0),"    ",   'OSNOVNA PLAČA'!#REF!),"")</f>
        <v>#REF!</v>
      </c>
    </row>
    <row r="746" spans="26:29" x14ac:dyDescent="0.25">
      <c r="Z746" s="6"/>
      <c r="AA746" s="32" t="e">
        <f>'OSNOVNA PLAČA'!#REF!</f>
        <v>#REF!</v>
      </c>
      <c r="AB746" s="32" t="e">
        <f>'OSNOVNA PLAČA'!#REF!</f>
        <v>#REF!</v>
      </c>
      <c r="AC746" s="32" t="e">
        <f>IF(LEN('OSNOVNA PLAČA'!#REF!)&gt;0,CONCATENATE(TEXT('OSNOVNA PLAČA'!#REF!,0),"    ",   'OSNOVNA PLAČA'!#REF!),"")</f>
        <v>#REF!</v>
      </c>
    </row>
    <row r="747" spans="26:29" x14ac:dyDescent="0.25">
      <c r="Z747" s="6"/>
      <c r="AA747" s="32" t="e">
        <f>'OSNOVNA PLAČA'!#REF!</f>
        <v>#REF!</v>
      </c>
      <c r="AB747" s="32" t="e">
        <f>'OSNOVNA PLAČA'!#REF!</f>
        <v>#REF!</v>
      </c>
      <c r="AC747" s="32" t="e">
        <f>IF(LEN('OSNOVNA PLAČA'!#REF!)&gt;0,CONCATENATE(TEXT('OSNOVNA PLAČA'!#REF!,0),"    ",   'OSNOVNA PLAČA'!#REF!),"")</f>
        <v>#REF!</v>
      </c>
    </row>
    <row r="748" spans="26:29" x14ac:dyDescent="0.25">
      <c r="Z748" s="6"/>
      <c r="AA748" s="32" t="e">
        <f>'OSNOVNA PLAČA'!#REF!</f>
        <v>#REF!</v>
      </c>
      <c r="AB748" s="32" t="e">
        <f>'OSNOVNA PLAČA'!#REF!</f>
        <v>#REF!</v>
      </c>
      <c r="AC748" s="32" t="e">
        <f>IF(LEN('OSNOVNA PLAČA'!#REF!)&gt;0,CONCATENATE(TEXT('OSNOVNA PLAČA'!#REF!,0),"    ",   'OSNOVNA PLAČA'!#REF!),"")</f>
        <v>#REF!</v>
      </c>
    </row>
    <row r="749" spans="26:29" x14ac:dyDescent="0.25">
      <c r="Z749" s="6"/>
      <c r="AA749" s="32" t="e">
        <f>'OSNOVNA PLAČA'!#REF!</f>
        <v>#REF!</v>
      </c>
      <c r="AB749" s="32" t="e">
        <f>'OSNOVNA PLAČA'!#REF!</f>
        <v>#REF!</v>
      </c>
      <c r="AC749" s="32" t="e">
        <f>IF(LEN('OSNOVNA PLAČA'!#REF!)&gt;0,CONCATENATE(TEXT('OSNOVNA PLAČA'!#REF!,0),"    ",   'OSNOVNA PLAČA'!#REF!),"")</f>
        <v>#REF!</v>
      </c>
    </row>
    <row r="750" spans="26:29" x14ac:dyDescent="0.25">
      <c r="Z750" s="6"/>
      <c r="AA750" s="32" t="e">
        <f>'OSNOVNA PLAČA'!#REF!</f>
        <v>#REF!</v>
      </c>
      <c r="AB750" s="32" t="e">
        <f>'OSNOVNA PLAČA'!#REF!</f>
        <v>#REF!</v>
      </c>
      <c r="AC750" s="32" t="e">
        <f>IF(LEN('OSNOVNA PLAČA'!#REF!)&gt;0,CONCATENATE(TEXT('OSNOVNA PLAČA'!#REF!,0),"    ",   'OSNOVNA PLAČA'!#REF!),"")</f>
        <v>#REF!</v>
      </c>
    </row>
    <row r="751" spans="26:29" x14ac:dyDescent="0.25">
      <c r="Z751" s="6"/>
      <c r="AA751" s="32" t="e">
        <f>'OSNOVNA PLAČA'!#REF!</f>
        <v>#REF!</v>
      </c>
      <c r="AB751" s="32" t="e">
        <f>'OSNOVNA PLAČA'!#REF!</f>
        <v>#REF!</v>
      </c>
      <c r="AC751" s="32" t="e">
        <f>IF(LEN('OSNOVNA PLAČA'!#REF!)&gt;0,CONCATENATE(TEXT('OSNOVNA PLAČA'!#REF!,0),"    ",   'OSNOVNA PLAČA'!#REF!),"")</f>
        <v>#REF!</v>
      </c>
    </row>
    <row r="752" spans="26:29" x14ac:dyDescent="0.25">
      <c r="Z752" s="6"/>
      <c r="AA752" s="32" t="e">
        <f>'OSNOVNA PLAČA'!#REF!</f>
        <v>#REF!</v>
      </c>
      <c r="AB752" s="32" t="e">
        <f>'OSNOVNA PLAČA'!#REF!</f>
        <v>#REF!</v>
      </c>
      <c r="AC752" s="32" t="e">
        <f>IF(LEN('OSNOVNA PLAČA'!#REF!)&gt;0,CONCATENATE(TEXT('OSNOVNA PLAČA'!#REF!,0),"    ",   'OSNOVNA PLAČA'!#REF!),"")</f>
        <v>#REF!</v>
      </c>
    </row>
    <row r="753" spans="26:29" x14ac:dyDescent="0.25">
      <c r="Z753" s="6"/>
      <c r="AA753" s="32" t="e">
        <f>'OSNOVNA PLAČA'!#REF!</f>
        <v>#REF!</v>
      </c>
      <c r="AB753" s="32" t="e">
        <f>'OSNOVNA PLAČA'!#REF!</f>
        <v>#REF!</v>
      </c>
      <c r="AC753" s="32" t="e">
        <f>IF(LEN('OSNOVNA PLAČA'!#REF!)&gt;0,CONCATENATE(TEXT('OSNOVNA PLAČA'!#REF!,0),"    ",   'OSNOVNA PLAČA'!#REF!),"")</f>
        <v>#REF!</v>
      </c>
    </row>
    <row r="754" spans="26:29" x14ac:dyDescent="0.25">
      <c r="Z754" s="6"/>
      <c r="AA754" s="32" t="e">
        <f>'OSNOVNA PLAČA'!#REF!</f>
        <v>#REF!</v>
      </c>
      <c r="AB754" s="32" t="e">
        <f>'OSNOVNA PLAČA'!#REF!</f>
        <v>#REF!</v>
      </c>
      <c r="AC754" s="32" t="e">
        <f>IF(LEN('OSNOVNA PLAČA'!#REF!)&gt;0,CONCATENATE(TEXT('OSNOVNA PLAČA'!#REF!,0),"    ",   'OSNOVNA PLAČA'!#REF!),"")</f>
        <v>#REF!</v>
      </c>
    </row>
    <row r="755" spans="26:29" x14ac:dyDescent="0.25">
      <c r="Z755" s="6"/>
      <c r="AA755" s="32" t="e">
        <f>'OSNOVNA PLAČA'!#REF!</f>
        <v>#REF!</v>
      </c>
      <c r="AB755" s="32" t="e">
        <f>'OSNOVNA PLAČA'!#REF!</f>
        <v>#REF!</v>
      </c>
      <c r="AC755" s="32" t="e">
        <f>IF(LEN('OSNOVNA PLAČA'!#REF!)&gt;0,CONCATENATE(TEXT('OSNOVNA PLAČA'!#REF!,0),"    ",   'OSNOVNA PLAČA'!#REF!),"")</f>
        <v>#REF!</v>
      </c>
    </row>
    <row r="756" spans="26:29" x14ac:dyDescent="0.25">
      <c r="Z756" s="6"/>
      <c r="AA756" s="32" t="e">
        <f>'OSNOVNA PLAČA'!#REF!</f>
        <v>#REF!</v>
      </c>
      <c r="AB756" s="32" t="e">
        <f>'OSNOVNA PLAČA'!#REF!</f>
        <v>#REF!</v>
      </c>
      <c r="AC756" s="32" t="e">
        <f>IF(LEN('OSNOVNA PLAČA'!#REF!)&gt;0,CONCATENATE(TEXT('OSNOVNA PLAČA'!#REF!,0),"    ",   'OSNOVNA PLAČA'!#REF!),"")</f>
        <v>#REF!</v>
      </c>
    </row>
    <row r="757" spans="26:29" x14ac:dyDescent="0.25">
      <c r="Z757" s="6"/>
      <c r="AA757" s="32" t="e">
        <f>'OSNOVNA PLAČA'!#REF!</f>
        <v>#REF!</v>
      </c>
      <c r="AB757" s="32" t="e">
        <f>'OSNOVNA PLAČA'!#REF!</f>
        <v>#REF!</v>
      </c>
      <c r="AC757" s="32" t="e">
        <f>IF(LEN('OSNOVNA PLAČA'!#REF!)&gt;0,CONCATENATE(TEXT('OSNOVNA PLAČA'!#REF!,0),"    ",   'OSNOVNA PLAČA'!#REF!),"")</f>
        <v>#REF!</v>
      </c>
    </row>
    <row r="758" spans="26:29" x14ac:dyDescent="0.25">
      <c r="Z758" s="6"/>
      <c r="AA758" s="32" t="e">
        <f>'OSNOVNA PLAČA'!#REF!</f>
        <v>#REF!</v>
      </c>
      <c r="AB758" s="32" t="e">
        <f>'OSNOVNA PLAČA'!#REF!</f>
        <v>#REF!</v>
      </c>
      <c r="AC758" s="32" t="e">
        <f>IF(LEN('OSNOVNA PLAČA'!#REF!)&gt;0,CONCATENATE(TEXT('OSNOVNA PLAČA'!#REF!,0),"    ",   'OSNOVNA PLAČA'!#REF!),"")</f>
        <v>#REF!</v>
      </c>
    </row>
    <row r="759" spans="26:29" x14ac:dyDescent="0.25">
      <c r="Z759" s="6"/>
      <c r="AA759" s="32" t="e">
        <f>'OSNOVNA PLAČA'!#REF!</f>
        <v>#REF!</v>
      </c>
      <c r="AB759" s="32" t="e">
        <f>'OSNOVNA PLAČA'!#REF!</f>
        <v>#REF!</v>
      </c>
      <c r="AC759" s="32" t="e">
        <f>IF(LEN('OSNOVNA PLAČA'!#REF!)&gt;0,CONCATENATE(TEXT('OSNOVNA PLAČA'!#REF!,0),"    ",   'OSNOVNA PLAČA'!#REF!),"")</f>
        <v>#REF!</v>
      </c>
    </row>
    <row r="760" spans="26:29" x14ac:dyDescent="0.25">
      <c r="Z760" s="6"/>
      <c r="AA760" s="32" t="e">
        <f>'OSNOVNA PLAČA'!#REF!</f>
        <v>#REF!</v>
      </c>
      <c r="AB760" s="32" t="e">
        <f>'OSNOVNA PLAČA'!#REF!</f>
        <v>#REF!</v>
      </c>
      <c r="AC760" s="32" t="e">
        <f>IF(LEN('OSNOVNA PLAČA'!#REF!)&gt;0,CONCATENATE(TEXT('OSNOVNA PLAČA'!#REF!,0),"    ",   'OSNOVNA PLAČA'!#REF!),"")</f>
        <v>#REF!</v>
      </c>
    </row>
    <row r="761" spans="26:29" x14ac:dyDescent="0.25">
      <c r="Z761" s="6"/>
      <c r="AA761" s="32" t="e">
        <f>'OSNOVNA PLAČA'!#REF!</f>
        <v>#REF!</v>
      </c>
      <c r="AB761" s="32" t="e">
        <f>'OSNOVNA PLAČA'!#REF!</f>
        <v>#REF!</v>
      </c>
      <c r="AC761" s="32" t="e">
        <f>IF(LEN('OSNOVNA PLAČA'!#REF!)&gt;0,CONCATENATE(TEXT('OSNOVNA PLAČA'!#REF!,0),"    ",   'OSNOVNA PLAČA'!#REF!),"")</f>
        <v>#REF!</v>
      </c>
    </row>
    <row r="762" spans="26:29" x14ac:dyDescent="0.25">
      <c r="Z762" s="6"/>
      <c r="AA762" s="32" t="e">
        <f>'OSNOVNA PLAČA'!#REF!</f>
        <v>#REF!</v>
      </c>
      <c r="AB762" s="32" t="e">
        <f>'OSNOVNA PLAČA'!#REF!</f>
        <v>#REF!</v>
      </c>
      <c r="AC762" s="32" t="e">
        <f>IF(LEN('OSNOVNA PLAČA'!#REF!)&gt;0,CONCATENATE(TEXT('OSNOVNA PLAČA'!#REF!,0),"    ",   'OSNOVNA PLAČA'!#REF!),"")</f>
        <v>#REF!</v>
      </c>
    </row>
    <row r="763" spans="26:29" x14ac:dyDescent="0.25">
      <c r="Z763" s="6"/>
      <c r="AA763" s="32" t="e">
        <f>'OSNOVNA PLAČA'!#REF!</f>
        <v>#REF!</v>
      </c>
      <c r="AB763" s="32" t="e">
        <f>'OSNOVNA PLAČA'!#REF!</f>
        <v>#REF!</v>
      </c>
      <c r="AC763" s="32" t="e">
        <f>IF(LEN('OSNOVNA PLAČA'!#REF!)&gt;0,CONCATENATE(TEXT('OSNOVNA PLAČA'!#REF!,0),"    ",   'OSNOVNA PLAČA'!#REF!),"")</f>
        <v>#REF!</v>
      </c>
    </row>
    <row r="764" spans="26:29" x14ac:dyDescent="0.25">
      <c r="Z764" s="6"/>
      <c r="AA764" s="32" t="e">
        <f>'OSNOVNA PLAČA'!#REF!</f>
        <v>#REF!</v>
      </c>
      <c r="AB764" s="32" t="e">
        <f>'OSNOVNA PLAČA'!#REF!</f>
        <v>#REF!</v>
      </c>
      <c r="AC764" s="32" t="e">
        <f>IF(LEN('OSNOVNA PLAČA'!#REF!)&gt;0,CONCATENATE(TEXT('OSNOVNA PLAČA'!#REF!,0),"    ",   'OSNOVNA PLAČA'!#REF!),"")</f>
        <v>#REF!</v>
      </c>
    </row>
    <row r="765" spans="26:29" x14ac:dyDescent="0.25">
      <c r="Z765" s="6"/>
      <c r="AA765" s="32" t="e">
        <f>'OSNOVNA PLAČA'!#REF!</f>
        <v>#REF!</v>
      </c>
      <c r="AB765" s="32" t="e">
        <f>'OSNOVNA PLAČA'!#REF!</f>
        <v>#REF!</v>
      </c>
      <c r="AC765" s="32" t="e">
        <f>IF(LEN('OSNOVNA PLAČA'!#REF!)&gt;0,CONCATENATE(TEXT('OSNOVNA PLAČA'!#REF!,0),"    ",   'OSNOVNA PLAČA'!#REF!),"")</f>
        <v>#REF!</v>
      </c>
    </row>
    <row r="766" spans="26:29" x14ac:dyDescent="0.25">
      <c r="Z766" s="6"/>
      <c r="AA766" s="32" t="e">
        <f>'OSNOVNA PLAČA'!#REF!</f>
        <v>#REF!</v>
      </c>
      <c r="AB766" s="32" t="e">
        <f>'OSNOVNA PLAČA'!#REF!</f>
        <v>#REF!</v>
      </c>
      <c r="AC766" s="32" t="e">
        <f>IF(LEN('OSNOVNA PLAČA'!#REF!)&gt;0,CONCATENATE(TEXT('OSNOVNA PLAČA'!#REF!,0),"    ",   'OSNOVNA PLAČA'!#REF!),"")</f>
        <v>#REF!</v>
      </c>
    </row>
    <row r="767" spans="26:29" x14ac:dyDescent="0.25">
      <c r="Z767" s="6"/>
      <c r="AA767" s="32" t="e">
        <f>'OSNOVNA PLAČA'!#REF!</f>
        <v>#REF!</v>
      </c>
      <c r="AB767" s="32" t="e">
        <f>'OSNOVNA PLAČA'!#REF!</f>
        <v>#REF!</v>
      </c>
      <c r="AC767" s="32" t="e">
        <f>IF(LEN('OSNOVNA PLAČA'!#REF!)&gt;0,CONCATENATE(TEXT('OSNOVNA PLAČA'!#REF!,0),"    ",   'OSNOVNA PLAČA'!#REF!),"")</f>
        <v>#REF!</v>
      </c>
    </row>
    <row r="768" spans="26:29" x14ac:dyDescent="0.25">
      <c r="Z768" s="6"/>
      <c r="AA768" s="32" t="e">
        <f>'OSNOVNA PLAČA'!#REF!</f>
        <v>#REF!</v>
      </c>
      <c r="AB768" s="32" t="e">
        <f>'OSNOVNA PLAČA'!#REF!</f>
        <v>#REF!</v>
      </c>
      <c r="AC768" s="32" t="e">
        <f>IF(LEN('OSNOVNA PLAČA'!#REF!)&gt;0,CONCATENATE(TEXT('OSNOVNA PLAČA'!#REF!,0),"    ",   'OSNOVNA PLAČA'!#REF!),"")</f>
        <v>#REF!</v>
      </c>
    </row>
    <row r="769" spans="26:29" x14ac:dyDescent="0.25">
      <c r="Z769" s="6"/>
      <c r="AA769" s="32" t="e">
        <f>'OSNOVNA PLAČA'!#REF!</f>
        <v>#REF!</v>
      </c>
      <c r="AB769" s="32" t="e">
        <f>'OSNOVNA PLAČA'!#REF!</f>
        <v>#REF!</v>
      </c>
      <c r="AC769" s="32" t="e">
        <f>IF(LEN('OSNOVNA PLAČA'!#REF!)&gt;0,CONCATENATE(TEXT('OSNOVNA PLAČA'!#REF!,0),"    ",   'OSNOVNA PLAČA'!#REF!),"")</f>
        <v>#REF!</v>
      </c>
    </row>
    <row r="770" spans="26:29" x14ac:dyDescent="0.25">
      <c r="Z770" s="6"/>
      <c r="AA770" s="32" t="e">
        <f>'OSNOVNA PLAČA'!#REF!</f>
        <v>#REF!</v>
      </c>
      <c r="AB770" s="32" t="e">
        <f>'OSNOVNA PLAČA'!#REF!</f>
        <v>#REF!</v>
      </c>
      <c r="AC770" s="32" t="e">
        <f>IF(LEN('OSNOVNA PLAČA'!#REF!)&gt;0,CONCATENATE(TEXT('OSNOVNA PLAČA'!#REF!,0),"    ",   'OSNOVNA PLAČA'!#REF!),"")</f>
        <v>#REF!</v>
      </c>
    </row>
    <row r="771" spans="26:29" x14ac:dyDescent="0.25">
      <c r="Z771" s="6"/>
      <c r="AA771" s="32" t="e">
        <f>'OSNOVNA PLAČA'!#REF!</f>
        <v>#REF!</v>
      </c>
      <c r="AB771" s="32" t="e">
        <f>'OSNOVNA PLAČA'!#REF!</f>
        <v>#REF!</v>
      </c>
      <c r="AC771" s="32" t="e">
        <f>IF(LEN('OSNOVNA PLAČA'!#REF!)&gt;0,CONCATENATE(TEXT('OSNOVNA PLAČA'!#REF!,0),"    ",   'OSNOVNA PLAČA'!#REF!),"")</f>
        <v>#REF!</v>
      </c>
    </row>
    <row r="772" spans="26:29" x14ac:dyDescent="0.25">
      <c r="Z772" s="6"/>
      <c r="AA772" s="32" t="e">
        <f>'OSNOVNA PLAČA'!#REF!</f>
        <v>#REF!</v>
      </c>
      <c r="AB772" s="32" t="e">
        <f>'OSNOVNA PLAČA'!#REF!</f>
        <v>#REF!</v>
      </c>
      <c r="AC772" s="32" t="e">
        <f>IF(LEN('OSNOVNA PLAČA'!#REF!)&gt;0,CONCATENATE(TEXT('OSNOVNA PLAČA'!#REF!,0),"    ",   'OSNOVNA PLAČA'!#REF!),"")</f>
        <v>#REF!</v>
      </c>
    </row>
    <row r="773" spans="26:29" x14ac:dyDescent="0.25">
      <c r="Z773" s="6"/>
      <c r="AA773" s="32" t="e">
        <f>'OSNOVNA PLAČA'!#REF!</f>
        <v>#REF!</v>
      </c>
      <c r="AB773" s="32" t="e">
        <f>'OSNOVNA PLAČA'!#REF!</f>
        <v>#REF!</v>
      </c>
      <c r="AC773" s="32" t="e">
        <f>IF(LEN('OSNOVNA PLAČA'!#REF!)&gt;0,CONCATENATE(TEXT('OSNOVNA PLAČA'!#REF!,0),"    ",   'OSNOVNA PLAČA'!#REF!),"")</f>
        <v>#REF!</v>
      </c>
    </row>
    <row r="774" spans="26:29" x14ac:dyDescent="0.25">
      <c r="Z774" s="6"/>
      <c r="AA774" s="32" t="e">
        <f>'OSNOVNA PLAČA'!#REF!</f>
        <v>#REF!</v>
      </c>
      <c r="AB774" s="32" t="e">
        <f>'OSNOVNA PLAČA'!#REF!</f>
        <v>#REF!</v>
      </c>
      <c r="AC774" s="32" t="e">
        <f>IF(LEN('OSNOVNA PLAČA'!#REF!)&gt;0,CONCATENATE(TEXT('OSNOVNA PLAČA'!#REF!,0),"    ",   'OSNOVNA PLAČA'!#REF!),"")</f>
        <v>#REF!</v>
      </c>
    </row>
    <row r="775" spans="26:29" x14ac:dyDescent="0.25">
      <c r="Z775" s="6"/>
      <c r="AA775" s="32" t="e">
        <f>'OSNOVNA PLAČA'!#REF!</f>
        <v>#REF!</v>
      </c>
      <c r="AB775" s="32" t="e">
        <f>'OSNOVNA PLAČA'!#REF!</f>
        <v>#REF!</v>
      </c>
      <c r="AC775" s="32" t="e">
        <f>IF(LEN('OSNOVNA PLAČA'!#REF!)&gt;0,CONCATENATE(TEXT('OSNOVNA PLAČA'!#REF!,0),"    ",   'OSNOVNA PLAČA'!#REF!),"")</f>
        <v>#REF!</v>
      </c>
    </row>
    <row r="776" spans="26:29" x14ac:dyDescent="0.25">
      <c r="Z776" s="6"/>
      <c r="AA776" s="32" t="e">
        <f>'OSNOVNA PLAČA'!#REF!</f>
        <v>#REF!</v>
      </c>
      <c r="AB776" s="32" t="e">
        <f>'OSNOVNA PLAČA'!#REF!</f>
        <v>#REF!</v>
      </c>
      <c r="AC776" s="32" t="e">
        <f>IF(LEN('OSNOVNA PLAČA'!#REF!)&gt;0,CONCATENATE(TEXT('OSNOVNA PLAČA'!#REF!,0),"    ",   'OSNOVNA PLAČA'!#REF!),"")</f>
        <v>#REF!</v>
      </c>
    </row>
    <row r="777" spans="26:29" x14ac:dyDescent="0.25">
      <c r="Z777" s="6"/>
      <c r="AA777" s="32" t="e">
        <f>'OSNOVNA PLAČA'!#REF!</f>
        <v>#REF!</v>
      </c>
      <c r="AB777" s="32" t="e">
        <f>'OSNOVNA PLAČA'!#REF!</f>
        <v>#REF!</v>
      </c>
      <c r="AC777" s="32" t="e">
        <f>IF(LEN('OSNOVNA PLAČA'!#REF!)&gt;0,CONCATENATE(TEXT('OSNOVNA PLAČA'!#REF!,0),"    ",   'OSNOVNA PLAČA'!#REF!),"")</f>
        <v>#REF!</v>
      </c>
    </row>
    <row r="778" spans="26:29" x14ac:dyDescent="0.25">
      <c r="Z778" s="6"/>
      <c r="AA778" s="32" t="e">
        <f>'OSNOVNA PLAČA'!#REF!</f>
        <v>#REF!</v>
      </c>
      <c r="AB778" s="32" t="e">
        <f>'OSNOVNA PLAČA'!#REF!</f>
        <v>#REF!</v>
      </c>
      <c r="AC778" s="32" t="e">
        <f>IF(LEN('OSNOVNA PLAČA'!#REF!)&gt;0,CONCATENATE(TEXT('OSNOVNA PLAČA'!#REF!,0),"    ",   'OSNOVNA PLAČA'!#REF!),"")</f>
        <v>#REF!</v>
      </c>
    </row>
    <row r="779" spans="26:29" x14ac:dyDescent="0.25">
      <c r="Z779" s="6"/>
      <c r="AA779" s="32" t="e">
        <f>'OSNOVNA PLAČA'!#REF!</f>
        <v>#REF!</v>
      </c>
      <c r="AB779" s="32" t="e">
        <f>'OSNOVNA PLAČA'!#REF!</f>
        <v>#REF!</v>
      </c>
      <c r="AC779" s="32" t="e">
        <f>IF(LEN('OSNOVNA PLAČA'!#REF!)&gt;0,CONCATENATE(TEXT('OSNOVNA PLAČA'!#REF!,0),"    ",   'OSNOVNA PLAČA'!#REF!),"")</f>
        <v>#REF!</v>
      </c>
    </row>
    <row r="780" spans="26:29" x14ac:dyDescent="0.25">
      <c r="Z780" s="6"/>
      <c r="AA780" s="32" t="e">
        <f>'OSNOVNA PLAČA'!#REF!</f>
        <v>#REF!</v>
      </c>
      <c r="AB780" s="32" t="e">
        <f>'OSNOVNA PLAČA'!#REF!</f>
        <v>#REF!</v>
      </c>
      <c r="AC780" s="32" t="e">
        <f>IF(LEN('OSNOVNA PLAČA'!#REF!)&gt;0,CONCATENATE(TEXT('OSNOVNA PLAČA'!#REF!,0),"    ",   'OSNOVNA PLAČA'!#REF!),"")</f>
        <v>#REF!</v>
      </c>
    </row>
    <row r="781" spans="26:29" x14ac:dyDescent="0.25">
      <c r="Z781" s="6"/>
      <c r="AA781" s="32" t="e">
        <f>'OSNOVNA PLAČA'!#REF!</f>
        <v>#REF!</v>
      </c>
      <c r="AB781" s="32" t="e">
        <f>'OSNOVNA PLAČA'!#REF!</f>
        <v>#REF!</v>
      </c>
      <c r="AC781" s="32" t="e">
        <f>IF(LEN('OSNOVNA PLAČA'!#REF!)&gt;0,CONCATENATE(TEXT('OSNOVNA PLAČA'!#REF!,0),"    ",   'OSNOVNA PLAČA'!#REF!),"")</f>
        <v>#REF!</v>
      </c>
    </row>
    <row r="782" spans="26:29" x14ac:dyDescent="0.25">
      <c r="Z782" s="6"/>
      <c r="AA782" s="32" t="e">
        <f>'OSNOVNA PLAČA'!#REF!</f>
        <v>#REF!</v>
      </c>
      <c r="AB782" s="32" t="e">
        <f>'OSNOVNA PLAČA'!#REF!</f>
        <v>#REF!</v>
      </c>
      <c r="AC782" s="32" t="e">
        <f>IF(LEN('OSNOVNA PLAČA'!#REF!)&gt;0,CONCATENATE(TEXT('OSNOVNA PLAČA'!#REF!,0),"    ",   'OSNOVNA PLAČA'!#REF!),"")</f>
        <v>#REF!</v>
      </c>
    </row>
    <row r="783" spans="26:29" x14ac:dyDescent="0.25">
      <c r="Z783" s="6"/>
      <c r="AA783" s="32" t="e">
        <f>'OSNOVNA PLAČA'!#REF!</f>
        <v>#REF!</v>
      </c>
      <c r="AB783" s="32" t="e">
        <f>'OSNOVNA PLAČA'!#REF!</f>
        <v>#REF!</v>
      </c>
      <c r="AC783" s="32" t="e">
        <f>IF(LEN('OSNOVNA PLAČA'!#REF!)&gt;0,CONCATENATE(TEXT('OSNOVNA PLAČA'!#REF!,0),"    ",   'OSNOVNA PLAČA'!#REF!),"")</f>
        <v>#REF!</v>
      </c>
    </row>
    <row r="784" spans="26:29" x14ac:dyDescent="0.25">
      <c r="Z784" s="6"/>
      <c r="AA784" s="32" t="e">
        <f>'OSNOVNA PLAČA'!#REF!</f>
        <v>#REF!</v>
      </c>
      <c r="AB784" s="32" t="e">
        <f>'OSNOVNA PLAČA'!#REF!</f>
        <v>#REF!</v>
      </c>
      <c r="AC784" s="32" t="e">
        <f>IF(LEN('OSNOVNA PLAČA'!#REF!)&gt;0,CONCATENATE(TEXT('OSNOVNA PLAČA'!#REF!,0),"    ",   'OSNOVNA PLAČA'!#REF!),"")</f>
        <v>#REF!</v>
      </c>
    </row>
    <row r="785" spans="26:29" x14ac:dyDescent="0.25">
      <c r="Z785" s="6"/>
      <c r="AA785" s="32" t="e">
        <f>'OSNOVNA PLAČA'!#REF!</f>
        <v>#REF!</v>
      </c>
      <c r="AB785" s="32" t="e">
        <f>'OSNOVNA PLAČA'!#REF!</f>
        <v>#REF!</v>
      </c>
      <c r="AC785" s="32" t="e">
        <f>IF(LEN('OSNOVNA PLAČA'!#REF!)&gt;0,CONCATENATE(TEXT('OSNOVNA PLAČA'!#REF!,0),"    ",   'OSNOVNA PLAČA'!#REF!),"")</f>
        <v>#REF!</v>
      </c>
    </row>
    <row r="786" spans="26:29" x14ac:dyDescent="0.25">
      <c r="Z786" s="6"/>
      <c r="AA786" s="32" t="e">
        <f>'OSNOVNA PLAČA'!#REF!</f>
        <v>#REF!</v>
      </c>
      <c r="AB786" s="32" t="e">
        <f>'OSNOVNA PLAČA'!#REF!</f>
        <v>#REF!</v>
      </c>
      <c r="AC786" s="32" t="e">
        <f>IF(LEN('OSNOVNA PLAČA'!#REF!)&gt;0,CONCATENATE(TEXT('OSNOVNA PLAČA'!#REF!,0),"    ",   'OSNOVNA PLAČA'!#REF!),"")</f>
        <v>#REF!</v>
      </c>
    </row>
    <row r="787" spans="26:29" x14ac:dyDescent="0.25">
      <c r="Z787" s="6"/>
      <c r="AA787" s="32" t="e">
        <f>'OSNOVNA PLAČA'!#REF!</f>
        <v>#REF!</v>
      </c>
      <c r="AB787" s="32" t="e">
        <f>'OSNOVNA PLAČA'!#REF!</f>
        <v>#REF!</v>
      </c>
      <c r="AC787" s="32" t="e">
        <f>IF(LEN('OSNOVNA PLAČA'!#REF!)&gt;0,CONCATENATE(TEXT('OSNOVNA PLAČA'!#REF!,0),"    ",   'OSNOVNA PLAČA'!#REF!),"")</f>
        <v>#REF!</v>
      </c>
    </row>
    <row r="788" spans="26:29" x14ac:dyDescent="0.25">
      <c r="Z788" s="6"/>
      <c r="AA788" s="32" t="e">
        <f>'OSNOVNA PLAČA'!#REF!</f>
        <v>#REF!</v>
      </c>
      <c r="AB788" s="32" t="e">
        <f>'OSNOVNA PLAČA'!#REF!</f>
        <v>#REF!</v>
      </c>
      <c r="AC788" s="32" t="e">
        <f>IF(LEN('OSNOVNA PLAČA'!#REF!)&gt;0,CONCATENATE(TEXT('OSNOVNA PLAČA'!#REF!,0),"    ",   'OSNOVNA PLAČA'!#REF!),"")</f>
        <v>#REF!</v>
      </c>
    </row>
    <row r="789" spans="26:29" x14ac:dyDescent="0.25">
      <c r="Z789" s="6"/>
      <c r="AA789" s="32" t="e">
        <f>'OSNOVNA PLAČA'!#REF!</f>
        <v>#REF!</v>
      </c>
      <c r="AB789" s="32" t="e">
        <f>'OSNOVNA PLAČA'!#REF!</f>
        <v>#REF!</v>
      </c>
      <c r="AC789" s="32" t="e">
        <f>IF(LEN('OSNOVNA PLAČA'!#REF!)&gt;0,CONCATENATE(TEXT('OSNOVNA PLAČA'!#REF!,0),"    ",   'OSNOVNA PLAČA'!#REF!),"")</f>
        <v>#REF!</v>
      </c>
    </row>
    <row r="790" spans="26:29" x14ac:dyDescent="0.25">
      <c r="Z790" s="6"/>
      <c r="AA790" s="32" t="e">
        <f>'OSNOVNA PLAČA'!#REF!</f>
        <v>#REF!</v>
      </c>
      <c r="AB790" s="32" t="e">
        <f>'OSNOVNA PLAČA'!#REF!</f>
        <v>#REF!</v>
      </c>
      <c r="AC790" s="32" t="e">
        <f>IF(LEN('OSNOVNA PLAČA'!#REF!)&gt;0,CONCATENATE(TEXT('OSNOVNA PLAČA'!#REF!,0),"    ",   'OSNOVNA PLAČA'!#REF!),"")</f>
        <v>#REF!</v>
      </c>
    </row>
    <row r="791" spans="26:29" x14ac:dyDescent="0.25">
      <c r="Z791" s="6"/>
      <c r="AA791" s="32" t="e">
        <f>'OSNOVNA PLAČA'!#REF!</f>
        <v>#REF!</v>
      </c>
      <c r="AB791" s="32" t="e">
        <f>'OSNOVNA PLAČA'!#REF!</f>
        <v>#REF!</v>
      </c>
      <c r="AC791" s="32" t="e">
        <f>IF(LEN('OSNOVNA PLAČA'!#REF!)&gt;0,CONCATENATE(TEXT('OSNOVNA PLAČA'!#REF!,0),"    ",   'OSNOVNA PLAČA'!#REF!),"")</f>
        <v>#REF!</v>
      </c>
    </row>
    <row r="792" spans="26:29" x14ac:dyDescent="0.25">
      <c r="Z792" s="6"/>
      <c r="AA792" s="32" t="e">
        <f>'OSNOVNA PLAČA'!#REF!</f>
        <v>#REF!</v>
      </c>
      <c r="AB792" s="32" t="e">
        <f>'OSNOVNA PLAČA'!#REF!</f>
        <v>#REF!</v>
      </c>
      <c r="AC792" s="32" t="e">
        <f>IF(LEN('OSNOVNA PLAČA'!#REF!)&gt;0,CONCATENATE(TEXT('OSNOVNA PLAČA'!#REF!,0),"    ",   'OSNOVNA PLAČA'!#REF!),"")</f>
        <v>#REF!</v>
      </c>
    </row>
    <row r="793" spans="26:29" x14ac:dyDescent="0.25">
      <c r="Z793" s="6"/>
      <c r="AA793" s="32" t="e">
        <f>'OSNOVNA PLAČA'!#REF!</f>
        <v>#REF!</v>
      </c>
      <c r="AB793" s="32" t="e">
        <f>'OSNOVNA PLAČA'!#REF!</f>
        <v>#REF!</v>
      </c>
      <c r="AC793" s="32" t="e">
        <f>IF(LEN('OSNOVNA PLAČA'!#REF!)&gt;0,CONCATENATE(TEXT('OSNOVNA PLAČA'!#REF!,0),"    ",   'OSNOVNA PLAČA'!#REF!),"")</f>
        <v>#REF!</v>
      </c>
    </row>
    <row r="794" spans="26:29" x14ac:dyDescent="0.25">
      <c r="Z794" s="6"/>
      <c r="AA794" s="32" t="e">
        <f>'OSNOVNA PLAČA'!#REF!</f>
        <v>#REF!</v>
      </c>
      <c r="AB794" s="32" t="e">
        <f>'OSNOVNA PLAČA'!#REF!</f>
        <v>#REF!</v>
      </c>
      <c r="AC794" s="32" t="e">
        <f>IF(LEN('OSNOVNA PLAČA'!#REF!)&gt;0,CONCATENATE(TEXT('OSNOVNA PLAČA'!#REF!,0),"    ",   'OSNOVNA PLAČA'!#REF!),"")</f>
        <v>#REF!</v>
      </c>
    </row>
    <row r="795" spans="26:29" x14ac:dyDescent="0.25">
      <c r="Z795" s="6"/>
      <c r="AA795" s="32" t="e">
        <f>'OSNOVNA PLAČA'!#REF!</f>
        <v>#REF!</v>
      </c>
      <c r="AB795" s="32" t="e">
        <f>'OSNOVNA PLAČA'!#REF!</f>
        <v>#REF!</v>
      </c>
      <c r="AC795" s="32" t="e">
        <f>IF(LEN('OSNOVNA PLAČA'!#REF!)&gt;0,CONCATENATE(TEXT('OSNOVNA PLAČA'!#REF!,0),"    ",   'OSNOVNA PLAČA'!#REF!),"")</f>
        <v>#REF!</v>
      </c>
    </row>
    <row r="796" spans="26:29" x14ac:dyDescent="0.25">
      <c r="Z796" s="6"/>
      <c r="AA796" s="32" t="e">
        <f>'OSNOVNA PLAČA'!#REF!</f>
        <v>#REF!</v>
      </c>
      <c r="AB796" s="32" t="e">
        <f>'OSNOVNA PLAČA'!#REF!</f>
        <v>#REF!</v>
      </c>
      <c r="AC796" s="32" t="e">
        <f>IF(LEN('OSNOVNA PLAČA'!#REF!)&gt;0,CONCATENATE(TEXT('OSNOVNA PLAČA'!#REF!,0),"    ",   'OSNOVNA PLAČA'!#REF!),"")</f>
        <v>#REF!</v>
      </c>
    </row>
    <row r="797" spans="26:29" x14ac:dyDescent="0.25">
      <c r="Z797" s="6"/>
      <c r="AA797" s="32" t="e">
        <f>'OSNOVNA PLAČA'!#REF!</f>
        <v>#REF!</v>
      </c>
      <c r="AB797" s="32" t="e">
        <f>'OSNOVNA PLAČA'!#REF!</f>
        <v>#REF!</v>
      </c>
      <c r="AC797" s="32" t="e">
        <f>IF(LEN('OSNOVNA PLAČA'!#REF!)&gt;0,CONCATENATE(TEXT('OSNOVNA PLAČA'!#REF!,0),"    ",   'OSNOVNA PLAČA'!#REF!),"")</f>
        <v>#REF!</v>
      </c>
    </row>
    <row r="798" spans="26:29" x14ac:dyDescent="0.25">
      <c r="Z798" s="6"/>
      <c r="AA798" s="32" t="e">
        <f>'OSNOVNA PLAČA'!#REF!</f>
        <v>#REF!</v>
      </c>
      <c r="AB798" s="32" t="e">
        <f>'OSNOVNA PLAČA'!#REF!</f>
        <v>#REF!</v>
      </c>
      <c r="AC798" s="32" t="e">
        <f>IF(LEN('OSNOVNA PLAČA'!#REF!)&gt;0,CONCATENATE(TEXT('OSNOVNA PLAČA'!#REF!,0),"    ",   'OSNOVNA PLAČA'!#REF!),"")</f>
        <v>#REF!</v>
      </c>
    </row>
    <row r="799" spans="26:29" x14ac:dyDescent="0.25">
      <c r="Z799" s="6"/>
      <c r="AA799" s="32" t="e">
        <f>'OSNOVNA PLAČA'!#REF!</f>
        <v>#REF!</v>
      </c>
      <c r="AB799" s="32" t="e">
        <f>'OSNOVNA PLAČA'!#REF!</f>
        <v>#REF!</v>
      </c>
      <c r="AC799" s="32" t="e">
        <f>IF(LEN('OSNOVNA PLAČA'!#REF!)&gt;0,CONCATENATE(TEXT('OSNOVNA PLAČA'!#REF!,0),"    ",   'OSNOVNA PLAČA'!#REF!),"")</f>
        <v>#REF!</v>
      </c>
    </row>
    <row r="800" spans="26:29" x14ac:dyDescent="0.25">
      <c r="Z800" s="6"/>
      <c r="AA800" s="32" t="e">
        <f>'OSNOVNA PLAČA'!#REF!</f>
        <v>#REF!</v>
      </c>
      <c r="AB800" s="32" t="e">
        <f>'OSNOVNA PLAČA'!#REF!</f>
        <v>#REF!</v>
      </c>
      <c r="AC800" s="32" t="e">
        <f>IF(LEN('OSNOVNA PLAČA'!#REF!)&gt;0,CONCATENATE(TEXT('OSNOVNA PLAČA'!#REF!,0),"    ",   'OSNOVNA PLAČA'!#REF!),"")</f>
        <v>#REF!</v>
      </c>
    </row>
    <row r="801" spans="26:29" x14ac:dyDescent="0.25">
      <c r="Z801" s="6"/>
      <c r="AA801" s="32" t="e">
        <f>'OSNOVNA PLAČA'!#REF!</f>
        <v>#REF!</v>
      </c>
      <c r="AB801" s="32" t="e">
        <f>'OSNOVNA PLAČA'!#REF!</f>
        <v>#REF!</v>
      </c>
      <c r="AC801" s="32" t="e">
        <f>IF(LEN('OSNOVNA PLAČA'!#REF!)&gt;0,CONCATENATE(TEXT('OSNOVNA PLAČA'!#REF!,0),"    ",   'OSNOVNA PLAČA'!#REF!),"")</f>
        <v>#REF!</v>
      </c>
    </row>
    <row r="802" spans="26:29" x14ac:dyDescent="0.25">
      <c r="Z802" s="6"/>
      <c r="AA802" s="32" t="e">
        <f>'OSNOVNA PLAČA'!#REF!</f>
        <v>#REF!</v>
      </c>
      <c r="AB802" s="32" t="e">
        <f>'OSNOVNA PLAČA'!#REF!</f>
        <v>#REF!</v>
      </c>
      <c r="AC802" s="32" t="e">
        <f>IF(LEN('OSNOVNA PLAČA'!#REF!)&gt;0,CONCATENATE(TEXT('OSNOVNA PLAČA'!#REF!,0),"    ",   'OSNOVNA PLAČA'!#REF!),"")</f>
        <v>#REF!</v>
      </c>
    </row>
    <row r="803" spans="26:29" x14ac:dyDescent="0.25">
      <c r="Z803" s="6"/>
      <c r="AA803" s="32" t="e">
        <f>'OSNOVNA PLAČA'!#REF!</f>
        <v>#REF!</v>
      </c>
      <c r="AB803" s="32" t="e">
        <f>'OSNOVNA PLAČA'!#REF!</f>
        <v>#REF!</v>
      </c>
      <c r="AC803" s="32" t="e">
        <f>IF(LEN('OSNOVNA PLAČA'!#REF!)&gt;0,CONCATENATE(TEXT('OSNOVNA PLAČA'!#REF!,0),"    ",   'OSNOVNA PLAČA'!#REF!),"")</f>
        <v>#REF!</v>
      </c>
    </row>
    <row r="804" spans="26:29" x14ac:dyDescent="0.25">
      <c r="Z804" s="6"/>
      <c r="AA804" s="32" t="e">
        <f>'OSNOVNA PLAČA'!#REF!</f>
        <v>#REF!</v>
      </c>
      <c r="AB804" s="32" t="e">
        <f>'OSNOVNA PLAČA'!#REF!</f>
        <v>#REF!</v>
      </c>
      <c r="AC804" s="32" t="e">
        <f>IF(LEN('OSNOVNA PLAČA'!#REF!)&gt;0,CONCATENATE(TEXT('OSNOVNA PLAČA'!#REF!,0),"    ",   'OSNOVNA PLAČA'!#REF!),"")</f>
        <v>#REF!</v>
      </c>
    </row>
    <row r="805" spans="26:29" x14ac:dyDescent="0.25">
      <c r="Z805" s="6"/>
      <c r="AA805" s="32" t="e">
        <f>'OSNOVNA PLAČA'!#REF!</f>
        <v>#REF!</v>
      </c>
      <c r="AB805" s="32" t="e">
        <f>'OSNOVNA PLAČA'!#REF!</f>
        <v>#REF!</v>
      </c>
      <c r="AC805" s="32" t="e">
        <f>IF(LEN('OSNOVNA PLAČA'!#REF!)&gt;0,CONCATENATE(TEXT('OSNOVNA PLAČA'!#REF!,0),"    ",   'OSNOVNA PLAČA'!#REF!),"")</f>
        <v>#REF!</v>
      </c>
    </row>
    <row r="806" spans="26:29" x14ac:dyDescent="0.25">
      <c r="Z806" s="6"/>
      <c r="AA806" s="32" t="e">
        <f>'OSNOVNA PLAČA'!#REF!</f>
        <v>#REF!</v>
      </c>
      <c r="AB806" s="32" t="e">
        <f>'OSNOVNA PLAČA'!#REF!</f>
        <v>#REF!</v>
      </c>
      <c r="AC806" s="32" t="e">
        <f>IF(LEN('OSNOVNA PLAČA'!#REF!)&gt;0,CONCATENATE(TEXT('OSNOVNA PLAČA'!#REF!,0),"    ",   'OSNOVNA PLAČA'!#REF!),"")</f>
        <v>#REF!</v>
      </c>
    </row>
    <row r="807" spans="26:29" x14ac:dyDescent="0.25">
      <c r="Z807" s="6"/>
      <c r="AA807" s="32" t="e">
        <f>'OSNOVNA PLAČA'!#REF!</f>
        <v>#REF!</v>
      </c>
      <c r="AB807" s="32" t="e">
        <f>'OSNOVNA PLAČA'!#REF!</f>
        <v>#REF!</v>
      </c>
      <c r="AC807" s="32" t="e">
        <f>IF(LEN('OSNOVNA PLAČA'!#REF!)&gt;0,CONCATENATE(TEXT('OSNOVNA PLAČA'!#REF!,0),"    ",   'OSNOVNA PLAČA'!#REF!),"")</f>
        <v>#REF!</v>
      </c>
    </row>
    <row r="808" spans="26:29" x14ac:dyDescent="0.25">
      <c r="Z808" s="6"/>
      <c r="AA808" s="32" t="e">
        <f>'OSNOVNA PLAČA'!#REF!</f>
        <v>#REF!</v>
      </c>
      <c r="AB808" s="32" t="e">
        <f>'OSNOVNA PLAČA'!#REF!</f>
        <v>#REF!</v>
      </c>
      <c r="AC808" s="32" t="e">
        <f>IF(LEN('OSNOVNA PLAČA'!#REF!)&gt;0,CONCATENATE(TEXT('OSNOVNA PLAČA'!#REF!,0),"    ",   'OSNOVNA PLAČA'!#REF!),"")</f>
        <v>#REF!</v>
      </c>
    </row>
    <row r="809" spans="26:29" x14ac:dyDescent="0.25">
      <c r="Z809" s="6"/>
      <c r="AA809" s="32" t="e">
        <f>'OSNOVNA PLAČA'!#REF!</f>
        <v>#REF!</v>
      </c>
      <c r="AB809" s="32" t="e">
        <f>'OSNOVNA PLAČA'!#REF!</f>
        <v>#REF!</v>
      </c>
      <c r="AC809" s="32" t="e">
        <f>IF(LEN('OSNOVNA PLAČA'!#REF!)&gt;0,CONCATENATE(TEXT('OSNOVNA PLAČA'!#REF!,0),"    ",   'OSNOVNA PLAČA'!#REF!),"")</f>
        <v>#REF!</v>
      </c>
    </row>
    <row r="810" spans="26:29" x14ac:dyDescent="0.25">
      <c r="Z810" s="6"/>
      <c r="AA810" s="32" t="e">
        <f>'OSNOVNA PLAČA'!#REF!</f>
        <v>#REF!</v>
      </c>
      <c r="AB810" s="32" t="e">
        <f>'OSNOVNA PLAČA'!#REF!</f>
        <v>#REF!</v>
      </c>
      <c r="AC810" s="32" t="e">
        <f>IF(LEN('OSNOVNA PLAČA'!#REF!)&gt;0,CONCATENATE(TEXT('OSNOVNA PLAČA'!#REF!,0),"    ",   'OSNOVNA PLAČA'!#REF!),"")</f>
        <v>#REF!</v>
      </c>
    </row>
    <row r="811" spans="26:29" x14ac:dyDescent="0.25">
      <c r="Z811" s="6"/>
      <c r="AA811" s="32" t="e">
        <f>'OSNOVNA PLAČA'!#REF!</f>
        <v>#REF!</v>
      </c>
      <c r="AB811" s="32" t="e">
        <f>'OSNOVNA PLAČA'!#REF!</f>
        <v>#REF!</v>
      </c>
      <c r="AC811" s="32" t="e">
        <f>IF(LEN('OSNOVNA PLAČA'!#REF!)&gt;0,CONCATENATE(TEXT('OSNOVNA PLAČA'!#REF!,0),"    ",   'OSNOVNA PLAČA'!#REF!),"")</f>
        <v>#REF!</v>
      </c>
    </row>
    <row r="812" spans="26:29" x14ac:dyDescent="0.25">
      <c r="Z812" s="6"/>
      <c r="AA812" s="32" t="e">
        <f>'OSNOVNA PLAČA'!#REF!</f>
        <v>#REF!</v>
      </c>
      <c r="AB812" s="32" t="e">
        <f>'OSNOVNA PLAČA'!#REF!</f>
        <v>#REF!</v>
      </c>
      <c r="AC812" s="32" t="e">
        <f>IF(LEN('OSNOVNA PLAČA'!#REF!)&gt;0,CONCATENATE(TEXT('OSNOVNA PLAČA'!#REF!,0),"    ",   'OSNOVNA PLAČA'!#REF!),"")</f>
        <v>#REF!</v>
      </c>
    </row>
    <row r="813" spans="26:29" x14ac:dyDescent="0.25">
      <c r="Z813" s="6"/>
      <c r="AA813" s="32" t="e">
        <f>'OSNOVNA PLAČA'!#REF!</f>
        <v>#REF!</v>
      </c>
      <c r="AB813" s="32" t="e">
        <f>'OSNOVNA PLAČA'!#REF!</f>
        <v>#REF!</v>
      </c>
      <c r="AC813" s="32" t="e">
        <f>IF(LEN('OSNOVNA PLAČA'!#REF!)&gt;0,CONCATENATE(TEXT('OSNOVNA PLAČA'!#REF!,0),"    ",   'OSNOVNA PLAČA'!#REF!),"")</f>
        <v>#REF!</v>
      </c>
    </row>
    <row r="814" spans="26:29" x14ac:dyDescent="0.25">
      <c r="Z814" s="6"/>
      <c r="AA814" s="32" t="e">
        <f>'OSNOVNA PLAČA'!#REF!</f>
        <v>#REF!</v>
      </c>
      <c r="AB814" s="32" t="e">
        <f>'OSNOVNA PLAČA'!#REF!</f>
        <v>#REF!</v>
      </c>
      <c r="AC814" s="32" t="e">
        <f>IF(LEN('OSNOVNA PLAČA'!#REF!)&gt;0,CONCATENATE(TEXT('OSNOVNA PLAČA'!#REF!,0),"    ",   'OSNOVNA PLAČA'!#REF!),"")</f>
        <v>#REF!</v>
      </c>
    </row>
    <row r="815" spans="26:29" x14ac:dyDescent="0.25">
      <c r="Z815" s="6"/>
      <c r="AA815" s="32" t="e">
        <f>'OSNOVNA PLAČA'!#REF!</f>
        <v>#REF!</v>
      </c>
      <c r="AB815" s="32" t="e">
        <f>'OSNOVNA PLAČA'!#REF!</f>
        <v>#REF!</v>
      </c>
      <c r="AC815" s="32" t="e">
        <f>IF(LEN('OSNOVNA PLAČA'!#REF!)&gt;0,CONCATENATE(TEXT('OSNOVNA PLAČA'!#REF!,0),"    ",   'OSNOVNA PLAČA'!#REF!),"")</f>
        <v>#REF!</v>
      </c>
    </row>
    <row r="816" spans="26:29" x14ac:dyDescent="0.25">
      <c r="Z816" s="6"/>
      <c r="AA816" s="32" t="e">
        <f>'OSNOVNA PLAČA'!#REF!</f>
        <v>#REF!</v>
      </c>
      <c r="AB816" s="32" t="e">
        <f>'OSNOVNA PLAČA'!#REF!</f>
        <v>#REF!</v>
      </c>
      <c r="AC816" s="32" t="e">
        <f>IF(LEN('OSNOVNA PLAČA'!#REF!)&gt;0,CONCATENATE(TEXT('OSNOVNA PLAČA'!#REF!,0),"    ",   'OSNOVNA PLAČA'!#REF!),"")</f>
        <v>#REF!</v>
      </c>
    </row>
    <row r="817" spans="26:29" x14ac:dyDescent="0.25">
      <c r="Z817" s="6"/>
      <c r="AA817" s="32" t="e">
        <f>'OSNOVNA PLAČA'!#REF!</f>
        <v>#REF!</v>
      </c>
      <c r="AB817" s="32" t="e">
        <f>'OSNOVNA PLAČA'!#REF!</f>
        <v>#REF!</v>
      </c>
      <c r="AC817" s="32" t="e">
        <f>IF(LEN('OSNOVNA PLAČA'!#REF!)&gt;0,CONCATENATE(TEXT('OSNOVNA PLAČA'!#REF!,0),"    ",   'OSNOVNA PLAČA'!#REF!),"")</f>
        <v>#REF!</v>
      </c>
    </row>
    <row r="818" spans="26:29" x14ac:dyDescent="0.25">
      <c r="Z818" s="6"/>
      <c r="AA818" s="32" t="e">
        <f>'OSNOVNA PLAČA'!#REF!</f>
        <v>#REF!</v>
      </c>
      <c r="AB818" s="32" t="e">
        <f>'OSNOVNA PLAČA'!#REF!</f>
        <v>#REF!</v>
      </c>
      <c r="AC818" s="32" t="e">
        <f>IF(LEN('OSNOVNA PLAČA'!#REF!)&gt;0,CONCATENATE(TEXT('OSNOVNA PLAČA'!#REF!,0),"    ",   'OSNOVNA PLAČA'!#REF!),"")</f>
        <v>#REF!</v>
      </c>
    </row>
    <row r="819" spans="26:29" x14ac:dyDescent="0.25">
      <c r="Z819" s="6"/>
      <c r="AA819" s="32" t="e">
        <f>'OSNOVNA PLAČA'!#REF!</f>
        <v>#REF!</v>
      </c>
      <c r="AB819" s="32" t="e">
        <f>'OSNOVNA PLAČA'!#REF!</f>
        <v>#REF!</v>
      </c>
      <c r="AC819" s="32" t="e">
        <f>IF(LEN('OSNOVNA PLAČA'!#REF!)&gt;0,CONCATENATE(TEXT('OSNOVNA PLAČA'!#REF!,0),"    ",   'OSNOVNA PLAČA'!#REF!),"")</f>
        <v>#REF!</v>
      </c>
    </row>
    <row r="820" spans="26:29" x14ac:dyDescent="0.25">
      <c r="Z820" s="6"/>
      <c r="AA820" s="32" t="e">
        <f>'OSNOVNA PLAČA'!#REF!</f>
        <v>#REF!</v>
      </c>
      <c r="AB820" s="32" t="e">
        <f>'OSNOVNA PLAČA'!#REF!</f>
        <v>#REF!</v>
      </c>
      <c r="AC820" s="32" t="e">
        <f>IF(LEN('OSNOVNA PLAČA'!#REF!)&gt;0,CONCATENATE(TEXT('OSNOVNA PLAČA'!#REF!,0),"    ",   'OSNOVNA PLAČA'!#REF!),"")</f>
        <v>#REF!</v>
      </c>
    </row>
    <row r="821" spans="26:29" x14ac:dyDescent="0.25">
      <c r="Z821" s="6"/>
      <c r="AA821" s="32" t="e">
        <f>'OSNOVNA PLAČA'!#REF!</f>
        <v>#REF!</v>
      </c>
      <c r="AB821" s="32" t="e">
        <f>'OSNOVNA PLAČA'!#REF!</f>
        <v>#REF!</v>
      </c>
      <c r="AC821" s="32" t="e">
        <f>IF(LEN('OSNOVNA PLAČA'!#REF!)&gt;0,CONCATENATE(TEXT('OSNOVNA PLAČA'!#REF!,0),"    ",   'OSNOVNA PLAČA'!#REF!),"")</f>
        <v>#REF!</v>
      </c>
    </row>
    <row r="822" spans="26:29" x14ac:dyDescent="0.25">
      <c r="Z822" s="6"/>
      <c r="AA822" s="32" t="e">
        <f>'OSNOVNA PLAČA'!#REF!</f>
        <v>#REF!</v>
      </c>
      <c r="AB822" s="32" t="e">
        <f>'OSNOVNA PLAČA'!#REF!</f>
        <v>#REF!</v>
      </c>
      <c r="AC822" s="32" t="e">
        <f>IF(LEN('OSNOVNA PLAČA'!#REF!)&gt;0,CONCATENATE(TEXT('OSNOVNA PLAČA'!#REF!,0),"    ",   'OSNOVNA PLAČA'!#REF!),"")</f>
        <v>#REF!</v>
      </c>
    </row>
    <row r="823" spans="26:29" x14ac:dyDescent="0.25">
      <c r="Z823" s="6"/>
      <c r="AA823" s="32" t="e">
        <f>'OSNOVNA PLAČA'!#REF!</f>
        <v>#REF!</v>
      </c>
      <c r="AB823" s="32" t="e">
        <f>'OSNOVNA PLAČA'!#REF!</f>
        <v>#REF!</v>
      </c>
      <c r="AC823" s="32" t="e">
        <f>IF(LEN('OSNOVNA PLAČA'!#REF!)&gt;0,CONCATENATE(TEXT('OSNOVNA PLAČA'!#REF!,0),"    ",   'OSNOVNA PLAČA'!#REF!),"")</f>
        <v>#REF!</v>
      </c>
    </row>
    <row r="824" spans="26:29" x14ac:dyDescent="0.25">
      <c r="Z824" s="6"/>
      <c r="AA824" s="32" t="e">
        <f>'OSNOVNA PLAČA'!#REF!</f>
        <v>#REF!</v>
      </c>
      <c r="AB824" s="32" t="e">
        <f>'OSNOVNA PLAČA'!#REF!</f>
        <v>#REF!</v>
      </c>
      <c r="AC824" s="32" t="e">
        <f>IF(LEN('OSNOVNA PLAČA'!#REF!)&gt;0,CONCATENATE(TEXT('OSNOVNA PLAČA'!#REF!,0),"    ",   'OSNOVNA PLAČA'!#REF!),"")</f>
        <v>#REF!</v>
      </c>
    </row>
    <row r="825" spans="26:29" x14ac:dyDescent="0.25">
      <c r="Z825" s="6"/>
      <c r="AA825" s="32" t="e">
        <f>'OSNOVNA PLAČA'!#REF!</f>
        <v>#REF!</v>
      </c>
      <c r="AB825" s="32" t="e">
        <f>'OSNOVNA PLAČA'!#REF!</f>
        <v>#REF!</v>
      </c>
      <c r="AC825" s="32" t="e">
        <f>IF(LEN('OSNOVNA PLAČA'!#REF!)&gt;0,CONCATENATE(TEXT('OSNOVNA PLAČA'!#REF!,0),"    ",   'OSNOVNA PLAČA'!#REF!),"")</f>
        <v>#REF!</v>
      </c>
    </row>
    <row r="826" spans="26:29" x14ac:dyDescent="0.25">
      <c r="Z826" s="6"/>
      <c r="AA826" s="32" t="e">
        <f>'OSNOVNA PLAČA'!#REF!</f>
        <v>#REF!</v>
      </c>
      <c r="AB826" s="32" t="e">
        <f>'OSNOVNA PLAČA'!#REF!</f>
        <v>#REF!</v>
      </c>
      <c r="AC826" s="32" t="e">
        <f>IF(LEN('OSNOVNA PLAČA'!#REF!)&gt;0,CONCATENATE(TEXT('OSNOVNA PLAČA'!#REF!,0),"    ",   'OSNOVNA PLAČA'!#REF!),"")</f>
        <v>#REF!</v>
      </c>
    </row>
    <row r="827" spans="26:29" x14ac:dyDescent="0.25">
      <c r="Z827" s="6"/>
      <c r="AA827" s="32" t="e">
        <f>'OSNOVNA PLAČA'!#REF!</f>
        <v>#REF!</v>
      </c>
      <c r="AB827" s="32" t="e">
        <f>'OSNOVNA PLAČA'!#REF!</f>
        <v>#REF!</v>
      </c>
      <c r="AC827" s="32" t="e">
        <f>IF(LEN('OSNOVNA PLAČA'!#REF!)&gt;0,CONCATENATE(TEXT('OSNOVNA PLAČA'!#REF!,0),"    ",   'OSNOVNA PLAČA'!#REF!),"")</f>
        <v>#REF!</v>
      </c>
    </row>
    <row r="828" spans="26:29" x14ac:dyDescent="0.25">
      <c r="Z828" s="6"/>
      <c r="AA828" s="32" t="e">
        <f>'OSNOVNA PLAČA'!#REF!</f>
        <v>#REF!</v>
      </c>
      <c r="AB828" s="32" t="e">
        <f>'OSNOVNA PLAČA'!#REF!</f>
        <v>#REF!</v>
      </c>
      <c r="AC828" s="32" t="e">
        <f>IF(LEN('OSNOVNA PLAČA'!#REF!)&gt;0,CONCATENATE(TEXT('OSNOVNA PLAČA'!#REF!,0),"    ",   'OSNOVNA PLAČA'!#REF!),"")</f>
        <v>#REF!</v>
      </c>
    </row>
    <row r="829" spans="26:29" x14ac:dyDescent="0.25">
      <c r="Z829" s="6"/>
      <c r="AA829" s="32" t="e">
        <f>'OSNOVNA PLAČA'!#REF!</f>
        <v>#REF!</v>
      </c>
      <c r="AB829" s="32" t="e">
        <f>'OSNOVNA PLAČA'!#REF!</f>
        <v>#REF!</v>
      </c>
      <c r="AC829" s="32" t="e">
        <f>IF(LEN('OSNOVNA PLAČA'!#REF!)&gt;0,CONCATENATE(TEXT('OSNOVNA PLAČA'!#REF!,0),"    ",   'OSNOVNA PLAČA'!#REF!),"")</f>
        <v>#REF!</v>
      </c>
    </row>
    <row r="830" spans="26:29" x14ac:dyDescent="0.25">
      <c r="Z830" s="6"/>
      <c r="AA830" s="32" t="e">
        <f>'OSNOVNA PLAČA'!#REF!</f>
        <v>#REF!</v>
      </c>
      <c r="AB830" s="32" t="e">
        <f>'OSNOVNA PLAČA'!#REF!</f>
        <v>#REF!</v>
      </c>
      <c r="AC830" s="32" t="e">
        <f>IF(LEN('OSNOVNA PLAČA'!#REF!)&gt;0,CONCATENATE(TEXT('OSNOVNA PLAČA'!#REF!,0),"    ",   'OSNOVNA PLAČA'!#REF!),"")</f>
        <v>#REF!</v>
      </c>
    </row>
    <row r="831" spans="26:29" x14ac:dyDescent="0.25">
      <c r="Z831" s="6"/>
      <c r="AA831" s="32" t="e">
        <f>'OSNOVNA PLAČA'!#REF!</f>
        <v>#REF!</v>
      </c>
      <c r="AB831" s="32" t="e">
        <f>'OSNOVNA PLAČA'!#REF!</f>
        <v>#REF!</v>
      </c>
      <c r="AC831" s="32" t="e">
        <f>IF(LEN('OSNOVNA PLAČA'!#REF!)&gt;0,CONCATENATE(TEXT('OSNOVNA PLAČA'!#REF!,0),"    ",   'OSNOVNA PLAČA'!#REF!),"")</f>
        <v>#REF!</v>
      </c>
    </row>
    <row r="832" spans="26:29" x14ac:dyDescent="0.25">
      <c r="Z832" s="6"/>
      <c r="AA832" s="32" t="e">
        <f>'OSNOVNA PLAČA'!#REF!</f>
        <v>#REF!</v>
      </c>
      <c r="AB832" s="32" t="e">
        <f>'OSNOVNA PLAČA'!#REF!</f>
        <v>#REF!</v>
      </c>
      <c r="AC832" s="32" t="e">
        <f>IF(LEN('OSNOVNA PLAČA'!#REF!)&gt;0,CONCATENATE(TEXT('OSNOVNA PLAČA'!#REF!,0),"    ",   'OSNOVNA PLAČA'!#REF!),"")</f>
        <v>#REF!</v>
      </c>
    </row>
    <row r="833" spans="26:29" x14ac:dyDescent="0.25">
      <c r="Z833" s="6"/>
      <c r="AA833" s="32" t="e">
        <f>'OSNOVNA PLAČA'!#REF!</f>
        <v>#REF!</v>
      </c>
      <c r="AB833" s="32" t="e">
        <f>'OSNOVNA PLAČA'!#REF!</f>
        <v>#REF!</v>
      </c>
      <c r="AC833" s="32" t="e">
        <f>IF(LEN('OSNOVNA PLAČA'!#REF!)&gt;0,CONCATENATE(TEXT('OSNOVNA PLAČA'!#REF!,0),"    ",   'OSNOVNA PLAČA'!#REF!),"")</f>
        <v>#REF!</v>
      </c>
    </row>
    <row r="834" spans="26:29" x14ac:dyDescent="0.25">
      <c r="Z834" s="6"/>
      <c r="AA834" s="32" t="e">
        <f>'OSNOVNA PLAČA'!#REF!</f>
        <v>#REF!</v>
      </c>
      <c r="AB834" s="32" t="e">
        <f>'OSNOVNA PLAČA'!#REF!</f>
        <v>#REF!</v>
      </c>
      <c r="AC834" s="32" t="e">
        <f>IF(LEN('OSNOVNA PLAČA'!#REF!)&gt;0,CONCATENATE(TEXT('OSNOVNA PLAČA'!#REF!,0),"    ",   'OSNOVNA PLAČA'!#REF!),"")</f>
        <v>#REF!</v>
      </c>
    </row>
    <row r="835" spans="26:29" x14ac:dyDescent="0.25">
      <c r="Z835" s="6"/>
      <c r="AA835" s="32" t="e">
        <f>'OSNOVNA PLAČA'!#REF!</f>
        <v>#REF!</v>
      </c>
      <c r="AB835" s="32" t="e">
        <f>'OSNOVNA PLAČA'!#REF!</f>
        <v>#REF!</v>
      </c>
      <c r="AC835" s="32" t="e">
        <f>IF(LEN('OSNOVNA PLAČA'!#REF!)&gt;0,CONCATENATE(TEXT('OSNOVNA PLAČA'!#REF!,0),"    ",   'OSNOVNA PLAČA'!#REF!),"")</f>
        <v>#REF!</v>
      </c>
    </row>
    <row r="836" spans="26:29" x14ac:dyDescent="0.25">
      <c r="Z836" s="6"/>
      <c r="AA836" s="32" t="e">
        <f>'OSNOVNA PLAČA'!#REF!</f>
        <v>#REF!</v>
      </c>
      <c r="AB836" s="32" t="e">
        <f>'OSNOVNA PLAČA'!#REF!</f>
        <v>#REF!</v>
      </c>
      <c r="AC836" s="32" t="e">
        <f>IF(LEN('OSNOVNA PLAČA'!#REF!)&gt;0,CONCATENATE(TEXT('OSNOVNA PLAČA'!#REF!,0),"    ",   'OSNOVNA PLAČA'!#REF!),"")</f>
        <v>#REF!</v>
      </c>
    </row>
    <row r="837" spans="26:29" x14ac:dyDescent="0.25">
      <c r="Z837" s="6"/>
      <c r="AA837" s="32" t="e">
        <f>'OSNOVNA PLAČA'!#REF!</f>
        <v>#REF!</v>
      </c>
      <c r="AB837" s="32" t="e">
        <f>'OSNOVNA PLAČA'!#REF!</f>
        <v>#REF!</v>
      </c>
      <c r="AC837" s="32" t="e">
        <f>IF(LEN('OSNOVNA PLAČA'!#REF!)&gt;0,CONCATENATE(TEXT('OSNOVNA PLAČA'!#REF!,0),"    ",   'OSNOVNA PLAČA'!#REF!),"")</f>
        <v>#REF!</v>
      </c>
    </row>
    <row r="838" spans="26:29" x14ac:dyDescent="0.25">
      <c r="Z838" s="6"/>
      <c r="AA838" s="32" t="e">
        <f>'OSNOVNA PLAČA'!#REF!</f>
        <v>#REF!</v>
      </c>
      <c r="AB838" s="32" t="e">
        <f>'OSNOVNA PLAČA'!#REF!</f>
        <v>#REF!</v>
      </c>
      <c r="AC838" s="32" t="e">
        <f>IF(LEN('OSNOVNA PLAČA'!#REF!)&gt;0,CONCATENATE(TEXT('OSNOVNA PLAČA'!#REF!,0),"    ",   'OSNOVNA PLAČA'!#REF!),"")</f>
        <v>#REF!</v>
      </c>
    </row>
    <row r="839" spans="26:29" x14ac:dyDescent="0.25">
      <c r="Z839" s="6"/>
      <c r="AA839" s="32" t="e">
        <f>'OSNOVNA PLAČA'!#REF!</f>
        <v>#REF!</v>
      </c>
      <c r="AB839" s="32" t="e">
        <f>'OSNOVNA PLAČA'!#REF!</f>
        <v>#REF!</v>
      </c>
      <c r="AC839" s="32" t="e">
        <f>IF(LEN('OSNOVNA PLAČA'!#REF!)&gt;0,CONCATENATE(TEXT('OSNOVNA PLAČA'!#REF!,0),"    ",   'OSNOVNA PLAČA'!#REF!),"")</f>
        <v>#REF!</v>
      </c>
    </row>
    <row r="840" spans="26:29" x14ac:dyDescent="0.25">
      <c r="Z840" s="6"/>
      <c r="AA840" s="32" t="e">
        <f>'OSNOVNA PLAČA'!#REF!</f>
        <v>#REF!</v>
      </c>
      <c r="AB840" s="32" t="e">
        <f>'OSNOVNA PLAČA'!#REF!</f>
        <v>#REF!</v>
      </c>
      <c r="AC840" s="32" t="e">
        <f>IF(LEN('OSNOVNA PLAČA'!#REF!)&gt;0,CONCATENATE(TEXT('OSNOVNA PLAČA'!#REF!,0),"    ",   'OSNOVNA PLAČA'!#REF!),"")</f>
        <v>#REF!</v>
      </c>
    </row>
    <row r="841" spans="26:29" x14ac:dyDescent="0.25">
      <c r="Z841" s="6"/>
      <c r="AA841" s="32" t="e">
        <f>'OSNOVNA PLAČA'!#REF!</f>
        <v>#REF!</v>
      </c>
      <c r="AB841" s="32" t="e">
        <f>'OSNOVNA PLAČA'!#REF!</f>
        <v>#REF!</v>
      </c>
      <c r="AC841" s="32" t="e">
        <f>IF(LEN('OSNOVNA PLAČA'!#REF!)&gt;0,CONCATENATE(TEXT('OSNOVNA PLAČA'!#REF!,0),"    ",   'OSNOVNA PLAČA'!#REF!),"")</f>
        <v>#REF!</v>
      </c>
    </row>
    <row r="842" spans="26:29" x14ac:dyDescent="0.25">
      <c r="Z842" s="6"/>
      <c r="AA842" s="32" t="e">
        <f>'OSNOVNA PLAČA'!#REF!</f>
        <v>#REF!</v>
      </c>
      <c r="AB842" s="32" t="e">
        <f>'OSNOVNA PLAČA'!#REF!</f>
        <v>#REF!</v>
      </c>
      <c r="AC842" s="32" t="e">
        <f>IF(LEN('OSNOVNA PLAČA'!#REF!)&gt;0,CONCATENATE(TEXT('OSNOVNA PLAČA'!#REF!,0),"    ",   'OSNOVNA PLAČA'!#REF!),"")</f>
        <v>#REF!</v>
      </c>
    </row>
    <row r="843" spans="26:29" x14ac:dyDescent="0.25">
      <c r="Z843" s="6"/>
      <c r="AA843" s="32" t="e">
        <f>'OSNOVNA PLAČA'!#REF!</f>
        <v>#REF!</v>
      </c>
      <c r="AB843" s="32" t="e">
        <f>'OSNOVNA PLAČA'!#REF!</f>
        <v>#REF!</v>
      </c>
      <c r="AC843" s="32" t="e">
        <f>IF(LEN('OSNOVNA PLAČA'!#REF!)&gt;0,CONCATENATE(TEXT('OSNOVNA PLAČA'!#REF!,0),"    ",   'OSNOVNA PLAČA'!#REF!),"")</f>
        <v>#REF!</v>
      </c>
    </row>
    <row r="844" spans="26:29" x14ac:dyDescent="0.25">
      <c r="Z844" s="6"/>
      <c r="AA844" s="32" t="e">
        <f>'OSNOVNA PLAČA'!#REF!</f>
        <v>#REF!</v>
      </c>
      <c r="AB844" s="32" t="e">
        <f>'OSNOVNA PLAČA'!#REF!</f>
        <v>#REF!</v>
      </c>
      <c r="AC844" s="32" t="e">
        <f>IF(LEN('OSNOVNA PLAČA'!#REF!)&gt;0,CONCATENATE(TEXT('OSNOVNA PLAČA'!#REF!,0),"    ",   'OSNOVNA PLAČA'!#REF!),"")</f>
        <v>#REF!</v>
      </c>
    </row>
    <row r="845" spans="26:29" x14ac:dyDescent="0.25">
      <c r="Z845" s="6"/>
      <c r="AA845" s="32" t="e">
        <f>'OSNOVNA PLAČA'!#REF!</f>
        <v>#REF!</v>
      </c>
      <c r="AB845" s="32" t="e">
        <f>'OSNOVNA PLAČA'!#REF!</f>
        <v>#REF!</v>
      </c>
      <c r="AC845" s="32" t="e">
        <f>IF(LEN('OSNOVNA PLAČA'!#REF!)&gt;0,CONCATENATE(TEXT('OSNOVNA PLAČA'!#REF!,0),"    ",   'OSNOVNA PLAČA'!#REF!),"")</f>
        <v>#REF!</v>
      </c>
    </row>
    <row r="846" spans="26:29" x14ac:dyDescent="0.25">
      <c r="Z846" s="6"/>
      <c r="AA846" s="32" t="e">
        <f>'OSNOVNA PLAČA'!#REF!</f>
        <v>#REF!</v>
      </c>
      <c r="AB846" s="32" t="e">
        <f>'OSNOVNA PLAČA'!#REF!</f>
        <v>#REF!</v>
      </c>
      <c r="AC846" s="32" t="e">
        <f>IF(LEN('OSNOVNA PLAČA'!#REF!)&gt;0,CONCATENATE(TEXT('OSNOVNA PLAČA'!#REF!,0),"    ",   'OSNOVNA PLAČA'!#REF!),"")</f>
        <v>#REF!</v>
      </c>
    </row>
    <row r="847" spans="26:29" x14ac:dyDescent="0.25">
      <c r="Z847" s="6"/>
      <c r="AA847" s="32" t="e">
        <f>'OSNOVNA PLAČA'!#REF!</f>
        <v>#REF!</v>
      </c>
      <c r="AB847" s="32" t="e">
        <f>'OSNOVNA PLAČA'!#REF!</f>
        <v>#REF!</v>
      </c>
      <c r="AC847" s="32" t="e">
        <f>IF(LEN('OSNOVNA PLAČA'!#REF!)&gt;0,CONCATENATE(TEXT('OSNOVNA PLAČA'!#REF!,0),"    ",   'OSNOVNA PLAČA'!#REF!),"")</f>
        <v>#REF!</v>
      </c>
    </row>
    <row r="848" spans="26:29" x14ac:dyDescent="0.25">
      <c r="Z848" s="6"/>
      <c r="AA848" s="32" t="e">
        <f>'OSNOVNA PLAČA'!#REF!</f>
        <v>#REF!</v>
      </c>
      <c r="AB848" s="32" t="e">
        <f>'OSNOVNA PLAČA'!#REF!</f>
        <v>#REF!</v>
      </c>
      <c r="AC848" s="32" t="e">
        <f>IF(LEN('OSNOVNA PLAČA'!#REF!)&gt;0,CONCATENATE(TEXT('OSNOVNA PLAČA'!#REF!,0),"    ",   'OSNOVNA PLAČA'!#REF!),"")</f>
        <v>#REF!</v>
      </c>
    </row>
    <row r="849" spans="26:29" x14ac:dyDescent="0.25">
      <c r="Z849" s="6"/>
      <c r="AA849" s="32" t="e">
        <f>'OSNOVNA PLAČA'!#REF!</f>
        <v>#REF!</v>
      </c>
      <c r="AB849" s="32" t="e">
        <f>'OSNOVNA PLAČA'!#REF!</f>
        <v>#REF!</v>
      </c>
      <c r="AC849" s="32" t="e">
        <f>IF(LEN('OSNOVNA PLAČA'!#REF!)&gt;0,CONCATENATE(TEXT('OSNOVNA PLAČA'!#REF!,0),"    ",   'OSNOVNA PLAČA'!#REF!),"")</f>
        <v>#REF!</v>
      </c>
    </row>
    <row r="850" spans="26:29" x14ac:dyDescent="0.25">
      <c r="Z850" s="6"/>
      <c r="AA850" s="32" t="e">
        <f>'OSNOVNA PLAČA'!#REF!</f>
        <v>#REF!</v>
      </c>
      <c r="AB850" s="32" t="e">
        <f>'OSNOVNA PLAČA'!#REF!</f>
        <v>#REF!</v>
      </c>
      <c r="AC850" s="32" t="e">
        <f>IF(LEN('OSNOVNA PLAČA'!#REF!)&gt;0,CONCATENATE(TEXT('OSNOVNA PLAČA'!#REF!,0),"    ",   'OSNOVNA PLAČA'!#REF!),"")</f>
        <v>#REF!</v>
      </c>
    </row>
    <row r="851" spans="26:29" x14ac:dyDescent="0.25">
      <c r="Z851" s="6"/>
      <c r="AA851" s="32" t="e">
        <f>'OSNOVNA PLAČA'!#REF!</f>
        <v>#REF!</v>
      </c>
      <c r="AB851" s="32" t="e">
        <f>'OSNOVNA PLAČA'!#REF!</f>
        <v>#REF!</v>
      </c>
      <c r="AC851" s="32" t="e">
        <f>IF(LEN('OSNOVNA PLAČA'!#REF!)&gt;0,CONCATENATE(TEXT('OSNOVNA PLAČA'!#REF!,0),"    ",   'OSNOVNA PLAČA'!#REF!),"")</f>
        <v>#REF!</v>
      </c>
    </row>
    <row r="852" spans="26:29" x14ac:dyDescent="0.25">
      <c r="Z852" s="6"/>
      <c r="AA852" s="32" t="e">
        <f>'OSNOVNA PLAČA'!#REF!</f>
        <v>#REF!</v>
      </c>
      <c r="AB852" s="32" t="e">
        <f>'OSNOVNA PLAČA'!#REF!</f>
        <v>#REF!</v>
      </c>
      <c r="AC852" s="32" t="e">
        <f>IF(LEN('OSNOVNA PLAČA'!#REF!)&gt;0,CONCATENATE(TEXT('OSNOVNA PLAČA'!#REF!,0),"    ",   'OSNOVNA PLAČA'!#REF!),"")</f>
        <v>#REF!</v>
      </c>
    </row>
    <row r="853" spans="26:29" x14ac:dyDescent="0.25">
      <c r="Z853" s="6"/>
      <c r="AA853" s="32" t="e">
        <f>'OSNOVNA PLAČA'!#REF!</f>
        <v>#REF!</v>
      </c>
      <c r="AB853" s="32" t="e">
        <f>'OSNOVNA PLAČA'!#REF!</f>
        <v>#REF!</v>
      </c>
      <c r="AC853" s="32" t="e">
        <f>IF(LEN('OSNOVNA PLAČA'!#REF!)&gt;0,CONCATENATE(TEXT('OSNOVNA PLAČA'!#REF!,0),"    ",   'OSNOVNA PLAČA'!#REF!),"")</f>
        <v>#REF!</v>
      </c>
    </row>
    <row r="854" spans="26:29" x14ac:dyDescent="0.25">
      <c r="Z854" s="6"/>
      <c r="AA854" s="32" t="e">
        <f>'OSNOVNA PLAČA'!#REF!</f>
        <v>#REF!</v>
      </c>
      <c r="AB854" s="32" t="e">
        <f>'OSNOVNA PLAČA'!#REF!</f>
        <v>#REF!</v>
      </c>
      <c r="AC854" s="32" t="e">
        <f>IF(LEN('OSNOVNA PLAČA'!#REF!)&gt;0,CONCATENATE(TEXT('OSNOVNA PLAČA'!#REF!,0),"    ",   'OSNOVNA PLAČA'!#REF!),"")</f>
        <v>#REF!</v>
      </c>
    </row>
    <row r="855" spans="26:29" x14ac:dyDescent="0.25">
      <c r="Z855" s="6"/>
      <c r="AA855" s="32" t="e">
        <f>'OSNOVNA PLAČA'!#REF!</f>
        <v>#REF!</v>
      </c>
      <c r="AB855" s="32" t="e">
        <f>'OSNOVNA PLAČA'!#REF!</f>
        <v>#REF!</v>
      </c>
      <c r="AC855" s="32" t="e">
        <f>IF(LEN('OSNOVNA PLAČA'!#REF!)&gt;0,CONCATENATE(TEXT('OSNOVNA PLAČA'!#REF!,0),"    ",   'OSNOVNA PLAČA'!#REF!),"")</f>
        <v>#REF!</v>
      </c>
    </row>
    <row r="856" spans="26:29" x14ac:dyDescent="0.25">
      <c r="Z856" s="6"/>
      <c r="AA856" s="32" t="e">
        <f>'OSNOVNA PLAČA'!#REF!</f>
        <v>#REF!</v>
      </c>
      <c r="AB856" s="32" t="e">
        <f>'OSNOVNA PLAČA'!#REF!</f>
        <v>#REF!</v>
      </c>
      <c r="AC856" s="32" t="e">
        <f>IF(LEN('OSNOVNA PLAČA'!#REF!)&gt;0,CONCATENATE(TEXT('OSNOVNA PLAČA'!#REF!,0),"    ",   'OSNOVNA PLAČA'!#REF!),"")</f>
        <v>#REF!</v>
      </c>
    </row>
    <row r="857" spans="26:29" x14ac:dyDescent="0.25">
      <c r="Z857" s="6"/>
      <c r="AA857" s="32" t="e">
        <f>'OSNOVNA PLAČA'!#REF!</f>
        <v>#REF!</v>
      </c>
      <c r="AB857" s="32" t="e">
        <f>'OSNOVNA PLAČA'!#REF!</f>
        <v>#REF!</v>
      </c>
      <c r="AC857" s="32" t="e">
        <f>IF(LEN('OSNOVNA PLAČA'!#REF!)&gt;0,CONCATENATE(TEXT('OSNOVNA PLAČA'!#REF!,0),"    ",   'OSNOVNA PLAČA'!#REF!),"")</f>
        <v>#REF!</v>
      </c>
    </row>
    <row r="858" spans="26:29" x14ac:dyDescent="0.25">
      <c r="Z858" s="6"/>
      <c r="AA858" s="32" t="e">
        <f>'OSNOVNA PLAČA'!#REF!</f>
        <v>#REF!</v>
      </c>
      <c r="AB858" s="32" t="e">
        <f>'OSNOVNA PLAČA'!#REF!</f>
        <v>#REF!</v>
      </c>
      <c r="AC858" s="32" t="e">
        <f>IF(LEN('OSNOVNA PLAČA'!#REF!)&gt;0,CONCATENATE(TEXT('OSNOVNA PLAČA'!#REF!,0),"    ",   'OSNOVNA PLAČA'!#REF!),"")</f>
        <v>#REF!</v>
      </c>
    </row>
    <row r="859" spans="26:29" x14ac:dyDescent="0.25">
      <c r="Z859" s="6"/>
      <c r="AA859" s="32" t="e">
        <f>'OSNOVNA PLAČA'!#REF!</f>
        <v>#REF!</v>
      </c>
      <c r="AB859" s="32" t="e">
        <f>'OSNOVNA PLAČA'!#REF!</f>
        <v>#REF!</v>
      </c>
      <c r="AC859" s="32" t="e">
        <f>IF(LEN('OSNOVNA PLAČA'!#REF!)&gt;0,CONCATENATE(TEXT('OSNOVNA PLAČA'!#REF!,0),"    ",   'OSNOVNA PLAČA'!#REF!),"")</f>
        <v>#REF!</v>
      </c>
    </row>
    <row r="860" spans="26:29" x14ac:dyDescent="0.25">
      <c r="Z860" s="6"/>
      <c r="AA860" s="32" t="e">
        <f>'OSNOVNA PLAČA'!#REF!</f>
        <v>#REF!</v>
      </c>
      <c r="AB860" s="32" t="e">
        <f>'OSNOVNA PLAČA'!#REF!</f>
        <v>#REF!</v>
      </c>
      <c r="AC860" s="32" t="e">
        <f>IF(LEN('OSNOVNA PLAČA'!#REF!)&gt;0,CONCATENATE(TEXT('OSNOVNA PLAČA'!#REF!,0),"    ",   'OSNOVNA PLAČA'!#REF!),"")</f>
        <v>#REF!</v>
      </c>
    </row>
    <row r="861" spans="26:29" x14ac:dyDescent="0.25">
      <c r="Z861" s="6"/>
      <c r="AA861" s="32" t="e">
        <f>'OSNOVNA PLAČA'!#REF!</f>
        <v>#REF!</v>
      </c>
      <c r="AB861" s="32" t="e">
        <f>'OSNOVNA PLAČA'!#REF!</f>
        <v>#REF!</v>
      </c>
      <c r="AC861" s="32" t="e">
        <f>IF(LEN('OSNOVNA PLAČA'!#REF!)&gt;0,CONCATENATE(TEXT('OSNOVNA PLAČA'!#REF!,0),"    ",   'OSNOVNA PLAČA'!#REF!),"")</f>
        <v>#REF!</v>
      </c>
    </row>
    <row r="862" spans="26:29" x14ac:dyDescent="0.25">
      <c r="Z862" s="6"/>
      <c r="AA862" s="32" t="e">
        <f>'OSNOVNA PLAČA'!#REF!</f>
        <v>#REF!</v>
      </c>
      <c r="AB862" s="32" t="e">
        <f>'OSNOVNA PLAČA'!#REF!</f>
        <v>#REF!</v>
      </c>
      <c r="AC862" s="32" t="e">
        <f>IF(LEN('OSNOVNA PLAČA'!#REF!)&gt;0,CONCATENATE(TEXT('OSNOVNA PLAČA'!#REF!,0),"    ",   'OSNOVNA PLAČA'!#REF!),"")</f>
        <v>#REF!</v>
      </c>
    </row>
    <row r="863" spans="26:29" x14ac:dyDescent="0.25">
      <c r="Z863" s="6"/>
      <c r="AA863" s="32" t="e">
        <f>'OSNOVNA PLAČA'!#REF!</f>
        <v>#REF!</v>
      </c>
      <c r="AB863" s="32" t="e">
        <f>'OSNOVNA PLAČA'!#REF!</f>
        <v>#REF!</v>
      </c>
      <c r="AC863" s="32" t="e">
        <f>IF(LEN('OSNOVNA PLAČA'!#REF!)&gt;0,CONCATENATE(TEXT('OSNOVNA PLAČA'!#REF!,0),"    ",   'OSNOVNA PLAČA'!#REF!),"")</f>
        <v>#REF!</v>
      </c>
    </row>
    <row r="864" spans="26:29" x14ac:dyDescent="0.25">
      <c r="Z864" s="6"/>
      <c r="AA864" s="32" t="e">
        <f>'OSNOVNA PLAČA'!#REF!</f>
        <v>#REF!</v>
      </c>
      <c r="AB864" s="32" t="e">
        <f>'OSNOVNA PLAČA'!#REF!</f>
        <v>#REF!</v>
      </c>
      <c r="AC864" s="32" t="e">
        <f>IF(LEN('OSNOVNA PLAČA'!#REF!)&gt;0,CONCATENATE(TEXT('OSNOVNA PLAČA'!#REF!,0),"    ",   'OSNOVNA PLAČA'!#REF!),"")</f>
        <v>#REF!</v>
      </c>
    </row>
    <row r="865" spans="26:29" x14ac:dyDescent="0.25">
      <c r="Z865" s="6"/>
      <c r="AA865" s="32" t="e">
        <f>'OSNOVNA PLAČA'!#REF!</f>
        <v>#REF!</v>
      </c>
      <c r="AB865" s="32" t="e">
        <f>'OSNOVNA PLAČA'!#REF!</f>
        <v>#REF!</v>
      </c>
      <c r="AC865" s="32" t="e">
        <f>IF(LEN('OSNOVNA PLAČA'!#REF!)&gt;0,CONCATENATE(TEXT('OSNOVNA PLAČA'!#REF!,0),"    ",   'OSNOVNA PLAČA'!#REF!),"")</f>
        <v>#REF!</v>
      </c>
    </row>
    <row r="866" spans="26:29" x14ac:dyDescent="0.25">
      <c r="Z866" s="6"/>
      <c r="AA866" s="32" t="e">
        <f>'OSNOVNA PLAČA'!#REF!</f>
        <v>#REF!</v>
      </c>
      <c r="AB866" s="32" t="e">
        <f>'OSNOVNA PLAČA'!#REF!</f>
        <v>#REF!</v>
      </c>
      <c r="AC866" s="32" t="e">
        <f>IF(LEN('OSNOVNA PLAČA'!#REF!)&gt;0,CONCATENATE(TEXT('OSNOVNA PLAČA'!#REF!,0),"    ",   'OSNOVNA PLAČA'!#REF!),"")</f>
        <v>#REF!</v>
      </c>
    </row>
    <row r="867" spans="26:29" x14ac:dyDescent="0.25">
      <c r="Z867" s="6"/>
      <c r="AA867" s="32" t="e">
        <f>'OSNOVNA PLAČA'!#REF!</f>
        <v>#REF!</v>
      </c>
      <c r="AB867" s="32" t="e">
        <f>'OSNOVNA PLAČA'!#REF!</f>
        <v>#REF!</v>
      </c>
      <c r="AC867" s="32" t="e">
        <f>IF(LEN('OSNOVNA PLAČA'!#REF!)&gt;0,CONCATENATE(TEXT('OSNOVNA PLAČA'!#REF!,0),"    ",   'OSNOVNA PLAČA'!#REF!),"")</f>
        <v>#REF!</v>
      </c>
    </row>
    <row r="868" spans="26:29" x14ac:dyDescent="0.25">
      <c r="Z868" s="6"/>
      <c r="AA868" s="32" t="e">
        <f>'OSNOVNA PLAČA'!#REF!</f>
        <v>#REF!</v>
      </c>
      <c r="AB868" s="32" t="e">
        <f>'OSNOVNA PLAČA'!#REF!</f>
        <v>#REF!</v>
      </c>
      <c r="AC868" s="32" t="e">
        <f>IF(LEN('OSNOVNA PLAČA'!#REF!)&gt;0,CONCATENATE(TEXT('OSNOVNA PLAČA'!#REF!,0),"    ",   'OSNOVNA PLAČA'!#REF!),"")</f>
        <v>#REF!</v>
      </c>
    </row>
    <row r="869" spans="26:29" x14ac:dyDescent="0.25">
      <c r="Z869" s="6"/>
      <c r="AA869" s="32" t="e">
        <f>'OSNOVNA PLAČA'!#REF!</f>
        <v>#REF!</v>
      </c>
      <c r="AB869" s="32" t="e">
        <f>'OSNOVNA PLAČA'!#REF!</f>
        <v>#REF!</v>
      </c>
      <c r="AC869" s="32" t="e">
        <f>IF(LEN('OSNOVNA PLAČA'!#REF!)&gt;0,CONCATENATE(TEXT('OSNOVNA PLAČA'!#REF!,0),"    ",   'OSNOVNA PLAČA'!#REF!),"")</f>
        <v>#REF!</v>
      </c>
    </row>
    <row r="870" spans="26:29" x14ac:dyDescent="0.25">
      <c r="Z870" s="6"/>
      <c r="AA870" s="32" t="e">
        <f>'OSNOVNA PLAČA'!#REF!</f>
        <v>#REF!</v>
      </c>
      <c r="AB870" s="32" t="e">
        <f>'OSNOVNA PLAČA'!#REF!</f>
        <v>#REF!</v>
      </c>
      <c r="AC870" s="32" t="e">
        <f>IF(LEN('OSNOVNA PLAČA'!#REF!)&gt;0,CONCATENATE(TEXT('OSNOVNA PLAČA'!#REF!,0),"    ",   'OSNOVNA PLAČA'!#REF!),"")</f>
        <v>#REF!</v>
      </c>
    </row>
    <row r="871" spans="26:29" x14ac:dyDescent="0.25">
      <c r="Z871" s="6"/>
      <c r="AA871" s="32" t="e">
        <f>'OSNOVNA PLAČA'!#REF!</f>
        <v>#REF!</v>
      </c>
      <c r="AB871" s="32" t="e">
        <f>'OSNOVNA PLAČA'!#REF!</f>
        <v>#REF!</v>
      </c>
      <c r="AC871" s="32" t="e">
        <f>IF(LEN('OSNOVNA PLAČA'!#REF!)&gt;0,CONCATENATE(TEXT('OSNOVNA PLAČA'!#REF!,0),"    ",   'OSNOVNA PLAČA'!#REF!),"")</f>
        <v>#REF!</v>
      </c>
    </row>
    <row r="872" spans="26:29" x14ac:dyDescent="0.25">
      <c r="Z872" s="6"/>
      <c r="AA872" s="32" t="e">
        <f>'OSNOVNA PLAČA'!#REF!</f>
        <v>#REF!</v>
      </c>
      <c r="AB872" s="32" t="e">
        <f>'OSNOVNA PLAČA'!#REF!</f>
        <v>#REF!</v>
      </c>
      <c r="AC872" s="32" t="e">
        <f>IF(LEN('OSNOVNA PLAČA'!#REF!)&gt;0,CONCATENATE(TEXT('OSNOVNA PLAČA'!#REF!,0),"    ",   'OSNOVNA PLAČA'!#REF!),"")</f>
        <v>#REF!</v>
      </c>
    </row>
    <row r="873" spans="26:29" x14ac:dyDescent="0.25">
      <c r="Z873" s="6"/>
      <c r="AA873" s="32" t="e">
        <f>'OSNOVNA PLAČA'!#REF!</f>
        <v>#REF!</v>
      </c>
      <c r="AB873" s="32" t="e">
        <f>'OSNOVNA PLAČA'!#REF!</f>
        <v>#REF!</v>
      </c>
      <c r="AC873" s="32" t="e">
        <f>IF(LEN('OSNOVNA PLAČA'!#REF!)&gt;0,CONCATENATE(TEXT('OSNOVNA PLAČA'!#REF!,0),"    ",   'OSNOVNA PLAČA'!#REF!),"")</f>
        <v>#REF!</v>
      </c>
    </row>
    <row r="874" spans="26:29" x14ac:dyDescent="0.25">
      <c r="Z874" s="6"/>
      <c r="AA874" s="32" t="e">
        <f>'OSNOVNA PLAČA'!#REF!</f>
        <v>#REF!</v>
      </c>
      <c r="AB874" s="32" t="e">
        <f>'OSNOVNA PLAČA'!#REF!</f>
        <v>#REF!</v>
      </c>
      <c r="AC874" s="32" t="e">
        <f>IF(LEN('OSNOVNA PLAČA'!#REF!)&gt;0,CONCATENATE(TEXT('OSNOVNA PLAČA'!#REF!,0),"    ",   'OSNOVNA PLAČA'!#REF!),"")</f>
        <v>#REF!</v>
      </c>
    </row>
    <row r="875" spans="26:29" x14ac:dyDescent="0.25">
      <c r="Z875" s="6"/>
      <c r="AA875" s="32" t="e">
        <f>'OSNOVNA PLAČA'!#REF!</f>
        <v>#REF!</v>
      </c>
      <c r="AB875" s="32" t="e">
        <f>'OSNOVNA PLAČA'!#REF!</f>
        <v>#REF!</v>
      </c>
      <c r="AC875" s="32" t="e">
        <f>IF(LEN('OSNOVNA PLAČA'!#REF!)&gt;0,CONCATENATE(TEXT('OSNOVNA PLAČA'!#REF!,0),"    ",   'OSNOVNA PLAČA'!#REF!),"")</f>
        <v>#REF!</v>
      </c>
    </row>
    <row r="876" spans="26:29" x14ac:dyDescent="0.25">
      <c r="Z876" s="6"/>
      <c r="AA876" s="32" t="e">
        <f>'OSNOVNA PLAČA'!#REF!</f>
        <v>#REF!</v>
      </c>
      <c r="AB876" s="32" t="e">
        <f>'OSNOVNA PLAČA'!#REF!</f>
        <v>#REF!</v>
      </c>
      <c r="AC876" s="32" t="e">
        <f>IF(LEN('OSNOVNA PLAČA'!#REF!)&gt;0,CONCATENATE(TEXT('OSNOVNA PLAČA'!#REF!,0),"    ",   'OSNOVNA PLAČA'!#REF!),"")</f>
        <v>#REF!</v>
      </c>
    </row>
    <row r="877" spans="26:29" x14ac:dyDescent="0.25">
      <c r="Z877" s="6"/>
      <c r="AA877" s="32" t="e">
        <f>'OSNOVNA PLAČA'!#REF!</f>
        <v>#REF!</v>
      </c>
      <c r="AB877" s="32" t="e">
        <f>'OSNOVNA PLAČA'!#REF!</f>
        <v>#REF!</v>
      </c>
      <c r="AC877" s="32" t="e">
        <f>IF(LEN('OSNOVNA PLAČA'!#REF!)&gt;0,CONCATENATE(TEXT('OSNOVNA PLAČA'!#REF!,0),"    ",   'OSNOVNA PLAČA'!#REF!),"")</f>
        <v>#REF!</v>
      </c>
    </row>
    <row r="878" spans="26:29" x14ac:dyDescent="0.25">
      <c r="Z878" s="6"/>
      <c r="AA878" s="32" t="e">
        <f>'OSNOVNA PLAČA'!#REF!</f>
        <v>#REF!</v>
      </c>
      <c r="AB878" s="32" t="e">
        <f>'OSNOVNA PLAČA'!#REF!</f>
        <v>#REF!</v>
      </c>
      <c r="AC878" s="32" t="e">
        <f>IF(LEN('OSNOVNA PLAČA'!#REF!)&gt;0,CONCATENATE(TEXT('OSNOVNA PLAČA'!#REF!,0),"    ",   'OSNOVNA PLAČA'!#REF!),"")</f>
        <v>#REF!</v>
      </c>
    </row>
    <row r="879" spans="26:29" x14ac:dyDescent="0.25">
      <c r="Z879" s="6"/>
      <c r="AA879" s="32" t="e">
        <f>'OSNOVNA PLAČA'!#REF!</f>
        <v>#REF!</v>
      </c>
      <c r="AB879" s="32" t="e">
        <f>'OSNOVNA PLAČA'!#REF!</f>
        <v>#REF!</v>
      </c>
      <c r="AC879" s="32" t="e">
        <f>IF(LEN('OSNOVNA PLAČA'!#REF!)&gt;0,CONCATENATE(TEXT('OSNOVNA PLAČA'!#REF!,0),"    ",   'OSNOVNA PLAČA'!#REF!),"")</f>
        <v>#REF!</v>
      </c>
    </row>
    <row r="880" spans="26:29" x14ac:dyDescent="0.25">
      <c r="Z880" s="6"/>
      <c r="AA880" s="32" t="e">
        <f>'OSNOVNA PLAČA'!#REF!</f>
        <v>#REF!</v>
      </c>
      <c r="AB880" s="32" t="e">
        <f>'OSNOVNA PLAČA'!#REF!</f>
        <v>#REF!</v>
      </c>
      <c r="AC880" s="32" t="e">
        <f>IF(LEN('OSNOVNA PLAČA'!#REF!)&gt;0,CONCATENATE(TEXT('OSNOVNA PLAČA'!#REF!,0),"    ",   'OSNOVNA PLAČA'!#REF!),"")</f>
        <v>#REF!</v>
      </c>
    </row>
    <row r="881" spans="26:29" x14ac:dyDescent="0.25">
      <c r="Z881" s="6"/>
      <c r="AA881" s="32" t="e">
        <f>'OSNOVNA PLAČA'!#REF!</f>
        <v>#REF!</v>
      </c>
      <c r="AB881" s="32" t="e">
        <f>'OSNOVNA PLAČA'!#REF!</f>
        <v>#REF!</v>
      </c>
      <c r="AC881" s="32" t="e">
        <f>IF(LEN('OSNOVNA PLAČA'!#REF!)&gt;0,CONCATENATE(TEXT('OSNOVNA PLAČA'!#REF!,0),"    ",   'OSNOVNA PLAČA'!#REF!),"")</f>
        <v>#REF!</v>
      </c>
    </row>
    <row r="882" spans="26:29" x14ac:dyDescent="0.25">
      <c r="Z882" s="6"/>
      <c r="AA882" s="32" t="e">
        <f>'OSNOVNA PLAČA'!#REF!</f>
        <v>#REF!</v>
      </c>
      <c r="AB882" s="32" t="e">
        <f>'OSNOVNA PLAČA'!#REF!</f>
        <v>#REF!</v>
      </c>
      <c r="AC882" s="32" t="e">
        <f>IF(LEN('OSNOVNA PLAČA'!#REF!)&gt;0,CONCATENATE(TEXT('OSNOVNA PLAČA'!#REF!,0),"    ",   'OSNOVNA PLAČA'!#REF!),"")</f>
        <v>#REF!</v>
      </c>
    </row>
    <row r="883" spans="26:29" x14ac:dyDescent="0.25">
      <c r="Z883" s="6"/>
      <c r="AA883" s="32" t="e">
        <f>'OSNOVNA PLAČA'!#REF!</f>
        <v>#REF!</v>
      </c>
      <c r="AB883" s="32" t="e">
        <f>'OSNOVNA PLAČA'!#REF!</f>
        <v>#REF!</v>
      </c>
      <c r="AC883" s="32" t="e">
        <f>IF(LEN('OSNOVNA PLAČA'!#REF!)&gt;0,CONCATENATE(TEXT('OSNOVNA PLAČA'!#REF!,0),"    ",   'OSNOVNA PLAČA'!#REF!),"")</f>
        <v>#REF!</v>
      </c>
    </row>
    <row r="884" spans="26:29" x14ac:dyDescent="0.25">
      <c r="Z884" s="6"/>
      <c r="AA884" s="32" t="e">
        <f>'OSNOVNA PLAČA'!#REF!</f>
        <v>#REF!</v>
      </c>
      <c r="AB884" s="32" t="e">
        <f>'OSNOVNA PLAČA'!#REF!</f>
        <v>#REF!</v>
      </c>
      <c r="AC884" s="32" t="e">
        <f>IF(LEN('OSNOVNA PLAČA'!#REF!)&gt;0,CONCATENATE(TEXT('OSNOVNA PLAČA'!#REF!,0),"    ",   'OSNOVNA PLAČA'!#REF!),"")</f>
        <v>#REF!</v>
      </c>
    </row>
    <row r="885" spans="26:29" x14ac:dyDescent="0.25">
      <c r="Z885" s="6"/>
      <c r="AA885" s="32" t="e">
        <f>'OSNOVNA PLAČA'!#REF!</f>
        <v>#REF!</v>
      </c>
      <c r="AB885" s="32" t="e">
        <f>'OSNOVNA PLAČA'!#REF!</f>
        <v>#REF!</v>
      </c>
      <c r="AC885" s="32" t="e">
        <f>IF(LEN('OSNOVNA PLAČA'!#REF!)&gt;0,CONCATENATE(TEXT('OSNOVNA PLAČA'!#REF!,0),"    ",   'OSNOVNA PLAČA'!#REF!),"")</f>
        <v>#REF!</v>
      </c>
    </row>
    <row r="886" spans="26:29" x14ac:dyDescent="0.25">
      <c r="Z886" s="6"/>
      <c r="AA886" s="32" t="e">
        <f>'OSNOVNA PLAČA'!#REF!</f>
        <v>#REF!</v>
      </c>
      <c r="AB886" s="32" t="e">
        <f>'OSNOVNA PLAČA'!#REF!</f>
        <v>#REF!</v>
      </c>
      <c r="AC886" s="32" t="e">
        <f>IF(LEN('OSNOVNA PLAČA'!#REF!)&gt;0,CONCATENATE(TEXT('OSNOVNA PLAČA'!#REF!,0),"    ",   'OSNOVNA PLAČA'!#REF!),"")</f>
        <v>#REF!</v>
      </c>
    </row>
    <row r="887" spans="26:29" x14ac:dyDescent="0.25">
      <c r="Z887" s="6"/>
      <c r="AA887" s="32" t="e">
        <f>'OSNOVNA PLAČA'!#REF!</f>
        <v>#REF!</v>
      </c>
      <c r="AB887" s="32" t="e">
        <f>'OSNOVNA PLAČA'!#REF!</f>
        <v>#REF!</v>
      </c>
      <c r="AC887" s="32" t="e">
        <f>IF(LEN('OSNOVNA PLAČA'!#REF!)&gt;0,CONCATENATE(TEXT('OSNOVNA PLAČA'!#REF!,0),"    ",   'OSNOVNA PLAČA'!#REF!),"")</f>
        <v>#REF!</v>
      </c>
    </row>
    <row r="888" spans="26:29" x14ac:dyDescent="0.25">
      <c r="Z888" s="6"/>
      <c r="AA888" s="32" t="e">
        <f>'OSNOVNA PLAČA'!#REF!</f>
        <v>#REF!</v>
      </c>
      <c r="AB888" s="32" t="e">
        <f>'OSNOVNA PLAČA'!#REF!</f>
        <v>#REF!</v>
      </c>
      <c r="AC888" s="32" t="e">
        <f>IF(LEN('OSNOVNA PLAČA'!#REF!)&gt;0,CONCATENATE(TEXT('OSNOVNA PLAČA'!#REF!,0),"    ",   'OSNOVNA PLAČA'!#REF!),"")</f>
        <v>#REF!</v>
      </c>
    </row>
    <row r="889" spans="26:29" x14ac:dyDescent="0.25">
      <c r="Z889" s="6"/>
      <c r="AA889" s="32" t="e">
        <f>'OSNOVNA PLAČA'!#REF!</f>
        <v>#REF!</v>
      </c>
      <c r="AB889" s="32" t="e">
        <f>'OSNOVNA PLAČA'!#REF!</f>
        <v>#REF!</v>
      </c>
      <c r="AC889" s="32" t="e">
        <f>IF(LEN('OSNOVNA PLAČA'!#REF!)&gt;0,CONCATENATE(TEXT('OSNOVNA PLAČA'!#REF!,0),"    ",   'OSNOVNA PLAČA'!#REF!),"")</f>
        <v>#REF!</v>
      </c>
    </row>
    <row r="890" spans="26:29" x14ac:dyDescent="0.25">
      <c r="Z890" s="6"/>
      <c r="AA890" s="32" t="e">
        <f>'OSNOVNA PLAČA'!#REF!</f>
        <v>#REF!</v>
      </c>
      <c r="AB890" s="32" t="e">
        <f>'OSNOVNA PLAČA'!#REF!</f>
        <v>#REF!</v>
      </c>
      <c r="AC890" s="32" t="e">
        <f>IF(LEN('OSNOVNA PLAČA'!#REF!)&gt;0,CONCATENATE(TEXT('OSNOVNA PLAČA'!#REF!,0),"    ",   'OSNOVNA PLAČA'!#REF!),"")</f>
        <v>#REF!</v>
      </c>
    </row>
    <row r="891" spans="26:29" x14ac:dyDescent="0.25">
      <c r="Z891" s="6"/>
      <c r="AA891" s="32" t="e">
        <f>'OSNOVNA PLAČA'!#REF!</f>
        <v>#REF!</v>
      </c>
      <c r="AB891" s="32" t="e">
        <f>'OSNOVNA PLAČA'!#REF!</f>
        <v>#REF!</v>
      </c>
      <c r="AC891" s="32" t="e">
        <f>IF(LEN('OSNOVNA PLAČA'!#REF!)&gt;0,CONCATENATE(TEXT('OSNOVNA PLAČA'!#REF!,0),"    ",   'OSNOVNA PLAČA'!#REF!),"")</f>
        <v>#REF!</v>
      </c>
    </row>
    <row r="892" spans="26:29" x14ac:dyDescent="0.25">
      <c r="Z892" s="6"/>
      <c r="AA892" s="32" t="e">
        <f>'OSNOVNA PLAČA'!#REF!</f>
        <v>#REF!</v>
      </c>
      <c r="AB892" s="32" t="e">
        <f>'OSNOVNA PLAČA'!#REF!</f>
        <v>#REF!</v>
      </c>
      <c r="AC892" s="32" t="e">
        <f>IF(LEN('OSNOVNA PLAČA'!#REF!)&gt;0,CONCATENATE(TEXT('OSNOVNA PLAČA'!#REF!,0),"    ",   'OSNOVNA PLAČA'!#REF!),"")</f>
        <v>#REF!</v>
      </c>
    </row>
    <row r="893" spans="26:29" x14ac:dyDescent="0.25">
      <c r="Z893" s="6"/>
      <c r="AA893" s="32" t="e">
        <f>'OSNOVNA PLAČA'!#REF!</f>
        <v>#REF!</v>
      </c>
      <c r="AB893" s="32" t="e">
        <f>'OSNOVNA PLAČA'!#REF!</f>
        <v>#REF!</v>
      </c>
      <c r="AC893" s="32" t="e">
        <f>IF(LEN('OSNOVNA PLAČA'!#REF!)&gt;0,CONCATENATE(TEXT('OSNOVNA PLAČA'!#REF!,0),"    ",   'OSNOVNA PLAČA'!#REF!),"")</f>
        <v>#REF!</v>
      </c>
    </row>
    <row r="894" spans="26:29" x14ac:dyDescent="0.25">
      <c r="Z894" s="6"/>
      <c r="AA894" s="32" t="e">
        <f>'OSNOVNA PLAČA'!#REF!</f>
        <v>#REF!</v>
      </c>
      <c r="AB894" s="32" t="e">
        <f>'OSNOVNA PLAČA'!#REF!</f>
        <v>#REF!</v>
      </c>
      <c r="AC894" s="32" t="e">
        <f>IF(LEN('OSNOVNA PLAČA'!#REF!)&gt;0,CONCATENATE(TEXT('OSNOVNA PLAČA'!#REF!,0),"    ",   'OSNOVNA PLAČA'!#REF!),"")</f>
        <v>#REF!</v>
      </c>
    </row>
    <row r="895" spans="26:29" x14ac:dyDescent="0.25">
      <c r="Z895" s="6"/>
      <c r="AA895" s="32" t="e">
        <f>'OSNOVNA PLAČA'!#REF!</f>
        <v>#REF!</v>
      </c>
      <c r="AB895" s="32" t="e">
        <f>'OSNOVNA PLAČA'!#REF!</f>
        <v>#REF!</v>
      </c>
      <c r="AC895" s="32" t="e">
        <f>IF(LEN('OSNOVNA PLAČA'!#REF!)&gt;0,CONCATENATE(TEXT('OSNOVNA PLAČA'!#REF!,0),"    ",   'OSNOVNA PLAČA'!#REF!),"")</f>
        <v>#REF!</v>
      </c>
    </row>
    <row r="896" spans="26:29" x14ac:dyDescent="0.25">
      <c r="Z896" s="6"/>
      <c r="AA896" s="32" t="e">
        <f>'OSNOVNA PLAČA'!#REF!</f>
        <v>#REF!</v>
      </c>
      <c r="AB896" s="32" t="e">
        <f>'OSNOVNA PLAČA'!#REF!</f>
        <v>#REF!</v>
      </c>
      <c r="AC896" s="32" t="e">
        <f>IF(LEN('OSNOVNA PLAČA'!#REF!)&gt;0,CONCATENATE(TEXT('OSNOVNA PLAČA'!#REF!,0),"    ",   'OSNOVNA PLAČA'!#REF!),"")</f>
        <v>#REF!</v>
      </c>
    </row>
    <row r="897" spans="26:29" x14ac:dyDescent="0.25">
      <c r="Z897" s="6"/>
      <c r="AA897" s="32" t="e">
        <f>'OSNOVNA PLAČA'!#REF!</f>
        <v>#REF!</v>
      </c>
      <c r="AB897" s="32" t="e">
        <f>'OSNOVNA PLAČA'!#REF!</f>
        <v>#REF!</v>
      </c>
      <c r="AC897" s="32" t="e">
        <f>IF(LEN('OSNOVNA PLAČA'!#REF!)&gt;0,CONCATENATE(TEXT('OSNOVNA PLAČA'!#REF!,0),"    ",   'OSNOVNA PLAČA'!#REF!),"")</f>
        <v>#REF!</v>
      </c>
    </row>
    <row r="898" spans="26:29" x14ac:dyDescent="0.25">
      <c r="Z898" s="6"/>
      <c r="AA898" s="32" t="e">
        <f>'OSNOVNA PLAČA'!#REF!</f>
        <v>#REF!</v>
      </c>
      <c r="AB898" s="32" t="e">
        <f>'OSNOVNA PLAČA'!#REF!</f>
        <v>#REF!</v>
      </c>
      <c r="AC898" s="32" t="e">
        <f>IF(LEN('OSNOVNA PLAČA'!#REF!)&gt;0,CONCATENATE(TEXT('OSNOVNA PLAČA'!#REF!,0),"    ",   'OSNOVNA PLAČA'!#REF!),"")</f>
        <v>#REF!</v>
      </c>
    </row>
    <row r="899" spans="26:29" x14ac:dyDescent="0.25">
      <c r="Z899" s="6"/>
      <c r="AA899" s="32" t="e">
        <f>'OSNOVNA PLAČA'!#REF!</f>
        <v>#REF!</v>
      </c>
      <c r="AB899" s="32" t="e">
        <f>'OSNOVNA PLAČA'!#REF!</f>
        <v>#REF!</v>
      </c>
      <c r="AC899" s="32" t="e">
        <f>IF(LEN('OSNOVNA PLAČA'!#REF!)&gt;0,CONCATENATE(TEXT('OSNOVNA PLAČA'!#REF!,0),"    ",   'OSNOVNA PLAČA'!#REF!),"")</f>
        <v>#REF!</v>
      </c>
    </row>
    <row r="900" spans="26:29" x14ac:dyDescent="0.25">
      <c r="Z900" s="6"/>
      <c r="AA900" s="32" t="e">
        <f>'OSNOVNA PLAČA'!#REF!</f>
        <v>#REF!</v>
      </c>
      <c r="AB900" s="32" t="e">
        <f>'OSNOVNA PLAČA'!#REF!</f>
        <v>#REF!</v>
      </c>
      <c r="AC900" s="32" t="e">
        <f>IF(LEN('OSNOVNA PLAČA'!#REF!)&gt;0,CONCATENATE(TEXT('OSNOVNA PLAČA'!#REF!,0),"    ",   'OSNOVNA PLAČA'!#REF!),"")</f>
        <v>#REF!</v>
      </c>
    </row>
    <row r="901" spans="26:29" x14ac:dyDescent="0.25">
      <c r="Z901" s="6"/>
      <c r="AA901" s="32" t="e">
        <f>'OSNOVNA PLAČA'!#REF!</f>
        <v>#REF!</v>
      </c>
      <c r="AB901" s="32" t="e">
        <f>'OSNOVNA PLAČA'!#REF!</f>
        <v>#REF!</v>
      </c>
      <c r="AC901" s="32" t="e">
        <f>IF(LEN('OSNOVNA PLAČA'!#REF!)&gt;0,CONCATENATE(TEXT('OSNOVNA PLAČA'!#REF!,0),"    ",   'OSNOVNA PLAČA'!#REF!),"")</f>
        <v>#REF!</v>
      </c>
    </row>
    <row r="902" spans="26:29" x14ac:dyDescent="0.25">
      <c r="Z902" s="6"/>
      <c r="AA902" s="32" t="e">
        <f>'OSNOVNA PLAČA'!#REF!</f>
        <v>#REF!</v>
      </c>
      <c r="AB902" s="32" t="e">
        <f>'OSNOVNA PLAČA'!#REF!</f>
        <v>#REF!</v>
      </c>
      <c r="AC902" s="32" t="e">
        <f>IF(LEN('OSNOVNA PLAČA'!#REF!)&gt;0,CONCATENATE(TEXT('OSNOVNA PLAČA'!#REF!,0),"    ",   'OSNOVNA PLAČA'!#REF!),"")</f>
        <v>#REF!</v>
      </c>
    </row>
    <row r="903" spans="26:29" x14ac:dyDescent="0.25">
      <c r="Z903" s="6"/>
      <c r="AA903" s="32" t="e">
        <f>'OSNOVNA PLAČA'!#REF!</f>
        <v>#REF!</v>
      </c>
      <c r="AB903" s="32" t="e">
        <f>'OSNOVNA PLAČA'!#REF!</f>
        <v>#REF!</v>
      </c>
      <c r="AC903" s="32" t="e">
        <f>IF(LEN('OSNOVNA PLAČA'!#REF!)&gt;0,CONCATENATE(TEXT('OSNOVNA PLAČA'!#REF!,0),"    ",   'OSNOVNA PLAČA'!#REF!),"")</f>
        <v>#REF!</v>
      </c>
    </row>
    <row r="904" spans="26:29" x14ac:dyDescent="0.25">
      <c r="Z904" s="6"/>
      <c r="AA904" s="32" t="e">
        <f>'OSNOVNA PLAČA'!#REF!</f>
        <v>#REF!</v>
      </c>
      <c r="AB904" s="32" t="e">
        <f>'OSNOVNA PLAČA'!#REF!</f>
        <v>#REF!</v>
      </c>
      <c r="AC904" s="32" t="e">
        <f>IF(LEN('OSNOVNA PLAČA'!#REF!)&gt;0,CONCATENATE(TEXT('OSNOVNA PLAČA'!#REF!,0),"    ",   'OSNOVNA PLAČA'!#REF!),"")</f>
        <v>#REF!</v>
      </c>
    </row>
    <row r="905" spans="26:29" x14ac:dyDescent="0.25">
      <c r="Z905" s="6"/>
      <c r="AA905" s="32" t="e">
        <f>'OSNOVNA PLAČA'!#REF!</f>
        <v>#REF!</v>
      </c>
      <c r="AB905" s="32" t="e">
        <f>'OSNOVNA PLAČA'!#REF!</f>
        <v>#REF!</v>
      </c>
      <c r="AC905" s="32" t="e">
        <f>IF(LEN('OSNOVNA PLAČA'!#REF!)&gt;0,CONCATENATE(TEXT('OSNOVNA PLAČA'!#REF!,0),"    ",   'OSNOVNA PLAČA'!#REF!),"")</f>
        <v>#REF!</v>
      </c>
    </row>
    <row r="906" spans="26:29" x14ac:dyDescent="0.25">
      <c r="Z906" s="6"/>
      <c r="AA906" s="32" t="e">
        <f>'OSNOVNA PLAČA'!#REF!</f>
        <v>#REF!</v>
      </c>
      <c r="AB906" s="32" t="e">
        <f>'OSNOVNA PLAČA'!#REF!</f>
        <v>#REF!</v>
      </c>
      <c r="AC906" s="32" t="e">
        <f>IF(LEN('OSNOVNA PLAČA'!#REF!)&gt;0,CONCATENATE(TEXT('OSNOVNA PLAČA'!#REF!,0),"    ",   'OSNOVNA PLAČA'!#REF!),"")</f>
        <v>#REF!</v>
      </c>
    </row>
    <row r="907" spans="26:29" x14ac:dyDescent="0.25">
      <c r="Z907" s="6"/>
      <c r="AA907" s="32" t="e">
        <f>'OSNOVNA PLAČA'!#REF!</f>
        <v>#REF!</v>
      </c>
      <c r="AB907" s="32" t="e">
        <f>'OSNOVNA PLAČA'!#REF!</f>
        <v>#REF!</v>
      </c>
      <c r="AC907" s="32" t="e">
        <f>IF(LEN('OSNOVNA PLAČA'!#REF!)&gt;0,CONCATENATE(TEXT('OSNOVNA PLAČA'!#REF!,0),"    ",   'OSNOVNA PLAČA'!#REF!),"")</f>
        <v>#REF!</v>
      </c>
    </row>
    <row r="908" spans="26:29" x14ac:dyDescent="0.25">
      <c r="Z908" s="6"/>
      <c r="AA908" s="32" t="e">
        <f>'OSNOVNA PLAČA'!#REF!</f>
        <v>#REF!</v>
      </c>
      <c r="AB908" s="32" t="e">
        <f>'OSNOVNA PLAČA'!#REF!</f>
        <v>#REF!</v>
      </c>
      <c r="AC908" s="32" t="e">
        <f>IF(LEN('OSNOVNA PLAČA'!#REF!)&gt;0,CONCATENATE(TEXT('OSNOVNA PLAČA'!#REF!,0),"    ",   'OSNOVNA PLAČA'!#REF!),"")</f>
        <v>#REF!</v>
      </c>
    </row>
    <row r="909" spans="26:29" x14ac:dyDescent="0.25">
      <c r="Z909" s="6"/>
      <c r="AA909" s="32" t="e">
        <f>'OSNOVNA PLAČA'!#REF!</f>
        <v>#REF!</v>
      </c>
      <c r="AB909" s="32" t="e">
        <f>'OSNOVNA PLAČA'!#REF!</f>
        <v>#REF!</v>
      </c>
      <c r="AC909" s="32" t="e">
        <f>IF(LEN('OSNOVNA PLAČA'!#REF!)&gt;0,CONCATENATE(TEXT('OSNOVNA PLAČA'!#REF!,0),"    ",   'OSNOVNA PLAČA'!#REF!),"")</f>
        <v>#REF!</v>
      </c>
    </row>
    <row r="910" spans="26:29" x14ac:dyDescent="0.25">
      <c r="Z910" s="6"/>
      <c r="AA910" s="32" t="e">
        <f>'OSNOVNA PLAČA'!#REF!</f>
        <v>#REF!</v>
      </c>
      <c r="AB910" s="32" t="e">
        <f>'OSNOVNA PLAČA'!#REF!</f>
        <v>#REF!</v>
      </c>
      <c r="AC910" s="32" t="e">
        <f>IF(LEN('OSNOVNA PLAČA'!#REF!)&gt;0,CONCATENATE(TEXT('OSNOVNA PLAČA'!#REF!,0),"    ",   'OSNOVNA PLAČA'!#REF!),"")</f>
        <v>#REF!</v>
      </c>
    </row>
    <row r="911" spans="26:29" x14ac:dyDescent="0.25">
      <c r="Z911" s="6"/>
      <c r="AA911" s="32" t="e">
        <f>'OSNOVNA PLAČA'!#REF!</f>
        <v>#REF!</v>
      </c>
      <c r="AB911" s="32" t="e">
        <f>'OSNOVNA PLAČA'!#REF!</f>
        <v>#REF!</v>
      </c>
      <c r="AC911" s="32" t="e">
        <f>IF(LEN('OSNOVNA PLAČA'!#REF!)&gt;0,CONCATENATE(TEXT('OSNOVNA PLAČA'!#REF!,0),"    ",   'OSNOVNA PLAČA'!#REF!),"")</f>
        <v>#REF!</v>
      </c>
    </row>
    <row r="912" spans="26:29" x14ac:dyDescent="0.25">
      <c r="Z912" s="6"/>
      <c r="AA912" s="32" t="e">
        <f>'OSNOVNA PLAČA'!#REF!</f>
        <v>#REF!</v>
      </c>
      <c r="AB912" s="32" t="e">
        <f>'OSNOVNA PLAČA'!#REF!</f>
        <v>#REF!</v>
      </c>
      <c r="AC912" s="32" t="e">
        <f>IF(LEN('OSNOVNA PLAČA'!#REF!)&gt;0,CONCATENATE(TEXT('OSNOVNA PLAČA'!#REF!,0),"    ",   'OSNOVNA PLAČA'!#REF!),"")</f>
        <v>#REF!</v>
      </c>
    </row>
    <row r="913" spans="26:29" x14ac:dyDescent="0.25">
      <c r="Z913" s="6"/>
      <c r="AA913" s="32" t="e">
        <f>'OSNOVNA PLAČA'!#REF!</f>
        <v>#REF!</v>
      </c>
      <c r="AB913" s="32" t="e">
        <f>'OSNOVNA PLAČA'!#REF!</f>
        <v>#REF!</v>
      </c>
      <c r="AC913" s="32" t="e">
        <f>IF(LEN('OSNOVNA PLAČA'!#REF!)&gt;0,CONCATENATE(TEXT('OSNOVNA PLAČA'!#REF!,0),"    ",   'OSNOVNA PLAČA'!#REF!),"")</f>
        <v>#REF!</v>
      </c>
    </row>
    <row r="914" spans="26:29" x14ac:dyDescent="0.25">
      <c r="Z914" s="6"/>
      <c r="AA914" s="32" t="e">
        <f>'OSNOVNA PLAČA'!#REF!</f>
        <v>#REF!</v>
      </c>
      <c r="AB914" s="32" t="e">
        <f>'OSNOVNA PLAČA'!#REF!</f>
        <v>#REF!</v>
      </c>
      <c r="AC914" s="32" t="e">
        <f>IF(LEN('OSNOVNA PLAČA'!#REF!)&gt;0,CONCATENATE(TEXT('OSNOVNA PLAČA'!#REF!,0),"    ",   'OSNOVNA PLAČA'!#REF!),"")</f>
        <v>#REF!</v>
      </c>
    </row>
    <row r="915" spans="26:29" x14ac:dyDescent="0.25">
      <c r="Z915" s="6"/>
      <c r="AA915" s="32" t="e">
        <f>'OSNOVNA PLAČA'!#REF!</f>
        <v>#REF!</v>
      </c>
      <c r="AB915" s="32" t="e">
        <f>'OSNOVNA PLAČA'!#REF!</f>
        <v>#REF!</v>
      </c>
      <c r="AC915" s="32" t="e">
        <f>IF(LEN('OSNOVNA PLAČA'!#REF!)&gt;0,CONCATENATE(TEXT('OSNOVNA PLAČA'!#REF!,0),"    ",   'OSNOVNA PLAČA'!#REF!),"")</f>
        <v>#REF!</v>
      </c>
    </row>
    <row r="916" spans="26:29" x14ac:dyDescent="0.25">
      <c r="Z916" s="6"/>
      <c r="AA916" s="32" t="e">
        <f>'OSNOVNA PLAČA'!#REF!</f>
        <v>#REF!</v>
      </c>
      <c r="AB916" s="32" t="e">
        <f>'OSNOVNA PLAČA'!#REF!</f>
        <v>#REF!</v>
      </c>
      <c r="AC916" s="32" t="e">
        <f>IF(LEN('OSNOVNA PLAČA'!#REF!)&gt;0,CONCATENATE(TEXT('OSNOVNA PLAČA'!#REF!,0),"    ",   'OSNOVNA PLAČA'!#REF!),"")</f>
        <v>#REF!</v>
      </c>
    </row>
    <row r="917" spans="26:29" x14ac:dyDescent="0.25">
      <c r="Z917" s="6"/>
      <c r="AA917" s="32" t="e">
        <f>'OSNOVNA PLAČA'!#REF!</f>
        <v>#REF!</v>
      </c>
      <c r="AB917" s="32" t="e">
        <f>'OSNOVNA PLAČA'!#REF!</f>
        <v>#REF!</v>
      </c>
      <c r="AC917" s="32" t="e">
        <f>IF(LEN('OSNOVNA PLAČA'!#REF!)&gt;0,CONCATENATE(TEXT('OSNOVNA PLAČA'!#REF!,0),"    ",   'OSNOVNA PLAČA'!#REF!),"")</f>
        <v>#REF!</v>
      </c>
    </row>
    <row r="918" spans="26:29" x14ac:dyDescent="0.25">
      <c r="Z918" s="6"/>
      <c r="AA918" s="32" t="e">
        <f>'OSNOVNA PLAČA'!#REF!</f>
        <v>#REF!</v>
      </c>
      <c r="AB918" s="32" t="e">
        <f>'OSNOVNA PLAČA'!#REF!</f>
        <v>#REF!</v>
      </c>
      <c r="AC918" s="32" t="e">
        <f>IF(LEN('OSNOVNA PLAČA'!#REF!)&gt;0,CONCATENATE(TEXT('OSNOVNA PLAČA'!#REF!,0),"    ",   'OSNOVNA PLAČA'!#REF!),"")</f>
        <v>#REF!</v>
      </c>
    </row>
    <row r="919" spans="26:29" x14ac:dyDescent="0.25">
      <c r="Z919" s="6"/>
      <c r="AA919" s="32" t="e">
        <f>'OSNOVNA PLAČA'!#REF!</f>
        <v>#REF!</v>
      </c>
      <c r="AB919" s="32" t="e">
        <f>'OSNOVNA PLAČA'!#REF!</f>
        <v>#REF!</v>
      </c>
      <c r="AC919" s="32" t="e">
        <f>IF(LEN('OSNOVNA PLAČA'!#REF!)&gt;0,CONCATENATE(TEXT('OSNOVNA PLAČA'!#REF!,0),"    ",   'OSNOVNA PLAČA'!#REF!),"")</f>
        <v>#REF!</v>
      </c>
    </row>
    <row r="920" spans="26:29" x14ac:dyDescent="0.25">
      <c r="Z920" s="6"/>
      <c r="AA920" s="32" t="e">
        <f>'OSNOVNA PLAČA'!#REF!</f>
        <v>#REF!</v>
      </c>
      <c r="AB920" s="32" t="e">
        <f>'OSNOVNA PLAČA'!#REF!</f>
        <v>#REF!</v>
      </c>
      <c r="AC920" s="32" t="e">
        <f>IF(LEN('OSNOVNA PLAČA'!#REF!)&gt;0,CONCATENATE(TEXT('OSNOVNA PLAČA'!#REF!,0),"    ",   'OSNOVNA PLAČA'!#REF!),"")</f>
        <v>#REF!</v>
      </c>
    </row>
    <row r="921" spans="26:29" x14ac:dyDescent="0.25">
      <c r="Z921" s="6"/>
      <c r="AA921" s="32" t="e">
        <f>'OSNOVNA PLAČA'!#REF!</f>
        <v>#REF!</v>
      </c>
      <c r="AB921" s="32" t="e">
        <f>'OSNOVNA PLAČA'!#REF!</f>
        <v>#REF!</v>
      </c>
      <c r="AC921" s="32" t="e">
        <f>IF(LEN('OSNOVNA PLAČA'!#REF!)&gt;0,CONCATENATE(TEXT('OSNOVNA PLAČA'!#REF!,0),"    ",   'OSNOVNA PLAČA'!#REF!),"")</f>
        <v>#REF!</v>
      </c>
    </row>
    <row r="922" spans="26:29" x14ac:dyDescent="0.25">
      <c r="Z922" s="6"/>
      <c r="AA922" s="32" t="e">
        <f>'OSNOVNA PLAČA'!#REF!</f>
        <v>#REF!</v>
      </c>
      <c r="AB922" s="32" t="e">
        <f>'OSNOVNA PLAČA'!#REF!</f>
        <v>#REF!</v>
      </c>
      <c r="AC922" s="32" t="e">
        <f>IF(LEN('OSNOVNA PLAČA'!#REF!)&gt;0,CONCATENATE(TEXT('OSNOVNA PLAČA'!#REF!,0),"    ",   'OSNOVNA PLAČA'!#REF!),"")</f>
        <v>#REF!</v>
      </c>
    </row>
    <row r="923" spans="26:29" x14ac:dyDescent="0.25">
      <c r="Z923" s="6"/>
      <c r="AA923" s="32" t="e">
        <f>'OSNOVNA PLAČA'!#REF!</f>
        <v>#REF!</v>
      </c>
      <c r="AB923" s="32" t="e">
        <f>'OSNOVNA PLAČA'!#REF!</f>
        <v>#REF!</v>
      </c>
      <c r="AC923" s="32" t="e">
        <f>IF(LEN('OSNOVNA PLAČA'!#REF!)&gt;0,CONCATENATE(TEXT('OSNOVNA PLAČA'!#REF!,0),"    ",   'OSNOVNA PLAČA'!#REF!),"")</f>
        <v>#REF!</v>
      </c>
    </row>
    <row r="924" spans="26:29" x14ac:dyDescent="0.25">
      <c r="Z924" s="6"/>
      <c r="AA924" s="32" t="e">
        <f>'OSNOVNA PLAČA'!#REF!</f>
        <v>#REF!</v>
      </c>
      <c r="AB924" s="32" t="e">
        <f>'OSNOVNA PLAČA'!#REF!</f>
        <v>#REF!</v>
      </c>
      <c r="AC924" s="32" t="e">
        <f>IF(LEN('OSNOVNA PLAČA'!#REF!)&gt;0,CONCATENATE(TEXT('OSNOVNA PLAČA'!#REF!,0),"    ",   'OSNOVNA PLAČA'!#REF!),"")</f>
        <v>#REF!</v>
      </c>
    </row>
    <row r="925" spans="26:29" x14ac:dyDescent="0.25">
      <c r="Z925" s="6"/>
      <c r="AA925" s="32" t="e">
        <f>'OSNOVNA PLAČA'!#REF!</f>
        <v>#REF!</v>
      </c>
      <c r="AB925" s="32" t="e">
        <f>'OSNOVNA PLAČA'!#REF!</f>
        <v>#REF!</v>
      </c>
      <c r="AC925" s="32" t="e">
        <f>IF(LEN('OSNOVNA PLAČA'!#REF!)&gt;0,CONCATENATE(TEXT('OSNOVNA PLAČA'!#REF!,0),"    ",   'OSNOVNA PLAČA'!#REF!),"")</f>
        <v>#REF!</v>
      </c>
    </row>
    <row r="926" spans="26:29" x14ac:dyDescent="0.25">
      <c r="Z926" s="6"/>
      <c r="AA926" s="32" t="e">
        <f>'OSNOVNA PLAČA'!#REF!</f>
        <v>#REF!</v>
      </c>
      <c r="AB926" s="32" t="e">
        <f>'OSNOVNA PLAČA'!#REF!</f>
        <v>#REF!</v>
      </c>
      <c r="AC926" s="32" t="e">
        <f>IF(LEN('OSNOVNA PLAČA'!#REF!)&gt;0,CONCATENATE(TEXT('OSNOVNA PLAČA'!#REF!,0),"    ",   'OSNOVNA PLAČA'!#REF!),"")</f>
        <v>#REF!</v>
      </c>
    </row>
    <row r="927" spans="26:29" x14ac:dyDescent="0.25">
      <c r="Z927" s="6"/>
      <c r="AA927" s="32" t="e">
        <f>'OSNOVNA PLAČA'!#REF!</f>
        <v>#REF!</v>
      </c>
      <c r="AB927" s="32" t="e">
        <f>'OSNOVNA PLAČA'!#REF!</f>
        <v>#REF!</v>
      </c>
      <c r="AC927" s="32" t="e">
        <f>IF(LEN('OSNOVNA PLAČA'!#REF!)&gt;0,CONCATENATE(TEXT('OSNOVNA PLAČA'!#REF!,0),"    ",   'OSNOVNA PLAČA'!#REF!),"")</f>
        <v>#REF!</v>
      </c>
    </row>
    <row r="928" spans="26:29" x14ac:dyDescent="0.25">
      <c r="Z928" s="6"/>
      <c r="AA928" s="32" t="e">
        <f>'OSNOVNA PLAČA'!#REF!</f>
        <v>#REF!</v>
      </c>
      <c r="AB928" s="32" t="e">
        <f>'OSNOVNA PLAČA'!#REF!</f>
        <v>#REF!</v>
      </c>
      <c r="AC928" s="32" t="e">
        <f>IF(LEN('OSNOVNA PLAČA'!#REF!)&gt;0,CONCATENATE(TEXT('OSNOVNA PLAČA'!#REF!,0),"    ",   'OSNOVNA PLAČA'!#REF!),"")</f>
        <v>#REF!</v>
      </c>
    </row>
    <row r="929" spans="26:29" x14ac:dyDescent="0.25">
      <c r="Z929" s="6"/>
      <c r="AA929" s="32" t="e">
        <f>'OSNOVNA PLAČA'!#REF!</f>
        <v>#REF!</v>
      </c>
      <c r="AB929" s="32" t="e">
        <f>'OSNOVNA PLAČA'!#REF!</f>
        <v>#REF!</v>
      </c>
      <c r="AC929" s="32" t="e">
        <f>IF(LEN('OSNOVNA PLAČA'!#REF!)&gt;0,CONCATENATE(TEXT('OSNOVNA PLAČA'!#REF!,0),"    ",   'OSNOVNA PLAČA'!#REF!),"")</f>
        <v>#REF!</v>
      </c>
    </row>
    <row r="930" spans="26:29" x14ac:dyDescent="0.25">
      <c r="Z930" s="6"/>
      <c r="AA930" s="32" t="e">
        <f>'OSNOVNA PLAČA'!#REF!</f>
        <v>#REF!</v>
      </c>
      <c r="AB930" s="32" t="e">
        <f>'OSNOVNA PLAČA'!#REF!</f>
        <v>#REF!</v>
      </c>
      <c r="AC930" s="32" t="e">
        <f>IF(LEN('OSNOVNA PLAČA'!#REF!)&gt;0,CONCATENATE(TEXT('OSNOVNA PLAČA'!#REF!,0),"    ",   'OSNOVNA PLAČA'!#REF!),"")</f>
        <v>#REF!</v>
      </c>
    </row>
    <row r="931" spans="26:29" x14ac:dyDescent="0.25">
      <c r="Z931" s="6"/>
      <c r="AA931" s="32" t="e">
        <f>'OSNOVNA PLAČA'!#REF!</f>
        <v>#REF!</v>
      </c>
      <c r="AB931" s="32" t="e">
        <f>'OSNOVNA PLAČA'!#REF!</f>
        <v>#REF!</v>
      </c>
      <c r="AC931" s="32" t="e">
        <f>IF(LEN('OSNOVNA PLAČA'!#REF!)&gt;0,CONCATENATE(TEXT('OSNOVNA PLAČA'!#REF!,0),"    ",   'OSNOVNA PLAČA'!#REF!),"")</f>
        <v>#REF!</v>
      </c>
    </row>
    <row r="932" spans="26:29" x14ac:dyDescent="0.25">
      <c r="Z932" s="6"/>
      <c r="AA932" s="32" t="e">
        <f>'OSNOVNA PLAČA'!#REF!</f>
        <v>#REF!</v>
      </c>
      <c r="AB932" s="32" t="e">
        <f>'OSNOVNA PLAČA'!#REF!</f>
        <v>#REF!</v>
      </c>
      <c r="AC932" s="32" t="e">
        <f>IF(LEN('OSNOVNA PLAČA'!#REF!)&gt;0,CONCATENATE(TEXT('OSNOVNA PLAČA'!#REF!,0),"    ",   'OSNOVNA PLAČA'!#REF!),"")</f>
        <v>#REF!</v>
      </c>
    </row>
    <row r="933" spans="26:29" x14ac:dyDescent="0.25">
      <c r="Z933" s="6"/>
      <c r="AA933" s="32" t="e">
        <f>'OSNOVNA PLAČA'!#REF!</f>
        <v>#REF!</v>
      </c>
      <c r="AB933" s="32" t="e">
        <f>'OSNOVNA PLAČA'!#REF!</f>
        <v>#REF!</v>
      </c>
      <c r="AC933" s="32" t="e">
        <f>IF(LEN('OSNOVNA PLAČA'!#REF!)&gt;0,CONCATENATE(TEXT('OSNOVNA PLAČA'!#REF!,0),"    ",   'OSNOVNA PLAČA'!#REF!),"")</f>
        <v>#REF!</v>
      </c>
    </row>
    <row r="934" spans="26:29" x14ac:dyDescent="0.25">
      <c r="Z934" s="6"/>
      <c r="AA934" s="32" t="e">
        <f>'OSNOVNA PLAČA'!#REF!</f>
        <v>#REF!</v>
      </c>
      <c r="AB934" s="32" t="e">
        <f>'OSNOVNA PLAČA'!#REF!</f>
        <v>#REF!</v>
      </c>
      <c r="AC934" s="32" t="e">
        <f>IF(LEN('OSNOVNA PLAČA'!#REF!)&gt;0,CONCATENATE(TEXT('OSNOVNA PLAČA'!#REF!,0),"    ",   'OSNOVNA PLAČA'!#REF!),"")</f>
        <v>#REF!</v>
      </c>
    </row>
    <row r="935" spans="26:29" x14ac:dyDescent="0.25">
      <c r="Z935" s="6"/>
      <c r="AA935" s="32" t="e">
        <f>'OSNOVNA PLAČA'!#REF!</f>
        <v>#REF!</v>
      </c>
      <c r="AB935" s="32" t="e">
        <f>'OSNOVNA PLAČA'!#REF!</f>
        <v>#REF!</v>
      </c>
      <c r="AC935" s="32" t="e">
        <f>IF(LEN('OSNOVNA PLAČA'!#REF!)&gt;0,CONCATENATE(TEXT('OSNOVNA PLAČA'!#REF!,0),"    ",   'OSNOVNA PLAČA'!#REF!),"")</f>
        <v>#REF!</v>
      </c>
    </row>
    <row r="936" spans="26:29" x14ac:dyDescent="0.25">
      <c r="Z936" s="6"/>
      <c r="AA936" s="32" t="e">
        <f>'OSNOVNA PLAČA'!#REF!</f>
        <v>#REF!</v>
      </c>
      <c r="AB936" s="32" t="e">
        <f>'OSNOVNA PLAČA'!#REF!</f>
        <v>#REF!</v>
      </c>
      <c r="AC936" s="32" t="e">
        <f>IF(LEN('OSNOVNA PLAČA'!#REF!)&gt;0,CONCATENATE(TEXT('OSNOVNA PLAČA'!#REF!,0),"    ",   'OSNOVNA PLAČA'!#REF!),"")</f>
        <v>#REF!</v>
      </c>
    </row>
    <row r="937" spans="26:29" x14ac:dyDescent="0.25">
      <c r="Z937" s="6"/>
      <c r="AA937" s="32" t="e">
        <f>'OSNOVNA PLAČA'!#REF!</f>
        <v>#REF!</v>
      </c>
      <c r="AB937" s="32" t="e">
        <f>'OSNOVNA PLAČA'!#REF!</f>
        <v>#REF!</v>
      </c>
      <c r="AC937" s="32" t="e">
        <f>IF(LEN('OSNOVNA PLAČA'!#REF!)&gt;0,CONCATENATE(TEXT('OSNOVNA PLAČA'!#REF!,0),"    ",   'OSNOVNA PLAČA'!#REF!),"")</f>
        <v>#REF!</v>
      </c>
    </row>
    <row r="938" spans="26:29" x14ac:dyDescent="0.25">
      <c r="Z938" s="6"/>
      <c r="AA938" s="32" t="e">
        <f>'OSNOVNA PLAČA'!#REF!</f>
        <v>#REF!</v>
      </c>
      <c r="AB938" s="32" t="e">
        <f>'OSNOVNA PLAČA'!#REF!</f>
        <v>#REF!</v>
      </c>
      <c r="AC938" s="32" t="e">
        <f>IF(LEN('OSNOVNA PLAČA'!#REF!)&gt;0,CONCATENATE(TEXT('OSNOVNA PLAČA'!#REF!,0),"    ",   'OSNOVNA PLAČA'!#REF!),"")</f>
        <v>#REF!</v>
      </c>
    </row>
    <row r="939" spans="26:29" x14ac:dyDescent="0.25">
      <c r="Z939" s="6"/>
      <c r="AA939" s="32" t="e">
        <f>'OSNOVNA PLAČA'!#REF!</f>
        <v>#REF!</v>
      </c>
      <c r="AB939" s="32" t="e">
        <f>'OSNOVNA PLAČA'!#REF!</f>
        <v>#REF!</v>
      </c>
      <c r="AC939" s="32" t="e">
        <f>IF(LEN('OSNOVNA PLAČA'!#REF!)&gt;0,CONCATENATE(TEXT('OSNOVNA PLAČA'!#REF!,0),"    ",   'OSNOVNA PLAČA'!#REF!),"")</f>
        <v>#REF!</v>
      </c>
    </row>
    <row r="940" spans="26:29" x14ac:dyDescent="0.25">
      <c r="Z940" s="6"/>
      <c r="AA940" s="32" t="e">
        <f>'OSNOVNA PLAČA'!#REF!</f>
        <v>#REF!</v>
      </c>
      <c r="AB940" s="32" t="e">
        <f>'OSNOVNA PLAČA'!#REF!</f>
        <v>#REF!</v>
      </c>
      <c r="AC940" s="32" t="e">
        <f>IF(LEN('OSNOVNA PLAČA'!#REF!)&gt;0,CONCATENATE(TEXT('OSNOVNA PLAČA'!#REF!,0),"    ",   'OSNOVNA PLAČA'!#REF!),"")</f>
        <v>#REF!</v>
      </c>
    </row>
    <row r="941" spans="26:29" x14ac:dyDescent="0.25">
      <c r="Z941" s="6"/>
      <c r="AA941" s="32" t="e">
        <f>'OSNOVNA PLAČA'!#REF!</f>
        <v>#REF!</v>
      </c>
      <c r="AB941" s="32" t="e">
        <f>'OSNOVNA PLAČA'!#REF!</f>
        <v>#REF!</v>
      </c>
      <c r="AC941" s="32" t="e">
        <f>IF(LEN('OSNOVNA PLAČA'!#REF!)&gt;0,CONCATENATE(TEXT('OSNOVNA PLAČA'!#REF!,0),"    ",   'OSNOVNA PLAČA'!#REF!),"")</f>
        <v>#REF!</v>
      </c>
    </row>
    <row r="942" spans="26:29" x14ac:dyDescent="0.25">
      <c r="Z942" s="6"/>
      <c r="AA942" s="32" t="e">
        <f>'OSNOVNA PLAČA'!#REF!</f>
        <v>#REF!</v>
      </c>
      <c r="AB942" s="32" t="e">
        <f>'OSNOVNA PLAČA'!#REF!</f>
        <v>#REF!</v>
      </c>
      <c r="AC942" s="32" t="e">
        <f>IF(LEN('OSNOVNA PLAČA'!#REF!)&gt;0,CONCATENATE(TEXT('OSNOVNA PLAČA'!#REF!,0),"    ",   'OSNOVNA PLAČA'!#REF!),"")</f>
        <v>#REF!</v>
      </c>
    </row>
    <row r="943" spans="26:29" x14ac:dyDescent="0.25">
      <c r="Z943" s="6"/>
      <c r="AA943" s="32" t="e">
        <f>'OSNOVNA PLAČA'!#REF!</f>
        <v>#REF!</v>
      </c>
      <c r="AB943" s="32" t="e">
        <f>'OSNOVNA PLAČA'!#REF!</f>
        <v>#REF!</v>
      </c>
      <c r="AC943" s="32" t="e">
        <f>IF(LEN('OSNOVNA PLAČA'!#REF!)&gt;0,CONCATENATE(TEXT('OSNOVNA PLAČA'!#REF!,0),"    ",   'OSNOVNA PLAČA'!#REF!),"")</f>
        <v>#REF!</v>
      </c>
    </row>
    <row r="944" spans="26:29" x14ac:dyDescent="0.25">
      <c r="Z944" s="6"/>
      <c r="AA944" s="32" t="e">
        <f>'OSNOVNA PLAČA'!#REF!</f>
        <v>#REF!</v>
      </c>
      <c r="AB944" s="32" t="e">
        <f>'OSNOVNA PLAČA'!#REF!</f>
        <v>#REF!</v>
      </c>
      <c r="AC944" s="32" t="e">
        <f>IF(LEN('OSNOVNA PLAČA'!#REF!)&gt;0,CONCATENATE(TEXT('OSNOVNA PLAČA'!#REF!,0),"    ",   'OSNOVNA PLAČA'!#REF!),"")</f>
        <v>#REF!</v>
      </c>
    </row>
    <row r="945" spans="26:29" x14ac:dyDescent="0.25">
      <c r="Z945" s="6"/>
      <c r="AA945" s="32" t="e">
        <f>'OSNOVNA PLAČA'!#REF!</f>
        <v>#REF!</v>
      </c>
      <c r="AB945" s="32" t="e">
        <f>'OSNOVNA PLAČA'!#REF!</f>
        <v>#REF!</v>
      </c>
      <c r="AC945" s="32" t="e">
        <f>IF(LEN('OSNOVNA PLAČA'!#REF!)&gt;0,CONCATENATE(TEXT('OSNOVNA PLAČA'!#REF!,0),"    ",   'OSNOVNA PLAČA'!#REF!),"")</f>
        <v>#REF!</v>
      </c>
    </row>
    <row r="946" spans="26:29" x14ac:dyDescent="0.25">
      <c r="Z946" s="6"/>
      <c r="AA946" s="32" t="e">
        <f>'OSNOVNA PLAČA'!#REF!</f>
        <v>#REF!</v>
      </c>
      <c r="AB946" s="32" t="e">
        <f>'OSNOVNA PLAČA'!#REF!</f>
        <v>#REF!</v>
      </c>
      <c r="AC946" s="32" t="e">
        <f>IF(LEN('OSNOVNA PLAČA'!#REF!)&gt;0,CONCATENATE(TEXT('OSNOVNA PLAČA'!#REF!,0),"    ",   'OSNOVNA PLAČA'!#REF!),"")</f>
        <v>#REF!</v>
      </c>
    </row>
    <row r="947" spans="26:29" x14ac:dyDescent="0.25">
      <c r="Z947" s="6"/>
      <c r="AA947" s="32" t="e">
        <f>'OSNOVNA PLAČA'!#REF!</f>
        <v>#REF!</v>
      </c>
      <c r="AB947" s="32" t="e">
        <f>'OSNOVNA PLAČA'!#REF!</f>
        <v>#REF!</v>
      </c>
      <c r="AC947" s="32" t="e">
        <f>IF(LEN('OSNOVNA PLAČA'!#REF!)&gt;0,CONCATENATE(TEXT('OSNOVNA PLAČA'!#REF!,0),"    ",   'OSNOVNA PLAČA'!#REF!),"")</f>
        <v>#REF!</v>
      </c>
    </row>
    <row r="948" spans="26:29" x14ac:dyDescent="0.25">
      <c r="Z948" s="6"/>
      <c r="AA948" s="32" t="e">
        <f>'OSNOVNA PLAČA'!#REF!</f>
        <v>#REF!</v>
      </c>
      <c r="AB948" s="32" t="e">
        <f>'OSNOVNA PLAČA'!#REF!</f>
        <v>#REF!</v>
      </c>
      <c r="AC948" s="32" t="e">
        <f>IF(LEN('OSNOVNA PLAČA'!#REF!)&gt;0,CONCATENATE(TEXT('OSNOVNA PLAČA'!#REF!,0),"    ",   'OSNOVNA PLAČA'!#REF!),"")</f>
        <v>#REF!</v>
      </c>
    </row>
    <row r="949" spans="26:29" x14ac:dyDescent="0.25">
      <c r="Z949" s="6"/>
      <c r="AA949" s="32" t="e">
        <f>'OSNOVNA PLAČA'!#REF!</f>
        <v>#REF!</v>
      </c>
      <c r="AB949" s="32" t="e">
        <f>'OSNOVNA PLAČA'!#REF!</f>
        <v>#REF!</v>
      </c>
      <c r="AC949" s="32" t="e">
        <f>IF(LEN('OSNOVNA PLAČA'!#REF!)&gt;0,CONCATENATE(TEXT('OSNOVNA PLAČA'!#REF!,0),"    ",   'OSNOVNA PLAČA'!#REF!),"")</f>
        <v>#REF!</v>
      </c>
    </row>
    <row r="950" spans="26:29" x14ac:dyDescent="0.25">
      <c r="Z950" s="6"/>
      <c r="AA950" s="32" t="e">
        <f>'OSNOVNA PLAČA'!#REF!</f>
        <v>#REF!</v>
      </c>
      <c r="AB950" s="32" t="e">
        <f>'OSNOVNA PLAČA'!#REF!</f>
        <v>#REF!</v>
      </c>
      <c r="AC950" s="32" t="e">
        <f>IF(LEN('OSNOVNA PLAČA'!#REF!)&gt;0,CONCATENATE(TEXT('OSNOVNA PLAČA'!#REF!,0),"    ",   'OSNOVNA PLAČA'!#REF!),"")</f>
        <v>#REF!</v>
      </c>
    </row>
    <row r="951" spans="26:29" x14ac:dyDescent="0.25">
      <c r="Z951" s="6"/>
      <c r="AA951" s="32" t="e">
        <f>'OSNOVNA PLAČA'!#REF!</f>
        <v>#REF!</v>
      </c>
      <c r="AB951" s="32" t="e">
        <f>'OSNOVNA PLAČA'!#REF!</f>
        <v>#REF!</v>
      </c>
      <c r="AC951" s="32" t="e">
        <f>IF(LEN('OSNOVNA PLAČA'!#REF!)&gt;0,CONCATENATE(TEXT('OSNOVNA PLAČA'!#REF!,0),"    ",   'OSNOVNA PLAČA'!#REF!),"")</f>
        <v>#REF!</v>
      </c>
    </row>
    <row r="952" spans="26:29" x14ac:dyDescent="0.25">
      <c r="Z952" s="6"/>
      <c r="AA952" s="32" t="e">
        <f>'OSNOVNA PLAČA'!#REF!</f>
        <v>#REF!</v>
      </c>
      <c r="AB952" s="32" t="e">
        <f>'OSNOVNA PLAČA'!#REF!</f>
        <v>#REF!</v>
      </c>
      <c r="AC952" s="32" t="e">
        <f>IF(LEN('OSNOVNA PLAČA'!#REF!)&gt;0,CONCATENATE(TEXT('OSNOVNA PLAČA'!#REF!,0),"    ",   'OSNOVNA PLAČA'!#REF!),"")</f>
        <v>#REF!</v>
      </c>
    </row>
    <row r="953" spans="26:29" x14ac:dyDescent="0.25">
      <c r="Z953" s="6"/>
      <c r="AA953" s="32" t="e">
        <f>'OSNOVNA PLAČA'!#REF!</f>
        <v>#REF!</v>
      </c>
      <c r="AB953" s="32" t="e">
        <f>'OSNOVNA PLAČA'!#REF!</f>
        <v>#REF!</v>
      </c>
      <c r="AC953" s="32" t="e">
        <f>IF(LEN('OSNOVNA PLAČA'!#REF!)&gt;0,CONCATENATE(TEXT('OSNOVNA PLAČA'!#REF!,0),"    ",   'OSNOVNA PLAČA'!#REF!),"")</f>
        <v>#REF!</v>
      </c>
    </row>
    <row r="954" spans="26:29" x14ac:dyDescent="0.25">
      <c r="Z954" s="6"/>
      <c r="AA954" s="32" t="e">
        <f>'OSNOVNA PLAČA'!#REF!</f>
        <v>#REF!</v>
      </c>
      <c r="AB954" s="32" t="e">
        <f>'OSNOVNA PLAČA'!#REF!</f>
        <v>#REF!</v>
      </c>
      <c r="AC954" s="32" t="e">
        <f>IF(LEN('OSNOVNA PLAČA'!#REF!)&gt;0,CONCATENATE(TEXT('OSNOVNA PLAČA'!#REF!,0),"    ",   'OSNOVNA PLAČA'!#REF!),"")</f>
        <v>#REF!</v>
      </c>
    </row>
    <row r="955" spans="26:29" x14ac:dyDescent="0.25">
      <c r="Z955" s="6"/>
      <c r="AA955" s="32" t="e">
        <f>'OSNOVNA PLAČA'!#REF!</f>
        <v>#REF!</v>
      </c>
      <c r="AB955" s="32" t="e">
        <f>'OSNOVNA PLAČA'!#REF!</f>
        <v>#REF!</v>
      </c>
      <c r="AC955" s="32" t="e">
        <f>IF(LEN('OSNOVNA PLAČA'!#REF!)&gt;0,CONCATENATE(TEXT('OSNOVNA PLAČA'!#REF!,0),"    ",   'OSNOVNA PLAČA'!#REF!),"")</f>
        <v>#REF!</v>
      </c>
    </row>
    <row r="956" spans="26:29" x14ac:dyDescent="0.25">
      <c r="Z956" s="6"/>
      <c r="AA956" s="32" t="e">
        <f>'OSNOVNA PLAČA'!#REF!</f>
        <v>#REF!</v>
      </c>
      <c r="AB956" s="32" t="e">
        <f>'OSNOVNA PLAČA'!#REF!</f>
        <v>#REF!</v>
      </c>
      <c r="AC956" s="32" t="e">
        <f>IF(LEN('OSNOVNA PLAČA'!#REF!)&gt;0,CONCATENATE(TEXT('OSNOVNA PLAČA'!#REF!,0),"    ",   'OSNOVNA PLAČA'!#REF!),"")</f>
        <v>#REF!</v>
      </c>
    </row>
    <row r="957" spans="26:29" x14ac:dyDescent="0.25">
      <c r="Z957" s="6"/>
      <c r="AA957" s="32" t="e">
        <f>'OSNOVNA PLAČA'!#REF!</f>
        <v>#REF!</v>
      </c>
      <c r="AB957" s="32" t="e">
        <f>'OSNOVNA PLAČA'!#REF!</f>
        <v>#REF!</v>
      </c>
      <c r="AC957" s="32" t="e">
        <f>IF(LEN('OSNOVNA PLAČA'!#REF!)&gt;0,CONCATENATE(TEXT('OSNOVNA PLAČA'!#REF!,0),"    ",   'OSNOVNA PLAČA'!#REF!),"")</f>
        <v>#REF!</v>
      </c>
    </row>
    <row r="958" spans="26:29" x14ac:dyDescent="0.25">
      <c r="Z958" s="6"/>
      <c r="AA958" s="32" t="e">
        <f>'OSNOVNA PLAČA'!#REF!</f>
        <v>#REF!</v>
      </c>
      <c r="AB958" s="32" t="e">
        <f>'OSNOVNA PLAČA'!#REF!</f>
        <v>#REF!</v>
      </c>
      <c r="AC958" s="32" t="e">
        <f>IF(LEN('OSNOVNA PLAČA'!#REF!)&gt;0,CONCATENATE(TEXT('OSNOVNA PLAČA'!#REF!,0),"    ",   'OSNOVNA PLAČA'!#REF!),"")</f>
        <v>#REF!</v>
      </c>
    </row>
    <row r="959" spans="26:29" x14ac:dyDescent="0.25">
      <c r="Z959" s="6"/>
      <c r="AA959" s="32" t="e">
        <f>'OSNOVNA PLAČA'!#REF!</f>
        <v>#REF!</v>
      </c>
      <c r="AB959" s="32" t="e">
        <f>'OSNOVNA PLAČA'!#REF!</f>
        <v>#REF!</v>
      </c>
      <c r="AC959" s="32" t="e">
        <f>IF(LEN('OSNOVNA PLAČA'!#REF!)&gt;0,CONCATENATE(TEXT('OSNOVNA PLAČA'!#REF!,0),"    ",   'OSNOVNA PLAČA'!#REF!),"")</f>
        <v>#REF!</v>
      </c>
    </row>
    <row r="960" spans="26:29" x14ac:dyDescent="0.25">
      <c r="Z960" s="6"/>
      <c r="AA960" s="32" t="e">
        <f>'OSNOVNA PLAČA'!#REF!</f>
        <v>#REF!</v>
      </c>
      <c r="AB960" s="32" t="e">
        <f>'OSNOVNA PLAČA'!#REF!</f>
        <v>#REF!</v>
      </c>
      <c r="AC960" s="32" t="e">
        <f>IF(LEN('OSNOVNA PLAČA'!#REF!)&gt;0,CONCATENATE(TEXT('OSNOVNA PLAČA'!#REF!,0),"    ",   'OSNOVNA PLAČA'!#REF!),"")</f>
        <v>#REF!</v>
      </c>
    </row>
    <row r="961" spans="26:29" x14ac:dyDescent="0.25">
      <c r="Z961" s="6"/>
      <c r="AA961" s="32" t="e">
        <f>'OSNOVNA PLAČA'!#REF!</f>
        <v>#REF!</v>
      </c>
      <c r="AB961" s="32" t="e">
        <f>'OSNOVNA PLAČA'!#REF!</f>
        <v>#REF!</v>
      </c>
      <c r="AC961" s="32" t="e">
        <f>IF(LEN('OSNOVNA PLAČA'!#REF!)&gt;0,CONCATENATE(TEXT('OSNOVNA PLAČA'!#REF!,0),"    ",   'OSNOVNA PLAČA'!#REF!),"")</f>
        <v>#REF!</v>
      </c>
    </row>
    <row r="962" spans="26:29" x14ac:dyDescent="0.25">
      <c r="Z962" s="6"/>
      <c r="AA962" s="32" t="e">
        <f>'OSNOVNA PLAČA'!#REF!</f>
        <v>#REF!</v>
      </c>
      <c r="AB962" s="32" t="e">
        <f>'OSNOVNA PLAČA'!#REF!</f>
        <v>#REF!</v>
      </c>
      <c r="AC962" s="32" t="e">
        <f>IF(LEN('OSNOVNA PLAČA'!#REF!)&gt;0,CONCATENATE(TEXT('OSNOVNA PLAČA'!#REF!,0),"    ",   'OSNOVNA PLAČA'!#REF!),"")</f>
        <v>#REF!</v>
      </c>
    </row>
    <row r="963" spans="26:29" x14ac:dyDescent="0.25">
      <c r="Z963" s="6"/>
      <c r="AA963" s="32" t="e">
        <f>'OSNOVNA PLAČA'!#REF!</f>
        <v>#REF!</v>
      </c>
      <c r="AB963" s="32" t="e">
        <f>'OSNOVNA PLAČA'!#REF!</f>
        <v>#REF!</v>
      </c>
      <c r="AC963" s="32" t="e">
        <f>IF(LEN('OSNOVNA PLAČA'!#REF!)&gt;0,CONCATENATE(TEXT('OSNOVNA PLAČA'!#REF!,0),"    ",   'OSNOVNA PLAČA'!#REF!),"")</f>
        <v>#REF!</v>
      </c>
    </row>
    <row r="964" spans="26:29" x14ac:dyDescent="0.25">
      <c r="Z964" s="6"/>
      <c r="AA964" s="32" t="e">
        <f>'OSNOVNA PLAČA'!#REF!</f>
        <v>#REF!</v>
      </c>
      <c r="AB964" s="32" t="e">
        <f>'OSNOVNA PLAČA'!#REF!</f>
        <v>#REF!</v>
      </c>
      <c r="AC964" s="32" t="e">
        <f>IF(LEN('OSNOVNA PLAČA'!#REF!)&gt;0,CONCATENATE(TEXT('OSNOVNA PLAČA'!#REF!,0),"    ",   'OSNOVNA PLAČA'!#REF!),"")</f>
        <v>#REF!</v>
      </c>
    </row>
    <row r="965" spans="26:29" x14ac:dyDescent="0.25">
      <c r="Z965" s="6"/>
      <c r="AA965" s="32" t="e">
        <f>'OSNOVNA PLAČA'!#REF!</f>
        <v>#REF!</v>
      </c>
      <c r="AB965" s="32" t="e">
        <f>'OSNOVNA PLAČA'!#REF!</f>
        <v>#REF!</v>
      </c>
      <c r="AC965" s="32" t="e">
        <f>IF(LEN('OSNOVNA PLAČA'!#REF!)&gt;0,CONCATENATE(TEXT('OSNOVNA PLAČA'!#REF!,0),"    ",   'OSNOVNA PLAČA'!#REF!),"")</f>
        <v>#REF!</v>
      </c>
    </row>
    <row r="966" spans="26:29" x14ac:dyDescent="0.25">
      <c r="Z966" s="6"/>
      <c r="AA966" s="32" t="e">
        <f>'OSNOVNA PLAČA'!#REF!</f>
        <v>#REF!</v>
      </c>
      <c r="AB966" s="32" t="e">
        <f>'OSNOVNA PLAČA'!#REF!</f>
        <v>#REF!</v>
      </c>
      <c r="AC966" s="32" t="e">
        <f>IF(LEN('OSNOVNA PLAČA'!#REF!)&gt;0,CONCATENATE(TEXT('OSNOVNA PLAČA'!#REF!,0),"    ",   'OSNOVNA PLAČA'!#REF!),"")</f>
        <v>#REF!</v>
      </c>
    </row>
    <row r="967" spans="26:29" x14ac:dyDescent="0.25">
      <c r="Z967" s="6"/>
      <c r="AA967" s="32" t="e">
        <f>'OSNOVNA PLAČA'!#REF!</f>
        <v>#REF!</v>
      </c>
      <c r="AB967" s="32" t="e">
        <f>'OSNOVNA PLAČA'!#REF!</f>
        <v>#REF!</v>
      </c>
      <c r="AC967" s="32" t="e">
        <f>IF(LEN('OSNOVNA PLAČA'!#REF!)&gt;0,CONCATENATE(TEXT('OSNOVNA PLAČA'!#REF!,0),"    ",   'OSNOVNA PLAČA'!#REF!),"")</f>
        <v>#REF!</v>
      </c>
    </row>
    <row r="968" spans="26:29" x14ac:dyDescent="0.25">
      <c r="Z968" s="6"/>
      <c r="AA968" s="32" t="e">
        <f>'OSNOVNA PLAČA'!#REF!</f>
        <v>#REF!</v>
      </c>
      <c r="AB968" s="32" t="e">
        <f>'OSNOVNA PLAČA'!#REF!</f>
        <v>#REF!</v>
      </c>
      <c r="AC968" s="32" t="e">
        <f>IF(LEN('OSNOVNA PLAČA'!#REF!)&gt;0,CONCATENATE(TEXT('OSNOVNA PLAČA'!#REF!,0),"    ",   'OSNOVNA PLAČA'!#REF!),"")</f>
        <v>#REF!</v>
      </c>
    </row>
    <row r="969" spans="26:29" x14ac:dyDescent="0.25">
      <c r="Z969" s="6"/>
      <c r="AA969" s="32" t="e">
        <f>'OSNOVNA PLAČA'!#REF!</f>
        <v>#REF!</v>
      </c>
      <c r="AB969" s="32" t="e">
        <f>'OSNOVNA PLAČA'!#REF!</f>
        <v>#REF!</v>
      </c>
      <c r="AC969" s="32" t="e">
        <f>IF(LEN('OSNOVNA PLAČA'!#REF!)&gt;0,CONCATENATE(TEXT('OSNOVNA PLAČA'!#REF!,0),"    ",   'OSNOVNA PLAČA'!#REF!),"")</f>
        <v>#REF!</v>
      </c>
    </row>
    <row r="970" spans="26:29" x14ac:dyDescent="0.25">
      <c r="Z970" s="6"/>
      <c r="AA970" s="32" t="e">
        <f>'OSNOVNA PLAČA'!#REF!</f>
        <v>#REF!</v>
      </c>
      <c r="AB970" s="32" t="e">
        <f>'OSNOVNA PLAČA'!#REF!</f>
        <v>#REF!</v>
      </c>
      <c r="AC970" s="32" t="e">
        <f>IF(LEN('OSNOVNA PLAČA'!#REF!)&gt;0,CONCATENATE(TEXT('OSNOVNA PLAČA'!#REF!,0),"    ",   'OSNOVNA PLAČA'!#REF!),"")</f>
        <v>#REF!</v>
      </c>
    </row>
    <row r="971" spans="26:29" x14ac:dyDescent="0.25">
      <c r="Z971" s="6"/>
      <c r="AA971" s="32" t="e">
        <f>'OSNOVNA PLAČA'!#REF!</f>
        <v>#REF!</v>
      </c>
      <c r="AB971" s="32" t="e">
        <f>'OSNOVNA PLAČA'!#REF!</f>
        <v>#REF!</v>
      </c>
      <c r="AC971" s="32" t="e">
        <f>IF(LEN('OSNOVNA PLAČA'!#REF!)&gt;0,CONCATENATE(TEXT('OSNOVNA PLAČA'!#REF!,0),"    ",   'OSNOVNA PLAČA'!#REF!),"")</f>
        <v>#REF!</v>
      </c>
    </row>
    <row r="972" spans="26:29" x14ac:dyDescent="0.25">
      <c r="Z972" s="6"/>
      <c r="AA972" s="32" t="e">
        <f>'OSNOVNA PLAČA'!#REF!</f>
        <v>#REF!</v>
      </c>
      <c r="AB972" s="32" t="e">
        <f>'OSNOVNA PLAČA'!#REF!</f>
        <v>#REF!</v>
      </c>
      <c r="AC972" s="32" t="e">
        <f>IF(LEN('OSNOVNA PLAČA'!#REF!)&gt;0,CONCATENATE(TEXT('OSNOVNA PLAČA'!#REF!,0),"    ",   'OSNOVNA PLAČA'!#REF!),"")</f>
        <v>#REF!</v>
      </c>
    </row>
    <row r="973" spans="26:29" x14ac:dyDescent="0.25">
      <c r="Z973" s="6"/>
      <c r="AA973" s="32" t="e">
        <f>'OSNOVNA PLAČA'!#REF!</f>
        <v>#REF!</v>
      </c>
      <c r="AB973" s="32" t="e">
        <f>'OSNOVNA PLAČA'!#REF!</f>
        <v>#REF!</v>
      </c>
      <c r="AC973" s="32" t="e">
        <f>IF(LEN('OSNOVNA PLAČA'!#REF!)&gt;0,CONCATENATE(TEXT('OSNOVNA PLAČA'!#REF!,0),"    ",   'OSNOVNA PLAČA'!#REF!),"")</f>
        <v>#REF!</v>
      </c>
    </row>
    <row r="974" spans="26:29" x14ac:dyDescent="0.25">
      <c r="Z974" s="6"/>
      <c r="AA974" s="32" t="e">
        <f>'OSNOVNA PLAČA'!#REF!</f>
        <v>#REF!</v>
      </c>
      <c r="AB974" s="32" t="e">
        <f>'OSNOVNA PLAČA'!#REF!</f>
        <v>#REF!</v>
      </c>
      <c r="AC974" s="32" t="e">
        <f>IF(LEN('OSNOVNA PLAČA'!#REF!)&gt;0,CONCATENATE(TEXT('OSNOVNA PLAČA'!#REF!,0),"    ",   'OSNOVNA PLAČA'!#REF!),"")</f>
        <v>#REF!</v>
      </c>
    </row>
    <row r="975" spans="26:29" x14ac:dyDescent="0.25">
      <c r="Z975" s="6"/>
      <c r="AA975" s="32" t="e">
        <f>'OSNOVNA PLAČA'!#REF!</f>
        <v>#REF!</v>
      </c>
      <c r="AB975" s="32" t="e">
        <f>'OSNOVNA PLAČA'!#REF!</f>
        <v>#REF!</v>
      </c>
      <c r="AC975" s="32" t="e">
        <f>IF(LEN('OSNOVNA PLAČA'!#REF!)&gt;0,CONCATENATE(TEXT('OSNOVNA PLAČA'!#REF!,0),"    ",   'OSNOVNA PLAČA'!#REF!),"")</f>
        <v>#REF!</v>
      </c>
    </row>
    <row r="976" spans="26:29" x14ac:dyDescent="0.25">
      <c r="Z976" s="6"/>
      <c r="AA976" s="32" t="e">
        <f>'OSNOVNA PLAČA'!#REF!</f>
        <v>#REF!</v>
      </c>
      <c r="AB976" s="32" t="e">
        <f>'OSNOVNA PLAČA'!#REF!</f>
        <v>#REF!</v>
      </c>
      <c r="AC976" s="32" t="e">
        <f>IF(LEN('OSNOVNA PLAČA'!#REF!)&gt;0,CONCATENATE(TEXT('OSNOVNA PLAČA'!#REF!,0),"    ",   'OSNOVNA PLAČA'!#REF!),"")</f>
        <v>#REF!</v>
      </c>
    </row>
    <row r="977" spans="26:29" x14ac:dyDescent="0.25">
      <c r="Z977" s="6"/>
      <c r="AA977" s="32" t="e">
        <f>'OSNOVNA PLAČA'!#REF!</f>
        <v>#REF!</v>
      </c>
      <c r="AB977" s="32" t="e">
        <f>'OSNOVNA PLAČA'!#REF!</f>
        <v>#REF!</v>
      </c>
      <c r="AC977" s="32" t="e">
        <f>IF(LEN('OSNOVNA PLAČA'!#REF!)&gt;0,CONCATENATE(TEXT('OSNOVNA PLAČA'!#REF!,0),"    ",   'OSNOVNA PLAČA'!#REF!),"")</f>
        <v>#REF!</v>
      </c>
    </row>
    <row r="978" spans="26:29" x14ac:dyDescent="0.25">
      <c r="Z978" s="6"/>
      <c r="AA978" s="32" t="e">
        <f>'OSNOVNA PLAČA'!#REF!</f>
        <v>#REF!</v>
      </c>
      <c r="AB978" s="32" t="e">
        <f>'OSNOVNA PLAČA'!#REF!</f>
        <v>#REF!</v>
      </c>
      <c r="AC978" s="32" t="e">
        <f>IF(LEN('OSNOVNA PLAČA'!#REF!)&gt;0,CONCATENATE(TEXT('OSNOVNA PLAČA'!#REF!,0),"    ",   'OSNOVNA PLAČA'!#REF!),"")</f>
        <v>#REF!</v>
      </c>
    </row>
    <row r="979" spans="26:29" x14ac:dyDescent="0.25">
      <c r="Z979" s="6"/>
      <c r="AA979" s="32" t="e">
        <f>'OSNOVNA PLAČA'!#REF!</f>
        <v>#REF!</v>
      </c>
      <c r="AB979" s="32" t="e">
        <f>'OSNOVNA PLAČA'!#REF!</f>
        <v>#REF!</v>
      </c>
      <c r="AC979" s="32" t="e">
        <f>IF(LEN('OSNOVNA PLAČA'!#REF!)&gt;0,CONCATENATE(TEXT('OSNOVNA PLAČA'!#REF!,0),"    ",   'OSNOVNA PLAČA'!#REF!),"")</f>
        <v>#REF!</v>
      </c>
    </row>
    <row r="980" spans="26:29" x14ac:dyDescent="0.25">
      <c r="Z980" s="6"/>
      <c r="AA980" s="32" t="e">
        <f>'OSNOVNA PLAČA'!#REF!</f>
        <v>#REF!</v>
      </c>
      <c r="AB980" s="32" t="e">
        <f>'OSNOVNA PLAČA'!#REF!</f>
        <v>#REF!</v>
      </c>
      <c r="AC980" s="32" t="e">
        <f>IF(LEN('OSNOVNA PLAČA'!#REF!)&gt;0,CONCATENATE(TEXT('OSNOVNA PLAČA'!#REF!,0),"    ",   'OSNOVNA PLAČA'!#REF!),"")</f>
        <v>#REF!</v>
      </c>
    </row>
    <row r="981" spans="26:29" x14ac:dyDescent="0.25">
      <c r="Z981" s="6"/>
      <c r="AA981" s="32" t="e">
        <f>'OSNOVNA PLAČA'!#REF!</f>
        <v>#REF!</v>
      </c>
      <c r="AB981" s="32" t="e">
        <f>'OSNOVNA PLAČA'!#REF!</f>
        <v>#REF!</v>
      </c>
      <c r="AC981" s="32" t="e">
        <f>IF(LEN('OSNOVNA PLAČA'!#REF!)&gt;0,CONCATENATE(TEXT('OSNOVNA PLAČA'!#REF!,0),"    ",   'OSNOVNA PLAČA'!#REF!),"")</f>
        <v>#REF!</v>
      </c>
    </row>
    <row r="982" spans="26:29" x14ac:dyDescent="0.25">
      <c r="Z982" s="6"/>
      <c r="AA982" s="32" t="e">
        <f>'OSNOVNA PLAČA'!#REF!</f>
        <v>#REF!</v>
      </c>
      <c r="AB982" s="32" t="e">
        <f>'OSNOVNA PLAČA'!#REF!</f>
        <v>#REF!</v>
      </c>
      <c r="AC982" s="32" t="e">
        <f>IF(LEN('OSNOVNA PLAČA'!#REF!)&gt;0,CONCATENATE(TEXT('OSNOVNA PLAČA'!#REF!,0),"    ",   'OSNOVNA PLAČA'!#REF!),"")</f>
        <v>#REF!</v>
      </c>
    </row>
    <row r="983" spans="26:29" x14ac:dyDescent="0.25">
      <c r="Z983" s="6"/>
      <c r="AA983" s="32" t="e">
        <f>'OSNOVNA PLAČA'!#REF!</f>
        <v>#REF!</v>
      </c>
      <c r="AB983" s="32" t="e">
        <f>'OSNOVNA PLAČA'!#REF!</f>
        <v>#REF!</v>
      </c>
      <c r="AC983" s="32" t="e">
        <f>IF(LEN('OSNOVNA PLAČA'!#REF!)&gt;0,CONCATENATE(TEXT('OSNOVNA PLAČA'!#REF!,0),"    ",   'OSNOVNA PLAČA'!#REF!),"")</f>
        <v>#REF!</v>
      </c>
    </row>
    <row r="984" spans="26:29" x14ac:dyDescent="0.25">
      <c r="Z984" s="6"/>
      <c r="AA984" s="32" t="e">
        <f>'OSNOVNA PLAČA'!#REF!</f>
        <v>#REF!</v>
      </c>
      <c r="AB984" s="32" t="e">
        <f>'OSNOVNA PLAČA'!#REF!</f>
        <v>#REF!</v>
      </c>
      <c r="AC984" s="32" t="e">
        <f>IF(LEN('OSNOVNA PLAČA'!#REF!)&gt;0,CONCATENATE(TEXT('OSNOVNA PLAČA'!#REF!,0),"    ",   'OSNOVNA PLAČA'!#REF!),"")</f>
        <v>#REF!</v>
      </c>
    </row>
    <row r="985" spans="26:29" x14ac:dyDescent="0.25">
      <c r="Z985" s="6"/>
      <c r="AA985" s="32" t="e">
        <f>'OSNOVNA PLAČA'!#REF!</f>
        <v>#REF!</v>
      </c>
      <c r="AB985" s="32" t="e">
        <f>'OSNOVNA PLAČA'!#REF!</f>
        <v>#REF!</v>
      </c>
      <c r="AC985" s="32" t="e">
        <f>IF(LEN('OSNOVNA PLAČA'!#REF!)&gt;0,CONCATENATE(TEXT('OSNOVNA PLAČA'!#REF!,0),"    ",   'OSNOVNA PLAČA'!#REF!),"")</f>
        <v>#REF!</v>
      </c>
    </row>
    <row r="986" spans="26:29" x14ac:dyDescent="0.25">
      <c r="Z986" s="6"/>
      <c r="AA986" s="32" t="e">
        <f>'OSNOVNA PLAČA'!#REF!</f>
        <v>#REF!</v>
      </c>
      <c r="AB986" s="32" t="e">
        <f>'OSNOVNA PLAČA'!#REF!</f>
        <v>#REF!</v>
      </c>
      <c r="AC986" s="32" t="e">
        <f>IF(LEN('OSNOVNA PLAČA'!#REF!)&gt;0,CONCATENATE(TEXT('OSNOVNA PLAČA'!#REF!,0),"    ",   'OSNOVNA PLAČA'!#REF!),"")</f>
        <v>#REF!</v>
      </c>
    </row>
    <row r="987" spans="26:29" x14ac:dyDescent="0.25">
      <c r="Z987" s="6"/>
      <c r="AA987" s="32" t="e">
        <f>'OSNOVNA PLAČA'!#REF!</f>
        <v>#REF!</v>
      </c>
      <c r="AB987" s="32" t="e">
        <f>'OSNOVNA PLAČA'!#REF!</f>
        <v>#REF!</v>
      </c>
      <c r="AC987" s="32" t="e">
        <f>IF(LEN('OSNOVNA PLAČA'!#REF!)&gt;0,CONCATENATE(TEXT('OSNOVNA PLAČA'!#REF!,0),"    ",   'OSNOVNA PLAČA'!#REF!),"")</f>
        <v>#REF!</v>
      </c>
    </row>
    <row r="988" spans="26:29" x14ac:dyDescent="0.25">
      <c r="Z988" s="6"/>
      <c r="AA988" s="32" t="e">
        <f>'OSNOVNA PLAČA'!#REF!</f>
        <v>#REF!</v>
      </c>
      <c r="AB988" s="32" t="e">
        <f>'OSNOVNA PLAČA'!#REF!</f>
        <v>#REF!</v>
      </c>
      <c r="AC988" s="32" t="e">
        <f>IF(LEN('OSNOVNA PLAČA'!#REF!)&gt;0,CONCATENATE(TEXT('OSNOVNA PLAČA'!#REF!,0),"    ",   'OSNOVNA PLAČA'!#REF!),"")</f>
        <v>#REF!</v>
      </c>
    </row>
    <row r="989" spans="26:29" x14ac:dyDescent="0.25">
      <c r="Z989" s="6"/>
      <c r="AA989" s="32" t="e">
        <f>'OSNOVNA PLAČA'!#REF!</f>
        <v>#REF!</v>
      </c>
      <c r="AB989" s="32" t="e">
        <f>'OSNOVNA PLAČA'!#REF!</f>
        <v>#REF!</v>
      </c>
      <c r="AC989" s="32" t="e">
        <f>IF(LEN('OSNOVNA PLAČA'!#REF!)&gt;0,CONCATENATE(TEXT('OSNOVNA PLAČA'!#REF!,0),"    ",   'OSNOVNA PLAČA'!#REF!),"")</f>
        <v>#REF!</v>
      </c>
    </row>
    <row r="990" spans="26:29" x14ac:dyDescent="0.25">
      <c r="Z990" s="6"/>
      <c r="AA990" s="32" t="e">
        <f>'OSNOVNA PLAČA'!#REF!</f>
        <v>#REF!</v>
      </c>
      <c r="AB990" s="32" t="e">
        <f>'OSNOVNA PLAČA'!#REF!</f>
        <v>#REF!</v>
      </c>
      <c r="AC990" s="32" t="e">
        <f>IF(LEN('OSNOVNA PLAČA'!#REF!)&gt;0,CONCATENATE(TEXT('OSNOVNA PLAČA'!#REF!,0),"    ",   'OSNOVNA PLAČA'!#REF!),"")</f>
        <v>#REF!</v>
      </c>
    </row>
    <row r="991" spans="26:29" x14ac:dyDescent="0.25">
      <c r="Z991" s="6"/>
      <c r="AA991" s="32" t="e">
        <f>'OSNOVNA PLAČA'!#REF!</f>
        <v>#REF!</v>
      </c>
      <c r="AB991" s="32" t="e">
        <f>'OSNOVNA PLAČA'!#REF!</f>
        <v>#REF!</v>
      </c>
      <c r="AC991" s="32" t="e">
        <f>IF(LEN('OSNOVNA PLAČA'!#REF!)&gt;0,CONCATENATE(TEXT('OSNOVNA PLAČA'!#REF!,0),"    ",   'OSNOVNA PLAČA'!#REF!),"")</f>
        <v>#REF!</v>
      </c>
    </row>
    <row r="992" spans="26:29" x14ac:dyDescent="0.25">
      <c r="Z992" s="6"/>
      <c r="AA992" s="32" t="e">
        <f>'OSNOVNA PLAČA'!#REF!</f>
        <v>#REF!</v>
      </c>
      <c r="AB992" s="32" t="e">
        <f>'OSNOVNA PLAČA'!#REF!</f>
        <v>#REF!</v>
      </c>
      <c r="AC992" s="32" t="e">
        <f>IF(LEN('OSNOVNA PLAČA'!#REF!)&gt;0,CONCATENATE(TEXT('OSNOVNA PLAČA'!#REF!,0),"    ",   'OSNOVNA PLAČA'!#REF!),"")</f>
        <v>#REF!</v>
      </c>
    </row>
    <row r="993" spans="26:29" x14ac:dyDescent="0.25">
      <c r="Z993" s="6"/>
      <c r="AA993" s="32" t="e">
        <f>'OSNOVNA PLAČA'!#REF!</f>
        <v>#REF!</v>
      </c>
      <c r="AB993" s="32" t="e">
        <f>'OSNOVNA PLAČA'!#REF!</f>
        <v>#REF!</v>
      </c>
      <c r="AC993" s="32" t="e">
        <f>IF(LEN('OSNOVNA PLAČA'!#REF!)&gt;0,CONCATENATE(TEXT('OSNOVNA PLAČA'!#REF!,0),"    ",   'OSNOVNA PLAČA'!#REF!),"")</f>
        <v>#REF!</v>
      </c>
    </row>
    <row r="994" spans="26:29" x14ac:dyDescent="0.25">
      <c r="Z994" s="6"/>
      <c r="AA994" s="32" t="e">
        <f>'OSNOVNA PLAČA'!#REF!</f>
        <v>#REF!</v>
      </c>
      <c r="AB994" s="32" t="e">
        <f>'OSNOVNA PLAČA'!#REF!</f>
        <v>#REF!</v>
      </c>
      <c r="AC994" s="32" t="e">
        <f>IF(LEN('OSNOVNA PLAČA'!#REF!)&gt;0,CONCATENATE(TEXT('OSNOVNA PLAČA'!#REF!,0),"    ",   'OSNOVNA PLAČA'!#REF!),"")</f>
        <v>#REF!</v>
      </c>
    </row>
    <row r="995" spans="26:29" x14ac:dyDescent="0.25">
      <c r="Z995" s="6"/>
      <c r="AA995" s="32" t="e">
        <f>'OSNOVNA PLAČA'!#REF!</f>
        <v>#REF!</v>
      </c>
      <c r="AB995" s="32" t="e">
        <f>'OSNOVNA PLAČA'!#REF!</f>
        <v>#REF!</v>
      </c>
      <c r="AC995" s="32" t="e">
        <f>IF(LEN('OSNOVNA PLAČA'!#REF!)&gt;0,CONCATENATE(TEXT('OSNOVNA PLAČA'!#REF!,0),"    ",   'OSNOVNA PLAČA'!#REF!),"")</f>
        <v>#REF!</v>
      </c>
    </row>
    <row r="996" spans="26:29" x14ac:dyDescent="0.25">
      <c r="Z996" s="6"/>
      <c r="AA996" s="32" t="e">
        <f>'OSNOVNA PLAČA'!#REF!</f>
        <v>#REF!</v>
      </c>
      <c r="AB996" s="32" t="e">
        <f>'OSNOVNA PLAČA'!#REF!</f>
        <v>#REF!</v>
      </c>
      <c r="AC996" s="32" t="e">
        <f>IF(LEN('OSNOVNA PLAČA'!#REF!)&gt;0,CONCATENATE(TEXT('OSNOVNA PLAČA'!#REF!,0),"    ",   'OSNOVNA PLAČA'!#REF!),"")</f>
        <v>#REF!</v>
      </c>
    </row>
    <row r="997" spans="26:29" x14ac:dyDescent="0.25">
      <c r="Z997" s="6"/>
      <c r="AA997" s="32" t="e">
        <f>'OSNOVNA PLAČA'!#REF!</f>
        <v>#REF!</v>
      </c>
      <c r="AB997" s="32" t="e">
        <f>'OSNOVNA PLAČA'!#REF!</f>
        <v>#REF!</v>
      </c>
      <c r="AC997" s="32" t="e">
        <f>IF(LEN('OSNOVNA PLAČA'!#REF!)&gt;0,CONCATENATE(TEXT('OSNOVNA PLAČA'!#REF!,0),"    ",   'OSNOVNA PLAČA'!#REF!),"")</f>
        <v>#REF!</v>
      </c>
    </row>
    <row r="998" spans="26:29" x14ac:dyDescent="0.25">
      <c r="Z998" s="6"/>
      <c r="AA998" s="32" t="e">
        <f>'OSNOVNA PLAČA'!#REF!</f>
        <v>#REF!</v>
      </c>
      <c r="AB998" s="32" t="e">
        <f>'OSNOVNA PLAČA'!#REF!</f>
        <v>#REF!</v>
      </c>
      <c r="AC998" s="32" t="e">
        <f>IF(LEN('OSNOVNA PLAČA'!#REF!)&gt;0,CONCATENATE(TEXT('OSNOVNA PLAČA'!#REF!,0),"    ",   'OSNOVNA PLAČA'!#REF!),"")</f>
        <v>#REF!</v>
      </c>
    </row>
    <row r="999" spans="26:29" x14ac:dyDescent="0.25">
      <c r="Z999" s="6"/>
      <c r="AA999" s="32" t="e">
        <f>'OSNOVNA PLAČA'!#REF!</f>
        <v>#REF!</v>
      </c>
      <c r="AB999" s="32" t="e">
        <f>'OSNOVNA PLAČA'!#REF!</f>
        <v>#REF!</v>
      </c>
      <c r="AC999" s="32" t="e">
        <f>IF(LEN('OSNOVNA PLAČA'!#REF!)&gt;0,CONCATENATE(TEXT('OSNOVNA PLAČA'!#REF!,0),"    ",   'OSNOVNA PLAČA'!#REF!),"")</f>
        <v>#REF!</v>
      </c>
    </row>
    <row r="1000" spans="26:29" x14ac:dyDescent="0.25">
      <c r="Z1000" s="6"/>
      <c r="AA1000" s="32" t="e">
        <f>'OSNOVNA PLAČA'!#REF!</f>
        <v>#REF!</v>
      </c>
      <c r="AB1000" s="32" t="e">
        <f>'OSNOVNA PLAČA'!#REF!</f>
        <v>#REF!</v>
      </c>
      <c r="AC1000" s="32" t="e">
        <f>IF(LEN('OSNOVNA PLAČA'!#REF!)&gt;0,CONCATENATE(TEXT('OSNOVNA PLAČA'!#REF!,0),"    ",   'OSNOVNA PLAČA'!#REF!),"")</f>
        <v>#REF!</v>
      </c>
    </row>
    <row r="1001" spans="26:29" x14ac:dyDescent="0.25">
      <c r="Z1001" s="6"/>
      <c r="AA1001" s="32" t="e">
        <f>'OSNOVNA PLAČA'!#REF!</f>
        <v>#REF!</v>
      </c>
      <c r="AB1001" s="32" t="e">
        <f>'OSNOVNA PLAČA'!#REF!</f>
        <v>#REF!</v>
      </c>
      <c r="AC1001" s="32" t="e">
        <f>IF(LEN('OSNOVNA PLAČA'!#REF!)&gt;0,CONCATENATE(TEXT('OSNOVNA PLAČA'!#REF!,0),"    ",   'OSNOVNA PLAČA'!#REF!),"")</f>
        <v>#REF!</v>
      </c>
    </row>
    <row r="1002" spans="26:29" x14ac:dyDescent="0.25">
      <c r="Z1002" s="6"/>
      <c r="AA1002" s="32" t="e">
        <f>'OSNOVNA PLAČA'!#REF!</f>
        <v>#REF!</v>
      </c>
      <c r="AB1002" s="32" t="e">
        <f>'OSNOVNA PLAČA'!#REF!</f>
        <v>#REF!</v>
      </c>
      <c r="AC1002" s="32" t="e">
        <f>IF(LEN('OSNOVNA PLAČA'!#REF!)&gt;0,CONCATENATE(TEXT('OSNOVNA PLAČA'!#REF!,0),"    ",   'OSNOVNA PLAČA'!#REF!),"")</f>
        <v>#REF!</v>
      </c>
    </row>
    <row r="1003" spans="26:29" x14ac:dyDescent="0.25">
      <c r="Z1003" s="6"/>
      <c r="AA1003" s="32" t="e">
        <f>'OSNOVNA PLAČA'!#REF!</f>
        <v>#REF!</v>
      </c>
      <c r="AB1003" s="32" t="e">
        <f>'OSNOVNA PLAČA'!#REF!</f>
        <v>#REF!</v>
      </c>
      <c r="AC1003" s="32" t="e">
        <f>IF(LEN('OSNOVNA PLAČA'!#REF!)&gt;0,CONCATENATE(TEXT('OSNOVNA PLAČA'!#REF!,0),"    ",   'OSNOVNA PLAČA'!#REF!),"")</f>
        <v>#REF!</v>
      </c>
    </row>
    <row r="1004" spans="26:29" x14ac:dyDescent="0.25">
      <c r="Z1004" s="6"/>
      <c r="AA1004" s="32" t="e">
        <f>'OSNOVNA PLAČA'!#REF!</f>
        <v>#REF!</v>
      </c>
      <c r="AB1004" s="32" t="e">
        <f>'OSNOVNA PLAČA'!#REF!</f>
        <v>#REF!</v>
      </c>
      <c r="AC1004" s="32" t="e">
        <f>IF(LEN('OSNOVNA PLAČA'!#REF!)&gt;0,CONCATENATE(TEXT('OSNOVNA PLAČA'!#REF!,0),"    ",   'OSNOVNA PLAČA'!#REF!),"")</f>
        <v>#REF!</v>
      </c>
    </row>
    <row r="1005" spans="26:29" x14ac:dyDescent="0.25">
      <c r="Z1005" s="6"/>
      <c r="AA1005" s="32" t="e">
        <f>'OSNOVNA PLAČA'!#REF!</f>
        <v>#REF!</v>
      </c>
      <c r="AB1005" s="32" t="e">
        <f>'OSNOVNA PLAČA'!#REF!</f>
        <v>#REF!</v>
      </c>
      <c r="AC1005" s="32" t="e">
        <f>IF(LEN('OSNOVNA PLAČA'!#REF!)&gt;0,CONCATENATE(TEXT('OSNOVNA PLAČA'!#REF!,0),"    ",   'OSNOVNA PLAČA'!#REF!),"")</f>
        <v>#REF!</v>
      </c>
    </row>
    <row r="1006" spans="26:29" x14ac:dyDescent="0.25">
      <c r="Z1006" s="6"/>
      <c r="AA1006" s="32" t="e">
        <f>'OSNOVNA PLAČA'!#REF!</f>
        <v>#REF!</v>
      </c>
      <c r="AB1006" s="32" t="e">
        <f>'OSNOVNA PLAČA'!#REF!</f>
        <v>#REF!</v>
      </c>
      <c r="AC1006" s="32" t="e">
        <f>IF(LEN('OSNOVNA PLAČA'!#REF!)&gt;0,CONCATENATE(TEXT('OSNOVNA PLAČA'!#REF!,0),"    ",   'OSNOVNA PLAČA'!#REF!),"")</f>
        <v>#REF!</v>
      </c>
    </row>
    <row r="1007" spans="26:29" x14ac:dyDescent="0.25">
      <c r="AA1007" s="32" t="e">
        <f>'OSNOVNA PLAČA'!#REF!</f>
        <v>#REF!</v>
      </c>
      <c r="AB1007" s="32" t="e">
        <f>'OSNOVNA PLAČA'!#REF!</f>
        <v>#REF!</v>
      </c>
      <c r="AC1007" s="32" t="e">
        <f>IF(LEN('OSNOVNA PLAČA'!#REF!)&gt;0,CONCATENATE(TEXT('OSNOVNA PLAČA'!#REF!,0),"    ",   'OSNOVNA PLAČA'!#REF!),"")</f>
        <v>#REF!</v>
      </c>
    </row>
    <row r="1008" spans="26:29" x14ac:dyDescent="0.25">
      <c r="AA1008" s="32" t="e">
        <f>'OSNOVNA PLAČA'!#REF!</f>
        <v>#REF!</v>
      </c>
      <c r="AB1008" s="32" t="e">
        <f>'OSNOVNA PLAČA'!#REF!</f>
        <v>#REF!</v>
      </c>
      <c r="AC1008" s="32" t="e">
        <f>IF(LEN('OSNOVNA PLAČA'!#REF!)&gt;0,CONCATENATE(TEXT('OSNOVNA PLAČA'!#REF!,0),"    ",   'OSNOVNA PLAČA'!#REF!),"")</f>
        <v>#REF!</v>
      </c>
    </row>
    <row r="1009" spans="27:29" x14ac:dyDescent="0.25">
      <c r="AA1009" s="32" t="e">
        <f>'OSNOVNA PLAČA'!#REF!</f>
        <v>#REF!</v>
      </c>
      <c r="AB1009" s="32" t="e">
        <f>'OSNOVNA PLAČA'!#REF!</f>
        <v>#REF!</v>
      </c>
      <c r="AC1009" s="32" t="e">
        <f>IF(LEN('OSNOVNA PLAČA'!#REF!)&gt;0,CONCATENATE(TEXT('OSNOVNA PLAČA'!#REF!,0),"    ",   'OSNOVNA PLAČA'!#REF!),"")</f>
        <v>#REF!</v>
      </c>
    </row>
    <row r="1010" spans="27:29" x14ac:dyDescent="0.25">
      <c r="AA1010" s="32" t="e">
        <f>'OSNOVNA PLAČA'!#REF!</f>
        <v>#REF!</v>
      </c>
      <c r="AB1010" s="32" t="e">
        <f>'OSNOVNA PLAČA'!#REF!</f>
        <v>#REF!</v>
      </c>
      <c r="AC1010" s="32" t="str">
        <f>IF(LEN('OSNOVNA PLAČA'!B260)&gt;0,CONCATENATE(TEXT('OSNOVNA PLAČA'!A260,0),"    ",   'OSNOVNA PLAČA'!B260),"")</f>
        <v/>
      </c>
    </row>
    <row r="1011" spans="27:29" x14ac:dyDescent="0.25">
      <c r="AA1011" s="32" t="e">
        <f>'OSNOVNA PLAČA'!#REF!</f>
        <v>#REF!</v>
      </c>
      <c r="AB1011" s="32" t="e">
        <f>'OSNOVNA PLAČA'!#REF!</f>
        <v>#REF!</v>
      </c>
      <c r="AC1011" s="32" t="str">
        <f>IF(LEN('OSNOVNA PLAČA'!B261)&gt;0,CONCATENATE(TEXT('OSNOVNA PLAČA'!A261,0),"    ",   'OSNOVNA PLAČA'!B261),"")</f>
        <v/>
      </c>
    </row>
    <row r="1012" spans="27:29" x14ac:dyDescent="0.25">
      <c r="AA1012" s="32" t="e">
        <f>'OSNOVNA PLAČA'!#REF!</f>
        <v>#REF!</v>
      </c>
      <c r="AB1012" s="32" t="e">
        <f>'OSNOVNA PLAČA'!#REF!</f>
        <v>#REF!</v>
      </c>
      <c r="AC1012" s="32" t="str">
        <f>IF(LEN('OSNOVNA PLAČA'!B262)&gt;0,CONCATENATE(TEXT('OSNOVNA PLAČA'!A262,0),"    ",   'OSNOVNA PLAČA'!B262),"")</f>
        <v/>
      </c>
    </row>
    <row r="1013" spans="27:29" x14ac:dyDescent="0.25">
      <c r="AA1013" s="32" t="e">
        <f>'OSNOVNA PLAČA'!#REF!</f>
        <v>#REF!</v>
      </c>
      <c r="AB1013" s="32" t="e">
        <f>'OSNOVNA PLAČA'!#REF!</f>
        <v>#REF!</v>
      </c>
      <c r="AC1013" s="32" t="str">
        <f>IF(LEN('OSNOVNA PLAČA'!B263)&gt;0,CONCATENATE(TEXT('OSNOVNA PLAČA'!A263,0),"    ",   'OSNOVNA PLAČA'!B263),"")</f>
        <v/>
      </c>
    </row>
    <row r="1014" spans="27:29" x14ac:dyDescent="0.25">
      <c r="AA1014" s="32" t="e">
        <f>'OSNOVNA PLAČA'!#REF!</f>
        <v>#REF!</v>
      </c>
      <c r="AB1014" s="32" t="e">
        <f>'OSNOVNA PLAČA'!#REF!</f>
        <v>#REF!</v>
      </c>
      <c r="AC1014" s="32" t="str">
        <f>IF(LEN('OSNOVNA PLAČA'!B264)&gt;0,CONCATENATE(TEXT('OSNOVNA PLAČA'!A264,0),"    ",   'OSNOVNA PLAČA'!B264),"")</f>
        <v/>
      </c>
    </row>
    <row r="1015" spans="27:29" x14ac:dyDescent="0.25">
      <c r="AA1015" s="32" t="e">
        <f>'OSNOVNA PLAČA'!#REF!</f>
        <v>#REF!</v>
      </c>
      <c r="AB1015" s="32" t="e">
        <f>'OSNOVNA PLAČA'!#REF!</f>
        <v>#REF!</v>
      </c>
      <c r="AC1015" s="32" t="str">
        <f>IF(LEN('OSNOVNA PLAČA'!B265)&gt;0,CONCATENATE(TEXT('OSNOVNA PLAČA'!A265,0),"    ",   'OSNOVNA PLAČA'!B265),"")</f>
        <v/>
      </c>
    </row>
    <row r="1016" spans="27:29" x14ac:dyDescent="0.25">
      <c r="AA1016" s="32" t="e">
        <f>'OSNOVNA PLAČA'!#REF!</f>
        <v>#REF!</v>
      </c>
      <c r="AB1016" s="32" t="e">
        <f>'OSNOVNA PLAČA'!#REF!</f>
        <v>#REF!</v>
      </c>
      <c r="AC1016" s="32" t="str">
        <f>IF(LEN('OSNOVNA PLAČA'!B266)&gt;0,CONCATENATE(TEXT('OSNOVNA PLAČA'!A266,0),"    ",   'OSNOVNA PLAČA'!B266),"")</f>
        <v/>
      </c>
    </row>
    <row r="1017" spans="27:29" x14ac:dyDescent="0.25">
      <c r="AA1017" s="32" t="e">
        <f>'OSNOVNA PLAČA'!#REF!</f>
        <v>#REF!</v>
      </c>
      <c r="AB1017" s="32" t="e">
        <f>'OSNOVNA PLAČA'!#REF!</f>
        <v>#REF!</v>
      </c>
      <c r="AC1017" s="32" t="str">
        <f>IF(LEN('OSNOVNA PLAČA'!B267)&gt;0,CONCATENATE(TEXT('OSNOVNA PLAČA'!A267,0),"    ",   'OSNOVNA PLAČA'!B267),"")</f>
        <v/>
      </c>
    </row>
    <row r="1018" spans="27:29" x14ac:dyDescent="0.25">
      <c r="AA1018" s="32">
        <f>'OSNOVNA PLAČA'!A260</f>
        <v>0</v>
      </c>
      <c r="AB1018" s="32">
        <f>'OSNOVNA PLAČA'!B260</f>
        <v>0</v>
      </c>
      <c r="AC1018" s="32" t="str">
        <f>IF(LEN('OSNOVNA PLAČA'!B260)&gt;0,CONCATENATE(TEXT('OSNOVNA PLAČA'!A260,0),"  ",   'OSNOVNA PLAČA'!B260),"")</f>
        <v/>
      </c>
    </row>
  </sheetData>
  <sheetProtection algorithmName="SHA-512" hashValue="aw9AY5k3pi6c53vIsUJA6zGcGgrZv/nyUB1oT9H0R4k8ELgj9M9BLAIpK+Ne3J1PVV3ewHI3z+XIbhqTNfgIwQ==" saltValue="8020fhi1OZ6hgmZ5KQeHqA==" spinCount="100000" sheet="1" objects="1" scenarios="1"/>
  <mergeCells count="20">
    <mergeCell ref="J48:K48"/>
    <mergeCell ref="J46:K46"/>
    <mergeCell ref="B25:K25"/>
    <mergeCell ref="B26:K26"/>
    <mergeCell ref="B28:K28"/>
    <mergeCell ref="B1:K1"/>
    <mergeCell ref="B9:B11"/>
    <mergeCell ref="I3:I4"/>
    <mergeCell ref="J9:J11"/>
    <mergeCell ref="K9:K10"/>
    <mergeCell ref="C6:F6"/>
    <mergeCell ref="J5:J7"/>
    <mergeCell ref="C9:I9"/>
    <mergeCell ref="H10:H11"/>
    <mergeCell ref="I10:I11"/>
    <mergeCell ref="C10:C11"/>
    <mergeCell ref="D10:D11"/>
    <mergeCell ref="E10:G11"/>
    <mergeCell ref="H3:H4"/>
    <mergeCell ref="B3:G4"/>
  </mergeCells>
  <phoneticPr fontId="2" type="noConversion"/>
  <dataValidations count="1">
    <dataValidation type="list" allowBlank="1" showInputMessage="1" showErrorMessage="1" sqref="C6:F6" xr:uid="{E7F740EF-F639-4610-B09B-C191422B1408}">
      <formula1>$AC$10:$AC$1017</formula1>
    </dataValidation>
  </dataValidations>
  <printOptions horizontalCentered="1"/>
  <pageMargins left="0.75" right="0.75" top="0.39370078740157483" bottom="0.39370078740157483" header="0" footer="0"/>
  <pageSetup paperSize="9" scale="95" orientation="portrait" r:id="rId1"/>
  <headerFooter alignWithMargins="0">
    <oddFooter>&amp;C&amp;D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D079C-90A4-45CB-B50C-696C05D6C812}">
  <dimension ref="G1:J259"/>
  <sheetViews>
    <sheetView zoomScaleNormal="100" workbookViewId="0"/>
  </sheetViews>
  <sheetFormatPr defaultRowHeight="23.25" customHeight="1" x14ac:dyDescent="0.25"/>
  <cols>
    <col min="1" max="5" width="2.6640625" customWidth="1"/>
    <col min="8" max="8" width="41.109375" customWidth="1"/>
    <col min="9" max="9" width="25.5546875" customWidth="1"/>
    <col min="10" max="10" width="39.109375" customWidth="1"/>
  </cols>
  <sheetData>
    <row r="1" spans="7:10" ht="8.25" customHeight="1" x14ac:dyDescent="0.25"/>
    <row r="2" spans="7:10" ht="8.25" customHeight="1" x14ac:dyDescent="0.25"/>
    <row r="3" spans="7:10" ht="8.25" customHeight="1" x14ac:dyDescent="0.25"/>
    <row r="4" spans="7:10" ht="8.25" customHeight="1" x14ac:dyDescent="0.25"/>
    <row r="5" spans="7:10" ht="8.25" customHeight="1" x14ac:dyDescent="0.25"/>
    <row r="6" spans="7:10" ht="23.25" customHeight="1" x14ac:dyDescent="0.25">
      <c r="G6" s="237" t="s">
        <v>399</v>
      </c>
    </row>
    <row r="8" spans="7:10" ht="23.25" customHeight="1" thickBot="1" x14ac:dyDescent="0.3">
      <c r="G8" s="237" t="str">
        <f>"OBDOBJE: januar " &amp; 'OSNOVNA PLAČA'!D5</f>
        <v>OBDOBJE: januar 2024</v>
      </c>
    </row>
    <row r="9" spans="7:10" ht="23.25" customHeight="1" thickBot="1" x14ac:dyDescent="0.3">
      <c r="G9" s="425" t="s">
        <v>2</v>
      </c>
      <c r="H9" s="426"/>
      <c r="I9" s="426" t="s">
        <v>400</v>
      </c>
      <c r="J9" s="427"/>
    </row>
    <row r="10" spans="7:10" ht="23.25" customHeight="1" x14ac:dyDescent="0.25">
      <c r="G10" s="428" t="str">
        <f>+IF(LEN('OSNOVNA PLAČA'!B10)&gt;0,'OSNOVNA PLAČA'!B10,"")</f>
        <v>A1</v>
      </c>
      <c r="H10" s="429"/>
      <c r="I10" s="429">
        <f ca="1">IF(LEN('1'!B16)&gt;0,'1'!L16,"")</f>
        <v>3</v>
      </c>
      <c r="J10" s="430"/>
    </row>
    <row r="11" spans="7:10" ht="23.25" customHeight="1" x14ac:dyDescent="0.25">
      <c r="G11" s="422" t="str">
        <f>+IF(LEN('OSNOVNA PLAČA'!B11)&gt;0,'OSNOVNA PLAČA'!B11,"")</f>
        <v>A2</v>
      </c>
      <c r="H11" s="423"/>
      <c r="I11" s="423">
        <f ca="1">IF(LEN('1'!B17)&gt;0,'1'!L17,"")</f>
        <v>3</v>
      </c>
      <c r="J11" s="424"/>
    </row>
    <row r="12" spans="7:10" ht="23.25" customHeight="1" x14ac:dyDescent="0.25">
      <c r="G12" s="422" t="str">
        <f>+IF(LEN('OSNOVNA PLAČA'!B12)&gt;0,'OSNOVNA PLAČA'!B12,"")</f>
        <v>A3</v>
      </c>
      <c r="H12" s="423"/>
      <c r="I12" s="423">
        <f ca="1">IF(LEN('1'!B18)&gt;0,'1'!L18,"")</f>
        <v>1</v>
      </c>
      <c r="J12" s="424"/>
    </row>
    <row r="13" spans="7:10" ht="23.25" customHeight="1" x14ac:dyDescent="0.25">
      <c r="G13" s="422" t="str">
        <f>+IF(LEN('OSNOVNA PLAČA'!B13)&gt;0,'OSNOVNA PLAČA'!B13,"")</f>
        <v>A4</v>
      </c>
      <c r="H13" s="423"/>
      <c r="I13" s="423">
        <f ca="1">IF(LEN('1'!B19)&gt;0,'1'!L19,"")</f>
        <v>0</v>
      </c>
      <c r="J13" s="424"/>
    </row>
    <row r="14" spans="7:10" ht="23.25" customHeight="1" x14ac:dyDescent="0.25">
      <c r="G14" s="422" t="str">
        <f>+IF(LEN('OSNOVNA PLAČA'!B14)&gt;0,'OSNOVNA PLAČA'!B14,"")</f>
        <v>A5</v>
      </c>
      <c r="H14" s="423"/>
      <c r="I14" s="423">
        <f ca="1">IF(LEN('1'!B20)&gt;0,'1'!L20,"")</f>
        <v>0</v>
      </c>
      <c r="J14" s="424"/>
    </row>
    <row r="15" spans="7:10" ht="23.25" customHeight="1" x14ac:dyDescent="0.25">
      <c r="G15" s="422" t="str">
        <f>+IF(LEN('OSNOVNA PLAČA'!B15)&gt;0,'OSNOVNA PLAČA'!B15,"")</f>
        <v>A6</v>
      </c>
      <c r="H15" s="423"/>
      <c r="I15" s="423">
        <f ca="1">IF(LEN('1'!B21)&gt;0,'1'!L21,"")</f>
        <v>0</v>
      </c>
      <c r="J15" s="424"/>
    </row>
    <row r="16" spans="7:10" ht="23.25" customHeight="1" x14ac:dyDescent="0.25">
      <c r="G16" s="422" t="str">
        <f>+IF(LEN('OSNOVNA PLAČA'!B16)&gt;0,'OSNOVNA PLAČA'!B16,"")</f>
        <v>A7</v>
      </c>
      <c r="H16" s="423"/>
      <c r="I16" s="423">
        <f ca="1">IF(LEN('1'!B22)&gt;0,'1'!L22,"")</f>
        <v>0</v>
      </c>
      <c r="J16" s="424"/>
    </row>
    <row r="17" spans="7:10" ht="23.25" customHeight="1" x14ac:dyDescent="0.25">
      <c r="G17" s="422" t="str">
        <f>+IF(LEN('OSNOVNA PLAČA'!B17)&gt;0,'OSNOVNA PLAČA'!B17,"")</f>
        <v>A8</v>
      </c>
      <c r="H17" s="423"/>
      <c r="I17" s="423">
        <f ca="1">IF(LEN('1'!B23)&gt;0,'1'!L23,"")</f>
        <v>0</v>
      </c>
      <c r="J17" s="424"/>
    </row>
    <row r="18" spans="7:10" ht="23.25" customHeight="1" x14ac:dyDescent="0.25">
      <c r="G18" s="422" t="str">
        <f>+IF(LEN('OSNOVNA PLAČA'!B18)&gt;0,'OSNOVNA PLAČA'!B18,"")</f>
        <v>A9</v>
      </c>
      <c r="H18" s="423"/>
      <c r="I18" s="423">
        <f ca="1">IF(LEN('1'!B24)&gt;0,'1'!L24,"")</f>
        <v>0</v>
      </c>
      <c r="J18" s="424"/>
    </row>
    <row r="19" spans="7:10" ht="23.25" customHeight="1" x14ac:dyDescent="0.25">
      <c r="G19" s="422" t="str">
        <f>+IF(LEN('OSNOVNA PLAČA'!B19)&gt;0,'OSNOVNA PLAČA'!B19,"")</f>
        <v>A10</v>
      </c>
      <c r="H19" s="423"/>
      <c r="I19" s="423">
        <f ca="1">IF(LEN('1'!B25)&gt;0,'1'!L25,"")</f>
        <v>0</v>
      </c>
      <c r="J19" s="424"/>
    </row>
    <row r="20" spans="7:10" ht="23.25" customHeight="1" x14ac:dyDescent="0.25">
      <c r="G20" s="422" t="str">
        <f>+IF(LEN('OSNOVNA PLAČA'!B20)&gt;0,'OSNOVNA PLAČA'!B20,"")</f>
        <v>A11</v>
      </c>
      <c r="H20" s="423"/>
      <c r="I20" s="423">
        <f ca="1">IF(LEN('1'!B26)&gt;0,'1'!L26,"")</f>
        <v>2</v>
      </c>
      <c r="J20" s="424"/>
    </row>
    <row r="21" spans="7:10" ht="23.25" customHeight="1" x14ac:dyDescent="0.25">
      <c r="G21" s="422" t="str">
        <f>+IF(LEN('OSNOVNA PLAČA'!B21)&gt;0,'OSNOVNA PLAČA'!B21,"")</f>
        <v>A12</v>
      </c>
      <c r="H21" s="423"/>
      <c r="I21" s="423">
        <f ca="1">IF(LEN('1'!B27)&gt;0,'1'!L27,"")</f>
        <v>0</v>
      </c>
      <c r="J21" s="424"/>
    </row>
    <row r="22" spans="7:10" ht="23.25" customHeight="1" x14ac:dyDescent="0.25">
      <c r="G22" s="422" t="str">
        <f>+IF(LEN('OSNOVNA PLAČA'!B22)&gt;0,'OSNOVNA PLAČA'!B22,"")</f>
        <v>A13</v>
      </c>
      <c r="H22" s="423"/>
      <c r="I22" s="423">
        <f ca="1">IF(LEN('1'!B28)&gt;0,'1'!L28,"")</f>
        <v>0</v>
      </c>
      <c r="J22" s="424"/>
    </row>
    <row r="23" spans="7:10" ht="23.25" customHeight="1" x14ac:dyDescent="0.25">
      <c r="G23" s="422" t="str">
        <f>+IF(LEN('OSNOVNA PLAČA'!B23)&gt;0,'OSNOVNA PLAČA'!B23,"")</f>
        <v>A14</v>
      </c>
      <c r="H23" s="423"/>
      <c r="I23" s="423">
        <f ca="1">IF(LEN('1'!B29)&gt;0,'1'!L29,"")</f>
        <v>0</v>
      </c>
      <c r="J23" s="424"/>
    </row>
    <row r="24" spans="7:10" ht="23.25" customHeight="1" x14ac:dyDescent="0.25">
      <c r="G24" s="422" t="str">
        <f>+IF(LEN('OSNOVNA PLAČA'!B24)&gt;0,'OSNOVNA PLAČA'!B24,"")</f>
        <v>A15</v>
      </c>
      <c r="H24" s="423"/>
      <c r="I24" s="423">
        <f ca="1">IF(LEN('1'!B30)&gt;0,'1'!L30,"")</f>
        <v>0</v>
      </c>
      <c r="J24" s="424"/>
    </row>
    <row r="25" spans="7:10" ht="23.25" customHeight="1" x14ac:dyDescent="0.25">
      <c r="G25" s="422" t="str">
        <f>+IF(LEN('OSNOVNA PLAČA'!B25)&gt;0,'OSNOVNA PLAČA'!B25,"")</f>
        <v>A16</v>
      </c>
      <c r="H25" s="423"/>
      <c r="I25" s="423">
        <f ca="1">IF(LEN('1'!B31)&gt;0,'1'!L31,"")</f>
        <v>0</v>
      </c>
      <c r="J25" s="424"/>
    </row>
    <row r="26" spans="7:10" ht="23.25" customHeight="1" x14ac:dyDescent="0.25">
      <c r="G26" s="422" t="str">
        <f>+IF(LEN('OSNOVNA PLAČA'!B26)&gt;0,'OSNOVNA PLAČA'!B26,"")</f>
        <v>A17</v>
      </c>
      <c r="H26" s="423"/>
      <c r="I26" s="423">
        <f ca="1">IF(LEN('1'!B32)&gt;0,'1'!L32,"")</f>
        <v>0</v>
      </c>
      <c r="J26" s="424"/>
    </row>
    <row r="27" spans="7:10" ht="23.25" customHeight="1" x14ac:dyDescent="0.25">
      <c r="G27" s="422" t="str">
        <f>+IF(LEN('OSNOVNA PLAČA'!B27)&gt;0,'OSNOVNA PLAČA'!B27,"")</f>
        <v>A18</v>
      </c>
      <c r="H27" s="423"/>
      <c r="I27" s="423">
        <f ca="1">IF(LEN('1'!B33)&gt;0,'1'!L33,"")</f>
        <v>0</v>
      </c>
      <c r="J27" s="424"/>
    </row>
    <row r="28" spans="7:10" ht="23.25" customHeight="1" x14ac:dyDescent="0.25">
      <c r="G28" s="422" t="str">
        <f>+IF(LEN('OSNOVNA PLAČA'!B28)&gt;0,'OSNOVNA PLAČA'!B28,"")</f>
        <v>A19</v>
      </c>
      <c r="H28" s="423"/>
      <c r="I28" s="423">
        <f ca="1">IF(LEN('1'!B34)&gt;0,'1'!L34,"")</f>
        <v>0</v>
      </c>
      <c r="J28" s="424"/>
    </row>
    <row r="29" spans="7:10" ht="23.25" customHeight="1" x14ac:dyDescent="0.25">
      <c r="G29" s="422" t="str">
        <f>+IF(LEN('OSNOVNA PLAČA'!B29)&gt;0,'OSNOVNA PLAČA'!B29,"")</f>
        <v>A20</v>
      </c>
      <c r="H29" s="423"/>
      <c r="I29" s="423">
        <f ca="1">IF(LEN('1'!B35)&gt;0,'1'!L35,"")</f>
        <v>0</v>
      </c>
      <c r="J29" s="424"/>
    </row>
    <row r="30" spans="7:10" ht="23.25" customHeight="1" x14ac:dyDescent="0.25">
      <c r="G30" s="422" t="str">
        <f>+IF(LEN('OSNOVNA PLAČA'!B30)&gt;0,'OSNOVNA PLAČA'!B30,"")</f>
        <v>A21</v>
      </c>
      <c r="H30" s="423"/>
      <c r="I30" s="423">
        <f ca="1">IF(LEN('1'!B36)&gt;0,'1'!L36,"")</f>
        <v>0</v>
      </c>
      <c r="J30" s="424"/>
    </row>
    <row r="31" spans="7:10" ht="23.25" customHeight="1" x14ac:dyDescent="0.25">
      <c r="G31" s="422" t="str">
        <f>+IF(LEN('OSNOVNA PLAČA'!B31)&gt;0,'OSNOVNA PLAČA'!B31,"")</f>
        <v>A22</v>
      </c>
      <c r="H31" s="423"/>
      <c r="I31" s="423">
        <f ca="1">IF(LEN('1'!B37)&gt;0,'1'!L37,"")</f>
        <v>0</v>
      </c>
      <c r="J31" s="424"/>
    </row>
    <row r="32" spans="7:10" ht="23.25" customHeight="1" x14ac:dyDescent="0.25">
      <c r="G32" s="422" t="str">
        <f>+IF(LEN('OSNOVNA PLAČA'!B32)&gt;0,'OSNOVNA PLAČA'!B32,"")</f>
        <v>A23</v>
      </c>
      <c r="H32" s="423"/>
      <c r="I32" s="423">
        <f ca="1">IF(LEN('1'!B38)&gt;0,'1'!L38,"")</f>
        <v>0</v>
      </c>
      <c r="J32" s="424"/>
    </row>
    <row r="33" spans="7:10" ht="23.25" customHeight="1" x14ac:dyDescent="0.25">
      <c r="G33" s="422" t="str">
        <f>+IF(LEN('OSNOVNA PLAČA'!B33)&gt;0,'OSNOVNA PLAČA'!B33,"")</f>
        <v>A24</v>
      </c>
      <c r="H33" s="423"/>
      <c r="I33" s="423">
        <f ca="1">IF(LEN('1'!B39)&gt;0,'1'!L39,"")</f>
        <v>0</v>
      </c>
      <c r="J33" s="424"/>
    </row>
    <row r="34" spans="7:10" ht="23.25" customHeight="1" x14ac:dyDescent="0.25">
      <c r="G34" s="422" t="str">
        <f>+IF(LEN('OSNOVNA PLAČA'!B34)&gt;0,'OSNOVNA PLAČA'!B34,"")</f>
        <v>A25</v>
      </c>
      <c r="H34" s="423"/>
      <c r="I34" s="423">
        <f ca="1">IF(LEN('1'!B40)&gt;0,'1'!L40,"")</f>
        <v>0</v>
      </c>
      <c r="J34" s="424"/>
    </row>
    <row r="35" spans="7:10" ht="23.25" customHeight="1" x14ac:dyDescent="0.25">
      <c r="G35" s="422" t="str">
        <f>+IF(LEN('OSNOVNA PLAČA'!B35)&gt;0,'OSNOVNA PLAČA'!B35,"")</f>
        <v>A26</v>
      </c>
      <c r="H35" s="423"/>
      <c r="I35" s="423">
        <f ca="1">IF(LEN('1'!B41)&gt;0,'1'!L41,"")</f>
        <v>0</v>
      </c>
      <c r="J35" s="424"/>
    </row>
    <row r="36" spans="7:10" ht="23.25" customHeight="1" x14ac:dyDescent="0.25">
      <c r="G36" s="422" t="str">
        <f>+IF(LEN('OSNOVNA PLAČA'!B36)&gt;0,'OSNOVNA PLAČA'!B36,"")</f>
        <v>A27</v>
      </c>
      <c r="H36" s="423"/>
      <c r="I36" s="423">
        <f ca="1">IF(LEN('1'!B42)&gt;0,'1'!L42,"")</f>
        <v>0</v>
      </c>
      <c r="J36" s="424"/>
    </row>
    <row r="37" spans="7:10" ht="23.25" customHeight="1" x14ac:dyDescent="0.25">
      <c r="G37" s="422" t="str">
        <f>+IF(LEN('OSNOVNA PLAČA'!B37)&gt;0,'OSNOVNA PLAČA'!B37,"")</f>
        <v>A28</v>
      </c>
      <c r="H37" s="423"/>
      <c r="I37" s="423">
        <f ca="1">IF(LEN('1'!B43)&gt;0,'1'!L43,"")</f>
        <v>0</v>
      </c>
      <c r="J37" s="424"/>
    </row>
    <row r="38" spans="7:10" ht="23.25" customHeight="1" x14ac:dyDescent="0.25">
      <c r="G38" s="422" t="str">
        <f>+IF(LEN('OSNOVNA PLAČA'!B38)&gt;0,'OSNOVNA PLAČA'!B38,"")</f>
        <v>A29</v>
      </c>
      <c r="H38" s="423"/>
      <c r="I38" s="423">
        <f ca="1">IF(LEN('1'!B44)&gt;0,'1'!L44,"")</f>
        <v>0</v>
      </c>
      <c r="J38" s="424"/>
    </row>
    <row r="39" spans="7:10" ht="23.25" customHeight="1" x14ac:dyDescent="0.25">
      <c r="G39" s="422" t="str">
        <f>+IF(LEN('OSNOVNA PLAČA'!B39)&gt;0,'OSNOVNA PLAČA'!B39,"")</f>
        <v>A30</v>
      </c>
      <c r="H39" s="423"/>
      <c r="I39" s="423">
        <f ca="1">IF(LEN('1'!B45)&gt;0,'1'!L45,"")</f>
        <v>0</v>
      </c>
      <c r="J39" s="424"/>
    </row>
    <row r="40" spans="7:10" ht="23.25" customHeight="1" x14ac:dyDescent="0.25">
      <c r="G40" s="422" t="str">
        <f>+IF(LEN('OSNOVNA PLAČA'!B40)&gt;0,'OSNOVNA PLAČA'!B40,"")</f>
        <v>A31</v>
      </c>
      <c r="H40" s="423"/>
      <c r="I40" s="423">
        <f ca="1">IF(LEN('1'!B46)&gt;0,'1'!L46,"")</f>
        <v>0</v>
      </c>
      <c r="J40" s="424"/>
    </row>
    <row r="41" spans="7:10" ht="23.25" customHeight="1" x14ac:dyDescent="0.25">
      <c r="G41" s="422" t="str">
        <f>+IF(LEN('OSNOVNA PLAČA'!B41)&gt;0,'OSNOVNA PLAČA'!B41,"")</f>
        <v>A32</v>
      </c>
      <c r="H41" s="423"/>
      <c r="I41" s="423">
        <f ca="1">IF(LEN('1'!B47)&gt;0,'1'!L47,"")</f>
        <v>0</v>
      </c>
      <c r="J41" s="424"/>
    </row>
    <row r="42" spans="7:10" ht="23.25" customHeight="1" x14ac:dyDescent="0.25">
      <c r="G42" s="422" t="str">
        <f>+IF(LEN('OSNOVNA PLAČA'!B42)&gt;0,'OSNOVNA PLAČA'!B42,"")</f>
        <v>A33</v>
      </c>
      <c r="H42" s="423"/>
      <c r="I42" s="423">
        <f ca="1">IF(LEN('1'!B48)&gt;0,'1'!L48,"")</f>
        <v>0</v>
      </c>
      <c r="J42" s="424"/>
    </row>
    <row r="43" spans="7:10" ht="23.25" customHeight="1" x14ac:dyDescent="0.25">
      <c r="G43" s="422" t="str">
        <f>+IF(LEN('OSNOVNA PLAČA'!B43)&gt;0,'OSNOVNA PLAČA'!B43,"")</f>
        <v>A34</v>
      </c>
      <c r="H43" s="423"/>
      <c r="I43" s="423">
        <f ca="1">IF(LEN('1'!B49)&gt;0,'1'!L49,"")</f>
        <v>0</v>
      </c>
      <c r="J43" s="424"/>
    </row>
    <row r="44" spans="7:10" ht="23.25" customHeight="1" x14ac:dyDescent="0.25">
      <c r="G44" s="422" t="str">
        <f>+IF(LEN('OSNOVNA PLAČA'!B44)&gt;0,'OSNOVNA PLAČA'!B44,"")</f>
        <v>A35</v>
      </c>
      <c r="H44" s="423"/>
      <c r="I44" s="423">
        <f ca="1">IF(LEN('1'!B50)&gt;0,'1'!L50,"")</f>
        <v>0</v>
      </c>
      <c r="J44" s="424"/>
    </row>
    <row r="45" spans="7:10" ht="23.25" customHeight="1" x14ac:dyDescent="0.25">
      <c r="G45" s="422" t="str">
        <f>+IF(LEN('OSNOVNA PLAČA'!B45)&gt;0,'OSNOVNA PLAČA'!B45,"")</f>
        <v>A36</v>
      </c>
      <c r="H45" s="423"/>
      <c r="I45" s="423">
        <f ca="1">IF(LEN('1'!B51)&gt;0,'1'!L51,"")</f>
        <v>0</v>
      </c>
      <c r="J45" s="424"/>
    </row>
    <row r="46" spans="7:10" ht="23.25" customHeight="1" x14ac:dyDescent="0.25">
      <c r="G46" s="422" t="str">
        <f>+IF(LEN('OSNOVNA PLAČA'!B46)&gt;0,'OSNOVNA PLAČA'!B46,"")</f>
        <v>A37</v>
      </c>
      <c r="H46" s="423"/>
      <c r="I46" s="423">
        <f ca="1">IF(LEN('1'!B52)&gt;0,'1'!L52,"")</f>
        <v>0</v>
      </c>
      <c r="J46" s="424"/>
    </row>
    <row r="47" spans="7:10" ht="23.25" customHeight="1" x14ac:dyDescent="0.25">
      <c r="G47" s="422" t="str">
        <f>+IF(LEN('OSNOVNA PLAČA'!B47)&gt;0,'OSNOVNA PLAČA'!B47,"")</f>
        <v>A38</v>
      </c>
      <c r="H47" s="423"/>
      <c r="I47" s="423">
        <f ca="1">IF(LEN('1'!B53)&gt;0,'1'!L53,"")</f>
        <v>0</v>
      </c>
      <c r="J47" s="424"/>
    </row>
    <row r="48" spans="7:10" ht="23.25" customHeight="1" x14ac:dyDescent="0.25">
      <c r="G48" s="422" t="str">
        <f>+IF(LEN('OSNOVNA PLAČA'!B48)&gt;0,'OSNOVNA PLAČA'!B48,"")</f>
        <v>A39</v>
      </c>
      <c r="H48" s="423"/>
      <c r="I48" s="423">
        <f ca="1">IF(LEN('1'!B54)&gt;0,'1'!L54,"")</f>
        <v>0</v>
      </c>
      <c r="J48" s="424"/>
    </row>
    <row r="49" spans="7:10" ht="23.25" customHeight="1" x14ac:dyDescent="0.25">
      <c r="G49" s="422" t="str">
        <f>+IF(LEN('OSNOVNA PLAČA'!B49)&gt;0,'OSNOVNA PLAČA'!B49,"")</f>
        <v>A40</v>
      </c>
      <c r="H49" s="423"/>
      <c r="I49" s="423">
        <f ca="1">IF(LEN('1'!B55)&gt;0,'1'!L55,"")</f>
        <v>0</v>
      </c>
      <c r="J49" s="424"/>
    </row>
    <row r="50" spans="7:10" ht="23.25" customHeight="1" x14ac:dyDescent="0.25">
      <c r="G50" s="422" t="str">
        <f>+IF(LEN('OSNOVNA PLAČA'!B50)&gt;0,'OSNOVNA PLAČA'!B50,"")</f>
        <v>A41</v>
      </c>
      <c r="H50" s="423"/>
      <c r="I50" s="423">
        <f ca="1">IF(LEN('1'!B56)&gt;0,'1'!L56,"")</f>
        <v>0</v>
      </c>
      <c r="J50" s="424"/>
    </row>
    <row r="51" spans="7:10" ht="23.25" customHeight="1" x14ac:dyDescent="0.25">
      <c r="G51" s="422" t="str">
        <f>+IF(LEN('OSNOVNA PLAČA'!B51)&gt;0,'OSNOVNA PLAČA'!B51,"")</f>
        <v>A42</v>
      </c>
      <c r="H51" s="423"/>
      <c r="I51" s="423">
        <f ca="1">IF(LEN('1'!B57)&gt;0,'1'!L57,"")</f>
        <v>0</v>
      </c>
      <c r="J51" s="424"/>
    </row>
    <row r="52" spans="7:10" ht="23.25" customHeight="1" x14ac:dyDescent="0.25">
      <c r="G52" s="422" t="str">
        <f>+IF(LEN('OSNOVNA PLAČA'!B52)&gt;0,'OSNOVNA PLAČA'!B52,"")</f>
        <v>A43</v>
      </c>
      <c r="H52" s="423"/>
      <c r="I52" s="423">
        <f ca="1">IF(LEN('1'!B58)&gt;0,'1'!L58,"")</f>
        <v>0</v>
      </c>
      <c r="J52" s="424"/>
    </row>
    <row r="53" spans="7:10" ht="23.25" customHeight="1" x14ac:dyDescent="0.25">
      <c r="G53" s="422" t="str">
        <f>+IF(LEN('OSNOVNA PLAČA'!B53)&gt;0,'OSNOVNA PLAČA'!B53,"")</f>
        <v>A44</v>
      </c>
      <c r="H53" s="423"/>
      <c r="I53" s="423">
        <f ca="1">IF(LEN('1'!B59)&gt;0,'1'!L59,"")</f>
        <v>0</v>
      </c>
      <c r="J53" s="424"/>
    </row>
    <row r="54" spans="7:10" ht="23.25" customHeight="1" x14ac:dyDescent="0.25">
      <c r="G54" s="422" t="str">
        <f>+IF(LEN('OSNOVNA PLAČA'!B54)&gt;0,'OSNOVNA PLAČA'!B54,"")</f>
        <v>A45</v>
      </c>
      <c r="H54" s="423"/>
      <c r="I54" s="423">
        <f ca="1">IF(LEN('1'!B60)&gt;0,'1'!L60,"")</f>
        <v>0</v>
      </c>
      <c r="J54" s="424"/>
    </row>
    <row r="55" spans="7:10" ht="23.25" customHeight="1" x14ac:dyDescent="0.25">
      <c r="G55" s="422" t="str">
        <f>+IF(LEN('OSNOVNA PLAČA'!B55)&gt;0,'OSNOVNA PLAČA'!B55,"")</f>
        <v>A46</v>
      </c>
      <c r="H55" s="423"/>
      <c r="I55" s="423">
        <f ca="1">IF(LEN('1'!B61)&gt;0,'1'!L61,"")</f>
        <v>0</v>
      </c>
      <c r="J55" s="424"/>
    </row>
    <row r="56" spans="7:10" ht="23.25" customHeight="1" x14ac:dyDescent="0.25">
      <c r="G56" s="422" t="str">
        <f>+IF(LEN('OSNOVNA PLAČA'!B56)&gt;0,'OSNOVNA PLAČA'!B56,"")</f>
        <v>A47</v>
      </c>
      <c r="H56" s="423"/>
      <c r="I56" s="423">
        <f ca="1">IF(LEN('1'!B62)&gt;0,'1'!L62,"")</f>
        <v>0</v>
      </c>
      <c r="J56" s="424"/>
    </row>
    <row r="57" spans="7:10" ht="23.25" customHeight="1" x14ac:dyDescent="0.25">
      <c r="G57" s="422" t="str">
        <f>+IF(LEN('OSNOVNA PLAČA'!B57)&gt;0,'OSNOVNA PLAČA'!B57,"")</f>
        <v>A48</v>
      </c>
      <c r="H57" s="423"/>
      <c r="I57" s="423">
        <f ca="1">IF(LEN('1'!B63)&gt;0,'1'!L63,"")</f>
        <v>0</v>
      </c>
      <c r="J57" s="424"/>
    </row>
    <row r="58" spans="7:10" ht="23.25" customHeight="1" x14ac:dyDescent="0.25">
      <c r="G58" s="422" t="str">
        <f>+IF(LEN('OSNOVNA PLAČA'!B58)&gt;0,'OSNOVNA PLAČA'!B58,"")</f>
        <v>A49</v>
      </c>
      <c r="H58" s="423"/>
      <c r="I58" s="423">
        <f ca="1">IF(LEN('1'!B64)&gt;0,'1'!L64,"")</f>
        <v>0</v>
      </c>
      <c r="J58" s="424"/>
    </row>
    <row r="59" spans="7:10" ht="23.25" customHeight="1" x14ac:dyDescent="0.25">
      <c r="G59" s="422" t="str">
        <f>+IF(LEN('OSNOVNA PLAČA'!B59)&gt;0,'OSNOVNA PLAČA'!B59,"")</f>
        <v>A50</v>
      </c>
      <c r="H59" s="423"/>
      <c r="I59" s="423">
        <f ca="1">IF(LEN('1'!B65)&gt;0,'1'!L65,"")</f>
        <v>0</v>
      </c>
      <c r="J59" s="424"/>
    </row>
    <row r="60" spans="7:10" ht="23.25" customHeight="1" x14ac:dyDescent="0.25">
      <c r="G60" s="422" t="str">
        <f>+IF(LEN('OSNOVNA PLAČA'!B60)&gt;0,'OSNOVNA PLAČA'!B60,"")</f>
        <v>A51</v>
      </c>
      <c r="H60" s="423"/>
      <c r="I60" s="423">
        <f ca="1">IF(LEN('1'!B66)&gt;0,'1'!L66,"")</f>
        <v>0</v>
      </c>
      <c r="J60" s="424"/>
    </row>
    <row r="61" spans="7:10" ht="23.25" customHeight="1" x14ac:dyDescent="0.25">
      <c r="G61" s="422" t="str">
        <f>+IF(LEN('OSNOVNA PLAČA'!B61)&gt;0,'OSNOVNA PLAČA'!B61,"")</f>
        <v>A52</v>
      </c>
      <c r="H61" s="423"/>
      <c r="I61" s="423">
        <f ca="1">IF(LEN('1'!B67)&gt;0,'1'!L67,"")</f>
        <v>0</v>
      </c>
      <c r="J61" s="424"/>
    </row>
    <row r="62" spans="7:10" ht="23.25" customHeight="1" x14ac:dyDescent="0.25">
      <c r="G62" s="422" t="str">
        <f>+IF(LEN('OSNOVNA PLAČA'!B62)&gt;0,'OSNOVNA PLAČA'!B62,"")</f>
        <v>A53</v>
      </c>
      <c r="H62" s="423"/>
      <c r="I62" s="423">
        <f ca="1">IF(LEN('1'!B68)&gt;0,'1'!L68,"")</f>
        <v>0</v>
      </c>
      <c r="J62" s="424"/>
    </row>
    <row r="63" spans="7:10" ht="23.25" customHeight="1" x14ac:dyDescent="0.25">
      <c r="G63" s="422" t="str">
        <f>+IF(LEN('OSNOVNA PLAČA'!B63)&gt;0,'OSNOVNA PLAČA'!B63,"")</f>
        <v>A54</v>
      </c>
      <c r="H63" s="423"/>
      <c r="I63" s="423">
        <f ca="1">IF(LEN('1'!B69)&gt;0,'1'!L69,"")</f>
        <v>0</v>
      </c>
      <c r="J63" s="424"/>
    </row>
    <row r="64" spans="7:10" ht="23.25" customHeight="1" x14ac:dyDescent="0.25">
      <c r="G64" s="422" t="str">
        <f>+IF(LEN('OSNOVNA PLAČA'!B64)&gt;0,'OSNOVNA PLAČA'!B64,"")</f>
        <v>A55</v>
      </c>
      <c r="H64" s="423"/>
      <c r="I64" s="423">
        <f ca="1">IF(LEN('1'!B70)&gt;0,'1'!L70,"")</f>
        <v>0</v>
      </c>
      <c r="J64" s="424"/>
    </row>
    <row r="65" spans="7:10" ht="23.25" customHeight="1" x14ac:dyDescent="0.25">
      <c r="G65" s="422" t="str">
        <f>+IF(LEN('OSNOVNA PLAČA'!B65)&gt;0,'OSNOVNA PLAČA'!B65,"")</f>
        <v>A56</v>
      </c>
      <c r="H65" s="423"/>
      <c r="I65" s="423">
        <f ca="1">IF(LEN('1'!B71)&gt;0,'1'!L71,"")</f>
        <v>0</v>
      </c>
      <c r="J65" s="424"/>
    </row>
    <row r="66" spans="7:10" ht="23.25" customHeight="1" x14ac:dyDescent="0.25">
      <c r="G66" s="422" t="str">
        <f>+IF(LEN('OSNOVNA PLAČA'!B66)&gt;0,'OSNOVNA PLAČA'!B66,"")</f>
        <v>A57</v>
      </c>
      <c r="H66" s="423"/>
      <c r="I66" s="423">
        <f ca="1">IF(LEN('1'!B72)&gt;0,'1'!L72,"")</f>
        <v>0</v>
      </c>
      <c r="J66" s="424"/>
    </row>
    <row r="67" spans="7:10" ht="23.25" customHeight="1" x14ac:dyDescent="0.25">
      <c r="G67" s="422" t="str">
        <f>+IF(LEN('OSNOVNA PLAČA'!B67)&gt;0,'OSNOVNA PLAČA'!B67,"")</f>
        <v>A58</v>
      </c>
      <c r="H67" s="423"/>
      <c r="I67" s="423">
        <f ca="1">IF(LEN('1'!B73)&gt;0,'1'!L73,"")</f>
        <v>0</v>
      </c>
      <c r="J67" s="424"/>
    </row>
    <row r="68" spans="7:10" ht="23.25" customHeight="1" x14ac:dyDescent="0.25">
      <c r="G68" s="422" t="str">
        <f>+IF(LEN('OSNOVNA PLAČA'!B68)&gt;0,'OSNOVNA PLAČA'!B68,"")</f>
        <v>A59</v>
      </c>
      <c r="H68" s="423"/>
      <c r="I68" s="423">
        <f ca="1">IF(LEN('1'!B74)&gt;0,'1'!L74,"")</f>
        <v>0</v>
      </c>
      <c r="J68" s="424"/>
    </row>
    <row r="69" spans="7:10" ht="23.25" customHeight="1" x14ac:dyDescent="0.25">
      <c r="G69" s="422" t="str">
        <f>+IF(LEN('OSNOVNA PLAČA'!B69)&gt;0,'OSNOVNA PLAČA'!B69,"")</f>
        <v>A60</v>
      </c>
      <c r="H69" s="423"/>
      <c r="I69" s="423">
        <f ca="1">IF(LEN('1'!B75)&gt;0,'1'!L75,"")</f>
        <v>0</v>
      </c>
      <c r="J69" s="424"/>
    </row>
    <row r="70" spans="7:10" ht="23.25" customHeight="1" x14ac:dyDescent="0.25">
      <c r="G70" s="422" t="str">
        <f>+IF(LEN('OSNOVNA PLAČA'!B70)&gt;0,'OSNOVNA PLAČA'!B70,"")</f>
        <v>A61</v>
      </c>
      <c r="H70" s="423"/>
      <c r="I70" s="423">
        <f ca="1">IF(LEN('1'!B76)&gt;0,'1'!L76,"")</f>
        <v>0</v>
      </c>
      <c r="J70" s="424"/>
    </row>
    <row r="71" spans="7:10" ht="23.25" customHeight="1" x14ac:dyDescent="0.25">
      <c r="G71" s="422" t="str">
        <f>+IF(LEN('OSNOVNA PLAČA'!B71)&gt;0,'OSNOVNA PLAČA'!B71,"")</f>
        <v>A62</v>
      </c>
      <c r="H71" s="423"/>
      <c r="I71" s="423">
        <f ca="1">IF(LEN('1'!B77)&gt;0,'1'!L77,"")</f>
        <v>0</v>
      </c>
      <c r="J71" s="424"/>
    </row>
    <row r="72" spans="7:10" ht="23.25" customHeight="1" x14ac:dyDescent="0.25">
      <c r="G72" s="422" t="str">
        <f>+IF(LEN('OSNOVNA PLAČA'!B72)&gt;0,'OSNOVNA PLAČA'!B72,"")</f>
        <v>A63</v>
      </c>
      <c r="H72" s="423"/>
      <c r="I72" s="423">
        <f ca="1">IF(LEN('1'!B78)&gt;0,'1'!L78,"")</f>
        <v>0</v>
      </c>
      <c r="J72" s="424"/>
    </row>
    <row r="73" spans="7:10" ht="23.25" customHeight="1" x14ac:dyDescent="0.25">
      <c r="G73" s="422" t="str">
        <f>+IF(LEN('OSNOVNA PLAČA'!B73)&gt;0,'OSNOVNA PLAČA'!B73,"")</f>
        <v>A64</v>
      </c>
      <c r="H73" s="423"/>
      <c r="I73" s="423">
        <f ca="1">IF(LEN('1'!B79)&gt;0,'1'!L79,"")</f>
        <v>0</v>
      </c>
      <c r="J73" s="424"/>
    </row>
    <row r="74" spans="7:10" ht="23.25" customHeight="1" x14ac:dyDescent="0.25">
      <c r="G74" s="422" t="str">
        <f>+IF(LEN('OSNOVNA PLAČA'!B74)&gt;0,'OSNOVNA PLAČA'!B74,"")</f>
        <v>A65</v>
      </c>
      <c r="H74" s="423"/>
      <c r="I74" s="423">
        <f ca="1">IF(LEN('1'!B80)&gt;0,'1'!L80,"")</f>
        <v>0</v>
      </c>
      <c r="J74" s="424"/>
    </row>
    <row r="75" spans="7:10" ht="23.25" customHeight="1" x14ac:dyDescent="0.25">
      <c r="G75" s="422" t="str">
        <f>+IF(LEN('OSNOVNA PLAČA'!B75)&gt;0,'OSNOVNA PLAČA'!B75,"")</f>
        <v>A66</v>
      </c>
      <c r="H75" s="423"/>
      <c r="I75" s="423">
        <f ca="1">IF(LEN('1'!B81)&gt;0,'1'!L81,"")</f>
        <v>0</v>
      </c>
      <c r="J75" s="424"/>
    </row>
    <row r="76" spans="7:10" ht="23.25" customHeight="1" x14ac:dyDescent="0.25">
      <c r="G76" s="422" t="str">
        <f>+IF(LEN('OSNOVNA PLAČA'!B76)&gt;0,'OSNOVNA PLAČA'!B76,"")</f>
        <v>A67</v>
      </c>
      <c r="H76" s="423"/>
      <c r="I76" s="423">
        <f ca="1">IF(LEN('1'!B82)&gt;0,'1'!L82,"")</f>
        <v>0</v>
      </c>
      <c r="J76" s="424"/>
    </row>
    <row r="77" spans="7:10" ht="23.25" customHeight="1" x14ac:dyDescent="0.25">
      <c r="G77" s="422" t="str">
        <f>+IF(LEN('OSNOVNA PLAČA'!B77)&gt;0,'OSNOVNA PLAČA'!B77,"")</f>
        <v>A68</v>
      </c>
      <c r="H77" s="423"/>
      <c r="I77" s="423">
        <f ca="1">IF(LEN('1'!B83)&gt;0,'1'!L83,"")</f>
        <v>0</v>
      </c>
      <c r="J77" s="424"/>
    </row>
    <row r="78" spans="7:10" ht="23.25" customHeight="1" x14ac:dyDescent="0.25">
      <c r="G78" s="422" t="str">
        <f>+IF(LEN('OSNOVNA PLAČA'!B78)&gt;0,'OSNOVNA PLAČA'!B78,"")</f>
        <v>A69</v>
      </c>
      <c r="H78" s="423"/>
      <c r="I78" s="423">
        <f ca="1">IF(LEN('1'!B84)&gt;0,'1'!L84,"")</f>
        <v>0</v>
      </c>
      <c r="J78" s="424"/>
    </row>
    <row r="79" spans="7:10" ht="23.25" customHeight="1" x14ac:dyDescent="0.25">
      <c r="G79" s="422" t="str">
        <f>+IF(LEN('OSNOVNA PLAČA'!B79)&gt;0,'OSNOVNA PLAČA'!B79,"")</f>
        <v>A70</v>
      </c>
      <c r="H79" s="423"/>
      <c r="I79" s="423">
        <f ca="1">IF(LEN('1'!B85)&gt;0,'1'!L85,"")</f>
        <v>0</v>
      </c>
      <c r="J79" s="424"/>
    </row>
    <row r="80" spans="7:10" ht="23.25" customHeight="1" x14ac:dyDescent="0.25">
      <c r="G80" s="422" t="str">
        <f>+IF(LEN('OSNOVNA PLAČA'!B80)&gt;0,'OSNOVNA PLAČA'!B80,"")</f>
        <v>A71</v>
      </c>
      <c r="H80" s="423"/>
      <c r="I80" s="423">
        <f ca="1">IF(LEN('1'!B86)&gt;0,'1'!L86,"")</f>
        <v>0</v>
      </c>
      <c r="J80" s="424"/>
    </row>
    <row r="81" spans="7:10" ht="23.25" customHeight="1" x14ac:dyDescent="0.25">
      <c r="G81" s="422" t="str">
        <f>+IF(LEN('OSNOVNA PLAČA'!B81)&gt;0,'OSNOVNA PLAČA'!B81,"")</f>
        <v>A72</v>
      </c>
      <c r="H81" s="423"/>
      <c r="I81" s="423">
        <f ca="1">IF(LEN('1'!B87)&gt;0,'1'!L87,"")</f>
        <v>0</v>
      </c>
      <c r="J81" s="424"/>
    </row>
    <row r="82" spans="7:10" ht="23.25" customHeight="1" x14ac:dyDescent="0.25">
      <c r="G82" s="422" t="str">
        <f>+IF(LEN('OSNOVNA PLAČA'!B82)&gt;0,'OSNOVNA PLAČA'!B82,"")</f>
        <v>A73</v>
      </c>
      <c r="H82" s="423"/>
      <c r="I82" s="423">
        <f ca="1">IF(LEN('1'!B88)&gt;0,'1'!L88,"")</f>
        <v>0</v>
      </c>
      <c r="J82" s="424"/>
    </row>
    <row r="83" spans="7:10" ht="23.25" customHeight="1" x14ac:dyDescent="0.25">
      <c r="G83" s="422" t="str">
        <f>+IF(LEN('OSNOVNA PLAČA'!B83)&gt;0,'OSNOVNA PLAČA'!B83,"")</f>
        <v>A74</v>
      </c>
      <c r="H83" s="423"/>
      <c r="I83" s="423">
        <f ca="1">IF(LEN('1'!B89)&gt;0,'1'!L89,"")</f>
        <v>0</v>
      </c>
      <c r="J83" s="424"/>
    </row>
    <row r="84" spans="7:10" ht="23.25" customHeight="1" x14ac:dyDescent="0.25">
      <c r="G84" s="422" t="str">
        <f>+IF(LEN('OSNOVNA PLAČA'!B84)&gt;0,'OSNOVNA PLAČA'!B84,"")</f>
        <v>A75</v>
      </c>
      <c r="H84" s="423"/>
      <c r="I84" s="423">
        <f ca="1">IF(LEN('1'!B90)&gt;0,'1'!L90,"")</f>
        <v>0</v>
      </c>
      <c r="J84" s="424"/>
    </row>
    <row r="85" spans="7:10" ht="23.25" customHeight="1" x14ac:dyDescent="0.25">
      <c r="G85" s="422" t="str">
        <f>+IF(LEN('OSNOVNA PLAČA'!B85)&gt;0,'OSNOVNA PLAČA'!B85,"")</f>
        <v>A76</v>
      </c>
      <c r="H85" s="423"/>
      <c r="I85" s="423">
        <f ca="1">IF(LEN('1'!B91)&gt;0,'1'!L91,"")</f>
        <v>0</v>
      </c>
      <c r="J85" s="424"/>
    </row>
    <row r="86" spans="7:10" ht="23.25" customHeight="1" x14ac:dyDescent="0.25">
      <c r="G86" s="422" t="str">
        <f>+IF(LEN('OSNOVNA PLAČA'!B86)&gt;0,'OSNOVNA PLAČA'!B86,"")</f>
        <v>A77</v>
      </c>
      <c r="H86" s="423"/>
      <c r="I86" s="423">
        <f ca="1">IF(LEN('1'!B92)&gt;0,'1'!L92,"")</f>
        <v>0</v>
      </c>
      <c r="J86" s="424"/>
    </row>
    <row r="87" spans="7:10" ht="23.25" customHeight="1" x14ac:dyDescent="0.25">
      <c r="G87" s="422" t="str">
        <f>+IF(LEN('OSNOVNA PLAČA'!B87)&gt;0,'OSNOVNA PLAČA'!B87,"")</f>
        <v>A78</v>
      </c>
      <c r="H87" s="423"/>
      <c r="I87" s="423">
        <f ca="1">IF(LEN('1'!B93)&gt;0,'1'!L93,"")</f>
        <v>0</v>
      </c>
      <c r="J87" s="424"/>
    </row>
    <row r="88" spans="7:10" ht="23.25" customHeight="1" x14ac:dyDescent="0.25">
      <c r="G88" s="422" t="str">
        <f>+IF(LEN('OSNOVNA PLAČA'!B88)&gt;0,'OSNOVNA PLAČA'!B88,"")</f>
        <v>A79</v>
      </c>
      <c r="H88" s="423"/>
      <c r="I88" s="423">
        <f ca="1">IF(LEN('1'!B94)&gt;0,'1'!L94,"")</f>
        <v>0</v>
      </c>
      <c r="J88" s="424"/>
    </row>
    <row r="89" spans="7:10" ht="23.25" customHeight="1" x14ac:dyDescent="0.25">
      <c r="G89" s="422" t="str">
        <f>+IF(LEN('OSNOVNA PLAČA'!B89)&gt;0,'OSNOVNA PLAČA'!B89,"")</f>
        <v>A80</v>
      </c>
      <c r="H89" s="423"/>
      <c r="I89" s="423">
        <f ca="1">IF(LEN('1'!B95)&gt;0,'1'!L95,"")</f>
        <v>0</v>
      </c>
      <c r="J89" s="424"/>
    </row>
    <row r="90" spans="7:10" ht="23.25" customHeight="1" x14ac:dyDescent="0.25">
      <c r="G90" s="422" t="str">
        <f>+IF(LEN('OSNOVNA PLAČA'!B90)&gt;0,'OSNOVNA PLAČA'!B90,"")</f>
        <v>A81</v>
      </c>
      <c r="H90" s="423"/>
      <c r="I90" s="423">
        <f ca="1">IF(LEN('1'!B96)&gt;0,'1'!L96,"")</f>
        <v>0</v>
      </c>
      <c r="J90" s="424"/>
    </row>
    <row r="91" spans="7:10" ht="23.25" customHeight="1" x14ac:dyDescent="0.25">
      <c r="G91" s="422" t="str">
        <f>+IF(LEN('OSNOVNA PLAČA'!B91)&gt;0,'OSNOVNA PLAČA'!B91,"")</f>
        <v>A82</v>
      </c>
      <c r="H91" s="423"/>
      <c r="I91" s="423">
        <f ca="1">IF(LEN('1'!B97)&gt;0,'1'!L97,"")</f>
        <v>0</v>
      </c>
      <c r="J91" s="424"/>
    </row>
    <row r="92" spans="7:10" ht="23.25" customHeight="1" x14ac:dyDescent="0.25">
      <c r="G92" s="422" t="str">
        <f>+IF(LEN('OSNOVNA PLAČA'!B92)&gt;0,'OSNOVNA PLAČA'!B92,"")</f>
        <v>A83</v>
      </c>
      <c r="H92" s="423"/>
      <c r="I92" s="423">
        <f ca="1">IF(LEN('1'!B98)&gt;0,'1'!L98,"")</f>
        <v>0</v>
      </c>
      <c r="J92" s="424"/>
    </row>
    <row r="93" spans="7:10" ht="23.25" customHeight="1" x14ac:dyDescent="0.25">
      <c r="G93" s="422" t="str">
        <f>+IF(LEN('OSNOVNA PLAČA'!B93)&gt;0,'OSNOVNA PLAČA'!B93,"")</f>
        <v>A84</v>
      </c>
      <c r="H93" s="423"/>
      <c r="I93" s="423">
        <f ca="1">IF(LEN('1'!B99)&gt;0,'1'!L99,"")</f>
        <v>0</v>
      </c>
      <c r="J93" s="424"/>
    </row>
    <row r="94" spans="7:10" ht="23.25" customHeight="1" x14ac:dyDescent="0.25">
      <c r="G94" s="422" t="str">
        <f>+IF(LEN('OSNOVNA PLAČA'!B94)&gt;0,'OSNOVNA PLAČA'!B94,"")</f>
        <v>A85</v>
      </c>
      <c r="H94" s="423"/>
      <c r="I94" s="423">
        <f ca="1">IF(LEN('1'!B100)&gt;0,'1'!L100,"")</f>
        <v>0</v>
      </c>
      <c r="J94" s="424"/>
    </row>
    <row r="95" spans="7:10" ht="23.25" customHeight="1" x14ac:dyDescent="0.25">
      <c r="G95" s="422" t="str">
        <f>+IF(LEN('OSNOVNA PLAČA'!B95)&gt;0,'OSNOVNA PLAČA'!B95,"")</f>
        <v>A86</v>
      </c>
      <c r="H95" s="423"/>
      <c r="I95" s="423">
        <f ca="1">IF(LEN('1'!B101)&gt;0,'1'!L101,"")</f>
        <v>0</v>
      </c>
      <c r="J95" s="424"/>
    </row>
    <row r="96" spans="7:10" ht="23.25" customHeight="1" x14ac:dyDescent="0.25">
      <c r="G96" s="422" t="str">
        <f>+IF(LEN('OSNOVNA PLAČA'!B96)&gt;0,'OSNOVNA PLAČA'!B96,"")</f>
        <v>A87</v>
      </c>
      <c r="H96" s="423"/>
      <c r="I96" s="423">
        <f ca="1">IF(LEN('1'!B102)&gt;0,'1'!L102,"")</f>
        <v>0</v>
      </c>
      <c r="J96" s="424"/>
    </row>
    <row r="97" spans="7:10" ht="23.25" customHeight="1" x14ac:dyDescent="0.25">
      <c r="G97" s="422" t="str">
        <f>+IF(LEN('OSNOVNA PLAČA'!B97)&gt;0,'OSNOVNA PLAČA'!B97,"")</f>
        <v>A88</v>
      </c>
      <c r="H97" s="423"/>
      <c r="I97" s="423">
        <f ca="1">IF(LEN('1'!B103)&gt;0,'1'!L103,"")</f>
        <v>0</v>
      </c>
      <c r="J97" s="424"/>
    </row>
    <row r="98" spans="7:10" ht="23.25" customHeight="1" x14ac:dyDescent="0.25">
      <c r="G98" s="422" t="str">
        <f>+IF(LEN('OSNOVNA PLAČA'!B98)&gt;0,'OSNOVNA PLAČA'!B98,"")</f>
        <v>A89</v>
      </c>
      <c r="H98" s="423"/>
      <c r="I98" s="423">
        <f ca="1">IF(LEN('1'!B104)&gt;0,'1'!L104,"")</f>
        <v>0</v>
      </c>
      <c r="J98" s="424"/>
    </row>
    <row r="99" spans="7:10" ht="23.25" customHeight="1" x14ac:dyDescent="0.25">
      <c r="G99" s="422" t="str">
        <f>+IF(LEN('OSNOVNA PLAČA'!B99)&gt;0,'OSNOVNA PLAČA'!B99,"")</f>
        <v>A90</v>
      </c>
      <c r="H99" s="423"/>
      <c r="I99" s="423">
        <f ca="1">IF(LEN('1'!B105)&gt;0,'1'!L105,"")</f>
        <v>0</v>
      </c>
      <c r="J99" s="424"/>
    </row>
    <row r="100" spans="7:10" ht="23.25" customHeight="1" x14ac:dyDescent="0.25">
      <c r="G100" s="422" t="str">
        <f>+IF(LEN('OSNOVNA PLAČA'!B100)&gt;0,'OSNOVNA PLAČA'!B100,"")</f>
        <v>A91</v>
      </c>
      <c r="H100" s="423"/>
      <c r="I100" s="423">
        <f ca="1">IF(LEN('1'!B106)&gt;0,'1'!L106,"")</f>
        <v>0</v>
      </c>
      <c r="J100" s="424"/>
    </row>
    <row r="101" spans="7:10" ht="23.25" customHeight="1" x14ac:dyDescent="0.25">
      <c r="G101" s="422" t="str">
        <f>+IF(LEN('OSNOVNA PLAČA'!B101)&gt;0,'OSNOVNA PLAČA'!B101,"")</f>
        <v>A92</v>
      </c>
      <c r="H101" s="423"/>
      <c r="I101" s="423">
        <f ca="1">IF(LEN('1'!B107)&gt;0,'1'!L107,"")</f>
        <v>0</v>
      </c>
      <c r="J101" s="424"/>
    </row>
    <row r="102" spans="7:10" ht="23.25" customHeight="1" x14ac:dyDescent="0.25">
      <c r="G102" s="422" t="str">
        <f>+IF(LEN('OSNOVNA PLAČA'!B102)&gt;0,'OSNOVNA PLAČA'!B102,"")</f>
        <v>A93</v>
      </c>
      <c r="H102" s="423"/>
      <c r="I102" s="423">
        <f ca="1">IF(LEN('1'!B108)&gt;0,'1'!L108,"")</f>
        <v>0</v>
      </c>
      <c r="J102" s="424"/>
    </row>
    <row r="103" spans="7:10" ht="23.25" customHeight="1" x14ac:dyDescent="0.25">
      <c r="G103" s="422" t="str">
        <f>+IF(LEN('OSNOVNA PLAČA'!B103)&gt;0,'OSNOVNA PLAČA'!B103,"")</f>
        <v>A94</v>
      </c>
      <c r="H103" s="423"/>
      <c r="I103" s="423">
        <f ca="1">IF(LEN('1'!B109)&gt;0,'1'!L109,"")</f>
        <v>0</v>
      </c>
      <c r="J103" s="424"/>
    </row>
    <row r="104" spans="7:10" ht="23.25" customHeight="1" x14ac:dyDescent="0.25">
      <c r="G104" s="422" t="str">
        <f>+IF(LEN('OSNOVNA PLAČA'!B104)&gt;0,'OSNOVNA PLAČA'!B104,"")</f>
        <v>A95</v>
      </c>
      <c r="H104" s="423"/>
      <c r="I104" s="423">
        <f ca="1">IF(LEN('1'!B110)&gt;0,'1'!L110,"")</f>
        <v>0</v>
      </c>
      <c r="J104" s="424"/>
    </row>
    <row r="105" spans="7:10" ht="23.25" customHeight="1" x14ac:dyDescent="0.25">
      <c r="G105" s="422" t="str">
        <f>+IF(LEN('OSNOVNA PLAČA'!B105)&gt;0,'OSNOVNA PLAČA'!B105,"")</f>
        <v>A96</v>
      </c>
      <c r="H105" s="423"/>
      <c r="I105" s="423">
        <f ca="1">IF(LEN('1'!B111)&gt;0,'1'!L111,"")</f>
        <v>0</v>
      </c>
      <c r="J105" s="424"/>
    </row>
    <row r="106" spans="7:10" ht="23.25" customHeight="1" x14ac:dyDescent="0.25">
      <c r="G106" s="422" t="str">
        <f>+IF(LEN('OSNOVNA PLAČA'!B106)&gt;0,'OSNOVNA PLAČA'!B106,"")</f>
        <v>A97</v>
      </c>
      <c r="H106" s="423"/>
      <c r="I106" s="423">
        <f ca="1">IF(LEN('1'!B112)&gt;0,'1'!L112,"")</f>
        <v>0</v>
      </c>
      <c r="J106" s="424"/>
    </row>
    <row r="107" spans="7:10" ht="23.25" customHeight="1" x14ac:dyDescent="0.25">
      <c r="G107" s="422" t="str">
        <f>+IF(LEN('OSNOVNA PLAČA'!B107)&gt;0,'OSNOVNA PLAČA'!B107,"")</f>
        <v>A98</v>
      </c>
      <c r="H107" s="423"/>
      <c r="I107" s="423">
        <f ca="1">IF(LEN('1'!B113)&gt;0,'1'!L113,"")</f>
        <v>0</v>
      </c>
      <c r="J107" s="424"/>
    </row>
    <row r="108" spans="7:10" ht="23.25" customHeight="1" x14ac:dyDescent="0.25">
      <c r="G108" s="422" t="str">
        <f>+IF(LEN('OSNOVNA PLAČA'!B108)&gt;0,'OSNOVNA PLAČA'!B108,"")</f>
        <v>A99</v>
      </c>
      <c r="H108" s="423"/>
      <c r="I108" s="423">
        <f ca="1">IF(LEN('1'!B114)&gt;0,'1'!L114,"")</f>
        <v>0</v>
      </c>
      <c r="J108" s="424"/>
    </row>
    <row r="109" spans="7:10" ht="23.25" customHeight="1" x14ac:dyDescent="0.25">
      <c r="G109" s="422" t="str">
        <f>+IF(LEN('OSNOVNA PLAČA'!B109)&gt;0,'OSNOVNA PLAČA'!B109,"")</f>
        <v>A100</v>
      </c>
      <c r="H109" s="423"/>
      <c r="I109" s="423">
        <f ca="1">IF(LEN('1'!B115)&gt;0,'1'!L115,"")</f>
        <v>0</v>
      </c>
      <c r="J109" s="424"/>
    </row>
    <row r="110" spans="7:10" ht="23.25" customHeight="1" x14ac:dyDescent="0.25">
      <c r="G110" s="422" t="str">
        <f>+IF(LEN('OSNOVNA PLAČA'!B110)&gt;0,'OSNOVNA PLAČA'!B110,"")</f>
        <v>A101</v>
      </c>
      <c r="H110" s="423"/>
      <c r="I110" s="423">
        <f ca="1">IF(LEN('1'!B116)&gt;0,'1'!L116,"")</f>
        <v>5</v>
      </c>
      <c r="J110" s="424"/>
    </row>
    <row r="111" spans="7:10" ht="23.25" customHeight="1" x14ac:dyDescent="0.25">
      <c r="G111" s="422" t="str">
        <f>+IF(LEN('OSNOVNA PLAČA'!B111)&gt;0,'OSNOVNA PLAČA'!B111,"")</f>
        <v>A102</v>
      </c>
      <c r="H111" s="423"/>
      <c r="I111" s="423">
        <f ca="1">IF(LEN('1'!B117)&gt;0,'1'!L117,"")</f>
        <v>0</v>
      </c>
      <c r="J111" s="424"/>
    </row>
    <row r="112" spans="7:10" ht="23.25" customHeight="1" x14ac:dyDescent="0.25">
      <c r="G112" s="422" t="str">
        <f>+IF(LEN('OSNOVNA PLAČA'!B112)&gt;0,'OSNOVNA PLAČA'!B112,"")</f>
        <v>A103</v>
      </c>
      <c r="H112" s="423"/>
      <c r="I112" s="423">
        <f ca="1">IF(LEN('1'!B118)&gt;0,'1'!L118,"")</f>
        <v>0</v>
      </c>
      <c r="J112" s="424"/>
    </row>
    <row r="113" spans="7:10" ht="23.25" customHeight="1" x14ac:dyDescent="0.25">
      <c r="G113" s="422" t="str">
        <f>+IF(LEN('OSNOVNA PLAČA'!B113)&gt;0,'OSNOVNA PLAČA'!B113,"")</f>
        <v>A104</v>
      </c>
      <c r="H113" s="423"/>
      <c r="I113" s="423">
        <f ca="1">IF(LEN('1'!B119)&gt;0,'1'!L119,"")</f>
        <v>0</v>
      </c>
      <c r="J113" s="424"/>
    </row>
    <row r="114" spans="7:10" ht="23.25" customHeight="1" x14ac:dyDescent="0.25">
      <c r="G114" s="422" t="str">
        <f>+IF(LEN('OSNOVNA PLAČA'!B114)&gt;0,'OSNOVNA PLAČA'!B114,"")</f>
        <v>A105</v>
      </c>
      <c r="H114" s="423"/>
      <c r="I114" s="423">
        <f ca="1">IF(LEN('1'!B120)&gt;0,'1'!L120,"")</f>
        <v>0</v>
      </c>
      <c r="J114" s="424"/>
    </row>
    <row r="115" spans="7:10" ht="23.25" customHeight="1" x14ac:dyDescent="0.25">
      <c r="G115" s="422" t="str">
        <f>+IF(LEN('OSNOVNA PLAČA'!B115)&gt;0,'OSNOVNA PLAČA'!B115,"")</f>
        <v>A106</v>
      </c>
      <c r="H115" s="423"/>
      <c r="I115" s="423">
        <f ca="1">IF(LEN('1'!B121)&gt;0,'1'!L121,"")</f>
        <v>0</v>
      </c>
      <c r="J115" s="424"/>
    </row>
    <row r="116" spans="7:10" ht="23.25" customHeight="1" x14ac:dyDescent="0.25">
      <c r="G116" s="422" t="str">
        <f>+IF(LEN('OSNOVNA PLAČA'!B116)&gt;0,'OSNOVNA PLAČA'!B116,"")</f>
        <v>A107</v>
      </c>
      <c r="H116" s="423"/>
      <c r="I116" s="423">
        <f ca="1">IF(LEN('1'!B122)&gt;0,'1'!L122,"")</f>
        <v>0</v>
      </c>
      <c r="J116" s="424"/>
    </row>
    <row r="117" spans="7:10" ht="23.25" customHeight="1" x14ac:dyDescent="0.25">
      <c r="G117" s="422" t="str">
        <f>+IF(LEN('OSNOVNA PLAČA'!B117)&gt;0,'OSNOVNA PLAČA'!B117,"")</f>
        <v>A108</v>
      </c>
      <c r="H117" s="423"/>
      <c r="I117" s="423">
        <f ca="1">IF(LEN('1'!B123)&gt;0,'1'!L123,"")</f>
        <v>0</v>
      </c>
      <c r="J117" s="424"/>
    </row>
    <row r="118" spans="7:10" ht="23.25" customHeight="1" x14ac:dyDescent="0.25">
      <c r="G118" s="422" t="str">
        <f>+IF(LEN('OSNOVNA PLAČA'!B118)&gt;0,'OSNOVNA PLAČA'!B118,"")</f>
        <v>A109</v>
      </c>
      <c r="H118" s="423"/>
      <c r="I118" s="423">
        <f ca="1">IF(LEN('1'!B124)&gt;0,'1'!L124,"")</f>
        <v>0</v>
      </c>
      <c r="J118" s="424"/>
    </row>
    <row r="119" spans="7:10" ht="23.25" customHeight="1" x14ac:dyDescent="0.25">
      <c r="G119" s="422" t="str">
        <f>+IF(LEN('OSNOVNA PLAČA'!B119)&gt;0,'OSNOVNA PLAČA'!B119,"")</f>
        <v>A110</v>
      </c>
      <c r="H119" s="423"/>
      <c r="I119" s="423">
        <f ca="1">IF(LEN('1'!B125)&gt;0,'1'!L125,"")</f>
        <v>0</v>
      </c>
      <c r="J119" s="424"/>
    </row>
    <row r="120" spans="7:10" ht="23.25" customHeight="1" x14ac:dyDescent="0.25">
      <c r="G120" s="422" t="str">
        <f>+IF(LEN('OSNOVNA PLAČA'!B120)&gt;0,'OSNOVNA PLAČA'!B120,"")</f>
        <v>A111</v>
      </c>
      <c r="H120" s="423"/>
      <c r="I120" s="423">
        <f ca="1">IF(LEN('1'!B126)&gt;0,'1'!L126,"")</f>
        <v>0</v>
      </c>
      <c r="J120" s="424"/>
    </row>
    <row r="121" spans="7:10" ht="23.25" customHeight="1" x14ac:dyDescent="0.25">
      <c r="G121" s="422" t="str">
        <f>+IF(LEN('OSNOVNA PLAČA'!B121)&gt;0,'OSNOVNA PLAČA'!B121,"")</f>
        <v>A112</v>
      </c>
      <c r="H121" s="423"/>
      <c r="I121" s="423">
        <f ca="1">IF(LEN('1'!B127)&gt;0,'1'!L127,"")</f>
        <v>0</v>
      </c>
      <c r="J121" s="424"/>
    </row>
    <row r="122" spans="7:10" ht="23.25" customHeight="1" x14ac:dyDescent="0.25">
      <c r="G122" s="422" t="str">
        <f>+IF(LEN('OSNOVNA PLAČA'!B122)&gt;0,'OSNOVNA PLAČA'!B122,"")</f>
        <v>A113</v>
      </c>
      <c r="H122" s="423"/>
      <c r="I122" s="423">
        <f ca="1">IF(LEN('1'!B128)&gt;0,'1'!L128,"")</f>
        <v>0</v>
      </c>
      <c r="J122" s="424"/>
    </row>
    <row r="123" spans="7:10" ht="23.25" customHeight="1" x14ac:dyDescent="0.25">
      <c r="G123" s="422" t="str">
        <f>+IF(LEN('OSNOVNA PLAČA'!B123)&gt;0,'OSNOVNA PLAČA'!B123,"")</f>
        <v>A114</v>
      </c>
      <c r="H123" s="423"/>
      <c r="I123" s="423">
        <f ca="1">IF(LEN('1'!B129)&gt;0,'1'!L129,"")</f>
        <v>0</v>
      </c>
      <c r="J123" s="424"/>
    </row>
    <row r="124" spans="7:10" ht="23.25" customHeight="1" x14ac:dyDescent="0.25">
      <c r="G124" s="422" t="str">
        <f>+IF(LEN('OSNOVNA PLAČA'!B124)&gt;0,'OSNOVNA PLAČA'!B124,"")</f>
        <v>A115</v>
      </c>
      <c r="H124" s="423"/>
      <c r="I124" s="423">
        <f ca="1">IF(LEN('1'!B130)&gt;0,'1'!L130,"")</f>
        <v>0</v>
      </c>
      <c r="J124" s="424"/>
    </row>
    <row r="125" spans="7:10" ht="23.25" customHeight="1" x14ac:dyDescent="0.25">
      <c r="G125" s="422" t="str">
        <f>+IF(LEN('OSNOVNA PLAČA'!B125)&gt;0,'OSNOVNA PLAČA'!B125,"")</f>
        <v>A116</v>
      </c>
      <c r="H125" s="423"/>
      <c r="I125" s="423">
        <f ca="1">IF(LEN('1'!B131)&gt;0,'1'!L131,"")</f>
        <v>0</v>
      </c>
      <c r="J125" s="424"/>
    </row>
    <row r="126" spans="7:10" ht="23.25" customHeight="1" x14ac:dyDescent="0.25">
      <c r="G126" s="422" t="str">
        <f>+IF(LEN('OSNOVNA PLAČA'!B126)&gt;0,'OSNOVNA PLAČA'!B126,"")</f>
        <v>A117</v>
      </c>
      <c r="H126" s="423"/>
      <c r="I126" s="423">
        <f ca="1">IF(LEN('1'!B132)&gt;0,'1'!L132,"")</f>
        <v>0</v>
      </c>
      <c r="J126" s="424"/>
    </row>
    <row r="127" spans="7:10" ht="23.25" customHeight="1" x14ac:dyDescent="0.25">
      <c r="G127" s="422" t="str">
        <f>+IF(LEN('OSNOVNA PLAČA'!B127)&gt;0,'OSNOVNA PLAČA'!B127,"")</f>
        <v>A118</v>
      </c>
      <c r="H127" s="423"/>
      <c r="I127" s="423">
        <f ca="1">IF(LEN('1'!B133)&gt;0,'1'!L133,"")</f>
        <v>0</v>
      </c>
      <c r="J127" s="424"/>
    </row>
    <row r="128" spans="7:10" ht="23.25" customHeight="1" x14ac:dyDescent="0.25">
      <c r="G128" s="422" t="str">
        <f>+IF(LEN('OSNOVNA PLAČA'!B128)&gt;0,'OSNOVNA PLAČA'!B128,"")</f>
        <v>A119</v>
      </c>
      <c r="H128" s="423"/>
      <c r="I128" s="423">
        <f ca="1">IF(LEN('1'!B134)&gt;0,'1'!L134,"")</f>
        <v>0</v>
      </c>
      <c r="J128" s="424"/>
    </row>
    <row r="129" spans="7:10" ht="23.25" customHeight="1" x14ac:dyDescent="0.25">
      <c r="G129" s="422" t="str">
        <f>+IF(LEN('OSNOVNA PLAČA'!B129)&gt;0,'OSNOVNA PLAČA'!B129,"")</f>
        <v>A120</v>
      </c>
      <c r="H129" s="423"/>
      <c r="I129" s="423">
        <f ca="1">IF(LEN('1'!B135)&gt;0,'1'!L135,"")</f>
        <v>0</v>
      </c>
      <c r="J129" s="424"/>
    </row>
    <row r="130" spans="7:10" ht="23.25" customHeight="1" x14ac:dyDescent="0.25">
      <c r="G130" s="422" t="str">
        <f>+IF(LEN('OSNOVNA PLAČA'!B130)&gt;0,'OSNOVNA PLAČA'!B130,"")</f>
        <v>A121</v>
      </c>
      <c r="H130" s="423"/>
      <c r="I130" s="423">
        <f ca="1">IF(LEN('1'!B136)&gt;0,'1'!L136,"")</f>
        <v>0</v>
      </c>
      <c r="J130" s="424"/>
    </row>
    <row r="131" spans="7:10" ht="23.25" customHeight="1" x14ac:dyDescent="0.25">
      <c r="G131" s="422" t="str">
        <f>+IF(LEN('OSNOVNA PLAČA'!B131)&gt;0,'OSNOVNA PLAČA'!B131,"")</f>
        <v>A122</v>
      </c>
      <c r="H131" s="423"/>
      <c r="I131" s="423">
        <f ca="1">IF(LEN('1'!B137)&gt;0,'1'!L137,"")</f>
        <v>0</v>
      </c>
      <c r="J131" s="424"/>
    </row>
    <row r="132" spans="7:10" ht="23.25" customHeight="1" x14ac:dyDescent="0.25">
      <c r="G132" s="422" t="str">
        <f>+IF(LEN('OSNOVNA PLAČA'!B132)&gt;0,'OSNOVNA PLAČA'!B132,"")</f>
        <v>A123</v>
      </c>
      <c r="H132" s="423"/>
      <c r="I132" s="423">
        <f ca="1">IF(LEN('1'!B138)&gt;0,'1'!L138,"")</f>
        <v>0</v>
      </c>
      <c r="J132" s="424"/>
    </row>
    <row r="133" spans="7:10" ht="23.25" customHeight="1" x14ac:dyDescent="0.25">
      <c r="G133" s="422" t="str">
        <f>+IF(LEN('OSNOVNA PLAČA'!B133)&gt;0,'OSNOVNA PLAČA'!B133,"")</f>
        <v>A124</v>
      </c>
      <c r="H133" s="423"/>
      <c r="I133" s="423">
        <f ca="1">IF(LEN('1'!B139)&gt;0,'1'!L139,"")</f>
        <v>0</v>
      </c>
      <c r="J133" s="424"/>
    </row>
    <row r="134" spans="7:10" ht="23.25" customHeight="1" x14ac:dyDescent="0.25">
      <c r="G134" s="422" t="str">
        <f>+IF(LEN('OSNOVNA PLAČA'!B134)&gt;0,'OSNOVNA PLAČA'!B134,"")</f>
        <v>A125</v>
      </c>
      <c r="H134" s="423"/>
      <c r="I134" s="423">
        <f ca="1">IF(LEN('1'!B140)&gt;0,'1'!L140,"")</f>
        <v>0</v>
      </c>
      <c r="J134" s="424"/>
    </row>
    <row r="135" spans="7:10" ht="23.25" customHeight="1" x14ac:dyDescent="0.25">
      <c r="G135" s="422" t="str">
        <f>+IF(LEN('OSNOVNA PLAČA'!B135)&gt;0,'OSNOVNA PLAČA'!B135,"")</f>
        <v>A126</v>
      </c>
      <c r="H135" s="423"/>
      <c r="I135" s="423">
        <f ca="1">IF(LEN('1'!B141)&gt;0,'1'!L141,"")</f>
        <v>0</v>
      </c>
      <c r="J135" s="424"/>
    </row>
    <row r="136" spans="7:10" ht="23.25" customHeight="1" x14ac:dyDescent="0.25">
      <c r="G136" s="422" t="str">
        <f>+IF(LEN('OSNOVNA PLAČA'!B136)&gt;0,'OSNOVNA PLAČA'!B136,"")</f>
        <v>A127</v>
      </c>
      <c r="H136" s="423"/>
      <c r="I136" s="423">
        <f ca="1">IF(LEN('1'!B142)&gt;0,'1'!L142,"")</f>
        <v>0</v>
      </c>
      <c r="J136" s="424"/>
    </row>
    <row r="137" spans="7:10" ht="23.25" customHeight="1" x14ac:dyDescent="0.25">
      <c r="G137" s="422" t="str">
        <f>+IF(LEN('OSNOVNA PLAČA'!B137)&gt;0,'OSNOVNA PLAČA'!B137,"")</f>
        <v>A128</v>
      </c>
      <c r="H137" s="423"/>
      <c r="I137" s="423">
        <f ca="1">IF(LEN('1'!B143)&gt;0,'1'!L143,"")</f>
        <v>0</v>
      </c>
      <c r="J137" s="424"/>
    </row>
    <row r="138" spans="7:10" ht="23.25" customHeight="1" x14ac:dyDescent="0.25">
      <c r="G138" s="422" t="str">
        <f>+IF(LEN('OSNOVNA PLAČA'!B138)&gt;0,'OSNOVNA PLAČA'!B138,"")</f>
        <v>A129</v>
      </c>
      <c r="H138" s="423"/>
      <c r="I138" s="423">
        <f ca="1">IF(LEN('1'!B144)&gt;0,'1'!L144,"")</f>
        <v>0</v>
      </c>
      <c r="J138" s="424"/>
    </row>
    <row r="139" spans="7:10" ht="23.25" customHeight="1" x14ac:dyDescent="0.25">
      <c r="G139" s="422" t="str">
        <f>+IF(LEN('OSNOVNA PLAČA'!B139)&gt;0,'OSNOVNA PLAČA'!B139,"")</f>
        <v>A130</v>
      </c>
      <c r="H139" s="423"/>
      <c r="I139" s="423">
        <f ca="1">IF(LEN('1'!B145)&gt;0,'1'!L145,"")</f>
        <v>0</v>
      </c>
      <c r="J139" s="424"/>
    </row>
    <row r="140" spans="7:10" ht="23.25" customHeight="1" x14ac:dyDescent="0.25">
      <c r="G140" s="422" t="str">
        <f>+IF(LEN('OSNOVNA PLAČA'!B140)&gt;0,'OSNOVNA PLAČA'!B140,"")</f>
        <v>A131</v>
      </c>
      <c r="H140" s="423"/>
      <c r="I140" s="423">
        <f ca="1">IF(LEN('1'!B146)&gt;0,'1'!L146,"")</f>
        <v>0</v>
      </c>
      <c r="J140" s="424"/>
    </row>
    <row r="141" spans="7:10" ht="23.25" customHeight="1" x14ac:dyDescent="0.25">
      <c r="G141" s="422" t="str">
        <f>+IF(LEN('OSNOVNA PLAČA'!B141)&gt;0,'OSNOVNA PLAČA'!B141,"")</f>
        <v>A132</v>
      </c>
      <c r="H141" s="423"/>
      <c r="I141" s="423">
        <f ca="1">IF(LEN('1'!B147)&gt;0,'1'!L147,"")</f>
        <v>0</v>
      </c>
      <c r="J141" s="424"/>
    </row>
    <row r="142" spans="7:10" ht="23.25" customHeight="1" x14ac:dyDescent="0.25">
      <c r="G142" s="422" t="str">
        <f>+IF(LEN('OSNOVNA PLAČA'!B142)&gt;0,'OSNOVNA PLAČA'!B142,"")</f>
        <v>A133</v>
      </c>
      <c r="H142" s="423"/>
      <c r="I142" s="423">
        <f ca="1">IF(LEN('1'!B148)&gt;0,'1'!L148,"")</f>
        <v>0</v>
      </c>
      <c r="J142" s="424"/>
    </row>
    <row r="143" spans="7:10" ht="23.25" customHeight="1" x14ac:dyDescent="0.25">
      <c r="G143" s="422" t="str">
        <f>+IF(LEN('OSNOVNA PLAČA'!B143)&gt;0,'OSNOVNA PLAČA'!B143,"")</f>
        <v>A134</v>
      </c>
      <c r="H143" s="423"/>
      <c r="I143" s="423">
        <f ca="1">IF(LEN('1'!B149)&gt;0,'1'!L149,"")</f>
        <v>0</v>
      </c>
      <c r="J143" s="424"/>
    </row>
    <row r="144" spans="7:10" ht="23.25" customHeight="1" x14ac:dyDescent="0.25">
      <c r="G144" s="422" t="str">
        <f>+IF(LEN('OSNOVNA PLAČA'!B144)&gt;0,'OSNOVNA PLAČA'!B144,"")</f>
        <v>A135</v>
      </c>
      <c r="H144" s="423"/>
      <c r="I144" s="423">
        <f ca="1">IF(LEN('1'!B150)&gt;0,'1'!L150,"")</f>
        <v>0</v>
      </c>
      <c r="J144" s="424"/>
    </row>
    <row r="145" spans="7:10" ht="23.25" customHeight="1" x14ac:dyDescent="0.25">
      <c r="G145" s="422" t="str">
        <f>+IF(LEN('OSNOVNA PLAČA'!B145)&gt;0,'OSNOVNA PLAČA'!B145,"")</f>
        <v>A136</v>
      </c>
      <c r="H145" s="423"/>
      <c r="I145" s="423">
        <f ca="1">IF(LEN('1'!B151)&gt;0,'1'!L151,"")</f>
        <v>0</v>
      </c>
      <c r="J145" s="424"/>
    </row>
    <row r="146" spans="7:10" ht="23.25" customHeight="1" x14ac:dyDescent="0.25">
      <c r="G146" s="422" t="str">
        <f>+IF(LEN('OSNOVNA PLAČA'!B146)&gt;0,'OSNOVNA PLAČA'!B146,"")</f>
        <v>A137</v>
      </c>
      <c r="H146" s="423"/>
      <c r="I146" s="423">
        <f ca="1">IF(LEN('1'!B152)&gt;0,'1'!L152,"")</f>
        <v>0</v>
      </c>
      <c r="J146" s="424"/>
    </row>
    <row r="147" spans="7:10" ht="23.25" customHeight="1" x14ac:dyDescent="0.25">
      <c r="G147" s="422" t="str">
        <f>+IF(LEN('OSNOVNA PLAČA'!B147)&gt;0,'OSNOVNA PLAČA'!B147,"")</f>
        <v>A138</v>
      </c>
      <c r="H147" s="423"/>
      <c r="I147" s="423">
        <f ca="1">IF(LEN('1'!B153)&gt;0,'1'!L153,"")</f>
        <v>0</v>
      </c>
      <c r="J147" s="424"/>
    </row>
    <row r="148" spans="7:10" ht="23.25" customHeight="1" x14ac:dyDescent="0.25">
      <c r="G148" s="422" t="str">
        <f>+IF(LEN('OSNOVNA PLAČA'!B148)&gt;0,'OSNOVNA PLAČA'!B148,"")</f>
        <v>A139</v>
      </c>
      <c r="H148" s="423"/>
      <c r="I148" s="423">
        <f ca="1">IF(LEN('1'!B154)&gt;0,'1'!L154,"")</f>
        <v>0</v>
      </c>
      <c r="J148" s="424"/>
    </row>
    <row r="149" spans="7:10" ht="23.25" customHeight="1" x14ac:dyDescent="0.25">
      <c r="G149" s="422" t="str">
        <f>+IF(LEN('OSNOVNA PLAČA'!B149)&gt;0,'OSNOVNA PLAČA'!B149,"")</f>
        <v>A140</v>
      </c>
      <c r="H149" s="423"/>
      <c r="I149" s="423">
        <f ca="1">IF(LEN('1'!B155)&gt;0,'1'!L155,"")</f>
        <v>0</v>
      </c>
      <c r="J149" s="424"/>
    </row>
    <row r="150" spans="7:10" ht="23.25" customHeight="1" x14ac:dyDescent="0.25">
      <c r="G150" s="422" t="str">
        <f>+IF(LEN('OSNOVNA PLAČA'!B150)&gt;0,'OSNOVNA PLAČA'!B150,"")</f>
        <v>A141</v>
      </c>
      <c r="H150" s="423"/>
      <c r="I150" s="423">
        <f ca="1">IF(LEN('1'!B156)&gt;0,'1'!L156,"")</f>
        <v>0</v>
      </c>
      <c r="J150" s="424"/>
    </row>
    <row r="151" spans="7:10" ht="23.25" customHeight="1" x14ac:dyDescent="0.25">
      <c r="G151" s="422" t="str">
        <f>+IF(LEN('OSNOVNA PLAČA'!B151)&gt;0,'OSNOVNA PLAČA'!B151,"")</f>
        <v>A142</v>
      </c>
      <c r="H151" s="423"/>
      <c r="I151" s="423">
        <f ca="1">IF(LEN('1'!B157)&gt;0,'1'!L157,"")</f>
        <v>0</v>
      </c>
      <c r="J151" s="424"/>
    </row>
    <row r="152" spans="7:10" ht="23.25" customHeight="1" x14ac:dyDescent="0.25">
      <c r="G152" s="422" t="str">
        <f>+IF(LEN('OSNOVNA PLAČA'!B152)&gt;0,'OSNOVNA PLAČA'!B152,"")</f>
        <v>A143</v>
      </c>
      <c r="H152" s="423"/>
      <c r="I152" s="423">
        <f ca="1">IF(LEN('1'!B158)&gt;0,'1'!L158,"")</f>
        <v>0</v>
      </c>
      <c r="J152" s="424"/>
    </row>
    <row r="153" spans="7:10" ht="23.25" customHeight="1" x14ac:dyDescent="0.25">
      <c r="G153" s="422" t="str">
        <f>+IF(LEN('OSNOVNA PLAČA'!B153)&gt;0,'OSNOVNA PLAČA'!B153,"")</f>
        <v>A144</v>
      </c>
      <c r="H153" s="423"/>
      <c r="I153" s="423">
        <f ca="1">IF(LEN('1'!B159)&gt;0,'1'!L159,"")</f>
        <v>0</v>
      </c>
      <c r="J153" s="424"/>
    </row>
    <row r="154" spans="7:10" ht="23.25" customHeight="1" x14ac:dyDescent="0.25">
      <c r="G154" s="422" t="str">
        <f>+IF(LEN('OSNOVNA PLAČA'!B154)&gt;0,'OSNOVNA PLAČA'!B154,"")</f>
        <v>A145</v>
      </c>
      <c r="H154" s="423"/>
      <c r="I154" s="423">
        <f ca="1">IF(LEN('1'!B160)&gt;0,'1'!L160,"")</f>
        <v>0</v>
      </c>
      <c r="J154" s="424"/>
    </row>
    <row r="155" spans="7:10" ht="23.25" customHeight="1" x14ac:dyDescent="0.25">
      <c r="G155" s="422" t="str">
        <f>+IF(LEN('OSNOVNA PLAČA'!B155)&gt;0,'OSNOVNA PLAČA'!B155,"")</f>
        <v>A146</v>
      </c>
      <c r="H155" s="423"/>
      <c r="I155" s="423">
        <f ca="1">IF(LEN('1'!B161)&gt;0,'1'!L161,"")</f>
        <v>0</v>
      </c>
      <c r="J155" s="424"/>
    </row>
    <row r="156" spans="7:10" ht="23.25" customHeight="1" x14ac:dyDescent="0.25">
      <c r="G156" s="422" t="str">
        <f>+IF(LEN('OSNOVNA PLAČA'!B156)&gt;0,'OSNOVNA PLAČA'!B156,"")</f>
        <v>A147</v>
      </c>
      <c r="H156" s="423"/>
      <c r="I156" s="423">
        <f ca="1">IF(LEN('1'!B162)&gt;0,'1'!L162,"")</f>
        <v>0</v>
      </c>
      <c r="J156" s="424"/>
    </row>
    <row r="157" spans="7:10" ht="23.25" customHeight="1" x14ac:dyDescent="0.25">
      <c r="G157" s="422" t="str">
        <f>+IF(LEN('OSNOVNA PLAČA'!B157)&gt;0,'OSNOVNA PLAČA'!B157,"")</f>
        <v>A148</v>
      </c>
      <c r="H157" s="423"/>
      <c r="I157" s="423">
        <f ca="1">IF(LEN('1'!B163)&gt;0,'1'!L163,"")</f>
        <v>0</v>
      </c>
      <c r="J157" s="424"/>
    </row>
    <row r="158" spans="7:10" ht="23.25" customHeight="1" x14ac:dyDescent="0.25">
      <c r="G158" s="422" t="str">
        <f>+IF(LEN('OSNOVNA PLAČA'!B158)&gt;0,'OSNOVNA PLAČA'!B158,"")</f>
        <v>A149</v>
      </c>
      <c r="H158" s="423"/>
      <c r="I158" s="423">
        <f ca="1">IF(LEN('1'!B164)&gt;0,'1'!L164,"")</f>
        <v>0</v>
      </c>
      <c r="J158" s="424"/>
    </row>
    <row r="159" spans="7:10" ht="23.25" customHeight="1" x14ac:dyDescent="0.25">
      <c r="G159" s="422" t="str">
        <f>+IF(LEN('OSNOVNA PLAČA'!B159)&gt;0,'OSNOVNA PLAČA'!B159,"")</f>
        <v>A150</v>
      </c>
      <c r="H159" s="423"/>
      <c r="I159" s="423">
        <f ca="1">IF(LEN('1'!B165)&gt;0,'1'!L165,"")</f>
        <v>0</v>
      </c>
      <c r="J159" s="424"/>
    </row>
    <row r="160" spans="7:10" ht="23.25" customHeight="1" x14ac:dyDescent="0.25">
      <c r="G160" s="422" t="str">
        <f>+IF(LEN('OSNOVNA PLAČA'!B160)&gt;0,'OSNOVNA PLAČA'!B160,"")</f>
        <v>A151</v>
      </c>
      <c r="H160" s="423"/>
      <c r="I160" s="423">
        <f ca="1">IF(LEN('1'!B166)&gt;0,'1'!L166,"")</f>
        <v>0</v>
      </c>
      <c r="J160" s="424"/>
    </row>
    <row r="161" spans="7:10" ht="23.25" customHeight="1" x14ac:dyDescent="0.25">
      <c r="G161" s="422" t="str">
        <f>+IF(LEN('OSNOVNA PLAČA'!B161)&gt;0,'OSNOVNA PLAČA'!B161,"")</f>
        <v>A152</v>
      </c>
      <c r="H161" s="423"/>
      <c r="I161" s="423">
        <f ca="1">IF(LEN('1'!B167)&gt;0,'1'!L167,"")</f>
        <v>0</v>
      </c>
      <c r="J161" s="424"/>
    </row>
    <row r="162" spans="7:10" ht="23.25" customHeight="1" x14ac:dyDescent="0.25">
      <c r="G162" s="422" t="str">
        <f>+IF(LEN('OSNOVNA PLAČA'!B162)&gt;0,'OSNOVNA PLAČA'!B162,"")</f>
        <v>A153</v>
      </c>
      <c r="H162" s="423"/>
      <c r="I162" s="423">
        <f ca="1">IF(LEN('1'!B168)&gt;0,'1'!L168,"")</f>
        <v>0</v>
      </c>
      <c r="J162" s="424"/>
    </row>
    <row r="163" spans="7:10" ht="23.25" customHeight="1" x14ac:dyDescent="0.25">
      <c r="G163" s="422" t="str">
        <f>+IF(LEN('OSNOVNA PLAČA'!B163)&gt;0,'OSNOVNA PLAČA'!B163,"")</f>
        <v>A154</v>
      </c>
      <c r="H163" s="423"/>
      <c r="I163" s="423">
        <f ca="1">IF(LEN('1'!B169)&gt;0,'1'!L169,"")</f>
        <v>0</v>
      </c>
      <c r="J163" s="424"/>
    </row>
    <row r="164" spans="7:10" ht="23.25" customHeight="1" x14ac:dyDescent="0.25">
      <c r="G164" s="422" t="str">
        <f>+IF(LEN('OSNOVNA PLAČA'!B164)&gt;0,'OSNOVNA PLAČA'!B164,"")</f>
        <v>A155</v>
      </c>
      <c r="H164" s="423"/>
      <c r="I164" s="423">
        <f ca="1">IF(LEN('1'!B170)&gt;0,'1'!L170,"")</f>
        <v>0</v>
      </c>
      <c r="J164" s="424"/>
    </row>
    <row r="165" spans="7:10" ht="23.25" customHeight="1" x14ac:dyDescent="0.25">
      <c r="G165" s="422" t="str">
        <f>+IF(LEN('OSNOVNA PLAČA'!B165)&gt;0,'OSNOVNA PLAČA'!B165,"")</f>
        <v>A156</v>
      </c>
      <c r="H165" s="423"/>
      <c r="I165" s="423">
        <f ca="1">IF(LEN('1'!B171)&gt;0,'1'!L171,"")</f>
        <v>0</v>
      </c>
      <c r="J165" s="424"/>
    </row>
    <row r="166" spans="7:10" ht="23.25" customHeight="1" x14ac:dyDescent="0.25">
      <c r="G166" s="422" t="str">
        <f>+IF(LEN('OSNOVNA PLAČA'!B166)&gt;0,'OSNOVNA PLAČA'!B166,"")</f>
        <v>A157</v>
      </c>
      <c r="H166" s="423"/>
      <c r="I166" s="423">
        <f ca="1">IF(LEN('1'!B172)&gt;0,'1'!L172,"")</f>
        <v>0</v>
      </c>
      <c r="J166" s="424"/>
    </row>
    <row r="167" spans="7:10" ht="23.25" customHeight="1" x14ac:dyDescent="0.25">
      <c r="G167" s="422" t="str">
        <f>+IF(LEN('OSNOVNA PLAČA'!B167)&gt;0,'OSNOVNA PLAČA'!B167,"")</f>
        <v>A158</v>
      </c>
      <c r="H167" s="423"/>
      <c r="I167" s="423">
        <f ca="1">IF(LEN('1'!B173)&gt;0,'1'!L173,"")</f>
        <v>0</v>
      </c>
      <c r="J167" s="424"/>
    </row>
    <row r="168" spans="7:10" ht="23.25" customHeight="1" x14ac:dyDescent="0.25">
      <c r="G168" s="422" t="str">
        <f>+IF(LEN('OSNOVNA PLAČA'!B168)&gt;0,'OSNOVNA PLAČA'!B168,"")</f>
        <v>A159</v>
      </c>
      <c r="H168" s="423"/>
      <c r="I168" s="423">
        <f ca="1">IF(LEN('1'!B174)&gt;0,'1'!L174,"")</f>
        <v>0</v>
      </c>
      <c r="J168" s="424"/>
    </row>
    <row r="169" spans="7:10" ht="23.25" customHeight="1" x14ac:dyDescent="0.25">
      <c r="G169" s="422" t="str">
        <f>+IF(LEN('OSNOVNA PLAČA'!B169)&gt;0,'OSNOVNA PLAČA'!B169,"")</f>
        <v>A160</v>
      </c>
      <c r="H169" s="423"/>
      <c r="I169" s="423">
        <f ca="1">IF(LEN('1'!B175)&gt;0,'1'!L175,"")</f>
        <v>0</v>
      </c>
      <c r="J169" s="424"/>
    </row>
    <row r="170" spans="7:10" ht="23.25" customHeight="1" x14ac:dyDescent="0.25">
      <c r="G170" s="422" t="str">
        <f>+IF(LEN('OSNOVNA PLAČA'!B170)&gt;0,'OSNOVNA PLAČA'!B170,"")</f>
        <v>A161</v>
      </c>
      <c r="H170" s="423"/>
      <c r="I170" s="423">
        <f ca="1">IF(LEN('1'!B176)&gt;0,'1'!L176,"")</f>
        <v>0</v>
      </c>
      <c r="J170" s="424"/>
    </row>
    <row r="171" spans="7:10" ht="23.25" customHeight="1" x14ac:dyDescent="0.25">
      <c r="G171" s="422" t="str">
        <f>+IF(LEN('OSNOVNA PLAČA'!B171)&gt;0,'OSNOVNA PLAČA'!B171,"")</f>
        <v>A162</v>
      </c>
      <c r="H171" s="423"/>
      <c r="I171" s="423">
        <f ca="1">IF(LEN('1'!B177)&gt;0,'1'!L177,"")</f>
        <v>0</v>
      </c>
      <c r="J171" s="424"/>
    </row>
    <row r="172" spans="7:10" ht="23.25" customHeight="1" x14ac:dyDescent="0.25">
      <c r="G172" s="422" t="str">
        <f>+IF(LEN('OSNOVNA PLAČA'!B172)&gt;0,'OSNOVNA PLAČA'!B172,"")</f>
        <v>A163</v>
      </c>
      <c r="H172" s="423"/>
      <c r="I172" s="423">
        <f ca="1">IF(LEN('1'!B178)&gt;0,'1'!L178,"")</f>
        <v>0</v>
      </c>
      <c r="J172" s="424"/>
    </row>
    <row r="173" spans="7:10" ht="23.25" customHeight="1" x14ac:dyDescent="0.25">
      <c r="G173" s="422" t="str">
        <f>+IF(LEN('OSNOVNA PLAČA'!B173)&gt;0,'OSNOVNA PLAČA'!B173,"")</f>
        <v>A164</v>
      </c>
      <c r="H173" s="423"/>
      <c r="I173" s="423">
        <f ca="1">IF(LEN('1'!B179)&gt;0,'1'!L179,"")</f>
        <v>0</v>
      </c>
      <c r="J173" s="424"/>
    </row>
    <row r="174" spans="7:10" ht="23.25" customHeight="1" x14ac:dyDescent="0.25">
      <c r="G174" s="422" t="str">
        <f>+IF(LEN('OSNOVNA PLAČA'!B174)&gt;0,'OSNOVNA PLAČA'!B174,"")</f>
        <v>A165</v>
      </c>
      <c r="H174" s="423"/>
      <c r="I174" s="423">
        <f ca="1">IF(LEN('1'!B180)&gt;0,'1'!L180,"")</f>
        <v>0</v>
      </c>
      <c r="J174" s="424"/>
    </row>
    <row r="175" spans="7:10" ht="23.25" customHeight="1" x14ac:dyDescent="0.25">
      <c r="G175" s="422" t="str">
        <f>+IF(LEN('OSNOVNA PLAČA'!B175)&gt;0,'OSNOVNA PLAČA'!B175,"")</f>
        <v>A166</v>
      </c>
      <c r="H175" s="423"/>
      <c r="I175" s="423">
        <f ca="1">IF(LEN('1'!B181)&gt;0,'1'!L181,"")</f>
        <v>0</v>
      </c>
      <c r="J175" s="424"/>
    </row>
    <row r="176" spans="7:10" ht="23.25" customHeight="1" x14ac:dyDescent="0.25">
      <c r="G176" s="422" t="str">
        <f>+IF(LEN('OSNOVNA PLAČA'!B176)&gt;0,'OSNOVNA PLAČA'!B176,"")</f>
        <v>A167</v>
      </c>
      <c r="H176" s="423"/>
      <c r="I176" s="423">
        <f ca="1">IF(LEN('1'!B182)&gt;0,'1'!L182,"")</f>
        <v>0</v>
      </c>
      <c r="J176" s="424"/>
    </row>
    <row r="177" spans="7:10" ht="23.25" customHeight="1" x14ac:dyDescent="0.25">
      <c r="G177" s="422" t="str">
        <f>+IF(LEN('OSNOVNA PLAČA'!B177)&gt;0,'OSNOVNA PLAČA'!B177,"")</f>
        <v>A168</v>
      </c>
      <c r="H177" s="423"/>
      <c r="I177" s="423">
        <f ca="1">IF(LEN('1'!B183)&gt;0,'1'!L183,"")</f>
        <v>0</v>
      </c>
      <c r="J177" s="424"/>
    </row>
    <row r="178" spans="7:10" ht="23.25" customHeight="1" x14ac:dyDescent="0.25">
      <c r="G178" s="422" t="str">
        <f>+IF(LEN('OSNOVNA PLAČA'!B178)&gt;0,'OSNOVNA PLAČA'!B178,"")</f>
        <v>A169</v>
      </c>
      <c r="H178" s="423"/>
      <c r="I178" s="423">
        <f ca="1">IF(LEN('1'!B184)&gt;0,'1'!L184,"")</f>
        <v>0</v>
      </c>
      <c r="J178" s="424"/>
    </row>
    <row r="179" spans="7:10" ht="23.25" customHeight="1" x14ac:dyDescent="0.25">
      <c r="G179" s="422" t="str">
        <f>+IF(LEN('OSNOVNA PLAČA'!B179)&gt;0,'OSNOVNA PLAČA'!B179,"")</f>
        <v>A170</v>
      </c>
      <c r="H179" s="423"/>
      <c r="I179" s="423">
        <f ca="1">IF(LEN('1'!B185)&gt;0,'1'!L185,"")</f>
        <v>0</v>
      </c>
      <c r="J179" s="424"/>
    </row>
    <row r="180" spans="7:10" ht="23.25" customHeight="1" x14ac:dyDescent="0.25">
      <c r="G180" s="422" t="str">
        <f>+IF(LEN('OSNOVNA PLAČA'!B180)&gt;0,'OSNOVNA PLAČA'!B180,"")</f>
        <v>A171</v>
      </c>
      <c r="H180" s="423"/>
      <c r="I180" s="423">
        <f ca="1">IF(LEN('1'!B186)&gt;0,'1'!L186,"")</f>
        <v>0</v>
      </c>
      <c r="J180" s="424"/>
    </row>
    <row r="181" spans="7:10" ht="23.25" customHeight="1" x14ac:dyDescent="0.25">
      <c r="G181" s="422" t="str">
        <f>+IF(LEN('OSNOVNA PLAČA'!B181)&gt;0,'OSNOVNA PLAČA'!B181,"")</f>
        <v>A172</v>
      </c>
      <c r="H181" s="423"/>
      <c r="I181" s="423">
        <f ca="1">IF(LEN('1'!B187)&gt;0,'1'!L187,"")</f>
        <v>0</v>
      </c>
      <c r="J181" s="424"/>
    </row>
    <row r="182" spans="7:10" ht="23.25" customHeight="1" x14ac:dyDescent="0.25">
      <c r="G182" s="422" t="str">
        <f>+IF(LEN('OSNOVNA PLAČA'!B182)&gt;0,'OSNOVNA PLAČA'!B182,"")</f>
        <v>A173</v>
      </c>
      <c r="H182" s="423"/>
      <c r="I182" s="423">
        <f ca="1">IF(LEN('1'!B188)&gt;0,'1'!L188,"")</f>
        <v>0</v>
      </c>
      <c r="J182" s="424"/>
    </row>
    <row r="183" spans="7:10" ht="23.25" customHeight="1" x14ac:dyDescent="0.25">
      <c r="G183" s="422" t="str">
        <f>+IF(LEN('OSNOVNA PLAČA'!B183)&gt;0,'OSNOVNA PLAČA'!B183,"")</f>
        <v>A174</v>
      </c>
      <c r="H183" s="423"/>
      <c r="I183" s="423">
        <f ca="1">IF(LEN('1'!B189)&gt;0,'1'!L189,"")</f>
        <v>0</v>
      </c>
      <c r="J183" s="424"/>
    </row>
    <row r="184" spans="7:10" ht="23.25" customHeight="1" x14ac:dyDescent="0.25">
      <c r="G184" s="422" t="str">
        <f>+IF(LEN('OSNOVNA PLAČA'!B184)&gt;0,'OSNOVNA PLAČA'!B184,"")</f>
        <v>A175</v>
      </c>
      <c r="H184" s="423"/>
      <c r="I184" s="423">
        <f ca="1">IF(LEN('1'!B190)&gt;0,'1'!L190,"")</f>
        <v>0</v>
      </c>
      <c r="J184" s="424"/>
    </row>
    <row r="185" spans="7:10" ht="23.25" customHeight="1" x14ac:dyDescent="0.25">
      <c r="G185" s="422" t="str">
        <f>+IF(LEN('OSNOVNA PLAČA'!B185)&gt;0,'OSNOVNA PLAČA'!B185,"")</f>
        <v>A176</v>
      </c>
      <c r="H185" s="423"/>
      <c r="I185" s="423">
        <f ca="1">IF(LEN('1'!B191)&gt;0,'1'!L191,"")</f>
        <v>0</v>
      </c>
      <c r="J185" s="424"/>
    </row>
    <row r="186" spans="7:10" ht="23.25" customHeight="1" x14ac:dyDescent="0.25">
      <c r="G186" s="422" t="str">
        <f>+IF(LEN('OSNOVNA PLAČA'!B186)&gt;0,'OSNOVNA PLAČA'!B186,"")</f>
        <v>A177</v>
      </c>
      <c r="H186" s="423"/>
      <c r="I186" s="423">
        <f ca="1">IF(LEN('1'!B192)&gt;0,'1'!L192,"")</f>
        <v>0</v>
      </c>
      <c r="J186" s="424"/>
    </row>
    <row r="187" spans="7:10" ht="23.25" customHeight="1" x14ac:dyDescent="0.25">
      <c r="G187" s="422" t="str">
        <f>+IF(LEN('OSNOVNA PLAČA'!B187)&gt;0,'OSNOVNA PLAČA'!B187,"")</f>
        <v>A178</v>
      </c>
      <c r="H187" s="423"/>
      <c r="I187" s="423">
        <f ca="1">IF(LEN('1'!B193)&gt;0,'1'!L193,"")</f>
        <v>0</v>
      </c>
      <c r="J187" s="424"/>
    </row>
    <row r="188" spans="7:10" ht="23.25" customHeight="1" x14ac:dyDescent="0.25">
      <c r="G188" s="422" t="str">
        <f>+IF(LEN('OSNOVNA PLAČA'!B188)&gt;0,'OSNOVNA PLAČA'!B188,"")</f>
        <v>A179</v>
      </c>
      <c r="H188" s="423"/>
      <c r="I188" s="423">
        <f ca="1">IF(LEN('1'!B194)&gt;0,'1'!L194,"")</f>
        <v>0</v>
      </c>
      <c r="J188" s="424"/>
    </row>
    <row r="189" spans="7:10" ht="23.25" customHeight="1" x14ac:dyDescent="0.25">
      <c r="G189" s="422" t="str">
        <f>+IF(LEN('OSNOVNA PLAČA'!B189)&gt;0,'OSNOVNA PLAČA'!B189,"")</f>
        <v>A180</v>
      </c>
      <c r="H189" s="423"/>
      <c r="I189" s="423">
        <f ca="1">IF(LEN('1'!B195)&gt;0,'1'!L195,"")</f>
        <v>0</v>
      </c>
      <c r="J189" s="424"/>
    </row>
    <row r="190" spans="7:10" ht="23.25" customHeight="1" x14ac:dyDescent="0.25">
      <c r="G190" s="422" t="str">
        <f>+IF(LEN('OSNOVNA PLAČA'!B190)&gt;0,'OSNOVNA PLAČA'!B190,"")</f>
        <v>A181</v>
      </c>
      <c r="H190" s="423"/>
      <c r="I190" s="423">
        <f ca="1">IF(LEN('1'!B196)&gt;0,'1'!L196,"")</f>
        <v>0</v>
      </c>
      <c r="J190" s="424"/>
    </row>
    <row r="191" spans="7:10" ht="23.25" customHeight="1" x14ac:dyDescent="0.25">
      <c r="G191" s="422" t="str">
        <f>+IF(LEN('OSNOVNA PLAČA'!B191)&gt;0,'OSNOVNA PLAČA'!B191,"")</f>
        <v>A182</v>
      </c>
      <c r="H191" s="423"/>
      <c r="I191" s="423">
        <f ca="1">IF(LEN('1'!B197)&gt;0,'1'!L197,"")</f>
        <v>0</v>
      </c>
      <c r="J191" s="424"/>
    </row>
    <row r="192" spans="7:10" ht="23.25" customHeight="1" x14ac:dyDescent="0.25">
      <c r="G192" s="422" t="str">
        <f>+IF(LEN('OSNOVNA PLAČA'!B192)&gt;0,'OSNOVNA PLAČA'!B192,"")</f>
        <v>A183</v>
      </c>
      <c r="H192" s="423"/>
      <c r="I192" s="423">
        <f ca="1">IF(LEN('1'!B198)&gt;0,'1'!L198,"")</f>
        <v>0</v>
      </c>
      <c r="J192" s="424"/>
    </row>
    <row r="193" spans="7:10" ht="23.25" customHeight="1" x14ac:dyDescent="0.25">
      <c r="G193" s="422" t="str">
        <f>+IF(LEN('OSNOVNA PLAČA'!B193)&gt;0,'OSNOVNA PLAČA'!B193,"")</f>
        <v>A184</v>
      </c>
      <c r="H193" s="423"/>
      <c r="I193" s="423">
        <f ca="1">IF(LEN('1'!B199)&gt;0,'1'!L199,"")</f>
        <v>0</v>
      </c>
      <c r="J193" s="424"/>
    </row>
    <row r="194" spans="7:10" ht="23.25" customHeight="1" x14ac:dyDescent="0.25">
      <c r="G194" s="422" t="str">
        <f>+IF(LEN('OSNOVNA PLAČA'!B194)&gt;0,'OSNOVNA PLAČA'!B194,"")</f>
        <v>A185</v>
      </c>
      <c r="H194" s="423"/>
      <c r="I194" s="423">
        <f ca="1">IF(LEN('1'!B200)&gt;0,'1'!L200,"")</f>
        <v>0</v>
      </c>
      <c r="J194" s="424"/>
    </row>
    <row r="195" spans="7:10" ht="23.25" customHeight="1" x14ac:dyDescent="0.25">
      <c r="G195" s="422" t="str">
        <f>+IF(LEN('OSNOVNA PLAČA'!B195)&gt;0,'OSNOVNA PLAČA'!B195,"")</f>
        <v>A186</v>
      </c>
      <c r="H195" s="423"/>
      <c r="I195" s="423">
        <f ca="1">IF(LEN('1'!B201)&gt;0,'1'!L201,"")</f>
        <v>0</v>
      </c>
      <c r="J195" s="424"/>
    </row>
    <row r="196" spans="7:10" ht="23.25" customHeight="1" x14ac:dyDescent="0.25">
      <c r="G196" s="422" t="str">
        <f>+IF(LEN('OSNOVNA PLAČA'!B196)&gt;0,'OSNOVNA PLAČA'!B196,"")</f>
        <v>A187</v>
      </c>
      <c r="H196" s="423"/>
      <c r="I196" s="423">
        <f ca="1">IF(LEN('1'!B202)&gt;0,'1'!L202,"")</f>
        <v>0</v>
      </c>
      <c r="J196" s="424"/>
    </row>
    <row r="197" spans="7:10" ht="23.25" customHeight="1" x14ac:dyDescent="0.25">
      <c r="G197" s="422" t="str">
        <f>+IF(LEN('OSNOVNA PLAČA'!B197)&gt;0,'OSNOVNA PLAČA'!B197,"")</f>
        <v>A188</v>
      </c>
      <c r="H197" s="423"/>
      <c r="I197" s="423">
        <f ca="1">IF(LEN('1'!B203)&gt;0,'1'!L203,"")</f>
        <v>0</v>
      </c>
      <c r="J197" s="424"/>
    </row>
    <row r="198" spans="7:10" ht="23.25" customHeight="1" x14ac:dyDescent="0.25">
      <c r="G198" s="422" t="str">
        <f>+IF(LEN('OSNOVNA PLAČA'!B198)&gt;0,'OSNOVNA PLAČA'!B198,"")</f>
        <v>A189</v>
      </c>
      <c r="H198" s="423"/>
      <c r="I198" s="423">
        <f ca="1">IF(LEN('1'!B204)&gt;0,'1'!L204,"")</f>
        <v>0</v>
      </c>
      <c r="J198" s="424"/>
    </row>
    <row r="199" spans="7:10" ht="23.25" customHeight="1" x14ac:dyDescent="0.25">
      <c r="G199" s="422" t="str">
        <f>+IF(LEN('OSNOVNA PLAČA'!B199)&gt;0,'OSNOVNA PLAČA'!B199,"")</f>
        <v>A190</v>
      </c>
      <c r="H199" s="423"/>
      <c r="I199" s="423">
        <f ca="1">IF(LEN('1'!B205)&gt;0,'1'!L205,"")</f>
        <v>0</v>
      </c>
      <c r="J199" s="424"/>
    </row>
    <row r="200" spans="7:10" ht="23.25" customHeight="1" x14ac:dyDescent="0.25">
      <c r="G200" s="422" t="str">
        <f>+IF(LEN('OSNOVNA PLAČA'!B200)&gt;0,'OSNOVNA PLAČA'!B200,"")</f>
        <v>A191</v>
      </c>
      <c r="H200" s="423"/>
      <c r="I200" s="423">
        <f ca="1">IF(LEN('1'!B206)&gt;0,'1'!L206,"")</f>
        <v>0</v>
      </c>
      <c r="J200" s="424"/>
    </row>
    <row r="201" spans="7:10" ht="23.25" customHeight="1" x14ac:dyDescent="0.25">
      <c r="G201" s="422" t="str">
        <f>+IF(LEN('OSNOVNA PLAČA'!B201)&gt;0,'OSNOVNA PLAČA'!B201,"")</f>
        <v>A192</v>
      </c>
      <c r="H201" s="423"/>
      <c r="I201" s="423">
        <f ca="1">IF(LEN('1'!B207)&gt;0,'1'!L207,"")</f>
        <v>0</v>
      </c>
      <c r="J201" s="424"/>
    </row>
    <row r="202" spans="7:10" ht="23.25" customHeight="1" x14ac:dyDescent="0.25">
      <c r="G202" s="422" t="str">
        <f>+IF(LEN('OSNOVNA PLAČA'!B202)&gt;0,'OSNOVNA PLAČA'!B202,"")</f>
        <v>A193</v>
      </c>
      <c r="H202" s="423"/>
      <c r="I202" s="423">
        <f ca="1">IF(LEN('1'!B208)&gt;0,'1'!L208,"")</f>
        <v>0</v>
      </c>
      <c r="J202" s="424"/>
    </row>
    <row r="203" spans="7:10" ht="23.25" customHeight="1" x14ac:dyDescent="0.25">
      <c r="G203" s="422" t="str">
        <f>+IF(LEN('OSNOVNA PLAČA'!B203)&gt;0,'OSNOVNA PLAČA'!B203,"")</f>
        <v>A194</v>
      </c>
      <c r="H203" s="423"/>
      <c r="I203" s="423">
        <f ca="1">IF(LEN('1'!B209)&gt;0,'1'!L209,"")</f>
        <v>0</v>
      </c>
      <c r="J203" s="424"/>
    </row>
    <row r="204" spans="7:10" ht="23.25" customHeight="1" x14ac:dyDescent="0.25">
      <c r="G204" s="422" t="str">
        <f>+IF(LEN('OSNOVNA PLAČA'!B204)&gt;0,'OSNOVNA PLAČA'!B204,"")</f>
        <v>A195</v>
      </c>
      <c r="H204" s="423"/>
      <c r="I204" s="423">
        <f ca="1">IF(LEN('1'!B210)&gt;0,'1'!L210,"")</f>
        <v>0</v>
      </c>
      <c r="J204" s="424"/>
    </row>
    <row r="205" spans="7:10" ht="23.25" customHeight="1" x14ac:dyDescent="0.25">
      <c r="G205" s="422" t="str">
        <f>+IF(LEN('OSNOVNA PLAČA'!B205)&gt;0,'OSNOVNA PLAČA'!B205,"")</f>
        <v>A196</v>
      </c>
      <c r="H205" s="423"/>
      <c r="I205" s="423">
        <f ca="1">IF(LEN('1'!B211)&gt;0,'1'!L211,"")</f>
        <v>0</v>
      </c>
      <c r="J205" s="424"/>
    </row>
    <row r="206" spans="7:10" ht="23.25" customHeight="1" x14ac:dyDescent="0.25">
      <c r="G206" s="422" t="str">
        <f>+IF(LEN('OSNOVNA PLAČA'!B206)&gt;0,'OSNOVNA PLAČA'!B206,"")</f>
        <v>A197</v>
      </c>
      <c r="H206" s="423"/>
      <c r="I206" s="423">
        <f ca="1">IF(LEN('1'!B212)&gt;0,'1'!L212,"")</f>
        <v>0</v>
      </c>
      <c r="J206" s="424"/>
    </row>
    <row r="207" spans="7:10" ht="23.25" customHeight="1" x14ac:dyDescent="0.25">
      <c r="G207" s="422" t="str">
        <f>+IF(LEN('OSNOVNA PLAČA'!B207)&gt;0,'OSNOVNA PLAČA'!B207,"")</f>
        <v>A198</v>
      </c>
      <c r="H207" s="423"/>
      <c r="I207" s="423">
        <f ca="1">IF(LEN('1'!B213)&gt;0,'1'!L213,"")</f>
        <v>0</v>
      </c>
      <c r="J207" s="424"/>
    </row>
    <row r="208" spans="7:10" ht="23.25" customHeight="1" x14ac:dyDescent="0.25">
      <c r="G208" s="422" t="str">
        <f>+IF(LEN('OSNOVNA PLAČA'!B208)&gt;0,'OSNOVNA PLAČA'!B208,"")</f>
        <v>A199</v>
      </c>
      <c r="H208" s="423"/>
      <c r="I208" s="423">
        <f ca="1">IF(LEN('1'!B214)&gt;0,'1'!L214,"")</f>
        <v>0</v>
      </c>
      <c r="J208" s="424"/>
    </row>
    <row r="209" spans="7:10" ht="23.25" customHeight="1" x14ac:dyDescent="0.25">
      <c r="G209" s="422" t="str">
        <f>+IF(LEN('OSNOVNA PLAČA'!B209)&gt;0,'OSNOVNA PLAČA'!B209,"")</f>
        <v>A200</v>
      </c>
      <c r="H209" s="423"/>
      <c r="I209" s="423">
        <f ca="1">IF(LEN('1'!B215)&gt;0,'1'!L215,"")</f>
        <v>0</v>
      </c>
      <c r="J209" s="424"/>
    </row>
    <row r="210" spans="7:10" ht="23.25" customHeight="1" x14ac:dyDescent="0.25">
      <c r="G210" s="422" t="str">
        <f>+IF(LEN('OSNOVNA PLAČA'!B210)&gt;0,'OSNOVNA PLAČA'!B210,"")</f>
        <v>A201</v>
      </c>
      <c r="H210" s="423"/>
      <c r="I210" s="423">
        <f ca="1">IF(LEN('1'!B216)&gt;0,'1'!L216,"")</f>
        <v>0</v>
      </c>
      <c r="J210" s="424"/>
    </row>
    <row r="211" spans="7:10" ht="23.25" customHeight="1" x14ac:dyDescent="0.25">
      <c r="G211" s="422" t="str">
        <f>+IF(LEN('OSNOVNA PLAČA'!B211)&gt;0,'OSNOVNA PLAČA'!B211,"")</f>
        <v>A202</v>
      </c>
      <c r="H211" s="423"/>
      <c r="I211" s="423">
        <f ca="1">IF(LEN('1'!B217)&gt;0,'1'!L217,"")</f>
        <v>0</v>
      </c>
      <c r="J211" s="424"/>
    </row>
    <row r="212" spans="7:10" ht="23.25" customHeight="1" x14ac:dyDescent="0.25">
      <c r="G212" s="422" t="str">
        <f>+IF(LEN('OSNOVNA PLAČA'!B212)&gt;0,'OSNOVNA PLAČA'!B212,"")</f>
        <v>A203</v>
      </c>
      <c r="H212" s="423"/>
      <c r="I212" s="423">
        <f ca="1">IF(LEN('1'!B218)&gt;0,'1'!L218,"")</f>
        <v>0</v>
      </c>
      <c r="J212" s="424"/>
    </row>
    <row r="213" spans="7:10" ht="23.25" customHeight="1" x14ac:dyDescent="0.25">
      <c r="G213" s="422" t="str">
        <f>+IF(LEN('OSNOVNA PLAČA'!B213)&gt;0,'OSNOVNA PLAČA'!B213,"")</f>
        <v>A204</v>
      </c>
      <c r="H213" s="423"/>
      <c r="I213" s="423">
        <f ca="1">IF(LEN('1'!B219)&gt;0,'1'!L219,"")</f>
        <v>0</v>
      </c>
      <c r="J213" s="424"/>
    </row>
    <row r="214" spans="7:10" ht="23.25" customHeight="1" x14ac:dyDescent="0.25">
      <c r="G214" s="422" t="str">
        <f>+IF(LEN('OSNOVNA PLAČA'!B214)&gt;0,'OSNOVNA PLAČA'!B214,"")</f>
        <v>A205</v>
      </c>
      <c r="H214" s="423"/>
      <c r="I214" s="423">
        <f ca="1">IF(LEN('1'!B220)&gt;0,'1'!L220,"")</f>
        <v>0</v>
      </c>
      <c r="J214" s="424"/>
    </row>
    <row r="215" spans="7:10" ht="23.25" customHeight="1" x14ac:dyDescent="0.25">
      <c r="G215" s="422" t="str">
        <f>+IF(LEN('OSNOVNA PLAČA'!B215)&gt;0,'OSNOVNA PLAČA'!B215,"")</f>
        <v>A206</v>
      </c>
      <c r="H215" s="423"/>
      <c r="I215" s="423">
        <f ca="1">IF(LEN('1'!B221)&gt;0,'1'!L221,"")</f>
        <v>0</v>
      </c>
      <c r="J215" s="424"/>
    </row>
    <row r="216" spans="7:10" ht="23.25" customHeight="1" x14ac:dyDescent="0.25">
      <c r="G216" s="422" t="str">
        <f>+IF(LEN('OSNOVNA PLAČA'!B216)&gt;0,'OSNOVNA PLAČA'!B216,"")</f>
        <v>A207</v>
      </c>
      <c r="H216" s="423"/>
      <c r="I216" s="423">
        <f ca="1">IF(LEN('1'!B222)&gt;0,'1'!L222,"")</f>
        <v>0</v>
      </c>
      <c r="J216" s="424"/>
    </row>
    <row r="217" spans="7:10" ht="23.25" customHeight="1" x14ac:dyDescent="0.25">
      <c r="G217" s="422" t="str">
        <f>+IF(LEN('OSNOVNA PLAČA'!B217)&gt;0,'OSNOVNA PLAČA'!B217,"")</f>
        <v>A208</v>
      </c>
      <c r="H217" s="423"/>
      <c r="I217" s="423">
        <f ca="1">IF(LEN('1'!B223)&gt;0,'1'!L223,"")</f>
        <v>0</v>
      </c>
      <c r="J217" s="424"/>
    </row>
    <row r="218" spans="7:10" ht="23.25" customHeight="1" x14ac:dyDescent="0.25">
      <c r="G218" s="422" t="str">
        <f>+IF(LEN('OSNOVNA PLAČA'!B218)&gt;0,'OSNOVNA PLAČA'!B218,"")</f>
        <v>A209</v>
      </c>
      <c r="H218" s="423"/>
      <c r="I218" s="423">
        <f ca="1">IF(LEN('1'!B224)&gt;0,'1'!L224,"")</f>
        <v>0</v>
      </c>
      <c r="J218" s="424"/>
    </row>
    <row r="219" spans="7:10" ht="23.25" customHeight="1" x14ac:dyDescent="0.25">
      <c r="G219" s="422" t="str">
        <f>+IF(LEN('OSNOVNA PLAČA'!B219)&gt;0,'OSNOVNA PLAČA'!B219,"")</f>
        <v>A210</v>
      </c>
      <c r="H219" s="423"/>
      <c r="I219" s="423">
        <f ca="1">IF(LEN('1'!B225)&gt;0,'1'!L225,"")</f>
        <v>0</v>
      </c>
      <c r="J219" s="424"/>
    </row>
    <row r="220" spans="7:10" ht="23.25" customHeight="1" x14ac:dyDescent="0.25">
      <c r="G220" s="422" t="str">
        <f>+IF(LEN('OSNOVNA PLAČA'!B220)&gt;0,'OSNOVNA PLAČA'!B220,"")</f>
        <v>A211</v>
      </c>
      <c r="H220" s="423"/>
      <c r="I220" s="423">
        <f ca="1">IF(LEN('1'!B226)&gt;0,'1'!L226,"")</f>
        <v>0</v>
      </c>
      <c r="J220" s="424"/>
    </row>
    <row r="221" spans="7:10" ht="23.25" customHeight="1" x14ac:dyDescent="0.25">
      <c r="G221" s="422" t="str">
        <f>+IF(LEN('OSNOVNA PLAČA'!B221)&gt;0,'OSNOVNA PLAČA'!B221,"")</f>
        <v>A212</v>
      </c>
      <c r="H221" s="423"/>
      <c r="I221" s="423">
        <f ca="1">IF(LEN('1'!B227)&gt;0,'1'!L227,"")</f>
        <v>0</v>
      </c>
      <c r="J221" s="424"/>
    </row>
    <row r="222" spans="7:10" ht="23.25" customHeight="1" x14ac:dyDescent="0.25">
      <c r="G222" s="422" t="str">
        <f>+IF(LEN('OSNOVNA PLAČA'!B222)&gt;0,'OSNOVNA PLAČA'!B222,"")</f>
        <v>A213</v>
      </c>
      <c r="H222" s="423"/>
      <c r="I222" s="423">
        <f ca="1">IF(LEN('1'!B228)&gt;0,'1'!L228,"")</f>
        <v>0</v>
      </c>
      <c r="J222" s="424"/>
    </row>
    <row r="223" spans="7:10" ht="23.25" customHeight="1" x14ac:dyDescent="0.25">
      <c r="G223" s="422" t="str">
        <f>+IF(LEN('OSNOVNA PLAČA'!B223)&gt;0,'OSNOVNA PLAČA'!B223,"")</f>
        <v>A214</v>
      </c>
      <c r="H223" s="423"/>
      <c r="I223" s="423">
        <f ca="1">IF(LEN('1'!B229)&gt;0,'1'!L229,"")</f>
        <v>0</v>
      </c>
      <c r="J223" s="424"/>
    </row>
    <row r="224" spans="7:10" ht="23.25" customHeight="1" x14ac:dyDescent="0.25">
      <c r="G224" s="422" t="str">
        <f>+IF(LEN('OSNOVNA PLAČA'!B224)&gt;0,'OSNOVNA PLAČA'!B224,"")</f>
        <v>A215</v>
      </c>
      <c r="H224" s="423"/>
      <c r="I224" s="423">
        <f ca="1">IF(LEN('1'!B230)&gt;0,'1'!L230,"")</f>
        <v>0</v>
      </c>
      <c r="J224" s="424"/>
    </row>
    <row r="225" spans="7:10" ht="23.25" customHeight="1" x14ac:dyDescent="0.25">
      <c r="G225" s="422" t="str">
        <f>+IF(LEN('OSNOVNA PLAČA'!B225)&gt;0,'OSNOVNA PLAČA'!B225,"")</f>
        <v>A216</v>
      </c>
      <c r="H225" s="423"/>
      <c r="I225" s="423">
        <f ca="1">IF(LEN('1'!B231)&gt;0,'1'!L231,"")</f>
        <v>0</v>
      </c>
      <c r="J225" s="424"/>
    </row>
    <row r="226" spans="7:10" ht="23.25" customHeight="1" x14ac:dyDescent="0.25">
      <c r="G226" s="422" t="str">
        <f>+IF(LEN('OSNOVNA PLAČA'!B226)&gt;0,'OSNOVNA PLAČA'!B226,"")</f>
        <v>A217</v>
      </c>
      <c r="H226" s="423"/>
      <c r="I226" s="423">
        <f ca="1">IF(LEN('1'!B232)&gt;0,'1'!L232,"")</f>
        <v>0</v>
      </c>
      <c r="J226" s="424"/>
    </row>
    <row r="227" spans="7:10" ht="23.25" customHeight="1" x14ac:dyDescent="0.25">
      <c r="G227" s="422" t="str">
        <f>+IF(LEN('OSNOVNA PLAČA'!B227)&gt;0,'OSNOVNA PLAČA'!B227,"")</f>
        <v>A218</v>
      </c>
      <c r="H227" s="423"/>
      <c r="I227" s="423">
        <f ca="1">IF(LEN('1'!B233)&gt;0,'1'!L233,"")</f>
        <v>0</v>
      </c>
      <c r="J227" s="424"/>
    </row>
    <row r="228" spans="7:10" ht="23.25" customHeight="1" x14ac:dyDescent="0.25">
      <c r="G228" s="422" t="str">
        <f>+IF(LEN('OSNOVNA PLAČA'!B228)&gt;0,'OSNOVNA PLAČA'!B228,"")</f>
        <v>A219</v>
      </c>
      <c r="H228" s="423"/>
      <c r="I228" s="423">
        <f ca="1">IF(LEN('1'!B234)&gt;0,'1'!L234,"")</f>
        <v>0</v>
      </c>
      <c r="J228" s="424"/>
    </row>
    <row r="229" spans="7:10" ht="23.25" customHeight="1" x14ac:dyDescent="0.25">
      <c r="G229" s="422" t="str">
        <f>+IF(LEN('OSNOVNA PLAČA'!B229)&gt;0,'OSNOVNA PLAČA'!B229,"")</f>
        <v>A220</v>
      </c>
      <c r="H229" s="423"/>
      <c r="I229" s="423">
        <f ca="1">IF(LEN('1'!B235)&gt;0,'1'!L235,"")</f>
        <v>0</v>
      </c>
      <c r="J229" s="424"/>
    </row>
    <row r="230" spans="7:10" ht="23.25" customHeight="1" x14ac:dyDescent="0.25">
      <c r="G230" s="422" t="str">
        <f>+IF(LEN('OSNOVNA PLAČA'!B230)&gt;0,'OSNOVNA PLAČA'!B230,"")</f>
        <v>A221</v>
      </c>
      <c r="H230" s="423"/>
      <c r="I230" s="423">
        <f ca="1">IF(LEN('1'!B236)&gt;0,'1'!L236,"")</f>
        <v>0</v>
      </c>
      <c r="J230" s="424"/>
    </row>
    <row r="231" spans="7:10" ht="23.25" customHeight="1" x14ac:dyDescent="0.25">
      <c r="G231" s="422" t="str">
        <f>+IF(LEN('OSNOVNA PLAČA'!B231)&gt;0,'OSNOVNA PLAČA'!B231,"")</f>
        <v>A222</v>
      </c>
      <c r="H231" s="423"/>
      <c r="I231" s="423">
        <f ca="1">IF(LEN('1'!B237)&gt;0,'1'!L237,"")</f>
        <v>0</v>
      </c>
      <c r="J231" s="424"/>
    </row>
    <row r="232" spans="7:10" ht="23.25" customHeight="1" x14ac:dyDescent="0.25">
      <c r="G232" s="422" t="str">
        <f>+IF(LEN('OSNOVNA PLAČA'!B232)&gt;0,'OSNOVNA PLAČA'!B232,"")</f>
        <v>A223</v>
      </c>
      <c r="H232" s="423"/>
      <c r="I232" s="423">
        <f ca="1">IF(LEN('1'!B238)&gt;0,'1'!L238,"")</f>
        <v>0</v>
      </c>
      <c r="J232" s="424"/>
    </row>
    <row r="233" spans="7:10" ht="23.25" customHeight="1" x14ac:dyDescent="0.25">
      <c r="G233" s="422" t="str">
        <f>+IF(LEN('OSNOVNA PLAČA'!B233)&gt;0,'OSNOVNA PLAČA'!B233,"")</f>
        <v>A224</v>
      </c>
      <c r="H233" s="423"/>
      <c r="I233" s="423">
        <f ca="1">IF(LEN('1'!B239)&gt;0,'1'!L239,"")</f>
        <v>0</v>
      </c>
      <c r="J233" s="424"/>
    </row>
    <row r="234" spans="7:10" ht="23.25" customHeight="1" x14ac:dyDescent="0.25">
      <c r="G234" s="422" t="str">
        <f>+IF(LEN('OSNOVNA PLAČA'!B234)&gt;0,'OSNOVNA PLAČA'!B234,"")</f>
        <v>A225</v>
      </c>
      <c r="H234" s="423"/>
      <c r="I234" s="423">
        <f ca="1">IF(LEN('1'!B240)&gt;0,'1'!L240,"")</f>
        <v>0</v>
      </c>
      <c r="J234" s="424"/>
    </row>
    <row r="235" spans="7:10" ht="23.25" customHeight="1" x14ac:dyDescent="0.25">
      <c r="G235" s="422" t="str">
        <f>+IF(LEN('OSNOVNA PLAČA'!B235)&gt;0,'OSNOVNA PLAČA'!B235,"")</f>
        <v>A226</v>
      </c>
      <c r="H235" s="423"/>
      <c r="I235" s="423">
        <f ca="1">IF(LEN('1'!B241)&gt;0,'1'!L241,"")</f>
        <v>0</v>
      </c>
      <c r="J235" s="424"/>
    </row>
    <row r="236" spans="7:10" ht="23.25" customHeight="1" x14ac:dyDescent="0.25">
      <c r="G236" s="422" t="str">
        <f>+IF(LEN('OSNOVNA PLAČA'!B236)&gt;0,'OSNOVNA PLAČA'!B236,"")</f>
        <v>A227</v>
      </c>
      <c r="H236" s="423"/>
      <c r="I236" s="423">
        <f ca="1">IF(LEN('1'!B242)&gt;0,'1'!L242,"")</f>
        <v>0</v>
      </c>
      <c r="J236" s="424"/>
    </row>
    <row r="237" spans="7:10" ht="23.25" customHeight="1" x14ac:dyDescent="0.25">
      <c r="G237" s="422" t="str">
        <f>+IF(LEN('OSNOVNA PLAČA'!B237)&gt;0,'OSNOVNA PLAČA'!B237,"")</f>
        <v>A228</v>
      </c>
      <c r="H237" s="423"/>
      <c r="I237" s="423">
        <f ca="1">IF(LEN('1'!B243)&gt;0,'1'!L243,"")</f>
        <v>0</v>
      </c>
      <c r="J237" s="424"/>
    </row>
    <row r="238" spans="7:10" ht="23.25" customHeight="1" x14ac:dyDescent="0.25">
      <c r="G238" s="422" t="str">
        <f>+IF(LEN('OSNOVNA PLAČA'!B238)&gt;0,'OSNOVNA PLAČA'!B238,"")</f>
        <v>A229</v>
      </c>
      <c r="H238" s="423"/>
      <c r="I238" s="423">
        <f ca="1">IF(LEN('1'!B244)&gt;0,'1'!L244,"")</f>
        <v>0</v>
      </c>
      <c r="J238" s="424"/>
    </row>
    <row r="239" spans="7:10" ht="23.25" customHeight="1" x14ac:dyDescent="0.25">
      <c r="G239" s="422" t="str">
        <f>+IF(LEN('OSNOVNA PLAČA'!B239)&gt;0,'OSNOVNA PLAČA'!B239,"")</f>
        <v>A230</v>
      </c>
      <c r="H239" s="423"/>
      <c r="I239" s="423">
        <f ca="1">IF(LEN('1'!B245)&gt;0,'1'!L245,"")</f>
        <v>0</v>
      </c>
      <c r="J239" s="424"/>
    </row>
    <row r="240" spans="7:10" ht="23.25" customHeight="1" x14ac:dyDescent="0.25">
      <c r="G240" s="422" t="str">
        <f>+IF(LEN('OSNOVNA PLAČA'!B240)&gt;0,'OSNOVNA PLAČA'!B240,"")</f>
        <v>A231</v>
      </c>
      <c r="H240" s="423"/>
      <c r="I240" s="423">
        <f ca="1">IF(LEN('1'!B246)&gt;0,'1'!L246,"")</f>
        <v>0</v>
      </c>
      <c r="J240" s="424"/>
    </row>
    <row r="241" spans="7:10" ht="23.25" customHeight="1" x14ac:dyDescent="0.25">
      <c r="G241" s="422" t="str">
        <f>+IF(LEN('OSNOVNA PLAČA'!B241)&gt;0,'OSNOVNA PLAČA'!B241,"")</f>
        <v>A232</v>
      </c>
      <c r="H241" s="423"/>
      <c r="I241" s="423">
        <f ca="1">IF(LEN('1'!B247)&gt;0,'1'!L247,"")</f>
        <v>0</v>
      </c>
      <c r="J241" s="424"/>
    </row>
    <row r="242" spans="7:10" ht="23.25" customHeight="1" x14ac:dyDescent="0.25">
      <c r="G242" s="422" t="str">
        <f>+IF(LEN('OSNOVNA PLAČA'!B242)&gt;0,'OSNOVNA PLAČA'!B242,"")</f>
        <v>A233</v>
      </c>
      <c r="H242" s="423"/>
      <c r="I242" s="423">
        <f ca="1">IF(LEN('1'!B248)&gt;0,'1'!L248,"")</f>
        <v>0</v>
      </c>
      <c r="J242" s="424"/>
    </row>
    <row r="243" spans="7:10" ht="23.25" customHeight="1" x14ac:dyDescent="0.25">
      <c r="G243" s="422" t="str">
        <f>+IF(LEN('OSNOVNA PLAČA'!B243)&gt;0,'OSNOVNA PLAČA'!B243,"")</f>
        <v>A234</v>
      </c>
      <c r="H243" s="423"/>
      <c r="I243" s="423">
        <f ca="1">IF(LEN('1'!B249)&gt;0,'1'!L249,"")</f>
        <v>0</v>
      </c>
      <c r="J243" s="424"/>
    </row>
    <row r="244" spans="7:10" ht="23.25" customHeight="1" x14ac:dyDescent="0.25">
      <c r="G244" s="422" t="str">
        <f>+IF(LEN('OSNOVNA PLAČA'!B244)&gt;0,'OSNOVNA PLAČA'!B244,"")</f>
        <v>A235</v>
      </c>
      <c r="H244" s="423"/>
      <c r="I244" s="423">
        <f ca="1">IF(LEN('1'!B250)&gt;0,'1'!L250,"")</f>
        <v>0</v>
      </c>
      <c r="J244" s="424"/>
    </row>
    <row r="245" spans="7:10" ht="23.25" customHeight="1" x14ac:dyDescent="0.25">
      <c r="G245" s="422" t="str">
        <f>+IF(LEN('OSNOVNA PLAČA'!B245)&gt;0,'OSNOVNA PLAČA'!B245,"")</f>
        <v>A236</v>
      </c>
      <c r="H245" s="423"/>
      <c r="I245" s="423">
        <f ca="1">IF(LEN('1'!B251)&gt;0,'1'!L251,"")</f>
        <v>0</v>
      </c>
      <c r="J245" s="424"/>
    </row>
    <row r="246" spans="7:10" ht="23.25" customHeight="1" x14ac:dyDescent="0.25">
      <c r="G246" s="422" t="str">
        <f>+IF(LEN('OSNOVNA PLAČA'!B246)&gt;0,'OSNOVNA PLAČA'!B246,"")</f>
        <v>A237</v>
      </c>
      <c r="H246" s="423"/>
      <c r="I246" s="423">
        <f ca="1">IF(LEN('1'!B252)&gt;0,'1'!L252,"")</f>
        <v>0</v>
      </c>
      <c r="J246" s="424"/>
    </row>
    <row r="247" spans="7:10" ht="23.25" customHeight="1" x14ac:dyDescent="0.25">
      <c r="G247" s="422" t="str">
        <f>+IF(LEN('OSNOVNA PLAČA'!B247)&gt;0,'OSNOVNA PLAČA'!B247,"")</f>
        <v>A238</v>
      </c>
      <c r="H247" s="423"/>
      <c r="I247" s="423">
        <f ca="1">IF(LEN('1'!B253)&gt;0,'1'!L253,"")</f>
        <v>0</v>
      </c>
      <c r="J247" s="424"/>
    </row>
    <row r="248" spans="7:10" ht="23.25" customHeight="1" x14ac:dyDescent="0.25">
      <c r="G248" s="422" t="str">
        <f>+IF(LEN('OSNOVNA PLAČA'!B248)&gt;0,'OSNOVNA PLAČA'!B248,"")</f>
        <v>A239</v>
      </c>
      <c r="H248" s="423"/>
      <c r="I248" s="423">
        <f ca="1">IF(LEN('1'!B254)&gt;0,'1'!L254,"")</f>
        <v>0</v>
      </c>
      <c r="J248" s="424"/>
    </row>
    <row r="249" spans="7:10" ht="23.25" customHeight="1" x14ac:dyDescent="0.25">
      <c r="G249" s="422" t="str">
        <f>+IF(LEN('OSNOVNA PLAČA'!B249)&gt;0,'OSNOVNA PLAČA'!B249,"")</f>
        <v>A240</v>
      </c>
      <c r="H249" s="423"/>
      <c r="I249" s="423">
        <f ca="1">IF(LEN('1'!B255)&gt;0,'1'!L255,"")</f>
        <v>0</v>
      </c>
      <c r="J249" s="424"/>
    </row>
    <row r="250" spans="7:10" ht="23.25" customHeight="1" x14ac:dyDescent="0.25">
      <c r="G250" s="422" t="str">
        <f>+IF(LEN('OSNOVNA PLAČA'!B250)&gt;0,'OSNOVNA PLAČA'!B250,"")</f>
        <v>A241</v>
      </c>
      <c r="H250" s="423"/>
      <c r="I250" s="423">
        <f ca="1">IF(LEN('1'!B256)&gt;0,'1'!L256,"")</f>
        <v>0</v>
      </c>
      <c r="J250" s="424"/>
    </row>
    <row r="251" spans="7:10" ht="23.25" customHeight="1" x14ac:dyDescent="0.25">
      <c r="G251" s="422" t="str">
        <f>+IF(LEN('OSNOVNA PLAČA'!B251)&gt;0,'OSNOVNA PLAČA'!B251,"")</f>
        <v>A242</v>
      </c>
      <c r="H251" s="423"/>
      <c r="I251" s="423">
        <f ca="1">IF(LEN('1'!B257)&gt;0,'1'!L257,"")</f>
        <v>0</v>
      </c>
      <c r="J251" s="424"/>
    </row>
    <row r="252" spans="7:10" ht="23.25" customHeight="1" x14ac:dyDescent="0.25">
      <c r="G252" s="422" t="str">
        <f>+IF(LEN('OSNOVNA PLAČA'!B252)&gt;0,'OSNOVNA PLAČA'!B252,"")</f>
        <v>A243</v>
      </c>
      <c r="H252" s="423"/>
      <c r="I252" s="423">
        <f ca="1">IF(LEN('1'!B258)&gt;0,'1'!L258,"")</f>
        <v>0</v>
      </c>
      <c r="J252" s="424"/>
    </row>
    <row r="253" spans="7:10" ht="23.25" customHeight="1" x14ac:dyDescent="0.25">
      <c r="G253" s="422" t="str">
        <f>+IF(LEN('OSNOVNA PLAČA'!B253)&gt;0,'OSNOVNA PLAČA'!B253,"")</f>
        <v>A244</v>
      </c>
      <c r="H253" s="423"/>
      <c r="I253" s="423">
        <f ca="1">IF(LEN('1'!B259)&gt;0,'1'!L259,"")</f>
        <v>0</v>
      </c>
      <c r="J253" s="424"/>
    </row>
    <row r="254" spans="7:10" ht="23.25" customHeight="1" x14ac:dyDescent="0.25">
      <c r="G254" s="422" t="str">
        <f>+IF(LEN('OSNOVNA PLAČA'!B254)&gt;0,'OSNOVNA PLAČA'!B254,"")</f>
        <v>A245</v>
      </c>
      <c r="H254" s="423"/>
      <c r="I254" s="423">
        <f ca="1">IF(LEN('1'!B260)&gt;0,'1'!L260,"")</f>
        <v>0</v>
      </c>
      <c r="J254" s="424"/>
    </row>
    <row r="255" spans="7:10" ht="23.25" customHeight="1" x14ac:dyDescent="0.25">
      <c r="G255" s="422" t="str">
        <f>+IF(LEN('OSNOVNA PLAČA'!B255)&gt;0,'OSNOVNA PLAČA'!B255,"")</f>
        <v>A246</v>
      </c>
      <c r="H255" s="423"/>
      <c r="I255" s="423">
        <f ca="1">IF(LEN('1'!B261)&gt;0,'1'!L261,"")</f>
        <v>0</v>
      </c>
      <c r="J255" s="424"/>
    </row>
    <row r="256" spans="7:10" ht="23.25" customHeight="1" x14ac:dyDescent="0.25">
      <c r="G256" s="422" t="str">
        <f>+IF(LEN('OSNOVNA PLAČA'!B256)&gt;0,'OSNOVNA PLAČA'!B256,"")</f>
        <v>A247</v>
      </c>
      <c r="H256" s="423"/>
      <c r="I256" s="423">
        <f ca="1">IF(LEN('1'!B262)&gt;0,'1'!L262,"")</f>
        <v>0</v>
      </c>
      <c r="J256" s="424"/>
    </row>
    <row r="257" spans="7:10" ht="23.25" customHeight="1" x14ac:dyDescent="0.25">
      <c r="G257" s="422" t="str">
        <f>+IF(LEN('OSNOVNA PLAČA'!B257)&gt;0,'OSNOVNA PLAČA'!B257,"")</f>
        <v>A248</v>
      </c>
      <c r="H257" s="423"/>
      <c r="I257" s="423">
        <f ca="1">IF(LEN('1'!B263)&gt;0,'1'!L263,"")</f>
        <v>0</v>
      </c>
      <c r="J257" s="424"/>
    </row>
    <row r="258" spans="7:10" ht="23.25" customHeight="1" x14ac:dyDescent="0.25">
      <c r="G258" s="422" t="str">
        <f>+IF(LEN('OSNOVNA PLAČA'!B258)&gt;0,'OSNOVNA PLAČA'!B258,"")</f>
        <v>A249</v>
      </c>
      <c r="H258" s="423"/>
      <c r="I258" s="423">
        <f ca="1">IF(LEN('1'!B264)&gt;0,'1'!L264,"")</f>
        <v>0</v>
      </c>
      <c r="J258" s="424"/>
    </row>
    <row r="259" spans="7:10" ht="23.25" customHeight="1" thickBot="1" x14ac:dyDescent="0.3">
      <c r="G259" s="431" t="str">
        <f>+IF(LEN('OSNOVNA PLAČA'!B259)&gt;0,'OSNOVNA PLAČA'!B259,"")</f>
        <v>A250</v>
      </c>
      <c r="H259" s="432"/>
      <c r="I259" s="432">
        <f ca="1">IF(LEN('1'!B265)&gt;0,'1'!L265,"")</f>
        <v>0</v>
      </c>
      <c r="J259" s="433"/>
    </row>
  </sheetData>
  <mergeCells count="502">
    <mergeCell ref="G258:H258"/>
    <mergeCell ref="I258:J258"/>
    <mergeCell ref="G259:H259"/>
    <mergeCell ref="I259:J259"/>
    <mergeCell ref="G255:H255"/>
    <mergeCell ref="I255:J255"/>
    <mergeCell ref="G256:H256"/>
    <mergeCell ref="I256:J256"/>
    <mergeCell ref="G257:H257"/>
    <mergeCell ref="I257:J257"/>
    <mergeCell ref="G252:H252"/>
    <mergeCell ref="I252:J252"/>
    <mergeCell ref="G253:H253"/>
    <mergeCell ref="I253:J253"/>
    <mergeCell ref="G254:H254"/>
    <mergeCell ref="I254:J254"/>
    <mergeCell ref="G249:H249"/>
    <mergeCell ref="I249:J249"/>
    <mergeCell ref="G250:H250"/>
    <mergeCell ref="I250:J250"/>
    <mergeCell ref="G251:H251"/>
    <mergeCell ref="I251:J251"/>
    <mergeCell ref="G246:H246"/>
    <mergeCell ref="I246:J246"/>
    <mergeCell ref="G247:H247"/>
    <mergeCell ref="I247:J247"/>
    <mergeCell ref="G248:H248"/>
    <mergeCell ref="I248:J248"/>
    <mergeCell ref="G243:H243"/>
    <mergeCell ref="I243:J243"/>
    <mergeCell ref="G244:H244"/>
    <mergeCell ref="I244:J244"/>
    <mergeCell ref="G245:H245"/>
    <mergeCell ref="I245:J245"/>
    <mergeCell ref="G240:H240"/>
    <mergeCell ref="I240:J240"/>
    <mergeCell ref="G241:H241"/>
    <mergeCell ref="I241:J241"/>
    <mergeCell ref="G242:H242"/>
    <mergeCell ref="I242:J242"/>
    <mergeCell ref="G237:H237"/>
    <mergeCell ref="I237:J237"/>
    <mergeCell ref="G238:H238"/>
    <mergeCell ref="I238:J238"/>
    <mergeCell ref="G239:H239"/>
    <mergeCell ref="I239:J239"/>
    <mergeCell ref="G234:H234"/>
    <mergeCell ref="I234:J234"/>
    <mergeCell ref="G235:H235"/>
    <mergeCell ref="I235:J235"/>
    <mergeCell ref="G236:H236"/>
    <mergeCell ref="I236:J236"/>
    <mergeCell ref="G231:H231"/>
    <mergeCell ref="I231:J231"/>
    <mergeCell ref="G232:H232"/>
    <mergeCell ref="I232:J232"/>
    <mergeCell ref="G233:H233"/>
    <mergeCell ref="I233:J233"/>
    <mergeCell ref="G228:H228"/>
    <mergeCell ref="I228:J228"/>
    <mergeCell ref="G229:H229"/>
    <mergeCell ref="I229:J229"/>
    <mergeCell ref="G230:H230"/>
    <mergeCell ref="I230:J230"/>
    <mergeCell ref="G225:H225"/>
    <mergeCell ref="I225:J225"/>
    <mergeCell ref="G226:H226"/>
    <mergeCell ref="I226:J226"/>
    <mergeCell ref="G227:H227"/>
    <mergeCell ref="I227:J227"/>
    <mergeCell ref="G222:H222"/>
    <mergeCell ref="I222:J222"/>
    <mergeCell ref="G223:H223"/>
    <mergeCell ref="I223:J223"/>
    <mergeCell ref="G224:H224"/>
    <mergeCell ref="I224:J224"/>
    <mergeCell ref="G219:H219"/>
    <mergeCell ref="I219:J219"/>
    <mergeCell ref="G220:H220"/>
    <mergeCell ref="I220:J220"/>
    <mergeCell ref="G221:H221"/>
    <mergeCell ref="I221:J221"/>
    <mergeCell ref="G216:H216"/>
    <mergeCell ref="I216:J216"/>
    <mergeCell ref="G217:H217"/>
    <mergeCell ref="I217:J217"/>
    <mergeCell ref="G218:H218"/>
    <mergeCell ref="I218:J218"/>
    <mergeCell ref="G213:H213"/>
    <mergeCell ref="I213:J213"/>
    <mergeCell ref="G214:H214"/>
    <mergeCell ref="I214:J214"/>
    <mergeCell ref="G215:H215"/>
    <mergeCell ref="I215:J215"/>
    <mergeCell ref="G210:H210"/>
    <mergeCell ref="I210:J210"/>
    <mergeCell ref="G211:H211"/>
    <mergeCell ref="I211:J211"/>
    <mergeCell ref="G212:H212"/>
    <mergeCell ref="I212:J212"/>
    <mergeCell ref="G207:H207"/>
    <mergeCell ref="I207:J207"/>
    <mergeCell ref="G208:H208"/>
    <mergeCell ref="I208:J208"/>
    <mergeCell ref="G209:H209"/>
    <mergeCell ref="I209:J209"/>
    <mergeCell ref="G204:H204"/>
    <mergeCell ref="I204:J204"/>
    <mergeCell ref="G205:H205"/>
    <mergeCell ref="I205:J205"/>
    <mergeCell ref="G206:H206"/>
    <mergeCell ref="I206:J206"/>
    <mergeCell ref="G201:H201"/>
    <mergeCell ref="I201:J201"/>
    <mergeCell ref="G202:H202"/>
    <mergeCell ref="I202:J202"/>
    <mergeCell ref="G203:H203"/>
    <mergeCell ref="I203:J203"/>
    <mergeCell ref="G198:H198"/>
    <mergeCell ref="I198:J198"/>
    <mergeCell ref="G199:H199"/>
    <mergeCell ref="I199:J199"/>
    <mergeCell ref="G200:H200"/>
    <mergeCell ref="I200:J200"/>
    <mergeCell ref="G195:H195"/>
    <mergeCell ref="I195:J195"/>
    <mergeCell ref="G196:H196"/>
    <mergeCell ref="I196:J196"/>
    <mergeCell ref="G197:H197"/>
    <mergeCell ref="I197:J197"/>
    <mergeCell ref="G192:H192"/>
    <mergeCell ref="I192:J192"/>
    <mergeCell ref="G193:H193"/>
    <mergeCell ref="I193:J193"/>
    <mergeCell ref="G194:H194"/>
    <mergeCell ref="I194:J194"/>
    <mergeCell ref="G189:H189"/>
    <mergeCell ref="I189:J189"/>
    <mergeCell ref="G190:H190"/>
    <mergeCell ref="I190:J190"/>
    <mergeCell ref="G191:H191"/>
    <mergeCell ref="I191:J191"/>
    <mergeCell ref="G186:H186"/>
    <mergeCell ref="I186:J186"/>
    <mergeCell ref="G187:H187"/>
    <mergeCell ref="I187:J187"/>
    <mergeCell ref="G188:H188"/>
    <mergeCell ref="I188:J188"/>
    <mergeCell ref="G183:H183"/>
    <mergeCell ref="I183:J183"/>
    <mergeCell ref="G184:H184"/>
    <mergeCell ref="I184:J184"/>
    <mergeCell ref="G185:H185"/>
    <mergeCell ref="I185:J185"/>
    <mergeCell ref="G180:H180"/>
    <mergeCell ref="I180:J180"/>
    <mergeCell ref="G181:H181"/>
    <mergeCell ref="I181:J181"/>
    <mergeCell ref="G182:H182"/>
    <mergeCell ref="I182:J182"/>
    <mergeCell ref="G177:H177"/>
    <mergeCell ref="I177:J177"/>
    <mergeCell ref="G178:H178"/>
    <mergeCell ref="I178:J178"/>
    <mergeCell ref="G179:H179"/>
    <mergeCell ref="I179:J179"/>
    <mergeCell ref="G174:H174"/>
    <mergeCell ref="I174:J174"/>
    <mergeCell ref="G175:H175"/>
    <mergeCell ref="I175:J175"/>
    <mergeCell ref="G176:H176"/>
    <mergeCell ref="I176:J176"/>
    <mergeCell ref="G171:H171"/>
    <mergeCell ref="I171:J171"/>
    <mergeCell ref="G172:H172"/>
    <mergeCell ref="I172:J172"/>
    <mergeCell ref="G173:H173"/>
    <mergeCell ref="I173:J173"/>
    <mergeCell ref="G168:H168"/>
    <mergeCell ref="I168:J168"/>
    <mergeCell ref="G169:H169"/>
    <mergeCell ref="I169:J169"/>
    <mergeCell ref="G170:H170"/>
    <mergeCell ref="I170:J170"/>
    <mergeCell ref="G165:H165"/>
    <mergeCell ref="I165:J165"/>
    <mergeCell ref="G166:H166"/>
    <mergeCell ref="I166:J166"/>
    <mergeCell ref="G167:H167"/>
    <mergeCell ref="I167:J167"/>
    <mergeCell ref="G162:H162"/>
    <mergeCell ref="I162:J162"/>
    <mergeCell ref="G163:H163"/>
    <mergeCell ref="I163:J163"/>
    <mergeCell ref="G164:H164"/>
    <mergeCell ref="I164:J164"/>
    <mergeCell ref="G159:H159"/>
    <mergeCell ref="I159:J159"/>
    <mergeCell ref="G160:H160"/>
    <mergeCell ref="I160:J160"/>
    <mergeCell ref="G161:H161"/>
    <mergeCell ref="I161:J161"/>
    <mergeCell ref="G156:H156"/>
    <mergeCell ref="I156:J156"/>
    <mergeCell ref="G157:H157"/>
    <mergeCell ref="I157:J157"/>
    <mergeCell ref="G158:H158"/>
    <mergeCell ref="I158:J158"/>
    <mergeCell ref="G153:H153"/>
    <mergeCell ref="I153:J153"/>
    <mergeCell ref="G154:H154"/>
    <mergeCell ref="I154:J154"/>
    <mergeCell ref="G155:H155"/>
    <mergeCell ref="I155:J155"/>
    <mergeCell ref="G150:H150"/>
    <mergeCell ref="I150:J150"/>
    <mergeCell ref="G151:H151"/>
    <mergeCell ref="I151:J151"/>
    <mergeCell ref="G152:H152"/>
    <mergeCell ref="I152:J152"/>
    <mergeCell ref="G147:H147"/>
    <mergeCell ref="I147:J147"/>
    <mergeCell ref="G148:H148"/>
    <mergeCell ref="I148:J148"/>
    <mergeCell ref="G149:H149"/>
    <mergeCell ref="I149:J149"/>
    <mergeCell ref="G144:H144"/>
    <mergeCell ref="I144:J144"/>
    <mergeCell ref="G145:H145"/>
    <mergeCell ref="I145:J145"/>
    <mergeCell ref="G146:H146"/>
    <mergeCell ref="I146:J146"/>
    <mergeCell ref="G141:H141"/>
    <mergeCell ref="I141:J141"/>
    <mergeCell ref="G142:H142"/>
    <mergeCell ref="I142:J142"/>
    <mergeCell ref="G143:H143"/>
    <mergeCell ref="I143:J143"/>
    <mergeCell ref="G138:H138"/>
    <mergeCell ref="I138:J138"/>
    <mergeCell ref="G139:H139"/>
    <mergeCell ref="I139:J139"/>
    <mergeCell ref="G140:H140"/>
    <mergeCell ref="I140:J140"/>
    <mergeCell ref="G135:H135"/>
    <mergeCell ref="I135:J135"/>
    <mergeCell ref="G136:H136"/>
    <mergeCell ref="I136:J136"/>
    <mergeCell ref="G137:H137"/>
    <mergeCell ref="I137:J137"/>
    <mergeCell ref="G132:H132"/>
    <mergeCell ref="I132:J132"/>
    <mergeCell ref="G133:H133"/>
    <mergeCell ref="I133:J133"/>
    <mergeCell ref="G134:H134"/>
    <mergeCell ref="I134:J134"/>
    <mergeCell ref="G129:H129"/>
    <mergeCell ref="I129:J129"/>
    <mergeCell ref="G130:H130"/>
    <mergeCell ref="I130:J130"/>
    <mergeCell ref="G131:H131"/>
    <mergeCell ref="I131:J131"/>
    <mergeCell ref="G126:H126"/>
    <mergeCell ref="I126:J126"/>
    <mergeCell ref="G127:H127"/>
    <mergeCell ref="I127:J127"/>
    <mergeCell ref="G128:H128"/>
    <mergeCell ref="I128:J128"/>
    <mergeCell ref="G123:H123"/>
    <mergeCell ref="I123:J123"/>
    <mergeCell ref="G124:H124"/>
    <mergeCell ref="I124:J124"/>
    <mergeCell ref="G125:H125"/>
    <mergeCell ref="I125:J125"/>
    <mergeCell ref="G120:H120"/>
    <mergeCell ref="I120:J120"/>
    <mergeCell ref="G121:H121"/>
    <mergeCell ref="I121:J121"/>
    <mergeCell ref="G122:H122"/>
    <mergeCell ref="I122:J122"/>
    <mergeCell ref="G117:H117"/>
    <mergeCell ref="I117:J117"/>
    <mergeCell ref="G118:H118"/>
    <mergeCell ref="I118:J118"/>
    <mergeCell ref="G119:H119"/>
    <mergeCell ref="I119:J119"/>
    <mergeCell ref="G114:H114"/>
    <mergeCell ref="I114:J114"/>
    <mergeCell ref="G115:H115"/>
    <mergeCell ref="I115:J115"/>
    <mergeCell ref="G116:H116"/>
    <mergeCell ref="I116:J116"/>
    <mergeCell ref="G111:H111"/>
    <mergeCell ref="I111:J111"/>
    <mergeCell ref="G112:H112"/>
    <mergeCell ref="I112:J112"/>
    <mergeCell ref="G113:H113"/>
    <mergeCell ref="I113:J113"/>
    <mergeCell ref="G108:H108"/>
    <mergeCell ref="I108:J108"/>
    <mergeCell ref="G109:H109"/>
    <mergeCell ref="I109:J109"/>
    <mergeCell ref="G110:H110"/>
    <mergeCell ref="I110:J110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99:H99"/>
    <mergeCell ref="I99:J99"/>
    <mergeCell ref="G100:H100"/>
    <mergeCell ref="I100:J100"/>
    <mergeCell ref="G101:H101"/>
    <mergeCell ref="I101:J101"/>
    <mergeCell ref="G96:H96"/>
    <mergeCell ref="I96:J96"/>
    <mergeCell ref="G97:H97"/>
    <mergeCell ref="I97:J97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81:H81"/>
    <mergeCell ref="I81:J81"/>
    <mergeCell ref="G82:H82"/>
    <mergeCell ref="I82:J82"/>
    <mergeCell ref="G83:H83"/>
    <mergeCell ref="I83:J83"/>
    <mergeCell ref="G78:H78"/>
    <mergeCell ref="I78:J78"/>
    <mergeCell ref="G79:H79"/>
    <mergeCell ref="I79:J79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63:H63"/>
    <mergeCell ref="I63:J63"/>
    <mergeCell ref="G64:H64"/>
    <mergeCell ref="I64:J64"/>
    <mergeCell ref="G65:H65"/>
    <mergeCell ref="I65:J65"/>
    <mergeCell ref="G60:H60"/>
    <mergeCell ref="I60:J60"/>
    <mergeCell ref="G61:H61"/>
    <mergeCell ref="I61:J61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45:H45"/>
    <mergeCell ref="I45:J45"/>
    <mergeCell ref="G46:H46"/>
    <mergeCell ref="I46:J46"/>
    <mergeCell ref="G47:H47"/>
    <mergeCell ref="I47:J47"/>
    <mergeCell ref="G42:H42"/>
    <mergeCell ref="I42:J42"/>
    <mergeCell ref="G43:H43"/>
    <mergeCell ref="I43:J43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27:H27"/>
    <mergeCell ref="I27:J27"/>
    <mergeCell ref="G28:H28"/>
    <mergeCell ref="I28:J28"/>
    <mergeCell ref="G29:H29"/>
    <mergeCell ref="I29:J29"/>
    <mergeCell ref="G24:H24"/>
    <mergeCell ref="I24:J24"/>
    <mergeCell ref="G25:H25"/>
    <mergeCell ref="I25:J25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9:H9"/>
    <mergeCell ref="I9:J9"/>
    <mergeCell ref="G10:H10"/>
    <mergeCell ref="I10:J10"/>
    <mergeCell ref="G11:H11"/>
    <mergeCell ref="I11:J1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094B0-F7EE-4A22-9CEB-411D8CC67BB1}">
  <dimension ref="G1:J259"/>
  <sheetViews>
    <sheetView zoomScaleNormal="100" workbookViewId="0"/>
  </sheetViews>
  <sheetFormatPr defaultRowHeight="13.2" x14ac:dyDescent="0.25"/>
  <cols>
    <col min="1" max="5" width="2.6640625" customWidth="1"/>
    <col min="8" max="8" width="41.109375" customWidth="1"/>
    <col min="9" max="9" width="25.5546875" customWidth="1"/>
    <col min="10" max="10" width="39.109375" customWidth="1"/>
  </cols>
  <sheetData>
    <row r="1" spans="7:10" ht="8.25" customHeight="1" x14ac:dyDescent="0.25"/>
    <row r="2" spans="7:10" ht="8.25" customHeight="1" x14ac:dyDescent="0.25"/>
    <row r="3" spans="7:10" ht="8.25" customHeight="1" x14ac:dyDescent="0.25"/>
    <row r="4" spans="7:10" ht="8.25" customHeight="1" x14ac:dyDescent="0.25"/>
    <row r="5" spans="7:10" ht="8.25" customHeight="1" x14ac:dyDescent="0.25"/>
    <row r="6" spans="7:10" ht="23.25" customHeight="1" x14ac:dyDescent="0.25">
      <c r="G6" s="237" t="s">
        <v>399</v>
      </c>
    </row>
    <row r="8" spans="7:10" ht="23.25" customHeight="1" thickBot="1" x14ac:dyDescent="0.3">
      <c r="G8" s="237" t="str">
        <f>"OBDOBJE: februar " &amp; 'OSNOVNA PLAČA'!D5</f>
        <v>OBDOBJE: februar 2024</v>
      </c>
    </row>
    <row r="9" spans="7:10" ht="23.25" customHeight="1" thickBot="1" x14ac:dyDescent="0.3">
      <c r="G9" s="425" t="s">
        <v>2</v>
      </c>
      <c r="H9" s="426"/>
      <c r="I9" s="426" t="s">
        <v>400</v>
      </c>
      <c r="J9" s="427"/>
    </row>
    <row r="10" spans="7:10" ht="23.25" customHeight="1" x14ac:dyDescent="0.25">
      <c r="G10" s="428" t="str">
        <f>+IF(LEN('OSNOVNA PLAČA'!B10)&gt;0,'OSNOVNA PLAČA'!B10,"")</f>
        <v>A1</v>
      </c>
      <c r="H10" s="429"/>
      <c r="I10" s="429">
        <f ca="1">IF(LEN('2'!B16)&gt;0,'2'!L16,"")</f>
        <v>5</v>
      </c>
      <c r="J10" s="430"/>
    </row>
    <row r="11" spans="7:10" ht="23.25" customHeight="1" x14ac:dyDescent="0.25">
      <c r="G11" s="422" t="str">
        <f>+IF(LEN('OSNOVNA PLAČA'!B11)&gt;0,'OSNOVNA PLAČA'!B11,"")</f>
        <v>A2</v>
      </c>
      <c r="H11" s="423"/>
      <c r="I11" s="423">
        <f ca="1">IF(LEN('2'!B17)&gt;0,'2'!L17,"")</f>
        <v>0</v>
      </c>
      <c r="J11" s="424"/>
    </row>
    <row r="12" spans="7:10" ht="23.25" customHeight="1" x14ac:dyDescent="0.25">
      <c r="G12" s="422" t="str">
        <f>+IF(LEN('OSNOVNA PLAČA'!B12)&gt;0,'OSNOVNA PLAČA'!B12,"")</f>
        <v>A3</v>
      </c>
      <c r="H12" s="423"/>
      <c r="I12" s="423">
        <f ca="1">IF(LEN('2'!B18)&gt;0,'2'!L18,"")</f>
        <v>2</v>
      </c>
      <c r="J12" s="424"/>
    </row>
    <row r="13" spans="7:10" ht="23.25" customHeight="1" x14ac:dyDescent="0.25">
      <c r="G13" s="422" t="str">
        <f>+IF(LEN('OSNOVNA PLAČA'!B13)&gt;0,'OSNOVNA PLAČA'!B13,"")</f>
        <v>A4</v>
      </c>
      <c r="H13" s="423"/>
      <c r="I13" s="423">
        <f ca="1">IF(LEN('2'!B19)&gt;0,'2'!L19,"")</f>
        <v>0</v>
      </c>
      <c r="J13" s="424"/>
    </row>
    <row r="14" spans="7:10" ht="23.25" customHeight="1" x14ac:dyDescent="0.25">
      <c r="G14" s="422" t="str">
        <f>+IF(LEN('OSNOVNA PLAČA'!B14)&gt;0,'OSNOVNA PLAČA'!B14,"")</f>
        <v>A5</v>
      </c>
      <c r="H14" s="423"/>
      <c r="I14" s="423">
        <f ca="1">IF(LEN('2'!B20)&gt;0,'2'!L20,"")</f>
        <v>0</v>
      </c>
      <c r="J14" s="424"/>
    </row>
    <row r="15" spans="7:10" ht="23.25" customHeight="1" x14ac:dyDescent="0.25">
      <c r="G15" s="422" t="str">
        <f>+IF(LEN('OSNOVNA PLAČA'!B15)&gt;0,'OSNOVNA PLAČA'!B15,"")</f>
        <v>A6</v>
      </c>
      <c r="H15" s="423"/>
      <c r="I15" s="423">
        <f ca="1">IF(LEN('2'!B21)&gt;0,'2'!L21,"")</f>
        <v>0</v>
      </c>
      <c r="J15" s="424"/>
    </row>
    <row r="16" spans="7:10" ht="23.25" customHeight="1" x14ac:dyDescent="0.25">
      <c r="G16" s="422" t="str">
        <f>+IF(LEN('OSNOVNA PLAČA'!B16)&gt;0,'OSNOVNA PLAČA'!B16,"")</f>
        <v>A7</v>
      </c>
      <c r="H16" s="423"/>
      <c r="I16" s="423">
        <f ca="1">IF(LEN('2'!B22)&gt;0,'2'!L22,"")</f>
        <v>0</v>
      </c>
      <c r="J16" s="424"/>
    </row>
    <row r="17" spans="7:10" ht="23.25" customHeight="1" x14ac:dyDescent="0.25">
      <c r="G17" s="422" t="str">
        <f>+IF(LEN('OSNOVNA PLAČA'!B17)&gt;0,'OSNOVNA PLAČA'!B17,"")</f>
        <v>A8</v>
      </c>
      <c r="H17" s="423"/>
      <c r="I17" s="423">
        <f ca="1">IF(LEN('2'!B23)&gt;0,'2'!L23,"")</f>
        <v>0</v>
      </c>
      <c r="J17" s="424"/>
    </row>
    <row r="18" spans="7:10" ht="23.25" customHeight="1" x14ac:dyDescent="0.25">
      <c r="G18" s="422" t="str">
        <f>+IF(LEN('OSNOVNA PLAČA'!B18)&gt;0,'OSNOVNA PLAČA'!B18,"")</f>
        <v>A9</v>
      </c>
      <c r="H18" s="423"/>
      <c r="I18" s="423">
        <f ca="1">IF(LEN('2'!B24)&gt;0,'2'!L24,"")</f>
        <v>0</v>
      </c>
      <c r="J18" s="424"/>
    </row>
    <row r="19" spans="7:10" ht="23.25" customHeight="1" x14ac:dyDescent="0.25">
      <c r="G19" s="422" t="str">
        <f>+IF(LEN('OSNOVNA PLAČA'!B19)&gt;0,'OSNOVNA PLAČA'!B19,"")</f>
        <v>A10</v>
      </c>
      <c r="H19" s="423"/>
      <c r="I19" s="423">
        <f ca="1">IF(LEN('2'!B25)&gt;0,'2'!L25,"")</f>
        <v>0</v>
      </c>
      <c r="J19" s="424"/>
    </row>
    <row r="20" spans="7:10" ht="23.25" customHeight="1" x14ac:dyDescent="0.25">
      <c r="G20" s="422" t="str">
        <f>+IF(LEN('OSNOVNA PLAČA'!B20)&gt;0,'OSNOVNA PLAČA'!B20,"")</f>
        <v>A11</v>
      </c>
      <c r="H20" s="423"/>
      <c r="I20" s="423">
        <f ca="1">IF(LEN('2'!B26)&gt;0,'2'!L26,"")</f>
        <v>3</v>
      </c>
      <c r="J20" s="424"/>
    </row>
    <row r="21" spans="7:10" ht="23.25" customHeight="1" x14ac:dyDescent="0.25">
      <c r="G21" s="422" t="str">
        <f>+IF(LEN('OSNOVNA PLAČA'!B21)&gt;0,'OSNOVNA PLAČA'!B21,"")</f>
        <v>A12</v>
      </c>
      <c r="H21" s="423"/>
      <c r="I21" s="423">
        <f ca="1">IF(LEN('2'!B27)&gt;0,'2'!L27,"")</f>
        <v>0</v>
      </c>
      <c r="J21" s="424"/>
    </row>
    <row r="22" spans="7:10" ht="23.25" customHeight="1" x14ac:dyDescent="0.25">
      <c r="G22" s="422" t="str">
        <f>+IF(LEN('OSNOVNA PLAČA'!B22)&gt;0,'OSNOVNA PLAČA'!B22,"")</f>
        <v>A13</v>
      </c>
      <c r="H22" s="423"/>
      <c r="I22" s="423">
        <f ca="1">IF(LEN('2'!B28)&gt;0,'2'!L28,"")</f>
        <v>0</v>
      </c>
      <c r="J22" s="424"/>
    </row>
    <row r="23" spans="7:10" ht="23.25" customHeight="1" x14ac:dyDescent="0.25">
      <c r="G23" s="422" t="str">
        <f>+IF(LEN('OSNOVNA PLAČA'!B23)&gt;0,'OSNOVNA PLAČA'!B23,"")</f>
        <v>A14</v>
      </c>
      <c r="H23" s="423"/>
      <c r="I23" s="423">
        <f ca="1">IF(LEN('2'!B29)&gt;0,'2'!L29,"")</f>
        <v>0</v>
      </c>
      <c r="J23" s="424"/>
    </row>
    <row r="24" spans="7:10" ht="23.25" customHeight="1" x14ac:dyDescent="0.25">
      <c r="G24" s="422" t="str">
        <f>+IF(LEN('OSNOVNA PLAČA'!B24)&gt;0,'OSNOVNA PLAČA'!B24,"")</f>
        <v>A15</v>
      </c>
      <c r="H24" s="423"/>
      <c r="I24" s="423">
        <f ca="1">IF(LEN('2'!B30)&gt;0,'2'!L30,"")</f>
        <v>0</v>
      </c>
      <c r="J24" s="424"/>
    </row>
    <row r="25" spans="7:10" ht="23.25" customHeight="1" x14ac:dyDescent="0.25">
      <c r="G25" s="422" t="str">
        <f>+IF(LEN('OSNOVNA PLAČA'!B25)&gt;0,'OSNOVNA PLAČA'!B25,"")</f>
        <v>A16</v>
      </c>
      <c r="H25" s="423"/>
      <c r="I25" s="423">
        <f ca="1">IF(LEN('2'!B31)&gt;0,'2'!L31,"")</f>
        <v>0</v>
      </c>
      <c r="J25" s="424"/>
    </row>
    <row r="26" spans="7:10" ht="23.25" customHeight="1" x14ac:dyDescent="0.25">
      <c r="G26" s="422" t="str">
        <f>+IF(LEN('OSNOVNA PLAČA'!B26)&gt;0,'OSNOVNA PLAČA'!B26,"")</f>
        <v>A17</v>
      </c>
      <c r="H26" s="423"/>
      <c r="I26" s="423">
        <f ca="1">IF(LEN('2'!B32)&gt;0,'2'!L32,"")</f>
        <v>0</v>
      </c>
      <c r="J26" s="424"/>
    </row>
    <row r="27" spans="7:10" ht="23.25" customHeight="1" x14ac:dyDescent="0.25">
      <c r="G27" s="422" t="str">
        <f>+IF(LEN('OSNOVNA PLAČA'!B27)&gt;0,'OSNOVNA PLAČA'!B27,"")</f>
        <v>A18</v>
      </c>
      <c r="H27" s="423"/>
      <c r="I27" s="423">
        <f ca="1">IF(LEN('2'!B33)&gt;0,'2'!L33,"")</f>
        <v>0</v>
      </c>
      <c r="J27" s="424"/>
    </row>
    <row r="28" spans="7:10" ht="23.25" customHeight="1" x14ac:dyDescent="0.25">
      <c r="G28" s="422" t="str">
        <f>+IF(LEN('OSNOVNA PLAČA'!B28)&gt;0,'OSNOVNA PLAČA'!B28,"")</f>
        <v>A19</v>
      </c>
      <c r="H28" s="423"/>
      <c r="I28" s="423">
        <f ca="1">IF(LEN('2'!B34)&gt;0,'2'!L34,"")</f>
        <v>0</v>
      </c>
      <c r="J28" s="424"/>
    </row>
    <row r="29" spans="7:10" ht="23.25" customHeight="1" x14ac:dyDescent="0.25">
      <c r="G29" s="422" t="str">
        <f>+IF(LEN('OSNOVNA PLAČA'!B29)&gt;0,'OSNOVNA PLAČA'!B29,"")</f>
        <v>A20</v>
      </c>
      <c r="H29" s="423"/>
      <c r="I29" s="423">
        <f ca="1">IF(LEN('2'!B35)&gt;0,'2'!L35,"")</f>
        <v>0</v>
      </c>
      <c r="J29" s="424"/>
    </row>
    <row r="30" spans="7:10" ht="23.25" customHeight="1" x14ac:dyDescent="0.25">
      <c r="G30" s="422" t="str">
        <f>+IF(LEN('OSNOVNA PLAČA'!B30)&gt;0,'OSNOVNA PLAČA'!B30,"")</f>
        <v>A21</v>
      </c>
      <c r="H30" s="423"/>
      <c r="I30" s="423">
        <f ca="1">IF(LEN('2'!B36)&gt;0,'2'!L36,"")</f>
        <v>0</v>
      </c>
      <c r="J30" s="424"/>
    </row>
    <row r="31" spans="7:10" ht="23.25" customHeight="1" x14ac:dyDescent="0.25">
      <c r="G31" s="422" t="str">
        <f>+IF(LEN('OSNOVNA PLAČA'!B31)&gt;0,'OSNOVNA PLAČA'!B31,"")</f>
        <v>A22</v>
      </c>
      <c r="H31" s="423"/>
      <c r="I31" s="423">
        <f ca="1">IF(LEN('2'!B37)&gt;0,'2'!L37,"")</f>
        <v>0</v>
      </c>
      <c r="J31" s="424"/>
    </row>
    <row r="32" spans="7:10" ht="23.25" customHeight="1" x14ac:dyDescent="0.25">
      <c r="G32" s="422" t="str">
        <f>+IF(LEN('OSNOVNA PLAČA'!B32)&gt;0,'OSNOVNA PLAČA'!B32,"")</f>
        <v>A23</v>
      </c>
      <c r="H32" s="423"/>
      <c r="I32" s="423">
        <f ca="1">IF(LEN('2'!B38)&gt;0,'2'!L38,"")</f>
        <v>0</v>
      </c>
      <c r="J32" s="424"/>
    </row>
    <row r="33" spans="7:10" ht="23.25" customHeight="1" x14ac:dyDescent="0.25">
      <c r="G33" s="422" t="str">
        <f>+IF(LEN('OSNOVNA PLAČA'!B33)&gt;0,'OSNOVNA PLAČA'!B33,"")</f>
        <v>A24</v>
      </c>
      <c r="H33" s="423"/>
      <c r="I33" s="423">
        <f ca="1">IF(LEN('2'!B39)&gt;0,'2'!L39,"")</f>
        <v>0</v>
      </c>
      <c r="J33" s="424"/>
    </row>
    <row r="34" spans="7:10" ht="23.25" customHeight="1" x14ac:dyDescent="0.25">
      <c r="G34" s="422" t="str">
        <f>+IF(LEN('OSNOVNA PLAČA'!B34)&gt;0,'OSNOVNA PLAČA'!B34,"")</f>
        <v>A25</v>
      </c>
      <c r="H34" s="423"/>
      <c r="I34" s="423">
        <f ca="1">IF(LEN('2'!B40)&gt;0,'2'!L40,"")</f>
        <v>0</v>
      </c>
      <c r="J34" s="424"/>
    </row>
    <row r="35" spans="7:10" ht="23.25" customHeight="1" x14ac:dyDescent="0.25">
      <c r="G35" s="422" t="str">
        <f>+IF(LEN('OSNOVNA PLAČA'!B35)&gt;0,'OSNOVNA PLAČA'!B35,"")</f>
        <v>A26</v>
      </c>
      <c r="H35" s="423"/>
      <c r="I35" s="423">
        <f ca="1">IF(LEN('2'!B41)&gt;0,'2'!L41,"")</f>
        <v>0</v>
      </c>
      <c r="J35" s="424"/>
    </row>
    <row r="36" spans="7:10" ht="23.25" customHeight="1" x14ac:dyDescent="0.25">
      <c r="G36" s="422" t="str">
        <f>+IF(LEN('OSNOVNA PLAČA'!B36)&gt;0,'OSNOVNA PLAČA'!B36,"")</f>
        <v>A27</v>
      </c>
      <c r="H36" s="423"/>
      <c r="I36" s="423">
        <f ca="1">IF(LEN('2'!B42)&gt;0,'2'!L42,"")</f>
        <v>0</v>
      </c>
      <c r="J36" s="424"/>
    </row>
    <row r="37" spans="7:10" ht="23.25" customHeight="1" x14ac:dyDescent="0.25">
      <c r="G37" s="422" t="str">
        <f>+IF(LEN('OSNOVNA PLAČA'!B37)&gt;0,'OSNOVNA PLAČA'!B37,"")</f>
        <v>A28</v>
      </c>
      <c r="H37" s="423"/>
      <c r="I37" s="423">
        <f ca="1">IF(LEN('2'!B43)&gt;0,'2'!L43,"")</f>
        <v>0</v>
      </c>
      <c r="J37" s="424"/>
    </row>
    <row r="38" spans="7:10" ht="23.25" customHeight="1" x14ac:dyDescent="0.25">
      <c r="G38" s="422" t="str">
        <f>+IF(LEN('OSNOVNA PLAČA'!B38)&gt;0,'OSNOVNA PLAČA'!B38,"")</f>
        <v>A29</v>
      </c>
      <c r="H38" s="423"/>
      <c r="I38" s="423">
        <f ca="1">IF(LEN('2'!B44)&gt;0,'2'!L44,"")</f>
        <v>0</v>
      </c>
      <c r="J38" s="424"/>
    </row>
    <row r="39" spans="7:10" ht="23.25" customHeight="1" x14ac:dyDescent="0.25">
      <c r="G39" s="422" t="str">
        <f>+IF(LEN('OSNOVNA PLAČA'!B39)&gt;0,'OSNOVNA PLAČA'!B39,"")</f>
        <v>A30</v>
      </c>
      <c r="H39" s="423"/>
      <c r="I39" s="423">
        <f ca="1">IF(LEN('2'!B45)&gt;0,'2'!L45,"")</f>
        <v>0</v>
      </c>
      <c r="J39" s="424"/>
    </row>
    <row r="40" spans="7:10" ht="23.25" customHeight="1" x14ac:dyDescent="0.25">
      <c r="G40" s="422" t="str">
        <f>+IF(LEN('OSNOVNA PLAČA'!B40)&gt;0,'OSNOVNA PLAČA'!B40,"")</f>
        <v>A31</v>
      </c>
      <c r="H40" s="423"/>
      <c r="I40" s="423">
        <f ca="1">IF(LEN('2'!B46)&gt;0,'2'!L46,"")</f>
        <v>0</v>
      </c>
      <c r="J40" s="424"/>
    </row>
    <row r="41" spans="7:10" ht="23.25" customHeight="1" x14ac:dyDescent="0.25">
      <c r="G41" s="422" t="str">
        <f>+IF(LEN('OSNOVNA PLAČA'!B41)&gt;0,'OSNOVNA PLAČA'!B41,"")</f>
        <v>A32</v>
      </c>
      <c r="H41" s="423"/>
      <c r="I41" s="423">
        <f ca="1">IF(LEN('2'!B47)&gt;0,'2'!L47,"")</f>
        <v>0</v>
      </c>
      <c r="J41" s="424"/>
    </row>
    <row r="42" spans="7:10" ht="23.25" customHeight="1" x14ac:dyDescent="0.25">
      <c r="G42" s="422" t="str">
        <f>+IF(LEN('OSNOVNA PLAČA'!B42)&gt;0,'OSNOVNA PLAČA'!B42,"")</f>
        <v>A33</v>
      </c>
      <c r="H42" s="423"/>
      <c r="I42" s="423">
        <f ca="1">IF(LEN('2'!B48)&gt;0,'2'!L48,"")</f>
        <v>0</v>
      </c>
      <c r="J42" s="424"/>
    </row>
    <row r="43" spans="7:10" ht="23.25" customHeight="1" x14ac:dyDescent="0.25">
      <c r="G43" s="422" t="str">
        <f>+IF(LEN('OSNOVNA PLAČA'!B43)&gt;0,'OSNOVNA PLAČA'!B43,"")</f>
        <v>A34</v>
      </c>
      <c r="H43" s="423"/>
      <c r="I43" s="423">
        <f ca="1">IF(LEN('2'!B49)&gt;0,'2'!L49,"")</f>
        <v>0</v>
      </c>
      <c r="J43" s="424"/>
    </row>
    <row r="44" spans="7:10" ht="23.25" customHeight="1" x14ac:dyDescent="0.25">
      <c r="G44" s="422" t="str">
        <f>+IF(LEN('OSNOVNA PLAČA'!B44)&gt;0,'OSNOVNA PLAČA'!B44,"")</f>
        <v>A35</v>
      </c>
      <c r="H44" s="423"/>
      <c r="I44" s="423">
        <f ca="1">IF(LEN('2'!B50)&gt;0,'2'!L50,"")</f>
        <v>0</v>
      </c>
      <c r="J44" s="424"/>
    </row>
    <row r="45" spans="7:10" ht="23.25" customHeight="1" x14ac:dyDescent="0.25">
      <c r="G45" s="422" t="str">
        <f>+IF(LEN('OSNOVNA PLAČA'!B45)&gt;0,'OSNOVNA PLAČA'!B45,"")</f>
        <v>A36</v>
      </c>
      <c r="H45" s="423"/>
      <c r="I45" s="423">
        <f ca="1">IF(LEN('2'!B51)&gt;0,'2'!L51,"")</f>
        <v>0</v>
      </c>
      <c r="J45" s="424"/>
    </row>
    <row r="46" spans="7:10" ht="23.25" customHeight="1" x14ac:dyDescent="0.25">
      <c r="G46" s="422" t="str">
        <f>+IF(LEN('OSNOVNA PLAČA'!B46)&gt;0,'OSNOVNA PLAČA'!B46,"")</f>
        <v>A37</v>
      </c>
      <c r="H46" s="423"/>
      <c r="I46" s="423">
        <f ca="1">IF(LEN('2'!B52)&gt;0,'2'!L52,"")</f>
        <v>0</v>
      </c>
      <c r="J46" s="424"/>
    </row>
    <row r="47" spans="7:10" ht="23.25" customHeight="1" x14ac:dyDescent="0.25">
      <c r="G47" s="422" t="str">
        <f>+IF(LEN('OSNOVNA PLAČA'!B47)&gt;0,'OSNOVNA PLAČA'!B47,"")</f>
        <v>A38</v>
      </c>
      <c r="H47" s="423"/>
      <c r="I47" s="423">
        <f ca="1">IF(LEN('2'!B53)&gt;0,'2'!L53,"")</f>
        <v>0</v>
      </c>
      <c r="J47" s="424"/>
    </row>
    <row r="48" spans="7:10" ht="23.25" customHeight="1" x14ac:dyDescent="0.25">
      <c r="G48" s="422" t="str">
        <f>+IF(LEN('OSNOVNA PLAČA'!B48)&gt;0,'OSNOVNA PLAČA'!B48,"")</f>
        <v>A39</v>
      </c>
      <c r="H48" s="423"/>
      <c r="I48" s="423">
        <f ca="1">IF(LEN('2'!B54)&gt;0,'2'!L54,"")</f>
        <v>0</v>
      </c>
      <c r="J48" s="424"/>
    </row>
    <row r="49" spans="7:10" ht="23.25" customHeight="1" x14ac:dyDescent="0.25">
      <c r="G49" s="422" t="str">
        <f>+IF(LEN('OSNOVNA PLAČA'!B49)&gt;0,'OSNOVNA PLAČA'!B49,"")</f>
        <v>A40</v>
      </c>
      <c r="H49" s="423"/>
      <c r="I49" s="423">
        <f ca="1">IF(LEN('2'!B55)&gt;0,'2'!L55,"")</f>
        <v>0</v>
      </c>
      <c r="J49" s="424"/>
    </row>
    <row r="50" spans="7:10" ht="23.25" customHeight="1" x14ac:dyDescent="0.25">
      <c r="G50" s="422" t="str">
        <f>+IF(LEN('OSNOVNA PLAČA'!B50)&gt;0,'OSNOVNA PLAČA'!B50,"")</f>
        <v>A41</v>
      </c>
      <c r="H50" s="423"/>
      <c r="I50" s="423">
        <f ca="1">IF(LEN('2'!B56)&gt;0,'2'!L56,"")</f>
        <v>0</v>
      </c>
      <c r="J50" s="424"/>
    </row>
    <row r="51" spans="7:10" ht="23.25" customHeight="1" x14ac:dyDescent="0.25">
      <c r="G51" s="422" t="str">
        <f>+IF(LEN('OSNOVNA PLAČA'!B51)&gt;0,'OSNOVNA PLAČA'!B51,"")</f>
        <v>A42</v>
      </c>
      <c r="H51" s="423"/>
      <c r="I51" s="423">
        <f ca="1">IF(LEN('2'!B57)&gt;0,'2'!L57,"")</f>
        <v>0</v>
      </c>
      <c r="J51" s="424"/>
    </row>
    <row r="52" spans="7:10" ht="23.25" customHeight="1" x14ac:dyDescent="0.25">
      <c r="G52" s="422" t="str">
        <f>+IF(LEN('OSNOVNA PLAČA'!B52)&gt;0,'OSNOVNA PLAČA'!B52,"")</f>
        <v>A43</v>
      </c>
      <c r="H52" s="423"/>
      <c r="I52" s="423">
        <f ca="1">IF(LEN('2'!B58)&gt;0,'2'!L58,"")</f>
        <v>0</v>
      </c>
      <c r="J52" s="424"/>
    </row>
    <row r="53" spans="7:10" ht="23.25" customHeight="1" x14ac:dyDescent="0.25">
      <c r="G53" s="422" t="str">
        <f>+IF(LEN('OSNOVNA PLAČA'!B53)&gt;0,'OSNOVNA PLAČA'!B53,"")</f>
        <v>A44</v>
      </c>
      <c r="H53" s="423"/>
      <c r="I53" s="423">
        <f ca="1">IF(LEN('2'!B59)&gt;0,'2'!L59,"")</f>
        <v>0</v>
      </c>
      <c r="J53" s="424"/>
    </row>
    <row r="54" spans="7:10" ht="23.25" customHeight="1" x14ac:dyDescent="0.25">
      <c r="G54" s="422" t="str">
        <f>+IF(LEN('OSNOVNA PLAČA'!B54)&gt;0,'OSNOVNA PLAČA'!B54,"")</f>
        <v>A45</v>
      </c>
      <c r="H54" s="423"/>
      <c r="I54" s="423">
        <f ca="1">IF(LEN('2'!B60)&gt;0,'2'!L60,"")</f>
        <v>0</v>
      </c>
      <c r="J54" s="424"/>
    </row>
    <row r="55" spans="7:10" ht="23.25" customHeight="1" x14ac:dyDescent="0.25">
      <c r="G55" s="422" t="str">
        <f>+IF(LEN('OSNOVNA PLAČA'!B55)&gt;0,'OSNOVNA PLAČA'!B55,"")</f>
        <v>A46</v>
      </c>
      <c r="H55" s="423"/>
      <c r="I55" s="423">
        <f ca="1">IF(LEN('2'!B61)&gt;0,'2'!L61,"")</f>
        <v>0</v>
      </c>
      <c r="J55" s="424"/>
    </row>
    <row r="56" spans="7:10" ht="23.25" customHeight="1" x14ac:dyDescent="0.25">
      <c r="G56" s="422" t="str">
        <f>+IF(LEN('OSNOVNA PLAČA'!B56)&gt;0,'OSNOVNA PLAČA'!B56,"")</f>
        <v>A47</v>
      </c>
      <c r="H56" s="423"/>
      <c r="I56" s="423">
        <f ca="1">IF(LEN('2'!B62)&gt;0,'2'!L62,"")</f>
        <v>0</v>
      </c>
      <c r="J56" s="424"/>
    </row>
    <row r="57" spans="7:10" ht="23.25" customHeight="1" x14ac:dyDescent="0.25">
      <c r="G57" s="422" t="str">
        <f>+IF(LEN('OSNOVNA PLAČA'!B57)&gt;0,'OSNOVNA PLAČA'!B57,"")</f>
        <v>A48</v>
      </c>
      <c r="H57" s="423"/>
      <c r="I57" s="423">
        <f ca="1">IF(LEN('2'!B63)&gt;0,'2'!L63,"")</f>
        <v>0</v>
      </c>
      <c r="J57" s="424"/>
    </row>
    <row r="58" spans="7:10" ht="23.25" customHeight="1" x14ac:dyDescent="0.25">
      <c r="G58" s="422" t="str">
        <f>+IF(LEN('OSNOVNA PLAČA'!B58)&gt;0,'OSNOVNA PLAČA'!B58,"")</f>
        <v>A49</v>
      </c>
      <c r="H58" s="423"/>
      <c r="I58" s="423">
        <f ca="1">IF(LEN('2'!B64)&gt;0,'2'!L64,"")</f>
        <v>0</v>
      </c>
      <c r="J58" s="424"/>
    </row>
    <row r="59" spans="7:10" ht="23.25" customHeight="1" x14ac:dyDescent="0.25">
      <c r="G59" s="422" t="str">
        <f>+IF(LEN('OSNOVNA PLAČA'!B59)&gt;0,'OSNOVNA PLAČA'!B59,"")</f>
        <v>A50</v>
      </c>
      <c r="H59" s="423"/>
      <c r="I59" s="423">
        <f ca="1">IF(LEN('2'!B65)&gt;0,'2'!L65,"")</f>
        <v>0</v>
      </c>
      <c r="J59" s="424"/>
    </row>
    <row r="60" spans="7:10" ht="23.25" customHeight="1" x14ac:dyDescent="0.25">
      <c r="G60" s="422" t="str">
        <f>+IF(LEN('OSNOVNA PLAČA'!B60)&gt;0,'OSNOVNA PLAČA'!B60,"")</f>
        <v>A51</v>
      </c>
      <c r="H60" s="423"/>
      <c r="I60" s="423">
        <f ca="1">IF(LEN('2'!B66)&gt;0,'2'!L66,"")</f>
        <v>0</v>
      </c>
      <c r="J60" s="424"/>
    </row>
    <row r="61" spans="7:10" ht="23.25" customHeight="1" x14ac:dyDescent="0.25">
      <c r="G61" s="422" t="str">
        <f>+IF(LEN('OSNOVNA PLAČA'!B61)&gt;0,'OSNOVNA PLAČA'!B61,"")</f>
        <v>A52</v>
      </c>
      <c r="H61" s="423"/>
      <c r="I61" s="423">
        <f ca="1">IF(LEN('2'!B67)&gt;0,'2'!L67,"")</f>
        <v>0</v>
      </c>
      <c r="J61" s="424"/>
    </row>
    <row r="62" spans="7:10" ht="23.25" customHeight="1" x14ac:dyDescent="0.25">
      <c r="G62" s="422" t="str">
        <f>+IF(LEN('OSNOVNA PLAČA'!B62)&gt;0,'OSNOVNA PLAČA'!B62,"")</f>
        <v>A53</v>
      </c>
      <c r="H62" s="423"/>
      <c r="I62" s="423">
        <f ca="1">IF(LEN('2'!B68)&gt;0,'2'!L68,"")</f>
        <v>0</v>
      </c>
      <c r="J62" s="424"/>
    </row>
    <row r="63" spans="7:10" ht="23.25" customHeight="1" x14ac:dyDescent="0.25">
      <c r="G63" s="422" t="str">
        <f>+IF(LEN('OSNOVNA PLAČA'!B63)&gt;0,'OSNOVNA PLAČA'!B63,"")</f>
        <v>A54</v>
      </c>
      <c r="H63" s="423"/>
      <c r="I63" s="423">
        <f ca="1">IF(LEN('2'!B69)&gt;0,'2'!L69,"")</f>
        <v>0</v>
      </c>
      <c r="J63" s="424"/>
    </row>
    <row r="64" spans="7:10" ht="23.25" customHeight="1" x14ac:dyDescent="0.25">
      <c r="G64" s="422" t="str">
        <f>+IF(LEN('OSNOVNA PLAČA'!B64)&gt;0,'OSNOVNA PLAČA'!B64,"")</f>
        <v>A55</v>
      </c>
      <c r="H64" s="423"/>
      <c r="I64" s="423">
        <f ca="1">IF(LEN('2'!B70)&gt;0,'2'!L70,"")</f>
        <v>0</v>
      </c>
      <c r="J64" s="424"/>
    </row>
    <row r="65" spans="7:10" ht="23.25" customHeight="1" x14ac:dyDescent="0.25">
      <c r="G65" s="422" t="str">
        <f>+IF(LEN('OSNOVNA PLAČA'!B65)&gt;0,'OSNOVNA PLAČA'!B65,"")</f>
        <v>A56</v>
      </c>
      <c r="H65" s="423"/>
      <c r="I65" s="423">
        <f ca="1">IF(LEN('2'!B71)&gt;0,'2'!L71,"")</f>
        <v>0</v>
      </c>
      <c r="J65" s="424"/>
    </row>
    <row r="66" spans="7:10" ht="23.25" customHeight="1" x14ac:dyDescent="0.25">
      <c r="G66" s="422" t="str">
        <f>+IF(LEN('OSNOVNA PLAČA'!B66)&gt;0,'OSNOVNA PLAČA'!B66,"")</f>
        <v>A57</v>
      </c>
      <c r="H66" s="423"/>
      <c r="I66" s="423">
        <f ca="1">IF(LEN('2'!B72)&gt;0,'2'!L72,"")</f>
        <v>0</v>
      </c>
      <c r="J66" s="424"/>
    </row>
    <row r="67" spans="7:10" ht="23.25" customHeight="1" x14ac:dyDescent="0.25">
      <c r="G67" s="422" t="str">
        <f>+IF(LEN('OSNOVNA PLAČA'!B67)&gt;0,'OSNOVNA PLAČA'!B67,"")</f>
        <v>A58</v>
      </c>
      <c r="H67" s="423"/>
      <c r="I67" s="423">
        <f ca="1">IF(LEN('2'!B73)&gt;0,'2'!L73,"")</f>
        <v>0</v>
      </c>
      <c r="J67" s="424"/>
    </row>
    <row r="68" spans="7:10" ht="23.25" customHeight="1" x14ac:dyDescent="0.25">
      <c r="G68" s="422" t="str">
        <f>+IF(LEN('OSNOVNA PLAČA'!B68)&gt;0,'OSNOVNA PLAČA'!B68,"")</f>
        <v>A59</v>
      </c>
      <c r="H68" s="423"/>
      <c r="I68" s="423">
        <f ca="1">IF(LEN('2'!B74)&gt;0,'2'!L74,"")</f>
        <v>0</v>
      </c>
      <c r="J68" s="424"/>
    </row>
    <row r="69" spans="7:10" ht="23.25" customHeight="1" x14ac:dyDescent="0.25">
      <c r="G69" s="422" t="str">
        <f>+IF(LEN('OSNOVNA PLAČA'!B69)&gt;0,'OSNOVNA PLAČA'!B69,"")</f>
        <v>A60</v>
      </c>
      <c r="H69" s="423"/>
      <c r="I69" s="423">
        <f ca="1">IF(LEN('2'!B75)&gt;0,'2'!L75,"")</f>
        <v>0</v>
      </c>
      <c r="J69" s="424"/>
    </row>
    <row r="70" spans="7:10" ht="23.25" customHeight="1" x14ac:dyDescent="0.25">
      <c r="G70" s="422" t="str">
        <f>+IF(LEN('OSNOVNA PLAČA'!B70)&gt;0,'OSNOVNA PLAČA'!B70,"")</f>
        <v>A61</v>
      </c>
      <c r="H70" s="423"/>
      <c r="I70" s="423">
        <f ca="1">IF(LEN('2'!B76)&gt;0,'2'!L76,"")</f>
        <v>0</v>
      </c>
      <c r="J70" s="424"/>
    </row>
    <row r="71" spans="7:10" ht="23.25" customHeight="1" x14ac:dyDescent="0.25">
      <c r="G71" s="422" t="str">
        <f>+IF(LEN('OSNOVNA PLAČA'!B71)&gt;0,'OSNOVNA PLAČA'!B71,"")</f>
        <v>A62</v>
      </c>
      <c r="H71" s="423"/>
      <c r="I71" s="423">
        <f ca="1">IF(LEN('2'!B77)&gt;0,'2'!L77,"")</f>
        <v>0</v>
      </c>
      <c r="J71" s="424"/>
    </row>
    <row r="72" spans="7:10" ht="23.25" customHeight="1" x14ac:dyDescent="0.25">
      <c r="G72" s="422" t="str">
        <f>+IF(LEN('OSNOVNA PLAČA'!B72)&gt;0,'OSNOVNA PLAČA'!B72,"")</f>
        <v>A63</v>
      </c>
      <c r="H72" s="423"/>
      <c r="I72" s="423">
        <f ca="1">IF(LEN('2'!B78)&gt;0,'2'!L78,"")</f>
        <v>0</v>
      </c>
      <c r="J72" s="424"/>
    </row>
    <row r="73" spans="7:10" ht="23.25" customHeight="1" x14ac:dyDescent="0.25">
      <c r="G73" s="422" t="str">
        <f>+IF(LEN('OSNOVNA PLAČA'!B73)&gt;0,'OSNOVNA PLAČA'!B73,"")</f>
        <v>A64</v>
      </c>
      <c r="H73" s="423"/>
      <c r="I73" s="423">
        <f ca="1">IF(LEN('2'!B79)&gt;0,'2'!L79,"")</f>
        <v>0</v>
      </c>
      <c r="J73" s="424"/>
    </row>
    <row r="74" spans="7:10" ht="23.25" customHeight="1" x14ac:dyDescent="0.25">
      <c r="G74" s="422" t="str">
        <f>+IF(LEN('OSNOVNA PLAČA'!B74)&gt;0,'OSNOVNA PLAČA'!B74,"")</f>
        <v>A65</v>
      </c>
      <c r="H74" s="423"/>
      <c r="I74" s="423">
        <f ca="1">IF(LEN('2'!B80)&gt;0,'2'!L80,"")</f>
        <v>0</v>
      </c>
      <c r="J74" s="424"/>
    </row>
    <row r="75" spans="7:10" ht="23.25" customHeight="1" x14ac:dyDescent="0.25">
      <c r="G75" s="422" t="str">
        <f>+IF(LEN('OSNOVNA PLAČA'!B75)&gt;0,'OSNOVNA PLAČA'!B75,"")</f>
        <v>A66</v>
      </c>
      <c r="H75" s="423"/>
      <c r="I75" s="423">
        <f ca="1">IF(LEN('2'!B81)&gt;0,'2'!L81,"")</f>
        <v>0</v>
      </c>
      <c r="J75" s="424"/>
    </row>
    <row r="76" spans="7:10" ht="23.25" customHeight="1" x14ac:dyDescent="0.25">
      <c r="G76" s="422" t="str">
        <f>+IF(LEN('OSNOVNA PLAČA'!B76)&gt;0,'OSNOVNA PLAČA'!B76,"")</f>
        <v>A67</v>
      </c>
      <c r="H76" s="423"/>
      <c r="I76" s="423">
        <f ca="1">IF(LEN('2'!B82)&gt;0,'2'!L82,"")</f>
        <v>0</v>
      </c>
      <c r="J76" s="424"/>
    </row>
    <row r="77" spans="7:10" ht="23.25" customHeight="1" x14ac:dyDescent="0.25">
      <c r="G77" s="422" t="str">
        <f>+IF(LEN('OSNOVNA PLAČA'!B77)&gt;0,'OSNOVNA PLAČA'!B77,"")</f>
        <v>A68</v>
      </c>
      <c r="H77" s="423"/>
      <c r="I77" s="423">
        <f ca="1">IF(LEN('2'!B83)&gt;0,'2'!L83,"")</f>
        <v>0</v>
      </c>
      <c r="J77" s="424"/>
    </row>
    <row r="78" spans="7:10" ht="23.25" customHeight="1" x14ac:dyDescent="0.25">
      <c r="G78" s="422" t="str">
        <f>+IF(LEN('OSNOVNA PLAČA'!B78)&gt;0,'OSNOVNA PLAČA'!B78,"")</f>
        <v>A69</v>
      </c>
      <c r="H78" s="423"/>
      <c r="I78" s="423">
        <f ca="1">IF(LEN('2'!B84)&gt;0,'2'!L84,"")</f>
        <v>0</v>
      </c>
      <c r="J78" s="424"/>
    </row>
    <row r="79" spans="7:10" ht="23.25" customHeight="1" x14ac:dyDescent="0.25">
      <c r="G79" s="422" t="str">
        <f>+IF(LEN('OSNOVNA PLAČA'!B79)&gt;0,'OSNOVNA PLAČA'!B79,"")</f>
        <v>A70</v>
      </c>
      <c r="H79" s="423"/>
      <c r="I79" s="423">
        <f ca="1">IF(LEN('2'!B85)&gt;0,'2'!L85,"")</f>
        <v>0</v>
      </c>
      <c r="J79" s="424"/>
    </row>
    <row r="80" spans="7:10" ht="23.25" customHeight="1" x14ac:dyDescent="0.25">
      <c r="G80" s="422" t="str">
        <f>+IF(LEN('OSNOVNA PLAČA'!B80)&gt;0,'OSNOVNA PLAČA'!B80,"")</f>
        <v>A71</v>
      </c>
      <c r="H80" s="423"/>
      <c r="I80" s="423">
        <f ca="1">IF(LEN('2'!B86)&gt;0,'2'!L86,"")</f>
        <v>0</v>
      </c>
      <c r="J80" s="424"/>
    </row>
    <row r="81" spans="7:10" ht="23.25" customHeight="1" x14ac:dyDescent="0.25">
      <c r="G81" s="422" t="str">
        <f>+IF(LEN('OSNOVNA PLAČA'!B81)&gt;0,'OSNOVNA PLAČA'!B81,"")</f>
        <v>A72</v>
      </c>
      <c r="H81" s="423"/>
      <c r="I81" s="423">
        <f ca="1">IF(LEN('2'!B87)&gt;0,'2'!L87,"")</f>
        <v>0</v>
      </c>
      <c r="J81" s="424"/>
    </row>
    <row r="82" spans="7:10" ht="23.25" customHeight="1" x14ac:dyDescent="0.25">
      <c r="G82" s="422" t="str">
        <f>+IF(LEN('OSNOVNA PLAČA'!B82)&gt;0,'OSNOVNA PLAČA'!B82,"")</f>
        <v>A73</v>
      </c>
      <c r="H82" s="423"/>
      <c r="I82" s="423">
        <f ca="1">IF(LEN('2'!B88)&gt;0,'2'!L88,"")</f>
        <v>0</v>
      </c>
      <c r="J82" s="424"/>
    </row>
    <row r="83" spans="7:10" ht="23.25" customHeight="1" x14ac:dyDescent="0.25">
      <c r="G83" s="422" t="str">
        <f>+IF(LEN('OSNOVNA PLAČA'!B83)&gt;0,'OSNOVNA PLAČA'!B83,"")</f>
        <v>A74</v>
      </c>
      <c r="H83" s="423"/>
      <c r="I83" s="423">
        <f ca="1">IF(LEN('2'!B89)&gt;0,'2'!L89,"")</f>
        <v>0</v>
      </c>
      <c r="J83" s="424"/>
    </row>
    <row r="84" spans="7:10" ht="23.25" customHeight="1" x14ac:dyDescent="0.25">
      <c r="G84" s="422" t="str">
        <f>+IF(LEN('OSNOVNA PLAČA'!B84)&gt;0,'OSNOVNA PLAČA'!B84,"")</f>
        <v>A75</v>
      </c>
      <c r="H84" s="423"/>
      <c r="I84" s="423">
        <f ca="1">IF(LEN('2'!B90)&gt;0,'2'!L90,"")</f>
        <v>0</v>
      </c>
      <c r="J84" s="424"/>
    </row>
    <row r="85" spans="7:10" ht="23.25" customHeight="1" x14ac:dyDescent="0.25">
      <c r="G85" s="422" t="str">
        <f>+IF(LEN('OSNOVNA PLAČA'!B85)&gt;0,'OSNOVNA PLAČA'!B85,"")</f>
        <v>A76</v>
      </c>
      <c r="H85" s="423"/>
      <c r="I85" s="423">
        <f ca="1">IF(LEN('2'!B91)&gt;0,'2'!L91,"")</f>
        <v>0</v>
      </c>
      <c r="J85" s="424"/>
    </row>
    <row r="86" spans="7:10" ht="23.25" customHeight="1" x14ac:dyDescent="0.25">
      <c r="G86" s="422" t="str">
        <f>+IF(LEN('OSNOVNA PLAČA'!B86)&gt;0,'OSNOVNA PLAČA'!B86,"")</f>
        <v>A77</v>
      </c>
      <c r="H86" s="423"/>
      <c r="I86" s="423">
        <f ca="1">IF(LEN('2'!B92)&gt;0,'2'!L92,"")</f>
        <v>0</v>
      </c>
      <c r="J86" s="424"/>
    </row>
    <row r="87" spans="7:10" ht="23.25" customHeight="1" x14ac:dyDescent="0.25">
      <c r="G87" s="422" t="str">
        <f>+IF(LEN('OSNOVNA PLAČA'!B87)&gt;0,'OSNOVNA PLAČA'!B87,"")</f>
        <v>A78</v>
      </c>
      <c r="H87" s="423"/>
      <c r="I87" s="423">
        <f ca="1">IF(LEN('2'!B93)&gt;0,'2'!L93,"")</f>
        <v>0</v>
      </c>
      <c r="J87" s="424"/>
    </row>
    <row r="88" spans="7:10" ht="23.25" customHeight="1" x14ac:dyDescent="0.25">
      <c r="G88" s="422" t="str">
        <f>+IF(LEN('OSNOVNA PLAČA'!B88)&gt;0,'OSNOVNA PLAČA'!B88,"")</f>
        <v>A79</v>
      </c>
      <c r="H88" s="423"/>
      <c r="I88" s="423">
        <f ca="1">IF(LEN('2'!B94)&gt;0,'2'!L94,"")</f>
        <v>0</v>
      </c>
      <c r="J88" s="424"/>
    </row>
    <row r="89" spans="7:10" ht="23.25" customHeight="1" x14ac:dyDescent="0.25">
      <c r="G89" s="422" t="str">
        <f>+IF(LEN('OSNOVNA PLAČA'!B89)&gt;0,'OSNOVNA PLAČA'!B89,"")</f>
        <v>A80</v>
      </c>
      <c r="H89" s="423"/>
      <c r="I89" s="423">
        <f ca="1">IF(LEN('2'!B95)&gt;0,'2'!L95,"")</f>
        <v>0</v>
      </c>
      <c r="J89" s="424"/>
    </row>
    <row r="90" spans="7:10" ht="23.25" customHeight="1" x14ac:dyDescent="0.25">
      <c r="G90" s="422" t="str">
        <f>+IF(LEN('OSNOVNA PLAČA'!B90)&gt;0,'OSNOVNA PLAČA'!B90,"")</f>
        <v>A81</v>
      </c>
      <c r="H90" s="423"/>
      <c r="I90" s="423">
        <f ca="1">IF(LEN('2'!B96)&gt;0,'2'!L96,"")</f>
        <v>0</v>
      </c>
      <c r="J90" s="424"/>
    </row>
    <row r="91" spans="7:10" ht="23.25" customHeight="1" x14ac:dyDescent="0.25">
      <c r="G91" s="422" t="str">
        <f>+IF(LEN('OSNOVNA PLAČA'!B91)&gt;0,'OSNOVNA PLAČA'!B91,"")</f>
        <v>A82</v>
      </c>
      <c r="H91" s="423"/>
      <c r="I91" s="423">
        <f ca="1">IF(LEN('2'!B97)&gt;0,'2'!L97,"")</f>
        <v>0</v>
      </c>
      <c r="J91" s="424"/>
    </row>
    <row r="92" spans="7:10" ht="23.25" customHeight="1" x14ac:dyDescent="0.25">
      <c r="G92" s="422" t="str">
        <f>+IF(LEN('OSNOVNA PLAČA'!B92)&gt;0,'OSNOVNA PLAČA'!B92,"")</f>
        <v>A83</v>
      </c>
      <c r="H92" s="423"/>
      <c r="I92" s="423">
        <f ca="1">IF(LEN('2'!B98)&gt;0,'2'!L98,"")</f>
        <v>0</v>
      </c>
      <c r="J92" s="424"/>
    </row>
    <row r="93" spans="7:10" ht="23.25" customHeight="1" x14ac:dyDescent="0.25">
      <c r="G93" s="422" t="str">
        <f>+IF(LEN('OSNOVNA PLAČA'!B93)&gt;0,'OSNOVNA PLAČA'!B93,"")</f>
        <v>A84</v>
      </c>
      <c r="H93" s="423"/>
      <c r="I93" s="423">
        <f ca="1">IF(LEN('2'!B99)&gt;0,'2'!L99,"")</f>
        <v>0</v>
      </c>
      <c r="J93" s="424"/>
    </row>
    <row r="94" spans="7:10" ht="23.25" customHeight="1" x14ac:dyDescent="0.25">
      <c r="G94" s="422" t="str">
        <f>+IF(LEN('OSNOVNA PLAČA'!B94)&gt;0,'OSNOVNA PLAČA'!B94,"")</f>
        <v>A85</v>
      </c>
      <c r="H94" s="423"/>
      <c r="I94" s="423">
        <f ca="1">IF(LEN('2'!B100)&gt;0,'2'!L100,"")</f>
        <v>0</v>
      </c>
      <c r="J94" s="424"/>
    </row>
    <row r="95" spans="7:10" ht="23.25" customHeight="1" x14ac:dyDescent="0.25">
      <c r="G95" s="422" t="str">
        <f>+IF(LEN('OSNOVNA PLAČA'!B95)&gt;0,'OSNOVNA PLAČA'!B95,"")</f>
        <v>A86</v>
      </c>
      <c r="H95" s="423"/>
      <c r="I95" s="423">
        <f ca="1">IF(LEN('2'!B101)&gt;0,'2'!L101,"")</f>
        <v>0</v>
      </c>
      <c r="J95" s="424"/>
    </row>
    <row r="96" spans="7:10" ht="23.25" customHeight="1" x14ac:dyDescent="0.25">
      <c r="G96" s="422" t="str">
        <f>+IF(LEN('OSNOVNA PLAČA'!B96)&gt;0,'OSNOVNA PLAČA'!B96,"")</f>
        <v>A87</v>
      </c>
      <c r="H96" s="423"/>
      <c r="I96" s="423">
        <f ca="1">IF(LEN('2'!B102)&gt;0,'2'!L102,"")</f>
        <v>0</v>
      </c>
      <c r="J96" s="424"/>
    </row>
    <row r="97" spans="7:10" ht="23.25" customHeight="1" x14ac:dyDescent="0.25">
      <c r="G97" s="422" t="str">
        <f>+IF(LEN('OSNOVNA PLAČA'!B97)&gt;0,'OSNOVNA PLAČA'!B97,"")</f>
        <v>A88</v>
      </c>
      <c r="H97" s="423"/>
      <c r="I97" s="423">
        <f ca="1">IF(LEN('2'!B103)&gt;0,'2'!L103,"")</f>
        <v>0</v>
      </c>
      <c r="J97" s="424"/>
    </row>
    <row r="98" spans="7:10" ht="23.25" customHeight="1" x14ac:dyDescent="0.25">
      <c r="G98" s="422" t="str">
        <f>+IF(LEN('OSNOVNA PLAČA'!B98)&gt;0,'OSNOVNA PLAČA'!B98,"")</f>
        <v>A89</v>
      </c>
      <c r="H98" s="423"/>
      <c r="I98" s="423">
        <f ca="1">IF(LEN('2'!B104)&gt;0,'2'!L104,"")</f>
        <v>0</v>
      </c>
      <c r="J98" s="424"/>
    </row>
    <row r="99" spans="7:10" ht="23.25" customHeight="1" x14ac:dyDescent="0.25">
      <c r="G99" s="422" t="str">
        <f>+IF(LEN('OSNOVNA PLAČA'!B99)&gt;0,'OSNOVNA PLAČA'!B99,"")</f>
        <v>A90</v>
      </c>
      <c r="H99" s="423"/>
      <c r="I99" s="423">
        <f ca="1">IF(LEN('2'!B105)&gt;0,'2'!L105,"")</f>
        <v>0</v>
      </c>
      <c r="J99" s="424"/>
    </row>
    <row r="100" spans="7:10" ht="23.25" customHeight="1" x14ac:dyDescent="0.25">
      <c r="G100" s="422" t="str">
        <f>+IF(LEN('OSNOVNA PLAČA'!B100)&gt;0,'OSNOVNA PLAČA'!B100,"")</f>
        <v>A91</v>
      </c>
      <c r="H100" s="423"/>
      <c r="I100" s="423">
        <f ca="1">IF(LEN('2'!B106)&gt;0,'2'!L106,"")</f>
        <v>0</v>
      </c>
      <c r="J100" s="424"/>
    </row>
    <row r="101" spans="7:10" ht="23.25" customHeight="1" x14ac:dyDescent="0.25">
      <c r="G101" s="422" t="str">
        <f>+IF(LEN('OSNOVNA PLAČA'!B101)&gt;0,'OSNOVNA PLAČA'!B101,"")</f>
        <v>A92</v>
      </c>
      <c r="H101" s="423"/>
      <c r="I101" s="423">
        <f ca="1">IF(LEN('2'!B107)&gt;0,'2'!L107,"")</f>
        <v>0</v>
      </c>
      <c r="J101" s="424"/>
    </row>
    <row r="102" spans="7:10" ht="23.25" customHeight="1" x14ac:dyDescent="0.25">
      <c r="G102" s="422" t="str">
        <f>+IF(LEN('OSNOVNA PLAČA'!B102)&gt;0,'OSNOVNA PLAČA'!B102,"")</f>
        <v>A93</v>
      </c>
      <c r="H102" s="423"/>
      <c r="I102" s="423">
        <f ca="1">IF(LEN('2'!B108)&gt;0,'2'!L108,"")</f>
        <v>0</v>
      </c>
      <c r="J102" s="424"/>
    </row>
    <row r="103" spans="7:10" ht="23.25" customHeight="1" x14ac:dyDescent="0.25">
      <c r="G103" s="422" t="str">
        <f>+IF(LEN('OSNOVNA PLAČA'!B103)&gt;0,'OSNOVNA PLAČA'!B103,"")</f>
        <v>A94</v>
      </c>
      <c r="H103" s="423"/>
      <c r="I103" s="423">
        <f ca="1">IF(LEN('2'!B109)&gt;0,'2'!L109,"")</f>
        <v>0</v>
      </c>
      <c r="J103" s="424"/>
    </row>
    <row r="104" spans="7:10" ht="23.25" customHeight="1" x14ac:dyDescent="0.25">
      <c r="G104" s="422" t="str">
        <f>+IF(LEN('OSNOVNA PLAČA'!B104)&gt;0,'OSNOVNA PLAČA'!B104,"")</f>
        <v>A95</v>
      </c>
      <c r="H104" s="423"/>
      <c r="I104" s="423">
        <f ca="1">IF(LEN('2'!B110)&gt;0,'2'!L110,"")</f>
        <v>0</v>
      </c>
      <c r="J104" s="424"/>
    </row>
    <row r="105" spans="7:10" ht="23.25" customHeight="1" x14ac:dyDescent="0.25">
      <c r="G105" s="422" t="str">
        <f>+IF(LEN('OSNOVNA PLAČA'!B105)&gt;0,'OSNOVNA PLAČA'!B105,"")</f>
        <v>A96</v>
      </c>
      <c r="H105" s="423"/>
      <c r="I105" s="423">
        <f ca="1">IF(LEN('2'!B111)&gt;0,'2'!L111,"")</f>
        <v>0</v>
      </c>
      <c r="J105" s="424"/>
    </row>
    <row r="106" spans="7:10" ht="23.25" customHeight="1" x14ac:dyDescent="0.25">
      <c r="G106" s="422" t="str">
        <f>+IF(LEN('OSNOVNA PLAČA'!B106)&gt;0,'OSNOVNA PLAČA'!B106,"")</f>
        <v>A97</v>
      </c>
      <c r="H106" s="423"/>
      <c r="I106" s="423">
        <f ca="1">IF(LEN('2'!B112)&gt;0,'2'!L112,"")</f>
        <v>0</v>
      </c>
      <c r="J106" s="424"/>
    </row>
    <row r="107" spans="7:10" ht="23.25" customHeight="1" x14ac:dyDescent="0.25">
      <c r="G107" s="422" t="str">
        <f>+IF(LEN('OSNOVNA PLAČA'!B107)&gt;0,'OSNOVNA PLAČA'!B107,"")</f>
        <v>A98</v>
      </c>
      <c r="H107" s="423"/>
      <c r="I107" s="423">
        <f ca="1">IF(LEN('2'!B113)&gt;0,'2'!L113,"")</f>
        <v>0</v>
      </c>
      <c r="J107" s="424"/>
    </row>
    <row r="108" spans="7:10" ht="23.25" customHeight="1" x14ac:dyDescent="0.25">
      <c r="G108" s="422" t="str">
        <f>+IF(LEN('OSNOVNA PLAČA'!B108)&gt;0,'OSNOVNA PLAČA'!B108,"")</f>
        <v>A99</v>
      </c>
      <c r="H108" s="423"/>
      <c r="I108" s="423">
        <f ca="1">IF(LEN('2'!B114)&gt;0,'2'!L114,"")</f>
        <v>0</v>
      </c>
      <c r="J108" s="424"/>
    </row>
    <row r="109" spans="7:10" ht="23.25" customHeight="1" x14ac:dyDescent="0.25">
      <c r="G109" s="422" t="str">
        <f>+IF(LEN('OSNOVNA PLAČA'!B109)&gt;0,'OSNOVNA PLAČA'!B109,"")</f>
        <v>A100</v>
      </c>
      <c r="H109" s="423"/>
      <c r="I109" s="423">
        <f ca="1">IF(LEN('2'!B115)&gt;0,'2'!L115,"")</f>
        <v>0</v>
      </c>
      <c r="J109" s="424"/>
    </row>
    <row r="110" spans="7:10" ht="23.25" customHeight="1" x14ac:dyDescent="0.25">
      <c r="G110" s="422" t="str">
        <f>+IF(LEN('OSNOVNA PLAČA'!B110)&gt;0,'OSNOVNA PLAČA'!B110,"")</f>
        <v>A101</v>
      </c>
      <c r="H110" s="423"/>
      <c r="I110" s="423">
        <f ca="1">IF(LEN('2'!B116)&gt;0,'2'!L116,"")</f>
        <v>4</v>
      </c>
      <c r="J110" s="424"/>
    </row>
    <row r="111" spans="7:10" ht="23.25" customHeight="1" x14ac:dyDescent="0.25">
      <c r="G111" s="422" t="str">
        <f>+IF(LEN('OSNOVNA PLAČA'!B111)&gt;0,'OSNOVNA PLAČA'!B111,"")</f>
        <v>A102</v>
      </c>
      <c r="H111" s="423"/>
      <c r="I111" s="423">
        <f ca="1">IF(LEN('2'!B117)&gt;0,'2'!L117,"")</f>
        <v>0</v>
      </c>
      <c r="J111" s="424"/>
    </row>
    <row r="112" spans="7:10" ht="23.25" customHeight="1" x14ac:dyDescent="0.25">
      <c r="G112" s="422" t="str">
        <f>+IF(LEN('OSNOVNA PLAČA'!B112)&gt;0,'OSNOVNA PLAČA'!B112,"")</f>
        <v>A103</v>
      </c>
      <c r="H112" s="423"/>
      <c r="I112" s="423">
        <f ca="1">IF(LEN('2'!B118)&gt;0,'2'!L118,"")</f>
        <v>0</v>
      </c>
      <c r="J112" s="424"/>
    </row>
    <row r="113" spans="7:10" ht="23.25" customHeight="1" x14ac:dyDescent="0.25">
      <c r="G113" s="422" t="str">
        <f>+IF(LEN('OSNOVNA PLAČA'!B113)&gt;0,'OSNOVNA PLAČA'!B113,"")</f>
        <v>A104</v>
      </c>
      <c r="H113" s="423"/>
      <c r="I113" s="423">
        <f ca="1">IF(LEN('2'!B119)&gt;0,'2'!L119,"")</f>
        <v>0</v>
      </c>
      <c r="J113" s="424"/>
    </row>
    <row r="114" spans="7:10" ht="23.25" customHeight="1" x14ac:dyDescent="0.25">
      <c r="G114" s="422" t="str">
        <f>+IF(LEN('OSNOVNA PLAČA'!B114)&gt;0,'OSNOVNA PLAČA'!B114,"")</f>
        <v>A105</v>
      </c>
      <c r="H114" s="423"/>
      <c r="I114" s="423">
        <f ca="1">IF(LEN('2'!B120)&gt;0,'2'!L120,"")</f>
        <v>0</v>
      </c>
      <c r="J114" s="424"/>
    </row>
    <row r="115" spans="7:10" ht="23.25" customHeight="1" x14ac:dyDescent="0.25">
      <c r="G115" s="422" t="str">
        <f>+IF(LEN('OSNOVNA PLAČA'!B115)&gt;0,'OSNOVNA PLAČA'!B115,"")</f>
        <v>A106</v>
      </c>
      <c r="H115" s="423"/>
      <c r="I115" s="423">
        <f ca="1">IF(LEN('2'!B121)&gt;0,'2'!L121,"")</f>
        <v>0</v>
      </c>
      <c r="J115" s="424"/>
    </row>
    <row r="116" spans="7:10" ht="23.25" customHeight="1" x14ac:dyDescent="0.25">
      <c r="G116" s="422" t="str">
        <f>+IF(LEN('OSNOVNA PLAČA'!B116)&gt;0,'OSNOVNA PLAČA'!B116,"")</f>
        <v>A107</v>
      </c>
      <c r="H116" s="423"/>
      <c r="I116" s="423">
        <f ca="1">IF(LEN('2'!B122)&gt;0,'2'!L122,"")</f>
        <v>0</v>
      </c>
      <c r="J116" s="424"/>
    </row>
    <row r="117" spans="7:10" ht="23.25" customHeight="1" x14ac:dyDescent="0.25">
      <c r="G117" s="422" t="str">
        <f>+IF(LEN('OSNOVNA PLAČA'!B117)&gt;0,'OSNOVNA PLAČA'!B117,"")</f>
        <v>A108</v>
      </c>
      <c r="H117" s="423"/>
      <c r="I117" s="423">
        <f ca="1">IF(LEN('2'!B123)&gt;0,'2'!L123,"")</f>
        <v>0</v>
      </c>
      <c r="J117" s="424"/>
    </row>
    <row r="118" spans="7:10" ht="23.25" customHeight="1" x14ac:dyDescent="0.25">
      <c r="G118" s="422" t="str">
        <f>+IF(LEN('OSNOVNA PLAČA'!B118)&gt;0,'OSNOVNA PLAČA'!B118,"")</f>
        <v>A109</v>
      </c>
      <c r="H118" s="423"/>
      <c r="I118" s="423">
        <f ca="1">IF(LEN('2'!B124)&gt;0,'2'!L124,"")</f>
        <v>0</v>
      </c>
      <c r="J118" s="424"/>
    </row>
    <row r="119" spans="7:10" ht="23.25" customHeight="1" x14ac:dyDescent="0.25">
      <c r="G119" s="422" t="str">
        <f>+IF(LEN('OSNOVNA PLAČA'!B119)&gt;0,'OSNOVNA PLAČA'!B119,"")</f>
        <v>A110</v>
      </c>
      <c r="H119" s="423"/>
      <c r="I119" s="423">
        <f ca="1">IF(LEN('2'!B125)&gt;0,'2'!L125,"")</f>
        <v>0</v>
      </c>
      <c r="J119" s="424"/>
    </row>
    <row r="120" spans="7:10" ht="23.25" customHeight="1" x14ac:dyDescent="0.25">
      <c r="G120" s="422" t="str">
        <f>+IF(LEN('OSNOVNA PLAČA'!B120)&gt;0,'OSNOVNA PLAČA'!B120,"")</f>
        <v>A111</v>
      </c>
      <c r="H120" s="423"/>
      <c r="I120" s="423">
        <f ca="1">IF(LEN('2'!B126)&gt;0,'2'!L126,"")</f>
        <v>0</v>
      </c>
      <c r="J120" s="424"/>
    </row>
    <row r="121" spans="7:10" ht="23.25" customHeight="1" x14ac:dyDescent="0.25">
      <c r="G121" s="422" t="str">
        <f>+IF(LEN('OSNOVNA PLAČA'!B121)&gt;0,'OSNOVNA PLAČA'!B121,"")</f>
        <v>A112</v>
      </c>
      <c r="H121" s="423"/>
      <c r="I121" s="423">
        <f ca="1">IF(LEN('2'!B127)&gt;0,'2'!L127,"")</f>
        <v>0</v>
      </c>
      <c r="J121" s="424"/>
    </row>
    <row r="122" spans="7:10" ht="23.25" customHeight="1" x14ac:dyDescent="0.25">
      <c r="G122" s="422" t="str">
        <f>+IF(LEN('OSNOVNA PLAČA'!B122)&gt;0,'OSNOVNA PLAČA'!B122,"")</f>
        <v>A113</v>
      </c>
      <c r="H122" s="423"/>
      <c r="I122" s="423">
        <f ca="1">IF(LEN('2'!B128)&gt;0,'2'!L128,"")</f>
        <v>0</v>
      </c>
      <c r="J122" s="424"/>
    </row>
    <row r="123" spans="7:10" ht="23.25" customHeight="1" x14ac:dyDescent="0.25">
      <c r="G123" s="422" t="str">
        <f>+IF(LEN('OSNOVNA PLAČA'!B123)&gt;0,'OSNOVNA PLAČA'!B123,"")</f>
        <v>A114</v>
      </c>
      <c r="H123" s="423"/>
      <c r="I123" s="423">
        <f ca="1">IF(LEN('2'!B129)&gt;0,'2'!L129,"")</f>
        <v>0</v>
      </c>
      <c r="J123" s="424"/>
    </row>
    <row r="124" spans="7:10" ht="23.25" customHeight="1" x14ac:dyDescent="0.25">
      <c r="G124" s="422" t="str">
        <f>+IF(LEN('OSNOVNA PLAČA'!B124)&gt;0,'OSNOVNA PLAČA'!B124,"")</f>
        <v>A115</v>
      </c>
      <c r="H124" s="423"/>
      <c r="I124" s="423">
        <f ca="1">IF(LEN('2'!B130)&gt;0,'2'!L130,"")</f>
        <v>0</v>
      </c>
      <c r="J124" s="424"/>
    </row>
    <row r="125" spans="7:10" ht="23.25" customHeight="1" x14ac:dyDescent="0.25">
      <c r="G125" s="422" t="str">
        <f>+IF(LEN('OSNOVNA PLAČA'!B125)&gt;0,'OSNOVNA PLAČA'!B125,"")</f>
        <v>A116</v>
      </c>
      <c r="H125" s="423"/>
      <c r="I125" s="423">
        <f ca="1">IF(LEN('2'!B131)&gt;0,'2'!L131,"")</f>
        <v>0</v>
      </c>
      <c r="J125" s="424"/>
    </row>
    <row r="126" spans="7:10" ht="23.25" customHeight="1" x14ac:dyDescent="0.25">
      <c r="G126" s="422" t="str">
        <f>+IF(LEN('OSNOVNA PLAČA'!B126)&gt;0,'OSNOVNA PLAČA'!B126,"")</f>
        <v>A117</v>
      </c>
      <c r="H126" s="423"/>
      <c r="I126" s="423">
        <f ca="1">IF(LEN('2'!B132)&gt;0,'2'!L132,"")</f>
        <v>0</v>
      </c>
      <c r="J126" s="424"/>
    </row>
    <row r="127" spans="7:10" ht="23.25" customHeight="1" x14ac:dyDescent="0.25">
      <c r="G127" s="422" t="str">
        <f>+IF(LEN('OSNOVNA PLAČA'!B127)&gt;0,'OSNOVNA PLAČA'!B127,"")</f>
        <v>A118</v>
      </c>
      <c r="H127" s="423"/>
      <c r="I127" s="423">
        <f ca="1">IF(LEN('2'!B133)&gt;0,'2'!L133,"")</f>
        <v>0</v>
      </c>
      <c r="J127" s="424"/>
    </row>
    <row r="128" spans="7:10" ht="23.25" customHeight="1" x14ac:dyDescent="0.25">
      <c r="G128" s="422" t="str">
        <f>+IF(LEN('OSNOVNA PLAČA'!B128)&gt;0,'OSNOVNA PLAČA'!B128,"")</f>
        <v>A119</v>
      </c>
      <c r="H128" s="423"/>
      <c r="I128" s="423">
        <f ca="1">IF(LEN('2'!B134)&gt;0,'2'!L134,"")</f>
        <v>0</v>
      </c>
      <c r="J128" s="424"/>
    </row>
    <row r="129" spans="7:10" ht="23.25" customHeight="1" x14ac:dyDescent="0.25">
      <c r="G129" s="422" t="str">
        <f>+IF(LEN('OSNOVNA PLAČA'!B129)&gt;0,'OSNOVNA PLAČA'!B129,"")</f>
        <v>A120</v>
      </c>
      <c r="H129" s="423"/>
      <c r="I129" s="423">
        <f ca="1">IF(LEN('2'!B135)&gt;0,'2'!L135,"")</f>
        <v>0</v>
      </c>
      <c r="J129" s="424"/>
    </row>
    <row r="130" spans="7:10" ht="23.25" customHeight="1" x14ac:dyDescent="0.25">
      <c r="G130" s="422" t="str">
        <f>+IF(LEN('OSNOVNA PLAČA'!B130)&gt;0,'OSNOVNA PLAČA'!B130,"")</f>
        <v>A121</v>
      </c>
      <c r="H130" s="423"/>
      <c r="I130" s="423">
        <f ca="1">IF(LEN('2'!B136)&gt;0,'2'!L136,"")</f>
        <v>0</v>
      </c>
      <c r="J130" s="424"/>
    </row>
    <row r="131" spans="7:10" ht="23.25" customHeight="1" x14ac:dyDescent="0.25">
      <c r="G131" s="422" t="str">
        <f>+IF(LEN('OSNOVNA PLAČA'!B131)&gt;0,'OSNOVNA PLAČA'!B131,"")</f>
        <v>A122</v>
      </c>
      <c r="H131" s="423"/>
      <c r="I131" s="423">
        <f ca="1">IF(LEN('2'!B137)&gt;0,'2'!L137,"")</f>
        <v>0</v>
      </c>
      <c r="J131" s="424"/>
    </row>
    <row r="132" spans="7:10" ht="23.25" customHeight="1" x14ac:dyDescent="0.25">
      <c r="G132" s="422" t="str">
        <f>+IF(LEN('OSNOVNA PLAČA'!B132)&gt;0,'OSNOVNA PLAČA'!B132,"")</f>
        <v>A123</v>
      </c>
      <c r="H132" s="423"/>
      <c r="I132" s="423">
        <f ca="1">IF(LEN('2'!B138)&gt;0,'2'!L138,"")</f>
        <v>0</v>
      </c>
      <c r="J132" s="424"/>
    </row>
    <row r="133" spans="7:10" ht="23.25" customHeight="1" x14ac:dyDescent="0.25">
      <c r="G133" s="422" t="str">
        <f>+IF(LEN('OSNOVNA PLAČA'!B133)&gt;0,'OSNOVNA PLAČA'!B133,"")</f>
        <v>A124</v>
      </c>
      <c r="H133" s="423"/>
      <c r="I133" s="423">
        <f ca="1">IF(LEN('2'!B139)&gt;0,'2'!L139,"")</f>
        <v>0</v>
      </c>
      <c r="J133" s="424"/>
    </row>
    <row r="134" spans="7:10" ht="23.25" customHeight="1" x14ac:dyDescent="0.25">
      <c r="G134" s="422" t="str">
        <f>+IF(LEN('OSNOVNA PLAČA'!B134)&gt;0,'OSNOVNA PLAČA'!B134,"")</f>
        <v>A125</v>
      </c>
      <c r="H134" s="423"/>
      <c r="I134" s="423">
        <f ca="1">IF(LEN('2'!B140)&gt;0,'2'!L140,"")</f>
        <v>0</v>
      </c>
      <c r="J134" s="424"/>
    </row>
    <row r="135" spans="7:10" ht="23.25" customHeight="1" x14ac:dyDescent="0.25">
      <c r="G135" s="422" t="str">
        <f>+IF(LEN('OSNOVNA PLAČA'!B135)&gt;0,'OSNOVNA PLAČA'!B135,"")</f>
        <v>A126</v>
      </c>
      <c r="H135" s="423"/>
      <c r="I135" s="423">
        <f ca="1">IF(LEN('2'!B141)&gt;0,'2'!L141,"")</f>
        <v>0</v>
      </c>
      <c r="J135" s="424"/>
    </row>
    <row r="136" spans="7:10" ht="23.25" customHeight="1" x14ac:dyDescent="0.25">
      <c r="G136" s="422" t="str">
        <f>+IF(LEN('OSNOVNA PLAČA'!B136)&gt;0,'OSNOVNA PLAČA'!B136,"")</f>
        <v>A127</v>
      </c>
      <c r="H136" s="423"/>
      <c r="I136" s="423">
        <f ca="1">IF(LEN('2'!B142)&gt;0,'2'!L142,"")</f>
        <v>0</v>
      </c>
      <c r="J136" s="424"/>
    </row>
    <row r="137" spans="7:10" ht="23.25" customHeight="1" x14ac:dyDescent="0.25">
      <c r="G137" s="422" t="str">
        <f>+IF(LEN('OSNOVNA PLAČA'!B137)&gt;0,'OSNOVNA PLAČA'!B137,"")</f>
        <v>A128</v>
      </c>
      <c r="H137" s="423"/>
      <c r="I137" s="423">
        <f ca="1">IF(LEN('2'!B143)&gt;0,'2'!L143,"")</f>
        <v>0</v>
      </c>
      <c r="J137" s="424"/>
    </row>
    <row r="138" spans="7:10" ht="23.25" customHeight="1" x14ac:dyDescent="0.25">
      <c r="G138" s="422" t="str">
        <f>+IF(LEN('OSNOVNA PLAČA'!B138)&gt;0,'OSNOVNA PLAČA'!B138,"")</f>
        <v>A129</v>
      </c>
      <c r="H138" s="423"/>
      <c r="I138" s="423">
        <f ca="1">IF(LEN('2'!B144)&gt;0,'2'!L144,"")</f>
        <v>0</v>
      </c>
      <c r="J138" s="424"/>
    </row>
    <row r="139" spans="7:10" ht="23.25" customHeight="1" x14ac:dyDescent="0.25">
      <c r="G139" s="422" t="str">
        <f>+IF(LEN('OSNOVNA PLAČA'!B139)&gt;0,'OSNOVNA PLAČA'!B139,"")</f>
        <v>A130</v>
      </c>
      <c r="H139" s="423"/>
      <c r="I139" s="423">
        <f ca="1">IF(LEN('2'!B145)&gt;0,'2'!L145,"")</f>
        <v>0</v>
      </c>
      <c r="J139" s="424"/>
    </row>
    <row r="140" spans="7:10" ht="23.25" customHeight="1" x14ac:dyDescent="0.25">
      <c r="G140" s="422" t="str">
        <f>+IF(LEN('OSNOVNA PLAČA'!B140)&gt;0,'OSNOVNA PLAČA'!B140,"")</f>
        <v>A131</v>
      </c>
      <c r="H140" s="423"/>
      <c r="I140" s="423">
        <f ca="1">IF(LEN('2'!B146)&gt;0,'2'!L146,"")</f>
        <v>0</v>
      </c>
      <c r="J140" s="424"/>
    </row>
    <row r="141" spans="7:10" ht="23.25" customHeight="1" x14ac:dyDescent="0.25">
      <c r="G141" s="422" t="str">
        <f>+IF(LEN('OSNOVNA PLAČA'!B141)&gt;0,'OSNOVNA PLAČA'!B141,"")</f>
        <v>A132</v>
      </c>
      <c r="H141" s="423"/>
      <c r="I141" s="423">
        <f ca="1">IF(LEN('2'!B147)&gt;0,'2'!L147,"")</f>
        <v>0</v>
      </c>
      <c r="J141" s="424"/>
    </row>
    <row r="142" spans="7:10" ht="23.25" customHeight="1" x14ac:dyDescent="0.25">
      <c r="G142" s="422" t="str">
        <f>+IF(LEN('OSNOVNA PLAČA'!B142)&gt;0,'OSNOVNA PLAČA'!B142,"")</f>
        <v>A133</v>
      </c>
      <c r="H142" s="423"/>
      <c r="I142" s="423">
        <f ca="1">IF(LEN('2'!B148)&gt;0,'2'!L148,"")</f>
        <v>0</v>
      </c>
      <c r="J142" s="424"/>
    </row>
    <row r="143" spans="7:10" ht="23.25" customHeight="1" x14ac:dyDescent="0.25">
      <c r="G143" s="422" t="str">
        <f>+IF(LEN('OSNOVNA PLAČA'!B143)&gt;0,'OSNOVNA PLAČA'!B143,"")</f>
        <v>A134</v>
      </c>
      <c r="H143" s="423"/>
      <c r="I143" s="423">
        <f ca="1">IF(LEN('2'!B149)&gt;0,'2'!L149,"")</f>
        <v>0</v>
      </c>
      <c r="J143" s="424"/>
    </row>
    <row r="144" spans="7:10" ht="23.25" customHeight="1" x14ac:dyDescent="0.25">
      <c r="G144" s="422" t="str">
        <f>+IF(LEN('OSNOVNA PLAČA'!B144)&gt;0,'OSNOVNA PLAČA'!B144,"")</f>
        <v>A135</v>
      </c>
      <c r="H144" s="423"/>
      <c r="I144" s="423">
        <f ca="1">IF(LEN('2'!B150)&gt;0,'2'!L150,"")</f>
        <v>0</v>
      </c>
      <c r="J144" s="424"/>
    </row>
    <row r="145" spans="7:10" ht="23.25" customHeight="1" x14ac:dyDescent="0.25">
      <c r="G145" s="422" t="str">
        <f>+IF(LEN('OSNOVNA PLAČA'!B145)&gt;0,'OSNOVNA PLAČA'!B145,"")</f>
        <v>A136</v>
      </c>
      <c r="H145" s="423"/>
      <c r="I145" s="423">
        <f ca="1">IF(LEN('2'!B151)&gt;0,'2'!L151,"")</f>
        <v>0</v>
      </c>
      <c r="J145" s="424"/>
    </row>
    <row r="146" spans="7:10" ht="23.25" customHeight="1" x14ac:dyDescent="0.25">
      <c r="G146" s="422" t="str">
        <f>+IF(LEN('OSNOVNA PLAČA'!B146)&gt;0,'OSNOVNA PLAČA'!B146,"")</f>
        <v>A137</v>
      </c>
      <c r="H146" s="423"/>
      <c r="I146" s="423">
        <f ca="1">IF(LEN('2'!B152)&gt;0,'2'!L152,"")</f>
        <v>0</v>
      </c>
      <c r="J146" s="424"/>
    </row>
    <row r="147" spans="7:10" ht="23.25" customHeight="1" x14ac:dyDescent="0.25">
      <c r="G147" s="422" t="str">
        <f>+IF(LEN('OSNOVNA PLAČA'!B147)&gt;0,'OSNOVNA PLAČA'!B147,"")</f>
        <v>A138</v>
      </c>
      <c r="H147" s="423"/>
      <c r="I147" s="423">
        <f ca="1">IF(LEN('2'!B153)&gt;0,'2'!L153,"")</f>
        <v>0</v>
      </c>
      <c r="J147" s="424"/>
    </row>
    <row r="148" spans="7:10" ht="23.25" customHeight="1" x14ac:dyDescent="0.25">
      <c r="G148" s="422" t="str">
        <f>+IF(LEN('OSNOVNA PLAČA'!B148)&gt;0,'OSNOVNA PLAČA'!B148,"")</f>
        <v>A139</v>
      </c>
      <c r="H148" s="423"/>
      <c r="I148" s="423">
        <f ca="1">IF(LEN('2'!B154)&gt;0,'2'!L154,"")</f>
        <v>0</v>
      </c>
      <c r="J148" s="424"/>
    </row>
    <row r="149" spans="7:10" ht="23.25" customHeight="1" x14ac:dyDescent="0.25">
      <c r="G149" s="422" t="str">
        <f>+IF(LEN('OSNOVNA PLAČA'!B149)&gt;0,'OSNOVNA PLAČA'!B149,"")</f>
        <v>A140</v>
      </c>
      <c r="H149" s="423"/>
      <c r="I149" s="423">
        <f ca="1">IF(LEN('2'!B155)&gt;0,'2'!L155,"")</f>
        <v>0</v>
      </c>
      <c r="J149" s="424"/>
    </row>
    <row r="150" spans="7:10" ht="23.25" customHeight="1" x14ac:dyDescent="0.25">
      <c r="G150" s="422" t="str">
        <f>+IF(LEN('OSNOVNA PLAČA'!B150)&gt;0,'OSNOVNA PLAČA'!B150,"")</f>
        <v>A141</v>
      </c>
      <c r="H150" s="423"/>
      <c r="I150" s="423">
        <f ca="1">IF(LEN('2'!B156)&gt;0,'2'!L156,"")</f>
        <v>0</v>
      </c>
      <c r="J150" s="424"/>
    </row>
    <row r="151" spans="7:10" ht="23.25" customHeight="1" x14ac:dyDescent="0.25">
      <c r="G151" s="422" t="str">
        <f>+IF(LEN('OSNOVNA PLAČA'!B151)&gt;0,'OSNOVNA PLAČA'!B151,"")</f>
        <v>A142</v>
      </c>
      <c r="H151" s="423"/>
      <c r="I151" s="423">
        <f ca="1">IF(LEN('2'!B157)&gt;0,'2'!L157,"")</f>
        <v>0</v>
      </c>
      <c r="J151" s="424"/>
    </row>
    <row r="152" spans="7:10" ht="23.25" customHeight="1" x14ac:dyDescent="0.25">
      <c r="G152" s="422" t="str">
        <f>+IF(LEN('OSNOVNA PLAČA'!B152)&gt;0,'OSNOVNA PLAČA'!B152,"")</f>
        <v>A143</v>
      </c>
      <c r="H152" s="423"/>
      <c r="I152" s="423">
        <f ca="1">IF(LEN('2'!B158)&gt;0,'2'!L158,"")</f>
        <v>0</v>
      </c>
      <c r="J152" s="424"/>
    </row>
    <row r="153" spans="7:10" ht="23.25" customHeight="1" x14ac:dyDescent="0.25">
      <c r="G153" s="422" t="str">
        <f>+IF(LEN('OSNOVNA PLAČA'!B153)&gt;0,'OSNOVNA PLAČA'!B153,"")</f>
        <v>A144</v>
      </c>
      <c r="H153" s="423"/>
      <c r="I153" s="423">
        <f ca="1">IF(LEN('2'!B159)&gt;0,'2'!L159,"")</f>
        <v>0</v>
      </c>
      <c r="J153" s="424"/>
    </row>
    <row r="154" spans="7:10" ht="23.25" customHeight="1" x14ac:dyDescent="0.25">
      <c r="G154" s="422" t="str">
        <f>+IF(LEN('OSNOVNA PLAČA'!B154)&gt;0,'OSNOVNA PLAČA'!B154,"")</f>
        <v>A145</v>
      </c>
      <c r="H154" s="423"/>
      <c r="I154" s="423">
        <f ca="1">IF(LEN('2'!B160)&gt;0,'2'!L160,"")</f>
        <v>0</v>
      </c>
      <c r="J154" s="424"/>
    </row>
    <row r="155" spans="7:10" ht="23.25" customHeight="1" x14ac:dyDescent="0.25">
      <c r="G155" s="422" t="str">
        <f>+IF(LEN('OSNOVNA PLAČA'!B155)&gt;0,'OSNOVNA PLAČA'!B155,"")</f>
        <v>A146</v>
      </c>
      <c r="H155" s="423"/>
      <c r="I155" s="423">
        <f ca="1">IF(LEN('2'!B161)&gt;0,'2'!L161,"")</f>
        <v>0</v>
      </c>
      <c r="J155" s="424"/>
    </row>
    <row r="156" spans="7:10" ht="23.25" customHeight="1" x14ac:dyDescent="0.25">
      <c r="G156" s="422" t="str">
        <f>+IF(LEN('OSNOVNA PLAČA'!B156)&gt;0,'OSNOVNA PLAČA'!B156,"")</f>
        <v>A147</v>
      </c>
      <c r="H156" s="423"/>
      <c r="I156" s="423">
        <f ca="1">IF(LEN('2'!B162)&gt;0,'2'!L162,"")</f>
        <v>0</v>
      </c>
      <c r="J156" s="424"/>
    </row>
    <row r="157" spans="7:10" ht="23.25" customHeight="1" x14ac:dyDescent="0.25">
      <c r="G157" s="422" t="str">
        <f>+IF(LEN('OSNOVNA PLAČA'!B157)&gt;0,'OSNOVNA PLAČA'!B157,"")</f>
        <v>A148</v>
      </c>
      <c r="H157" s="423"/>
      <c r="I157" s="423">
        <f ca="1">IF(LEN('2'!B163)&gt;0,'2'!L163,"")</f>
        <v>0</v>
      </c>
      <c r="J157" s="424"/>
    </row>
    <row r="158" spans="7:10" ht="23.25" customHeight="1" x14ac:dyDescent="0.25">
      <c r="G158" s="422" t="str">
        <f>+IF(LEN('OSNOVNA PLAČA'!B158)&gt;0,'OSNOVNA PLAČA'!B158,"")</f>
        <v>A149</v>
      </c>
      <c r="H158" s="423"/>
      <c r="I158" s="423">
        <f ca="1">IF(LEN('2'!B164)&gt;0,'2'!L164,"")</f>
        <v>0</v>
      </c>
      <c r="J158" s="424"/>
    </row>
    <row r="159" spans="7:10" ht="23.25" customHeight="1" x14ac:dyDescent="0.25">
      <c r="G159" s="422" t="str">
        <f>+IF(LEN('OSNOVNA PLAČA'!B159)&gt;0,'OSNOVNA PLAČA'!B159,"")</f>
        <v>A150</v>
      </c>
      <c r="H159" s="423"/>
      <c r="I159" s="423">
        <f ca="1">IF(LEN('2'!B165)&gt;0,'2'!L165,"")</f>
        <v>0</v>
      </c>
      <c r="J159" s="424"/>
    </row>
    <row r="160" spans="7:10" ht="23.25" customHeight="1" x14ac:dyDescent="0.25">
      <c r="G160" s="422" t="str">
        <f>+IF(LEN('OSNOVNA PLAČA'!B160)&gt;0,'OSNOVNA PLAČA'!B160,"")</f>
        <v>A151</v>
      </c>
      <c r="H160" s="423"/>
      <c r="I160" s="423">
        <f ca="1">IF(LEN('2'!B166)&gt;0,'2'!L166,"")</f>
        <v>0</v>
      </c>
      <c r="J160" s="424"/>
    </row>
    <row r="161" spans="7:10" ht="23.25" customHeight="1" x14ac:dyDescent="0.25">
      <c r="G161" s="422" t="str">
        <f>+IF(LEN('OSNOVNA PLAČA'!B161)&gt;0,'OSNOVNA PLAČA'!B161,"")</f>
        <v>A152</v>
      </c>
      <c r="H161" s="423"/>
      <c r="I161" s="423">
        <f ca="1">IF(LEN('2'!B167)&gt;0,'2'!L167,"")</f>
        <v>0</v>
      </c>
      <c r="J161" s="424"/>
    </row>
    <row r="162" spans="7:10" ht="23.25" customHeight="1" x14ac:dyDescent="0.25">
      <c r="G162" s="422" t="str">
        <f>+IF(LEN('OSNOVNA PLAČA'!B162)&gt;0,'OSNOVNA PLAČA'!B162,"")</f>
        <v>A153</v>
      </c>
      <c r="H162" s="423"/>
      <c r="I162" s="423">
        <f ca="1">IF(LEN('2'!B168)&gt;0,'2'!L168,"")</f>
        <v>0</v>
      </c>
      <c r="J162" s="424"/>
    </row>
    <row r="163" spans="7:10" ht="23.25" customHeight="1" x14ac:dyDescent="0.25">
      <c r="G163" s="422" t="str">
        <f>+IF(LEN('OSNOVNA PLAČA'!B163)&gt;0,'OSNOVNA PLAČA'!B163,"")</f>
        <v>A154</v>
      </c>
      <c r="H163" s="423"/>
      <c r="I163" s="423">
        <f ca="1">IF(LEN('2'!B169)&gt;0,'2'!L169,"")</f>
        <v>0</v>
      </c>
      <c r="J163" s="424"/>
    </row>
    <row r="164" spans="7:10" ht="23.25" customHeight="1" x14ac:dyDescent="0.25">
      <c r="G164" s="422" t="str">
        <f>+IF(LEN('OSNOVNA PLAČA'!B164)&gt;0,'OSNOVNA PLAČA'!B164,"")</f>
        <v>A155</v>
      </c>
      <c r="H164" s="423"/>
      <c r="I164" s="423">
        <f ca="1">IF(LEN('2'!B170)&gt;0,'2'!L170,"")</f>
        <v>0</v>
      </c>
      <c r="J164" s="424"/>
    </row>
    <row r="165" spans="7:10" ht="23.25" customHeight="1" x14ac:dyDescent="0.25">
      <c r="G165" s="422" t="str">
        <f>+IF(LEN('OSNOVNA PLAČA'!B165)&gt;0,'OSNOVNA PLAČA'!B165,"")</f>
        <v>A156</v>
      </c>
      <c r="H165" s="423"/>
      <c r="I165" s="423">
        <f ca="1">IF(LEN('2'!B171)&gt;0,'2'!L171,"")</f>
        <v>0</v>
      </c>
      <c r="J165" s="424"/>
    </row>
    <row r="166" spans="7:10" ht="23.25" customHeight="1" x14ac:dyDescent="0.25">
      <c r="G166" s="422" t="str">
        <f>+IF(LEN('OSNOVNA PLAČA'!B166)&gt;0,'OSNOVNA PLAČA'!B166,"")</f>
        <v>A157</v>
      </c>
      <c r="H166" s="423"/>
      <c r="I166" s="423">
        <f ca="1">IF(LEN('2'!B172)&gt;0,'2'!L172,"")</f>
        <v>0</v>
      </c>
      <c r="J166" s="424"/>
    </row>
    <row r="167" spans="7:10" ht="23.25" customHeight="1" x14ac:dyDescent="0.25">
      <c r="G167" s="422" t="str">
        <f>+IF(LEN('OSNOVNA PLAČA'!B167)&gt;0,'OSNOVNA PLAČA'!B167,"")</f>
        <v>A158</v>
      </c>
      <c r="H167" s="423"/>
      <c r="I167" s="423">
        <f ca="1">IF(LEN('2'!B173)&gt;0,'2'!L173,"")</f>
        <v>0</v>
      </c>
      <c r="J167" s="424"/>
    </row>
    <row r="168" spans="7:10" ht="23.25" customHeight="1" x14ac:dyDescent="0.25">
      <c r="G168" s="422" t="str">
        <f>+IF(LEN('OSNOVNA PLAČA'!B168)&gt;0,'OSNOVNA PLAČA'!B168,"")</f>
        <v>A159</v>
      </c>
      <c r="H168" s="423"/>
      <c r="I168" s="423">
        <f ca="1">IF(LEN('2'!B174)&gt;0,'2'!L174,"")</f>
        <v>0</v>
      </c>
      <c r="J168" s="424"/>
    </row>
    <row r="169" spans="7:10" ht="23.25" customHeight="1" x14ac:dyDescent="0.25">
      <c r="G169" s="422" t="str">
        <f>+IF(LEN('OSNOVNA PLAČA'!B169)&gt;0,'OSNOVNA PLAČA'!B169,"")</f>
        <v>A160</v>
      </c>
      <c r="H169" s="423"/>
      <c r="I169" s="423">
        <f ca="1">IF(LEN('2'!B175)&gt;0,'2'!L175,"")</f>
        <v>0</v>
      </c>
      <c r="J169" s="424"/>
    </row>
    <row r="170" spans="7:10" ht="23.25" customHeight="1" x14ac:dyDescent="0.25">
      <c r="G170" s="422" t="str">
        <f>+IF(LEN('OSNOVNA PLAČA'!B170)&gt;0,'OSNOVNA PLAČA'!B170,"")</f>
        <v>A161</v>
      </c>
      <c r="H170" s="423"/>
      <c r="I170" s="423">
        <f ca="1">IF(LEN('2'!B176)&gt;0,'2'!L176,"")</f>
        <v>0</v>
      </c>
      <c r="J170" s="424"/>
    </row>
    <row r="171" spans="7:10" ht="23.25" customHeight="1" x14ac:dyDescent="0.25">
      <c r="G171" s="422" t="str">
        <f>+IF(LEN('OSNOVNA PLAČA'!B171)&gt;0,'OSNOVNA PLAČA'!B171,"")</f>
        <v>A162</v>
      </c>
      <c r="H171" s="423"/>
      <c r="I171" s="423">
        <f ca="1">IF(LEN('2'!B177)&gt;0,'2'!L177,"")</f>
        <v>0</v>
      </c>
      <c r="J171" s="424"/>
    </row>
    <row r="172" spans="7:10" ht="23.25" customHeight="1" x14ac:dyDescent="0.25">
      <c r="G172" s="422" t="str">
        <f>+IF(LEN('OSNOVNA PLAČA'!B172)&gt;0,'OSNOVNA PLAČA'!B172,"")</f>
        <v>A163</v>
      </c>
      <c r="H172" s="423"/>
      <c r="I172" s="423">
        <f ca="1">IF(LEN('2'!B178)&gt;0,'2'!L178,"")</f>
        <v>0</v>
      </c>
      <c r="J172" s="424"/>
    </row>
    <row r="173" spans="7:10" ht="23.25" customHeight="1" x14ac:dyDescent="0.25">
      <c r="G173" s="422" t="str">
        <f>+IF(LEN('OSNOVNA PLAČA'!B173)&gt;0,'OSNOVNA PLAČA'!B173,"")</f>
        <v>A164</v>
      </c>
      <c r="H173" s="423"/>
      <c r="I173" s="423">
        <f ca="1">IF(LEN('2'!B179)&gt;0,'2'!L179,"")</f>
        <v>0</v>
      </c>
      <c r="J173" s="424"/>
    </row>
    <row r="174" spans="7:10" ht="23.25" customHeight="1" x14ac:dyDescent="0.25">
      <c r="G174" s="422" t="str">
        <f>+IF(LEN('OSNOVNA PLAČA'!B174)&gt;0,'OSNOVNA PLAČA'!B174,"")</f>
        <v>A165</v>
      </c>
      <c r="H174" s="423"/>
      <c r="I174" s="423">
        <f ca="1">IF(LEN('2'!B180)&gt;0,'2'!L180,"")</f>
        <v>0</v>
      </c>
      <c r="J174" s="424"/>
    </row>
    <row r="175" spans="7:10" ht="23.25" customHeight="1" x14ac:dyDescent="0.25">
      <c r="G175" s="422" t="str">
        <f>+IF(LEN('OSNOVNA PLAČA'!B175)&gt;0,'OSNOVNA PLAČA'!B175,"")</f>
        <v>A166</v>
      </c>
      <c r="H175" s="423"/>
      <c r="I175" s="423">
        <f ca="1">IF(LEN('2'!B181)&gt;0,'2'!L181,"")</f>
        <v>0</v>
      </c>
      <c r="J175" s="424"/>
    </row>
    <row r="176" spans="7:10" ht="23.25" customHeight="1" x14ac:dyDescent="0.25">
      <c r="G176" s="422" t="str">
        <f>+IF(LEN('OSNOVNA PLAČA'!B176)&gt;0,'OSNOVNA PLAČA'!B176,"")</f>
        <v>A167</v>
      </c>
      <c r="H176" s="423"/>
      <c r="I176" s="423">
        <f ca="1">IF(LEN('2'!B182)&gt;0,'2'!L182,"")</f>
        <v>0</v>
      </c>
      <c r="J176" s="424"/>
    </row>
    <row r="177" spans="7:10" ht="23.25" customHeight="1" x14ac:dyDescent="0.25">
      <c r="G177" s="422" t="str">
        <f>+IF(LEN('OSNOVNA PLAČA'!B177)&gt;0,'OSNOVNA PLAČA'!B177,"")</f>
        <v>A168</v>
      </c>
      <c r="H177" s="423"/>
      <c r="I177" s="423">
        <f ca="1">IF(LEN('2'!B183)&gt;0,'2'!L183,"")</f>
        <v>0</v>
      </c>
      <c r="J177" s="424"/>
    </row>
    <row r="178" spans="7:10" ht="23.25" customHeight="1" x14ac:dyDescent="0.25">
      <c r="G178" s="422" t="str">
        <f>+IF(LEN('OSNOVNA PLAČA'!B178)&gt;0,'OSNOVNA PLAČA'!B178,"")</f>
        <v>A169</v>
      </c>
      <c r="H178" s="423"/>
      <c r="I178" s="423">
        <f ca="1">IF(LEN('2'!B184)&gt;0,'2'!L184,"")</f>
        <v>0</v>
      </c>
      <c r="J178" s="424"/>
    </row>
    <row r="179" spans="7:10" ht="23.25" customHeight="1" x14ac:dyDescent="0.25">
      <c r="G179" s="422" t="str">
        <f>+IF(LEN('OSNOVNA PLAČA'!B179)&gt;0,'OSNOVNA PLAČA'!B179,"")</f>
        <v>A170</v>
      </c>
      <c r="H179" s="423"/>
      <c r="I179" s="423">
        <f ca="1">IF(LEN('2'!B185)&gt;0,'2'!L185,"")</f>
        <v>0</v>
      </c>
      <c r="J179" s="424"/>
    </row>
    <row r="180" spans="7:10" ht="23.25" customHeight="1" x14ac:dyDescent="0.25">
      <c r="G180" s="422" t="str">
        <f>+IF(LEN('OSNOVNA PLAČA'!B180)&gt;0,'OSNOVNA PLAČA'!B180,"")</f>
        <v>A171</v>
      </c>
      <c r="H180" s="423"/>
      <c r="I180" s="423">
        <f ca="1">IF(LEN('2'!B186)&gt;0,'2'!L186,"")</f>
        <v>0</v>
      </c>
      <c r="J180" s="424"/>
    </row>
    <row r="181" spans="7:10" ht="23.25" customHeight="1" x14ac:dyDescent="0.25">
      <c r="G181" s="422" t="str">
        <f>+IF(LEN('OSNOVNA PLAČA'!B181)&gt;0,'OSNOVNA PLAČA'!B181,"")</f>
        <v>A172</v>
      </c>
      <c r="H181" s="423"/>
      <c r="I181" s="423">
        <f ca="1">IF(LEN('2'!B187)&gt;0,'2'!L187,"")</f>
        <v>0</v>
      </c>
      <c r="J181" s="424"/>
    </row>
    <row r="182" spans="7:10" ht="23.25" customHeight="1" x14ac:dyDescent="0.25">
      <c r="G182" s="422" t="str">
        <f>+IF(LEN('OSNOVNA PLAČA'!B182)&gt;0,'OSNOVNA PLAČA'!B182,"")</f>
        <v>A173</v>
      </c>
      <c r="H182" s="423"/>
      <c r="I182" s="423">
        <f ca="1">IF(LEN('2'!B188)&gt;0,'2'!L188,"")</f>
        <v>0</v>
      </c>
      <c r="J182" s="424"/>
    </row>
    <row r="183" spans="7:10" ht="23.25" customHeight="1" x14ac:dyDescent="0.25">
      <c r="G183" s="422" t="str">
        <f>+IF(LEN('OSNOVNA PLAČA'!B183)&gt;0,'OSNOVNA PLAČA'!B183,"")</f>
        <v>A174</v>
      </c>
      <c r="H183" s="423"/>
      <c r="I183" s="423">
        <f ca="1">IF(LEN('2'!B189)&gt;0,'2'!L189,"")</f>
        <v>0</v>
      </c>
      <c r="J183" s="424"/>
    </row>
    <row r="184" spans="7:10" ht="23.25" customHeight="1" x14ac:dyDescent="0.25">
      <c r="G184" s="422" t="str">
        <f>+IF(LEN('OSNOVNA PLAČA'!B184)&gt;0,'OSNOVNA PLAČA'!B184,"")</f>
        <v>A175</v>
      </c>
      <c r="H184" s="423"/>
      <c r="I184" s="423">
        <f ca="1">IF(LEN('2'!B190)&gt;0,'2'!L190,"")</f>
        <v>0</v>
      </c>
      <c r="J184" s="424"/>
    </row>
    <row r="185" spans="7:10" ht="23.25" customHeight="1" x14ac:dyDescent="0.25">
      <c r="G185" s="422" t="str">
        <f>+IF(LEN('OSNOVNA PLAČA'!B185)&gt;0,'OSNOVNA PLAČA'!B185,"")</f>
        <v>A176</v>
      </c>
      <c r="H185" s="423"/>
      <c r="I185" s="423">
        <f ca="1">IF(LEN('2'!B191)&gt;0,'2'!L191,"")</f>
        <v>0</v>
      </c>
      <c r="J185" s="424"/>
    </row>
    <row r="186" spans="7:10" ht="23.25" customHeight="1" x14ac:dyDescent="0.25">
      <c r="G186" s="422" t="str">
        <f>+IF(LEN('OSNOVNA PLAČA'!B186)&gt;0,'OSNOVNA PLAČA'!B186,"")</f>
        <v>A177</v>
      </c>
      <c r="H186" s="423"/>
      <c r="I186" s="423">
        <f ca="1">IF(LEN('2'!B192)&gt;0,'2'!L192,"")</f>
        <v>0</v>
      </c>
      <c r="J186" s="424"/>
    </row>
    <row r="187" spans="7:10" ht="23.25" customHeight="1" x14ac:dyDescent="0.25">
      <c r="G187" s="422" t="str">
        <f>+IF(LEN('OSNOVNA PLAČA'!B187)&gt;0,'OSNOVNA PLAČA'!B187,"")</f>
        <v>A178</v>
      </c>
      <c r="H187" s="423"/>
      <c r="I187" s="423">
        <f ca="1">IF(LEN('2'!B193)&gt;0,'2'!L193,"")</f>
        <v>0</v>
      </c>
      <c r="J187" s="424"/>
    </row>
    <row r="188" spans="7:10" ht="23.25" customHeight="1" x14ac:dyDescent="0.25">
      <c r="G188" s="422" t="str">
        <f>+IF(LEN('OSNOVNA PLAČA'!B188)&gt;0,'OSNOVNA PLAČA'!B188,"")</f>
        <v>A179</v>
      </c>
      <c r="H188" s="423"/>
      <c r="I188" s="423">
        <f ca="1">IF(LEN('2'!B194)&gt;0,'2'!L194,"")</f>
        <v>0</v>
      </c>
      <c r="J188" s="424"/>
    </row>
    <row r="189" spans="7:10" ht="23.25" customHeight="1" x14ac:dyDescent="0.25">
      <c r="G189" s="422" t="str">
        <f>+IF(LEN('OSNOVNA PLAČA'!B189)&gt;0,'OSNOVNA PLAČA'!B189,"")</f>
        <v>A180</v>
      </c>
      <c r="H189" s="423"/>
      <c r="I189" s="423">
        <f ca="1">IF(LEN('2'!B195)&gt;0,'2'!L195,"")</f>
        <v>0</v>
      </c>
      <c r="J189" s="424"/>
    </row>
    <row r="190" spans="7:10" ht="23.25" customHeight="1" x14ac:dyDescent="0.25">
      <c r="G190" s="422" t="str">
        <f>+IF(LEN('OSNOVNA PLAČA'!B190)&gt;0,'OSNOVNA PLAČA'!B190,"")</f>
        <v>A181</v>
      </c>
      <c r="H190" s="423"/>
      <c r="I190" s="423">
        <f ca="1">IF(LEN('2'!B196)&gt;0,'2'!L196,"")</f>
        <v>0</v>
      </c>
      <c r="J190" s="424"/>
    </row>
    <row r="191" spans="7:10" ht="23.25" customHeight="1" x14ac:dyDescent="0.25">
      <c r="G191" s="422" t="str">
        <f>+IF(LEN('OSNOVNA PLAČA'!B191)&gt;0,'OSNOVNA PLAČA'!B191,"")</f>
        <v>A182</v>
      </c>
      <c r="H191" s="423"/>
      <c r="I191" s="423">
        <f ca="1">IF(LEN('2'!B197)&gt;0,'2'!L197,"")</f>
        <v>0</v>
      </c>
      <c r="J191" s="424"/>
    </row>
    <row r="192" spans="7:10" ht="23.25" customHeight="1" x14ac:dyDescent="0.25">
      <c r="G192" s="422" t="str">
        <f>+IF(LEN('OSNOVNA PLAČA'!B192)&gt;0,'OSNOVNA PLAČA'!B192,"")</f>
        <v>A183</v>
      </c>
      <c r="H192" s="423"/>
      <c r="I192" s="423">
        <f ca="1">IF(LEN('2'!B198)&gt;0,'2'!L198,"")</f>
        <v>0</v>
      </c>
      <c r="J192" s="424"/>
    </row>
    <row r="193" spans="7:10" ht="23.25" customHeight="1" x14ac:dyDescent="0.25">
      <c r="G193" s="422" t="str">
        <f>+IF(LEN('OSNOVNA PLAČA'!B193)&gt;0,'OSNOVNA PLAČA'!B193,"")</f>
        <v>A184</v>
      </c>
      <c r="H193" s="423"/>
      <c r="I193" s="423">
        <f ca="1">IF(LEN('2'!B199)&gt;0,'2'!L199,"")</f>
        <v>0</v>
      </c>
      <c r="J193" s="424"/>
    </row>
    <row r="194" spans="7:10" ht="23.25" customHeight="1" x14ac:dyDescent="0.25">
      <c r="G194" s="422" t="str">
        <f>+IF(LEN('OSNOVNA PLAČA'!B194)&gt;0,'OSNOVNA PLAČA'!B194,"")</f>
        <v>A185</v>
      </c>
      <c r="H194" s="423"/>
      <c r="I194" s="423">
        <f ca="1">IF(LEN('2'!B200)&gt;0,'2'!L200,"")</f>
        <v>0</v>
      </c>
      <c r="J194" s="424"/>
    </row>
    <row r="195" spans="7:10" ht="23.25" customHeight="1" x14ac:dyDescent="0.25">
      <c r="G195" s="422" t="str">
        <f>+IF(LEN('OSNOVNA PLAČA'!B195)&gt;0,'OSNOVNA PLAČA'!B195,"")</f>
        <v>A186</v>
      </c>
      <c r="H195" s="423"/>
      <c r="I195" s="423">
        <f ca="1">IF(LEN('2'!B201)&gt;0,'2'!L201,"")</f>
        <v>0</v>
      </c>
      <c r="J195" s="424"/>
    </row>
    <row r="196" spans="7:10" ht="23.25" customHeight="1" x14ac:dyDescent="0.25">
      <c r="G196" s="422" t="str">
        <f>+IF(LEN('OSNOVNA PLAČA'!B196)&gt;0,'OSNOVNA PLAČA'!B196,"")</f>
        <v>A187</v>
      </c>
      <c r="H196" s="423"/>
      <c r="I196" s="423">
        <f ca="1">IF(LEN('2'!B202)&gt;0,'2'!L202,"")</f>
        <v>0</v>
      </c>
      <c r="J196" s="424"/>
    </row>
    <row r="197" spans="7:10" ht="23.25" customHeight="1" x14ac:dyDescent="0.25">
      <c r="G197" s="422" t="str">
        <f>+IF(LEN('OSNOVNA PLAČA'!B197)&gt;0,'OSNOVNA PLAČA'!B197,"")</f>
        <v>A188</v>
      </c>
      <c r="H197" s="423"/>
      <c r="I197" s="423">
        <f ca="1">IF(LEN('2'!B203)&gt;0,'2'!L203,"")</f>
        <v>0</v>
      </c>
      <c r="J197" s="424"/>
    </row>
    <row r="198" spans="7:10" ht="23.25" customHeight="1" x14ac:dyDescent="0.25">
      <c r="G198" s="422" t="str">
        <f>+IF(LEN('OSNOVNA PLAČA'!B198)&gt;0,'OSNOVNA PLAČA'!B198,"")</f>
        <v>A189</v>
      </c>
      <c r="H198" s="423"/>
      <c r="I198" s="423">
        <f ca="1">IF(LEN('2'!B204)&gt;0,'2'!L204,"")</f>
        <v>0</v>
      </c>
      <c r="J198" s="424"/>
    </row>
    <row r="199" spans="7:10" ht="23.25" customHeight="1" x14ac:dyDescent="0.25">
      <c r="G199" s="422" t="str">
        <f>+IF(LEN('OSNOVNA PLAČA'!B199)&gt;0,'OSNOVNA PLAČA'!B199,"")</f>
        <v>A190</v>
      </c>
      <c r="H199" s="423"/>
      <c r="I199" s="423">
        <f ca="1">IF(LEN('2'!B205)&gt;0,'2'!L205,"")</f>
        <v>0</v>
      </c>
      <c r="J199" s="424"/>
    </row>
    <row r="200" spans="7:10" ht="23.25" customHeight="1" x14ac:dyDescent="0.25">
      <c r="G200" s="422" t="str">
        <f>+IF(LEN('OSNOVNA PLAČA'!B200)&gt;0,'OSNOVNA PLAČA'!B200,"")</f>
        <v>A191</v>
      </c>
      <c r="H200" s="423"/>
      <c r="I200" s="423">
        <f ca="1">IF(LEN('2'!B206)&gt;0,'2'!L206,"")</f>
        <v>0</v>
      </c>
      <c r="J200" s="424"/>
    </row>
    <row r="201" spans="7:10" ht="23.25" customHeight="1" x14ac:dyDescent="0.25">
      <c r="G201" s="422" t="str">
        <f>+IF(LEN('OSNOVNA PLAČA'!B201)&gt;0,'OSNOVNA PLAČA'!B201,"")</f>
        <v>A192</v>
      </c>
      <c r="H201" s="423"/>
      <c r="I201" s="423">
        <f ca="1">IF(LEN('2'!B207)&gt;0,'2'!L207,"")</f>
        <v>0</v>
      </c>
      <c r="J201" s="424"/>
    </row>
    <row r="202" spans="7:10" ht="23.25" customHeight="1" x14ac:dyDescent="0.25">
      <c r="G202" s="422" t="str">
        <f>+IF(LEN('OSNOVNA PLAČA'!B202)&gt;0,'OSNOVNA PLAČA'!B202,"")</f>
        <v>A193</v>
      </c>
      <c r="H202" s="423"/>
      <c r="I202" s="423">
        <f ca="1">IF(LEN('2'!B208)&gt;0,'2'!L208,"")</f>
        <v>0</v>
      </c>
      <c r="J202" s="424"/>
    </row>
    <row r="203" spans="7:10" ht="23.25" customHeight="1" x14ac:dyDescent="0.25">
      <c r="G203" s="422" t="str">
        <f>+IF(LEN('OSNOVNA PLAČA'!B203)&gt;0,'OSNOVNA PLAČA'!B203,"")</f>
        <v>A194</v>
      </c>
      <c r="H203" s="423"/>
      <c r="I203" s="423">
        <f ca="1">IF(LEN('2'!B209)&gt;0,'2'!L209,"")</f>
        <v>0</v>
      </c>
      <c r="J203" s="424"/>
    </row>
    <row r="204" spans="7:10" ht="23.25" customHeight="1" x14ac:dyDescent="0.25">
      <c r="G204" s="422" t="str">
        <f>+IF(LEN('OSNOVNA PLAČA'!B204)&gt;0,'OSNOVNA PLAČA'!B204,"")</f>
        <v>A195</v>
      </c>
      <c r="H204" s="423"/>
      <c r="I204" s="423">
        <f ca="1">IF(LEN('2'!B210)&gt;0,'2'!L210,"")</f>
        <v>0</v>
      </c>
      <c r="J204" s="424"/>
    </row>
    <row r="205" spans="7:10" ht="23.25" customHeight="1" x14ac:dyDescent="0.25">
      <c r="G205" s="422" t="str">
        <f>+IF(LEN('OSNOVNA PLAČA'!B205)&gt;0,'OSNOVNA PLAČA'!B205,"")</f>
        <v>A196</v>
      </c>
      <c r="H205" s="423"/>
      <c r="I205" s="423">
        <f ca="1">IF(LEN('2'!B211)&gt;0,'2'!L211,"")</f>
        <v>0</v>
      </c>
      <c r="J205" s="424"/>
    </row>
    <row r="206" spans="7:10" ht="23.25" customHeight="1" x14ac:dyDescent="0.25">
      <c r="G206" s="422" t="str">
        <f>+IF(LEN('OSNOVNA PLAČA'!B206)&gt;0,'OSNOVNA PLAČA'!B206,"")</f>
        <v>A197</v>
      </c>
      <c r="H206" s="423"/>
      <c r="I206" s="423">
        <f ca="1">IF(LEN('2'!B212)&gt;0,'2'!L212,"")</f>
        <v>0</v>
      </c>
      <c r="J206" s="424"/>
    </row>
    <row r="207" spans="7:10" ht="23.25" customHeight="1" x14ac:dyDescent="0.25">
      <c r="G207" s="422" t="str">
        <f>+IF(LEN('OSNOVNA PLAČA'!B207)&gt;0,'OSNOVNA PLAČA'!B207,"")</f>
        <v>A198</v>
      </c>
      <c r="H207" s="423"/>
      <c r="I207" s="423">
        <f ca="1">IF(LEN('2'!B213)&gt;0,'2'!L213,"")</f>
        <v>0</v>
      </c>
      <c r="J207" s="424"/>
    </row>
    <row r="208" spans="7:10" ht="23.25" customHeight="1" x14ac:dyDescent="0.25">
      <c r="G208" s="422" t="str">
        <f>+IF(LEN('OSNOVNA PLAČA'!B208)&gt;0,'OSNOVNA PLAČA'!B208,"")</f>
        <v>A199</v>
      </c>
      <c r="H208" s="423"/>
      <c r="I208" s="423">
        <f ca="1">IF(LEN('2'!B214)&gt;0,'2'!L214,"")</f>
        <v>0</v>
      </c>
      <c r="J208" s="424"/>
    </row>
    <row r="209" spans="7:10" ht="23.25" customHeight="1" x14ac:dyDescent="0.25">
      <c r="G209" s="422" t="str">
        <f>+IF(LEN('OSNOVNA PLAČA'!B209)&gt;0,'OSNOVNA PLAČA'!B209,"")</f>
        <v>A200</v>
      </c>
      <c r="H209" s="423"/>
      <c r="I209" s="423">
        <f ca="1">IF(LEN('2'!B215)&gt;0,'2'!L215,"")</f>
        <v>0</v>
      </c>
      <c r="J209" s="424"/>
    </row>
    <row r="210" spans="7:10" ht="23.25" customHeight="1" x14ac:dyDescent="0.25">
      <c r="G210" s="422" t="str">
        <f>+IF(LEN('OSNOVNA PLAČA'!B210)&gt;0,'OSNOVNA PLAČA'!B210,"")</f>
        <v>A201</v>
      </c>
      <c r="H210" s="423"/>
      <c r="I210" s="423">
        <f ca="1">IF(LEN('2'!B216)&gt;0,'2'!L216,"")</f>
        <v>0</v>
      </c>
      <c r="J210" s="424"/>
    </row>
    <row r="211" spans="7:10" ht="23.25" customHeight="1" x14ac:dyDescent="0.25">
      <c r="G211" s="422" t="str">
        <f>+IF(LEN('OSNOVNA PLAČA'!B211)&gt;0,'OSNOVNA PLAČA'!B211,"")</f>
        <v>A202</v>
      </c>
      <c r="H211" s="423"/>
      <c r="I211" s="423">
        <f ca="1">IF(LEN('2'!B217)&gt;0,'2'!L217,"")</f>
        <v>0</v>
      </c>
      <c r="J211" s="424"/>
    </row>
    <row r="212" spans="7:10" ht="23.25" customHeight="1" x14ac:dyDescent="0.25">
      <c r="G212" s="422" t="str">
        <f>+IF(LEN('OSNOVNA PLAČA'!B212)&gt;0,'OSNOVNA PLAČA'!B212,"")</f>
        <v>A203</v>
      </c>
      <c r="H212" s="423"/>
      <c r="I212" s="423">
        <f ca="1">IF(LEN('2'!B218)&gt;0,'2'!L218,"")</f>
        <v>0</v>
      </c>
      <c r="J212" s="424"/>
    </row>
    <row r="213" spans="7:10" ht="23.25" customHeight="1" x14ac:dyDescent="0.25">
      <c r="G213" s="422" t="str">
        <f>+IF(LEN('OSNOVNA PLAČA'!B213)&gt;0,'OSNOVNA PLAČA'!B213,"")</f>
        <v>A204</v>
      </c>
      <c r="H213" s="423"/>
      <c r="I213" s="423">
        <f ca="1">IF(LEN('2'!B219)&gt;0,'2'!L219,"")</f>
        <v>0</v>
      </c>
      <c r="J213" s="424"/>
    </row>
    <row r="214" spans="7:10" ht="23.25" customHeight="1" x14ac:dyDescent="0.25">
      <c r="G214" s="422" t="str">
        <f>+IF(LEN('OSNOVNA PLAČA'!B214)&gt;0,'OSNOVNA PLAČA'!B214,"")</f>
        <v>A205</v>
      </c>
      <c r="H214" s="423"/>
      <c r="I214" s="423">
        <f ca="1">IF(LEN('2'!B220)&gt;0,'2'!L220,"")</f>
        <v>0</v>
      </c>
      <c r="J214" s="424"/>
    </row>
    <row r="215" spans="7:10" ht="23.25" customHeight="1" x14ac:dyDescent="0.25">
      <c r="G215" s="422" t="str">
        <f>+IF(LEN('OSNOVNA PLAČA'!B215)&gt;0,'OSNOVNA PLAČA'!B215,"")</f>
        <v>A206</v>
      </c>
      <c r="H215" s="423"/>
      <c r="I215" s="423">
        <f ca="1">IF(LEN('2'!B221)&gt;0,'2'!L221,"")</f>
        <v>0</v>
      </c>
      <c r="J215" s="424"/>
    </row>
    <row r="216" spans="7:10" ht="23.25" customHeight="1" x14ac:dyDescent="0.25">
      <c r="G216" s="422" t="str">
        <f>+IF(LEN('OSNOVNA PLAČA'!B216)&gt;0,'OSNOVNA PLAČA'!B216,"")</f>
        <v>A207</v>
      </c>
      <c r="H216" s="423"/>
      <c r="I216" s="423">
        <f ca="1">IF(LEN('2'!B222)&gt;0,'2'!L222,"")</f>
        <v>0</v>
      </c>
      <c r="J216" s="424"/>
    </row>
    <row r="217" spans="7:10" ht="23.25" customHeight="1" x14ac:dyDescent="0.25">
      <c r="G217" s="422" t="str">
        <f>+IF(LEN('OSNOVNA PLAČA'!B217)&gt;0,'OSNOVNA PLAČA'!B217,"")</f>
        <v>A208</v>
      </c>
      <c r="H217" s="423"/>
      <c r="I217" s="423">
        <f ca="1">IF(LEN('2'!B223)&gt;0,'2'!L223,"")</f>
        <v>0</v>
      </c>
      <c r="J217" s="424"/>
    </row>
    <row r="218" spans="7:10" ht="23.25" customHeight="1" x14ac:dyDescent="0.25">
      <c r="G218" s="422" t="str">
        <f>+IF(LEN('OSNOVNA PLAČA'!B218)&gt;0,'OSNOVNA PLAČA'!B218,"")</f>
        <v>A209</v>
      </c>
      <c r="H218" s="423"/>
      <c r="I218" s="423">
        <f ca="1">IF(LEN('2'!B224)&gt;0,'2'!L224,"")</f>
        <v>0</v>
      </c>
      <c r="J218" s="424"/>
    </row>
    <row r="219" spans="7:10" ht="23.25" customHeight="1" x14ac:dyDescent="0.25">
      <c r="G219" s="422" t="str">
        <f>+IF(LEN('OSNOVNA PLAČA'!B219)&gt;0,'OSNOVNA PLAČA'!B219,"")</f>
        <v>A210</v>
      </c>
      <c r="H219" s="423"/>
      <c r="I219" s="423">
        <f ca="1">IF(LEN('2'!B225)&gt;0,'2'!L225,"")</f>
        <v>0</v>
      </c>
      <c r="J219" s="424"/>
    </row>
    <row r="220" spans="7:10" ht="23.25" customHeight="1" x14ac:dyDescent="0.25">
      <c r="G220" s="422" t="str">
        <f>+IF(LEN('OSNOVNA PLAČA'!B220)&gt;0,'OSNOVNA PLAČA'!B220,"")</f>
        <v>A211</v>
      </c>
      <c r="H220" s="423"/>
      <c r="I220" s="423">
        <f ca="1">IF(LEN('2'!B226)&gt;0,'2'!L226,"")</f>
        <v>0</v>
      </c>
      <c r="J220" s="424"/>
    </row>
    <row r="221" spans="7:10" ht="23.25" customHeight="1" x14ac:dyDescent="0.25">
      <c r="G221" s="422" t="str">
        <f>+IF(LEN('OSNOVNA PLAČA'!B221)&gt;0,'OSNOVNA PLAČA'!B221,"")</f>
        <v>A212</v>
      </c>
      <c r="H221" s="423"/>
      <c r="I221" s="423">
        <f ca="1">IF(LEN('2'!B227)&gt;0,'2'!L227,"")</f>
        <v>0</v>
      </c>
      <c r="J221" s="424"/>
    </row>
    <row r="222" spans="7:10" ht="23.25" customHeight="1" x14ac:dyDescent="0.25">
      <c r="G222" s="422" t="str">
        <f>+IF(LEN('OSNOVNA PLAČA'!B222)&gt;0,'OSNOVNA PLAČA'!B222,"")</f>
        <v>A213</v>
      </c>
      <c r="H222" s="423"/>
      <c r="I222" s="423">
        <f ca="1">IF(LEN('2'!B228)&gt;0,'2'!L228,"")</f>
        <v>0</v>
      </c>
      <c r="J222" s="424"/>
    </row>
    <row r="223" spans="7:10" ht="23.25" customHeight="1" x14ac:dyDescent="0.25">
      <c r="G223" s="422" t="str">
        <f>+IF(LEN('OSNOVNA PLAČA'!B223)&gt;0,'OSNOVNA PLAČA'!B223,"")</f>
        <v>A214</v>
      </c>
      <c r="H223" s="423"/>
      <c r="I223" s="423">
        <f ca="1">IF(LEN('2'!B229)&gt;0,'2'!L229,"")</f>
        <v>0</v>
      </c>
      <c r="J223" s="424"/>
    </row>
    <row r="224" spans="7:10" ht="23.25" customHeight="1" x14ac:dyDescent="0.25">
      <c r="G224" s="422" t="str">
        <f>+IF(LEN('OSNOVNA PLAČA'!B224)&gt;0,'OSNOVNA PLAČA'!B224,"")</f>
        <v>A215</v>
      </c>
      <c r="H224" s="423"/>
      <c r="I224" s="423">
        <f ca="1">IF(LEN('2'!B230)&gt;0,'2'!L230,"")</f>
        <v>0</v>
      </c>
      <c r="J224" s="424"/>
    </row>
    <row r="225" spans="7:10" ht="23.25" customHeight="1" x14ac:dyDescent="0.25">
      <c r="G225" s="422" t="str">
        <f>+IF(LEN('OSNOVNA PLAČA'!B225)&gt;0,'OSNOVNA PLAČA'!B225,"")</f>
        <v>A216</v>
      </c>
      <c r="H225" s="423"/>
      <c r="I225" s="423">
        <f ca="1">IF(LEN('2'!B231)&gt;0,'2'!L231,"")</f>
        <v>0</v>
      </c>
      <c r="J225" s="424"/>
    </row>
    <row r="226" spans="7:10" ht="23.25" customHeight="1" x14ac:dyDescent="0.25">
      <c r="G226" s="422" t="str">
        <f>+IF(LEN('OSNOVNA PLAČA'!B226)&gt;0,'OSNOVNA PLAČA'!B226,"")</f>
        <v>A217</v>
      </c>
      <c r="H226" s="423"/>
      <c r="I226" s="423">
        <f ca="1">IF(LEN('2'!B232)&gt;0,'2'!L232,"")</f>
        <v>0</v>
      </c>
      <c r="J226" s="424"/>
    </row>
    <row r="227" spans="7:10" ht="23.25" customHeight="1" x14ac:dyDescent="0.25">
      <c r="G227" s="422" t="str">
        <f>+IF(LEN('OSNOVNA PLAČA'!B227)&gt;0,'OSNOVNA PLAČA'!B227,"")</f>
        <v>A218</v>
      </c>
      <c r="H227" s="423"/>
      <c r="I227" s="423">
        <f ca="1">IF(LEN('2'!B233)&gt;0,'2'!L233,"")</f>
        <v>0</v>
      </c>
      <c r="J227" s="424"/>
    </row>
    <row r="228" spans="7:10" ht="23.25" customHeight="1" x14ac:dyDescent="0.25">
      <c r="G228" s="422" t="str">
        <f>+IF(LEN('OSNOVNA PLAČA'!B228)&gt;0,'OSNOVNA PLAČA'!B228,"")</f>
        <v>A219</v>
      </c>
      <c r="H228" s="423"/>
      <c r="I228" s="423">
        <f ca="1">IF(LEN('2'!B234)&gt;0,'2'!L234,"")</f>
        <v>0</v>
      </c>
      <c r="J228" s="424"/>
    </row>
    <row r="229" spans="7:10" ht="23.25" customHeight="1" x14ac:dyDescent="0.25">
      <c r="G229" s="422" t="str">
        <f>+IF(LEN('OSNOVNA PLAČA'!B229)&gt;0,'OSNOVNA PLAČA'!B229,"")</f>
        <v>A220</v>
      </c>
      <c r="H229" s="423"/>
      <c r="I229" s="423">
        <f ca="1">IF(LEN('2'!B235)&gt;0,'2'!L235,"")</f>
        <v>0</v>
      </c>
      <c r="J229" s="424"/>
    </row>
    <row r="230" spans="7:10" ht="23.25" customHeight="1" x14ac:dyDescent="0.25">
      <c r="G230" s="422" t="str">
        <f>+IF(LEN('OSNOVNA PLAČA'!B230)&gt;0,'OSNOVNA PLAČA'!B230,"")</f>
        <v>A221</v>
      </c>
      <c r="H230" s="423"/>
      <c r="I230" s="423">
        <f ca="1">IF(LEN('2'!B236)&gt;0,'2'!L236,"")</f>
        <v>0</v>
      </c>
      <c r="J230" s="424"/>
    </row>
    <row r="231" spans="7:10" ht="23.25" customHeight="1" x14ac:dyDescent="0.25">
      <c r="G231" s="422" t="str">
        <f>+IF(LEN('OSNOVNA PLAČA'!B231)&gt;0,'OSNOVNA PLAČA'!B231,"")</f>
        <v>A222</v>
      </c>
      <c r="H231" s="423"/>
      <c r="I231" s="423">
        <f ca="1">IF(LEN('2'!B237)&gt;0,'2'!L237,"")</f>
        <v>0</v>
      </c>
      <c r="J231" s="424"/>
    </row>
    <row r="232" spans="7:10" ht="23.25" customHeight="1" x14ac:dyDescent="0.25">
      <c r="G232" s="422" t="str">
        <f>+IF(LEN('OSNOVNA PLAČA'!B232)&gt;0,'OSNOVNA PLAČA'!B232,"")</f>
        <v>A223</v>
      </c>
      <c r="H232" s="423"/>
      <c r="I232" s="423">
        <f ca="1">IF(LEN('2'!B238)&gt;0,'2'!L238,"")</f>
        <v>0</v>
      </c>
      <c r="J232" s="424"/>
    </row>
    <row r="233" spans="7:10" ht="23.25" customHeight="1" x14ac:dyDescent="0.25">
      <c r="G233" s="422" t="str">
        <f>+IF(LEN('OSNOVNA PLAČA'!B233)&gt;0,'OSNOVNA PLAČA'!B233,"")</f>
        <v>A224</v>
      </c>
      <c r="H233" s="423"/>
      <c r="I233" s="423">
        <f ca="1">IF(LEN('2'!B239)&gt;0,'2'!L239,"")</f>
        <v>0</v>
      </c>
      <c r="J233" s="424"/>
    </row>
    <row r="234" spans="7:10" ht="23.25" customHeight="1" x14ac:dyDescent="0.25">
      <c r="G234" s="422" t="str">
        <f>+IF(LEN('OSNOVNA PLAČA'!B234)&gt;0,'OSNOVNA PLAČA'!B234,"")</f>
        <v>A225</v>
      </c>
      <c r="H234" s="423"/>
      <c r="I234" s="423">
        <f ca="1">IF(LEN('2'!B240)&gt;0,'2'!L240,"")</f>
        <v>0</v>
      </c>
      <c r="J234" s="424"/>
    </row>
    <row r="235" spans="7:10" ht="23.25" customHeight="1" x14ac:dyDescent="0.25">
      <c r="G235" s="422" t="str">
        <f>+IF(LEN('OSNOVNA PLAČA'!B235)&gt;0,'OSNOVNA PLAČA'!B235,"")</f>
        <v>A226</v>
      </c>
      <c r="H235" s="423"/>
      <c r="I235" s="423">
        <f ca="1">IF(LEN('2'!B241)&gt;0,'2'!L241,"")</f>
        <v>0</v>
      </c>
      <c r="J235" s="424"/>
    </row>
    <row r="236" spans="7:10" ht="23.25" customHeight="1" x14ac:dyDescent="0.25">
      <c r="G236" s="422" t="str">
        <f>+IF(LEN('OSNOVNA PLAČA'!B236)&gt;0,'OSNOVNA PLAČA'!B236,"")</f>
        <v>A227</v>
      </c>
      <c r="H236" s="423"/>
      <c r="I236" s="423">
        <f ca="1">IF(LEN('2'!B242)&gt;0,'2'!L242,"")</f>
        <v>0</v>
      </c>
      <c r="J236" s="424"/>
    </row>
    <row r="237" spans="7:10" ht="23.25" customHeight="1" x14ac:dyDescent="0.25">
      <c r="G237" s="422" t="str">
        <f>+IF(LEN('OSNOVNA PLAČA'!B237)&gt;0,'OSNOVNA PLAČA'!B237,"")</f>
        <v>A228</v>
      </c>
      <c r="H237" s="423"/>
      <c r="I237" s="423">
        <f ca="1">IF(LEN('2'!B243)&gt;0,'2'!L243,"")</f>
        <v>0</v>
      </c>
      <c r="J237" s="424"/>
    </row>
    <row r="238" spans="7:10" ht="23.25" customHeight="1" x14ac:dyDescent="0.25">
      <c r="G238" s="422" t="str">
        <f>+IF(LEN('OSNOVNA PLAČA'!B238)&gt;0,'OSNOVNA PLAČA'!B238,"")</f>
        <v>A229</v>
      </c>
      <c r="H238" s="423"/>
      <c r="I238" s="423">
        <f ca="1">IF(LEN('2'!B244)&gt;0,'2'!L244,"")</f>
        <v>0</v>
      </c>
      <c r="J238" s="424"/>
    </row>
    <row r="239" spans="7:10" ht="23.25" customHeight="1" x14ac:dyDescent="0.25">
      <c r="G239" s="422" t="str">
        <f>+IF(LEN('OSNOVNA PLAČA'!B239)&gt;0,'OSNOVNA PLAČA'!B239,"")</f>
        <v>A230</v>
      </c>
      <c r="H239" s="423"/>
      <c r="I239" s="423">
        <f ca="1">IF(LEN('2'!B245)&gt;0,'2'!L245,"")</f>
        <v>0</v>
      </c>
      <c r="J239" s="424"/>
    </row>
    <row r="240" spans="7:10" ht="23.25" customHeight="1" x14ac:dyDescent="0.25">
      <c r="G240" s="422" t="str">
        <f>+IF(LEN('OSNOVNA PLAČA'!B240)&gt;0,'OSNOVNA PLAČA'!B240,"")</f>
        <v>A231</v>
      </c>
      <c r="H240" s="423"/>
      <c r="I240" s="423">
        <f ca="1">IF(LEN('2'!B246)&gt;0,'2'!L246,"")</f>
        <v>0</v>
      </c>
      <c r="J240" s="424"/>
    </row>
    <row r="241" spans="7:10" ht="23.25" customHeight="1" x14ac:dyDescent="0.25">
      <c r="G241" s="422" t="str">
        <f>+IF(LEN('OSNOVNA PLAČA'!B241)&gt;0,'OSNOVNA PLAČA'!B241,"")</f>
        <v>A232</v>
      </c>
      <c r="H241" s="423"/>
      <c r="I241" s="423">
        <f ca="1">IF(LEN('2'!B247)&gt;0,'2'!L247,"")</f>
        <v>0</v>
      </c>
      <c r="J241" s="424"/>
    </row>
    <row r="242" spans="7:10" ht="23.25" customHeight="1" x14ac:dyDescent="0.25">
      <c r="G242" s="422" t="str">
        <f>+IF(LEN('OSNOVNA PLAČA'!B242)&gt;0,'OSNOVNA PLAČA'!B242,"")</f>
        <v>A233</v>
      </c>
      <c r="H242" s="423"/>
      <c r="I242" s="423">
        <f ca="1">IF(LEN('2'!B248)&gt;0,'2'!L248,"")</f>
        <v>0</v>
      </c>
      <c r="J242" s="424"/>
    </row>
    <row r="243" spans="7:10" ht="23.25" customHeight="1" x14ac:dyDescent="0.25">
      <c r="G243" s="422" t="str">
        <f>+IF(LEN('OSNOVNA PLAČA'!B243)&gt;0,'OSNOVNA PLAČA'!B243,"")</f>
        <v>A234</v>
      </c>
      <c r="H243" s="423"/>
      <c r="I243" s="423">
        <f ca="1">IF(LEN('2'!B249)&gt;0,'2'!L249,"")</f>
        <v>0</v>
      </c>
      <c r="J243" s="424"/>
    </row>
    <row r="244" spans="7:10" ht="23.25" customHeight="1" x14ac:dyDescent="0.25">
      <c r="G244" s="422" t="str">
        <f>+IF(LEN('OSNOVNA PLAČA'!B244)&gt;0,'OSNOVNA PLAČA'!B244,"")</f>
        <v>A235</v>
      </c>
      <c r="H244" s="423"/>
      <c r="I244" s="423">
        <f ca="1">IF(LEN('2'!B250)&gt;0,'2'!L250,"")</f>
        <v>0</v>
      </c>
      <c r="J244" s="424"/>
    </row>
    <row r="245" spans="7:10" ht="23.25" customHeight="1" x14ac:dyDescent="0.25">
      <c r="G245" s="422" t="str">
        <f>+IF(LEN('OSNOVNA PLAČA'!B245)&gt;0,'OSNOVNA PLAČA'!B245,"")</f>
        <v>A236</v>
      </c>
      <c r="H245" s="423"/>
      <c r="I245" s="423">
        <f ca="1">IF(LEN('2'!B251)&gt;0,'2'!L251,"")</f>
        <v>0</v>
      </c>
      <c r="J245" s="424"/>
    </row>
    <row r="246" spans="7:10" ht="23.25" customHeight="1" x14ac:dyDescent="0.25">
      <c r="G246" s="422" t="str">
        <f>+IF(LEN('OSNOVNA PLAČA'!B246)&gt;0,'OSNOVNA PLAČA'!B246,"")</f>
        <v>A237</v>
      </c>
      <c r="H246" s="423"/>
      <c r="I246" s="423">
        <f ca="1">IF(LEN('2'!B252)&gt;0,'2'!L252,"")</f>
        <v>0</v>
      </c>
      <c r="J246" s="424"/>
    </row>
    <row r="247" spans="7:10" ht="23.25" customHeight="1" x14ac:dyDescent="0.25">
      <c r="G247" s="422" t="str">
        <f>+IF(LEN('OSNOVNA PLAČA'!B247)&gt;0,'OSNOVNA PLAČA'!B247,"")</f>
        <v>A238</v>
      </c>
      <c r="H247" s="423"/>
      <c r="I247" s="423">
        <f ca="1">IF(LEN('2'!B253)&gt;0,'2'!L253,"")</f>
        <v>0</v>
      </c>
      <c r="J247" s="424"/>
    </row>
    <row r="248" spans="7:10" ht="23.25" customHeight="1" x14ac:dyDescent="0.25">
      <c r="G248" s="422" t="str">
        <f>+IF(LEN('OSNOVNA PLAČA'!B248)&gt;0,'OSNOVNA PLAČA'!B248,"")</f>
        <v>A239</v>
      </c>
      <c r="H248" s="423"/>
      <c r="I248" s="423">
        <f ca="1">IF(LEN('2'!B254)&gt;0,'2'!L254,"")</f>
        <v>0</v>
      </c>
      <c r="J248" s="424"/>
    </row>
    <row r="249" spans="7:10" ht="23.25" customHeight="1" x14ac:dyDescent="0.25">
      <c r="G249" s="422" t="str">
        <f>+IF(LEN('OSNOVNA PLAČA'!B249)&gt;0,'OSNOVNA PLAČA'!B249,"")</f>
        <v>A240</v>
      </c>
      <c r="H249" s="423"/>
      <c r="I249" s="423">
        <f ca="1">IF(LEN('2'!B255)&gt;0,'2'!L255,"")</f>
        <v>0</v>
      </c>
      <c r="J249" s="424"/>
    </row>
    <row r="250" spans="7:10" ht="23.25" customHeight="1" x14ac:dyDescent="0.25">
      <c r="G250" s="422" t="str">
        <f>+IF(LEN('OSNOVNA PLAČA'!B250)&gt;0,'OSNOVNA PLAČA'!B250,"")</f>
        <v>A241</v>
      </c>
      <c r="H250" s="423"/>
      <c r="I250" s="423">
        <f ca="1">IF(LEN('2'!B256)&gt;0,'2'!L256,"")</f>
        <v>0</v>
      </c>
      <c r="J250" s="424"/>
    </row>
    <row r="251" spans="7:10" ht="23.25" customHeight="1" x14ac:dyDescent="0.25">
      <c r="G251" s="422" t="str">
        <f>+IF(LEN('OSNOVNA PLAČA'!B251)&gt;0,'OSNOVNA PLAČA'!B251,"")</f>
        <v>A242</v>
      </c>
      <c r="H251" s="423"/>
      <c r="I251" s="423">
        <f ca="1">IF(LEN('2'!B257)&gt;0,'2'!L257,"")</f>
        <v>0</v>
      </c>
      <c r="J251" s="424"/>
    </row>
    <row r="252" spans="7:10" ht="23.25" customHeight="1" x14ac:dyDescent="0.25">
      <c r="G252" s="422" t="str">
        <f>+IF(LEN('OSNOVNA PLAČA'!B252)&gt;0,'OSNOVNA PLAČA'!B252,"")</f>
        <v>A243</v>
      </c>
      <c r="H252" s="423"/>
      <c r="I252" s="423">
        <f ca="1">IF(LEN('2'!B258)&gt;0,'2'!L258,"")</f>
        <v>0</v>
      </c>
      <c r="J252" s="424"/>
    </row>
    <row r="253" spans="7:10" ht="23.25" customHeight="1" x14ac:dyDescent="0.25">
      <c r="G253" s="422" t="str">
        <f>+IF(LEN('OSNOVNA PLAČA'!B253)&gt;0,'OSNOVNA PLAČA'!B253,"")</f>
        <v>A244</v>
      </c>
      <c r="H253" s="423"/>
      <c r="I253" s="423">
        <f ca="1">IF(LEN('2'!B259)&gt;0,'2'!L259,"")</f>
        <v>0</v>
      </c>
      <c r="J253" s="424"/>
    </row>
    <row r="254" spans="7:10" ht="23.25" customHeight="1" x14ac:dyDescent="0.25">
      <c r="G254" s="422" t="str">
        <f>+IF(LEN('OSNOVNA PLAČA'!B254)&gt;0,'OSNOVNA PLAČA'!B254,"")</f>
        <v>A245</v>
      </c>
      <c r="H254" s="423"/>
      <c r="I254" s="423">
        <f ca="1">IF(LEN('2'!B260)&gt;0,'2'!L260,"")</f>
        <v>0</v>
      </c>
      <c r="J254" s="424"/>
    </row>
    <row r="255" spans="7:10" ht="23.25" customHeight="1" x14ac:dyDescent="0.25">
      <c r="G255" s="422" t="str">
        <f>+IF(LEN('OSNOVNA PLAČA'!B255)&gt;0,'OSNOVNA PLAČA'!B255,"")</f>
        <v>A246</v>
      </c>
      <c r="H255" s="423"/>
      <c r="I255" s="423">
        <f ca="1">IF(LEN('2'!B261)&gt;0,'2'!L261,"")</f>
        <v>0</v>
      </c>
      <c r="J255" s="424"/>
    </row>
    <row r="256" spans="7:10" ht="23.25" customHeight="1" x14ac:dyDescent="0.25">
      <c r="G256" s="422" t="str">
        <f>+IF(LEN('OSNOVNA PLAČA'!B256)&gt;0,'OSNOVNA PLAČA'!B256,"")</f>
        <v>A247</v>
      </c>
      <c r="H256" s="423"/>
      <c r="I256" s="423">
        <f ca="1">IF(LEN('2'!B262)&gt;0,'2'!L262,"")</f>
        <v>0</v>
      </c>
      <c r="J256" s="424"/>
    </row>
    <row r="257" spans="7:10" ht="23.25" customHeight="1" x14ac:dyDescent="0.25">
      <c r="G257" s="422" t="str">
        <f>+IF(LEN('OSNOVNA PLAČA'!B257)&gt;0,'OSNOVNA PLAČA'!B257,"")</f>
        <v>A248</v>
      </c>
      <c r="H257" s="423"/>
      <c r="I257" s="423">
        <f ca="1">IF(LEN('2'!B263)&gt;0,'2'!L263,"")</f>
        <v>0</v>
      </c>
      <c r="J257" s="424"/>
    </row>
    <row r="258" spans="7:10" ht="23.25" customHeight="1" x14ac:dyDescent="0.25">
      <c r="G258" s="422" t="str">
        <f>+IF(LEN('OSNOVNA PLAČA'!B258)&gt;0,'OSNOVNA PLAČA'!B258,"")</f>
        <v>A249</v>
      </c>
      <c r="H258" s="423"/>
      <c r="I258" s="423">
        <f ca="1">IF(LEN('2'!B264)&gt;0,'2'!L264,"")</f>
        <v>0</v>
      </c>
      <c r="J258" s="424"/>
    </row>
    <row r="259" spans="7:10" ht="23.25" customHeight="1" thickBot="1" x14ac:dyDescent="0.3">
      <c r="G259" s="431" t="str">
        <f>+IF(LEN('OSNOVNA PLAČA'!B259)&gt;0,'OSNOVNA PLAČA'!B259,"")</f>
        <v>A250</v>
      </c>
      <c r="H259" s="432"/>
      <c r="I259" s="432">
        <f ca="1">IF(LEN('2'!B265)&gt;0,'2'!L265,"")</f>
        <v>0</v>
      </c>
      <c r="J259" s="433"/>
    </row>
  </sheetData>
  <mergeCells count="502">
    <mergeCell ref="G258:H258"/>
    <mergeCell ref="I258:J258"/>
    <mergeCell ref="G259:H259"/>
    <mergeCell ref="I259:J259"/>
    <mergeCell ref="G255:H255"/>
    <mergeCell ref="I255:J255"/>
    <mergeCell ref="G256:H256"/>
    <mergeCell ref="I256:J256"/>
    <mergeCell ref="G257:H257"/>
    <mergeCell ref="I257:J257"/>
    <mergeCell ref="G252:H252"/>
    <mergeCell ref="I252:J252"/>
    <mergeCell ref="G253:H253"/>
    <mergeCell ref="I253:J253"/>
    <mergeCell ref="G254:H254"/>
    <mergeCell ref="I254:J254"/>
    <mergeCell ref="G249:H249"/>
    <mergeCell ref="I249:J249"/>
    <mergeCell ref="G250:H250"/>
    <mergeCell ref="I250:J250"/>
    <mergeCell ref="G251:H251"/>
    <mergeCell ref="I251:J251"/>
    <mergeCell ref="G246:H246"/>
    <mergeCell ref="I246:J246"/>
    <mergeCell ref="G247:H247"/>
    <mergeCell ref="I247:J247"/>
    <mergeCell ref="G248:H248"/>
    <mergeCell ref="I248:J248"/>
    <mergeCell ref="G243:H243"/>
    <mergeCell ref="I243:J243"/>
    <mergeCell ref="G244:H244"/>
    <mergeCell ref="I244:J244"/>
    <mergeCell ref="G245:H245"/>
    <mergeCell ref="I245:J245"/>
    <mergeCell ref="G240:H240"/>
    <mergeCell ref="I240:J240"/>
    <mergeCell ref="G241:H241"/>
    <mergeCell ref="I241:J241"/>
    <mergeCell ref="G242:H242"/>
    <mergeCell ref="I242:J242"/>
    <mergeCell ref="G237:H237"/>
    <mergeCell ref="I237:J237"/>
    <mergeCell ref="G238:H238"/>
    <mergeCell ref="I238:J238"/>
    <mergeCell ref="G239:H239"/>
    <mergeCell ref="I239:J239"/>
    <mergeCell ref="G234:H234"/>
    <mergeCell ref="I234:J234"/>
    <mergeCell ref="G235:H235"/>
    <mergeCell ref="I235:J235"/>
    <mergeCell ref="G236:H236"/>
    <mergeCell ref="I236:J236"/>
    <mergeCell ref="G231:H231"/>
    <mergeCell ref="I231:J231"/>
    <mergeCell ref="G232:H232"/>
    <mergeCell ref="I232:J232"/>
    <mergeCell ref="G233:H233"/>
    <mergeCell ref="I233:J233"/>
    <mergeCell ref="G228:H228"/>
    <mergeCell ref="I228:J228"/>
    <mergeCell ref="G229:H229"/>
    <mergeCell ref="I229:J229"/>
    <mergeCell ref="G230:H230"/>
    <mergeCell ref="I230:J230"/>
    <mergeCell ref="G225:H225"/>
    <mergeCell ref="I225:J225"/>
    <mergeCell ref="G226:H226"/>
    <mergeCell ref="I226:J226"/>
    <mergeCell ref="G227:H227"/>
    <mergeCell ref="I227:J227"/>
    <mergeCell ref="G222:H222"/>
    <mergeCell ref="I222:J222"/>
    <mergeCell ref="G223:H223"/>
    <mergeCell ref="I223:J223"/>
    <mergeCell ref="G224:H224"/>
    <mergeCell ref="I224:J224"/>
    <mergeCell ref="G219:H219"/>
    <mergeCell ref="I219:J219"/>
    <mergeCell ref="G220:H220"/>
    <mergeCell ref="I220:J220"/>
    <mergeCell ref="G221:H221"/>
    <mergeCell ref="I221:J221"/>
    <mergeCell ref="G216:H216"/>
    <mergeCell ref="I216:J216"/>
    <mergeCell ref="G217:H217"/>
    <mergeCell ref="I217:J217"/>
    <mergeCell ref="G218:H218"/>
    <mergeCell ref="I218:J218"/>
    <mergeCell ref="G213:H213"/>
    <mergeCell ref="I213:J213"/>
    <mergeCell ref="G214:H214"/>
    <mergeCell ref="I214:J214"/>
    <mergeCell ref="G215:H215"/>
    <mergeCell ref="I215:J215"/>
    <mergeCell ref="G210:H210"/>
    <mergeCell ref="I210:J210"/>
    <mergeCell ref="G211:H211"/>
    <mergeCell ref="I211:J211"/>
    <mergeCell ref="G212:H212"/>
    <mergeCell ref="I212:J212"/>
    <mergeCell ref="G207:H207"/>
    <mergeCell ref="I207:J207"/>
    <mergeCell ref="G208:H208"/>
    <mergeCell ref="I208:J208"/>
    <mergeCell ref="G209:H209"/>
    <mergeCell ref="I209:J209"/>
    <mergeCell ref="G204:H204"/>
    <mergeCell ref="I204:J204"/>
    <mergeCell ref="G205:H205"/>
    <mergeCell ref="I205:J205"/>
    <mergeCell ref="G206:H206"/>
    <mergeCell ref="I206:J206"/>
    <mergeCell ref="G201:H201"/>
    <mergeCell ref="I201:J201"/>
    <mergeCell ref="G202:H202"/>
    <mergeCell ref="I202:J202"/>
    <mergeCell ref="G203:H203"/>
    <mergeCell ref="I203:J203"/>
    <mergeCell ref="G198:H198"/>
    <mergeCell ref="I198:J198"/>
    <mergeCell ref="G199:H199"/>
    <mergeCell ref="I199:J199"/>
    <mergeCell ref="G200:H200"/>
    <mergeCell ref="I200:J200"/>
    <mergeCell ref="G195:H195"/>
    <mergeCell ref="I195:J195"/>
    <mergeCell ref="G196:H196"/>
    <mergeCell ref="I196:J196"/>
    <mergeCell ref="G197:H197"/>
    <mergeCell ref="I197:J197"/>
    <mergeCell ref="G192:H192"/>
    <mergeCell ref="I192:J192"/>
    <mergeCell ref="G193:H193"/>
    <mergeCell ref="I193:J193"/>
    <mergeCell ref="G194:H194"/>
    <mergeCell ref="I194:J194"/>
    <mergeCell ref="G189:H189"/>
    <mergeCell ref="I189:J189"/>
    <mergeCell ref="G190:H190"/>
    <mergeCell ref="I190:J190"/>
    <mergeCell ref="G191:H191"/>
    <mergeCell ref="I191:J191"/>
    <mergeCell ref="G186:H186"/>
    <mergeCell ref="I186:J186"/>
    <mergeCell ref="G187:H187"/>
    <mergeCell ref="I187:J187"/>
    <mergeCell ref="G188:H188"/>
    <mergeCell ref="I188:J188"/>
    <mergeCell ref="G183:H183"/>
    <mergeCell ref="I183:J183"/>
    <mergeCell ref="G184:H184"/>
    <mergeCell ref="I184:J184"/>
    <mergeCell ref="G185:H185"/>
    <mergeCell ref="I185:J185"/>
    <mergeCell ref="G180:H180"/>
    <mergeCell ref="I180:J180"/>
    <mergeCell ref="G181:H181"/>
    <mergeCell ref="I181:J181"/>
    <mergeCell ref="G182:H182"/>
    <mergeCell ref="I182:J182"/>
    <mergeCell ref="G177:H177"/>
    <mergeCell ref="I177:J177"/>
    <mergeCell ref="G178:H178"/>
    <mergeCell ref="I178:J178"/>
    <mergeCell ref="G179:H179"/>
    <mergeCell ref="I179:J179"/>
    <mergeCell ref="G174:H174"/>
    <mergeCell ref="I174:J174"/>
    <mergeCell ref="G175:H175"/>
    <mergeCell ref="I175:J175"/>
    <mergeCell ref="G176:H176"/>
    <mergeCell ref="I176:J176"/>
    <mergeCell ref="G171:H171"/>
    <mergeCell ref="I171:J171"/>
    <mergeCell ref="G172:H172"/>
    <mergeCell ref="I172:J172"/>
    <mergeCell ref="G173:H173"/>
    <mergeCell ref="I173:J173"/>
    <mergeCell ref="G168:H168"/>
    <mergeCell ref="I168:J168"/>
    <mergeCell ref="G169:H169"/>
    <mergeCell ref="I169:J169"/>
    <mergeCell ref="G170:H170"/>
    <mergeCell ref="I170:J170"/>
    <mergeCell ref="G165:H165"/>
    <mergeCell ref="I165:J165"/>
    <mergeCell ref="G166:H166"/>
    <mergeCell ref="I166:J166"/>
    <mergeCell ref="G167:H167"/>
    <mergeCell ref="I167:J167"/>
    <mergeCell ref="G162:H162"/>
    <mergeCell ref="I162:J162"/>
    <mergeCell ref="G163:H163"/>
    <mergeCell ref="I163:J163"/>
    <mergeCell ref="G164:H164"/>
    <mergeCell ref="I164:J164"/>
    <mergeCell ref="G159:H159"/>
    <mergeCell ref="I159:J159"/>
    <mergeCell ref="G160:H160"/>
    <mergeCell ref="I160:J160"/>
    <mergeCell ref="G161:H161"/>
    <mergeCell ref="I161:J161"/>
    <mergeCell ref="G156:H156"/>
    <mergeCell ref="I156:J156"/>
    <mergeCell ref="G157:H157"/>
    <mergeCell ref="I157:J157"/>
    <mergeCell ref="G158:H158"/>
    <mergeCell ref="I158:J158"/>
    <mergeCell ref="G153:H153"/>
    <mergeCell ref="I153:J153"/>
    <mergeCell ref="G154:H154"/>
    <mergeCell ref="I154:J154"/>
    <mergeCell ref="G155:H155"/>
    <mergeCell ref="I155:J155"/>
    <mergeCell ref="G150:H150"/>
    <mergeCell ref="I150:J150"/>
    <mergeCell ref="G151:H151"/>
    <mergeCell ref="I151:J151"/>
    <mergeCell ref="G152:H152"/>
    <mergeCell ref="I152:J152"/>
    <mergeCell ref="G147:H147"/>
    <mergeCell ref="I147:J147"/>
    <mergeCell ref="G148:H148"/>
    <mergeCell ref="I148:J148"/>
    <mergeCell ref="G149:H149"/>
    <mergeCell ref="I149:J149"/>
    <mergeCell ref="G144:H144"/>
    <mergeCell ref="I144:J144"/>
    <mergeCell ref="G145:H145"/>
    <mergeCell ref="I145:J145"/>
    <mergeCell ref="G146:H146"/>
    <mergeCell ref="I146:J146"/>
    <mergeCell ref="G141:H141"/>
    <mergeCell ref="I141:J141"/>
    <mergeCell ref="G142:H142"/>
    <mergeCell ref="I142:J142"/>
    <mergeCell ref="G143:H143"/>
    <mergeCell ref="I143:J143"/>
    <mergeCell ref="G138:H138"/>
    <mergeCell ref="I138:J138"/>
    <mergeCell ref="G139:H139"/>
    <mergeCell ref="I139:J139"/>
    <mergeCell ref="G140:H140"/>
    <mergeCell ref="I140:J140"/>
    <mergeCell ref="G135:H135"/>
    <mergeCell ref="I135:J135"/>
    <mergeCell ref="G136:H136"/>
    <mergeCell ref="I136:J136"/>
    <mergeCell ref="G137:H137"/>
    <mergeCell ref="I137:J137"/>
    <mergeCell ref="G132:H132"/>
    <mergeCell ref="I132:J132"/>
    <mergeCell ref="G133:H133"/>
    <mergeCell ref="I133:J133"/>
    <mergeCell ref="G134:H134"/>
    <mergeCell ref="I134:J134"/>
    <mergeCell ref="G129:H129"/>
    <mergeCell ref="I129:J129"/>
    <mergeCell ref="G130:H130"/>
    <mergeCell ref="I130:J130"/>
    <mergeCell ref="G131:H131"/>
    <mergeCell ref="I131:J131"/>
    <mergeCell ref="G126:H126"/>
    <mergeCell ref="I126:J126"/>
    <mergeCell ref="G127:H127"/>
    <mergeCell ref="I127:J127"/>
    <mergeCell ref="G128:H128"/>
    <mergeCell ref="I128:J128"/>
    <mergeCell ref="G123:H123"/>
    <mergeCell ref="I123:J123"/>
    <mergeCell ref="G124:H124"/>
    <mergeCell ref="I124:J124"/>
    <mergeCell ref="G125:H125"/>
    <mergeCell ref="I125:J125"/>
    <mergeCell ref="G120:H120"/>
    <mergeCell ref="I120:J120"/>
    <mergeCell ref="G121:H121"/>
    <mergeCell ref="I121:J121"/>
    <mergeCell ref="G122:H122"/>
    <mergeCell ref="I122:J122"/>
    <mergeCell ref="G117:H117"/>
    <mergeCell ref="I117:J117"/>
    <mergeCell ref="G118:H118"/>
    <mergeCell ref="I118:J118"/>
    <mergeCell ref="G119:H119"/>
    <mergeCell ref="I119:J119"/>
    <mergeCell ref="G114:H114"/>
    <mergeCell ref="I114:J114"/>
    <mergeCell ref="G115:H115"/>
    <mergeCell ref="I115:J115"/>
    <mergeCell ref="G116:H116"/>
    <mergeCell ref="I116:J116"/>
    <mergeCell ref="G111:H111"/>
    <mergeCell ref="I111:J111"/>
    <mergeCell ref="G112:H112"/>
    <mergeCell ref="I112:J112"/>
    <mergeCell ref="G113:H113"/>
    <mergeCell ref="I113:J113"/>
    <mergeCell ref="G108:H108"/>
    <mergeCell ref="I108:J108"/>
    <mergeCell ref="G109:H109"/>
    <mergeCell ref="I109:J109"/>
    <mergeCell ref="G110:H110"/>
    <mergeCell ref="I110:J110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99:H99"/>
    <mergeCell ref="I99:J99"/>
    <mergeCell ref="G100:H100"/>
    <mergeCell ref="I100:J100"/>
    <mergeCell ref="G101:H101"/>
    <mergeCell ref="I101:J101"/>
    <mergeCell ref="G96:H96"/>
    <mergeCell ref="I96:J96"/>
    <mergeCell ref="G97:H97"/>
    <mergeCell ref="I97:J97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81:H81"/>
    <mergeCell ref="I81:J81"/>
    <mergeCell ref="G82:H82"/>
    <mergeCell ref="I82:J82"/>
    <mergeCell ref="G83:H83"/>
    <mergeCell ref="I83:J83"/>
    <mergeCell ref="G78:H78"/>
    <mergeCell ref="I78:J78"/>
    <mergeCell ref="G79:H79"/>
    <mergeCell ref="I79:J79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63:H63"/>
    <mergeCell ref="I63:J63"/>
    <mergeCell ref="G64:H64"/>
    <mergeCell ref="I64:J64"/>
    <mergeCell ref="G65:H65"/>
    <mergeCell ref="I65:J65"/>
    <mergeCell ref="G60:H60"/>
    <mergeCell ref="I60:J60"/>
    <mergeCell ref="G61:H61"/>
    <mergeCell ref="I61:J61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45:H45"/>
    <mergeCell ref="I45:J45"/>
    <mergeCell ref="G46:H46"/>
    <mergeCell ref="I46:J46"/>
    <mergeCell ref="G47:H47"/>
    <mergeCell ref="I47:J47"/>
    <mergeCell ref="G42:H42"/>
    <mergeCell ref="I42:J42"/>
    <mergeCell ref="G43:H43"/>
    <mergeCell ref="I43:J43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27:H27"/>
    <mergeCell ref="I27:J27"/>
    <mergeCell ref="G28:H28"/>
    <mergeCell ref="I28:J28"/>
    <mergeCell ref="G29:H29"/>
    <mergeCell ref="I29:J29"/>
    <mergeCell ref="G24:H24"/>
    <mergeCell ref="I24:J24"/>
    <mergeCell ref="G25:H25"/>
    <mergeCell ref="I25:J25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9:H9"/>
    <mergeCell ref="I9:J9"/>
    <mergeCell ref="G10:H10"/>
    <mergeCell ref="I10:J10"/>
    <mergeCell ref="G11:H11"/>
    <mergeCell ref="I11:J1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61D77-5818-4B4C-B723-D3EC549B43D2}">
  <dimension ref="G1:J259"/>
  <sheetViews>
    <sheetView workbookViewId="0"/>
  </sheetViews>
  <sheetFormatPr defaultRowHeight="13.2" x14ac:dyDescent="0.25"/>
  <cols>
    <col min="1" max="5" width="2.6640625" customWidth="1"/>
    <col min="8" max="8" width="41.109375" customWidth="1"/>
    <col min="9" max="9" width="25.5546875" customWidth="1"/>
    <col min="10" max="10" width="39.109375" customWidth="1"/>
  </cols>
  <sheetData>
    <row r="1" spans="7:10" ht="8.25" customHeight="1" x14ac:dyDescent="0.25"/>
    <row r="2" spans="7:10" ht="8.25" customHeight="1" x14ac:dyDescent="0.25"/>
    <row r="3" spans="7:10" ht="8.25" customHeight="1" x14ac:dyDescent="0.25"/>
    <row r="4" spans="7:10" ht="8.25" customHeight="1" x14ac:dyDescent="0.25"/>
    <row r="5" spans="7:10" ht="8.25" customHeight="1" x14ac:dyDescent="0.25"/>
    <row r="6" spans="7:10" ht="23.25" customHeight="1" x14ac:dyDescent="0.25">
      <c r="G6" s="237" t="s">
        <v>399</v>
      </c>
    </row>
    <row r="8" spans="7:10" ht="23.25" customHeight="1" thickBot="1" x14ac:dyDescent="0.3">
      <c r="G8" s="237" t="str">
        <f>"OBDOBJE: marec " &amp; 'OSNOVNA PLAČA'!D5</f>
        <v>OBDOBJE: marec 2024</v>
      </c>
    </row>
    <row r="9" spans="7:10" ht="23.25" customHeight="1" thickBot="1" x14ac:dyDescent="0.3">
      <c r="G9" s="425" t="s">
        <v>2</v>
      </c>
      <c r="H9" s="426"/>
      <c r="I9" s="426" t="s">
        <v>400</v>
      </c>
      <c r="J9" s="427"/>
    </row>
    <row r="10" spans="7:10" ht="23.25" customHeight="1" x14ac:dyDescent="0.25">
      <c r="G10" s="428" t="str">
        <f>+IF(LEN('OSNOVNA PLAČA'!B10)&gt;0,'OSNOVNA PLAČA'!B10,"")</f>
        <v>A1</v>
      </c>
      <c r="H10" s="429"/>
      <c r="I10" s="429">
        <f ca="1">IF(LEN('3'!B16)&gt;0,'3'!L16,"")</f>
        <v>5</v>
      </c>
      <c r="J10" s="430"/>
    </row>
    <row r="11" spans="7:10" ht="23.25" customHeight="1" x14ac:dyDescent="0.25">
      <c r="G11" s="422" t="str">
        <f>+IF(LEN('OSNOVNA PLAČA'!B11)&gt;0,'OSNOVNA PLAČA'!B11,"")</f>
        <v>A2</v>
      </c>
      <c r="H11" s="423"/>
      <c r="I11" s="423">
        <f ca="1">IF(LEN('3'!B17)&gt;0,'3'!L17,"")</f>
        <v>0</v>
      </c>
      <c r="J11" s="424"/>
    </row>
    <row r="12" spans="7:10" ht="23.25" customHeight="1" x14ac:dyDescent="0.25">
      <c r="G12" s="422" t="str">
        <f>+IF(LEN('OSNOVNA PLAČA'!B12)&gt;0,'OSNOVNA PLAČA'!B12,"")</f>
        <v>A3</v>
      </c>
      <c r="H12" s="423"/>
      <c r="I12" s="423">
        <f ca="1">IF(LEN('3'!B18)&gt;0,'3'!L18,"")</f>
        <v>3</v>
      </c>
      <c r="J12" s="424"/>
    </row>
    <row r="13" spans="7:10" ht="23.25" customHeight="1" x14ac:dyDescent="0.25">
      <c r="G13" s="422" t="str">
        <f>+IF(LEN('OSNOVNA PLAČA'!B13)&gt;0,'OSNOVNA PLAČA'!B13,"")</f>
        <v>A4</v>
      </c>
      <c r="H13" s="423"/>
      <c r="I13" s="423">
        <f ca="1">IF(LEN('3'!B19)&gt;0,'3'!L19,"")</f>
        <v>0</v>
      </c>
      <c r="J13" s="424"/>
    </row>
    <row r="14" spans="7:10" ht="23.25" customHeight="1" x14ac:dyDescent="0.25">
      <c r="G14" s="422" t="str">
        <f>+IF(LEN('OSNOVNA PLAČA'!B14)&gt;0,'OSNOVNA PLAČA'!B14,"")</f>
        <v>A5</v>
      </c>
      <c r="H14" s="423"/>
      <c r="I14" s="423">
        <f ca="1">IF(LEN('3'!B20)&gt;0,'3'!L20,"")</f>
        <v>0</v>
      </c>
      <c r="J14" s="424"/>
    </row>
    <row r="15" spans="7:10" ht="23.25" customHeight="1" x14ac:dyDescent="0.25">
      <c r="G15" s="422" t="str">
        <f>+IF(LEN('OSNOVNA PLAČA'!B15)&gt;0,'OSNOVNA PLAČA'!B15,"")</f>
        <v>A6</v>
      </c>
      <c r="H15" s="423"/>
      <c r="I15" s="423">
        <f ca="1">IF(LEN('3'!B21)&gt;0,'3'!L21,"")</f>
        <v>0</v>
      </c>
      <c r="J15" s="424"/>
    </row>
    <row r="16" spans="7:10" ht="23.25" customHeight="1" x14ac:dyDescent="0.25">
      <c r="G16" s="422" t="str">
        <f>+IF(LEN('OSNOVNA PLAČA'!B16)&gt;0,'OSNOVNA PLAČA'!B16,"")</f>
        <v>A7</v>
      </c>
      <c r="H16" s="423"/>
      <c r="I16" s="423">
        <f ca="1">IF(LEN('3'!B22)&gt;0,'3'!L22,"")</f>
        <v>0</v>
      </c>
      <c r="J16" s="424"/>
    </row>
    <row r="17" spans="7:10" ht="23.25" customHeight="1" x14ac:dyDescent="0.25">
      <c r="G17" s="422" t="str">
        <f>+IF(LEN('OSNOVNA PLAČA'!B17)&gt;0,'OSNOVNA PLAČA'!B17,"")</f>
        <v>A8</v>
      </c>
      <c r="H17" s="423"/>
      <c r="I17" s="423">
        <f ca="1">IF(LEN('3'!B23)&gt;0,'3'!L23,"")</f>
        <v>0</v>
      </c>
      <c r="J17" s="424"/>
    </row>
    <row r="18" spans="7:10" ht="23.25" customHeight="1" x14ac:dyDescent="0.25">
      <c r="G18" s="422" t="str">
        <f>+IF(LEN('OSNOVNA PLAČA'!B18)&gt;0,'OSNOVNA PLAČA'!B18,"")</f>
        <v>A9</v>
      </c>
      <c r="H18" s="423"/>
      <c r="I18" s="423">
        <f ca="1">IF(LEN('3'!B24)&gt;0,'3'!L24,"")</f>
        <v>0</v>
      </c>
      <c r="J18" s="424"/>
    </row>
    <row r="19" spans="7:10" ht="23.25" customHeight="1" x14ac:dyDescent="0.25">
      <c r="G19" s="422" t="str">
        <f>+IF(LEN('OSNOVNA PLAČA'!B19)&gt;0,'OSNOVNA PLAČA'!B19,"")</f>
        <v>A10</v>
      </c>
      <c r="H19" s="423"/>
      <c r="I19" s="423">
        <f ca="1">IF(LEN('3'!B25)&gt;0,'3'!L25,"")</f>
        <v>0</v>
      </c>
      <c r="J19" s="424"/>
    </row>
    <row r="20" spans="7:10" ht="23.25" customHeight="1" x14ac:dyDescent="0.25">
      <c r="G20" s="422" t="str">
        <f>+IF(LEN('OSNOVNA PLAČA'!B20)&gt;0,'OSNOVNA PLAČA'!B20,"")</f>
        <v>A11</v>
      </c>
      <c r="H20" s="423"/>
      <c r="I20" s="423">
        <f ca="1">IF(LEN('3'!B26)&gt;0,'3'!L26,"")</f>
        <v>0</v>
      </c>
      <c r="J20" s="424"/>
    </row>
    <row r="21" spans="7:10" ht="23.25" customHeight="1" x14ac:dyDescent="0.25">
      <c r="G21" s="422" t="str">
        <f>+IF(LEN('OSNOVNA PLAČA'!B21)&gt;0,'OSNOVNA PLAČA'!B21,"")</f>
        <v>A12</v>
      </c>
      <c r="H21" s="423"/>
      <c r="I21" s="423">
        <f ca="1">IF(LEN('3'!B27)&gt;0,'3'!L27,"")</f>
        <v>0</v>
      </c>
      <c r="J21" s="424"/>
    </row>
    <row r="22" spans="7:10" ht="23.25" customHeight="1" x14ac:dyDescent="0.25">
      <c r="G22" s="422" t="str">
        <f>+IF(LEN('OSNOVNA PLAČA'!B22)&gt;0,'OSNOVNA PLAČA'!B22,"")</f>
        <v>A13</v>
      </c>
      <c r="H22" s="423"/>
      <c r="I22" s="423">
        <f ca="1">IF(LEN('3'!B28)&gt;0,'3'!L28,"")</f>
        <v>0</v>
      </c>
      <c r="J22" s="424"/>
    </row>
    <row r="23" spans="7:10" ht="23.25" customHeight="1" x14ac:dyDescent="0.25">
      <c r="G23" s="422" t="str">
        <f>+IF(LEN('OSNOVNA PLAČA'!B23)&gt;0,'OSNOVNA PLAČA'!B23,"")</f>
        <v>A14</v>
      </c>
      <c r="H23" s="423"/>
      <c r="I23" s="423">
        <f ca="1">IF(LEN('3'!B29)&gt;0,'3'!L29,"")</f>
        <v>0</v>
      </c>
      <c r="J23" s="424"/>
    </row>
    <row r="24" spans="7:10" ht="23.25" customHeight="1" x14ac:dyDescent="0.25">
      <c r="G24" s="422" t="str">
        <f>+IF(LEN('OSNOVNA PLAČA'!B24)&gt;0,'OSNOVNA PLAČA'!B24,"")</f>
        <v>A15</v>
      </c>
      <c r="H24" s="423"/>
      <c r="I24" s="423">
        <f ca="1">IF(LEN('3'!B30)&gt;0,'3'!L30,"")</f>
        <v>0</v>
      </c>
      <c r="J24" s="424"/>
    </row>
    <row r="25" spans="7:10" ht="23.25" customHeight="1" x14ac:dyDescent="0.25">
      <c r="G25" s="422" t="str">
        <f>+IF(LEN('OSNOVNA PLAČA'!B25)&gt;0,'OSNOVNA PLAČA'!B25,"")</f>
        <v>A16</v>
      </c>
      <c r="H25" s="423"/>
      <c r="I25" s="423">
        <f ca="1">IF(LEN('3'!B31)&gt;0,'3'!L31,"")</f>
        <v>0</v>
      </c>
      <c r="J25" s="424"/>
    </row>
    <row r="26" spans="7:10" ht="23.25" customHeight="1" x14ac:dyDescent="0.25">
      <c r="G26" s="422" t="str">
        <f>+IF(LEN('OSNOVNA PLAČA'!B26)&gt;0,'OSNOVNA PLAČA'!B26,"")</f>
        <v>A17</v>
      </c>
      <c r="H26" s="423"/>
      <c r="I26" s="423">
        <f ca="1">IF(LEN('3'!B32)&gt;0,'3'!L32,"")</f>
        <v>0</v>
      </c>
      <c r="J26" s="424"/>
    </row>
    <row r="27" spans="7:10" ht="23.25" customHeight="1" x14ac:dyDescent="0.25">
      <c r="G27" s="422" t="str">
        <f>+IF(LEN('OSNOVNA PLAČA'!B27)&gt;0,'OSNOVNA PLAČA'!B27,"")</f>
        <v>A18</v>
      </c>
      <c r="H27" s="423"/>
      <c r="I27" s="423">
        <f ca="1">IF(LEN('3'!B33)&gt;0,'3'!L33,"")</f>
        <v>0</v>
      </c>
      <c r="J27" s="424"/>
    </row>
    <row r="28" spans="7:10" ht="23.25" customHeight="1" x14ac:dyDescent="0.25">
      <c r="G28" s="422" t="str">
        <f>+IF(LEN('OSNOVNA PLAČA'!B28)&gt;0,'OSNOVNA PLAČA'!B28,"")</f>
        <v>A19</v>
      </c>
      <c r="H28" s="423"/>
      <c r="I28" s="423">
        <f ca="1">IF(LEN('3'!B34)&gt;0,'3'!L34,"")</f>
        <v>0</v>
      </c>
      <c r="J28" s="424"/>
    </row>
    <row r="29" spans="7:10" ht="23.25" customHeight="1" x14ac:dyDescent="0.25">
      <c r="G29" s="422" t="str">
        <f>+IF(LEN('OSNOVNA PLAČA'!B29)&gt;0,'OSNOVNA PLAČA'!B29,"")</f>
        <v>A20</v>
      </c>
      <c r="H29" s="423"/>
      <c r="I29" s="423">
        <f ca="1">IF(LEN('3'!B35)&gt;0,'3'!L35,"")</f>
        <v>0</v>
      </c>
      <c r="J29" s="424"/>
    </row>
    <row r="30" spans="7:10" ht="23.25" customHeight="1" x14ac:dyDescent="0.25">
      <c r="G30" s="422" t="str">
        <f>+IF(LEN('OSNOVNA PLAČA'!B30)&gt;0,'OSNOVNA PLAČA'!B30,"")</f>
        <v>A21</v>
      </c>
      <c r="H30" s="423"/>
      <c r="I30" s="423">
        <f ca="1">IF(LEN('3'!B36)&gt;0,'3'!L36,"")</f>
        <v>0</v>
      </c>
      <c r="J30" s="424"/>
    </row>
    <row r="31" spans="7:10" ht="23.25" customHeight="1" x14ac:dyDescent="0.25">
      <c r="G31" s="422" t="str">
        <f>+IF(LEN('OSNOVNA PLAČA'!B31)&gt;0,'OSNOVNA PLAČA'!B31,"")</f>
        <v>A22</v>
      </c>
      <c r="H31" s="423"/>
      <c r="I31" s="423">
        <f ca="1">IF(LEN('3'!B37)&gt;0,'3'!L37,"")</f>
        <v>0</v>
      </c>
      <c r="J31" s="424"/>
    </row>
    <row r="32" spans="7:10" ht="23.25" customHeight="1" x14ac:dyDescent="0.25">
      <c r="G32" s="422" t="str">
        <f>+IF(LEN('OSNOVNA PLAČA'!B32)&gt;0,'OSNOVNA PLAČA'!B32,"")</f>
        <v>A23</v>
      </c>
      <c r="H32" s="423"/>
      <c r="I32" s="423">
        <f ca="1">IF(LEN('3'!B38)&gt;0,'3'!L38,"")</f>
        <v>0</v>
      </c>
      <c r="J32" s="424"/>
    </row>
    <row r="33" spans="7:10" ht="23.25" customHeight="1" x14ac:dyDescent="0.25">
      <c r="G33" s="422" t="str">
        <f>+IF(LEN('OSNOVNA PLAČA'!B33)&gt;0,'OSNOVNA PLAČA'!B33,"")</f>
        <v>A24</v>
      </c>
      <c r="H33" s="423"/>
      <c r="I33" s="423">
        <f ca="1">IF(LEN('3'!B39)&gt;0,'3'!L39,"")</f>
        <v>0</v>
      </c>
      <c r="J33" s="424"/>
    </row>
    <row r="34" spans="7:10" ht="23.25" customHeight="1" x14ac:dyDescent="0.25">
      <c r="G34" s="422" t="str">
        <f>+IF(LEN('OSNOVNA PLAČA'!B34)&gt;0,'OSNOVNA PLAČA'!B34,"")</f>
        <v>A25</v>
      </c>
      <c r="H34" s="423"/>
      <c r="I34" s="423">
        <f ca="1">IF(LEN('3'!B40)&gt;0,'3'!L40,"")</f>
        <v>0</v>
      </c>
      <c r="J34" s="424"/>
    </row>
    <row r="35" spans="7:10" ht="23.25" customHeight="1" x14ac:dyDescent="0.25">
      <c r="G35" s="422" t="str">
        <f>+IF(LEN('OSNOVNA PLAČA'!B35)&gt;0,'OSNOVNA PLAČA'!B35,"")</f>
        <v>A26</v>
      </c>
      <c r="H35" s="423"/>
      <c r="I35" s="423">
        <f ca="1">IF(LEN('3'!B41)&gt;0,'3'!L41,"")</f>
        <v>0</v>
      </c>
      <c r="J35" s="424"/>
    </row>
    <row r="36" spans="7:10" ht="23.25" customHeight="1" x14ac:dyDescent="0.25">
      <c r="G36" s="422" t="str">
        <f>+IF(LEN('OSNOVNA PLAČA'!B36)&gt;0,'OSNOVNA PLAČA'!B36,"")</f>
        <v>A27</v>
      </c>
      <c r="H36" s="423"/>
      <c r="I36" s="423">
        <f ca="1">IF(LEN('3'!B42)&gt;0,'3'!L42,"")</f>
        <v>0</v>
      </c>
      <c r="J36" s="424"/>
    </row>
    <row r="37" spans="7:10" ht="23.25" customHeight="1" x14ac:dyDescent="0.25">
      <c r="G37" s="422" t="str">
        <f>+IF(LEN('OSNOVNA PLAČA'!B37)&gt;0,'OSNOVNA PLAČA'!B37,"")</f>
        <v>A28</v>
      </c>
      <c r="H37" s="423"/>
      <c r="I37" s="423">
        <f ca="1">IF(LEN('3'!B43)&gt;0,'3'!L43,"")</f>
        <v>0</v>
      </c>
      <c r="J37" s="424"/>
    </row>
    <row r="38" spans="7:10" ht="23.25" customHeight="1" x14ac:dyDescent="0.25">
      <c r="G38" s="422" t="str">
        <f>+IF(LEN('OSNOVNA PLAČA'!B38)&gt;0,'OSNOVNA PLAČA'!B38,"")</f>
        <v>A29</v>
      </c>
      <c r="H38" s="423"/>
      <c r="I38" s="423">
        <f ca="1">IF(LEN('3'!B44)&gt;0,'3'!L44,"")</f>
        <v>0</v>
      </c>
      <c r="J38" s="424"/>
    </row>
    <row r="39" spans="7:10" ht="23.25" customHeight="1" x14ac:dyDescent="0.25">
      <c r="G39" s="422" t="str">
        <f>+IF(LEN('OSNOVNA PLAČA'!B39)&gt;0,'OSNOVNA PLAČA'!B39,"")</f>
        <v>A30</v>
      </c>
      <c r="H39" s="423"/>
      <c r="I39" s="423">
        <f ca="1">IF(LEN('3'!B45)&gt;0,'3'!L45,"")</f>
        <v>0</v>
      </c>
      <c r="J39" s="424"/>
    </row>
    <row r="40" spans="7:10" ht="23.25" customHeight="1" x14ac:dyDescent="0.25">
      <c r="G40" s="422" t="str">
        <f>+IF(LEN('OSNOVNA PLAČA'!B40)&gt;0,'OSNOVNA PLAČA'!B40,"")</f>
        <v>A31</v>
      </c>
      <c r="H40" s="423"/>
      <c r="I40" s="423">
        <f ca="1">IF(LEN('3'!B46)&gt;0,'3'!L46,"")</f>
        <v>0</v>
      </c>
      <c r="J40" s="424"/>
    </row>
    <row r="41" spans="7:10" ht="23.25" customHeight="1" x14ac:dyDescent="0.25">
      <c r="G41" s="422" t="str">
        <f>+IF(LEN('OSNOVNA PLAČA'!B41)&gt;0,'OSNOVNA PLAČA'!B41,"")</f>
        <v>A32</v>
      </c>
      <c r="H41" s="423"/>
      <c r="I41" s="423">
        <f ca="1">IF(LEN('3'!B47)&gt;0,'3'!L47,"")</f>
        <v>0</v>
      </c>
      <c r="J41" s="424"/>
    </row>
    <row r="42" spans="7:10" ht="23.25" customHeight="1" x14ac:dyDescent="0.25">
      <c r="G42" s="422" t="str">
        <f>+IF(LEN('OSNOVNA PLAČA'!B42)&gt;0,'OSNOVNA PLAČA'!B42,"")</f>
        <v>A33</v>
      </c>
      <c r="H42" s="423"/>
      <c r="I42" s="423">
        <f ca="1">IF(LEN('3'!B48)&gt;0,'3'!L48,"")</f>
        <v>0</v>
      </c>
      <c r="J42" s="424"/>
    </row>
    <row r="43" spans="7:10" ht="23.25" customHeight="1" x14ac:dyDescent="0.25">
      <c r="G43" s="422" t="str">
        <f>+IF(LEN('OSNOVNA PLAČA'!B43)&gt;0,'OSNOVNA PLAČA'!B43,"")</f>
        <v>A34</v>
      </c>
      <c r="H43" s="423"/>
      <c r="I43" s="423">
        <f ca="1">IF(LEN('3'!B49)&gt;0,'3'!L49,"")</f>
        <v>0</v>
      </c>
      <c r="J43" s="424"/>
    </row>
    <row r="44" spans="7:10" ht="23.25" customHeight="1" x14ac:dyDescent="0.25">
      <c r="G44" s="422" t="str">
        <f>+IF(LEN('OSNOVNA PLAČA'!B44)&gt;0,'OSNOVNA PLAČA'!B44,"")</f>
        <v>A35</v>
      </c>
      <c r="H44" s="423"/>
      <c r="I44" s="423">
        <f ca="1">IF(LEN('3'!B50)&gt;0,'3'!L50,"")</f>
        <v>0</v>
      </c>
      <c r="J44" s="424"/>
    </row>
    <row r="45" spans="7:10" ht="23.25" customHeight="1" x14ac:dyDescent="0.25">
      <c r="G45" s="422" t="str">
        <f>+IF(LEN('OSNOVNA PLAČA'!B45)&gt;0,'OSNOVNA PLAČA'!B45,"")</f>
        <v>A36</v>
      </c>
      <c r="H45" s="423"/>
      <c r="I45" s="423">
        <f ca="1">IF(LEN('3'!B51)&gt;0,'3'!L51,"")</f>
        <v>0</v>
      </c>
      <c r="J45" s="424"/>
    </row>
    <row r="46" spans="7:10" ht="23.25" customHeight="1" x14ac:dyDescent="0.25">
      <c r="G46" s="422" t="str">
        <f>+IF(LEN('OSNOVNA PLAČA'!B46)&gt;0,'OSNOVNA PLAČA'!B46,"")</f>
        <v>A37</v>
      </c>
      <c r="H46" s="423"/>
      <c r="I46" s="423">
        <f ca="1">IF(LEN('3'!B52)&gt;0,'3'!L52,"")</f>
        <v>0</v>
      </c>
      <c r="J46" s="424"/>
    </row>
    <row r="47" spans="7:10" ht="23.25" customHeight="1" x14ac:dyDescent="0.25">
      <c r="G47" s="422" t="str">
        <f>+IF(LEN('OSNOVNA PLAČA'!B47)&gt;0,'OSNOVNA PLAČA'!B47,"")</f>
        <v>A38</v>
      </c>
      <c r="H47" s="423"/>
      <c r="I47" s="423">
        <f ca="1">IF(LEN('3'!B53)&gt;0,'3'!L53,"")</f>
        <v>0</v>
      </c>
      <c r="J47" s="424"/>
    </row>
    <row r="48" spans="7:10" ht="23.25" customHeight="1" x14ac:dyDescent="0.25">
      <c r="G48" s="422" t="str">
        <f>+IF(LEN('OSNOVNA PLAČA'!B48)&gt;0,'OSNOVNA PLAČA'!B48,"")</f>
        <v>A39</v>
      </c>
      <c r="H48" s="423"/>
      <c r="I48" s="423">
        <f ca="1">IF(LEN('3'!B54)&gt;0,'3'!L54,"")</f>
        <v>0</v>
      </c>
      <c r="J48" s="424"/>
    </row>
    <row r="49" spans="7:10" ht="23.25" customHeight="1" x14ac:dyDescent="0.25">
      <c r="G49" s="422" t="str">
        <f>+IF(LEN('OSNOVNA PLAČA'!B49)&gt;0,'OSNOVNA PLAČA'!B49,"")</f>
        <v>A40</v>
      </c>
      <c r="H49" s="423"/>
      <c r="I49" s="423">
        <f ca="1">IF(LEN('3'!B55)&gt;0,'3'!L55,"")</f>
        <v>0</v>
      </c>
      <c r="J49" s="424"/>
    </row>
    <row r="50" spans="7:10" ht="23.25" customHeight="1" x14ac:dyDescent="0.25">
      <c r="G50" s="422" t="str">
        <f>+IF(LEN('OSNOVNA PLAČA'!B50)&gt;0,'OSNOVNA PLAČA'!B50,"")</f>
        <v>A41</v>
      </c>
      <c r="H50" s="423"/>
      <c r="I50" s="423">
        <f ca="1">IF(LEN('3'!B56)&gt;0,'3'!L56,"")</f>
        <v>0</v>
      </c>
      <c r="J50" s="424"/>
    </row>
    <row r="51" spans="7:10" ht="23.25" customHeight="1" x14ac:dyDescent="0.25">
      <c r="G51" s="422" t="str">
        <f>+IF(LEN('OSNOVNA PLAČA'!B51)&gt;0,'OSNOVNA PLAČA'!B51,"")</f>
        <v>A42</v>
      </c>
      <c r="H51" s="423"/>
      <c r="I51" s="423">
        <f ca="1">IF(LEN('3'!B57)&gt;0,'3'!L57,"")</f>
        <v>0</v>
      </c>
      <c r="J51" s="424"/>
    </row>
    <row r="52" spans="7:10" ht="23.25" customHeight="1" x14ac:dyDescent="0.25">
      <c r="G52" s="422" t="str">
        <f>+IF(LEN('OSNOVNA PLAČA'!B52)&gt;0,'OSNOVNA PLAČA'!B52,"")</f>
        <v>A43</v>
      </c>
      <c r="H52" s="423"/>
      <c r="I52" s="423">
        <f ca="1">IF(LEN('3'!B58)&gt;0,'3'!L58,"")</f>
        <v>0</v>
      </c>
      <c r="J52" s="424"/>
    </row>
    <row r="53" spans="7:10" ht="23.25" customHeight="1" x14ac:dyDescent="0.25">
      <c r="G53" s="422" t="str">
        <f>+IF(LEN('OSNOVNA PLAČA'!B53)&gt;0,'OSNOVNA PLAČA'!B53,"")</f>
        <v>A44</v>
      </c>
      <c r="H53" s="423"/>
      <c r="I53" s="423">
        <f ca="1">IF(LEN('3'!B59)&gt;0,'3'!L59,"")</f>
        <v>0</v>
      </c>
      <c r="J53" s="424"/>
    </row>
    <row r="54" spans="7:10" ht="23.25" customHeight="1" x14ac:dyDescent="0.25">
      <c r="G54" s="422" t="str">
        <f>+IF(LEN('OSNOVNA PLAČA'!B54)&gt;0,'OSNOVNA PLAČA'!B54,"")</f>
        <v>A45</v>
      </c>
      <c r="H54" s="423"/>
      <c r="I54" s="423">
        <f ca="1">IF(LEN('3'!B60)&gt;0,'3'!L60,"")</f>
        <v>0</v>
      </c>
      <c r="J54" s="424"/>
    </row>
    <row r="55" spans="7:10" ht="23.25" customHeight="1" x14ac:dyDescent="0.25">
      <c r="G55" s="422" t="str">
        <f>+IF(LEN('OSNOVNA PLAČA'!B55)&gt;0,'OSNOVNA PLAČA'!B55,"")</f>
        <v>A46</v>
      </c>
      <c r="H55" s="423"/>
      <c r="I55" s="423">
        <f ca="1">IF(LEN('3'!B61)&gt;0,'3'!L61,"")</f>
        <v>0</v>
      </c>
      <c r="J55" s="424"/>
    </row>
    <row r="56" spans="7:10" ht="23.25" customHeight="1" x14ac:dyDescent="0.25">
      <c r="G56" s="422" t="str">
        <f>+IF(LEN('OSNOVNA PLAČA'!B56)&gt;0,'OSNOVNA PLAČA'!B56,"")</f>
        <v>A47</v>
      </c>
      <c r="H56" s="423"/>
      <c r="I56" s="423">
        <f ca="1">IF(LEN('3'!B62)&gt;0,'3'!L62,"")</f>
        <v>0</v>
      </c>
      <c r="J56" s="424"/>
    </row>
    <row r="57" spans="7:10" ht="23.25" customHeight="1" x14ac:dyDescent="0.25">
      <c r="G57" s="422" t="str">
        <f>+IF(LEN('OSNOVNA PLAČA'!B57)&gt;0,'OSNOVNA PLAČA'!B57,"")</f>
        <v>A48</v>
      </c>
      <c r="H57" s="423"/>
      <c r="I57" s="423">
        <f ca="1">IF(LEN('3'!B63)&gt;0,'3'!L63,"")</f>
        <v>0</v>
      </c>
      <c r="J57" s="424"/>
    </row>
    <row r="58" spans="7:10" ht="23.25" customHeight="1" x14ac:dyDescent="0.25">
      <c r="G58" s="422" t="str">
        <f>+IF(LEN('OSNOVNA PLAČA'!B58)&gt;0,'OSNOVNA PLAČA'!B58,"")</f>
        <v>A49</v>
      </c>
      <c r="H58" s="423"/>
      <c r="I58" s="423">
        <f ca="1">IF(LEN('3'!B64)&gt;0,'3'!L64,"")</f>
        <v>0</v>
      </c>
      <c r="J58" s="424"/>
    </row>
    <row r="59" spans="7:10" ht="23.25" customHeight="1" x14ac:dyDescent="0.25">
      <c r="G59" s="422" t="str">
        <f>+IF(LEN('OSNOVNA PLAČA'!B59)&gt;0,'OSNOVNA PLAČA'!B59,"")</f>
        <v>A50</v>
      </c>
      <c r="H59" s="423"/>
      <c r="I59" s="423">
        <f ca="1">IF(LEN('3'!B65)&gt;0,'3'!L65,"")</f>
        <v>0</v>
      </c>
      <c r="J59" s="424"/>
    </row>
    <row r="60" spans="7:10" ht="23.25" customHeight="1" x14ac:dyDescent="0.25">
      <c r="G60" s="422" t="str">
        <f>+IF(LEN('OSNOVNA PLAČA'!B60)&gt;0,'OSNOVNA PLAČA'!B60,"")</f>
        <v>A51</v>
      </c>
      <c r="H60" s="423"/>
      <c r="I60" s="423">
        <f ca="1">IF(LEN('3'!B66)&gt;0,'3'!L66,"")</f>
        <v>0</v>
      </c>
      <c r="J60" s="424"/>
    </row>
    <row r="61" spans="7:10" ht="23.25" customHeight="1" x14ac:dyDescent="0.25">
      <c r="G61" s="422" t="str">
        <f>+IF(LEN('OSNOVNA PLAČA'!B61)&gt;0,'OSNOVNA PLAČA'!B61,"")</f>
        <v>A52</v>
      </c>
      <c r="H61" s="423"/>
      <c r="I61" s="423">
        <f ca="1">IF(LEN('3'!B67)&gt;0,'3'!L67,"")</f>
        <v>0</v>
      </c>
      <c r="J61" s="424"/>
    </row>
    <row r="62" spans="7:10" ht="23.25" customHeight="1" x14ac:dyDescent="0.25">
      <c r="G62" s="422" t="str">
        <f>+IF(LEN('OSNOVNA PLAČA'!B62)&gt;0,'OSNOVNA PLAČA'!B62,"")</f>
        <v>A53</v>
      </c>
      <c r="H62" s="423"/>
      <c r="I62" s="423">
        <f ca="1">IF(LEN('3'!B68)&gt;0,'3'!L68,"")</f>
        <v>0</v>
      </c>
      <c r="J62" s="424"/>
    </row>
    <row r="63" spans="7:10" ht="23.25" customHeight="1" x14ac:dyDescent="0.25">
      <c r="G63" s="422" t="str">
        <f>+IF(LEN('OSNOVNA PLAČA'!B63)&gt;0,'OSNOVNA PLAČA'!B63,"")</f>
        <v>A54</v>
      </c>
      <c r="H63" s="423"/>
      <c r="I63" s="423">
        <f ca="1">IF(LEN('3'!B69)&gt;0,'3'!L69,"")</f>
        <v>0</v>
      </c>
      <c r="J63" s="424"/>
    </row>
    <row r="64" spans="7:10" ht="23.25" customHeight="1" x14ac:dyDescent="0.25">
      <c r="G64" s="422" t="str">
        <f>+IF(LEN('OSNOVNA PLAČA'!B64)&gt;0,'OSNOVNA PLAČA'!B64,"")</f>
        <v>A55</v>
      </c>
      <c r="H64" s="423"/>
      <c r="I64" s="423">
        <f ca="1">IF(LEN('3'!B70)&gt;0,'3'!L70,"")</f>
        <v>0</v>
      </c>
      <c r="J64" s="424"/>
    </row>
    <row r="65" spans="7:10" ht="23.25" customHeight="1" x14ac:dyDescent="0.25">
      <c r="G65" s="422" t="str">
        <f>+IF(LEN('OSNOVNA PLAČA'!B65)&gt;0,'OSNOVNA PLAČA'!B65,"")</f>
        <v>A56</v>
      </c>
      <c r="H65" s="423"/>
      <c r="I65" s="423">
        <f ca="1">IF(LEN('3'!B71)&gt;0,'3'!L71,"")</f>
        <v>0</v>
      </c>
      <c r="J65" s="424"/>
    </row>
    <row r="66" spans="7:10" ht="23.25" customHeight="1" x14ac:dyDescent="0.25">
      <c r="G66" s="422" t="str">
        <f>+IF(LEN('OSNOVNA PLAČA'!B66)&gt;0,'OSNOVNA PLAČA'!B66,"")</f>
        <v>A57</v>
      </c>
      <c r="H66" s="423"/>
      <c r="I66" s="423">
        <f ca="1">IF(LEN('3'!B72)&gt;0,'3'!L72,"")</f>
        <v>0</v>
      </c>
      <c r="J66" s="424"/>
    </row>
    <row r="67" spans="7:10" ht="23.25" customHeight="1" x14ac:dyDescent="0.25">
      <c r="G67" s="422" t="str">
        <f>+IF(LEN('OSNOVNA PLAČA'!B67)&gt;0,'OSNOVNA PLAČA'!B67,"")</f>
        <v>A58</v>
      </c>
      <c r="H67" s="423"/>
      <c r="I67" s="423">
        <f ca="1">IF(LEN('3'!B73)&gt;0,'3'!L73,"")</f>
        <v>0</v>
      </c>
      <c r="J67" s="424"/>
    </row>
    <row r="68" spans="7:10" ht="23.25" customHeight="1" x14ac:dyDescent="0.25">
      <c r="G68" s="422" t="str">
        <f>+IF(LEN('OSNOVNA PLAČA'!B68)&gt;0,'OSNOVNA PLAČA'!B68,"")</f>
        <v>A59</v>
      </c>
      <c r="H68" s="423"/>
      <c r="I68" s="423">
        <f ca="1">IF(LEN('3'!B74)&gt;0,'3'!L74,"")</f>
        <v>0</v>
      </c>
      <c r="J68" s="424"/>
    </row>
    <row r="69" spans="7:10" ht="23.25" customHeight="1" x14ac:dyDescent="0.25">
      <c r="G69" s="422" t="str">
        <f>+IF(LEN('OSNOVNA PLAČA'!B69)&gt;0,'OSNOVNA PLAČA'!B69,"")</f>
        <v>A60</v>
      </c>
      <c r="H69" s="423"/>
      <c r="I69" s="423">
        <f ca="1">IF(LEN('3'!B75)&gt;0,'3'!L75,"")</f>
        <v>0</v>
      </c>
      <c r="J69" s="424"/>
    </row>
    <row r="70" spans="7:10" ht="23.25" customHeight="1" x14ac:dyDescent="0.25">
      <c r="G70" s="422" t="str">
        <f>+IF(LEN('OSNOVNA PLAČA'!B70)&gt;0,'OSNOVNA PLAČA'!B70,"")</f>
        <v>A61</v>
      </c>
      <c r="H70" s="423"/>
      <c r="I70" s="423">
        <f ca="1">IF(LEN('3'!B76)&gt;0,'3'!L76,"")</f>
        <v>0</v>
      </c>
      <c r="J70" s="424"/>
    </row>
    <row r="71" spans="7:10" ht="23.25" customHeight="1" x14ac:dyDescent="0.25">
      <c r="G71" s="422" t="str">
        <f>+IF(LEN('OSNOVNA PLAČA'!B71)&gt;0,'OSNOVNA PLAČA'!B71,"")</f>
        <v>A62</v>
      </c>
      <c r="H71" s="423"/>
      <c r="I71" s="423">
        <f ca="1">IF(LEN('3'!B77)&gt;0,'3'!L77,"")</f>
        <v>0</v>
      </c>
      <c r="J71" s="424"/>
    </row>
    <row r="72" spans="7:10" ht="23.25" customHeight="1" x14ac:dyDescent="0.25">
      <c r="G72" s="422" t="str">
        <f>+IF(LEN('OSNOVNA PLAČA'!B72)&gt;0,'OSNOVNA PLAČA'!B72,"")</f>
        <v>A63</v>
      </c>
      <c r="H72" s="423"/>
      <c r="I72" s="423">
        <f ca="1">IF(LEN('3'!B78)&gt;0,'3'!L78,"")</f>
        <v>0</v>
      </c>
      <c r="J72" s="424"/>
    </row>
    <row r="73" spans="7:10" ht="23.25" customHeight="1" x14ac:dyDescent="0.25">
      <c r="G73" s="422" t="str">
        <f>+IF(LEN('OSNOVNA PLAČA'!B73)&gt;0,'OSNOVNA PLAČA'!B73,"")</f>
        <v>A64</v>
      </c>
      <c r="H73" s="423"/>
      <c r="I73" s="423">
        <f ca="1">IF(LEN('3'!B79)&gt;0,'3'!L79,"")</f>
        <v>0</v>
      </c>
      <c r="J73" s="424"/>
    </row>
    <row r="74" spans="7:10" ht="23.25" customHeight="1" x14ac:dyDescent="0.25">
      <c r="G74" s="422" t="str">
        <f>+IF(LEN('OSNOVNA PLAČA'!B74)&gt;0,'OSNOVNA PLAČA'!B74,"")</f>
        <v>A65</v>
      </c>
      <c r="H74" s="423"/>
      <c r="I74" s="423">
        <f ca="1">IF(LEN('3'!B80)&gt;0,'3'!L80,"")</f>
        <v>0</v>
      </c>
      <c r="J74" s="424"/>
    </row>
    <row r="75" spans="7:10" ht="23.25" customHeight="1" x14ac:dyDescent="0.25">
      <c r="G75" s="422" t="str">
        <f>+IF(LEN('OSNOVNA PLAČA'!B75)&gt;0,'OSNOVNA PLAČA'!B75,"")</f>
        <v>A66</v>
      </c>
      <c r="H75" s="423"/>
      <c r="I75" s="423">
        <f ca="1">IF(LEN('3'!B81)&gt;0,'3'!L81,"")</f>
        <v>0</v>
      </c>
      <c r="J75" s="424"/>
    </row>
    <row r="76" spans="7:10" ht="23.25" customHeight="1" x14ac:dyDescent="0.25">
      <c r="G76" s="422" t="str">
        <f>+IF(LEN('OSNOVNA PLAČA'!B76)&gt;0,'OSNOVNA PLAČA'!B76,"")</f>
        <v>A67</v>
      </c>
      <c r="H76" s="423"/>
      <c r="I76" s="423">
        <f ca="1">IF(LEN('3'!B82)&gt;0,'3'!L82,"")</f>
        <v>0</v>
      </c>
      <c r="J76" s="424"/>
    </row>
    <row r="77" spans="7:10" ht="23.25" customHeight="1" x14ac:dyDescent="0.25">
      <c r="G77" s="422" t="str">
        <f>+IF(LEN('OSNOVNA PLAČA'!B77)&gt;0,'OSNOVNA PLAČA'!B77,"")</f>
        <v>A68</v>
      </c>
      <c r="H77" s="423"/>
      <c r="I77" s="423">
        <f ca="1">IF(LEN('3'!B83)&gt;0,'3'!L83,"")</f>
        <v>0</v>
      </c>
      <c r="J77" s="424"/>
    </row>
    <row r="78" spans="7:10" ht="23.25" customHeight="1" x14ac:dyDescent="0.25">
      <c r="G78" s="422" t="str">
        <f>+IF(LEN('OSNOVNA PLAČA'!B78)&gt;0,'OSNOVNA PLAČA'!B78,"")</f>
        <v>A69</v>
      </c>
      <c r="H78" s="423"/>
      <c r="I78" s="423">
        <f ca="1">IF(LEN('3'!B84)&gt;0,'3'!L84,"")</f>
        <v>0</v>
      </c>
      <c r="J78" s="424"/>
    </row>
    <row r="79" spans="7:10" ht="23.25" customHeight="1" x14ac:dyDescent="0.25">
      <c r="G79" s="422" t="str">
        <f>+IF(LEN('OSNOVNA PLAČA'!B79)&gt;0,'OSNOVNA PLAČA'!B79,"")</f>
        <v>A70</v>
      </c>
      <c r="H79" s="423"/>
      <c r="I79" s="423">
        <f ca="1">IF(LEN('3'!B85)&gt;0,'3'!L85,"")</f>
        <v>0</v>
      </c>
      <c r="J79" s="424"/>
    </row>
    <row r="80" spans="7:10" ht="23.25" customHeight="1" x14ac:dyDescent="0.25">
      <c r="G80" s="422" t="str">
        <f>+IF(LEN('OSNOVNA PLAČA'!B80)&gt;0,'OSNOVNA PLAČA'!B80,"")</f>
        <v>A71</v>
      </c>
      <c r="H80" s="423"/>
      <c r="I80" s="423">
        <f ca="1">IF(LEN('3'!B86)&gt;0,'3'!L86,"")</f>
        <v>0</v>
      </c>
      <c r="J80" s="424"/>
    </row>
    <row r="81" spans="7:10" ht="23.25" customHeight="1" x14ac:dyDescent="0.25">
      <c r="G81" s="422" t="str">
        <f>+IF(LEN('OSNOVNA PLAČA'!B81)&gt;0,'OSNOVNA PLAČA'!B81,"")</f>
        <v>A72</v>
      </c>
      <c r="H81" s="423"/>
      <c r="I81" s="423">
        <f ca="1">IF(LEN('3'!B87)&gt;0,'3'!L87,"")</f>
        <v>0</v>
      </c>
      <c r="J81" s="424"/>
    </row>
    <row r="82" spans="7:10" ht="23.25" customHeight="1" x14ac:dyDescent="0.25">
      <c r="G82" s="422" t="str">
        <f>+IF(LEN('OSNOVNA PLAČA'!B82)&gt;0,'OSNOVNA PLAČA'!B82,"")</f>
        <v>A73</v>
      </c>
      <c r="H82" s="423"/>
      <c r="I82" s="423">
        <f ca="1">IF(LEN('3'!B88)&gt;0,'3'!L88,"")</f>
        <v>0</v>
      </c>
      <c r="J82" s="424"/>
    </row>
    <row r="83" spans="7:10" ht="23.25" customHeight="1" x14ac:dyDescent="0.25">
      <c r="G83" s="422" t="str">
        <f>+IF(LEN('OSNOVNA PLAČA'!B83)&gt;0,'OSNOVNA PLAČA'!B83,"")</f>
        <v>A74</v>
      </c>
      <c r="H83" s="423"/>
      <c r="I83" s="423">
        <f ca="1">IF(LEN('3'!B89)&gt;0,'3'!L89,"")</f>
        <v>0</v>
      </c>
      <c r="J83" s="424"/>
    </row>
    <row r="84" spans="7:10" ht="23.25" customHeight="1" x14ac:dyDescent="0.25">
      <c r="G84" s="422" t="str">
        <f>+IF(LEN('OSNOVNA PLAČA'!B84)&gt;0,'OSNOVNA PLAČA'!B84,"")</f>
        <v>A75</v>
      </c>
      <c r="H84" s="423"/>
      <c r="I84" s="423">
        <f ca="1">IF(LEN('3'!B90)&gt;0,'3'!L90,"")</f>
        <v>0</v>
      </c>
      <c r="J84" s="424"/>
    </row>
    <row r="85" spans="7:10" ht="23.25" customHeight="1" x14ac:dyDescent="0.25">
      <c r="G85" s="422" t="str">
        <f>+IF(LEN('OSNOVNA PLAČA'!B85)&gt;0,'OSNOVNA PLAČA'!B85,"")</f>
        <v>A76</v>
      </c>
      <c r="H85" s="423"/>
      <c r="I85" s="423">
        <f ca="1">IF(LEN('3'!B91)&gt;0,'3'!L91,"")</f>
        <v>0</v>
      </c>
      <c r="J85" s="424"/>
    </row>
    <row r="86" spans="7:10" ht="23.25" customHeight="1" x14ac:dyDescent="0.25">
      <c r="G86" s="422" t="str">
        <f>+IF(LEN('OSNOVNA PLAČA'!B86)&gt;0,'OSNOVNA PLAČA'!B86,"")</f>
        <v>A77</v>
      </c>
      <c r="H86" s="423"/>
      <c r="I86" s="423">
        <f ca="1">IF(LEN('3'!B92)&gt;0,'3'!L92,"")</f>
        <v>0</v>
      </c>
      <c r="J86" s="424"/>
    </row>
    <row r="87" spans="7:10" ht="23.25" customHeight="1" x14ac:dyDescent="0.25">
      <c r="G87" s="422" t="str">
        <f>+IF(LEN('OSNOVNA PLAČA'!B87)&gt;0,'OSNOVNA PLAČA'!B87,"")</f>
        <v>A78</v>
      </c>
      <c r="H87" s="423"/>
      <c r="I87" s="423">
        <f ca="1">IF(LEN('3'!B93)&gt;0,'3'!L93,"")</f>
        <v>0</v>
      </c>
      <c r="J87" s="424"/>
    </row>
    <row r="88" spans="7:10" ht="23.25" customHeight="1" x14ac:dyDescent="0.25">
      <c r="G88" s="422" t="str">
        <f>+IF(LEN('OSNOVNA PLAČA'!B88)&gt;0,'OSNOVNA PLAČA'!B88,"")</f>
        <v>A79</v>
      </c>
      <c r="H88" s="423"/>
      <c r="I88" s="423">
        <f ca="1">IF(LEN('3'!B94)&gt;0,'3'!L94,"")</f>
        <v>0</v>
      </c>
      <c r="J88" s="424"/>
    </row>
    <row r="89" spans="7:10" ht="23.25" customHeight="1" x14ac:dyDescent="0.25">
      <c r="G89" s="422" t="str">
        <f>+IF(LEN('OSNOVNA PLAČA'!B89)&gt;0,'OSNOVNA PLAČA'!B89,"")</f>
        <v>A80</v>
      </c>
      <c r="H89" s="423"/>
      <c r="I89" s="423">
        <f ca="1">IF(LEN('3'!B95)&gt;0,'3'!L95,"")</f>
        <v>0</v>
      </c>
      <c r="J89" s="424"/>
    </row>
    <row r="90" spans="7:10" ht="23.25" customHeight="1" x14ac:dyDescent="0.25">
      <c r="G90" s="422" t="str">
        <f>+IF(LEN('OSNOVNA PLAČA'!B90)&gt;0,'OSNOVNA PLAČA'!B90,"")</f>
        <v>A81</v>
      </c>
      <c r="H90" s="423"/>
      <c r="I90" s="423">
        <f ca="1">IF(LEN('3'!B96)&gt;0,'3'!L96,"")</f>
        <v>0</v>
      </c>
      <c r="J90" s="424"/>
    </row>
    <row r="91" spans="7:10" ht="23.25" customHeight="1" x14ac:dyDescent="0.25">
      <c r="G91" s="422" t="str">
        <f>+IF(LEN('OSNOVNA PLAČA'!B91)&gt;0,'OSNOVNA PLAČA'!B91,"")</f>
        <v>A82</v>
      </c>
      <c r="H91" s="423"/>
      <c r="I91" s="423">
        <f ca="1">IF(LEN('3'!B97)&gt;0,'3'!L97,"")</f>
        <v>0</v>
      </c>
      <c r="J91" s="424"/>
    </row>
    <row r="92" spans="7:10" ht="23.25" customHeight="1" x14ac:dyDescent="0.25">
      <c r="G92" s="422" t="str">
        <f>+IF(LEN('OSNOVNA PLAČA'!B92)&gt;0,'OSNOVNA PLAČA'!B92,"")</f>
        <v>A83</v>
      </c>
      <c r="H92" s="423"/>
      <c r="I92" s="423">
        <f ca="1">IF(LEN('3'!B98)&gt;0,'3'!L98,"")</f>
        <v>0</v>
      </c>
      <c r="J92" s="424"/>
    </row>
    <row r="93" spans="7:10" ht="23.25" customHeight="1" x14ac:dyDescent="0.25">
      <c r="G93" s="422" t="str">
        <f>+IF(LEN('OSNOVNA PLAČA'!B93)&gt;0,'OSNOVNA PLAČA'!B93,"")</f>
        <v>A84</v>
      </c>
      <c r="H93" s="423"/>
      <c r="I93" s="423">
        <f ca="1">IF(LEN('3'!B99)&gt;0,'3'!L99,"")</f>
        <v>0</v>
      </c>
      <c r="J93" s="424"/>
    </row>
    <row r="94" spans="7:10" ht="23.25" customHeight="1" x14ac:dyDescent="0.25">
      <c r="G94" s="422" t="str">
        <f>+IF(LEN('OSNOVNA PLAČA'!B94)&gt;0,'OSNOVNA PLAČA'!B94,"")</f>
        <v>A85</v>
      </c>
      <c r="H94" s="423"/>
      <c r="I94" s="423">
        <f ca="1">IF(LEN('3'!B100)&gt;0,'3'!L100,"")</f>
        <v>0</v>
      </c>
      <c r="J94" s="424"/>
    </row>
    <row r="95" spans="7:10" ht="23.25" customHeight="1" x14ac:dyDescent="0.25">
      <c r="G95" s="422" t="str">
        <f>+IF(LEN('OSNOVNA PLAČA'!B95)&gt;0,'OSNOVNA PLAČA'!B95,"")</f>
        <v>A86</v>
      </c>
      <c r="H95" s="423"/>
      <c r="I95" s="423">
        <f ca="1">IF(LEN('3'!B101)&gt;0,'3'!L101,"")</f>
        <v>0</v>
      </c>
      <c r="J95" s="424"/>
    </row>
    <row r="96" spans="7:10" ht="23.25" customHeight="1" x14ac:dyDescent="0.25">
      <c r="G96" s="422" t="str">
        <f>+IF(LEN('OSNOVNA PLAČA'!B96)&gt;0,'OSNOVNA PLAČA'!B96,"")</f>
        <v>A87</v>
      </c>
      <c r="H96" s="423"/>
      <c r="I96" s="423">
        <f ca="1">IF(LEN('3'!B102)&gt;0,'3'!L102,"")</f>
        <v>0</v>
      </c>
      <c r="J96" s="424"/>
    </row>
    <row r="97" spans="7:10" ht="23.25" customHeight="1" x14ac:dyDescent="0.25">
      <c r="G97" s="422" t="str">
        <f>+IF(LEN('OSNOVNA PLAČA'!B97)&gt;0,'OSNOVNA PLAČA'!B97,"")</f>
        <v>A88</v>
      </c>
      <c r="H97" s="423"/>
      <c r="I97" s="423">
        <f ca="1">IF(LEN('3'!B103)&gt;0,'3'!L103,"")</f>
        <v>0</v>
      </c>
      <c r="J97" s="424"/>
    </row>
    <row r="98" spans="7:10" ht="23.25" customHeight="1" x14ac:dyDescent="0.25">
      <c r="G98" s="422" t="str">
        <f>+IF(LEN('OSNOVNA PLAČA'!B98)&gt;0,'OSNOVNA PLAČA'!B98,"")</f>
        <v>A89</v>
      </c>
      <c r="H98" s="423"/>
      <c r="I98" s="423">
        <f ca="1">IF(LEN('3'!B104)&gt;0,'3'!L104,"")</f>
        <v>0</v>
      </c>
      <c r="J98" s="424"/>
    </row>
    <row r="99" spans="7:10" ht="23.25" customHeight="1" x14ac:dyDescent="0.25">
      <c r="G99" s="422" t="str">
        <f>+IF(LEN('OSNOVNA PLAČA'!B99)&gt;0,'OSNOVNA PLAČA'!B99,"")</f>
        <v>A90</v>
      </c>
      <c r="H99" s="423"/>
      <c r="I99" s="423">
        <f ca="1">IF(LEN('3'!B105)&gt;0,'3'!L105,"")</f>
        <v>0</v>
      </c>
      <c r="J99" s="424"/>
    </row>
    <row r="100" spans="7:10" ht="23.25" customHeight="1" x14ac:dyDescent="0.25">
      <c r="G100" s="422" t="str">
        <f>+IF(LEN('OSNOVNA PLAČA'!B100)&gt;0,'OSNOVNA PLAČA'!B100,"")</f>
        <v>A91</v>
      </c>
      <c r="H100" s="423"/>
      <c r="I100" s="423">
        <f ca="1">IF(LEN('3'!B106)&gt;0,'3'!L106,"")</f>
        <v>0</v>
      </c>
      <c r="J100" s="424"/>
    </row>
    <row r="101" spans="7:10" ht="23.25" customHeight="1" x14ac:dyDescent="0.25">
      <c r="G101" s="422" t="str">
        <f>+IF(LEN('OSNOVNA PLAČA'!B101)&gt;0,'OSNOVNA PLAČA'!B101,"")</f>
        <v>A92</v>
      </c>
      <c r="H101" s="423"/>
      <c r="I101" s="423">
        <f ca="1">IF(LEN('3'!B107)&gt;0,'3'!L107,"")</f>
        <v>0</v>
      </c>
      <c r="J101" s="424"/>
    </row>
    <row r="102" spans="7:10" ht="23.25" customHeight="1" x14ac:dyDescent="0.25">
      <c r="G102" s="422" t="str">
        <f>+IF(LEN('OSNOVNA PLAČA'!B102)&gt;0,'OSNOVNA PLAČA'!B102,"")</f>
        <v>A93</v>
      </c>
      <c r="H102" s="423"/>
      <c r="I102" s="423">
        <f ca="1">IF(LEN('3'!B108)&gt;0,'3'!L108,"")</f>
        <v>0</v>
      </c>
      <c r="J102" s="424"/>
    </row>
    <row r="103" spans="7:10" ht="23.25" customHeight="1" x14ac:dyDescent="0.25">
      <c r="G103" s="422" t="str">
        <f>+IF(LEN('OSNOVNA PLAČA'!B103)&gt;0,'OSNOVNA PLAČA'!B103,"")</f>
        <v>A94</v>
      </c>
      <c r="H103" s="423"/>
      <c r="I103" s="423">
        <f ca="1">IF(LEN('3'!B109)&gt;0,'3'!L109,"")</f>
        <v>0</v>
      </c>
      <c r="J103" s="424"/>
    </row>
    <row r="104" spans="7:10" ht="23.25" customHeight="1" x14ac:dyDescent="0.25">
      <c r="G104" s="422" t="str">
        <f>+IF(LEN('OSNOVNA PLAČA'!B104)&gt;0,'OSNOVNA PLAČA'!B104,"")</f>
        <v>A95</v>
      </c>
      <c r="H104" s="423"/>
      <c r="I104" s="423">
        <f ca="1">IF(LEN('3'!B110)&gt;0,'3'!L110,"")</f>
        <v>0</v>
      </c>
      <c r="J104" s="424"/>
    </row>
    <row r="105" spans="7:10" ht="23.25" customHeight="1" x14ac:dyDescent="0.25">
      <c r="G105" s="422" t="str">
        <f>+IF(LEN('OSNOVNA PLAČA'!B105)&gt;0,'OSNOVNA PLAČA'!B105,"")</f>
        <v>A96</v>
      </c>
      <c r="H105" s="423"/>
      <c r="I105" s="423">
        <f ca="1">IF(LEN('3'!B111)&gt;0,'3'!L111,"")</f>
        <v>0</v>
      </c>
      <c r="J105" s="424"/>
    </row>
    <row r="106" spans="7:10" ht="23.25" customHeight="1" x14ac:dyDescent="0.25">
      <c r="G106" s="422" t="str">
        <f>+IF(LEN('OSNOVNA PLAČA'!B106)&gt;0,'OSNOVNA PLAČA'!B106,"")</f>
        <v>A97</v>
      </c>
      <c r="H106" s="423"/>
      <c r="I106" s="423">
        <f ca="1">IF(LEN('3'!B112)&gt;0,'3'!L112,"")</f>
        <v>0</v>
      </c>
      <c r="J106" s="424"/>
    </row>
    <row r="107" spans="7:10" ht="23.25" customHeight="1" x14ac:dyDescent="0.25">
      <c r="G107" s="422" t="str">
        <f>+IF(LEN('OSNOVNA PLAČA'!B107)&gt;0,'OSNOVNA PLAČA'!B107,"")</f>
        <v>A98</v>
      </c>
      <c r="H107" s="423"/>
      <c r="I107" s="423">
        <f ca="1">IF(LEN('3'!B113)&gt;0,'3'!L113,"")</f>
        <v>0</v>
      </c>
      <c r="J107" s="424"/>
    </row>
    <row r="108" spans="7:10" ht="23.25" customHeight="1" x14ac:dyDescent="0.25">
      <c r="G108" s="422" t="str">
        <f>+IF(LEN('OSNOVNA PLAČA'!B108)&gt;0,'OSNOVNA PLAČA'!B108,"")</f>
        <v>A99</v>
      </c>
      <c r="H108" s="423"/>
      <c r="I108" s="423">
        <f ca="1">IF(LEN('3'!B114)&gt;0,'3'!L114,"")</f>
        <v>0</v>
      </c>
      <c r="J108" s="424"/>
    </row>
    <row r="109" spans="7:10" ht="23.25" customHeight="1" x14ac:dyDescent="0.25">
      <c r="G109" s="422" t="str">
        <f>+IF(LEN('OSNOVNA PLAČA'!B109)&gt;0,'OSNOVNA PLAČA'!B109,"")</f>
        <v>A100</v>
      </c>
      <c r="H109" s="423"/>
      <c r="I109" s="423">
        <f ca="1">IF(LEN('3'!B115)&gt;0,'3'!L115,"")</f>
        <v>0</v>
      </c>
      <c r="J109" s="424"/>
    </row>
    <row r="110" spans="7:10" ht="23.25" customHeight="1" x14ac:dyDescent="0.25">
      <c r="G110" s="422" t="str">
        <f>+IF(LEN('OSNOVNA PLAČA'!B110)&gt;0,'OSNOVNA PLAČA'!B110,"")</f>
        <v>A101</v>
      </c>
      <c r="H110" s="423"/>
      <c r="I110" s="423">
        <f ca="1">IF(LEN('3'!B116)&gt;0,'3'!L116,"")</f>
        <v>0</v>
      </c>
      <c r="J110" s="424"/>
    </row>
    <row r="111" spans="7:10" ht="23.25" customHeight="1" x14ac:dyDescent="0.25">
      <c r="G111" s="422" t="str">
        <f>+IF(LEN('OSNOVNA PLAČA'!B111)&gt;0,'OSNOVNA PLAČA'!B111,"")</f>
        <v>A102</v>
      </c>
      <c r="H111" s="423"/>
      <c r="I111" s="423">
        <f ca="1">IF(LEN('3'!B117)&gt;0,'3'!L117,"")</f>
        <v>0</v>
      </c>
      <c r="J111" s="424"/>
    </row>
    <row r="112" spans="7:10" ht="23.25" customHeight="1" x14ac:dyDescent="0.25">
      <c r="G112" s="422" t="str">
        <f>+IF(LEN('OSNOVNA PLAČA'!B112)&gt;0,'OSNOVNA PLAČA'!B112,"")</f>
        <v>A103</v>
      </c>
      <c r="H112" s="423"/>
      <c r="I112" s="423">
        <f ca="1">IF(LEN('3'!B118)&gt;0,'3'!L118,"")</f>
        <v>0</v>
      </c>
      <c r="J112" s="424"/>
    </row>
    <row r="113" spans="7:10" ht="23.25" customHeight="1" x14ac:dyDescent="0.25">
      <c r="G113" s="422" t="str">
        <f>+IF(LEN('OSNOVNA PLAČA'!B113)&gt;0,'OSNOVNA PLAČA'!B113,"")</f>
        <v>A104</v>
      </c>
      <c r="H113" s="423"/>
      <c r="I113" s="423">
        <f ca="1">IF(LEN('3'!B119)&gt;0,'3'!L119,"")</f>
        <v>0</v>
      </c>
      <c r="J113" s="424"/>
    </row>
    <row r="114" spans="7:10" ht="23.25" customHeight="1" x14ac:dyDescent="0.25">
      <c r="G114" s="422" t="str">
        <f>+IF(LEN('OSNOVNA PLAČA'!B114)&gt;0,'OSNOVNA PLAČA'!B114,"")</f>
        <v>A105</v>
      </c>
      <c r="H114" s="423"/>
      <c r="I114" s="423">
        <f ca="1">IF(LEN('3'!B120)&gt;0,'3'!L120,"")</f>
        <v>0</v>
      </c>
      <c r="J114" s="424"/>
    </row>
    <row r="115" spans="7:10" ht="23.25" customHeight="1" x14ac:dyDescent="0.25">
      <c r="G115" s="422" t="str">
        <f>+IF(LEN('OSNOVNA PLAČA'!B115)&gt;0,'OSNOVNA PLAČA'!B115,"")</f>
        <v>A106</v>
      </c>
      <c r="H115" s="423"/>
      <c r="I115" s="423">
        <f ca="1">IF(LEN('3'!B121)&gt;0,'3'!L121,"")</f>
        <v>0</v>
      </c>
      <c r="J115" s="424"/>
    </row>
    <row r="116" spans="7:10" ht="23.25" customHeight="1" x14ac:dyDescent="0.25">
      <c r="G116" s="422" t="str">
        <f>+IF(LEN('OSNOVNA PLAČA'!B116)&gt;0,'OSNOVNA PLAČA'!B116,"")</f>
        <v>A107</v>
      </c>
      <c r="H116" s="423"/>
      <c r="I116" s="423">
        <f ca="1">IF(LEN('3'!B122)&gt;0,'3'!L122,"")</f>
        <v>0</v>
      </c>
      <c r="J116" s="424"/>
    </row>
    <row r="117" spans="7:10" ht="23.25" customHeight="1" x14ac:dyDescent="0.25">
      <c r="G117" s="422" t="str">
        <f>+IF(LEN('OSNOVNA PLAČA'!B117)&gt;0,'OSNOVNA PLAČA'!B117,"")</f>
        <v>A108</v>
      </c>
      <c r="H117" s="423"/>
      <c r="I117" s="423">
        <f ca="1">IF(LEN('3'!B123)&gt;0,'3'!L123,"")</f>
        <v>0</v>
      </c>
      <c r="J117" s="424"/>
    </row>
    <row r="118" spans="7:10" ht="23.25" customHeight="1" x14ac:dyDescent="0.25">
      <c r="G118" s="422" t="str">
        <f>+IF(LEN('OSNOVNA PLAČA'!B118)&gt;0,'OSNOVNA PLAČA'!B118,"")</f>
        <v>A109</v>
      </c>
      <c r="H118" s="423"/>
      <c r="I118" s="423">
        <f ca="1">IF(LEN('3'!B124)&gt;0,'3'!L124,"")</f>
        <v>0</v>
      </c>
      <c r="J118" s="424"/>
    </row>
    <row r="119" spans="7:10" ht="23.25" customHeight="1" x14ac:dyDescent="0.25">
      <c r="G119" s="422" t="str">
        <f>+IF(LEN('OSNOVNA PLAČA'!B119)&gt;0,'OSNOVNA PLAČA'!B119,"")</f>
        <v>A110</v>
      </c>
      <c r="H119" s="423"/>
      <c r="I119" s="423">
        <f ca="1">IF(LEN('3'!B125)&gt;0,'3'!L125,"")</f>
        <v>0</v>
      </c>
      <c r="J119" s="424"/>
    </row>
    <row r="120" spans="7:10" ht="23.25" customHeight="1" x14ac:dyDescent="0.25">
      <c r="G120" s="422" t="str">
        <f>+IF(LEN('OSNOVNA PLAČA'!B120)&gt;0,'OSNOVNA PLAČA'!B120,"")</f>
        <v>A111</v>
      </c>
      <c r="H120" s="423"/>
      <c r="I120" s="423">
        <f ca="1">IF(LEN('3'!B126)&gt;0,'3'!L126,"")</f>
        <v>0</v>
      </c>
      <c r="J120" s="424"/>
    </row>
    <row r="121" spans="7:10" ht="23.25" customHeight="1" x14ac:dyDescent="0.25">
      <c r="G121" s="422" t="str">
        <f>+IF(LEN('OSNOVNA PLAČA'!B121)&gt;0,'OSNOVNA PLAČA'!B121,"")</f>
        <v>A112</v>
      </c>
      <c r="H121" s="423"/>
      <c r="I121" s="423">
        <f ca="1">IF(LEN('3'!B127)&gt;0,'3'!L127,"")</f>
        <v>0</v>
      </c>
      <c r="J121" s="424"/>
    </row>
    <row r="122" spans="7:10" ht="23.25" customHeight="1" x14ac:dyDescent="0.25">
      <c r="G122" s="422" t="str">
        <f>+IF(LEN('OSNOVNA PLAČA'!B122)&gt;0,'OSNOVNA PLAČA'!B122,"")</f>
        <v>A113</v>
      </c>
      <c r="H122" s="423"/>
      <c r="I122" s="423">
        <f ca="1">IF(LEN('3'!B128)&gt;0,'3'!L128,"")</f>
        <v>0</v>
      </c>
      <c r="J122" s="424"/>
    </row>
    <row r="123" spans="7:10" ht="23.25" customHeight="1" x14ac:dyDescent="0.25">
      <c r="G123" s="422" t="str">
        <f>+IF(LEN('OSNOVNA PLAČA'!B123)&gt;0,'OSNOVNA PLAČA'!B123,"")</f>
        <v>A114</v>
      </c>
      <c r="H123" s="423"/>
      <c r="I123" s="423">
        <f ca="1">IF(LEN('3'!B129)&gt;0,'3'!L129,"")</f>
        <v>0</v>
      </c>
      <c r="J123" s="424"/>
    </row>
    <row r="124" spans="7:10" ht="23.25" customHeight="1" x14ac:dyDescent="0.25">
      <c r="G124" s="422" t="str">
        <f>+IF(LEN('OSNOVNA PLAČA'!B124)&gt;0,'OSNOVNA PLAČA'!B124,"")</f>
        <v>A115</v>
      </c>
      <c r="H124" s="423"/>
      <c r="I124" s="423">
        <f ca="1">IF(LEN('3'!B130)&gt;0,'3'!L130,"")</f>
        <v>0</v>
      </c>
      <c r="J124" s="424"/>
    </row>
    <row r="125" spans="7:10" ht="23.25" customHeight="1" x14ac:dyDescent="0.25">
      <c r="G125" s="422" t="str">
        <f>+IF(LEN('OSNOVNA PLAČA'!B125)&gt;0,'OSNOVNA PLAČA'!B125,"")</f>
        <v>A116</v>
      </c>
      <c r="H125" s="423"/>
      <c r="I125" s="423">
        <f ca="1">IF(LEN('3'!B131)&gt;0,'3'!L131,"")</f>
        <v>0</v>
      </c>
      <c r="J125" s="424"/>
    </row>
    <row r="126" spans="7:10" ht="23.25" customHeight="1" x14ac:dyDescent="0.25">
      <c r="G126" s="422" t="str">
        <f>+IF(LEN('OSNOVNA PLAČA'!B126)&gt;0,'OSNOVNA PLAČA'!B126,"")</f>
        <v>A117</v>
      </c>
      <c r="H126" s="423"/>
      <c r="I126" s="423">
        <f ca="1">IF(LEN('3'!B132)&gt;0,'3'!L132,"")</f>
        <v>0</v>
      </c>
      <c r="J126" s="424"/>
    </row>
    <row r="127" spans="7:10" ht="23.25" customHeight="1" x14ac:dyDescent="0.25">
      <c r="G127" s="422" t="str">
        <f>+IF(LEN('OSNOVNA PLAČA'!B127)&gt;0,'OSNOVNA PLAČA'!B127,"")</f>
        <v>A118</v>
      </c>
      <c r="H127" s="423"/>
      <c r="I127" s="423">
        <f ca="1">IF(LEN('3'!B133)&gt;0,'3'!L133,"")</f>
        <v>0</v>
      </c>
      <c r="J127" s="424"/>
    </row>
    <row r="128" spans="7:10" ht="23.25" customHeight="1" x14ac:dyDescent="0.25">
      <c r="G128" s="422" t="str">
        <f>+IF(LEN('OSNOVNA PLAČA'!B128)&gt;0,'OSNOVNA PLAČA'!B128,"")</f>
        <v>A119</v>
      </c>
      <c r="H128" s="423"/>
      <c r="I128" s="423">
        <f ca="1">IF(LEN('3'!B134)&gt;0,'3'!L134,"")</f>
        <v>0</v>
      </c>
      <c r="J128" s="424"/>
    </row>
    <row r="129" spans="7:10" ht="23.25" customHeight="1" x14ac:dyDescent="0.25">
      <c r="G129" s="422" t="str">
        <f>+IF(LEN('OSNOVNA PLAČA'!B129)&gt;0,'OSNOVNA PLAČA'!B129,"")</f>
        <v>A120</v>
      </c>
      <c r="H129" s="423"/>
      <c r="I129" s="423">
        <f ca="1">IF(LEN('3'!B135)&gt;0,'3'!L135,"")</f>
        <v>0</v>
      </c>
      <c r="J129" s="424"/>
    </row>
    <row r="130" spans="7:10" ht="23.25" customHeight="1" x14ac:dyDescent="0.25">
      <c r="G130" s="422" t="str">
        <f>+IF(LEN('OSNOVNA PLAČA'!B130)&gt;0,'OSNOVNA PLAČA'!B130,"")</f>
        <v>A121</v>
      </c>
      <c r="H130" s="423"/>
      <c r="I130" s="423">
        <f ca="1">IF(LEN('3'!B136)&gt;0,'3'!L136,"")</f>
        <v>0</v>
      </c>
      <c r="J130" s="424"/>
    </row>
    <row r="131" spans="7:10" ht="23.25" customHeight="1" x14ac:dyDescent="0.25">
      <c r="G131" s="422" t="str">
        <f>+IF(LEN('OSNOVNA PLAČA'!B131)&gt;0,'OSNOVNA PLAČA'!B131,"")</f>
        <v>A122</v>
      </c>
      <c r="H131" s="423"/>
      <c r="I131" s="423">
        <f ca="1">IF(LEN('3'!B137)&gt;0,'3'!L137,"")</f>
        <v>0</v>
      </c>
      <c r="J131" s="424"/>
    </row>
    <row r="132" spans="7:10" ht="23.25" customHeight="1" x14ac:dyDescent="0.25">
      <c r="G132" s="422" t="str">
        <f>+IF(LEN('OSNOVNA PLAČA'!B132)&gt;0,'OSNOVNA PLAČA'!B132,"")</f>
        <v>A123</v>
      </c>
      <c r="H132" s="423"/>
      <c r="I132" s="423">
        <f ca="1">IF(LEN('3'!B138)&gt;0,'3'!L138,"")</f>
        <v>0</v>
      </c>
      <c r="J132" s="424"/>
    </row>
    <row r="133" spans="7:10" ht="23.25" customHeight="1" x14ac:dyDescent="0.25">
      <c r="G133" s="422" t="str">
        <f>+IF(LEN('OSNOVNA PLAČA'!B133)&gt;0,'OSNOVNA PLAČA'!B133,"")</f>
        <v>A124</v>
      </c>
      <c r="H133" s="423"/>
      <c r="I133" s="423">
        <f ca="1">IF(LEN('3'!B139)&gt;0,'3'!L139,"")</f>
        <v>0</v>
      </c>
      <c r="J133" s="424"/>
    </row>
    <row r="134" spans="7:10" ht="23.25" customHeight="1" x14ac:dyDescent="0.25">
      <c r="G134" s="422" t="str">
        <f>+IF(LEN('OSNOVNA PLAČA'!B134)&gt;0,'OSNOVNA PLAČA'!B134,"")</f>
        <v>A125</v>
      </c>
      <c r="H134" s="423"/>
      <c r="I134" s="423">
        <f ca="1">IF(LEN('3'!B140)&gt;0,'3'!L140,"")</f>
        <v>0</v>
      </c>
      <c r="J134" s="424"/>
    </row>
    <row r="135" spans="7:10" ht="23.25" customHeight="1" x14ac:dyDescent="0.25">
      <c r="G135" s="422" t="str">
        <f>+IF(LEN('OSNOVNA PLAČA'!B135)&gt;0,'OSNOVNA PLAČA'!B135,"")</f>
        <v>A126</v>
      </c>
      <c r="H135" s="423"/>
      <c r="I135" s="423">
        <f ca="1">IF(LEN('3'!B141)&gt;0,'3'!L141,"")</f>
        <v>0</v>
      </c>
      <c r="J135" s="424"/>
    </row>
    <row r="136" spans="7:10" ht="23.25" customHeight="1" x14ac:dyDescent="0.25">
      <c r="G136" s="422" t="str">
        <f>+IF(LEN('OSNOVNA PLAČA'!B136)&gt;0,'OSNOVNA PLAČA'!B136,"")</f>
        <v>A127</v>
      </c>
      <c r="H136" s="423"/>
      <c r="I136" s="423">
        <f ca="1">IF(LEN('3'!B142)&gt;0,'3'!L142,"")</f>
        <v>0</v>
      </c>
      <c r="J136" s="424"/>
    </row>
    <row r="137" spans="7:10" ht="23.25" customHeight="1" x14ac:dyDescent="0.25">
      <c r="G137" s="422" t="str">
        <f>+IF(LEN('OSNOVNA PLAČA'!B137)&gt;0,'OSNOVNA PLAČA'!B137,"")</f>
        <v>A128</v>
      </c>
      <c r="H137" s="423"/>
      <c r="I137" s="423">
        <f ca="1">IF(LEN('3'!B143)&gt;0,'3'!L143,"")</f>
        <v>0</v>
      </c>
      <c r="J137" s="424"/>
    </row>
    <row r="138" spans="7:10" ht="23.25" customHeight="1" x14ac:dyDescent="0.25">
      <c r="G138" s="422" t="str">
        <f>+IF(LEN('OSNOVNA PLAČA'!B138)&gt;0,'OSNOVNA PLAČA'!B138,"")</f>
        <v>A129</v>
      </c>
      <c r="H138" s="423"/>
      <c r="I138" s="423">
        <f ca="1">IF(LEN('3'!B144)&gt;0,'3'!L144,"")</f>
        <v>0</v>
      </c>
      <c r="J138" s="424"/>
    </row>
    <row r="139" spans="7:10" ht="23.25" customHeight="1" x14ac:dyDescent="0.25">
      <c r="G139" s="422" t="str">
        <f>+IF(LEN('OSNOVNA PLAČA'!B139)&gt;0,'OSNOVNA PLAČA'!B139,"")</f>
        <v>A130</v>
      </c>
      <c r="H139" s="423"/>
      <c r="I139" s="423">
        <f ca="1">IF(LEN('3'!B145)&gt;0,'3'!L145,"")</f>
        <v>0</v>
      </c>
      <c r="J139" s="424"/>
    </row>
    <row r="140" spans="7:10" ht="23.25" customHeight="1" x14ac:dyDescent="0.25">
      <c r="G140" s="422" t="str">
        <f>+IF(LEN('OSNOVNA PLAČA'!B140)&gt;0,'OSNOVNA PLAČA'!B140,"")</f>
        <v>A131</v>
      </c>
      <c r="H140" s="423"/>
      <c r="I140" s="423">
        <f ca="1">IF(LEN('3'!B146)&gt;0,'3'!L146,"")</f>
        <v>0</v>
      </c>
      <c r="J140" s="424"/>
    </row>
    <row r="141" spans="7:10" ht="23.25" customHeight="1" x14ac:dyDescent="0.25">
      <c r="G141" s="422" t="str">
        <f>+IF(LEN('OSNOVNA PLAČA'!B141)&gt;0,'OSNOVNA PLAČA'!B141,"")</f>
        <v>A132</v>
      </c>
      <c r="H141" s="423"/>
      <c r="I141" s="423">
        <f ca="1">IF(LEN('3'!B147)&gt;0,'3'!L147,"")</f>
        <v>0</v>
      </c>
      <c r="J141" s="424"/>
    </row>
    <row r="142" spans="7:10" ht="23.25" customHeight="1" x14ac:dyDescent="0.25">
      <c r="G142" s="422" t="str">
        <f>+IF(LEN('OSNOVNA PLAČA'!B142)&gt;0,'OSNOVNA PLAČA'!B142,"")</f>
        <v>A133</v>
      </c>
      <c r="H142" s="423"/>
      <c r="I142" s="423">
        <f ca="1">IF(LEN('3'!B148)&gt;0,'3'!L148,"")</f>
        <v>0</v>
      </c>
      <c r="J142" s="424"/>
    </row>
    <row r="143" spans="7:10" ht="23.25" customHeight="1" x14ac:dyDescent="0.25">
      <c r="G143" s="422" t="str">
        <f>+IF(LEN('OSNOVNA PLAČA'!B143)&gt;0,'OSNOVNA PLAČA'!B143,"")</f>
        <v>A134</v>
      </c>
      <c r="H143" s="423"/>
      <c r="I143" s="423">
        <f ca="1">IF(LEN('3'!B149)&gt;0,'3'!L149,"")</f>
        <v>0</v>
      </c>
      <c r="J143" s="424"/>
    </row>
    <row r="144" spans="7:10" ht="23.25" customHeight="1" x14ac:dyDescent="0.25">
      <c r="G144" s="422" t="str">
        <f>+IF(LEN('OSNOVNA PLAČA'!B144)&gt;0,'OSNOVNA PLAČA'!B144,"")</f>
        <v>A135</v>
      </c>
      <c r="H144" s="423"/>
      <c r="I144" s="423">
        <f ca="1">IF(LEN('3'!B150)&gt;0,'3'!L150,"")</f>
        <v>0</v>
      </c>
      <c r="J144" s="424"/>
    </row>
    <row r="145" spans="7:10" ht="23.25" customHeight="1" x14ac:dyDescent="0.25">
      <c r="G145" s="422" t="str">
        <f>+IF(LEN('OSNOVNA PLAČA'!B145)&gt;0,'OSNOVNA PLAČA'!B145,"")</f>
        <v>A136</v>
      </c>
      <c r="H145" s="423"/>
      <c r="I145" s="423">
        <f ca="1">IF(LEN('3'!B151)&gt;0,'3'!L151,"")</f>
        <v>0</v>
      </c>
      <c r="J145" s="424"/>
    </row>
    <row r="146" spans="7:10" ht="23.25" customHeight="1" x14ac:dyDescent="0.25">
      <c r="G146" s="422" t="str">
        <f>+IF(LEN('OSNOVNA PLAČA'!B146)&gt;0,'OSNOVNA PLAČA'!B146,"")</f>
        <v>A137</v>
      </c>
      <c r="H146" s="423"/>
      <c r="I146" s="423">
        <f ca="1">IF(LEN('3'!B152)&gt;0,'3'!L152,"")</f>
        <v>0</v>
      </c>
      <c r="J146" s="424"/>
    </row>
    <row r="147" spans="7:10" ht="23.25" customHeight="1" x14ac:dyDescent="0.25">
      <c r="G147" s="422" t="str">
        <f>+IF(LEN('OSNOVNA PLAČA'!B147)&gt;0,'OSNOVNA PLAČA'!B147,"")</f>
        <v>A138</v>
      </c>
      <c r="H147" s="423"/>
      <c r="I147" s="423">
        <f ca="1">IF(LEN('3'!B153)&gt;0,'3'!L153,"")</f>
        <v>0</v>
      </c>
      <c r="J147" s="424"/>
    </row>
    <row r="148" spans="7:10" ht="23.25" customHeight="1" x14ac:dyDescent="0.25">
      <c r="G148" s="422" t="str">
        <f>+IF(LEN('OSNOVNA PLAČA'!B148)&gt;0,'OSNOVNA PLAČA'!B148,"")</f>
        <v>A139</v>
      </c>
      <c r="H148" s="423"/>
      <c r="I148" s="423">
        <f ca="1">IF(LEN('3'!B154)&gt;0,'3'!L154,"")</f>
        <v>0</v>
      </c>
      <c r="J148" s="424"/>
    </row>
    <row r="149" spans="7:10" ht="23.25" customHeight="1" x14ac:dyDescent="0.25">
      <c r="G149" s="422" t="str">
        <f>+IF(LEN('OSNOVNA PLAČA'!B149)&gt;0,'OSNOVNA PLAČA'!B149,"")</f>
        <v>A140</v>
      </c>
      <c r="H149" s="423"/>
      <c r="I149" s="423">
        <f ca="1">IF(LEN('3'!B155)&gt;0,'3'!L155,"")</f>
        <v>0</v>
      </c>
      <c r="J149" s="424"/>
    </row>
    <row r="150" spans="7:10" ht="23.25" customHeight="1" x14ac:dyDescent="0.25">
      <c r="G150" s="422" t="str">
        <f>+IF(LEN('OSNOVNA PLAČA'!B150)&gt;0,'OSNOVNA PLAČA'!B150,"")</f>
        <v>A141</v>
      </c>
      <c r="H150" s="423"/>
      <c r="I150" s="423">
        <f ca="1">IF(LEN('3'!B156)&gt;0,'3'!L156,"")</f>
        <v>0</v>
      </c>
      <c r="J150" s="424"/>
    </row>
    <row r="151" spans="7:10" ht="23.25" customHeight="1" x14ac:dyDescent="0.25">
      <c r="G151" s="422" t="str">
        <f>+IF(LEN('OSNOVNA PLAČA'!B151)&gt;0,'OSNOVNA PLAČA'!B151,"")</f>
        <v>A142</v>
      </c>
      <c r="H151" s="423"/>
      <c r="I151" s="423">
        <f ca="1">IF(LEN('3'!B157)&gt;0,'3'!L157,"")</f>
        <v>0</v>
      </c>
      <c r="J151" s="424"/>
    </row>
    <row r="152" spans="7:10" ht="23.25" customHeight="1" x14ac:dyDescent="0.25">
      <c r="G152" s="422" t="str">
        <f>+IF(LEN('OSNOVNA PLAČA'!B152)&gt;0,'OSNOVNA PLAČA'!B152,"")</f>
        <v>A143</v>
      </c>
      <c r="H152" s="423"/>
      <c r="I152" s="423">
        <f ca="1">IF(LEN('3'!B158)&gt;0,'3'!L158,"")</f>
        <v>0</v>
      </c>
      <c r="J152" s="424"/>
    </row>
    <row r="153" spans="7:10" ht="23.25" customHeight="1" x14ac:dyDescent="0.25">
      <c r="G153" s="422" t="str">
        <f>+IF(LEN('OSNOVNA PLAČA'!B153)&gt;0,'OSNOVNA PLAČA'!B153,"")</f>
        <v>A144</v>
      </c>
      <c r="H153" s="423"/>
      <c r="I153" s="423">
        <f ca="1">IF(LEN('3'!B159)&gt;0,'3'!L159,"")</f>
        <v>0</v>
      </c>
      <c r="J153" s="424"/>
    </row>
    <row r="154" spans="7:10" ht="23.25" customHeight="1" x14ac:dyDescent="0.25">
      <c r="G154" s="422" t="str">
        <f>+IF(LEN('OSNOVNA PLAČA'!B154)&gt;0,'OSNOVNA PLAČA'!B154,"")</f>
        <v>A145</v>
      </c>
      <c r="H154" s="423"/>
      <c r="I154" s="423">
        <f ca="1">IF(LEN('3'!B160)&gt;0,'3'!L160,"")</f>
        <v>0</v>
      </c>
      <c r="J154" s="424"/>
    </row>
    <row r="155" spans="7:10" ht="23.25" customHeight="1" x14ac:dyDescent="0.25">
      <c r="G155" s="422" t="str">
        <f>+IF(LEN('OSNOVNA PLAČA'!B155)&gt;0,'OSNOVNA PLAČA'!B155,"")</f>
        <v>A146</v>
      </c>
      <c r="H155" s="423"/>
      <c r="I155" s="423">
        <f ca="1">IF(LEN('3'!B161)&gt;0,'3'!L161,"")</f>
        <v>0</v>
      </c>
      <c r="J155" s="424"/>
    </row>
    <row r="156" spans="7:10" ht="23.25" customHeight="1" x14ac:dyDescent="0.25">
      <c r="G156" s="422" t="str">
        <f>+IF(LEN('OSNOVNA PLAČA'!B156)&gt;0,'OSNOVNA PLAČA'!B156,"")</f>
        <v>A147</v>
      </c>
      <c r="H156" s="423"/>
      <c r="I156" s="423">
        <f ca="1">IF(LEN('3'!B162)&gt;0,'3'!L162,"")</f>
        <v>0</v>
      </c>
      <c r="J156" s="424"/>
    </row>
    <row r="157" spans="7:10" ht="23.25" customHeight="1" x14ac:dyDescent="0.25">
      <c r="G157" s="422" t="str">
        <f>+IF(LEN('OSNOVNA PLAČA'!B157)&gt;0,'OSNOVNA PLAČA'!B157,"")</f>
        <v>A148</v>
      </c>
      <c r="H157" s="423"/>
      <c r="I157" s="423">
        <f ca="1">IF(LEN('3'!B163)&gt;0,'3'!L163,"")</f>
        <v>0</v>
      </c>
      <c r="J157" s="424"/>
    </row>
    <row r="158" spans="7:10" ht="23.25" customHeight="1" x14ac:dyDescent="0.25">
      <c r="G158" s="422" t="str">
        <f>+IF(LEN('OSNOVNA PLAČA'!B158)&gt;0,'OSNOVNA PLAČA'!B158,"")</f>
        <v>A149</v>
      </c>
      <c r="H158" s="423"/>
      <c r="I158" s="423">
        <f ca="1">IF(LEN('3'!B164)&gt;0,'3'!L164,"")</f>
        <v>0</v>
      </c>
      <c r="J158" s="424"/>
    </row>
    <row r="159" spans="7:10" ht="23.25" customHeight="1" x14ac:dyDescent="0.25">
      <c r="G159" s="422" t="str">
        <f>+IF(LEN('OSNOVNA PLAČA'!B159)&gt;0,'OSNOVNA PLAČA'!B159,"")</f>
        <v>A150</v>
      </c>
      <c r="H159" s="423"/>
      <c r="I159" s="423">
        <f ca="1">IF(LEN('3'!B165)&gt;0,'3'!L165,"")</f>
        <v>0</v>
      </c>
      <c r="J159" s="424"/>
    </row>
    <row r="160" spans="7:10" ht="23.25" customHeight="1" x14ac:dyDescent="0.25">
      <c r="G160" s="422" t="str">
        <f>+IF(LEN('OSNOVNA PLAČA'!B160)&gt;0,'OSNOVNA PLAČA'!B160,"")</f>
        <v>A151</v>
      </c>
      <c r="H160" s="423"/>
      <c r="I160" s="423">
        <f ca="1">IF(LEN('3'!B166)&gt;0,'3'!L166,"")</f>
        <v>0</v>
      </c>
      <c r="J160" s="424"/>
    </row>
    <row r="161" spans="7:10" ht="23.25" customHeight="1" x14ac:dyDescent="0.25">
      <c r="G161" s="422" t="str">
        <f>+IF(LEN('OSNOVNA PLAČA'!B161)&gt;0,'OSNOVNA PLAČA'!B161,"")</f>
        <v>A152</v>
      </c>
      <c r="H161" s="423"/>
      <c r="I161" s="423">
        <f ca="1">IF(LEN('3'!B167)&gt;0,'3'!L167,"")</f>
        <v>0</v>
      </c>
      <c r="J161" s="424"/>
    </row>
    <row r="162" spans="7:10" ht="23.25" customHeight="1" x14ac:dyDescent="0.25">
      <c r="G162" s="422" t="str">
        <f>+IF(LEN('OSNOVNA PLAČA'!B162)&gt;0,'OSNOVNA PLAČA'!B162,"")</f>
        <v>A153</v>
      </c>
      <c r="H162" s="423"/>
      <c r="I162" s="423">
        <f ca="1">IF(LEN('3'!B168)&gt;0,'3'!L168,"")</f>
        <v>0</v>
      </c>
      <c r="J162" s="424"/>
    </row>
    <row r="163" spans="7:10" ht="23.25" customHeight="1" x14ac:dyDescent="0.25">
      <c r="G163" s="422" t="str">
        <f>+IF(LEN('OSNOVNA PLAČA'!B163)&gt;0,'OSNOVNA PLAČA'!B163,"")</f>
        <v>A154</v>
      </c>
      <c r="H163" s="423"/>
      <c r="I163" s="423">
        <f ca="1">IF(LEN('3'!B169)&gt;0,'3'!L169,"")</f>
        <v>0</v>
      </c>
      <c r="J163" s="424"/>
    </row>
    <row r="164" spans="7:10" ht="23.25" customHeight="1" x14ac:dyDescent="0.25">
      <c r="G164" s="422" t="str">
        <f>+IF(LEN('OSNOVNA PLAČA'!B164)&gt;0,'OSNOVNA PLAČA'!B164,"")</f>
        <v>A155</v>
      </c>
      <c r="H164" s="423"/>
      <c r="I164" s="423">
        <f ca="1">IF(LEN('3'!B170)&gt;0,'3'!L170,"")</f>
        <v>0</v>
      </c>
      <c r="J164" s="424"/>
    </row>
    <row r="165" spans="7:10" ht="23.25" customHeight="1" x14ac:dyDescent="0.25">
      <c r="G165" s="422" t="str">
        <f>+IF(LEN('OSNOVNA PLAČA'!B165)&gt;0,'OSNOVNA PLAČA'!B165,"")</f>
        <v>A156</v>
      </c>
      <c r="H165" s="423"/>
      <c r="I165" s="423">
        <f ca="1">IF(LEN('3'!B171)&gt;0,'3'!L171,"")</f>
        <v>0</v>
      </c>
      <c r="J165" s="424"/>
    </row>
    <row r="166" spans="7:10" ht="23.25" customHeight="1" x14ac:dyDescent="0.25">
      <c r="G166" s="422" t="str">
        <f>+IF(LEN('OSNOVNA PLAČA'!B166)&gt;0,'OSNOVNA PLAČA'!B166,"")</f>
        <v>A157</v>
      </c>
      <c r="H166" s="423"/>
      <c r="I166" s="423">
        <f ca="1">IF(LEN('3'!B172)&gt;0,'3'!L172,"")</f>
        <v>0</v>
      </c>
      <c r="J166" s="424"/>
    </row>
    <row r="167" spans="7:10" ht="23.25" customHeight="1" x14ac:dyDescent="0.25">
      <c r="G167" s="422" t="str">
        <f>+IF(LEN('OSNOVNA PLAČA'!B167)&gt;0,'OSNOVNA PLAČA'!B167,"")</f>
        <v>A158</v>
      </c>
      <c r="H167" s="423"/>
      <c r="I167" s="423">
        <f ca="1">IF(LEN('3'!B173)&gt;0,'3'!L173,"")</f>
        <v>0</v>
      </c>
      <c r="J167" s="424"/>
    </row>
    <row r="168" spans="7:10" ht="23.25" customHeight="1" x14ac:dyDescent="0.25">
      <c r="G168" s="422" t="str">
        <f>+IF(LEN('OSNOVNA PLAČA'!B168)&gt;0,'OSNOVNA PLAČA'!B168,"")</f>
        <v>A159</v>
      </c>
      <c r="H168" s="423"/>
      <c r="I168" s="423">
        <f ca="1">IF(LEN('3'!B174)&gt;0,'3'!L174,"")</f>
        <v>0</v>
      </c>
      <c r="J168" s="424"/>
    </row>
    <row r="169" spans="7:10" ht="23.25" customHeight="1" x14ac:dyDescent="0.25">
      <c r="G169" s="422" t="str">
        <f>+IF(LEN('OSNOVNA PLAČA'!B169)&gt;0,'OSNOVNA PLAČA'!B169,"")</f>
        <v>A160</v>
      </c>
      <c r="H169" s="423"/>
      <c r="I169" s="423">
        <f ca="1">IF(LEN('3'!B175)&gt;0,'3'!L175,"")</f>
        <v>0</v>
      </c>
      <c r="J169" s="424"/>
    </row>
    <row r="170" spans="7:10" ht="23.25" customHeight="1" x14ac:dyDescent="0.25">
      <c r="G170" s="422" t="str">
        <f>+IF(LEN('OSNOVNA PLAČA'!B170)&gt;0,'OSNOVNA PLAČA'!B170,"")</f>
        <v>A161</v>
      </c>
      <c r="H170" s="423"/>
      <c r="I170" s="423">
        <f ca="1">IF(LEN('3'!B176)&gt;0,'3'!L176,"")</f>
        <v>0</v>
      </c>
      <c r="J170" s="424"/>
    </row>
    <row r="171" spans="7:10" ht="23.25" customHeight="1" x14ac:dyDescent="0.25">
      <c r="G171" s="422" t="str">
        <f>+IF(LEN('OSNOVNA PLAČA'!B171)&gt;0,'OSNOVNA PLAČA'!B171,"")</f>
        <v>A162</v>
      </c>
      <c r="H171" s="423"/>
      <c r="I171" s="423">
        <f ca="1">IF(LEN('3'!B177)&gt;0,'3'!L177,"")</f>
        <v>0</v>
      </c>
      <c r="J171" s="424"/>
    </row>
    <row r="172" spans="7:10" ht="23.25" customHeight="1" x14ac:dyDescent="0.25">
      <c r="G172" s="422" t="str">
        <f>+IF(LEN('OSNOVNA PLAČA'!B172)&gt;0,'OSNOVNA PLAČA'!B172,"")</f>
        <v>A163</v>
      </c>
      <c r="H172" s="423"/>
      <c r="I172" s="423">
        <f ca="1">IF(LEN('3'!B178)&gt;0,'3'!L178,"")</f>
        <v>0</v>
      </c>
      <c r="J172" s="424"/>
    </row>
    <row r="173" spans="7:10" ht="23.25" customHeight="1" x14ac:dyDescent="0.25">
      <c r="G173" s="422" t="str">
        <f>+IF(LEN('OSNOVNA PLAČA'!B173)&gt;0,'OSNOVNA PLAČA'!B173,"")</f>
        <v>A164</v>
      </c>
      <c r="H173" s="423"/>
      <c r="I173" s="423">
        <f ca="1">IF(LEN('3'!B179)&gt;0,'3'!L179,"")</f>
        <v>0</v>
      </c>
      <c r="J173" s="424"/>
    </row>
    <row r="174" spans="7:10" ht="23.25" customHeight="1" x14ac:dyDescent="0.25">
      <c r="G174" s="422" t="str">
        <f>+IF(LEN('OSNOVNA PLAČA'!B174)&gt;0,'OSNOVNA PLAČA'!B174,"")</f>
        <v>A165</v>
      </c>
      <c r="H174" s="423"/>
      <c r="I174" s="423">
        <f ca="1">IF(LEN('3'!B180)&gt;0,'3'!L180,"")</f>
        <v>0</v>
      </c>
      <c r="J174" s="424"/>
    </row>
    <row r="175" spans="7:10" ht="23.25" customHeight="1" x14ac:dyDescent="0.25">
      <c r="G175" s="422" t="str">
        <f>+IF(LEN('OSNOVNA PLAČA'!B175)&gt;0,'OSNOVNA PLAČA'!B175,"")</f>
        <v>A166</v>
      </c>
      <c r="H175" s="423"/>
      <c r="I175" s="423">
        <f ca="1">IF(LEN('3'!B181)&gt;0,'3'!L181,"")</f>
        <v>0</v>
      </c>
      <c r="J175" s="424"/>
    </row>
    <row r="176" spans="7:10" ht="23.25" customHeight="1" x14ac:dyDescent="0.25">
      <c r="G176" s="422" t="str">
        <f>+IF(LEN('OSNOVNA PLAČA'!B176)&gt;0,'OSNOVNA PLAČA'!B176,"")</f>
        <v>A167</v>
      </c>
      <c r="H176" s="423"/>
      <c r="I176" s="423">
        <f ca="1">IF(LEN('3'!B182)&gt;0,'3'!L182,"")</f>
        <v>0</v>
      </c>
      <c r="J176" s="424"/>
    </row>
    <row r="177" spans="7:10" ht="23.25" customHeight="1" x14ac:dyDescent="0.25">
      <c r="G177" s="422" t="str">
        <f>+IF(LEN('OSNOVNA PLAČA'!B177)&gt;0,'OSNOVNA PLAČA'!B177,"")</f>
        <v>A168</v>
      </c>
      <c r="H177" s="423"/>
      <c r="I177" s="423">
        <f ca="1">IF(LEN('3'!B183)&gt;0,'3'!L183,"")</f>
        <v>0</v>
      </c>
      <c r="J177" s="424"/>
    </row>
    <row r="178" spans="7:10" ht="23.25" customHeight="1" x14ac:dyDescent="0.25">
      <c r="G178" s="422" t="str">
        <f>+IF(LEN('OSNOVNA PLAČA'!B178)&gt;0,'OSNOVNA PLAČA'!B178,"")</f>
        <v>A169</v>
      </c>
      <c r="H178" s="423"/>
      <c r="I178" s="423">
        <f ca="1">IF(LEN('3'!B184)&gt;0,'3'!L184,"")</f>
        <v>0</v>
      </c>
      <c r="J178" s="424"/>
    </row>
    <row r="179" spans="7:10" ht="23.25" customHeight="1" x14ac:dyDescent="0.25">
      <c r="G179" s="422" t="str">
        <f>+IF(LEN('OSNOVNA PLAČA'!B179)&gt;0,'OSNOVNA PLAČA'!B179,"")</f>
        <v>A170</v>
      </c>
      <c r="H179" s="423"/>
      <c r="I179" s="423">
        <f ca="1">IF(LEN('3'!B185)&gt;0,'3'!L185,"")</f>
        <v>0</v>
      </c>
      <c r="J179" s="424"/>
    </row>
    <row r="180" spans="7:10" ht="23.25" customHeight="1" x14ac:dyDescent="0.25">
      <c r="G180" s="422" t="str">
        <f>+IF(LEN('OSNOVNA PLAČA'!B180)&gt;0,'OSNOVNA PLAČA'!B180,"")</f>
        <v>A171</v>
      </c>
      <c r="H180" s="423"/>
      <c r="I180" s="423">
        <f ca="1">IF(LEN('3'!B186)&gt;0,'3'!L186,"")</f>
        <v>0</v>
      </c>
      <c r="J180" s="424"/>
    </row>
    <row r="181" spans="7:10" ht="23.25" customHeight="1" x14ac:dyDescent="0.25">
      <c r="G181" s="422" t="str">
        <f>+IF(LEN('OSNOVNA PLAČA'!B181)&gt;0,'OSNOVNA PLAČA'!B181,"")</f>
        <v>A172</v>
      </c>
      <c r="H181" s="423"/>
      <c r="I181" s="423">
        <f ca="1">IF(LEN('3'!B187)&gt;0,'3'!L187,"")</f>
        <v>0</v>
      </c>
      <c r="J181" s="424"/>
    </row>
    <row r="182" spans="7:10" ht="23.25" customHeight="1" x14ac:dyDescent="0.25">
      <c r="G182" s="422" t="str">
        <f>+IF(LEN('OSNOVNA PLAČA'!B182)&gt;0,'OSNOVNA PLAČA'!B182,"")</f>
        <v>A173</v>
      </c>
      <c r="H182" s="423"/>
      <c r="I182" s="423">
        <f ca="1">IF(LEN('3'!B188)&gt;0,'3'!L188,"")</f>
        <v>0</v>
      </c>
      <c r="J182" s="424"/>
    </row>
    <row r="183" spans="7:10" ht="23.25" customHeight="1" x14ac:dyDescent="0.25">
      <c r="G183" s="422" t="str">
        <f>+IF(LEN('OSNOVNA PLAČA'!B183)&gt;0,'OSNOVNA PLAČA'!B183,"")</f>
        <v>A174</v>
      </c>
      <c r="H183" s="423"/>
      <c r="I183" s="423">
        <f ca="1">IF(LEN('3'!B189)&gt;0,'3'!L189,"")</f>
        <v>0</v>
      </c>
      <c r="J183" s="424"/>
    </row>
    <row r="184" spans="7:10" ht="23.25" customHeight="1" x14ac:dyDescent="0.25">
      <c r="G184" s="422" t="str">
        <f>+IF(LEN('OSNOVNA PLAČA'!B184)&gt;0,'OSNOVNA PLAČA'!B184,"")</f>
        <v>A175</v>
      </c>
      <c r="H184" s="423"/>
      <c r="I184" s="423">
        <f ca="1">IF(LEN('3'!B190)&gt;0,'3'!L190,"")</f>
        <v>0</v>
      </c>
      <c r="J184" s="424"/>
    </row>
    <row r="185" spans="7:10" ht="23.25" customHeight="1" x14ac:dyDescent="0.25">
      <c r="G185" s="422" t="str">
        <f>+IF(LEN('OSNOVNA PLAČA'!B185)&gt;0,'OSNOVNA PLAČA'!B185,"")</f>
        <v>A176</v>
      </c>
      <c r="H185" s="423"/>
      <c r="I185" s="423">
        <f ca="1">IF(LEN('3'!B191)&gt;0,'3'!L191,"")</f>
        <v>0</v>
      </c>
      <c r="J185" s="424"/>
    </row>
    <row r="186" spans="7:10" ht="23.25" customHeight="1" x14ac:dyDescent="0.25">
      <c r="G186" s="422" t="str">
        <f>+IF(LEN('OSNOVNA PLAČA'!B186)&gt;0,'OSNOVNA PLAČA'!B186,"")</f>
        <v>A177</v>
      </c>
      <c r="H186" s="423"/>
      <c r="I186" s="423">
        <f ca="1">IF(LEN('3'!B192)&gt;0,'3'!L192,"")</f>
        <v>0</v>
      </c>
      <c r="J186" s="424"/>
    </row>
    <row r="187" spans="7:10" ht="23.25" customHeight="1" x14ac:dyDescent="0.25">
      <c r="G187" s="422" t="str">
        <f>+IF(LEN('OSNOVNA PLAČA'!B187)&gt;0,'OSNOVNA PLAČA'!B187,"")</f>
        <v>A178</v>
      </c>
      <c r="H187" s="423"/>
      <c r="I187" s="423">
        <f ca="1">IF(LEN('3'!B193)&gt;0,'3'!L193,"")</f>
        <v>0</v>
      </c>
      <c r="J187" s="424"/>
    </row>
    <row r="188" spans="7:10" ht="23.25" customHeight="1" x14ac:dyDescent="0.25">
      <c r="G188" s="422" t="str">
        <f>+IF(LEN('OSNOVNA PLAČA'!B188)&gt;0,'OSNOVNA PLAČA'!B188,"")</f>
        <v>A179</v>
      </c>
      <c r="H188" s="423"/>
      <c r="I188" s="423">
        <f ca="1">IF(LEN('3'!B194)&gt;0,'3'!L194,"")</f>
        <v>0</v>
      </c>
      <c r="J188" s="424"/>
    </row>
    <row r="189" spans="7:10" ht="23.25" customHeight="1" x14ac:dyDescent="0.25">
      <c r="G189" s="422" t="str">
        <f>+IF(LEN('OSNOVNA PLAČA'!B189)&gt;0,'OSNOVNA PLAČA'!B189,"")</f>
        <v>A180</v>
      </c>
      <c r="H189" s="423"/>
      <c r="I189" s="423">
        <f ca="1">IF(LEN('3'!B195)&gt;0,'3'!L195,"")</f>
        <v>0</v>
      </c>
      <c r="J189" s="424"/>
    </row>
    <row r="190" spans="7:10" ht="23.25" customHeight="1" x14ac:dyDescent="0.25">
      <c r="G190" s="422" t="str">
        <f>+IF(LEN('OSNOVNA PLAČA'!B190)&gt;0,'OSNOVNA PLAČA'!B190,"")</f>
        <v>A181</v>
      </c>
      <c r="H190" s="423"/>
      <c r="I190" s="423">
        <f ca="1">IF(LEN('3'!B196)&gt;0,'3'!L196,"")</f>
        <v>0</v>
      </c>
      <c r="J190" s="424"/>
    </row>
    <row r="191" spans="7:10" ht="23.25" customHeight="1" x14ac:dyDescent="0.25">
      <c r="G191" s="422" t="str">
        <f>+IF(LEN('OSNOVNA PLAČA'!B191)&gt;0,'OSNOVNA PLAČA'!B191,"")</f>
        <v>A182</v>
      </c>
      <c r="H191" s="423"/>
      <c r="I191" s="423">
        <f ca="1">IF(LEN('3'!B197)&gt;0,'3'!L197,"")</f>
        <v>0</v>
      </c>
      <c r="J191" s="424"/>
    </row>
    <row r="192" spans="7:10" ht="23.25" customHeight="1" x14ac:dyDescent="0.25">
      <c r="G192" s="422" t="str">
        <f>+IF(LEN('OSNOVNA PLAČA'!B192)&gt;0,'OSNOVNA PLAČA'!B192,"")</f>
        <v>A183</v>
      </c>
      <c r="H192" s="423"/>
      <c r="I192" s="423">
        <f ca="1">IF(LEN('3'!B198)&gt;0,'3'!L198,"")</f>
        <v>0</v>
      </c>
      <c r="J192" s="424"/>
    </row>
    <row r="193" spans="7:10" ht="23.25" customHeight="1" x14ac:dyDescent="0.25">
      <c r="G193" s="422" t="str">
        <f>+IF(LEN('OSNOVNA PLAČA'!B193)&gt;0,'OSNOVNA PLAČA'!B193,"")</f>
        <v>A184</v>
      </c>
      <c r="H193" s="423"/>
      <c r="I193" s="423">
        <f ca="1">IF(LEN('3'!B199)&gt;0,'3'!L199,"")</f>
        <v>0</v>
      </c>
      <c r="J193" s="424"/>
    </row>
    <row r="194" spans="7:10" ht="23.25" customHeight="1" x14ac:dyDescent="0.25">
      <c r="G194" s="422" t="str">
        <f>+IF(LEN('OSNOVNA PLAČA'!B194)&gt;0,'OSNOVNA PLAČA'!B194,"")</f>
        <v>A185</v>
      </c>
      <c r="H194" s="423"/>
      <c r="I194" s="423">
        <f ca="1">IF(LEN('3'!B200)&gt;0,'3'!L200,"")</f>
        <v>0</v>
      </c>
      <c r="J194" s="424"/>
    </row>
    <row r="195" spans="7:10" ht="23.25" customHeight="1" x14ac:dyDescent="0.25">
      <c r="G195" s="422" t="str">
        <f>+IF(LEN('OSNOVNA PLAČA'!B195)&gt;0,'OSNOVNA PLAČA'!B195,"")</f>
        <v>A186</v>
      </c>
      <c r="H195" s="423"/>
      <c r="I195" s="423">
        <f ca="1">IF(LEN('3'!B201)&gt;0,'3'!L201,"")</f>
        <v>0</v>
      </c>
      <c r="J195" s="424"/>
    </row>
    <row r="196" spans="7:10" ht="23.25" customHeight="1" x14ac:dyDescent="0.25">
      <c r="G196" s="422" t="str">
        <f>+IF(LEN('OSNOVNA PLAČA'!B196)&gt;0,'OSNOVNA PLAČA'!B196,"")</f>
        <v>A187</v>
      </c>
      <c r="H196" s="423"/>
      <c r="I196" s="423">
        <f ca="1">IF(LEN('3'!B202)&gt;0,'3'!L202,"")</f>
        <v>0</v>
      </c>
      <c r="J196" s="424"/>
    </row>
    <row r="197" spans="7:10" ht="23.25" customHeight="1" x14ac:dyDescent="0.25">
      <c r="G197" s="422" t="str">
        <f>+IF(LEN('OSNOVNA PLAČA'!B197)&gt;0,'OSNOVNA PLAČA'!B197,"")</f>
        <v>A188</v>
      </c>
      <c r="H197" s="423"/>
      <c r="I197" s="423">
        <f ca="1">IF(LEN('3'!B203)&gt;0,'3'!L203,"")</f>
        <v>0</v>
      </c>
      <c r="J197" s="424"/>
    </row>
    <row r="198" spans="7:10" ht="23.25" customHeight="1" x14ac:dyDescent="0.25">
      <c r="G198" s="422" t="str">
        <f>+IF(LEN('OSNOVNA PLAČA'!B198)&gt;0,'OSNOVNA PLAČA'!B198,"")</f>
        <v>A189</v>
      </c>
      <c r="H198" s="423"/>
      <c r="I198" s="423">
        <f ca="1">IF(LEN('3'!B204)&gt;0,'3'!L204,"")</f>
        <v>0</v>
      </c>
      <c r="J198" s="424"/>
    </row>
    <row r="199" spans="7:10" ht="23.25" customHeight="1" x14ac:dyDescent="0.25">
      <c r="G199" s="422" t="str">
        <f>+IF(LEN('OSNOVNA PLAČA'!B199)&gt;0,'OSNOVNA PLAČA'!B199,"")</f>
        <v>A190</v>
      </c>
      <c r="H199" s="423"/>
      <c r="I199" s="423">
        <f ca="1">IF(LEN('3'!B205)&gt;0,'3'!L205,"")</f>
        <v>0</v>
      </c>
      <c r="J199" s="424"/>
    </row>
    <row r="200" spans="7:10" ht="23.25" customHeight="1" x14ac:dyDescent="0.25">
      <c r="G200" s="422" t="str">
        <f>+IF(LEN('OSNOVNA PLAČA'!B200)&gt;0,'OSNOVNA PLAČA'!B200,"")</f>
        <v>A191</v>
      </c>
      <c r="H200" s="423"/>
      <c r="I200" s="423">
        <f ca="1">IF(LEN('3'!B206)&gt;0,'3'!L206,"")</f>
        <v>0</v>
      </c>
      <c r="J200" s="424"/>
    </row>
    <row r="201" spans="7:10" ht="23.25" customHeight="1" x14ac:dyDescent="0.25">
      <c r="G201" s="422" t="str">
        <f>+IF(LEN('OSNOVNA PLAČA'!B201)&gt;0,'OSNOVNA PLAČA'!B201,"")</f>
        <v>A192</v>
      </c>
      <c r="H201" s="423"/>
      <c r="I201" s="423">
        <f ca="1">IF(LEN('3'!B207)&gt;0,'3'!L207,"")</f>
        <v>0</v>
      </c>
      <c r="J201" s="424"/>
    </row>
    <row r="202" spans="7:10" ht="23.25" customHeight="1" x14ac:dyDescent="0.25">
      <c r="G202" s="422" t="str">
        <f>+IF(LEN('OSNOVNA PLAČA'!B202)&gt;0,'OSNOVNA PLAČA'!B202,"")</f>
        <v>A193</v>
      </c>
      <c r="H202" s="423"/>
      <c r="I202" s="423">
        <f ca="1">IF(LEN('3'!B208)&gt;0,'3'!L208,"")</f>
        <v>0</v>
      </c>
      <c r="J202" s="424"/>
    </row>
    <row r="203" spans="7:10" ht="23.25" customHeight="1" x14ac:dyDescent="0.25">
      <c r="G203" s="422" t="str">
        <f>+IF(LEN('OSNOVNA PLAČA'!B203)&gt;0,'OSNOVNA PLAČA'!B203,"")</f>
        <v>A194</v>
      </c>
      <c r="H203" s="423"/>
      <c r="I203" s="423">
        <f ca="1">IF(LEN('3'!B209)&gt;0,'3'!L209,"")</f>
        <v>0</v>
      </c>
      <c r="J203" s="424"/>
    </row>
    <row r="204" spans="7:10" ht="23.25" customHeight="1" x14ac:dyDescent="0.25">
      <c r="G204" s="422" t="str">
        <f>+IF(LEN('OSNOVNA PLAČA'!B204)&gt;0,'OSNOVNA PLAČA'!B204,"")</f>
        <v>A195</v>
      </c>
      <c r="H204" s="423"/>
      <c r="I204" s="423">
        <f ca="1">IF(LEN('3'!B210)&gt;0,'3'!L210,"")</f>
        <v>0</v>
      </c>
      <c r="J204" s="424"/>
    </row>
    <row r="205" spans="7:10" ht="23.25" customHeight="1" x14ac:dyDescent="0.25">
      <c r="G205" s="422" t="str">
        <f>+IF(LEN('OSNOVNA PLAČA'!B205)&gt;0,'OSNOVNA PLAČA'!B205,"")</f>
        <v>A196</v>
      </c>
      <c r="H205" s="423"/>
      <c r="I205" s="423">
        <f ca="1">IF(LEN('3'!B211)&gt;0,'3'!L211,"")</f>
        <v>0</v>
      </c>
      <c r="J205" s="424"/>
    </row>
    <row r="206" spans="7:10" ht="23.25" customHeight="1" x14ac:dyDescent="0.25">
      <c r="G206" s="422" t="str">
        <f>+IF(LEN('OSNOVNA PLAČA'!B206)&gt;0,'OSNOVNA PLAČA'!B206,"")</f>
        <v>A197</v>
      </c>
      <c r="H206" s="423"/>
      <c r="I206" s="423">
        <f ca="1">IF(LEN('3'!B212)&gt;0,'3'!L212,"")</f>
        <v>0</v>
      </c>
      <c r="J206" s="424"/>
    </row>
    <row r="207" spans="7:10" ht="23.25" customHeight="1" x14ac:dyDescent="0.25">
      <c r="G207" s="422" t="str">
        <f>+IF(LEN('OSNOVNA PLAČA'!B207)&gt;0,'OSNOVNA PLAČA'!B207,"")</f>
        <v>A198</v>
      </c>
      <c r="H207" s="423"/>
      <c r="I207" s="423">
        <f ca="1">IF(LEN('3'!B213)&gt;0,'3'!L213,"")</f>
        <v>0</v>
      </c>
      <c r="J207" s="424"/>
    </row>
    <row r="208" spans="7:10" ht="23.25" customHeight="1" x14ac:dyDescent="0.25">
      <c r="G208" s="422" t="str">
        <f>+IF(LEN('OSNOVNA PLAČA'!B208)&gt;0,'OSNOVNA PLAČA'!B208,"")</f>
        <v>A199</v>
      </c>
      <c r="H208" s="423"/>
      <c r="I208" s="423">
        <f ca="1">IF(LEN('3'!B214)&gt;0,'3'!L214,"")</f>
        <v>0</v>
      </c>
      <c r="J208" s="424"/>
    </row>
    <row r="209" spans="7:10" ht="23.25" customHeight="1" x14ac:dyDescent="0.25">
      <c r="G209" s="422" t="str">
        <f>+IF(LEN('OSNOVNA PLAČA'!B209)&gt;0,'OSNOVNA PLAČA'!B209,"")</f>
        <v>A200</v>
      </c>
      <c r="H209" s="423"/>
      <c r="I209" s="423">
        <f ca="1">IF(LEN('3'!B215)&gt;0,'3'!L215,"")</f>
        <v>0</v>
      </c>
      <c r="J209" s="424"/>
    </row>
    <row r="210" spans="7:10" ht="23.25" customHeight="1" x14ac:dyDescent="0.25">
      <c r="G210" s="422" t="str">
        <f>+IF(LEN('OSNOVNA PLAČA'!B210)&gt;0,'OSNOVNA PLAČA'!B210,"")</f>
        <v>A201</v>
      </c>
      <c r="H210" s="423"/>
      <c r="I210" s="423">
        <f ca="1">IF(LEN('3'!B216)&gt;0,'3'!L216,"")</f>
        <v>0</v>
      </c>
      <c r="J210" s="424"/>
    </row>
    <row r="211" spans="7:10" ht="23.25" customHeight="1" x14ac:dyDescent="0.25">
      <c r="G211" s="422" t="str">
        <f>+IF(LEN('OSNOVNA PLAČA'!B211)&gt;0,'OSNOVNA PLAČA'!B211,"")</f>
        <v>A202</v>
      </c>
      <c r="H211" s="423"/>
      <c r="I211" s="423">
        <f ca="1">IF(LEN('3'!B217)&gt;0,'3'!L217,"")</f>
        <v>0</v>
      </c>
      <c r="J211" s="424"/>
    </row>
    <row r="212" spans="7:10" ht="23.25" customHeight="1" x14ac:dyDescent="0.25">
      <c r="G212" s="422" t="str">
        <f>+IF(LEN('OSNOVNA PLAČA'!B212)&gt;0,'OSNOVNA PLAČA'!B212,"")</f>
        <v>A203</v>
      </c>
      <c r="H212" s="423"/>
      <c r="I212" s="423">
        <f ca="1">IF(LEN('3'!B218)&gt;0,'3'!L218,"")</f>
        <v>0</v>
      </c>
      <c r="J212" s="424"/>
    </row>
    <row r="213" spans="7:10" ht="23.25" customHeight="1" x14ac:dyDescent="0.25">
      <c r="G213" s="422" t="str">
        <f>+IF(LEN('OSNOVNA PLAČA'!B213)&gt;0,'OSNOVNA PLAČA'!B213,"")</f>
        <v>A204</v>
      </c>
      <c r="H213" s="423"/>
      <c r="I213" s="423">
        <f ca="1">IF(LEN('3'!B219)&gt;0,'3'!L219,"")</f>
        <v>0</v>
      </c>
      <c r="J213" s="424"/>
    </row>
    <row r="214" spans="7:10" ht="23.25" customHeight="1" x14ac:dyDescent="0.25">
      <c r="G214" s="422" t="str">
        <f>+IF(LEN('OSNOVNA PLAČA'!B214)&gt;0,'OSNOVNA PLAČA'!B214,"")</f>
        <v>A205</v>
      </c>
      <c r="H214" s="423"/>
      <c r="I214" s="423">
        <f ca="1">IF(LEN('3'!B220)&gt;0,'3'!L220,"")</f>
        <v>0</v>
      </c>
      <c r="J214" s="424"/>
    </row>
    <row r="215" spans="7:10" ht="23.25" customHeight="1" x14ac:dyDescent="0.25">
      <c r="G215" s="422" t="str">
        <f>+IF(LEN('OSNOVNA PLAČA'!B215)&gt;0,'OSNOVNA PLAČA'!B215,"")</f>
        <v>A206</v>
      </c>
      <c r="H215" s="423"/>
      <c r="I215" s="423">
        <f ca="1">IF(LEN('3'!B221)&gt;0,'3'!L221,"")</f>
        <v>0</v>
      </c>
      <c r="J215" s="424"/>
    </row>
    <row r="216" spans="7:10" ht="23.25" customHeight="1" x14ac:dyDescent="0.25">
      <c r="G216" s="422" t="str">
        <f>+IF(LEN('OSNOVNA PLAČA'!B216)&gt;0,'OSNOVNA PLAČA'!B216,"")</f>
        <v>A207</v>
      </c>
      <c r="H216" s="423"/>
      <c r="I216" s="423">
        <f ca="1">IF(LEN('3'!B222)&gt;0,'3'!L222,"")</f>
        <v>0</v>
      </c>
      <c r="J216" s="424"/>
    </row>
    <row r="217" spans="7:10" ht="23.25" customHeight="1" x14ac:dyDescent="0.25">
      <c r="G217" s="422" t="str">
        <f>+IF(LEN('OSNOVNA PLAČA'!B217)&gt;0,'OSNOVNA PLAČA'!B217,"")</f>
        <v>A208</v>
      </c>
      <c r="H217" s="423"/>
      <c r="I217" s="423">
        <f ca="1">IF(LEN('3'!B223)&gt;0,'3'!L223,"")</f>
        <v>0</v>
      </c>
      <c r="J217" s="424"/>
    </row>
    <row r="218" spans="7:10" ht="23.25" customHeight="1" x14ac:dyDescent="0.25">
      <c r="G218" s="422" t="str">
        <f>+IF(LEN('OSNOVNA PLAČA'!B218)&gt;0,'OSNOVNA PLAČA'!B218,"")</f>
        <v>A209</v>
      </c>
      <c r="H218" s="423"/>
      <c r="I218" s="423">
        <f ca="1">IF(LEN('3'!B224)&gt;0,'3'!L224,"")</f>
        <v>0</v>
      </c>
      <c r="J218" s="424"/>
    </row>
    <row r="219" spans="7:10" ht="23.25" customHeight="1" x14ac:dyDescent="0.25">
      <c r="G219" s="422" t="str">
        <f>+IF(LEN('OSNOVNA PLAČA'!B219)&gt;0,'OSNOVNA PLAČA'!B219,"")</f>
        <v>A210</v>
      </c>
      <c r="H219" s="423"/>
      <c r="I219" s="423">
        <f ca="1">IF(LEN('3'!B225)&gt;0,'3'!L225,"")</f>
        <v>0</v>
      </c>
      <c r="J219" s="424"/>
    </row>
    <row r="220" spans="7:10" ht="23.25" customHeight="1" x14ac:dyDescent="0.25">
      <c r="G220" s="422" t="str">
        <f>+IF(LEN('OSNOVNA PLAČA'!B220)&gt;0,'OSNOVNA PLAČA'!B220,"")</f>
        <v>A211</v>
      </c>
      <c r="H220" s="423"/>
      <c r="I220" s="423">
        <f ca="1">IF(LEN('3'!B226)&gt;0,'3'!L226,"")</f>
        <v>0</v>
      </c>
      <c r="J220" s="424"/>
    </row>
    <row r="221" spans="7:10" ht="23.25" customHeight="1" x14ac:dyDescent="0.25">
      <c r="G221" s="422" t="str">
        <f>+IF(LEN('OSNOVNA PLAČA'!B221)&gt;0,'OSNOVNA PLAČA'!B221,"")</f>
        <v>A212</v>
      </c>
      <c r="H221" s="423"/>
      <c r="I221" s="423">
        <f ca="1">IF(LEN('3'!B227)&gt;0,'3'!L227,"")</f>
        <v>0</v>
      </c>
      <c r="J221" s="424"/>
    </row>
    <row r="222" spans="7:10" ht="23.25" customHeight="1" x14ac:dyDescent="0.25">
      <c r="G222" s="422" t="str">
        <f>+IF(LEN('OSNOVNA PLAČA'!B222)&gt;0,'OSNOVNA PLAČA'!B222,"")</f>
        <v>A213</v>
      </c>
      <c r="H222" s="423"/>
      <c r="I222" s="423">
        <f ca="1">IF(LEN('3'!B228)&gt;0,'3'!L228,"")</f>
        <v>0</v>
      </c>
      <c r="J222" s="424"/>
    </row>
    <row r="223" spans="7:10" ht="23.25" customHeight="1" x14ac:dyDescent="0.25">
      <c r="G223" s="422" t="str">
        <f>+IF(LEN('OSNOVNA PLAČA'!B223)&gt;0,'OSNOVNA PLAČA'!B223,"")</f>
        <v>A214</v>
      </c>
      <c r="H223" s="423"/>
      <c r="I223" s="423">
        <f ca="1">IF(LEN('3'!B229)&gt;0,'3'!L229,"")</f>
        <v>0</v>
      </c>
      <c r="J223" s="424"/>
    </row>
    <row r="224" spans="7:10" ht="23.25" customHeight="1" x14ac:dyDescent="0.25">
      <c r="G224" s="422" t="str">
        <f>+IF(LEN('OSNOVNA PLAČA'!B224)&gt;0,'OSNOVNA PLAČA'!B224,"")</f>
        <v>A215</v>
      </c>
      <c r="H224" s="423"/>
      <c r="I224" s="423">
        <f ca="1">IF(LEN('3'!B230)&gt;0,'3'!L230,"")</f>
        <v>0</v>
      </c>
      <c r="J224" s="424"/>
    </row>
    <row r="225" spans="7:10" ht="23.25" customHeight="1" x14ac:dyDescent="0.25">
      <c r="G225" s="422" t="str">
        <f>+IF(LEN('OSNOVNA PLAČA'!B225)&gt;0,'OSNOVNA PLAČA'!B225,"")</f>
        <v>A216</v>
      </c>
      <c r="H225" s="423"/>
      <c r="I225" s="423">
        <f ca="1">IF(LEN('3'!B231)&gt;0,'3'!L231,"")</f>
        <v>0</v>
      </c>
      <c r="J225" s="424"/>
    </row>
    <row r="226" spans="7:10" ht="23.25" customHeight="1" x14ac:dyDescent="0.25">
      <c r="G226" s="422" t="str">
        <f>+IF(LEN('OSNOVNA PLAČA'!B226)&gt;0,'OSNOVNA PLAČA'!B226,"")</f>
        <v>A217</v>
      </c>
      <c r="H226" s="423"/>
      <c r="I226" s="423">
        <f ca="1">IF(LEN('3'!B232)&gt;0,'3'!L232,"")</f>
        <v>0</v>
      </c>
      <c r="J226" s="424"/>
    </row>
    <row r="227" spans="7:10" ht="23.25" customHeight="1" x14ac:dyDescent="0.25">
      <c r="G227" s="422" t="str">
        <f>+IF(LEN('OSNOVNA PLAČA'!B227)&gt;0,'OSNOVNA PLAČA'!B227,"")</f>
        <v>A218</v>
      </c>
      <c r="H227" s="423"/>
      <c r="I227" s="423">
        <f ca="1">IF(LEN('3'!B233)&gt;0,'3'!L233,"")</f>
        <v>0</v>
      </c>
      <c r="J227" s="424"/>
    </row>
    <row r="228" spans="7:10" ht="23.25" customHeight="1" x14ac:dyDescent="0.25">
      <c r="G228" s="422" t="str">
        <f>+IF(LEN('OSNOVNA PLAČA'!B228)&gt;0,'OSNOVNA PLAČA'!B228,"")</f>
        <v>A219</v>
      </c>
      <c r="H228" s="423"/>
      <c r="I228" s="423">
        <f ca="1">IF(LEN('3'!B234)&gt;0,'3'!L234,"")</f>
        <v>0</v>
      </c>
      <c r="J228" s="424"/>
    </row>
    <row r="229" spans="7:10" ht="23.25" customHeight="1" x14ac:dyDescent="0.25">
      <c r="G229" s="422" t="str">
        <f>+IF(LEN('OSNOVNA PLAČA'!B229)&gt;0,'OSNOVNA PLAČA'!B229,"")</f>
        <v>A220</v>
      </c>
      <c r="H229" s="423"/>
      <c r="I229" s="423">
        <f ca="1">IF(LEN('3'!B235)&gt;0,'3'!L235,"")</f>
        <v>0</v>
      </c>
      <c r="J229" s="424"/>
    </row>
    <row r="230" spans="7:10" ht="23.25" customHeight="1" x14ac:dyDescent="0.25">
      <c r="G230" s="422" t="str">
        <f>+IF(LEN('OSNOVNA PLAČA'!B230)&gt;0,'OSNOVNA PLAČA'!B230,"")</f>
        <v>A221</v>
      </c>
      <c r="H230" s="423"/>
      <c r="I230" s="423">
        <f ca="1">IF(LEN('3'!B236)&gt;0,'3'!L236,"")</f>
        <v>0</v>
      </c>
      <c r="J230" s="424"/>
    </row>
    <row r="231" spans="7:10" ht="23.25" customHeight="1" x14ac:dyDescent="0.25">
      <c r="G231" s="422" t="str">
        <f>+IF(LEN('OSNOVNA PLAČA'!B231)&gt;0,'OSNOVNA PLAČA'!B231,"")</f>
        <v>A222</v>
      </c>
      <c r="H231" s="423"/>
      <c r="I231" s="423">
        <f ca="1">IF(LEN('3'!B237)&gt;0,'3'!L237,"")</f>
        <v>0</v>
      </c>
      <c r="J231" s="424"/>
    </row>
    <row r="232" spans="7:10" ht="23.25" customHeight="1" x14ac:dyDescent="0.25">
      <c r="G232" s="422" t="str">
        <f>+IF(LEN('OSNOVNA PLAČA'!B232)&gt;0,'OSNOVNA PLAČA'!B232,"")</f>
        <v>A223</v>
      </c>
      <c r="H232" s="423"/>
      <c r="I232" s="423">
        <f ca="1">IF(LEN('3'!B238)&gt;0,'3'!L238,"")</f>
        <v>0</v>
      </c>
      <c r="J232" s="424"/>
    </row>
    <row r="233" spans="7:10" ht="23.25" customHeight="1" x14ac:dyDescent="0.25">
      <c r="G233" s="422" t="str">
        <f>+IF(LEN('OSNOVNA PLAČA'!B233)&gt;0,'OSNOVNA PLAČA'!B233,"")</f>
        <v>A224</v>
      </c>
      <c r="H233" s="423"/>
      <c r="I233" s="423">
        <f ca="1">IF(LEN('3'!B239)&gt;0,'3'!L239,"")</f>
        <v>0</v>
      </c>
      <c r="J233" s="424"/>
    </row>
    <row r="234" spans="7:10" ht="23.25" customHeight="1" x14ac:dyDescent="0.25">
      <c r="G234" s="422" t="str">
        <f>+IF(LEN('OSNOVNA PLAČA'!B234)&gt;0,'OSNOVNA PLAČA'!B234,"")</f>
        <v>A225</v>
      </c>
      <c r="H234" s="423"/>
      <c r="I234" s="423">
        <f ca="1">IF(LEN('3'!B240)&gt;0,'3'!L240,"")</f>
        <v>0</v>
      </c>
      <c r="J234" s="424"/>
    </row>
    <row r="235" spans="7:10" ht="23.25" customHeight="1" x14ac:dyDescent="0.25">
      <c r="G235" s="422" t="str">
        <f>+IF(LEN('OSNOVNA PLAČA'!B235)&gt;0,'OSNOVNA PLAČA'!B235,"")</f>
        <v>A226</v>
      </c>
      <c r="H235" s="423"/>
      <c r="I235" s="423">
        <f ca="1">IF(LEN('3'!B241)&gt;0,'3'!L241,"")</f>
        <v>0</v>
      </c>
      <c r="J235" s="424"/>
    </row>
    <row r="236" spans="7:10" ht="23.25" customHeight="1" x14ac:dyDescent="0.25">
      <c r="G236" s="422" t="str">
        <f>+IF(LEN('OSNOVNA PLAČA'!B236)&gt;0,'OSNOVNA PLAČA'!B236,"")</f>
        <v>A227</v>
      </c>
      <c r="H236" s="423"/>
      <c r="I236" s="423">
        <f ca="1">IF(LEN('3'!B242)&gt;0,'3'!L242,"")</f>
        <v>0</v>
      </c>
      <c r="J236" s="424"/>
    </row>
    <row r="237" spans="7:10" ht="23.25" customHeight="1" x14ac:dyDescent="0.25">
      <c r="G237" s="422" t="str">
        <f>+IF(LEN('OSNOVNA PLAČA'!B237)&gt;0,'OSNOVNA PLAČA'!B237,"")</f>
        <v>A228</v>
      </c>
      <c r="H237" s="423"/>
      <c r="I237" s="423">
        <f ca="1">IF(LEN('3'!B243)&gt;0,'3'!L243,"")</f>
        <v>0</v>
      </c>
      <c r="J237" s="424"/>
    </row>
    <row r="238" spans="7:10" ht="23.25" customHeight="1" x14ac:dyDescent="0.25">
      <c r="G238" s="422" t="str">
        <f>+IF(LEN('OSNOVNA PLAČA'!B238)&gt;0,'OSNOVNA PLAČA'!B238,"")</f>
        <v>A229</v>
      </c>
      <c r="H238" s="423"/>
      <c r="I238" s="423">
        <f ca="1">IF(LEN('3'!B244)&gt;0,'3'!L244,"")</f>
        <v>0</v>
      </c>
      <c r="J238" s="424"/>
    </row>
    <row r="239" spans="7:10" ht="23.25" customHeight="1" x14ac:dyDescent="0.25">
      <c r="G239" s="422" t="str">
        <f>+IF(LEN('OSNOVNA PLAČA'!B239)&gt;0,'OSNOVNA PLAČA'!B239,"")</f>
        <v>A230</v>
      </c>
      <c r="H239" s="423"/>
      <c r="I239" s="423">
        <f ca="1">IF(LEN('3'!B245)&gt;0,'3'!L245,"")</f>
        <v>0</v>
      </c>
      <c r="J239" s="424"/>
    </row>
    <row r="240" spans="7:10" ht="23.25" customHeight="1" x14ac:dyDescent="0.25">
      <c r="G240" s="422" t="str">
        <f>+IF(LEN('OSNOVNA PLAČA'!B240)&gt;0,'OSNOVNA PLAČA'!B240,"")</f>
        <v>A231</v>
      </c>
      <c r="H240" s="423"/>
      <c r="I240" s="423">
        <f ca="1">IF(LEN('3'!B246)&gt;0,'3'!L246,"")</f>
        <v>0</v>
      </c>
      <c r="J240" s="424"/>
    </row>
    <row r="241" spans="7:10" ht="23.25" customHeight="1" x14ac:dyDescent="0.25">
      <c r="G241" s="422" t="str">
        <f>+IF(LEN('OSNOVNA PLAČA'!B241)&gt;0,'OSNOVNA PLAČA'!B241,"")</f>
        <v>A232</v>
      </c>
      <c r="H241" s="423"/>
      <c r="I241" s="423">
        <f ca="1">IF(LEN('3'!B247)&gt;0,'3'!L247,"")</f>
        <v>0</v>
      </c>
      <c r="J241" s="424"/>
    </row>
    <row r="242" spans="7:10" ht="23.25" customHeight="1" x14ac:dyDescent="0.25">
      <c r="G242" s="422" t="str">
        <f>+IF(LEN('OSNOVNA PLAČA'!B242)&gt;0,'OSNOVNA PLAČA'!B242,"")</f>
        <v>A233</v>
      </c>
      <c r="H242" s="423"/>
      <c r="I242" s="423">
        <f ca="1">IF(LEN('3'!B248)&gt;0,'3'!L248,"")</f>
        <v>0</v>
      </c>
      <c r="J242" s="424"/>
    </row>
    <row r="243" spans="7:10" ht="23.25" customHeight="1" x14ac:dyDescent="0.25">
      <c r="G243" s="422" t="str">
        <f>+IF(LEN('OSNOVNA PLAČA'!B243)&gt;0,'OSNOVNA PLAČA'!B243,"")</f>
        <v>A234</v>
      </c>
      <c r="H243" s="423"/>
      <c r="I243" s="423">
        <f ca="1">IF(LEN('3'!B249)&gt;0,'3'!L249,"")</f>
        <v>0</v>
      </c>
      <c r="J243" s="424"/>
    </row>
    <row r="244" spans="7:10" ht="23.25" customHeight="1" x14ac:dyDescent="0.25">
      <c r="G244" s="422" t="str">
        <f>+IF(LEN('OSNOVNA PLAČA'!B244)&gt;0,'OSNOVNA PLAČA'!B244,"")</f>
        <v>A235</v>
      </c>
      <c r="H244" s="423"/>
      <c r="I244" s="423">
        <f ca="1">IF(LEN('3'!B250)&gt;0,'3'!L250,"")</f>
        <v>0</v>
      </c>
      <c r="J244" s="424"/>
    </row>
    <row r="245" spans="7:10" ht="23.25" customHeight="1" x14ac:dyDescent="0.25">
      <c r="G245" s="422" t="str">
        <f>+IF(LEN('OSNOVNA PLAČA'!B245)&gt;0,'OSNOVNA PLAČA'!B245,"")</f>
        <v>A236</v>
      </c>
      <c r="H245" s="423"/>
      <c r="I245" s="423">
        <f ca="1">IF(LEN('3'!B251)&gt;0,'3'!L251,"")</f>
        <v>0</v>
      </c>
      <c r="J245" s="424"/>
    </row>
    <row r="246" spans="7:10" ht="23.25" customHeight="1" x14ac:dyDescent="0.25">
      <c r="G246" s="422" t="str">
        <f>+IF(LEN('OSNOVNA PLAČA'!B246)&gt;0,'OSNOVNA PLAČA'!B246,"")</f>
        <v>A237</v>
      </c>
      <c r="H246" s="423"/>
      <c r="I246" s="423">
        <f ca="1">IF(LEN('3'!B252)&gt;0,'3'!L252,"")</f>
        <v>0</v>
      </c>
      <c r="J246" s="424"/>
    </row>
    <row r="247" spans="7:10" ht="23.25" customHeight="1" x14ac:dyDescent="0.25">
      <c r="G247" s="422" t="str">
        <f>+IF(LEN('OSNOVNA PLAČA'!B247)&gt;0,'OSNOVNA PLAČA'!B247,"")</f>
        <v>A238</v>
      </c>
      <c r="H247" s="423"/>
      <c r="I247" s="423">
        <f ca="1">IF(LEN('3'!B253)&gt;0,'3'!L253,"")</f>
        <v>0</v>
      </c>
      <c r="J247" s="424"/>
    </row>
    <row r="248" spans="7:10" ht="23.25" customHeight="1" x14ac:dyDescent="0.25">
      <c r="G248" s="422" t="str">
        <f>+IF(LEN('OSNOVNA PLAČA'!B248)&gt;0,'OSNOVNA PLAČA'!B248,"")</f>
        <v>A239</v>
      </c>
      <c r="H248" s="423"/>
      <c r="I248" s="423">
        <f ca="1">IF(LEN('3'!B254)&gt;0,'3'!L254,"")</f>
        <v>0</v>
      </c>
      <c r="J248" s="424"/>
    </row>
    <row r="249" spans="7:10" ht="23.25" customHeight="1" x14ac:dyDescent="0.25">
      <c r="G249" s="422" t="str">
        <f>+IF(LEN('OSNOVNA PLAČA'!B249)&gt;0,'OSNOVNA PLAČA'!B249,"")</f>
        <v>A240</v>
      </c>
      <c r="H249" s="423"/>
      <c r="I249" s="423">
        <f ca="1">IF(LEN('3'!B255)&gt;0,'3'!L255,"")</f>
        <v>0</v>
      </c>
      <c r="J249" s="424"/>
    </row>
    <row r="250" spans="7:10" ht="23.25" customHeight="1" x14ac:dyDescent="0.25">
      <c r="G250" s="422" t="str">
        <f>+IF(LEN('OSNOVNA PLAČA'!B250)&gt;0,'OSNOVNA PLAČA'!B250,"")</f>
        <v>A241</v>
      </c>
      <c r="H250" s="423"/>
      <c r="I250" s="423">
        <f ca="1">IF(LEN('3'!B256)&gt;0,'3'!L256,"")</f>
        <v>0</v>
      </c>
      <c r="J250" s="424"/>
    </row>
    <row r="251" spans="7:10" ht="23.25" customHeight="1" x14ac:dyDescent="0.25">
      <c r="G251" s="422" t="str">
        <f>+IF(LEN('OSNOVNA PLAČA'!B251)&gt;0,'OSNOVNA PLAČA'!B251,"")</f>
        <v>A242</v>
      </c>
      <c r="H251" s="423"/>
      <c r="I251" s="423">
        <f ca="1">IF(LEN('3'!B257)&gt;0,'3'!L257,"")</f>
        <v>0</v>
      </c>
      <c r="J251" s="424"/>
    </row>
    <row r="252" spans="7:10" ht="23.25" customHeight="1" x14ac:dyDescent="0.25">
      <c r="G252" s="422" t="str">
        <f>+IF(LEN('OSNOVNA PLAČA'!B252)&gt;0,'OSNOVNA PLAČA'!B252,"")</f>
        <v>A243</v>
      </c>
      <c r="H252" s="423"/>
      <c r="I252" s="423">
        <f ca="1">IF(LEN('3'!B258)&gt;0,'3'!L258,"")</f>
        <v>0</v>
      </c>
      <c r="J252" s="424"/>
    </row>
    <row r="253" spans="7:10" ht="23.25" customHeight="1" x14ac:dyDescent="0.25">
      <c r="G253" s="422" t="str">
        <f>+IF(LEN('OSNOVNA PLAČA'!B253)&gt;0,'OSNOVNA PLAČA'!B253,"")</f>
        <v>A244</v>
      </c>
      <c r="H253" s="423"/>
      <c r="I253" s="423">
        <f ca="1">IF(LEN('3'!B259)&gt;0,'3'!L259,"")</f>
        <v>0</v>
      </c>
      <c r="J253" s="424"/>
    </row>
    <row r="254" spans="7:10" ht="23.25" customHeight="1" x14ac:dyDescent="0.25">
      <c r="G254" s="422" t="str">
        <f>+IF(LEN('OSNOVNA PLAČA'!B254)&gt;0,'OSNOVNA PLAČA'!B254,"")</f>
        <v>A245</v>
      </c>
      <c r="H254" s="423"/>
      <c r="I254" s="423">
        <f ca="1">IF(LEN('3'!B260)&gt;0,'3'!L260,"")</f>
        <v>0</v>
      </c>
      <c r="J254" s="424"/>
    </row>
    <row r="255" spans="7:10" ht="23.25" customHeight="1" x14ac:dyDescent="0.25">
      <c r="G255" s="422" t="str">
        <f>+IF(LEN('OSNOVNA PLAČA'!B255)&gt;0,'OSNOVNA PLAČA'!B255,"")</f>
        <v>A246</v>
      </c>
      <c r="H255" s="423"/>
      <c r="I255" s="423">
        <f ca="1">IF(LEN('3'!B261)&gt;0,'3'!L261,"")</f>
        <v>0</v>
      </c>
      <c r="J255" s="424"/>
    </row>
    <row r="256" spans="7:10" ht="23.25" customHeight="1" x14ac:dyDescent="0.25">
      <c r="G256" s="422" t="str">
        <f>+IF(LEN('OSNOVNA PLAČA'!B256)&gt;0,'OSNOVNA PLAČA'!B256,"")</f>
        <v>A247</v>
      </c>
      <c r="H256" s="423"/>
      <c r="I256" s="423">
        <f ca="1">IF(LEN('3'!B262)&gt;0,'3'!L262,"")</f>
        <v>0</v>
      </c>
      <c r="J256" s="424"/>
    </row>
    <row r="257" spans="7:10" ht="23.25" customHeight="1" x14ac:dyDescent="0.25">
      <c r="G257" s="422" t="str">
        <f>+IF(LEN('OSNOVNA PLAČA'!B257)&gt;0,'OSNOVNA PLAČA'!B257,"")</f>
        <v>A248</v>
      </c>
      <c r="H257" s="423"/>
      <c r="I257" s="423">
        <f ca="1">IF(LEN('3'!B263)&gt;0,'3'!L263,"")</f>
        <v>0</v>
      </c>
      <c r="J257" s="424"/>
    </row>
    <row r="258" spans="7:10" ht="23.25" customHeight="1" x14ac:dyDescent="0.25">
      <c r="G258" s="422" t="str">
        <f>+IF(LEN('OSNOVNA PLAČA'!B258)&gt;0,'OSNOVNA PLAČA'!B258,"")</f>
        <v>A249</v>
      </c>
      <c r="H258" s="423"/>
      <c r="I258" s="423">
        <f ca="1">IF(LEN('3'!B264)&gt;0,'3'!L264,"")</f>
        <v>0</v>
      </c>
      <c r="J258" s="424"/>
    </row>
    <row r="259" spans="7:10" ht="23.25" customHeight="1" thickBot="1" x14ac:dyDescent="0.3">
      <c r="G259" s="431" t="str">
        <f>+IF(LEN('OSNOVNA PLAČA'!B259)&gt;0,'OSNOVNA PLAČA'!B259,"")</f>
        <v>A250</v>
      </c>
      <c r="H259" s="432"/>
      <c r="I259" s="432">
        <f ca="1">IF(LEN('3'!B265)&gt;0,'3'!L265,"")</f>
        <v>0</v>
      </c>
      <c r="J259" s="433"/>
    </row>
  </sheetData>
  <mergeCells count="502">
    <mergeCell ref="G258:H258"/>
    <mergeCell ref="I258:J258"/>
    <mergeCell ref="G259:H259"/>
    <mergeCell ref="I259:J259"/>
    <mergeCell ref="G255:H255"/>
    <mergeCell ref="I255:J255"/>
    <mergeCell ref="G256:H256"/>
    <mergeCell ref="I256:J256"/>
    <mergeCell ref="G257:H257"/>
    <mergeCell ref="I257:J257"/>
    <mergeCell ref="G252:H252"/>
    <mergeCell ref="I252:J252"/>
    <mergeCell ref="G253:H253"/>
    <mergeCell ref="I253:J253"/>
    <mergeCell ref="G254:H254"/>
    <mergeCell ref="I254:J254"/>
    <mergeCell ref="G249:H249"/>
    <mergeCell ref="I249:J249"/>
    <mergeCell ref="G250:H250"/>
    <mergeCell ref="I250:J250"/>
    <mergeCell ref="G251:H251"/>
    <mergeCell ref="I251:J251"/>
    <mergeCell ref="G246:H246"/>
    <mergeCell ref="I246:J246"/>
    <mergeCell ref="G247:H247"/>
    <mergeCell ref="I247:J247"/>
    <mergeCell ref="G248:H248"/>
    <mergeCell ref="I248:J248"/>
    <mergeCell ref="G243:H243"/>
    <mergeCell ref="I243:J243"/>
    <mergeCell ref="G244:H244"/>
    <mergeCell ref="I244:J244"/>
    <mergeCell ref="G245:H245"/>
    <mergeCell ref="I245:J245"/>
    <mergeCell ref="G240:H240"/>
    <mergeCell ref="I240:J240"/>
    <mergeCell ref="G241:H241"/>
    <mergeCell ref="I241:J241"/>
    <mergeCell ref="G242:H242"/>
    <mergeCell ref="I242:J242"/>
    <mergeCell ref="G237:H237"/>
    <mergeCell ref="I237:J237"/>
    <mergeCell ref="G238:H238"/>
    <mergeCell ref="I238:J238"/>
    <mergeCell ref="G239:H239"/>
    <mergeCell ref="I239:J239"/>
    <mergeCell ref="G234:H234"/>
    <mergeCell ref="I234:J234"/>
    <mergeCell ref="G235:H235"/>
    <mergeCell ref="I235:J235"/>
    <mergeCell ref="G236:H236"/>
    <mergeCell ref="I236:J236"/>
    <mergeCell ref="G231:H231"/>
    <mergeCell ref="I231:J231"/>
    <mergeCell ref="G232:H232"/>
    <mergeCell ref="I232:J232"/>
    <mergeCell ref="G233:H233"/>
    <mergeCell ref="I233:J233"/>
    <mergeCell ref="G228:H228"/>
    <mergeCell ref="I228:J228"/>
    <mergeCell ref="G229:H229"/>
    <mergeCell ref="I229:J229"/>
    <mergeCell ref="G230:H230"/>
    <mergeCell ref="I230:J230"/>
    <mergeCell ref="G225:H225"/>
    <mergeCell ref="I225:J225"/>
    <mergeCell ref="G226:H226"/>
    <mergeCell ref="I226:J226"/>
    <mergeCell ref="G227:H227"/>
    <mergeCell ref="I227:J227"/>
    <mergeCell ref="G222:H222"/>
    <mergeCell ref="I222:J222"/>
    <mergeCell ref="G223:H223"/>
    <mergeCell ref="I223:J223"/>
    <mergeCell ref="G224:H224"/>
    <mergeCell ref="I224:J224"/>
    <mergeCell ref="G219:H219"/>
    <mergeCell ref="I219:J219"/>
    <mergeCell ref="G220:H220"/>
    <mergeCell ref="I220:J220"/>
    <mergeCell ref="G221:H221"/>
    <mergeCell ref="I221:J221"/>
    <mergeCell ref="G216:H216"/>
    <mergeCell ref="I216:J216"/>
    <mergeCell ref="G217:H217"/>
    <mergeCell ref="I217:J217"/>
    <mergeCell ref="G218:H218"/>
    <mergeCell ref="I218:J218"/>
    <mergeCell ref="G213:H213"/>
    <mergeCell ref="I213:J213"/>
    <mergeCell ref="G214:H214"/>
    <mergeCell ref="I214:J214"/>
    <mergeCell ref="G215:H215"/>
    <mergeCell ref="I215:J215"/>
    <mergeCell ref="G210:H210"/>
    <mergeCell ref="I210:J210"/>
    <mergeCell ref="G211:H211"/>
    <mergeCell ref="I211:J211"/>
    <mergeCell ref="G212:H212"/>
    <mergeCell ref="I212:J212"/>
    <mergeCell ref="G207:H207"/>
    <mergeCell ref="I207:J207"/>
    <mergeCell ref="G208:H208"/>
    <mergeCell ref="I208:J208"/>
    <mergeCell ref="G209:H209"/>
    <mergeCell ref="I209:J209"/>
    <mergeCell ref="G204:H204"/>
    <mergeCell ref="I204:J204"/>
    <mergeCell ref="G205:H205"/>
    <mergeCell ref="I205:J205"/>
    <mergeCell ref="G206:H206"/>
    <mergeCell ref="I206:J206"/>
    <mergeCell ref="G201:H201"/>
    <mergeCell ref="I201:J201"/>
    <mergeCell ref="G202:H202"/>
    <mergeCell ref="I202:J202"/>
    <mergeCell ref="G203:H203"/>
    <mergeCell ref="I203:J203"/>
    <mergeCell ref="G198:H198"/>
    <mergeCell ref="I198:J198"/>
    <mergeCell ref="G199:H199"/>
    <mergeCell ref="I199:J199"/>
    <mergeCell ref="G200:H200"/>
    <mergeCell ref="I200:J200"/>
    <mergeCell ref="G195:H195"/>
    <mergeCell ref="I195:J195"/>
    <mergeCell ref="G196:H196"/>
    <mergeCell ref="I196:J196"/>
    <mergeCell ref="G197:H197"/>
    <mergeCell ref="I197:J197"/>
    <mergeCell ref="G192:H192"/>
    <mergeCell ref="I192:J192"/>
    <mergeCell ref="G193:H193"/>
    <mergeCell ref="I193:J193"/>
    <mergeCell ref="G194:H194"/>
    <mergeCell ref="I194:J194"/>
    <mergeCell ref="G189:H189"/>
    <mergeCell ref="I189:J189"/>
    <mergeCell ref="G190:H190"/>
    <mergeCell ref="I190:J190"/>
    <mergeCell ref="G191:H191"/>
    <mergeCell ref="I191:J191"/>
    <mergeCell ref="G186:H186"/>
    <mergeCell ref="I186:J186"/>
    <mergeCell ref="G187:H187"/>
    <mergeCell ref="I187:J187"/>
    <mergeCell ref="G188:H188"/>
    <mergeCell ref="I188:J188"/>
    <mergeCell ref="G183:H183"/>
    <mergeCell ref="I183:J183"/>
    <mergeCell ref="G184:H184"/>
    <mergeCell ref="I184:J184"/>
    <mergeCell ref="G185:H185"/>
    <mergeCell ref="I185:J185"/>
    <mergeCell ref="G180:H180"/>
    <mergeCell ref="I180:J180"/>
    <mergeCell ref="G181:H181"/>
    <mergeCell ref="I181:J181"/>
    <mergeCell ref="G182:H182"/>
    <mergeCell ref="I182:J182"/>
    <mergeCell ref="G177:H177"/>
    <mergeCell ref="I177:J177"/>
    <mergeCell ref="G178:H178"/>
    <mergeCell ref="I178:J178"/>
    <mergeCell ref="G179:H179"/>
    <mergeCell ref="I179:J179"/>
    <mergeCell ref="G174:H174"/>
    <mergeCell ref="I174:J174"/>
    <mergeCell ref="G175:H175"/>
    <mergeCell ref="I175:J175"/>
    <mergeCell ref="G176:H176"/>
    <mergeCell ref="I176:J176"/>
    <mergeCell ref="G171:H171"/>
    <mergeCell ref="I171:J171"/>
    <mergeCell ref="G172:H172"/>
    <mergeCell ref="I172:J172"/>
    <mergeCell ref="G173:H173"/>
    <mergeCell ref="I173:J173"/>
    <mergeCell ref="G168:H168"/>
    <mergeCell ref="I168:J168"/>
    <mergeCell ref="G169:H169"/>
    <mergeCell ref="I169:J169"/>
    <mergeCell ref="G170:H170"/>
    <mergeCell ref="I170:J170"/>
    <mergeCell ref="G165:H165"/>
    <mergeCell ref="I165:J165"/>
    <mergeCell ref="G166:H166"/>
    <mergeCell ref="I166:J166"/>
    <mergeCell ref="G167:H167"/>
    <mergeCell ref="I167:J167"/>
    <mergeCell ref="G162:H162"/>
    <mergeCell ref="I162:J162"/>
    <mergeCell ref="G163:H163"/>
    <mergeCell ref="I163:J163"/>
    <mergeCell ref="G164:H164"/>
    <mergeCell ref="I164:J164"/>
    <mergeCell ref="G159:H159"/>
    <mergeCell ref="I159:J159"/>
    <mergeCell ref="G160:H160"/>
    <mergeCell ref="I160:J160"/>
    <mergeCell ref="G161:H161"/>
    <mergeCell ref="I161:J161"/>
    <mergeCell ref="G156:H156"/>
    <mergeCell ref="I156:J156"/>
    <mergeCell ref="G157:H157"/>
    <mergeCell ref="I157:J157"/>
    <mergeCell ref="G158:H158"/>
    <mergeCell ref="I158:J158"/>
    <mergeCell ref="G153:H153"/>
    <mergeCell ref="I153:J153"/>
    <mergeCell ref="G154:H154"/>
    <mergeCell ref="I154:J154"/>
    <mergeCell ref="G155:H155"/>
    <mergeCell ref="I155:J155"/>
    <mergeCell ref="G150:H150"/>
    <mergeCell ref="I150:J150"/>
    <mergeCell ref="G151:H151"/>
    <mergeCell ref="I151:J151"/>
    <mergeCell ref="G152:H152"/>
    <mergeCell ref="I152:J152"/>
    <mergeCell ref="G147:H147"/>
    <mergeCell ref="I147:J147"/>
    <mergeCell ref="G148:H148"/>
    <mergeCell ref="I148:J148"/>
    <mergeCell ref="G149:H149"/>
    <mergeCell ref="I149:J149"/>
    <mergeCell ref="G144:H144"/>
    <mergeCell ref="I144:J144"/>
    <mergeCell ref="G145:H145"/>
    <mergeCell ref="I145:J145"/>
    <mergeCell ref="G146:H146"/>
    <mergeCell ref="I146:J146"/>
    <mergeCell ref="G141:H141"/>
    <mergeCell ref="I141:J141"/>
    <mergeCell ref="G142:H142"/>
    <mergeCell ref="I142:J142"/>
    <mergeCell ref="G143:H143"/>
    <mergeCell ref="I143:J143"/>
    <mergeCell ref="G138:H138"/>
    <mergeCell ref="I138:J138"/>
    <mergeCell ref="G139:H139"/>
    <mergeCell ref="I139:J139"/>
    <mergeCell ref="G140:H140"/>
    <mergeCell ref="I140:J140"/>
    <mergeCell ref="G135:H135"/>
    <mergeCell ref="I135:J135"/>
    <mergeCell ref="G136:H136"/>
    <mergeCell ref="I136:J136"/>
    <mergeCell ref="G137:H137"/>
    <mergeCell ref="I137:J137"/>
    <mergeCell ref="G132:H132"/>
    <mergeCell ref="I132:J132"/>
    <mergeCell ref="G133:H133"/>
    <mergeCell ref="I133:J133"/>
    <mergeCell ref="G134:H134"/>
    <mergeCell ref="I134:J134"/>
    <mergeCell ref="G129:H129"/>
    <mergeCell ref="I129:J129"/>
    <mergeCell ref="G130:H130"/>
    <mergeCell ref="I130:J130"/>
    <mergeCell ref="G131:H131"/>
    <mergeCell ref="I131:J131"/>
    <mergeCell ref="G126:H126"/>
    <mergeCell ref="I126:J126"/>
    <mergeCell ref="G127:H127"/>
    <mergeCell ref="I127:J127"/>
    <mergeCell ref="G128:H128"/>
    <mergeCell ref="I128:J128"/>
    <mergeCell ref="G123:H123"/>
    <mergeCell ref="I123:J123"/>
    <mergeCell ref="G124:H124"/>
    <mergeCell ref="I124:J124"/>
    <mergeCell ref="G125:H125"/>
    <mergeCell ref="I125:J125"/>
    <mergeCell ref="G120:H120"/>
    <mergeCell ref="I120:J120"/>
    <mergeCell ref="G121:H121"/>
    <mergeCell ref="I121:J121"/>
    <mergeCell ref="G122:H122"/>
    <mergeCell ref="I122:J122"/>
    <mergeCell ref="G117:H117"/>
    <mergeCell ref="I117:J117"/>
    <mergeCell ref="G118:H118"/>
    <mergeCell ref="I118:J118"/>
    <mergeCell ref="G119:H119"/>
    <mergeCell ref="I119:J119"/>
    <mergeCell ref="G114:H114"/>
    <mergeCell ref="I114:J114"/>
    <mergeCell ref="G115:H115"/>
    <mergeCell ref="I115:J115"/>
    <mergeCell ref="G116:H116"/>
    <mergeCell ref="I116:J116"/>
    <mergeCell ref="G111:H111"/>
    <mergeCell ref="I111:J111"/>
    <mergeCell ref="G112:H112"/>
    <mergeCell ref="I112:J112"/>
    <mergeCell ref="G113:H113"/>
    <mergeCell ref="I113:J113"/>
    <mergeCell ref="G108:H108"/>
    <mergeCell ref="I108:J108"/>
    <mergeCell ref="G109:H109"/>
    <mergeCell ref="I109:J109"/>
    <mergeCell ref="G110:H110"/>
    <mergeCell ref="I110:J110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99:H99"/>
    <mergeCell ref="I99:J99"/>
    <mergeCell ref="G100:H100"/>
    <mergeCell ref="I100:J100"/>
    <mergeCell ref="G101:H101"/>
    <mergeCell ref="I101:J101"/>
    <mergeCell ref="G96:H96"/>
    <mergeCell ref="I96:J96"/>
    <mergeCell ref="G97:H97"/>
    <mergeCell ref="I97:J97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81:H81"/>
    <mergeCell ref="I81:J81"/>
    <mergeCell ref="G82:H82"/>
    <mergeCell ref="I82:J82"/>
    <mergeCell ref="G83:H83"/>
    <mergeCell ref="I83:J83"/>
    <mergeCell ref="G78:H78"/>
    <mergeCell ref="I78:J78"/>
    <mergeCell ref="G79:H79"/>
    <mergeCell ref="I79:J79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63:H63"/>
    <mergeCell ref="I63:J63"/>
    <mergeCell ref="G64:H64"/>
    <mergeCell ref="I64:J64"/>
    <mergeCell ref="G65:H65"/>
    <mergeCell ref="I65:J65"/>
    <mergeCell ref="G60:H60"/>
    <mergeCell ref="I60:J60"/>
    <mergeCell ref="G61:H61"/>
    <mergeCell ref="I61:J61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45:H45"/>
    <mergeCell ref="I45:J45"/>
    <mergeCell ref="G46:H46"/>
    <mergeCell ref="I46:J46"/>
    <mergeCell ref="G47:H47"/>
    <mergeCell ref="I47:J47"/>
    <mergeCell ref="G42:H42"/>
    <mergeCell ref="I42:J42"/>
    <mergeCell ref="G43:H43"/>
    <mergeCell ref="I43:J43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27:H27"/>
    <mergeCell ref="I27:J27"/>
    <mergeCell ref="G28:H28"/>
    <mergeCell ref="I28:J28"/>
    <mergeCell ref="G29:H29"/>
    <mergeCell ref="I29:J29"/>
    <mergeCell ref="G24:H24"/>
    <mergeCell ref="I24:J24"/>
    <mergeCell ref="G25:H25"/>
    <mergeCell ref="I25:J25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9:H9"/>
    <mergeCell ref="I9:J9"/>
    <mergeCell ref="G10:H10"/>
    <mergeCell ref="I10:J10"/>
    <mergeCell ref="G11:H11"/>
    <mergeCell ref="I11:J1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D9087-DA74-4C30-84F0-27558AA932D2}">
  <dimension ref="G1:J259"/>
  <sheetViews>
    <sheetView workbookViewId="0"/>
  </sheetViews>
  <sheetFormatPr defaultRowHeight="13.2" x14ac:dyDescent="0.25"/>
  <cols>
    <col min="1" max="5" width="2.6640625" customWidth="1"/>
    <col min="8" max="8" width="41.109375" customWidth="1"/>
    <col min="9" max="9" width="25.5546875" customWidth="1"/>
    <col min="10" max="10" width="39.109375" customWidth="1"/>
  </cols>
  <sheetData>
    <row r="1" spans="7:10" ht="8.25" customHeight="1" x14ac:dyDescent="0.25"/>
    <row r="2" spans="7:10" ht="8.25" customHeight="1" x14ac:dyDescent="0.25"/>
    <row r="3" spans="7:10" ht="8.25" customHeight="1" x14ac:dyDescent="0.25"/>
    <row r="4" spans="7:10" ht="8.25" customHeight="1" x14ac:dyDescent="0.25"/>
    <row r="5" spans="7:10" ht="8.25" customHeight="1" x14ac:dyDescent="0.25"/>
    <row r="6" spans="7:10" ht="23.25" customHeight="1" x14ac:dyDescent="0.25">
      <c r="G6" s="237" t="s">
        <v>399</v>
      </c>
    </row>
    <row r="8" spans="7:10" ht="23.25" customHeight="1" thickBot="1" x14ac:dyDescent="0.3">
      <c r="G8" s="237" t="str">
        <f>"OBDOBJE: april " &amp; 'OSNOVNA PLAČA'!D5</f>
        <v>OBDOBJE: april 2024</v>
      </c>
    </row>
    <row r="9" spans="7:10" ht="23.25" customHeight="1" thickBot="1" x14ac:dyDescent="0.3">
      <c r="G9" s="425" t="s">
        <v>2</v>
      </c>
      <c r="H9" s="426"/>
      <c r="I9" s="426" t="s">
        <v>400</v>
      </c>
      <c r="J9" s="427"/>
    </row>
    <row r="10" spans="7:10" ht="23.25" customHeight="1" x14ac:dyDescent="0.25">
      <c r="G10" s="428" t="str">
        <f>+IF(LEN('OSNOVNA PLAČA'!B10)&gt;0,'OSNOVNA PLAČA'!B10,"")</f>
        <v>A1</v>
      </c>
      <c r="H10" s="429"/>
      <c r="I10" s="429">
        <f ca="1">IF(LEN('4'!B16)&gt;0,'4'!L16,"")</f>
        <v>2</v>
      </c>
      <c r="J10" s="430"/>
    </row>
    <row r="11" spans="7:10" ht="23.25" customHeight="1" x14ac:dyDescent="0.25">
      <c r="G11" s="422" t="str">
        <f>+IF(LEN('OSNOVNA PLAČA'!B11)&gt;0,'OSNOVNA PLAČA'!B11,"")</f>
        <v>A2</v>
      </c>
      <c r="H11" s="423"/>
      <c r="I11" s="423">
        <f ca="1">IF(LEN('4'!B17)&gt;0,'4'!L17,"")</f>
        <v>0</v>
      </c>
      <c r="J11" s="424"/>
    </row>
    <row r="12" spans="7:10" ht="23.25" customHeight="1" x14ac:dyDescent="0.25">
      <c r="G12" s="422" t="str">
        <f>+IF(LEN('OSNOVNA PLAČA'!B12)&gt;0,'OSNOVNA PLAČA'!B12,"")</f>
        <v>A3</v>
      </c>
      <c r="H12" s="423"/>
      <c r="I12" s="423">
        <f ca="1">IF(LEN('4'!B18)&gt;0,'4'!L18,"")</f>
        <v>4</v>
      </c>
      <c r="J12" s="424"/>
    </row>
    <row r="13" spans="7:10" ht="23.25" customHeight="1" x14ac:dyDescent="0.25">
      <c r="G13" s="422" t="str">
        <f>+IF(LEN('OSNOVNA PLAČA'!B13)&gt;0,'OSNOVNA PLAČA'!B13,"")</f>
        <v>A4</v>
      </c>
      <c r="H13" s="423"/>
      <c r="I13" s="423">
        <f ca="1">IF(LEN('4'!B19)&gt;0,'4'!L19,"")</f>
        <v>0</v>
      </c>
      <c r="J13" s="424"/>
    </row>
    <row r="14" spans="7:10" ht="23.25" customHeight="1" x14ac:dyDescent="0.25">
      <c r="G14" s="422" t="str">
        <f>+IF(LEN('OSNOVNA PLAČA'!B14)&gt;0,'OSNOVNA PLAČA'!B14,"")</f>
        <v>A5</v>
      </c>
      <c r="H14" s="423"/>
      <c r="I14" s="423">
        <f ca="1">IF(LEN('4'!B20)&gt;0,'4'!L20,"")</f>
        <v>0</v>
      </c>
      <c r="J14" s="424"/>
    </row>
    <row r="15" spans="7:10" ht="23.25" customHeight="1" x14ac:dyDescent="0.25">
      <c r="G15" s="422" t="str">
        <f>+IF(LEN('OSNOVNA PLAČA'!B15)&gt;0,'OSNOVNA PLAČA'!B15,"")</f>
        <v>A6</v>
      </c>
      <c r="H15" s="423"/>
      <c r="I15" s="423">
        <f ca="1">IF(LEN('4'!B21)&gt;0,'4'!L21,"")</f>
        <v>0</v>
      </c>
      <c r="J15" s="424"/>
    </row>
    <row r="16" spans="7:10" ht="23.25" customHeight="1" x14ac:dyDescent="0.25">
      <c r="G16" s="422" t="str">
        <f>+IF(LEN('OSNOVNA PLAČA'!B16)&gt;0,'OSNOVNA PLAČA'!B16,"")</f>
        <v>A7</v>
      </c>
      <c r="H16" s="423"/>
      <c r="I16" s="423">
        <f ca="1">IF(LEN('4'!B22)&gt;0,'4'!L22,"")</f>
        <v>0</v>
      </c>
      <c r="J16" s="424"/>
    </row>
    <row r="17" spans="7:10" ht="23.25" customHeight="1" x14ac:dyDescent="0.25">
      <c r="G17" s="422" t="str">
        <f>+IF(LEN('OSNOVNA PLAČA'!B17)&gt;0,'OSNOVNA PLAČA'!B17,"")</f>
        <v>A8</v>
      </c>
      <c r="H17" s="423"/>
      <c r="I17" s="423">
        <f ca="1">IF(LEN('4'!B23)&gt;0,'4'!L23,"")</f>
        <v>0</v>
      </c>
      <c r="J17" s="424"/>
    </row>
    <row r="18" spans="7:10" ht="23.25" customHeight="1" x14ac:dyDescent="0.25">
      <c r="G18" s="422" t="str">
        <f>+IF(LEN('OSNOVNA PLAČA'!B18)&gt;0,'OSNOVNA PLAČA'!B18,"")</f>
        <v>A9</v>
      </c>
      <c r="H18" s="423"/>
      <c r="I18" s="423">
        <f ca="1">IF(LEN('4'!B24)&gt;0,'4'!L24,"")</f>
        <v>0</v>
      </c>
      <c r="J18" s="424"/>
    </row>
    <row r="19" spans="7:10" ht="23.25" customHeight="1" x14ac:dyDescent="0.25">
      <c r="G19" s="422" t="str">
        <f>+IF(LEN('OSNOVNA PLAČA'!B19)&gt;0,'OSNOVNA PLAČA'!B19,"")</f>
        <v>A10</v>
      </c>
      <c r="H19" s="423"/>
      <c r="I19" s="423">
        <f ca="1">IF(LEN('4'!B25)&gt;0,'4'!L25,"")</f>
        <v>0</v>
      </c>
      <c r="J19" s="424"/>
    </row>
    <row r="20" spans="7:10" ht="23.25" customHeight="1" x14ac:dyDescent="0.25">
      <c r="G20" s="422" t="str">
        <f>+IF(LEN('OSNOVNA PLAČA'!B20)&gt;0,'OSNOVNA PLAČA'!B20,"")</f>
        <v>A11</v>
      </c>
      <c r="H20" s="423"/>
      <c r="I20" s="423">
        <f ca="1">IF(LEN('4'!B26)&gt;0,'4'!L26,"")</f>
        <v>0</v>
      </c>
      <c r="J20" s="424"/>
    </row>
    <row r="21" spans="7:10" ht="23.25" customHeight="1" x14ac:dyDescent="0.25">
      <c r="G21" s="422" t="str">
        <f>+IF(LEN('OSNOVNA PLAČA'!B21)&gt;0,'OSNOVNA PLAČA'!B21,"")</f>
        <v>A12</v>
      </c>
      <c r="H21" s="423"/>
      <c r="I21" s="423">
        <f ca="1">IF(LEN('4'!B27)&gt;0,'4'!L27,"")</f>
        <v>0</v>
      </c>
      <c r="J21" s="424"/>
    </row>
    <row r="22" spans="7:10" ht="23.25" customHeight="1" x14ac:dyDescent="0.25">
      <c r="G22" s="422" t="str">
        <f>+IF(LEN('OSNOVNA PLAČA'!B22)&gt;0,'OSNOVNA PLAČA'!B22,"")</f>
        <v>A13</v>
      </c>
      <c r="H22" s="423"/>
      <c r="I22" s="423">
        <f ca="1">IF(LEN('4'!B28)&gt;0,'4'!L28,"")</f>
        <v>0</v>
      </c>
      <c r="J22" s="424"/>
    </row>
    <row r="23" spans="7:10" ht="23.25" customHeight="1" x14ac:dyDescent="0.25">
      <c r="G23" s="422" t="str">
        <f>+IF(LEN('OSNOVNA PLAČA'!B23)&gt;0,'OSNOVNA PLAČA'!B23,"")</f>
        <v>A14</v>
      </c>
      <c r="H23" s="423"/>
      <c r="I23" s="423">
        <f ca="1">IF(LEN('4'!B29)&gt;0,'4'!L29,"")</f>
        <v>0</v>
      </c>
      <c r="J23" s="424"/>
    </row>
    <row r="24" spans="7:10" ht="23.25" customHeight="1" x14ac:dyDescent="0.25">
      <c r="G24" s="422" t="str">
        <f>+IF(LEN('OSNOVNA PLAČA'!B24)&gt;0,'OSNOVNA PLAČA'!B24,"")</f>
        <v>A15</v>
      </c>
      <c r="H24" s="423"/>
      <c r="I24" s="423">
        <f ca="1">IF(LEN('4'!B30)&gt;0,'4'!L30,"")</f>
        <v>0</v>
      </c>
      <c r="J24" s="424"/>
    </row>
    <row r="25" spans="7:10" ht="23.25" customHeight="1" x14ac:dyDescent="0.25">
      <c r="G25" s="422" t="str">
        <f>+IF(LEN('OSNOVNA PLAČA'!B25)&gt;0,'OSNOVNA PLAČA'!B25,"")</f>
        <v>A16</v>
      </c>
      <c r="H25" s="423"/>
      <c r="I25" s="423">
        <f ca="1">IF(LEN('4'!B31)&gt;0,'4'!L31,"")</f>
        <v>0</v>
      </c>
      <c r="J25" s="424"/>
    </row>
    <row r="26" spans="7:10" ht="23.25" customHeight="1" x14ac:dyDescent="0.25">
      <c r="G26" s="422" t="str">
        <f>+IF(LEN('OSNOVNA PLAČA'!B26)&gt;0,'OSNOVNA PLAČA'!B26,"")</f>
        <v>A17</v>
      </c>
      <c r="H26" s="423"/>
      <c r="I26" s="423">
        <f ca="1">IF(LEN('4'!B32)&gt;0,'4'!L32,"")</f>
        <v>0</v>
      </c>
      <c r="J26" s="424"/>
    </row>
    <row r="27" spans="7:10" ht="23.25" customHeight="1" x14ac:dyDescent="0.25">
      <c r="G27" s="422" t="str">
        <f>+IF(LEN('OSNOVNA PLAČA'!B27)&gt;0,'OSNOVNA PLAČA'!B27,"")</f>
        <v>A18</v>
      </c>
      <c r="H27" s="423"/>
      <c r="I27" s="423">
        <f ca="1">IF(LEN('4'!B33)&gt;0,'4'!L33,"")</f>
        <v>0</v>
      </c>
      <c r="J27" s="424"/>
    </row>
    <row r="28" spans="7:10" ht="23.25" customHeight="1" x14ac:dyDescent="0.25">
      <c r="G28" s="422" t="str">
        <f>+IF(LEN('OSNOVNA PLAČA'!B28)&gt;0,'OSNOVNA PLAČA'!B28,"")</f>
        <v>A19</v>
      </c>
      <c r="H28" s="423"/>
      <c r="I28" s="423">
        <f ca="1">IF(LEN('4'!B34)&gt;0,'4'!L34,"")</f>
        <v>0</v>
      </c>
      <c r="J28" s="424"/>
    </row>
    <row r="29" spans="7:10" ht="23.25" customHeight="1" x14ac:dyDescent="0.25">
      <c r="G29" s="422" t="str">
        <f>+IF(LEN('OSNOVNA PLAČA'!B29)&gt;0,'OSNOVNA PLAČA'!B29,"")</f>
        <v>A20</v>
      </c>
      <c r="H29" s="423"/>
      <c r="I29" s="423">
        <f ca="1">IF(LEN('4'!B35)&gt;0,'4'!L35,"")</f>
        <v>0</v>
      </c>
      <c r="J29" s="424"/>
    </row>
    <row r="30" spans="7:10" ht="23.25" customHeight="1" x14ac:dyDescent="0.25">
      <c r="G30" s="422" t="str">
        <f>+IF(LEN('OSNOVNA PLAČA'!B30)&gt;0,'OSNOVNA PLAČA'!B30,"")</f>
        <v>A21</v>
      </c>
      <c r="H30" s="423"/>
      <c r="I30" s="423">
        <f ca="1">IF(LEN('4'!B36)&gt;0,'4'!L36,"")</f>
        <v>0</v>
      </c>
      <c r="J30" s="424"/>
    </row>
    <row r="31" spans="7:10" ht="23.25" customHeight="1" x14ac:dyDescent="0.25">
      <c r="G31" s="422" t="str">
        <f>+IF(LEN('OSNOVNA PLAČA'!B31)&gt;0,'OSNOVNA PLAČA'!B31,"")</f>
        <v>A22</v>
      </c>
      <c r="H31" s="423"/>
      <c r="I31" s="423">
        <f ca="1">IF(LEN('4'!B37)&gt;0,'4'!L37,"")</f>
        <v>0</v>
      </c>
      <c r="J31" s="424"/>
    </row>
    <row r="32" spans="7:10" ht="23.25" customHeight="1" x14ac:dyDescent="0.25">
      <c r="G32" s="422" t="str">
        <f>+IF(LEN('OSNOVNA PLAČA'!B32)&gt;0,'OSNOVNA PLAČA'!B32,"")</f>
        <v>A23</v>
      </c>
      <c r="H32" s="423"/>
      <c r="I32" s="423">
        <f ca="1">IF(LEN('4'!B38)&gt;0,'4'!L38,"")</f>
        <v>0</v>
      </c>
      <c r="J32" s="424"/>
    </row>
    <row r="33" spans="7:10" ht="23.25" customHeight="1" x14ac:dyDescent="0.25">
      <c r="G33" s="422" t="str">
        <f>+IF(LEN('OSNOVNA PLAČA'!B33)&gt;0,'OSNOVNA PLAČA'!B33,"")</f>
        <v>A24</v>
      </c>
      <c r="H33" s="423"/>
      <c r="I33" s="423">
        <f ca="1">IF(LEN('4'!B39)&gt;0,'4'!L39,"")</f>
        <v>0</v>
      </c>
      <c r="J33" s="424"/>
    </row>
    <row r="34" spans="7:10" ht="23.25" customHeight="1" x14ac:dyDescent="0.25">
      <c r="G34" s="422" t="str">
        <f>+IF(LEN('OSNOVNA PLAČA'!B34)&gt;0,'OSNOVNA PLAČA'!B34,"")</f>
        <v>A25</v>
      </c>
      <c r="H34" s="423"/>
      <c r="I34" s="423">
        <f ca="1">IF(LEN('4'!B40)&gt;0,'4'!L40,"")</f>
        <v>0</v>
      </c>
      <c r="J34" s="424"/>
    </row>
    <row r="35" spans="7:10" ht="23.25" customHeight="1" x14ac:dyDescent="0.25">
      <c r="G35" s="422" t="str">
        <f>+IF(LEN('OSNOVNA PLAČA'!B35)&gt;0,'OSNOVNA PLAČA'!B35,"")</f>
        <v>A26</v>
      </c>
      <c r="H35" s="423"/>
      <c r="I35" s="423">
        <f ca="1">IF(LEN('4'!B41)&gt;0,'4'!L41,"")</f>
        <v>0</v>
      </c>
      <c r="J35" s="424"/>
    </row>
    <row r="36" spans="7:10" ht="23.25" customHeight="1" x14ac:dyDescent="0.25">
      <c r="G36" s="422" t="str">
        <f>+IF(LEN('OSNOVNA PLAČA'!B36)&gt;0,'OSNOVNA PLAČA'!B36,"")</f>
        <v>A27</v>
      </c>
      <c r="H36" s="423"/>
      <c r="I36" s="423">
        <f ca="1">IF(LEN('4'!B42)&gt;0,'4'!L42,"")</f>
        <v>0</v>
      </c>
      <c r="J36" s="424"/>
    </row>
    <row r="37" spans="7:10" ht="23.25" customHeight="1" x14ac:dyDescent="0.25">
      <c r="G37" s="422" t="str">
        <f>+IF(LEN('OSNOVNA PLAČA'!B37)&gt;0,'OSNOVNA PLAČA'!B37,"")</f>
        <v>A28</v>
      </c>
      <c r="H37" s="423"/>
      <c r="I37" s="423">
        <f ca="1">IF(LEN('4'!B43)&gt;0,'4'!L43,"")</f>
        <v>0</v>
      </c>
      <c r="J37" s="424"/>
    </row>
    <row r="38" spans="7:10" ht="23.25" customHeight="1" x14ac:dyDescent="0.25">
      <c r="G38" s="422" t="str">
        <f>+IF(LEN('OSNOVNA PLAČA'!B38)&gt;0,'OSNOVNA PLAČA'!B38,"")</f>
        <v>A29</v>
      </c>
      <c r="H38" s="423"/>
      <c r="I38" s="423">
        <f ca="1">IF(LEN('4'!B44)&gt;0,'4'!L44,"")</f>
        <v>0</v>
      </c>
      <c r="J38" s="424"/>
    </row>
    <row r="39" spans="7:10" ht="23.25" customHeight="1" x14ac:dyDescent="0.25">
      <c r="G39" s="422" t="str">
        <f>+IF(LEN('OSNOVNA PLAČA'!B39)&gt;0,'OSNOVNA PLAČA'!B39,"")</f>
        <v>A30</v>
      </c>
      <c r="H39" s="423"/>
      <c r="I39" s="423">
        <f ca="1">IF(LEN('4'!B45)&gt;0,'4'!L45,"")</f>
        <v>0</v>
      </c>
      <c r="J39" s="424"/>
    </row>
    <row r="40" spans="7:10" ht="23.25" customHeight="1" x14ac:dyDescent="0.25">
      <c r="G40" s="422" t="str">
        <f>+IF(LEN('OSNOVNA PLAČA'!B40)&gt;0,'OSNOVNA PLAČA'!B40,"")</f>
        <v>A31</v>
      </c>
      <c r="H40" s="423"/>
      <c r="I40" s="423">
        <f ca="1">IF(LEN('4'!B46)&gt;0,'4'!L46,"")</f>
        <v>0</v>
      </c>
      <c r="J40" s="424"/>
    </row>
    <row r="41" spans="7:10" ht="23.25" customHeight="1" x14ac:dyDescent="0.25">
      <c r="G41" s="422" t="str">
        <f>+IF(LEN('OSNOVNA PLAČA'!B41)&gt;0,'OSNOVNA PLAČA'!B41,"")</f>
        <v>A32</v>
      </c>
      <c r="H41" s="423"/>
      <c r="I41" s="423">
        <f ca="1">IF(LEN('4'!B47)&gt;0,'4'!L47,"")</f>
        <v>0</v>
      </c>
      <c r="J41" s="424"/>
    </row>
    <row r="42" spans="7:10" ht="23.25" customHeight="1" x14ac:dyDescent="0.25">
      <c r="G42" s="422" t="str">
        <f>+IF(LEN('OSNOVNA PLAČA'!B42)&gt;0,'OSNOVNA PLAČA'!B42,"")</f>
        <v>A33</v>
      </c>
      <c r="H42" s="423"/>
      <c r="I42" s="423">
        <f ca="1">IF(LEN('4'!B48)&gt;0,'4'!L48,"")</f>
        <v>0</v>
      </c>
      <c r="J42" s="424"/>
    </row>
    <row r="43" spans="7:10" ht="23.25" customHeight="1" x14ac:dyDescent="0.25">
      <c r="G43" s="422" t="str">
        <f>+IF(LEN('OSNOVNA PLAČA'!B43)&gt;0,'OSNOVNA PLAČA'!B43,"")</f>
        <v>A34</v>
      </c>
      <c r="H43" s="423"/>
      <c r="I43" s="423">
        <f ca="1">IF(LEN('4'!B49)&gt;0,'4'!L49,"")</f>
        <v>0</v>
      </c>
      <c r="J43" s="424"/>
    </row>
    <row r="44" spans="7:10" ht="23.25" customHeight="1" x14ac:dyDescent="0.25">
      <c r="G44" s="422" t="str">
        <f>+IF(LEN('OSNOVNA PLAČA'!B44)&gt;0,'OSNOVNA PLAČA'!B44,"")</f>
        <v>A35</v>
      </c>
      <c r="H44" s="423"/>
      <c r="I44" s="423">
        <f ca="1">IF(LEN('4'!B50)&gt;0,'4'!L50,"")</f>
        <v>0</v>
      </c>
      <c r="J44" s="424"/>
    </row>
    <row r="45" spans="7:10" ht="23.25" customHeight="1" x14ac:dyDescent="0.25">
      <c r="G45" s="422" t="str">
        <f>+IF(LEN('OSNOVNA PLAČA'!B45)&gt;0,'OSNOVNA PLAČA'!B45,"")</f>
        <v>A36</v>
      </c>
      <c r="H45" s="423"/>
      <c r="I45" s="423">
        <f ca="1">IF(LEN('4'!B51)&gt;0,'4'!L51,"")</f>
        <v>0</v>
      </c>
      <c r="J45" s="424"/>
    </row>
    <row r="46" spans="7:10" ht="23.25" customHeight="1" x14ac:dyDescent="0.25">
      <c r="G46" s="422" t="str">
        <f>+IF(LEN('OSNOVNA PLAČA'!B46)&gt;0,'OSNOVNA PLAČA'!B46,"")</f>
        <v>A37</v>
      </c>
      <c r="H46" s="423"/>
      <c r="I46" s="423">
        <f ca="1">IF(LEN('4'!B52)&gt;0,'4'!L52,"")</f>
        <v>0</v>
      </c>
      <c r="J46" s="424"/>
    </row>
    <row r="47" spans="7:10" ht="23.25" customHeight="1" x14ac:dyDescent="0.25">
      <c r="G47" s="422" t="str">
        <f>+IF(LEN('OSNOVNA PLAČA'!B47)&gt;0,'OSNOVNA PLAČA'!B47,"")</f>
        <v>A38</v>
      </c>
      <c r="H47" s="423"/>
      <c r="I47" s="423">
        <f ca="1">IF(LEN('4'!B53)&gt;0,'4'!L53,"")</f>
        <v>0</v>
      </c>
      <c r="J47" s="424"/>
    </row>
    <row r="48" spans="7:10" ht="23.25" customHeight="1" x14ac:dyDescent="0.25">
      <c r="G48" s="422" t="str">
        <f>+IF(LEN('OSNOVNA PLAČA'!B48)&gt;0,'OSNOVNA PLAČA'!B48,"")</f>
        <v>A39</v>
      </c>
      <c r="H48" s="423"/>
      <c r="I48" s="423">
        <f ca="1">IF(LEN('4'!B54)&gt;0,'4'!L54,"")</f>
        <v>0</v>
      </c>
      <c r="J48" s="424"/>
    </row>
    <row r="49" spans="7:10" ht="23.25" customHeight="1" x14ac:dyDescent="0.25">
      <c r="G49" s="422" t="str">
        <f>+IF(LEN('OSNOVNA PLAČA'!B49)&gt;0,'OSNOVNA PLAČA'!B49,"")</f>
        <v>A40</v>
      </c>
      <c r="H49" s="423"/>
      <c r="I49" s="423">
        <f ca="1">IF(LEN('4'!B55)&gt;0,'4'!L55,"")</f>
        <v>0</v>
      </c>
      <c r="J49" s="424"/>
    </row>
    <row r="50" spans="7:10" ht="23.25" customHeight="1" x14ac:dyDescent="0.25">
      <c r="G50" s="422" t="str">
        <f>+IF(LEN('OSNOVNA PLAČA'!B50)&gt;0,'OSNOVNA PLAČA'!B50,"")</f>
        <v>A41</v>
      </c>
      <c r="H50" s="423"/>
      <c r="I50" s="423">
        <f ca="1">IF(LEN('4'!B56)&gt;0,'4'!L56,"")</f>
        <v>0</v>
      </c>
      <c r="J50" s="424"/>
    </row>
    <row r="51" spans="7:10" ht="23.25" customHeight="1" x14ac:dyDescent="0.25">
      <c r="G51" s="422" t="str">
        <f>+IF(LEN('OSNOVNA PLAČA'!B51)&gt;0,'OSNOVNA PLAČA'!B51,"")</f>
        <v>A42</v>
      </c>
      <c r="H51" s="423"/>
      <c r="I51" s="423">
        <f ca="1">IF(LEN('4'!B57)&gt;0,'4'!L57,"")</f>
        <v>0</v>
      </c>
      <c r="J51" s="424"/>
    </row>
    <row r="52" spans="7:10" ht="23.25" customHeight="1" x14ac:dyDescent="0.25">
      <c r="G52" s="422" t="str">
        <f>+IF(LEN('OSNOVNA PLAČA'!B52)&gt;0,'OSNOVNA PLAČA'!B52,"")</f>
        <v>A43</v>
      </c>
      <c r="H52" s="423"/>
      <c r="I52" s="423">
        <f ca="1">IF(LEN('4'!B58)&gt;0,'4'!L58,"")</f>
        <v>0</v>
      </c>
      <c r="J52" s="424"/>
    </row>
    <row r="53" spans="7:10" ht="23.25" customHeight="1" x14ac:dyDescent="0.25">
      <c r="G53" s="422" t="str">
        <f>+IF(LEN('OSNOVNA PLAČA'!B53)&gt;0,'OSNOVNA PLAČA'!B53,"")</f>
        <v>A44</v>
      </c>
      <c r="H53" s="423"/>
      <c r="I53" s="423">
        <f ca="1">IF(LEN('4'!B59)&gt;0,'4'!L59,"")</f>
        <v>0</v>
      </c>
      <c r="J53" s="424"/>
    </row>
    <row r="54" spans="7:10" ht="23.25" customHeight="1" x14ac:dyDescent="0.25">
      <c r="G54" s="422" t="str">
        <f>+IF(LEN('OSNOVNA PLAČA'!B54)&gt;0,'OSNOVNA PLAČA'!B54,"")</f>
        <v>A45</v>
      </c>
      <c r="H54" s="423"/>
      <c r="I54" s="423">
        <f ca="1">IF(LEN('4'!B60)&gt;0,'4'!L60,"")</f>
        <v>0</v>
      </c>
      <c r="J54" s="424"/>
    </row>
    <row r="55" spans="7:10" ht="23.25" customHeight="1" x14ac:dyDescent="0.25">
      <c r="G55" s="422" t="str">
        <f>+IF(LEN('OSNOVNA PLAČA'!B55)&gt;0,'OSNOVNA PLAČA'!B55,"")</f>
        <v>A46</v>
      </c>
      <c r="H55" s="423"/>
      <c r="I55" s="423">
        <f ca="1">IF(LEN('4'!B61)&gt;0,'4'!L61,"")</f>
        <v>0</v>
      </c>
      <c r="J55" s="424"/>
    </row>
    <row r="56" spans="7:10" ht="23.25" customHeight="1" x14ac:dyDescent="0.25">
      <c r="G56" s="422" t="str">
        <f>+IF(LEN('OSNOVNA PLAČA'!B56)&gt;0,'OSNOVNA PLAČA'!B56,"")</f>
        <v>A47</v>
      </c>
      <c r="H56" s="423"/>
      <c r="I56" s="423">
        <f ca="1">IF(LEN('4'!B62)&gt;0,'4'!L62,"")</f>
        <v>0</v>
      </c>
      <c r="J56" s="424"/>
    </row>
    <row r="57" spans="7:10" ht="23.25" customHeight="1" x14ac:dyDescent="0.25">
      <c r="G57" s="422" t="str">
        <f>+IF(LEN('OSNOVNA PLAČA'!B57)&gt;0,'OSNOVNA PLAČA'!B57,"")</f>
        <v>A48</v>
      </c>
      <c r="H57" s="423"/>
      <c r="I57" s="423">
        <f ca="1">IF(LEN('4'!B63)&gt;0,'4'!L63,"")</f>
        <v>0</v>
      </c>
      <c r="J57" s="424"/>
    </row>
    <row r="58" spans="7:10" ht="23.25" customHeight="1" x14ac:dyDescent="0.25">
      <c r="G58" s="422" t="str">
        <f>+IF(LEN('OSNOVNA PLAČA'!B58)&gt;0,'OSNOVNA PLAČA'!B58,"")</f>
        <v>A49</v>
      </c>
      <c r="H58" s="423"/>
      <c r="I58" s="423">
        <f ca="1">IF(LEN('4'!B64)&gt;0,'4'!L64,"")</f>
        <v>0</v>
      </c>
      <c r="J58" s="424"/>
    </row>
    <row r="59" spans="7:10" ht="23.25" customHeight="1" x14ac:dyDescent="0.25">
      <c r="G59" s="422" t="str">
        <f>+IF(LEN('OSNOVNA PLAČA'!B59)&gt;0,'OSNOVNA PLAČA'!B59,"")</f>
        <v>A50</v>
      </c>
      <c r="H59" s="423"/>
      <c r="I59" s="423">
        <f ca="1">IF(LEN('4'!B65)&gt;0,'4'!L65,"")</f>
        <v>0</v>
      </c>
      <c r="J59" s="424"/>
    </row>
    <row r="60" spans="7:10" ht="23.25" customHeight="1" x14ac:dyDescent="0.25">
      <c r="G60" s="422" t="str">
        <f>+IF(LEN('OSNOVNA PLAČA'!B60)&gt;0,'OSNOVNA PLAČA'!B60,"")</f>
        <v>A51</v>
      </c>
      <c r="H60" s="423"/>
      <c r="I60" s="423">
        <f ca="1">IF(LEN('4'!B66)&gt;0,'4'!L66,"")</f>
        <v>0</v>
      </c>
      <c r="J60" s="424"/>
    </row>
    <row r="61" spans="7:10" ht="23.25" customHeight="1" x14ac:dyDescent="0.25">
      <c r="G61" s="422" t="str">
        <f>+IF(LEN('OSNOVNA PLAČA'!B61)&gt;0,'OSNOVNA PLAČA'!B61,"")</f>
        <v>A52</v>
      </c>
      <c r="H61" s="423"/>
      <c r="I61" s="423">
        <f ca="1">IF(LEN('4'!B67)&gt;0,'4'!L67,"")</f>
        <v>0</v>
      </c>
      <c r="J61" s="424"/>
    </row>
    <row r="62" spans="7:10" ht="23.25" customHeight="1" x14ac:dyDescent="0.25">
      <c r="G62" s="422" t="str">
        <f>+IF(LEN('OSNOVNA PLAČA'!B62)&gt;0,'OSNOVNA PLAČA'!B62,"")</f>
        <v>A53</v>
      </c>
      <c r="H62" s="423"/>
      <c r="I62" s="423">
        <f ca="1">IF(LEN('4'!B68)&gt;0,'4'!L68,"")</f>
        <v>0</v>
      </c>
      <c r="J62" s="424"/>
    </row>
    <row r="63" spans="7:10" ht="23.25" customHeight="1" x14ac:dyDescent="0.25">
      <c r="G63" s="422" t="str">
        <f>+IF(LEN('OSNOVNA PLAČA'!B63)&gt;0,'OSNOVNA PLAČA'!B63,"")</f>
        <v>A54</v>
      </c>
      <c r="H63" s="423"/>
      <c r="I63" s="423">
        <f ca="1">IF(LEN('4'!B69)&gt;0,'4'!L69,"")</f>
        <v>0</v>
      </c>
      <c r="J63" s="424"/>
    </row>
    <row r="64" spans="7:10" ht="23.25" customHeight="1" x14ac:dyDescent="0.25">
      <c r="G64" s="422" t="str">
        <f>+IF(LEN('OSNOVNA PLAČA'!B64)&gt;0,'OSNOVNA PLAČA'!B64,"")</f>
        <v>A55</v>
      </c>
      <c r="H64" s="423"/>
      <c r="I64" s="423">
        <f ca="1">IF(LEN('4'!B70)&gt;0,'4'!L70,"")</f>
        <v>0</v>
      </c>
      <c r="J64" s="424"/>
    </row>
    <row r="65" spans="7:10" ht="23.25" customHeight="1" x14ac:dyDescent="0.25">
      <c r="G65" s="422" t="str">
        <f>+IF(LEN('OSNOVNA PLAČA'!B65)&gt;0,'OSNOVNA PLAČA'!B65,"")</f>
        <v>A56</v>
      </c>
      <c r="H65" s="423"/>
      <c r="I65" s="423">
        <f ca="1">IF(LEN('4'!B71)&gt;0,'4'!L71,"")</f>
        <v>0</v>
      </c>
      <c r="J65" s="424"/>
    </row>
    <row r="66" spans="7:10" ht="23.25" customHeight="1" x14ac:dyDescent="0.25">
      <c r="G66" s="422" t="str">
        <f>+IF(LEN('OSNOVNA PLAČA'!B66)&gt;0,'OSNOVNA PLAČA'!B66,"")</f>
        <v>A57</v>
      </c>
      <c r="H66" s="423"/>
      <c r="I66" s="423">
        <f ca="1">IF(LEN('4'!B72)&gt;0,'4'!L72,"")</f>
        <v>0</v>
      </c>
      <c r="J66" s="424"/>
    </row>
    <row r="67" spans="7:10" ht="23.25" customHeight="1" x14ac:dyDescent="0.25">
      <c r="G67" s="422" t="str">
        <f>+IF(LEN('OSNOVNA PLAČA'!B67)&gt;0,'OSNOVNA PLAČA'!B67,"")</f>
        <v>A58</v>
      </c>
      <c r="H67" s="423"/>
      <c r="I67" s="423">
        <f ca="1">IF(LEN('4'!B73)&gt;0,'4'!L73,"")</f>
        <v>0</v>
      </c>
      <c r="J67" s="424"/>
    </row>
    <row r="68" spans="7:10" ht="23.25" customHeight="1" x14ac:dyDescent="0.25">
      <c r="G68" s="422" t="str">
        <f>+IF(LEN('OSNOVNA PLAČA'!B68)&gt;0,'OSNOVNA PLAČA'!B68,"")</f>
        <v>A59</v>
      </c>
      <c r="H68" s="423"/>
      <c r="I68" s="423">
        <f ca="1">IF(LEN('4'!B74)&gt;0,'4'!L74,"")</f>
        <v>0</v>
      </c>
      <c r="J68" s="424"/>
    </row>
    <row r="69" spans="7:10" ht="23.25" customHeight="1" x14ac:dyDescent="0.25">
      <c r="G69" s="422" t="str">
        <f>+IF(LEN('OSNOVNA PLAČA'!B69)&gt;0,'OSNOVNA PLAČA'!B69,"")</f>
        <v>A60</v>
      </c>
      <c r="H69" s="423"/>
      <c r="I69" s="423">
        <f ca="1">IF(LEN('4'!B75)&gt;0,'4'!L75,"")</f>
        <v>0</v>
      </c>
      <c r="J69" s="424"/>
    </row>
    <row r="70" spans="7:10" ht="23.25" customHeight="1" x14ac:dyDescent="0.25">
      <c r="G70" s="422" t="str">
        <f>+IF(LEN('OSNOVNA PLAČA'!B70)&gt;0,'OSNOVNA PLAČA'!B70,"")</f>
        <v>A61</v>
      </c>
      <c r="H70" s="423"/>
      <c r="I70" s="423">
        <f ca="1">IF(LEN('4'!B76)&gt;0,'4'!L76,"")</f>
        <v>0</v>
      </c>
      <c r="J70" s="424"/>
    </row>
    <row r="71" spans="7:10" ht="23.25" customHeight="1" x14ac:dyDescent="0.25">
      <c r="G71" s="422" t="str">
        <f>+IF(LEN('OSNOVNA PLAČA'!B71)&gt;0,'OSNOVNA PLAČA'!B71,"")</f>
        <v>A62</v>
      </c>
      <c r="H71" s="423"/>
      <c r="I71" s="423">
        <f ca="1">IF(LEN('4'!B77)&gt;0,'4'!L77,"")</f>
        <v>0</v>
      </c>
      <c r="J71" s="424"/>
    </row>
    <row r="72" spans="7:10" ht="23.25" customHeight="1" x14ac:dyDescent="0.25">
      <c r="G72" s="422" t="str">
        <f>+IF(LEN('OSNOVNA PLAČA'!B72)&gt;0,'OSNOVNA PLAČA'!B72,"")</f>
        <v>A63</v>
      </c>
      <c r="H72" s="423"/>
      <c r="I72" s="423">
        <f ca="1">IF(LEN('4'!B78)&gt;0,'4'!L78,"")</f>
        <v>0</v>
      </c>
      <c r="J72" s="424"/>
    </row>
    <row r="73" spans="7:10" ht="23.25" customHeight="1" x14ac:dyDescent="0.25">
      <c r="G73" s="422" t="str">
        <f>+IF(LEN('OSNOVNA PLAČA'!B73)&gt;0,'OSNOVNA PLAČA'!B73,"")</f>
        <v>A64</v>
      </c>
      <c r="H73" s="423"/>
      <c r="I73" s="423">
        <f ca="1">IF(LEN('4'!B79)&gt;0,'4'!L79,"")</f>
        <v>0</v>
      </c>
      <c r="J73" s="424"/>
    </row>
    <row r="74" spans="7:10" ht="23.25" customHeight="1" x14ac:dyDescent="0.25">
      <c r="G74" s="422" t="str">
        <f>+IF(LEN('OSNOVNA PLAČA'!B74)&gt;0,'OSNOVNA PLAČA'!B74,"")</f>
        <v>A65</v>
      </c>
      <c r="H74" s="423"/>
      <c r="I74" s="423">
        <f ca="1">IF(LEN('4'!B80)&gt;0,'4'!L80,"")</f>
        <v>0</v>
      </c>
      <c r="J74" s="424"/>
    </row>
    <row r="75" spans="7:10" ht="23.25" customHeight="1" x14ac:dyDescent="0.25">
      <c r="G75" s="422" t="str">
        <f>+IF(LEN('OSNOVNA PLAČA'!B75)&gt;0,'OSNOVNA PLAČA'!B75,"")</f>
        <v>A66</v>
      </c>
      <c r="H75" s="423"/>
      <c r="I75" s="423">
        <f ca="1">IF(LEN('4'!B81)&gt;0,'4'!L81,"")</f>
        <v>0</v>
      </c>
      <c r="J75" s="424"/>
    </row>
    <row r="76" spans="7:10" ht="23.25" customHeight="1" x14ac:dyDescent="0.25">
      <c r="G76" s="422" t="str">
        <f>+IF(LEN('OSNOVNA PLAČA'!B76)&gt;0,'OSNOVNA PLAČA'!B76,"")</f>
        <v>A67</v>
      </c>
      <c r="H76" s="423"/>
      <c r="I76" s="423">
        <f ca="1">IF(LEN('4'!B82)&gt;0,'4'!L82,"")</f>
        <v>0</v>
      </c>
      <c r="J76" s="424"/>
    </row>
    <row r="77" spans="7:10" ht="23.25" customHeight="1" x14ac:dyDescent="0.25">
      <c r="G77" s="422" t="str">
        <f>+IF(LEN('OSNOVNA PLAČA'!B77)&gt;0,'OSNOVNA PLAČA'!B77,"")</f>
        <v>A68</v>
      </c>
      <c r="H77" s="423"/>
      <c r="I77" s="423">
        <f ca="1">IF(LEN('4'!B83)&gt;0,'4'!L83,"")</f>
        <v>0</v>
      </c>
      <c r="J77" s="424"/>
    </row>
    <row r="78" spans="7:10" ht="23.25" customHeight="1" x14ac:dyDescent="0.25">
      <c r="G78" s="422" t="str">
        <f>+IF(LEN('OSNOVNA PLAČA'!B78)&gt;0,'OSNOVNA PLAČA'!B78,"")</f>
        <v>A69</v>
      </c>
      <c r="H78" s="423"/>
      <c r="I78" s="423">
        <f ca="1">IF(LEN('4'!B84)&gt;0,'4'!L84,"")</f>
        <v>0</v>
      </c>
      <c r="J78" s="424"/>
    </row>
    <row r="79" spans="7:10" ht="23.25" customHeight="1" x14ac:dyDescent="0.25">
      <c r="G79" s="422" t="str">
        <f>+IF(LEN('OSNOVNA PLAČA'!B79)&gt;0,'OSNOVNA PLAČA'!B79,"")</f>
        <v>A70</v>
      </c>
      <c r="H79" s="423"/>
      <c r="I79" s="423">
        <f ca="1">IF(LEN('4'!B85)&gt;0,'4'!L85,"")</f>
        <v>0</v>
      </c>
      <c r="J79" s="424"/>
    </row>
    <row r="80" spans="7:10" ht="23.25" customHeight="1" x14ac:dyDescent="0.25">
      <c r="G80" s="422" t="str">
        <f>+IF(LEN('OSNOVNA PLAČA'!B80)&gt;0,'OSNOVNA PLAČA'!B80,"")</f>
        <v>A71</v>
      </c>
      <c r="H80" s="423"/>
      <c r="I80" s="423">
        <f ca="1">IF(LEN('4'!B86)&gt;0,'4'!L86,"")</f>
        <v>0</v>
      </c>
      <c r="J80" s="424"/>
    </row>
    <row r="81" spans="7:10" ht="23.25" customHeight="1" x14ac:dyDescent="0.25">
      <c r="G81" s="422" t="str">
        <f>+IF(LEN('OSNOVNA PLAČA'!B81)&gt;0,'OSNOVNA PLAČA'!B81,"")</f>
        <v>A72</v>
      </c>
      <c r="H81" s="423"/>
      <c r="I81" s="423">
        <f ca="1">IF(LEN('4'!B87)&gt;0,'4'!L87,"")</f>
        <v>0</v>
      </c>
      <c r="J81" s="424"/>
    </row>
    <row r="82" spans="7:10" ht="23.25" customHeight="1" x14ac:dyDescent="0.25">
      <c r="G82" s="422" t="str">
        <f>+IF(LEN('OSNOVNA PLAČA'!B82)&gt;0,'OSNOVNA PLAČA'!B82,"")</f>
        <v>A73</v>
      </c>
      <c r="H82" s="423"/>
      <c r="I82" s="423">
        <f ca="1">IF(LEN('4'!B88)&gt;0,'4'!L88,"")</f>
        <v>0</v>
      </c>
      <c r="J82" s="424"/>
    </row>
    <row r="83" spans="7:10" ht="23.25" customHeight="1" x14ac:dyDescent="0.25">
      <c r="G83" s="422" t="str">
        <f>+IF(LEN('OSNOVNA PLAČA'!B83)&gt;0,'OSNOVNA PLAČA'!B83,"")</f>
        <v>A74</v>
      </c>
      <c r="H83" s="423"/>
      <c r="I83" s="423">
        <f ca="1">IF(LEN('4'!B89)&gt;0,'4'!L89,"")</f>
        <v>0</v>
      </c>
      <c r="J83" s="424"/>
    </row>
    <row r="84" spans="7:10" ht="23.25" customHeight="1" x14ac:dyDescent="0.25">
      <c r="G84" s="422" t="str">
        <f>+IF(LEN('OSNOVNA PLAČA'!B84)&gt;0,'OSNOVNA PLAČA'!B84,"")</f>
        <v>A75</v>
      </c>
      <c r="H84" s="423"/>
      <c r="I84" s="423">
        <f ca="1">IF(LEN('4'!B90)&gt;0,'4'!L90,"")</f>
        <v>0</v>
      </c>
      <c r="J84" s="424"/>
    </row>
    <row r="85" spans="7:10" ht="23.25" customHeight="1" x14ac:dyDescent="0.25">
      <c r="G85" s="422" t="str">
        <f>+IF(LEN('OSNOVNA PLAČA'!B85)&gt;0,'OSNOVNA PLAČA'!B85,"")</f>
        <v>A76</v>
      </c>
      <c r="H85" s="423"/>
      <c r="I85" s="423">
        <f ca="1">IF(LEN('4'!B91)&gt;0,'4'!L91,"")</f>
        <v>0</v>
      </c>
      <c r="J85" s="424"/>
    </row>
    <row r="86" spans="7:10" ht="23.25" customHeight="1" x14ac:dyDescent="0.25">
      <c r="G86" s="422" t="str">
        <f>+IF(LEN('OSNOVNA PLAČA'!B86)&gt;0,'OSNOVNA PLAČA'!B86,"")</f>
        <v>A77</v>
      </c>
      <c r="H86" s="423"/>
      <c r="I86" s="423">
        <f ca="1">IF(LEN('4'!B92)&gt;0,'4'!L92,"")</f>
        <v>0</v>
      </c>
      <c r="J86" s="424"/>
    </row>
    <row r="87" spans="7:10" ht="23.25" customHeight="1" x14ac:dyDescent="0.25">
      <c r="G87" s="422" t="str">
        <f>+IF(LEN('OSNOVNA PLAČA'!B87)&gt;0,'OSNOVNA PLAČA'!B87,"")</f>
        <v>A78</v>
      </c>
      <c r="H87" s="423"/>
      <c r="I87" s="423">
        <f ca="1">IF(LEN('4'!B93)&gt;0,'4'!L93,"")</f>
        <v>0</v>
      </c>
      <c r="J87" s="424"/>
    </row>
    <row r="88" spans="7:10" ht="23.25" customHeight="1" x14ac:dyDescent="0.25">
      <c r="G88" s="422" t="str">
        <f>+IF(LEN('OSNOVNA PLAČA'!B88)&gt;0,'OSNOVNA PLAČA'!B88,"")</f>
        <v>A79</v>
      </c>
      <c r="H88" s="423"/>
      <c r="I88" s="423">
        <f ca="1">IF(LEN('4'!B94)&gt;0,'4'!L94,"")</f>
        <v>0</v>
      </c>
      <c r="J88" s="424"/>
    </row>
    <row r="89" spans="7:10" ht="23.25" customHeight="1" x14ac:dyDescent="0.25">
      <c r="G89" s="422" t="str">
        <f>+IF(LEN('OSNOVNA PLAČA'!B89)&gt;0,'OSNOVNA PLAČA'!B89,"")</f>
        <v>A80</v>
      </c>
      <c r="H89" s="423"/>
      <c r="I89" s="423">
        <f ca="1">IF(LEN('4'!B95)&gt;0,'4'!L95,"")</f>
        <v>0</v>
      </c>
      <c r="J89" s="424"/>
    </row>
    <row r="90" spans="7:10" ht="23.25" customHeight="1" x14ac:dyDescent="0.25">
      <c r="G90" s="422" t="str">
        <f>+IF(LEN('OSNOVNA PLAČA'!B90)&gt;0,'OSNOVNA PLAČA'!B90,"")</f>
        <v>A81</v>
      </c>
      <c r="H90" s="423"/>
      <c r="I90" s="423">
        <f ca="1">IF(LEN('4'!B96)&gt;0,'4'!L96,"")</f>
        <v>0</v>
      </c>
      <c r="J90" s="424"/>
    </row>
    <row r="91" spans="7:10" ht="23.25" customHeight="1" x14ac:dyDescent="0.25">
      <c r="G91" s="422" t="str">
        <f>+IF(LEN('OSNOVNA PLAČA'!B91)&gt;0,'OSNOVNA PLAČA'!B91,"")</f>
        <v>A82</v>
      </c>
      <c r="H91" s="423"/>
      <c r="I91" s="423">
        <f ca="1">IF(LEN('4'!B97)&gt;0,'4'!L97,"")</f>
        <v>0</v>
      </c>
      <c r="J91" s="424"/>
    </row>
    <row r="92" spans="7:10" ht="23.25" customHeight="1" x14ac:dyDescent="0.25">
      <c r="G92" s="422" t="str">
        <f>+IF(LEN('OSNOVNA PLAČA'!B92)&gt;0,'OSNOVNA PLAČA'!B92,"")</f>
        <v>A83</v>
      </c>
      <c r="H92" s="423"/>
      <c r="I92" s="423">
        <f ca="1">IF(LEN('4'!B98)&gt;0,'4'!L98,"")</f>
        <v>0</v>
      </c>
      <c r="J92" s="424"/>
    </row>
    <row r="93" spans="7:10" ht="23.25" customHeight="1" x14ac:dyDescent="0.25">
      <c r="G93" s="422" t="str">
        <f>+IF(LEN('OSNOVNA PLAČA'!B93)&gt;0,'OSNOVNA PLAČA'!B93,"")</f>
        <v>A84</v>
      </c>
      <c r="H93" s="423"/>
      <c r="I93" s="423">
        <f ca="1">IF(LEN('4'!B99)&gt;0,'4'!L99,"")</f>
        <v>0</v>
      </c>
      <c r="J93" s="424"/>
    </row>
    <row r="94" spans="7:10" ht="23.25" customHeight="1" x14ac:dyDescent="0.25">
      <c r="G94" s="422" t="str">
        <f>+IF(LEN('OSNOVNA PLAČA'!B94)&gt;0,'OSNOVNA PLAČA'!B94,"")</f>
        <v>A85</v>
      </c>
      <c r="H94" s="423"/>
      <c r="I94" s="423">
        <f ca="1">IF(LEN('4'!B100)&gt;0,'4'!L100,"")</f>
        <v>0</v>
      </c>
      <c r="J94" s="424"/>
    </row>
    <row r="95" spans="7:10" ht="23.25" customHeight="1" x14ac:dyDescent="0.25">
      <c r="G95" s="422" t="str">
        <f>+IF(LEN('OSNOVNA PLAČA'!B95)&gt;0,'OSNOVNA PLAČA'!B95,"")</f>
        <v>A86</v>
      </c>
      <c r="H95" s="423"/>
      <c r="I95" s="423">
        <f ca="1">IF(LEN('4'!B101)&gt;0,'4'!L101,"")</f>
        <v>0</v>
      </c>
      <c r="J95" s="424"/>
    </row>
    <row r="96" spans="7:10" ht="23.25" customHeight="1" x14ac:dyDescent="0.25">
      <c r="G96" s="422" t="str">
        <f>+IF(LEN('OSNOVNA PLAČA'!B96)&gt;0,'OSNOVNA PLAČA'!B96,"")</f>
        <v>A87</v>
      </c>
      <c r="H96" s="423"/>
      <c r="I96" s="423">
        <f ca="1">IF(LEN('4'!B102)&gt;0,'4'!L102,"")</f>
        <v>0</v>
      </c>
      <c r="J96" s="424"/>
    </row>
    <row r="97" spans="7:10" ht="23.25" customHeight="1" x14ac:dyDescent="0.25">
      <c r="G97" s="422" t="str">
        <f>+IF(LEN('OSNOVNA PLAČA'!B97)&gt;0,'OSNOVNA PLAČA'!B97,"")</f>
        <v>A88</v>
      </c>
      <c r="H97" s="423"/>
      <c r="I97" s="423">
        <f ca="1">IF(LEN('4'!B103)&gt;0,'4'!L103,"")</f>
        <v>0</v>
      </c>
      <c r="J97" s="424"/>
    </row>
    <row r="98" spans="7:10" ht="23.25" customHeight="1" x14ac:dyDescent="0.25">
      <c r="G98" s="422" t="str">
        <f>+IF(LEN('OSNOVNA PLAČA'!B98)&gt;0,'OSNOVNA PLAČA'!B98,"")</f>
        <v>A89</v>
      </c>
      <c r="H98" s="423"/>
      <c r="I98" s="423">
        <f ca="1">IF(LEN('4'!B104)&gt;0,'4'!L104,"")</f>
        <v>0</v>
      </c>
      <c r="J98" s="424"/>
    </row>
    <row r="99" spans="7:10" ht="23.25" customHeight="1" x14ac:dyDescent="0.25">
      <c r="G99" s="422" t="str">
        <f>+IF(LEN('OSNOVNA PLAČA'!B99)&gt;0,'OSNOVNA PLAČA'!B99,"")</f>
        <v>A90</v>
      </c>
      <c r="H99" s="423"/>
      <c r="I99" s="423">
        <f ca="1">IF(LEN('4'!B105)&gt;0,'4'!L105,"")</f>
        <v>0</v>
      </c>
      <c r="J99" s="424"/>
    </row>
    <row r="100" spans="7:10" ht="23.25" customHeight="1" x14ac:dyDescent="0.25">
      <c r="G100" s="422" t="str">
        <f>+IF(LEN('OSNOVNA PLAČA'!B100)&gt;0,'OSNOVNA PLAČA'!B100,"")</f>
        <v>A91</v>
      </c>
      <c r="H100" s="423"/>
      <c r="I100" s="423">
        <f ca="1">IF(LEN('4'!B106)&gt;0,'4'!L106,"")</f>
        <v>0</v>
      </c>
      <c r="J100" s="424"/>
    </row>
    <row r="101" spans="7:10" ht="23.25" customHeight="1" x14ac:dyDescent="0.25">
      <c r="G101" s="422" t="str">
        <f>+IF(LEN('OSNOVNA PLAČA'!B101)&gt;0,'OSNOVNA PLAČA'!B101,"")</f>
        <v>A92</v>
      </c>
      <c r="H101" s="423"/>
      <c r="I101" s="423">
        <f ca="1">IF(LEN('4'!B107)&gt;0,'4'!L107,"")</f>
        <v>0</v>
      </c>
      <c r="J101" s="424"/>
    </row>
    <row r="102" spans="7:10" ht="23.25" customHeight="1" x14ac:dyDescent="0.25">
      <c r="G102" s="422" t="str">
        <f>+IF(LEN('OSNOVNA PLAČA'!B102)&gt;0,'OSNOVNA PLAČA'!B102,"")</f>
        <v>A93</v>
      </c>
      <c r="H102" s="423"/>
      <c r="I102" s="423">
        <f ca="1">IF(LEN('4'!B108)&gt;0,'4'!L108,"")</f>
        <v>0</v>
      </c>
      <c r="J102" s="424"/>
    </row>
    <row r="103" spans="7:10" ht="23.25" customHeight="1" x14ac:dyDescent="0.25">
      <c r="G103" s="422" t="str">
        <f>+IF(LEN('OSNOVNA PLAČA'!B103)&gt;0,'OSNOVNA PLAČA'!B103,"")</f>
        <v>A94</v>
      </c>
      <c r="H103" s="423"/>
      <c r="I103" s="423">
        <f ca="1">IF(LEN('4'!B109)&gt;0,'4'!L109,"")</f>
        <v>0</v>
      </c>
      <c r="J103" s="424"/>
    </row>
    <row r="104" spans="7:10" ht="23.25" customHeight="1" x14ac:dyDescent="0.25">
      <c r="G104" s="422" t="str">
        <f>+IF(LEN('OSNOVNA PLAČA'!B104)&gt;0,'OSNOVNA PLAČA'!B104,"")</f>
        <v>A95</v>
      </c>
      <c r="H104" s="423"/>
      <c r="I104" s="423">
        <f ca="1">IF(LEN('4'!B110)&gt;0,'4'!L110,"")</f>
        <v>0</v>
      </c>
      <c r="J104" s="424"/>
    </row>
    <row r="105" spans="7:10" ht="23.25" customHeight="1" x14ac:dyDescent="0.25">
      <c r="G105" s="422" t="str">
        <f>+IF(LEN('OSNOVNA PLAČA'!B105)&gt;0,'OSNOVNA PLAČA'!B105,"")</f>
        <v>A96</v>
      </c>
      <c r="H105" s="423"/>
      <c r="I105" s="423">
        <f ca="1">IF(LEN('4'!B111)&gt;0,'4'!L111,"")</f>
        <v>0</v>
      </c>
      <c r="J105" s="424"/>
    </row>
    <row r="106" spans="7:10" ht="23.25" customHeight="1" x14ac:dyDescent="0.25">
      <c r="G106" s="422" t="str">
        <f>+IF(LEN('OSNOVNA PLAČA'!B106)&gt;0,'OSNOVNA PLAČA'!B106,"")</f>
        <v>A97</v>
      </c>
      <c r="H106" s="423"/>
      <c r="I106" s="423">
        <f ca="1">IF(LEN('4'!B112)&gt;0,'4'!L112,"")</f>
        <v>0</v>
      </c>
      <c r="J106" s="424"/>
    </row>
    <row r="107" spans="7:10" ht="23.25" customHeight="1" x14ac:dyDescent="0.25">
      <c r="G107" s="422" t="str">
        <f>+IF(LEN('OSNOVNA PLAČA'!B107)&gt;0,'OSNOVNA PLAČA'!B107,"")</f>
        <v>A98</v>
      </c>
      <c r="H107" s="423"/>
      <c r="I107" s="423">
        <f ca="1">IF(LEN('4'!B113)&gt;0,'4'!L113,"")</f>
        <v>0</v>
      </c>
      <c r="J107" s="424"/>
    </row>
    <row r="108" spans="7:10" ht="23.25" customHeight="1" x14ac:dyDescent="0.25">
      <c r="G108" s="422" t="str">
        <f>+IF(LEN('OSNOVNA PLAČA'!B108)&gt;0,'OSNOVNA PLAČA'!B108,"")</f>
        <v>A99</v>
      </c>
      <c r="H108" s="423"/>
      <c r="I108" s="423">
        <f ca="1">IF(LEN('4'!B114)&gt;0,'4'!L114,"")</f>
        <v>0</v>
      </c>
      <c r="J108" s="424"/>
    </row>
    <row r="109" spans="7:10" ht="23.25" customHeight="1" x14ac:dyDescent="0.25">
      <c r="G109" s="422" t="str">
        <f>+IF(LEN('OSNOVNA PLAČA'!B109)&gt;0,'OSNOVNA PLAČA'!B109,"")</f>
        <v>A100</v>
      </c>
      <c r="H109" s="423"/>
      <c r="I109" s="423">
        <f ca="1">IF(LEN('4'!B115)&gt;0,'4'!L115,"")</f>
        <v>0</v>
      </c>
      <c r="J109" s="424"/>
    </row>
    <row r="110" spans="7:10" ht="23.25" customHeight="1" x14ac:dyDescent="0.25">
      <c r="G110" s="422" t="str">
        <f>+IF(LEN('OSNOVNA PLAČA'!B110)&gt;0,'OSNOVNA PLAČA'!B110,"")</f>
        <v>A101</v>
      </c>
      <c r="H110" s="423"/>
      <c r="I110" s="423">
        <f ca="1">IF(LEN('4'!B116)&gt;0,'4'!L116,"")</f>
        <v>0</v>
      </c>
      <c r="J110" s="424"/>
    </row>
    <row r="111" spans="7:10" ht="23.25" customHeight="1" x14ac:dyDescent="0.25">
      <c r="G111" s="422" t="str">
        <f>+IF(LEN('OSNOVNA PLAČA'!B111)&gt;0,'OSNOVNA PLAČA'!B111,"")</f>
        <v>A102</v>
      </c>
      <c r="H111" s="423"/>
      <c r="I111" s="423">
        <f ca="1">IF(LEN('4'!B117)&gt;0,'4'!L117,"")</f>
        <v>0</v>
      </c>
      <c r="J111" s="424"/>
    </row>
    <row r="112" spans="7:10" ht="23.25" customHeight="1" x14ac:dyDescent="0.25">
      <c r="G112" s="422" t="str">
        <f>+IF(LEN('OSNOVNA PLAČA'!B112)&gt;0,'OSNOVNA PLAČA'!B112,"")</f>
        <v>A103</v>
      </c>
      <c r="H112" s="423"/>
      <c r="I112" s="423">
        <f ca="1">IF(LEN('4'!B118)&gt;0,'4'!L118,"")</f>
        <v>0</v>
      </c>
      <c r="J112" s="424"/>
    </row>
    <row r="113" spans="7:10" ht="23.25" customHeight="1" x14ac:dyDescent="0.25">
      <c r="G113" s="422" t="str">
        <f>+IF(LEN('OSNOVNA PLAČA'!B113)&gt;0,'OSNOVNA PLAČA'!B113,"")</f>
        <v>A104</v>
      </c>
      <c r="H113" s="423"/>
      <c r="I113" s="423">
        <f ca="1">IF(LEN('4'!B119)&gt;0,'4'!L119,"")</f>
        <v>0</v>
      </c>
      <c r="J113" s="424"/>
    </row>
    <row r="114" spans="7:10" ht="23.25" customHeight="1" x14ac:dyDescent="0.25">
      <c r="G114" s="422" t="str">
        <f>+IF(LEN('OSNOVNA PLAČA'!B114)&gt;0,'OSNOVNA PLAČA'!B114,"")</f>
        <v>A105</v>
      </c>
      <c r="H114" s="423"/>
      <c r="I114" s="423">
        <f ca="1">IF(LEN('4'!B120)&gt;0,'4'!L120,"")</f>
        <v>0</v>
      </c>
      <c r="J114" s="424"/>
    </row>
    <row r="115" spans="7:10" ht="23.25" customHeight="1" x14ac:dyDescent="0.25">
      <c r="G115" s="422" t="str">
        <f>+IF(LEN('OSNOVNA PLAČA'!B115)&gt;0,'OSNOVNA PLAČA'!B115,"")</f>
        <v>A106</v>
      </c>
      <c r="H115" s="423"/>
      <c r="I115" s="423">
        <f ca="1">IF(LEN('4'!B121)&gt;0,'4'!L121,"")</f>
        <v>0</v>
      </c>
      <c r="J115" s="424"/>
    </row>
    <row r="116" spans="7:10" ht="23.25" customHeight="1" x14ac:dyDescent="0.25">
      <c r="G116" s="422" t="str">
        <f>+IF(LEN('OSNOVNA PLAČA'!B116)&gt;0,'OSNOVNA PLAČA'!B116,"")</f>
        <v>A107</v>
      </c>
      <c r="H116" s="423"/>
      <c r="I116" s="423">
        <f ca="1">IF(LEN('4'!B122)&gt;0,'4'!L122,"")</f>
        <v>0</v>
      </c>
      <c r="J116" s="424"/>
    </row>
    <row r="117" spans="7:10" ht="23.25" customHeight="1" x14ac:dyDescent="0.25">
      <c r="G117" s="422" t="str">
        <f>+IF(LEN('OSNOVNA PLAČA'!B117)&gt;0,'OSNOVNA PLAČA'!B117,"")</f>
        <v>A108</v>
      </c>
      <c r="H117" s="423"/>
      <c r="I117" s="423">
        <f ca="1">IF(LEN('4'!B123)&gt;0,'4'!L123,"")</f>
        <v>0</v>
      </c>
      <c r="J117" s="424"/>
    </row>
    <row r="118" spans="7:10" ht="23.25" customHeight="1" x14ac:dyDescent="0.25">
      <c r="G118" s="422" t="str">
        <f>+IF(LEN('OSNOVNA PLAČA'!B118)&gt;0,'OSNOVNA PLAČA'!B118,"")</f>
        <v>A109</v>
      </c>
      <c r="H118" s="423"/>
      <c r="I118" s="423">
        <f ca="1">IF(LEN('4'!B124)&gt;0,'4'!L124,"")</f>
        <v>0</v>
      </c>
      <c r="J118" s="424"/>
    </row>
    <row r="119" spans="7:10" ht="23.25" customHeight="1" x14ac:dyDescent="0.25">
      <c r="G119" s="422" t="str">
        <f>+IF(LEN('OSNOVNA PLAČA'!B119)&gt;0,'OSNOVNA PLAČA'!B119,"")</f>
        <v>A110</v>
      </c>
      <c r="H119" s="423"/>
      <c r="I119" s="423">
        <f ca="1">IF(LEN('4'!B125)&gt;0,'4'!L125,"")</f>
        <v>0</v>
      </c>
      <c r="J119" s="424"/>
    </row>
    <row r="120" spans="7:10" ht="23.25" customHeight="1" x14ac:dyDescent="0.25">
      <c r="G120" s="422" t="str">
        <f>+IF(LEN('OSNOVNA PLAČA'!B120)&gt;0,'OSNOVNA PLAČA'!B120,"")</f>
        <v>A111</v>
      </c>
      <c r="H120" s="423"/>
      <c r="I120" s="423">
        <f ca="1">IF(LEN('4'!B126)&gt;0,'4'!L126,"")</f>
        <v>0</v>
      </c>
      <c r="J120" s="424"/>
    </row>
    <row r="121" spans="7:10" ht="23.25" customHeight="1" x14ac:dyDescent="0.25">
      <c r="G121" s="422" t="str">
        <f>+IF(LEN('OSNOVNA PLAČA'!B121)&gt;0,'OSNOVNA PLAČA'!B121,"")</f>
        <v>A112</v>
      </c>
      <c r="H121" s="423"/>
      <c r="I121" s="423">
        <f ca="1">IF(LEN('4'!B127)&gt;0,'4'!L127,"")</f>
        <v>0</v>
      </c>
      <c r="J121" s="424"/>
    </row>
    <row r="122" spans="7:10" ht="23.25" customHeight="1" x14ac:dyDescent="0.25">
      <c r="G122" s="422" t="str">
        <f>+IF(LEN('OSNOVNA PLAČA'!B122)&gt;0,'OSNOVNA PLAČA'!B122,"")</f>
        <v>A113</v>
      </c>
      <c r="H122" s="423"/>
      <c r="I122" s="423">
        <f ca="1">IF(LEN('4'!B128)&gt;0,'4'!L128,"")</f>
        <v>0</v>
      </c>
      <c r="J122" s="424"/>
    </row>
    <row r="123" spans="7:10" ht="23.25" customHeight="1" x14ac:dyDescent="0.25">
      <c r="G123" s="422" t="str">
        <f>+IF(LEN('OSNOVNA PLAČA'!B123)&gt;0,'OSNOVNA PLAČA'!B123,"")</f>
        <v>A114</v>
      </c>
      <c r="H123" s="423"/>
      <c r="I123" s="423">
        <f ca="1">IF(LEN('4'!B129)&gt;0,'4'!L129,"")</f>
        <v>0</v>
      </c>
      <c r="J123" s="424"/>
    </row>
    <row r="124" spans="7:10" ht="23.25" customHeight="1" x14ac:dyDescent="0.25">
      <c r="G124" s="422" t="str">
        <f>+IF(LEN('OSNOVNA PLAČA'!B124)&gt;0,'OSNOVNA PLAČA'!B124,"")</f>
        <v>A115</v>
      </c>
      <c r="H124" s="423"/>
      <c r="I124" s="423">
        <f ca="1">IF(LEN('4'!B130)&gt;0,'4'!L130,"")</f>
        <v>0</v>
      </c>
      <c r="J124" s="424"/>
    </row>
    <row r="125" spans="7:10" ht="23.25" customHeight="1" x14ac:dyDescent="0.25">
      <c r="G125" s="422" t="str">
        <f>+IF(LEN('OSNOVNA PLAČA'!B125)&gt;0,'OSNOVNA PLAČA'!B125,"")</f>
        <v>A116</v>
      </c>
      <c r="H125" s="423"/>
      <c r="I125" s="423">
        <f ca="1">IF(LEN('4'!B131)&gt;0,'4'!L131,"")</f>
        <v>0</v>
      </c>
      <c r="J125" s="424"/>
    </row>
    <row r="126" spans="7:10" ht="23.25" customHeight="1" x14ac:dyDescent="0.25">
      <c r="G126" s="422" t="str">
        <f>+IF(LEN('OSNOVNA PLAČA'!B126)&gt;0,'OSNOVNA PLAČA'!B126,"")</f>
        <v>A117</v>
      </c>
      <c r="H126" s="423"/>
      <c r="I126" s="423">
        <f ca="1">IF(LEN('4'!B132)&gt;0,'4'!L132,"")</f>
        <v>0</v>
      </c>
      <c r="J126" s="424"/>
    </row>
    <row r="127" spans="7:10" ht="23.25" customHeight="1" x14ac:dyDescent="0.25">
      <c r="G127" s="422" t="str">
        <f>+IF(LEN('OSNOVNA PLAČA'!B127)&gt;0,'OSNOVNA PLAČA'!B127,"")</f>
        <v>A118</v>
      </c>
      <c r="H127" s="423"/>
      <c r="I127" s="423">
        <f ca="1">IF(LEN('4'!B133)&gt;0,'4'!L133,"")</f>
        <v>0</v>
      </c>
      <c r="J127" s="424"/>
    </row>
    <row r="128" spans="7:10" ht="23.25" customHeight="1" x14ac:dyDescent="0.25">
      <c r="G128" s="422" t="str">
        <f>+IF(LEN('OSNOVNA PLAČA'!B128)&gt;0,'OSNOVNA PLAČA'!B128,"")</f>
        <v>A119</v>
      </c>
      <c r="H128" s="423"/>
      <c r="I128" s="423">
        <f ca="1">IF(LEN('4'!B134)&gt;0,'4'!L134,"")</f>
        <v>0</v>
      </c>
      <c r="J128" s="424"/>
    </row>
    <row r="129" spans="7:10" ht="23.25" customHeight="1" x14ac:dyDescent="0.25">
      <c r="G129" s="422" t="str">
        <f>+IF(LEN('OSNOVNA PLAČA'!B129)&gt;0,'OSNOVNA PLAČA'!B129,"")</f>
        <v>A120</v>
      </c>
      <c r="H129" s="423"/>
      <c r="I129" s="423">
        <f ca="1">IF(LEN('4'!B135)&gt;0,'4'!L135,"")</f>
        <v>0</v>
      </c>
      <c r="J129" s="424"/>
    </row>
    <row r="130" spans="7:10" ht="23.25" customHeight="1" x14ac:dyDescent="0.25">
      <c r="G130" s="422" t="str">
        <f>+IF(LEN('OSNOVNA PLAČA'!B130)&gt;0,'OSNOVNA PLAČA'!B130,"")</f>
        <v>A121</v>
      </c>
      <c r="H130" s="423"/>
      <c r="I130" s="423">
        <f ca="1">IF(LEN('4'!B136)&gt;0,'4'!L136,"")</f>
        <v>0</v>
      </c>
      <c r="J130" s="424"/>
    </row>
    <row r="131" spans="7:10" ht="23.25" customHeight="1" x14ac:dyDescent="0.25">
      <c r="G131" s="422" t="str">
        <f>+IF(LEN('OSNOVNA PLAČA'!B131)&gt;0,'OSNOVNA PLAČA'!B131,"")</f>
        <v>A122</v>
      </c>
      <c r="H131" s="423"/>
      <c r="I131" s="423">
        <f ca="1">IF(LEN('4'!B137)&gt;0,'4'!L137,"")</f>
        <v>0</v>
      </c>
      <c r="J131" s="424"/>
    </row>
    <row r="132" spans="7:10" ht="23.25" customHeight="1" x14ac:dyDescent="0.25">
      <c r="G132" s="422" t="str">
        <f>+IF(LEN('OSNOVNA PLAČA'!B132)&gt;0,'OSNOVNA PLAČA'!B132,"")</f>
        <v>A123</v>
      </c>
      <c r="H132" s="423"/>
      <c r="I132" s="423">
        <f ca="1">IF(LEN('4'!B138)&gt;0,'4'!L138,"")</f>
        <v>0</v>
      </c>
      <c r="J132" s="424"/>
    </row>
    <row r="133" spans="7:10" ht="23.25" customHeight="1" x14ac:dyDescent="0.25">
      <c r="G133" s="422" t="str">
        <f>+IF(LEN('OSNOVNA PLAČA'!B133)&gt;0,'OSNOVNA PLAČA'!B133,"")</f>
        <v>A124</v>
      </c>
      <c r="H133" s="423"/>
      <c r="I133" s="423">
        <f ca="1">IF(LEN('4'!B139)&gt;0,'4'!L139,"")</f>
        <v>0</v>
      </c>
      <c r="J133" s="424"/>
    </row>
    <row r="134" spans="7:10" ht="23.25" customHeight="1" x14ac:dyDescent="0.25">
      <c r="G134" s="422" t="str">
        <f>+IF(LEN('OSNOVNA PLAČA'!B134)&gt;0,'OSNOVNA PLAČA'!B134,"")</f>
        <v>A125</v>
      </c>
      <c r="H134" s="423"/>
      <c r="I134" s="423">
        <f ca="1">IF(LEN('4'!B140)&gt;0,'4'!L140,"")</f>
        <v>0</v>
      </c>
      <c r="J134" s="424"/>
    </row>
    <row r="135" spans="7:10" ht="23.25" customHeight="1" x14ac:dyDescent="0.25">
      <c r="G135" s="422" t="str">
        <f>+IF(LEN('OSNOVNA PLAČA'!B135)&gt;0,'OSNOVNA PLAČA'!B135,"")</f>
        <v>A126</v>
      </c>
      <c r="H135" s="423"/>
      <c r="I135" s="423">
        <f ca="1">IF(LEN('4'!B141)&gt;0,'4'!L141,"")</f>
        <v>0</v>
      </c>
      <c r="J135" s="424"/>
    </row>
    <row r="136" spans="7:10" ht="23.25" customHeight="1" x14ac:dyDescent="0.25">
      <c r="G136" s="422" t="str">
        <f>+IF(LEN('OSNOVNA PLAČA'!B136)&gt;0,'OSNOVNA PLAČA'!B136,"")</f>
        <v>A127</v>
      </c>
      <c r="H136" s="423"/>
      <c r="I136" s="423">
        <f ca="1">IF(LEN('4'!B142)&gt;0,'4'!L142,"")</f>
        <v>0</v>
      </c>
      <c r="J136" s="424"/>
    </row>
    <row r="137" spans="7:10" ht="23.25" customHeight="1" x14ac:dyDescent="0.25">
      <c r="G137" s="422" t="str">
        <f>+IF(LEN('OSNOVNA PLAČA'!B137)&gt;0,'OSNOVNA PLAČA'!B137,"")</f>
        <v>A128</v>
      </c>
      <c r="H137" s="423"/>
      <c r="I137" s="423">
        <f ca="1">IF(LEN('4'!B143)&gt;0,'4'!L143,"")</f>
        <v>0</v>
      </c>
      <c r="J137" s="424"/>
    </row>
    <row r="138" spans="7:10" ht="23.25" customHeight="1" x14ac:dyDescent="0.25">
      <c r="G138" s="422" t="str">
        <f>+IF(LEN('OSNOVNA PLAČA'!B138)&gt;0,'OSNOVNA PLAČA'!B138,"")</f>
        <v>A129</v>
      </c>
      <c r="H138" s="423"/>
      <c r="I138" s="423">
        <f ca="1">IF(LEN('4'!B144)&gt;0,'4'!L144,"")</f>
        <v>0</v>
      </c>
      <c r="J138" s="424"/>
    </row>
    <row r="139" spans="7:10" ht="23.25" customHeight="1" x14ac:dyDescent="0.25">
      <c r="G139" s="422" t="str">
        <f>+IF(LEN('OSNOVNA PLAČA'!B139)&gt;0,'OSNOVNA PLAČA'!B139,"")</f>
        <v>A130</v>
      </c>
      <c r="H139" s="423"/>
      <c r="I139" s="423">
        <f ca="1">IF(LEN('4'!B145)&gt;0,'4'!L145,"")</f>
        <v>0</v>
      </c>
      <c r="J139" s="424"/>
    </row>
    <row r="140" spans="7:10" ht="23.25" customHeight="1" x14ac:dyDescent="0.25">
      <c r="G140" s="422" t="str">
        <f>+IF(LEN('OSNOVNA PLAČA'!B140)&gt;0,'OSNOVNA PLAČA'!B140,"")</f>
        <v>A131</v>
      </c>
      <c r="H140" s="423"/>
      <c r="I140" s="423">
        <f ca="1">IF(LEN('4'!B146)&gt;0,'4'!L146,"")</f>
        <v>0</v>
      </c>
      <c r="J140" s="424"/>
    </row>
    <row r="141" spans="7:10" ht="23.25" customHeight="1" x14ac:dyDescent="0.25">
      <c r="G141" s="422" t="str">
        <f>+IF(LEN('OSNOVNA PLAČA'!B141)&gt;0,'OSNOVNA PLAČA'!B141,"")</f>
        <v>A132</v>
      </c>
      <c r="H141" s="423"/>
      <c r="I141" s="423">
        <f ca="1">IF(LEN('4'!B147)&gt;0,'4'!L147,"")</f>
        <v>0</v>
      </c>
      <c r="J141" s="424"/>
    </row>
    <row r="142" spans="7:10" ht="23.25" customHeight="1" x14ac:dyDescent="0.25">
      <c r="G142" s="422" t="str">
        <f>+IF(LEN('OSNOVNA PLAČA'!B142)&gt;0,'OSNOVNA PLAČA'!B142,"")</f>
        <v>A133</v>
      </c>
      <c r="H142" s="423"/>
      <c r="I142" s="423">
        <f ca="1">IF(LEN('4'!B148)&gt;0,'4'!L148,"")</f>
        <v>0</v>
      </c>
      <c r="J142" s="424"/>
    </row>
    <row r="143" spans="7:10" ht="23.25" customHeight="1" x14ac:dyDescent="0.25">
      <c r="G143" s="422" t="str">
        <f>+IF(LEN('OSNOVNA PLAČA'!B143)&gt;0,'OSNOVNA PLAČA'!B143,"")</f>
        <v>A134</v>
      </c>
      <c r="H143" s="423"/>
      <c r="I143" s="423">
        <f ca="1">IF(LEN('4'!B149)&gt;0,'4'!L149,"")</f>
        <v>0</v>
      </c>
      <c r="J143" s="424"/>
    </row>
    <row r="144" spans="7:10" ht="23.25" customHeight="1" x14ac:dyDescent="0.25">
      <c r="G144" s="422" t="str">
        <f>+IF(LEN('OSNOVNA PLAČA'!B144)&gt;0,'OSNOVNA PLAČA'!B144,"")</f>
        <v>A135</v>
      </c>
      <c r="H144" s="423"/>
      <c r="I144" s="423">
        <f ca="1">IF(LEN('4'!B150)&gt;0,'4'!L150,"")</f>
        <v>0</v>
      </c>
      <c r="J144" s="424"/>
    </row>
    <row r="145" spans="7:10" ht="23.25" customHeight="1" x14ac:dyDescent="0.25">
      <c r="G145" s="422" t="str">
        <f>+IF(LEN('OSNOVNA PLAČA'!B145)&gt;0,'OSNOVNA PLAČA'!B145,"")</f>
        <v>A136</v>
      </c>
      <c r="H145" s="423"/>
      <c r="I145" s="423">
        <f ca="1">IF(LEN('4'!B151)&gt;0,'4'!L151,"")</f>
        <v>0</v>
      </c>
      <c r="J145" s="424"/>
    </row>
    <row r="146" spans="7:10" ht="23.25" customHeight="1" x14ac:dyDescent="0.25">
      <c r="G146" s="422" t="str">
        <f>+IF(LEN('OSNOVNA PLAČA'!B146)&gt;0,'OSNOVNA PLAČA'!B146,"")</f>
        <v>A137</v>
      </c>
      <c r="H146" s="423"/>
      <c r="I146" s="423">
        <f ca="1">IF(LEN('4'!B152)&gt;0,'4'!L152,"")</f>
        <v>0</v>
      </c>
      <c r="J146" s="424"/>
    </row>
    <row r="147" spans="7:10" ht="23.25" customHeight="1" x14ac:dyDescent="0.25">
      <c r="G147" s="422" t="str">
        <f>+IF(LEN('OSNOVNA PLAČA'!B147)&gt;0,'OSNOVNA PLAČA'!B147,"")</f>
        <v>A138</v>
      </c>
      <c r="H147" s="423"/>
      <c r="I147" s="423">
        <f ca="1">IF(LEN('4'!B153)&gt;0,'4'!L153,"")</f>
        <v>0</v>
      </c>
      <c r="J147" s="424"/>
    </row>
    <row r="148" spans="7:10" ht="23.25" customHeight="1" x14ac:dyDescent="0.25">
      <c r="G148" s="422" t="str">
        <f>+IF(LEN('OSNOVNA PLAČA'!B148)&gt;0,'OSNOVNA PLAČA'!B148,"")</f>
        <v>A139</v>
      </c>
      <c r="H148" s="423"/>
      <c r="I148" s="423">
        <f ca="1">IF(LEN('4'!B154)&gt;0,'4'!L154,"")</f>
        <v>0</v>
      </c>
      <c r="J148" s="424"/>
    </row>
    <row r="149" spans="7:10" ht="23.25" customHeight="1" x14ac:dyDescent="0.25">
      <c r="G149" s="422" t="str">
        <f>+IF(LEN('OSNOVNA PLAČA'!B149)&gt;0,'OSNOVNA PLAČA'!B149,"")</f>
        <v>A140</v>
      </c>
      <c r="H149" s="423"/>
      <c r="I149" s="423">
        <f ca="1">IF(LEN('4'!B155)&gt;0,'4'!L155,"")</f>
        <v>0</v>
      </c>
      <c r="J149" s="424"/>
    </row>
    <row r="150" spans="7:10" ht="23.25" customHeight="1" x14ac:dyDescent="0.25">
      <c r="G150" s="422" t="str">
        <f>+IF(LEN('OSNOVNA PLAČA'!B150)&gt;0,'OSNOVNA PLAČA'!B150,"")</f>
        <v>A141</v>
      </c>
      <c r="H150" s="423"/>
      <c r="I150" s="423">
        <f ca="1">IF(LEN('4'!B156)&gt;0,'4'!L156,"")</f>
        <v>0</v>
      </c>
      <c r="J150" s="424"/>
    </row>
    <row r="151" spans="7:10" ht="23.25" customHeight="1" x14ac:dyDescent="0.25">
      <c r="G151" s="422" t="str">
        <f>+IF(LEN('OSNOVNA PLAČA'!B151)&gt;0,'OSNOVNA PLAČA'!B151,"")</f>
        <v>A142</v>
      </c>
      <c r="H151" s="423"/>
      <c r="I151" s="423">
        <f ca="1">IF(LEN('4'!B157)&gt;0,'4'!L157,"")</f>
        <v>0</v>
      </c>
      <c r="J151" s="424"/>
    </row>
    <row r="152" spans="7:10" ht="23.25" customHeight="1" x14ac:dyDescent="0.25">
      <c r="G152" s="422" t="str">
        <f>+IF(LEN('OSNOVNA PLAČA'!B152)&gt;0,'OSNOVNA PLAČA'!B152,"")</f>
        <v>A143</v>
      </c>
      <c r="H152" s="423"/>
      <c r="I152" s="423">
        <f ca="1">IF(LEN('4'!B158)&gt;0,'4'!L158,"")</f>
        <v>0</v>
      </c>
      <c r="J152" s="424"/>
    </row>
    <row r="153" spans="7:10" ht="23.25" customHeight="1" x14ac:dyDescent="0.25">
      <c r="G153" s="422" t="str">
        <f>+IF(LEN('OSNOVNA PLAČA'!B153)&gt;0,'OSNOVNA PLAČA'!B153,"")</f>
        <v>A144</v>
      </c>
      <c r="H153" s="423"/>
      <c r="I153" s="423">
        <f ca="1">IF(LEN('4'!B159)&gt;0,'4'!L159,"")</f>
        <v>0</v>
      </c>
      <c r="J153" s="424"/>
    </row>
    <row r="154" spans="7:10" ht="23.25" customHeight="1" x14ac:dyDescent="0.25">
      <c r="G154" s="422" t="str">
        <f>+IF(LEN('OSNOVNA PLAČA'!B154)&gt;0,'OSNOVNA PLAČA'!B154,"")</f>
        <v>A145</v>
      </c>
      <c r="H154" s="423"/>
      <c r="I154" s="423">
        <f ca="1">IF(LEN('4'!B160)&gt;0,'4'!L160,"")</f>
        <v>0</v>
      </c>
      <c r="J154" s="424"/>
    </row>
    <row r="155" spans="7:10" ht="23.25" customHeight="1" x14ac:dyDescent="0.25">
      <c r="G155" s="422" t="str">
        <f>+IF(LEN('OSNOVNA PLAČA'!B155)&gt;0,'OSNOVNA PLAČA'!B155,"")</f>
        <v>A146</v>
      </c>
      <c r="H155" s="423"/>
      <c r="I155" s="423">
        <f ca="1">IF(LEN('4'!B161)&gt;0,'4'!L161,"")</f>
        <v>0</v>
      </c>
      <c r="J155" s="424"/>
    </row>
    <row r="156" spans="7:10" ht="23.25" customHeight="1" x14ac:dyDescent="0.25">
      <c r="G156" s="422" t="str">
        <f>+IF(LEN('OSNOVNA PLAČA'!B156)&gt;0,'OSNOVNA PLAČA'!B156,"")</f>
        <v>A147</v>
      </c>
      <c r="H156" s="423"/>
      <c r="I156" s="423">
        <f ca="1">IF(LEN('4'!B162)&gt;0,'4'!L162,"")</f>
        <v>0</v>
      </c>
      <c r="J156" s="424"/>
    </row>
    <row r="157" spans="7:10" ht="23.25" customHeight="1" x14ac:dyDescent="0.25">
      <c r="G157" s="422" t="str">
        <f>+IF(LEN('OSNOVNA PLAČA'!B157)&gt;0,'OSNOVNA PLAČA'!B157,"")</f>
        <v>A148</v>
      </c>
      <c r="H157" s="423"/>
      <c r="I157" s="423">
        <f ca="1">IF(LEN('4'!B163)&gt;0,'4'!L163,"")</f>
        <v>0</v>
      </c>
      <c r="J157" s="424"/>
    </row>
    <row r="158" spans="7:10" ht="23.25" customHeight="1" x14ac:dyDescent="0.25">
      <c r="G158" s="422" t="str">
        <f>+IF(LEN('OSNOVNA PLAČA'!B158)&gt;0,'OSNOVNA PLAČA'!B158,"")</f>
        <v>A149</v>
      </c>
      <c r="H158" s="423"/>
      <c r="I158" s="423">
        <f ca="1">IF(LEN('4'!B164)&gt;0,'4'!L164,"")</f>
        <v>0</v>
      </c>
      <c r="J158" s="424"/>
    </row>
    <row r="159" spans="7:10" ht="23.25" customHeight="1" x14ac:dyDescent="0.25">
      <c r="G159" s="422" t="str">
        <f>+IF(LEN('OSNOVNA PLAČA'!B159)&gt;0,'OSNOVNA PLAČA'!B159,"")</f>
        <v>A150</v>
      </c>
      <c r="H159" s="423"/>
      <c r="I159" s="423">
        <f ca="1">IF(LEN('4'!B165)&gt;0,'4'!L165,"")</f>
        <v>0</v>
      </c>
      <c r="J159" s="424"/>
    </row>
    <row r="160" spans="7:10" ht="23.25" customHeight="1" x14ac:dyDescent="0.25">
      <c r="G160" s="422" t="str">
        <f>+IF(LEN('OSNOVNA PLAČA'!B160)&gt;0,'OSNOVNA PLAČA'!B160,"")</f>
        <v>A151</v>
      </c>
      <c r="H160" s="423"/>
      <c r="I160" s="423">
        <f ca="1">IF(LEN('4'!B166)&gt;0,'4'!L166,"")</f>
        <v>0</v>
      </c>
      <c r="J160" s="424"/>
    </row>
    <row r="161" spans="7:10" ht="23.25" customHeight="1" x14ac:dyDescent="0.25">
      <c r="G161" s="422" t="str">
        <f>+IF(LEN('OSNOVNA PLAČA'!B161)&gt;0,'OSNOVNA PLAČA'!B161,"")</f>
        <v>A152</v>
      </c>
      <c r="H161" s="423"/>
      <c r="I161" s="423">
        <f ca="1">IF(LEN('4'!B167)&gt;0,'4'!L167,"")</f>
        <v>0</v>
      </c>
      <c r="J161" s="424"/>
    </row>
    <row r="162" spans="7:10" ht="23.25" customHeight="1" x14ac:dyDescent="0.25">
      <c r="G162" s="422" t="str">
        <f>+IF(LEN('OSNOVNA PLAČA'!B162)&gt;0,'OSNOVNA PLAČA'!B162,"")</f>
        <v>A153</v>
      </c>
      <c r="H162" s="423"/>
      <c r="I162" s="423">
        <f ca="1">IF(LEN('4'!B168)&gt;0,'4'!L168,"")</f>
        <v>0</v>
      </c>
      <c r="J162" s="424"/>
    </row>
    <row r="163" spans="7:10" ht="23.25" customHeight="1" x14ac:dyDescent="0.25">
      <c r="G163" s="422" t="str">
        <f>+IF(LEN('OSNOVNA PLAČA'!B163)&gt;0,'OSNOVNA PLAČA'!B163,"")</f>
        <v>A154</v>
      </c>
      <c r="H163" s="423"/>
      <c r="I163" s="423">
        <f ca="1">IF(LEN('4'!B169)&gt;0,'4'!L169,"")</f>
        <v>0</v>
      </c>
      <c r="J163" s="424"/>
    </row>
    <row r="164" spans="7:10" ht="23.25" customHeight="1" x14ac:dyDescent="0.25">
      <c r="G164" s="422" t="str">
        <f>+IF(LEN('OSNOVNA PLAČA'!B164)&gt;0,'OSNOVNA PLAČA'!B164,"")</f>
        <v>A155</v>
      </c>
      <c r="H164" s="423"/>
      <c r="I164" s="423">
        <f ca="1">IF(LEN('4'!B170)&gt;0,'4'!L170,"")</f>
        <v>0</v>
      </c>
      <c r="J164" s="424"/>
    </row>
    <row r="165" spans="7:10" ht="23.25" customHeight="1" x14ac:dyDescent="0.25">
      <c r="G165" s="422" t="str">
        <f>+IF(LEN('OSNOVNA PLAČA'!B165)&gt;0,'OSNOVNA PLAČA'!B165,"")</f>
        <v>A156</v>
      </c>
      <c r="H165" s="423"/>
      <c r="I165" s="423">
        <f ca="1">IF(LEN('4'!B171)&gt;0,'4'!L171,"")</f>
        <v>0</v>
      </c>
      <c r="J165" s="424"/>
    </row>
    <row r="166" spans="7:10" ht="23.25" customHeight="1" x14ac:dyDescent="0.25">
      <c r="G166" s="422" t="str">
        <f>+IF(LEN('OSNOVNA PLAČA'!B166)&gt;0,'OSNOVNA PLAČA'!B166,"")</f>
        <v>A157</v>
      </c>
      <c r="H166" s="423"/>
      <c r="I166" s="423">
        <f ca="1">IF(LEN('4'!B172)&gt;0,'4'!L172,"")</f>
        <v>0</v>
      </c>
      <c r="J166" s="424"/>
    </row>
    <row r="167" spans="7:10" ht="23.25" customHeight="1" x14ac:dyDescent="0.25">
      <c r="G167" s="422" t="str">
        <f>+IF(LEN('OSNOVNA PLAČA'!B167)&gt;0,'OSNOVNA PLAČA'!B167,"")</f>
        <v>A158</v>
      </c>
      <c r="H167" s="423"/>
      <c r="I167" s="423">
        <f ca="1">IF(LEN('4'!B173)&gt;0,'4'!L173,"")</f>
        <v>0</v>
      </c>
      <c r="J167" s="424"/>
    </row>
    <row r="168" spans="7:10" ht="23.25" customHeight="1" x14ac:dyDescent="0.25">
      <c r="G168" s="422" t="str">
        <f>+IF(LEN('OSNOVNA PLAČA'!B168)&gt;0,'OSNOVNA PLAČA'!B168,"")</f>
        <v>A159</v>
      </c>
      <c r="H168" s="423"/>
      <c r="I168" s="423">
        <f ca="1">IF(LEN('4'!B174)&gt;0,'4'!L174,"")</f>
        <v>0</v>
      </c>
      <c r="J168" s="424"/>
    </row>
    <row r="169" spans="7:10" ht="23.25" customHeight="1" x14ac:dyDescent="0.25">
      <c r="G169" s="422" t="str">
        <f>+IF(LEN('OSNOVNA PLAČA'!B169)&gt;0,'OSNOVNA PLAČA'!B169,"")</f>
        <v>A160</v>
      </c>
      <c r="H169" s="423"/>
      <c r="I169" s="423">
        <f ca="1">IF(LEN('4'!B175)&gt;0,'4'!L175,"")</f>
        <v>0</v>
      </c>
      <c r="J169" s="424"/>
    </row>
    <row r="170" spans="7:10" ht="23.25" customHeight="1" x14ac:dyDescent="0.25">
      <c r="G170" s="422" t="str">
        <f>+IF(LEN('OSNOVNA PLAČA'!B170)&gt;0,'OSNOVNA PLAČA'!B170,"")</f>
        <v>A161</v>
      </c>
      <c r="H170" s="423"/>
      <c r="I170" s="423">
        <f ca="1">IF(LEN('4'!B176)&gt;0,'4'!L176,"")</f>
        <v>0</v>
      </c>
      <c r="J170" s="424"/>
    </row>
    <row r="171" spans="7:10" ht="23.25" customHeight="1" x14ac:dyDescent="0.25">
      <c r="G171" s="422" t="str">
        <f>+IF(LEN('OSNOVNA PLAČA'!B171)&gt;0,'OSNOVNA PLAČA'!B171,"")</f>
        <v>A162</v>
      </c>
      <c r="H171" s="423"/>
      <c r="I171" s="423">
        <f ca="1">IF(LEN('4'!B177)&gt;0,'4'!L177,"")</f>
        <v>0</v>
      </c>
      <c r="J171" s="424"/>
    </row>
    <row r="172" spans="7:10" ht="23.25" customHeight="1" x14ac:dyDescent="0.25">
      <c r="G172" s="422" t="str">
        <f>+IF(LEN('OSNOVNA PLAČA'!B172)&gt;0,'OSNOVNA PLAČA'!B172,"")</f>
        <v>A163</v>
      </c>
      <c r="H172" s="423"/>
      <c r="I172" s="423">
        <f ca="1">IF(LEN('4'!B178)&gt;0,'4'!L178,"")</f>
        <v>0</v>
      </c>
      <c r="J172" s="424"/>
    </row>
    <row r="173" spans="7:10" ht="23.25" customHeight="1" x14ac:dyDescent="0.25">
      <c r="G173" s="422" t="str">
        <f>+IF(LEN('OSNOVNA PLAČA'!B173)&gt;0,'OSNOVNA PLAČA'!B173,"")</f>
        <v>A164</v>
      </c>
      <c r="H173" s="423"/>
      <c r="I173" s="423">
        <f ca="1">IF(LEN('4'!B179)&gt;0,'4'!L179,"")</f>
        <v>0</v>
      </c>
      <c r="J173" s="424"/>
    </row>
    <row r="174" spans="7:10" ht="23.25" customHeight="1" x14ac:dyDescent="0.25">
      <c r="G174" s="422" t="str">
        <f>+IF(LEN('OSNOVNA PLAČA'!B174)&gt;0,'OSNOVNA PLAČA'!B174,"")</f>
        <v>A165</v>
      </c>
      <c r="H174" s="423"/>
      <c r="I174" s="423">
        <f ca="1">IF(LEN('4'!B180)&gt;0,'4'!L180,"")</f>
        <v>0</v>
      </c>
      <c r="J174" s="424"/>
    </row>
    <row r="175" spans="7:10" ht="23.25" customHeight="1" x14ac:dyDescent="0.25">
      <c r="G175" s="422" t="str">
        <f>+IF(LEN('OSNOVNA PLAČA'!B175)&gt;0,'OSNOVNA PLAČA'!B175,"")</f>
        <v>A166</v>
      </c>
      <c r="H175" s="423"/>
      <c r="I175" s="423">
        <f ca="1">IF(LEN('4'!B181)&gt;0,'4'!L181,"")</f>
        <v>0</v>
      </c>
      <c r="J175" s="424"/>
    </row>
    <row r="176" spans="7:10" ht="23.25" customHeight="1" x14ac:dyDescent="0.25">
      <c r="G176" s="422" t="str">
        <f>+IF(LEN('OSNOVNA PLAČA'!B176)&gt;0,'OSNOVNA PLAČA'!B176,"")</f>
        <v>A167</v>
      </c>
      <c r="H176" s="423"/>
      <c r="I176" s="423">
        <f ca="1">IF(LEN('4'!B182)&gt;0,'4'!L182,"")</f>
        <v>0</v>
      </c>
      <c r="J176" s="424"/>
    </row>
    <row r="177" spans="7:10" ht="23.25" customHeight="1" x14ac:dyDescent="0.25">
      <c r="G177" s="422" t="str">
        <f>+IF(LEN('OSNOVNA PLAČA'!B177)&gt;0,'OSNOVNA PLAČA'!B177,"")</f>
        <v>A168</v>
      </c>
      <c r="H177" s="423"/>
      <c r="I177" s="423">
        <f ca="1">IF(LEN('4'!B183)&gt;0,'4'!L183,"")</f>
        <v>0</v>
      </c>
      <c r="J177" s="424"/>
    </row>
    <row r="178" spans="7:10" ht="23.25" customHeight="1" x14ac:dyDescent="0.25">
      <c r="G178" s="422" t="str">
        <f>+IF(LEN('OSNOVNA PLAČA'!B178)&gt;0,'OSNOVNA PLAČA'!B178,"")</f>
        <v>A169</v>
      </c>
      <c r="H178" s="423"/>
      <c r="I178" s="423">
        <f ca="1">IF(LEN('4'!B184)&gt;0,'4'!L184,"")</f>
        <v>0</v>
      </c>
      <c r="J178" s="424"/>
    </row>
    <row r="179" spans="7:10" ht="23.25" customHeight="1" x14ac:dyDescent="0.25">
      <c r="G179" s="422" t="str">
        <f>+IF(LEN('OSNOVNA PLAČA'!B179)&gt;0,'OSNOVNA PLAČA'!B179,"")</f>
        <v>A170</v>
      </c>
      <c r="H179" s="423"/>
      <c r="I179" s="423">
        <f ca="1">IF(LEN('4'!B185)&gt;0,'4'!L185,"")</f>
        <v>0</v>
      </c>
      <c r="J179" s="424"/>
    </row>
    <row r="180" spans="7:10" ht="23.25" customHeight="1" x14ac:dyDescent="0.25">
      <c r="G180" s="422" t="str">
        <f>+IF(LEN('OSNOVNA PLAČA'!B180)&gt;0,'OSNOVNA PLAČA'!B180,"")</f>
        <v>A171</v>
      </c>
      <c r="H180" s="423"/>
      <c r="I180" s="423">
        <f ca="1">IF(LEN('4'!B186)&gt;0,'4'!L186,"")</f>
        <v>0</v>
      </c>
      <c r="J180" s="424"/>
    </row>
    <row r="181" spans="7:10" ht="23.25" customHeight="1" x14ac:dyDescent="0.25">
      <c r="G181" s="422" t="str">
        <f>+IF(LEN('OSNOVNA PLAČA'!B181)&gt;0,'OSNOVNA PLAČA'!B181,"")</f>
        <v>A172</v>
      </c>
      <c r="H181" s="423"/>
      <c r="I181" s="423">
        <f ca="1">IF(LEN('4'!B187)&gt;0,'4'!L187,"")</f>
        <v>0</v>
      </c>
      <c r="J181" s="424"/>
    </row>
    <row r="182" spans="7:10" ht="23.25" customHeight="1" x14ac:dyDescent="0.25">
      <c r="G182" s="422" t="str">
        <f>+IF(LEN('OSNOVNA PLAČA'!B182)&gt;0,'OSNOVNA PLAČA'!B182,"")</f>
        <v>A173</v>
      </c>
      <c r="H182" s="423"/>
      <c r="I182" s="423">
        <f ca="1">IF(LEN('4'!B188)&gt;0,'4'!L188,"")</f>
        <v>0</v>
      </c>
      <c r="J182" s="424"/>
    </row>
    <row r="183" spans="7:10" ht="23.25" customHeight="1" x14ac:dyDescent="0.25">
      <c r="G183" s="422" t="str">
        <f>+IF(LEN('OSNOVNA PLAČA'!B183)&gt;0,'OSNOVNA PLAČA'!B183,"")</f>
        <v>A174</v>
      </c>
      <c r="H183" s="423"/>
      <c r="I183" s="423">
        <f ca="1">IF(LEN('4'!B189)&gt;0,'4'!L189,"")</f>
        <v>0</v>
      </c>
      <c r="J183" s="424"/>
    </row>
    <row r="184" spans="7:10" ht="23.25" customHeight="1" x14ac:dyDescent="0.25">
      <c r="G184" s="422" t="str">
        <f>+IF(LEN('OSNOVNA PLAČA'!B184)&gt;0,'OSNOVNA PLAČA'!B184,"")</f>
        <v>A175</v>
      </c>
      <c r="H184" s="423"/>
      <c r="I184" s="423">
        <f ca="1">IF(LEN('4'!B190)&gt;0,'4'!L190,"")</f>
        <v>0</v>
      </c>
      <c r="J184" s="424"/>
    </row>
    <row r="185" spans="7:10" ht="23.25" customHeight="1" x14ac:dyDescent="0.25">
      <c r="G185" s="422" t="str">
        <f>+IF(LEN('OSNOVNA PLAČA'!B185)&gt;0,'OSNOVNA PLAČA'!B185,"")</f>
        <v>A176</v>
      </c>
      <c r="H185" s="423"/>
      <c r="I185" s="423">
        <f ca="1">IF(LEN('4'!B191)&gt;0,'4'!L191,"")</f>
        <v>0</v>
      </c>
      <c r="J185" s="424"/>
    </row>
    <row r="186" spans="7:10" ht="23.25" customHeight="1" x14ac:dyDescent="0.25">
      <c r="G186" s="422" t="str">
        <f>+IF(LEN('OSNOVNA PLAČA'!B186)&gt;0,'OSNOVNA PLAČA'!B186,"")</f>
        <v>A177</v>
      </c>
      <c r="H186" s="423"/>
      <c r="I186" s="423">
        <f ca="1">IF(LEN('4'!B192)&gt;0,'4'!L192,"")</f>
        <v>0</v>
      </c>
      <c r="J186" s="424"/>
    </row>
    <row r="187" spans="7:10" ht="23.25" customHeight="1" x14ac:dyDescent="0.25">
      <c r="G187" s="422" t="str">
        <f>+IF(LEN('OSNOVNA PLAČA'!B187)&gt;0,'OSNOVNA PLAČA'!B187,"")</f>
        <v>A178</v>
      </c>
      <c r="H187" s="423"/>
      <c r="I187" s="423">
        <f ca="1">IF(LEN('4'!B193)&gt;0,'4'!L193,"")</f>
        <v>0</v>
      </c>
      <c r="J187" s="424"/>
    </row>
    <row r="188" spans="7:10" ht="23.25" customHeight="1" x14ac:dyDescent="0.25">
      <c r="G188" s="422" t="str">
        <f>+IF(LEN('OSNOVNA PLAČA'!B188)&gt;0,'OSNOVNA PLAČA'!B188,"")</f>
        <v>A179</v>
      </c>
      <c r="H188" s="423"/>
      <c r="I188" s="423">
        <f ca="1">IF(LEN('4'!B194)&gt;0,'4'!L194,"")</f>
        <v>0</v>
      </c>
      <c r="J188" s="424"/>
    </row>
    <row r="189" spans="7:10" ht="23.25" customHeight="1" x14ac:dyDescent="0.25">
      <c r="G189" s="422" t="str">
        <f>+IF(LEN('OSNOVNA PLAČA'!B189)&gt;0,'OSNOVNA PLAČA'!B189,"")</f>
        <v>A180</v>
      </c>
      <c r="H189" s="423"/>
      <c r="I189" s="423">
        <f ca="1">IF(LEN('4'!B195)&gt;0,'4'!L195,"")</f>
        <v>0</v>
      </c>
      <c r="J189" s="424"/>
    </row>
    <row r="190" spans="7:10" ht="23.25" customHeight="1" x14ac:dyDescent="0.25">
      <c r="G190" s="422" t="str">
        <f>+IF(LEN('OSNOVNA PLAČA'!B190)&gt;0,'OSNOVNA PLAČA'!B190,"")</f>
        <v>A181</v>
      </c>
      <c r="H190" s="423"/>
      <c r="I190" s="423">
        <f ca="1">IF(LEN('4'!B196)&gt;0,'4'!L196,"")</f>
        <v>0</v>
      </c>
      <c r="J190" s="424"/>
    </row>
    <row r="191" spans="7:10" ht="23.25" customHeight="1" x14ac:dyDescent="0.25">
      <c r="G191" s="422" t="str">
        <f>+IF(LEN('OSNOVNA PLAČA'!B191)&gt;0,'OSNOVNA PLAČA'!B191,"")</f>
        <v>A182</v>
      </c>
      <c r="H191" s="423"/>
      <c r="I191" s="423">
        <f ca="1">IF(LEN('4'!B197)&gt;0,'4'!L197,"")</f>
        <v>0</v>
      </c>
      <c r="J191" s="424"/>
    </row>
    <row r="192" spans="7:10" ht="23.25" customHeight="1" x14ac:dyDescent="0.25">
      <c r="G192" s="422" t="str">
        <f>+IF(LEN('OSNOVNA PLAČA'!B192)&gt;0,'OSNOVNA PLAČA'!B192,"")</f>
        <v>A183</v>
      </c>
      <c r="H192" s="423"/>
      <c r="I192" s="423">
        <f ca="1">IF(LEN('4'!B198)&gt;0,'4'!L198,"")</f>
        <v>0</v>
      </c>
      <c r="J192" s="424"/>
    </row>
    <row r="193" spans="7:10" ht="23.25" customHeight="1" x14ac:dyDescent="0.25">
      <c r="G193" s="422" t="str">
        <f>+IF(LEN('OSNOVNA PLAČA'!B193)&gt;0,'OSNOVNA PLAČA'!B193,"")</f>
        <v>A184</v>
      </c>
      <c r="H193" s="423"/>
      <c r="I193" s="423">
        <f ca="1">IF(LEN('4'!B199)&gt;0,'4'!L199,"")</f>
        <v>0</v>
      </c>
      <c r="J193" s="424"/>
    </row>
    <row r="194" spans="7:10" ht="23.25" customHeight="1" x14ac:dyDescent="0.25">
      <c r="G194" s="422" t="str">
        <f>+IF(LEN('OSNOVNA PLAČA'!B194)&gt;0,'OSNOVNA PLAČA'!B194,"")</f>
        <v>A185</v>
      </c>
      <c r="H194" s="423"/>
      <c r="I194" s="423">
        <f ca="1">IF(LEN('4'!B200)&gt;0,'4'!L200,"")</f>
        <v>0</v>
      </c>
      <c r="J194" s="424"/>
    </row>
    <row r="195" spans="7:10" ht="23.25" customHeight="1" x14ac:dyDescent="0.25">
      <c r="G195" s="422" t="str">
        <f>+IF(LEN('OSNOVNA PLAČA'!B195)&gt;0,'OSNOVNA PLAČA'!B195,"")</f>
        <v>A186</v>
      </c>
      <c r="H195" s="423"/>
      <c r="I195" s="423">
        <f ca="1">IF(LEN('4'!B201)&gt;0,'4'!L201,"")</f>
        <v>0</v>
      </c>
      <c r="J195" s="424"/>
    </row>
    <row r="196" spans="7:10" ht="23.25" customHeight="1" x14ac:dyDescent="0.25">
      <c r="G196" s="422" t="str">
        <f>+IF(LEN('OSNOVNA PLAČA'!B196)&gt;0,'OSNOVNA PLAČA'!B196,"")</f>
        <v>A187</v>
      </c>
      <c r="H196" s="423"/>
      <c r="I196" s="423">
        <f ca="1">IF(LEN('4'!B202)&gt;0,'4'!L202,"")</f>
        <v>0</v>
      </c>
      <c r="J196" s="424"/>
    </row>
    <row r="197" spans="7:10" ht="23.25" customHeight="1" x14ac:dyDescent="0.25">
      <c r="G197" s="422" t="str">
        <f>+IF(LEN('OSNOVNA PLAČA'!B197)&gt;0,'OSNOVNA PLAČA'!B197,"")</f>
        <v>A188</v>
      </c>
      <c r="H197" s="423"/>
      <c r="I197" s="423">
        <f ca="1">IF(LEN('4'!B203)&gt;0,'4'!L203,"")</f>
        <v>0</v>
      </c>
      <c r="J197" s="424"/>
    </row>
    <row r="198" spans="7:10" ht="23.25" customHeight="1" x14ac:dyDescent="0.25">
      <c r="G198" s="422" t="str">
        <f>+IF(LEN('OSNOVNA PLAČA'!B198)&gt;0,'OSNOVNA PLAČA'!B198,"")</f>
        <v>A189</v>
      </c>
      <c r="H198" s="423"/>
      <c r="I198" s="423">
        <f ca="1">IF(LEN('4'!B204)&gt;0,'4'!L204,"")</f>
        <v>0</v>
      </c>
      <c r="J198" s="424"/>
    </row>
    <row r="199" spans="7:10" ht="23.25" customHeight="1" x14ac:dyDescent="0.25">
      <c r="G199" s="422" t="str">
        <f>+IF(LEN('OSNOVNA PLAČA'!B199)&gt;0,'OSNOVNA PLAČA'!B199,"")</f>
        <v>A190</v>
      </c>
      <c r="H199" s="423"/>
      <c r="I199" s="423">
        <f ca="1">IF(LEN('4'!B205)&gt;0,'4'!L205,"")</f>
        <v>0</v>
      </c>
      <c r="J199" s="424"/>
    </row>
    <row r="200" spans="7:10" ht="23.25" customHeight="1" x14ac:dyDescent="0.25">
      <c r="G200" s="422" t="str">
        <f>+IF(LEN('OSNOVNA PLAČA'!B200)&gt;0,'OSNOVNA PLAČA'!B200,"")</f>
        <v>A191</v>
      </c>
      <c r="H200" s="423"/>
      <c r="I200" s="423">
        <f ca="1">IF(LEN('4'!B206)&gt;0,'4'!L206,"")</f>
        <v>0</v>
      </c>
      <c r="J200" s="424"/>
    </row>
    <row r="201" spans="7:10" ht="23.25" customHeight="1" x14ac:dyDescent="0.25">
      <c r="G201" s="422" t="str">
        <f>+IF(LEN('OSNOVNA PLAČA'!B201)&gt;0,'OSNOVNA PLAČA'!B201,"")</f>
        <v>A192</v>
      </c>
      <c r="H201" s="423"/>
      <c r="I201" s="423">
        <f ca="1">IF(LEN('4'!B207)&gt;0,'4'!L207,"")</f>
        <v>0</v>
      </c>
      <c r="J201" s="424"/>
    </row>
    <row r="202" spans="7:10" ht="23.25" customHeight="1" x14ac:dyDescent="0.25">
      <c r="G202" s="422" t="str">
        <f>+IF(LEN('OSNOVNA PLAČA'!B202)&gt;0,'OSNOVNA PLAČA'!B202,"")</f>
        <v>A193</v>
      </c>
      <c r="H202" s="423"/>
      <c r="I202" s="423">
        <f ca="1">IF(LEN('4'!B208)&gt;0,'4'!L208,"")</f>
        <v>0</v>
      </c>
      <c r="J202" s="424"/>
    </row>
    <row r="203" spans="7:10" ht="23.25" customHeight="1" x14ac:dyDescent="0.25">
      <c r="G203" s="422" t="str">
        <f>+IF(LEN('OSNOVNA PLAČA'!B203)&gt;0,'OSNOVNA PLAČA'!B203,"")</f>
        <v>A194</v>
      </c>
      <c r="H203" s="423"/>
      <c r="I203" s="423">
        <f ca="1">IF(LEN('4'!B209)&gt;0,'4'!L209,"")</f>
        <v>0</v>
      </c>
      <c r="J203" s="424"/>
    </row>
    <row r="204" spans="7:10" ht="23.25" customHeight="1" x14ac:dyDescent="0.25">
      <c r="G204" s="422" t="str">
        <f>+IF(LEN('OSNOVNA PLAČA'!B204)&gt;0,'OSNOVNA PLAČA'!B204,"")</f>
        <v>A195</v>
      </c>
      <c r="H204" s="423"/>
      <c r="I204" s="423">
        <f ca="1">IF(LEN('4'!B210)&gt;0,'4'!L210,"")</f>
        <v>0</v>
      </c>
      <c r="J204" s="424"/>
    </row>
    <row r="205" spans="7:10" ht="23.25" customHeight="1" x14ac:dyDescent="0.25">
      <c r="G205" s="422" t="str">
        <f>+IF(LEN('OSNOVNA PLAČA'!B205)&gt;0,'OSNOVNA PLAČA'!B205,"")</f>
        <v>A196</v>
      </c>
      <c r="H205" s="423"/>
      <c r="I205" s="423">
        <f ca="1">IF(LEN('4'!B211)&gt;0,'4'!L211,"")</f>
        <v>0</v>
      </c>
      <c r="J205" s="424"/>
    </row>
    <row r="206" spans="7:10" ht="23.25" customHeight="1" x14ac:dyDescent="0.25">
      <c r="G206" s="422" t="str">
        <f>+IF(LEN('OSNOVNA PLAČA'!B206)&gt;0,'OSNOVNA PLAČA'!B206,"")</f>
        <v>A197</v>
      </c>
      <c r="H206" s="423"/>
      <c r="I206" s="423">
        <f ca="1">IF(LEN('4'!B212)&gt;0,'4'!L212,"")</f>
        <v>0</v>
      </c>
      <c r="J206" s="424"/>
    </row>
    <row r="207" spans="7:10" ht="23.25" customHeight="1" x14ac:dyDescent="0.25">
      <c r="G207" s="422" t="str">
        <f>+IF(LEN('OSNOVNA PLAČA'!B207)&gt;0,'OSNOVNA PLAČA'!B207,"")</f>
        <v>A198</v>
      </c>
      <c r="H207" s="423"/>
      <c r="I207" s="423">
        <f ca="1">IF(LEN('4'!B213)&gt;0,'4'!L213,"")</f>
        <v>0</v>
      </c>
      <c r="J207" s="424"/>
    </row>
    <row r="208" spans="7:10" ht="23.25" customHeight="1" x14ac:dyDescent="0.25">
      <c r="G208" s="422" t="str">
        <f>+IF(LEN('OSNOVNA PLAČA'!B208)&gt;0,'OSNOVNA PLAČA'!B208,"")</f>
        <v>A199</v>
      </c>
      <c r="H208" s="423"/>
      <c r="I208" s="423">
        <f ca="1">IF(LEN('4'!B214)&gt;0,'4'!L214,"")</f>
        <v>0</v>
      </c>
      <c r="J208" s="424"/>
    </row>
    <row r="209" spans="7:10" ht="23.25" customHeight="1" x14ac:dyDescent="0.25">
      <c r="G209" s="422" t="str">
        <f>+IF(LEN('OSNOVNA PLAČA'!B209)&gt;0,'OSNOVNA PLAČA'!B209,"")</f>
        <v>A200</v>
      </c>
      <c r="H209" s="423"/>
      <c r="I209" s="423">
        <f ca="1">IF(LEN('4'!B215)&gt;0,'4'!L215,"")</f>
        <v>0</v>
      </c>
      <c r="J209" s="424"/>
    </row>
    <row r="210" spans="7:10" ht="23.25" customHeight="1" x14ac:dyDescent="0.25">
      <c r="G210" s="422" t="str">
        <f>+IF(LEN('OSNOVNA PLAČA'!B210)&gt;0,'OSNOVNA PLAČA'!B210,"")</f>
        <v>A201</v>
      </c>
      <c r="H210" s="423"/>
      <c r="I210" s="423">
        <f ca="1">IF(LEN('4'!B216)&gt;0,'4'!L216,"")</f>
        <v>0</v>
      </c>
      <c r="J210" s="424"/>
    </row>
    <row r="211" spans="7:10" ht="23.25" customHeight="1" x14ac:dyDescent="0.25">
      <c r="G211" s="422" t="str">
        <f>+IF(LEN('OSNOVNA PLAČA'!B211)&gt;0,'OSNOVNA PLAČA'!B211,"")</f>
        <v>A202</v>
      </c>
      <c r="H211" s="423"/>
      <c r="I211" s="423">
        <f ca="1">IF(LEN('4'!B217)&gt;0,'4'!L217,"")</f>
        <v>0</v>
      </c>
      <c r="J211" s="424"/>
    </row>
    <row r="212" spans="7:10" ht="23.25" customHeight="1" x14ac:dyDescent="0.25">
      <c r="G212" s="422" t="str">
        <f>+IF(LEN('OSNOVNA PLAČA'!B212)&gt;0,'OSNOVNA PLAČA'!B212,"")</f>
        <v>A203</v>
      </c>
      <c r="H212" s="423"/>
      <c r="I212" s="423">
        <f ca="1">IF(LEN('4'!B218)&gt;0,'4'!L218,"")</f>
        <v>0</v>
      </c>
      <c r="J212" s="424"/>
    </row>
    <row r="213" spans="7:10" ht="23.25" customHeight="1" x14ac:dyDescent="0.25">
      <c r="G213" s="422" t="str">
        <f>+IF(LEN('OSNOVNA PLAČA'!B213)&gt;0,'OSNOVNA PLAČA'!B213,"")</f>
        <v>A204</v>
      </c>
      <c r="H213" s="423"/>
      <c r="I213" s="423">
        <f ca="1">IF(LEN('4'!B219)&gt;0,'4'!L219,"")</f>
        <v>0</v>
      </c>
      <c r="J213" s="424"/>
    </row>
    <row r="214" spans="7:10" ht="23.25" customHeight="1" x14ac:dyDescent="0.25">
      <c r="G214" s="422" t="str">
        <f>+IF(LEN('OSNOVNA PLAČA'!B214)&gt;0,'OSNOVNA PLAČA'!B214,"")</f>
        <v>A205</v>
      </c>
      <c r="H214" s="423"/>
      <c r="I214" s="423">
        <f ca="1">IF(LEN('4'!B220)&gt;0,'4'!L220,"")</f>
        <v>0</v>
      </c>
      <c r="J214" s="424"/>
    </row>
    <row r="215" spans="7:10" ht="23.25" customHeight="1" x14ac:dyDescent="0.25">
      <c r="G215" s="422" t="str">
        <f>+IF(LEN('OSNOVNA PLAČA'!B215)&gt;0,'OSNOVNA PLAČA'!B215,"")</f>
        <v>A206</v>
      </c>
      <c r="H215" s="423"/>
      <c r="I215" s="423">
        <f ca="1">IF(LEN('4'!B221)&gt;0,'4'!L221,"")</f>
        <v>0</v>
      </c>
      <c r="J215" s="424"/>
    </row>
    <row r="216" spans="7:10" ht="23.25" customHeight="1" x14ac:dyDescent="0.25">
      <c r="G216" s="422" t="str">
        <f>+IF(LEN('OSNOVNA PLAČA'!B216)&gt;0,'OSNOVNA PLAČA'!B216,"")</f>
        <v>A207</v>
      </c>
      <c r="H216" s="423"/>
      <c r="I216" s="423">
        <f ca="1">IF(LEN('4'!B222)&gt;0,'4'!L222,"")</f>
        <v>0</v>
      </c>
      <c r="J216" s="424"/>
    </row>
    <row r="217" spans="7:10" ht="23.25" customHeight="1" x14ac:dyDescent="0.25">
      <c r="G217" s="422" t="str">
        <f>+IF(LEN('OSNOVNA PLAČA'!B217)&gt;0,'OSNOVNA PLAČA'!B217,"")</f>
        <v>A208</v>
      </c>
      <c r="H217" s="423"/>
      <c r="I217" s="423">
        <f ca="1">IF(LEN('4'!B223)&gt;0,'4'!L223,"")</f>
        <v>0</v>
      </c>
      <c r="J217" s="424"/>
    </row>
    <row r="218" spans="7:10" ht="23.25" customHeight="1" x14ac:dyDescent="0.25">
      <c r="G218" s="422" t="str">
        <f>+IF(LEN('OSNOVNA PLAČA'!B218)&gt;0,'OSNOVNA PLAČA'!B218,"")</f>
        <v>A209</v>
      </c>
      <c r="H218" s="423"/>
      <c r="I218" s="423">
        <f ca="1">IF(LEN('4'!B224)&gt;0,'4'!L224,"")</f>
        <v>0</v>
      </c>
      <c r="J218" s="424"/>
    </row>
    <row r="219" spans="7:10" ht="23.25" customHeight="1" x14ac:dyDescent="0.25">
      <c r="G219" s="422" t="str">
        <f>+IF(LEN('OSNOVNA PLAČA'!B219)&gt;0,'OSNOVNA PLAČA'!B219,"")</f>
        <v>A210</v>
      </c>
      <c r="H219" s="423"/>
      <c r="I219" s="423">
        <f ca="1">IF(LEN('4'!B225)&gt;0,'4'!L225,"")</f>
        <v>0</v>
      </c>
      <c r="J219" s="424"/>
    </row>
    <row r="220" spans="7:10" ht="23.25" customHeight="1" x14ac:dyDescent="0.25">
      <c r="G220" s="422" t="str">
        <f>+IF(LEN('OSNOVNA PLAČA'!B220)&gt;0,'OSNOVNA PLAČA'!B220,"")</f>
        <v>A211</v>
      </c>
      <c r="H220" s="423"/>
      <c r="I220" s="423">
        <f ca="1">IF(LEN('4'!B226)&gt;0,'4'!L226,"")</f>
        <v>0</v>
      </c>
      <c r="J220" s="424"/>
    </row>
    <row r="221" spans="7:10" ht="23.25" customHeight="1" x14ac:dyDescent="0.25">
      <c r="G221" s="422" t="str">
        <f>+IF(LEN('OSNOVNA PLAČA'!B221)&gt;0,'OSNOVNA PLAČA'!B221,"")</f>
        <v>A212</v>
      </c>
      <c r="H221" s="423"/>
      <c r="I221" s="423">
        <f ca="1">IF(LEN('4'!B227)&gt;0,'4'!L227,"")</f>
        <v>0</v>
      </c>
      <c r="J221" s="424"/>
    </row>
    <row r="222" spans="7:10" ht="23.25" customHeight="1" x14ac:dyDescent="0.25">
      <c r="G222" s="422" t="str">
        <f>+IF(LEN('OSNOVNA PLAČA'!B222)&gt;0,'OSNOVNA PLAČA'!B222,"")</f>
        <v>A213</v>
      </c>
      <c r="H222" s="423"/>
      <c r="I222" s="423">
        <f ca="1">IF(LEN('4'!B228)&gt;0,'4'!L228,"")</f>
        <v>0</v>
      </c>
      <c r="J222" s="424"/>
    </row>
    <row r="223" spans="7:10" ht="23.25" customHeight="1" x14ac:dyDescent="0.25">
      <c r="G223" s="422" t="str">
        <f>+IF(LEN('OSNOVNA PLAČA'!B223)&gt;0,'OSNOVNA PLAČA'!B223,"")</f>
        <v>A214</v>
      </c>
      <c r="H223" s="423"/>
      <c r="I223" s="423">
        <f ca="1">IF(LEN('4'!B229)&gt;0,'4'!L229,"")</f>
        <v>0</v>
      </c>
      <c r="J223" s="424"/>
    </row>
    <row r="224" spans="7:10" ht="23.25" customHeight="1" x14ac:dyDescent="0.25">
      <c r="G224" s="422" t="str">
        <f>+IF(LEN('OSNOVNA PLAČA'!B224)&gt;0,'OSNOVNA PLAČA'!B224,"")</f>
        <v>A215</v>
      </c>
      <c r="H224" s="423"/>
      <c r="I224" s="423">
        <f ca="1">IF(LEN('4'!B230)&gt;0,'4'!L230,"")</f>
        <v>0</v>
      </c>
      <c r="J224" s="424"/>
    </row>
    <row r="225" spans="7:10" ht="23.25" customHeight="1" x14ac:dyDescent="0.25">
      <c r="G225" s="422" t="str">
        <f>+IF(LEN('OSNOVNA PLAČA'!B225)&gt;0,'OSNOVNA PLAČA'!B225,"")</f>
        <v>A216</v>
      </c>
      <c r="H225" s="423"/>
      <c r="I225" s="423">
        <f ca="1">IF(LEN('4'!B231)&gt;0,'4'!L231,"")</f>
        <v>0</v>
      </c>
      <c r="J225" s="424"/>
    </row>
    <row r="226" spans="7:10" ht="23.25" customHeight="1" x14ac:dyDescent="0.25">
      <c r="G226" s="422" t="str">
        <f>+IF(LEN('OSNOVNA PLAČA'!B226)&gt;0,'OSNOVNA PLAČA'!B226,"")</f>
        <v>A217</v>
      </c>
      <c r="H226" s="423"/>
      <c r="I226" s="423">
        <f ca="1">IF(LEN('4'!B232)&gt;0,'4'!L232,"")</f>
        <v>0</v>
      </c>
      <c r="J226" s="424"/>
    </row>
    <row r="227" spans="7:10" ht="23.25" customHeight="1" x14ac:dyDescent="0.25">
      <c r="G227" s="422" t="str">
        <f>+IF(LEN('OSNOVNA PLAČA'!B227)&gt;0,'OSNOVNA PLAČA'!B227,"")</f>
        <v>A218</v>
      </c>
      <c r="H227" s="423"/>
      <c r="I227" s="423">
        <f ca="1">IF(LEN('4'!B233)&gt;0,'4'!L233,"")</f>
        <v>0</v>
      </c>
      <c r="J227" s="424"/>
    </row>
    <row r="228" spans="7:10" ht="23.25" customHeight="1" x14ac:dyDescent="0.25">
      <c r="G228" s="422" t="str">
        <f>+IF(LEN('OSNOVNA PLAČA'!B228)&gt;0,'OSNOVNA PLAČA'!B228,"")</f>
        <v>A219</v>
      </c>
      <c r="H228" s="423"/>
      <c r="I228" s="423">
        <f ca="1">IF(LEN('4'!B234)&gt;0,'4'!L234,"")</f>
        <v>0</v>
      </c>
      <c r="J228" s="424"/>
    </row>
    <row r="229" spans="7:10" ht="23.25" customHeight="1" x14ac:dyDescent="0.25">
      <c r="G229" s="422" t="str">
        <f>+IF(LEN('OSNOVNA PLAČA'!B229)&gt;0,'OSNOVNA PLAČA'!B229,"")</f>
        <v>A220</v>
      </c>
      <c r="H229" s="423"/>
      <c r="I229" s="423">
        <f ca="1">IF(LEN('4'!B235)&gt;0,'4'!L235,"")</f>
        <v>0</v>
      </c>
      <c r="J229" s="424"/>
    </row>
    <row r="230" spans="7:10" ht="23.25" customHeight="1" x14ac:dyDescent="0.25">
      <c r="G230" s="422" t="str">
        <f>+IF(LEN('OSNOVNA PLAČA'!B230)&gt;0,'OSNOVNA PLAČA'!B230,"")</f>
        <v>A221</v>
      </c>
      <c r="H230" s="423"/>
      <c r="I230" s="423">
        <f ca="1">IF(LEN('4'!B236)&gt;0,'4'!L236,"")</f>
        <v>0</v>
      </c>
      <c r="J230" s="424"/>
    </row>
    <row r="231" spans="7:10" ht="23.25" customHeight="1" x14ac:dyDescent="0.25">
      <c r="G231" s="422" t="str">
        <f>+IF(LEN('OSNOVNA PLAČA'!B231)&gt;0,'OSNOVNA PLAČA'!B231,"")</f>
        <v>A222</v>
      </c>
      <c r="H231" s="423"/>
      <c r="I231" s="423">
        <f ca="1">IF(LEN('4'!B237)&gt;0,'4'!L237,"")</f>
        <v>0</v>
      </c>
      <c r="J231" s="424"/>
    </row>
    <row r="232" spans="7:10" ht="23.25" customHeight="1" x14ac:dyDescent="0.25">
      <c r="G232" s="422" t="str">
        <f>+IF(LEN('OSNOVNA PLAČA'!B232)&gt;0,'OSNOVNA PLAČA'!B232,"")</f>
        <v>A223</v>
      </c>
      <c r="H232" s="423"/>
      <c r="I232" s="423">
        <f ca="1">IF(LEN('4'!B238)&gt;0,'4'!L238,"")</f>
        <v>0</v>
      </c>
      <c r="J232" s="424"/>
    </row>
    <row r="233" spans="7:10" ht="23.25" customHeight="1" x14ac:dyDescent="0.25">
      <c r="G233" s="422" t="str">
        <f>+IF(LEN('OSNOVNA PLAČA'!B233)&gt;0,'OSNOVNA PLAČA'!B233,"")</f>
        <v>A224</v>
      </c>
      <c r="H233" s="423"/>
      <c r="I233" s="423">
        <f ca="1">IF(LEN('4'!B239)&gt;0,'4'!L239,"")</f>
        <v>0</v>
      </c>
      <c r="J233" s="424"/>
    </row>
    <row r="234" spans="7:10" ht="23.25" customHeight="1" x14ac:dyDescent="0.25">
      <c r="G234" s="422" t="str">
        <f>+IF(LEN('OSNOVNA PLAČA'!B234)&gt;0,'OSNOVNA PLAČA'!B234,"")</f>
        <v>A225</v>
      </c>
      <c r="H234" s="423"/>
      <c r="I234" s="423">
        <f ca="1">IF(LEN('4'!B240)&gt;0,'4'!L240,"")</f>
        <v>0</v>
      </c>
      <c r="J234" s="424"/>
    </row>
    <row r="235" spans="7:10" ht="23.25" customHeight="1" x14ac:dyDescent="0.25">
      <c r="G235" s="422" t="str">
        <f>+IF(LEN('OSNOVNA PLAČA'!B235)&gt;0,'OSNOVNA PLAČA'!B235,"")</f>
        <v>A226</v>
      </c>
      <c r="H235" s="423"/>
      <c r="I235" s="423">
        <f ca="1">IF(LEN('4'!B241)&gt;0,'4'!L241,"")</f>
        <v>0</v>
      </c>
      <c r="J235" s="424"/>
    </row>
    <row r="236" spans="7:10" ht="23.25" customHeight="1" x14ac:dyDescent="0.25">
      <c r="G236" s="422" t="str">
        <f>+IF(LEN('OSNOVNA PLAČA'!B236)&gt;0,'OSNOVNA PLAČA'!B236,"")</f>
        <v>A227</v>
      </c>
      <c r="H236" s="423"/>
      <c r="I236" s="423">
        <f ca="1">IF(LEN('4'!B242)&gt;0,'4'!L242,"")</f>
        <v>0</v>
      </c>
      <c r="J236" s="424"/>
    </row>
    <row r="237" spans="7:10" ht="23.25" customHeight="1" x14ac:dyDescent="0.25">
      <c r="G237" s="422" t="str">
        <f>+IF(LEN('OSNOVNA PLAČA'!B237)&gt;0,'OSNOVNA PLAČA'!B237,"")</f>
        <v>A228</v>
      </c>
      <c r="H237" s="423"/>
      <c r="I237" s="423">
        <f ca="1">IF(LEN('4'!B243)&gt;0,'4'!L243,"")</f>
        <v>0</v>
      </c>
      <c r="J237" s="424"/>
    </row>
    <row r="238" spans="7:10" ht="23.25" customHeight="1" x14ac:dyDescent="0.25">
      <c r="G238" s="422" t="str">
        <f>+IF(LEN('OSNOVNA PLAČA'!B238)&gt;0,'OSNOVNA PLAČA'!B238,"")</f>
        <v>A229</v>
      </c>
      <c r="H238" s="423"/>
      <c r="I238" s="423">
        <f ca="1">IF(LEN('4'!B244)&gt;0,'4'!L244,"")</f>
        <v>0</v>
      </c>
      <c r="J238" s="424"/>
    </row>
    <row r="239" spans="7:10" ht="23.25" customHeight="1" x14ac:dyDescent="0.25">
      <c r="G239" s="422" t="str">
        <f>+IF(LEN('OSNOVNA PLAČA'!B239)&gt;0,'OSNOVNA PLAČA'!B239,"")</f>
        <v>A230</v>
      </c>
      <c r="H239" s="423"/>
      <c r="I239" s="423">
        <f ca="1">IF(LEN('4'!B245)&gt;0,'4'!L245,"")</f>
        <v>0</v>
      </c>
      <c r="J239" s="424"/>
    </row>
    <row r="240" spans="7:10" ht="23.25" customHeight="1" x14ac:dyDescent="0.25">
      <c r="G240" s="422" t="str">
        <f>+IF(LEN('OSNOVNA PLAČA'!B240)&gt;0,'OSNOVNA PLAČA'!B240,"")</f>
        <v>A231</v>
      </c>
      <c r="H240" s="423"/>
      <c r="I240" s="423">
        <f ca="1">IF(LEN('4'!B246)&gt;0,'4'!L246,"")</f>
        <v>0</v>
      </c>
      <c r="J240" s="424"/>
    </row>
    <row r="241" spans="7:10" ht="23.25" customHeight="1" x14ac:dyDescent="0.25">
      <c r="G241" s="422" t="str">
        <f>+IF(LEN('OSNOVNA PLAČA'!B241)&gt;0,'OSNOVNA PLAČA'!B241,"")</f>
        <v>A232</v>
      </c>
      <c r="H241" s="423"/>
      <c r="I241" s="423">
        <f ca="1">IF(LEN('4'!B247)&gt;0,'4'!L247,"")</f>
        <v>0</v>
      </c>
      <c r="J241" s="424"/>
    </row>
    <row r="242" spans="7:10" ht="23.25" customHeight="1" x14ac:dyDescent="0.25">
      <c r="G242" s="422" t="str">
        <f>+IF(LEN('OSNOVNA PLAČA'!B242)&gt;0,'OSNOVNA PLAČA'!B242,"")</f>
        <v>A233</v>
      </c>
      <c r="H242" s="423"/>
      <c r="I242" s="423">
        <f ca="1">IF(LEN('4'!B248)&gt;0,'4'!L248,"")</f>
        <v>0</v>
      </c>
      <c r="J242" s="424"/>
    </row>
    <row r="243" spans="7:10" ht="23.25" customHeight="1" x14ac:dyDescent="0.25">
      <c r="G243" s="422" t="str">
        <f>+IF(LEN('OSNOVNA PLAČA'!B243)&gt;0,'OSNOVNA PLAČA'!B243,"")</f>
        <v>A234</v>
      </c>
      <c r="H243" s="423"/>
      <c r="I243" s="423">
        <f ca="1">IF(LEN('4'!B249)&gt;0,'4'!L249,"")</f>
        <v>0</v>
      </c>
      <c r="J243" s="424"/>
    </row>
    <row r="244" spans="7:10" ht="23.25" customHeight="1" x14ac:dyDescent="0.25">
      <c r="G244" s="422" t="str">
        <f>+IF(LEN('OSNOVNA PLAČA'!B244)&gt;0,'OSNOVNA PLAČA'!B244,"")</f>
        <v>A235</v>
      </c>
      <c r="H244" s="423"/>
      <c r="I244" s="423">
        <f ca="1">IF(LEN('4'!B250)&gt;0,'4'!L250,"")</f>
        <v>0</v>
      </c>
      <c r="J244" s="424"/>
    </row>
    <row r="245" spans="7:10" ht="23.25" customHeight="1" x14ac:dyDescent="0.25">
      <c r="G245" s="422" t="str">
        <f>+IF(LEN('OSNOVNA PLAČA'!B245)&gt;0,'OSNOVNA PLAČA'!B245,"")</f>
        <v>A236</v>
      </c>
      <c r="H245" s="423"/>
      <c r="I245" s="423">
        <f ca="1">IF(LEN('4'!B251)&gt;0,'4'!L251,"")</f>
        <v>0</v>
      </c>
      <c r="J245" s="424"/>
    </row>
    <row r="246" spans="7:10" ht="23.25" customHeight="1" x14ac:dyDescent="0.25">
      <c r="G246" s="422" t="str">
        <f>+IF(LEN('OSNOVNA PLAČA'!B246)&gt;0,'OSNOVNA PLAČA'!B246,"")</f>
        <v>A237</v>
      </c>
      <c r="H246" s="423"/>
      <c r="I246" s="423">
        <f ca="1">IF(LEN('4'!B252)&gt;0,'4'!L252,"")</f>
        <v>0</v>
      </c>
      <c r="J246" s="424"/>
    </row>
    <row r="247" spans="7:10" ht="23.25" customHeight="1" x14ac:dyDescent="0.25">
      <c r="G247" s="422" t="str">
        <f>+IF(LEN('OSNOVNA PLAČA'!B247)&gt;0,'OSNOVNA PLAČA'!B247,"")</f>
        <v>A238</v>
      </c>
      <c r="H247" s="423"/>
      <c r="I247" s="423">
        <f ca="1">IF(LEN('4'!B253)&gt;0,'4'!L253,"")</f>
        <v>0</v>
      </c>
      <c r="J247" s="424"/>
    </row>
    <row r="248" spans="7:10" ht="23.25" customHeight="1" x14ac:dyDescent="0.25">
      <c r="G248" s="422" t="str">
        <f>+IF(LEN('OSNOVNA PLAČA'!B248)&gt;0,'OSNOVNA PLAČA'!B248,"")</f>
        <v>A239</v>
      </c>
      <c r="H248" s="423"/>
      <c r="I248" s="423">
        <f ca="1">IF(LEN('4'!B254)&gt;0,'4'!L254,"")</f>
        <v>0</v>
      </c>
      <c r="J248" s="424"/>
    </row>
    <row r="249" spans="7:10" ht="23.25" customHeight="1" x14ac:dyDescent="0.25">
      <c r="G249" s="422" t="str">
        <f>+IF(LEN('OSNOVNA PLAČA'!B249)&gt;0,'OSNOVNA PLAČA'!B249,"")</f>
        <v>A240</v>
      </c>
      <c r="H249" s="423"/>
      <c r="I249" s="423">
        <f ca="1">IF(LEN('4'!B255)&gt;0,'4'!L255,"")</f>
        <v>0</v>
      </c>
      <c r="J249" s="424"/>
    </row>
    <row r="250" spans="7:10" ht="23.25" customHeight="1" x14ac:dyDescent="0.25">
      <c r="G250" s="422" t="str">
        <f>+IF(LEN('OSNOVNA PLAČA'!B250)&gt;0,'OSNOVNA PLAČA'!B250,"")</f>
        <v>A241</v>
      </c>
      <c r="H250" s="423"/>
      <c r="I250" s="423">
        <f ca="1">IF(LEN('4'!B256)&gt;0,'4'!L256,"")</f>
        <v>0</v>
      </c>
      <c r="J250" s="424"/>
    </row>
    <row r="251" spans="7:10" ht="23.25" customHeight="1" x14ac:dyDescent="0.25">
      <c r="G251" s="422" t="str">
        <f>+IF(LEN('OSNOVNA PLAČA'!B251)&gt;0,'OSNOVNA PLAČA'!B251,"")</f>
        <v>A242</v>
      </c>
      <c r="H251" s="423"/>
      <c r="I251" s="423">
        <f ca="1">IF(LEN('4'!B257)&gt;0,'4'!L257,"")</f>
        <v>0</v>
      </c>
      <c r="J251" s="424"/>
    </row>
    <row r="252" spans="7:10" ht="23.25" customHeight="1" x14ac:dyDescent="0.25">
      <c r="G252" s="422" t="str">
        <f>+IF(LEN('OSNOVNA PLAČA'!B252)&gt;0,'OSNOVNA PLAČA'!B252,"")</f>
        <v>A243</v>
      </c>
      <c r="H252" s="423"/>
      <c r="I252" s="423">
        <f ca="1">IF(LEN('4'!B258)&gt;0,'4'!L258,"")</f>
        <v>0</v>
      </c>
      <c r="J252" s="424"/>
    </row>
    <row r="253" spans="7:10" ht="23.25" customHeight="1" x14ac:dyDescent="0.25">
      <c r="G253" s="422" t="str">
        <f>+IF(LEN('OSNOVNA PLAČA'!B253)&gt;0,'OSNOVNA PLAČA'!B253,"")</f>
        <v>A244</v>
      </c>
      <c r="H253" s="423"/>
      <c r="I253" s="423">
        <f ca="1">IF(LEN('4'!B259)&gt;0,'4'!L259,"")</f>
        <v>0</v>
      </c>
      <c r="J253" s="424"/>
    </row>
    <row r="254" spans="7:10" ht="23.25" customHeight="1" x14ac:dyDescent="0.25">
      <c r="G254" s="422" t="str">
        <f>+IF(LEN('OSNOVNA PLAČA'!B254)&gt;0,'OSNOVNA PLAČA'!B254,"")</f>
        <v>A245</v>
      </c>
      <c r="H254" s="423"/>
      <c r="I254" s="423">
        <f ca="1">IF(LEN('4'!B260)&gt;0,'4'!L260,"")</f>
        <v>0</v>
      </c>
      <c r="J254" s="424"/>
    </row>
    <row r="255" spans="7:10" ht="23.25" customHeight="1" x14ac:dyDescent="0.25">
      <c r="G255" s="422" t="str">
        <f>+IF(LEN('OSNOVNA PLAČA'!B255)&gt;0,'OSNOVNA PLAČA'!B255,"")</f>
        <v>A246</v>
      </c>
      <c r="H255" s="423"/>
      <c r="I255" s="423">
        <f ca="1">IF(LEN('4'!B261)&gt;0,'4'!L261,"")</f>
        <v>0</v>
      </c>
      <c r="J255" s="424"/>
    </row>
    <row r="256" spans="7:10" ht="23.25" customHeight="1" x14ac:dyDescent="0.25">
      <c r="G256" s="422" t="str">
        <f>+IF(LEN('OSNOVNA PLAČA'!B256)&gt;0,'OSNOVNA PLAČA'!B256,"")</f>
        <v>A247</v>
      </c>
      <c r="H256" s="423"/>
      <c r="I256" s="423">
        <f ca="1">IF(LEN('4'!B262)&gt;0,'4'!L262,"")</f>
        <v>0</v>
      </c>
      <c r="J256" s="424"/>
    </row>
    <row r="257" spans="7:10" ht="23.25" customHeight="1" x14ac:dyDescent="0.25">
      <c r="G257" s="422" t="str">
        <f>+IF(LEN('OSNOVNA PLAČA'!B257)&gt;0,'OSNOVNA PLAČA'!B257,"")</f>
        <v>A248</v>
      </c>
      <c r="H257" s="423"/>
      <c r="I257" s="423">
        <f ca="1">IF(LEN('4'!B263)&gt;0,'4'!L263,"")</f>
        <v>0</v>
      </c>
      <c r="J257" s="424"/>
    </row>
    <row r="258" spans="7:10" ht="23.25" customHeight="1" x14ac:dyDescent="0.25">
      <c r="G258" s="422" t="str">
        <f>+IF(LEN('OSNOVNA PLAČA'!B258)&gt;0,'OSNOVNA PLAČA'!B258,"")</f>
        <v>A249</v>
      </c>
      <c r="H258" s="423"/>
      <c r="I258" s="423">
        <f ca="1">IF(LEN('4'!B264)&gt;0,'4'!L264,"")</f>
        <v>0</v>
      </c>
      <c r="J258" s="424"/>
    </row>
    <row r="259" spans="7:10" ht="23.25" customHeight="1" thickBot="1" x14ac:dyDescent="0.3">
      <c r="G259" s="431" t="str">
        <f>+IF(LEN('OSNOVNA PLAČA'!B259)&gt;0,'OSNOVNA PLAČA'!B259,"")</f>
        <v>A250</v>
      </c>
      <c r="H259" s="432"/>
      <c r="I259" s="432">
        <f ca="1">IF(LEN('4'!B265)&gt;0,'4'!L265,"")</f>
        <v>0</v>
      </c>
      <c r="J259" s="433"/>
    </row>
  </sheetData>
  <mergeCells count="502">
    <mergeCell ref="G258:H258"/>
    <mergeCell ref="I258:J258"/>
    <mergeCell ref="G259:H259"/>
    <mergeCell ref="I259:J259"/>
    <mergeCell ref="G255:H255"/>
    <mergeCell ref="I255:J255"/>
    <mergeCell ref="G256:H256"/>
    <mergeCell ref="I256:J256"/>
    <mergeCell ref="G257:H257"/>
    <mergeCell ref="I257:J257"/>
    <mergeCell ref="G252:H252"/>
    <mergeCell ref="I252:J252"/>
    <mergeCell ref="G253:H253"/>
    <mergeCell ref="I253:J253"/>
    <mergeCell ref="G254:H254"/>
    <mergeCell ref="I254:J254"/>
    <mergeCell ref="G249:H249"/>
    <mergeCell ref="I249:J249"/>
    <mergeCell ref="G250:H250"/>
    <mergeCell ref="I250:J250"/>
    <mergeCell ref="G251:H251"/>
    <mergeCell ref="I251:J251"/>
    <mergeCell ref="G246:H246"/>
    <mergeCell ref="I246:J246"/>
    <mergeCell ref="G247:H247"/>
    <mergeCell ref="I247:J247"/>
    <mergeCell ref="G248:H248"/>
    <mergeCell ref="I248:J248"/>
    <mergeCell ref="G243:H243"/>
    <mergeCell ref="I243:J243"/>
    <mergeCell ref="G244:H244"/>
    <mergeCell ref="I244:J244"/>
    <mergeCell ref="G245:H245"/>
    <mergeCell ref="I245:J245"/>
    <mergeCell ref="G240:H240"/>
    <mergeCell ref="I240:J240"/>
    <mergeCell ref="G241:H241"/>
    <mergeCell ref="I241:J241"/>
    <mergeCell ref="G242:H242"/>
    <mergeCell ref="I242:J242"/>
    <mergeCell ref="G237:H237"/>
    <mergeCell ref="I237:J237"/>
    <mergeCell ref="G238:H238"/>
    <mergeCell ref="I238:J238"/>
    <mergeCell ref="G239:H239"/>
    <mergeCell ref="I239:J239"/>
    <mergeCell ref="G234:H234"/>
    <mergeCell ref="I234:J234"/>
    <mergeCell ref="G235:H235"/>
    <mergeCell ref="I235:J235"/>
    <mergeCell ref="G236:H236"/>
    <mergeCell ref="I236:J236"/>
    <mergeCell ref="G231:H231"/>
    <mergeCell ref="I231:J231"/>
    <mergeCell ref="G232:H232"/>
    <mergeCell ref="I232:J232"/>
    <mergeCell ref="G233:H233"/>
    <mergeCell ref="I233:J233"/>
    <mergeCell ref="G228:H228"/>
    <mergeCell ref="I228:J228"/>
    <mergeCell ref="G229:H229"/>
    <mergeCell ref="I229:J229"/>
    <mergeCell ref="G230:H230"/>
    <mergeCell ref="I230:J230"/>
    <mergeCell ref="G225:H225"/>
    <mergeCell ref="I225:J225"/>
    <mergeCell ref="G226:H226"/>
    <mergeCell ref="I226:J226"/>
    <mergeCell ref="G227:H227"/>
    <mergeCell ref="I227:J227"/>
    <mergeCell ref="G222:H222"/>
    <mergeCell ref="I222:J222"/>
    <mergeCell ref="G223:H223"/>
    <mergeCell ref="I223:J223"/>
    <mergeCell ref="G224:H224"/>
    <mergeCell ref="I224:J224"/>
    <mergeCell ref="G219:H219"/>
    <mergeCell ref="I219:J219"/>
    <mergeCell ref="G220:H220"/>
    <mergeCell ref="I220:J220"/>
    <mergeCell ref="G221:H221"/>
    <mergeCell ref="I221:J221"/>
    <mergeCell ref="G216:H216"/>
    <mergeCell ref="I216:J216"/>
    <mergeCell ref="G217:H217"/>
    <mergeCell ref="I217:J217"/>
    <mergeCell ref="G218:H218"/>
    <mergeCell ref="I218:J218"/>
    <mergeCell ref="G213:H213"/>
    <mergeCell ref="I213:J213"/>
    <mergeCell ref="G214:H214"/>
    <mergeCell ref="I214:J214"/>
    <mergeCell ref="G215:H215"/>
    <mergeCell ref="I215:J215"/>
    <mergeCell ref="G210:H210"/>
    <mergeCell ref="I210:J210"/>
    <mergeCell ref="G211:H211"/>
    <mergeCell ref="I211:J211"/>
    <mergeCell ref="G212:H212"/>
    <mergeCell ref="I212:J212"/>
    <mergeCell ref="G207:H207"/>
    <mergeCell ref="I207:J207"/>
    <mergeCell ref="G208:H208"/>
    <mergeCell ref="I208:J208"/>
    <mergeCell ref="G209:H209"/>
    <mergeCell ref="I209:J209"/>
    <mergeCell ref="G204:H204"/>
    <mergeCell ref="I204:J204"/>
    <mergeCell ref="G205:H205"/>
    <mergeCell ref="I205:J205"/>
    <mergeCell ref="G206:H206"/>
    <mergeCell ref="I206:J206"/>
    <mergeCell ref="G201:H201"/>
    <mergeCell ref="I201:J201"/>
    <mergeCell ref="G202:H202"/>
    <mergeCell ref="I202:J202"/>
    <mergeCell ref="G203:H203"/>
    <mergeCell ref="I203:J203"/>
    <mergeCell ref="G198:H198"/>
    <mergeCell ref="I198:J198"/>
    <mergeCell ref="G199:H199"/>
    <mergeCell ref="I199:J199"/>
    <mergeCell ref="G200:H200"/>
    <mergeCell ref="I200:J200"/>
    <mergeCell ref="G195:H195"/>
    <mergeCell ref="I195:J195"/>
    <mergeCell ref="G196:H196"/>
    <mergeCell ref="I196:J196"/>
    <mergeCell ref="G197:H197"/>
    <mergeCell ref="I197:J197"/>
    <mergeCell ref="G192:H192"/>
    <mergeCell ref="I192:J192"/>
    <mergeCell ref="G193:H193"/>
    <mergeCell ref="I193:J193"/>
    <mergeCell ref="G194:H194"/>
    <mergeCell ref="I194:J194"/>
    <mergeCell ref="G189:H189"/>
    <mergeCell ref="I189:J189"/>
    <mergeCell ref="G190:H190"/>
    <mergeCell ref="I190:J190"/>
    <mergeCell ref="G191:H191"/>
    <mergeCell ref="I191:J191"/>
    <mergeCell ref="G186:H186"/>
    <mergeCell ref="I186:J186"/>
    <mergeCell ref="G187:H187"/>
    <mergeCell ref="I187:J187"/>
    <mergeCell ref="G188:H188"/>
    <mergeCell ref="I188:J188"/>
    <mergeCell ref="G183:H183"/>
    <mergeCell ref="I183:J183"/>
    <mergeCell ref="G184:H184"/>
    <mergeCell ref="I184:J184"/>
    <mergeCell ref="G185:H185"/>
    <mergeCell ref="I185:J185"/>
    <mergeCell ref="G180:H180"/>
    <mergeCell ref="I180:J180"/>
    <mergeCell ref="G181:H181"/>
    <mergeCell ref="I181:J181"/>
    <mergeCell ref="G182:H182"/>
    <mergeCell ref="I182:J182"/>
    <mergeCell ref="G177:H177"/>
    <mergeCell ref="I177:J177"/>
    <mergeCell ref="G178:H178"/>
    <mergeCell ref="I178:J178"/>
    <mergeCell ref="G179:H179"/>
    <mergeCell ref="I179:J179"/>
    <mergeCell ref="G174:H174"/>
    <mergeCell ref="I174:J174"/>
    <mergeCell ref="G175:H175"/>
    <mergeCell ref="I175:J175"/>
    <mergeCell ref="G176:H176"/>
    <mergeCell ref="I176:J176"/>
    <mergeCell ref="G171:H171"/>
    <mergeCell ref="I171:J171"/>
    <mergeCell ref="G172:H172"/>
    <mergeCell ref="I172:J172"/>
    <mergeCell ref="G173:H173"/>
    <mergeCell ref="I173:J173"/>
    <mergeCell ref="G168:H168"/>
    <mergeCell ref="I168:J168"/>
    <mergeCell ref="G169:H169"/>
    <mergeCell ref="I169:J169"/>
    <mergeCell ref="G170:H170"/>
    <mergeCell ref="I170:J170"/>
    <mergeCell ref="G165:H165"/>
    <mergeCell ref="I165:J165"/>
    <mergeCell ref="G166:H166"/>
    <mergeCell ref="I166:J166"/>
    <mergeCell ref="G167:H167"/>
    <mergeCell ref="I167:J167"/>
    <mergeCell ref="G162:H162"/>
    <mergeCell ref="I162:J162"/>
    <mergeCell ref="G163:H163"/>
    <mergeCell ref="I163:J163"/>
    <mergeCell ref="G164:H164"/>
    <mergeCell ref="I164:J164"/>
    <mergeCell ref="G159:H159"/>
    <mergeCell ref="I159:J159"/>
    <mergeCell ref="G160:H160"/>
    <mergeCell ref="I160:J160"/>
    <mergeCell ref="G161:H161"/>
    <mergeCell ref="I161:J161"/>
    <mergeCell ref="G156:H156"/>
    <mergeCell ref="I156:J156"/>
    <mergeCell ref="G157:H157"/>
    <mergeCell ref="I157:J157"/>
    <mergeCell ref="G158:H158"/>
    <mergeCell ref="I158:J158"/>
    <mergeCell ref="G153:H153"/>
    <mergeCell ref="I153:J153"/>
    <mergeCell ref="G154:H154"/>
    <mergeCell ref="I154:J154"/>
    <mergeCell ref="G155:H155"/>
    <mergeCell ref="I155:J155"/>
    <mergeCell ref="G150:H150"/>
    <mergeCell ref="I150:J150"/>
    <mergeCell ref="G151:H151"/>
    <mergeCell ref="I151:J151"/>
    <mergeCell ref="G152:H152"/>
    <mergeCell ref="I152:J152"/>
    <mergeCell ref="G147:H147"/>
    <mergeCell ref="I147:J147"/>
    <mergeCell ref="G148:H148"/>
    <mergeCell ref="I148:J148"/>
    <mergeCell ref="G149:H149"/>
    <mergeCell ref="I149:J149"/>
    <mergeCell ref="G144:H144"/>
    <mergeCell ref="I144:J144"/>
    <mergeCell ref="G145:H145"/>
    <mergeCell ref="I145:J145"/>
    <mergeCell ref="G146:H146"/>
    <mergeCell ref="I146:J146"/>
    <mergeCell ref="G141:H141"/>
    <mergeCell ref="I141:J141"/>
    <mergeCell ref="G142:H142"/>
    <mergeCell ref="I142:J142"/>
    <mergeCell ref="G143:H143"/>
    <mergeCell ref="I143:J143"/>
    <mergeCell ref="G138:H138"/>
    <mergeCell ref="I138:J138"/>
    <mergeCell ref="G139:H139"/>
    <mergeCell ref="I139:J139"/>
    <mergeCell ref="G140:H140"/>
    <mergeCell ref="I140:J140"/>
    <mergeCell ref="G135:H135"/>
    <mergeCell ref="I135:J135"/>
    <mergeCell ref="G136:H136"/>
    <mergeCell ref="I136:J136"/>
    <mergeCell ref="G137:H137"/>
    <mergeCell ref="I137:J137"/>
    <mergeCell ref="G132:H132"/>
    <mergeCell ref="I132:J132"/>
    <mergeCell ref="G133:H133"/>
    <mergeCell ref="I133:J133"/>
    <mergeCell ref="G134:H134"/>
    <mergeCell ref="I134:J134"/>
    <mergeCell ref="G129:H129"/>
    <mergeCell ref="I129:J129"/>
    <mergeCell ref="G130:H130"/>
    <mergeCell ref="I130:J130"/>
    <mergeCell ref="G131:H131"/>
    <mergeCell ref="I131:J131"/>
    <mergeCell ref="G126:H126"/>
    <mergeCell ref="I126:J126"/>
    <mergeCell ref="G127:H127"/>
    <mergeCell ref="I127:J127"/>
    <mergeCell ref="G128:H128"/>
    <mergeCell ref="I128:J128"/>
    <mergeCell ref="G123:H123"/>
    <mergeCell ref="I123:J123"/>
    <mergeCell ref="G124:H124"/>
    <mergeCell ref="I124:J124"/>
    <mergeCell ref="G125:H125"/>
    <mergeCell ref="I125:J125"/>
    <mergeCell ref="G120:H120"/>
    <mergeCell ref="I120:J120"/>
    <mergeCell ref="G121:H121"/>
    <mergeCell ref="I121:J121"/>
    <mergeCell ref="G122:H122"/>
    <mergeCell ref="I122:J122"/>
    <mergeCell ref="G117:H117"/>
    <mergeCell ref="I117:J117"/>
    <mergeCell ref="G118:H118"/>
    <mergeCell ref="I118:J118"/>
    <mergeCell ref="G119:H119"/>
    <mergeCell ref="I119:J119"/>
    <mergeCell ref="G114:H114"/>
    <mergeCell ref="I114:J114"/>
    <mergeCell ref="G115:H115"/>
    <mergeCell ref="I115:J115"/>
    <mergeCell ref="G116:H116"/>
    <mergeCell ref="I116:J116"/>
    <mergeCell ref="G111:H111"/>
    <mergeCell ref="I111:J111"/>
    <mergeCell ref="G112:H112"/>
    <mergeCell ref="I112:J112"/>
    <mergeCell ref="G113:H113"/>
    <mergeCell ref="I113:J113"/>
    <mergeCell ref="G108:H108"/>
    <mergeCell ref="I108:J108"/>
    <mergeCell ref="G109:H109"/>
    <mergeCell ref="I109:J109"/>
    <mergeCell ref="G110:H110"/>
    <mergeCell ref="I110:J110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99:H99"/>
    <mergeCell ref="I99:J99"/>
    <mergeCell ref="G100:H100"/>
    <mergeCell ref="I100:J100"/>
    <mergeCell ref="G101:H101"/>
    <mergeCell ref="I101:J101"/>
    <mergeCell ref="G96:H96"/>
    <mergeCell ref="I96:J96"/>
    <mergeCell ref="G97:H97"/>
    <mergeCell ref="I97:J97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81:H81"/>
    <mergeCell ref="I81:J81"/>
    <mergeCell ref="G82:H82"/>
    <mergeCell ref="I82:J82"/>
    <mergeCell ref="G83:H83"/>
    <mergeCell ref="I83:J83"/>
    <mergeCell ref="G78:H78"/>
    <mergeCell ref="I78:J78"/>
    <mergeCell ref="G79:H79"/>
    <mergeCell ref="I79:J79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63:H63"/>
    <mergeCell ref="I63:J63"/>
    <mergeCell ref="G64:H64"/>
    <mergeCell ref="I64:J64"/>
    <mergeCell ref="G65:H65"/>
    <mergeCell ref="I65:J65"/>
    <mergeCell ref="G60:H60"/>
    <mergeCell ref="I60:J60"/>
    <mergeCell ref="G61:H61"/>
    <mergeCell ref="I61:J61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45:H45"/>
    <mergeCell ref="I45:J45"/>
    <mergeCell ref="G46:H46"/>
    <mergeCell ref="I46:J46"/>
    <mergeCell ref="G47:H47"/>
    <mergeCell ref="I47:J47"/>
    <mergeCell ref="G42:H42"/>
    <mergeCell ref="I42:J42"/>
    <mergeCell ref="G43:H43"/>
    <mergeCell ref="I43:J43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27:H27"/>
    <mergeCell ref="I27:J27"/>
    <mergeCell ref="G28:H28"/>
    <mergeCell ref="I28:J28"/>
    <mergeCell ref="G29:H29"/>
    <mergeCell ref="I29:J29"/>
    <mergeCell ref="G24:H24"/>
    <mergeCell ref="I24:J24"/>
    <mergeCell ref="G25:H25"/>
    <mergeCell ref="I25:J25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9:H9"/>
    <mergeCell ref="I9:J9"/>
    <mergeCell ref="G10:H10"/>
    <mergeCell ref="I10:J10"/>
    <mergeCell ref="G11:H11"/>
    <mergeCell ref="I11:J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AV752"/>
  <sheetViews>
    <sheetView showGridLines="0" showRowColHeaders="0" showZeros="0" zoomScale="95" workbookViewId="0">
      <selection activeCell="B272" sqref="B272"/>
    </sheetView>
  </sheetViews>
  <sheetFormatPr defaultColWidth="9.109375" defaultRowHeight="13.2" x14ac:dyDescent="0.25"/>
  <cols>
    <col min="1" max="1" width="18.109375" style="6" customWidth="1"/>
    <col min="2" max="2" width="54.88671875" style="6" customWidth="1"/>
    <col min="3" max="3" width="17.6640625" style="6" customWidth="1"/>
    <col min="4" max="4" width="17.6640625" style="8" customWidth="1"/>
    <col min="5" max="16" width="12.6640625" style="8" customWidth="1"/>
    <col min="17" max="26" width="9.109375" style="33"/>
    <col min="27" max="16384" width="9.109375" style="6"/>
  </cols>
  <sheetData>
    <row r="1" spans="1:48" ht="15.6" x14ac:dyDescent="0.25">
      <c r="A1" s="33"/>
      <c r="B1" s="46" t="str">
        <f>+'OSNOVNA PLAČA'!B1</f>
        <v>Priloga 2: mesečno izplačilo redne delovne uspešnosti</v>
      </c>
      <c r="C1" s="33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</row>
    <row r="2" spans="1:48" ht="15.6" x14ac:dyDescent="0.25">
      <c r="A2" s="33"/>
      <c r="B2" s="46"/>
      <c r="C2" s="33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</row>
    <row r="3" spans="1:48" ht="15" customHeight="1" x14ac:dyDescent="0.25">
      <c r="A3" s="33"/>
      <c r="B3" s="244" t="s">
        <v>7</v>
      </c>
      <c r="C3" s="271" t="str">
        <f>+IF(LEN('OSNOVNA PLAČA'!D3)&gt;0,'OSNOVNA PLAČA'!D3,"")</f>
        <v xml:space="preserve">šifra </v>
      </c>
      <c r="D3" s="271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</row>
    <row r="4" spans="1:48" ht="15" customHeight="1" x14ac:dyDescent="0.25">
      <c r="A4" s="33"/>
      <c r="B4" s="244" t="s">
        <v>8</v>
      </c>
      <c r="C4" s="272" t="str">
        <f>+IF(LEN('OSNOVNA PLAČA'!D4)&gt;0,'OSNOVNA PLAČA'!D4,"")</f>
        <v xml:space="preserve">enota </v>
      </c>
      <c r="D4" s="272"/>
      <c r="E4" s="272" t="str">
        <f>+IF(LEN('OSNOVNA PLAČA'!F4)&gt;0,'OSNOVNA PLAČA'!F4,"")</f>
        <v/>
      </c>
      <c r="F4" s="272"/>
      <c r="G4" s="272" t="str">
        <f>+IF(LEN('OSNOVNA PLAČA'!H4)&gt;0,'OSNOVNA PLAČA'!H4,"")</f>
        <v/>
      </c>
      <c r="H4" s="272"/>
      <c r="I4" s="272" t="str">
        <f>+IF(LEN('OSNOVNA PLAČA'!J4)&gt;0,'OSNOVNA PLAČA'!J4,"")</f>
        <v/>
      </c>
      <c r="J4" s="272"/>
      <c r="K4" s="33"/>
      <c r="L4" s="33"/>
      <c r="M4" s="33"/>
      <c r="N4" s="33"/>
      <c r="O4" s="33"/>
      <c r="P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</row>
    <row r="5" spans="1:48" ht="15" customHeight="1" x14ac:dyDescent="0.25">
      <c r="A5" s="33"/>
      <c r="B5" s="233" t="s">
        <v>62</v>
      </c>
      <c r="C5" s="273">
        <f>+IF(LEN('OSNOVNA PLAČA'!D5)&gt;0,'OSNOVNA PLAČA'!D5,"")</f>
        <v>2024</v>
      </c>
      <c r="D5" s="274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</row>
    <row r="6" spans="1:48" x14ac:dyDescent="0.25">
      <c r="A6" s="33"/>
      <c r="B6" s="49"/>
      <c r="C6" s="49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</row>
    <row r="7" spans="1:48" s="17" customFormat="1" ht="33" customHeight="1" x14ac:dyDescent="0.25">
      <c r="A7" s="52"/>
      <c r="B7" s="270" t="s">
        <v>13</v>
      </c>
      <c r="C7" s="270"/>
      <c r="D7" s="270"/>
      <c r="E7" s="252" t="s">
        <v>115</v>
      </c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</row>
    <row r="8" spans="1:48" ht="13.8" thickBot="1" x14ac:dyDescent="0.3">
      <c r="A8" s="18" t="s">
        <v>384</v>
      </c>
      <c r="B8" s="231" t="s">
        <v>2</v>
      </c>
      <c r="C8" s="43" t="s">
        <v>11</v>
      </c>
      <c r="D8" s="44" t="s">
        <v>12</v>
      </c>
      <c r="E8" s="21" t="s">
        <v>388</v>
      </c>
      <c r="F8" s="21" t="s">
        <v>389</v>
      </c>
      <c r="G8" s="21" t="s">
        <v>390</v>
      </c>
      <c r="H8" s="21" t="s">
        <v>391</v>
      </c>
      <c r="I8" s="22" t="s">
        <v>392</v>
      </c>
      <c r="J8" s="21" t="s">
        <v>393</v>
      </c>
      <c r="K8" s="21" t="s">
        <v>40</v>
      </c>
      <c r="L8" s="21" t="s">
        <v>41</v>
      </c>
      <c r="M8" s="21" t="s">
        <v>42</v>
      </c>
      <c r="N8" s="21" t="s">
        <v>43</v>
      </c>
      <c r="O8" s="22" t="s">
        <v>44</v>
      </c>
      <c r="P8" s="21" t="s">
        <v>45</v>
      </c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</row>
    <row r="9" spans="1:48" s="29" customFormat="1" ht="13.8" thickTop="1" x14ac:dyDescent="0.25">
      <c r="A9" s="51"/>
      <c r="B9" s="230">
        <v>1</v>
      </c>
      <c r="C9" s="24">
        <v>2</v>
      </c>
      <c r="D9" s="25">
        <v>3</v>
      </c>
      <c r="E9" s="28">
        <v>4</v>
      </c>
      <c r="F9" s="28">
        <v>5</v>
      </c>
      <c r="G9" s="28">
        <v>6</v>
      </c>
      <c r="H9" s="28">
        <v>7</v>
      </c>
      <c r="I9" s="28">
        <v>8</v>
      </c>
      <c r="J9" s="28">
        <v>9</v>
      </c>
      <c r="K9" s="28">
        <v>4</v>
      </c>
      <c r="L9" s="28">
        <v>5</v>
      </c>
      <c r="M9" s="28">
        <v>6</v>
      </c>
      <c r="N9" s="28">
        <v>7</v>
      </c>
      <c r="O9" s="28">
        <v>8</v>
      </c>
      <c r="P9" s="28">
        <v>9</v>
      </c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</row>
    <row r="10" spans="1:48" ht="28.5" customHeight="1" x14ac:dyDescent="0.25">
      <c r="A10" s="53">
        <f>'OSNOVNA PLAČA'!A10</f>
        <v>1</v>
      </c>
      <c r="B10" s="246" t="str">
        <f>+IF(LEN('OSNOVNA PLAČA'!B10)&gt;0,'OSNOVNA PLAČA'!B10,"")</f>
        <v>A1</v>
      </c>
      <c r="C10" s="54" t="str">
        <f>+IF(LEN('OSNOVNA PLAČA'!C10)&gt;0,'OSNOVNA PLAČA'!C10,"")</f>
        <v>V</v>
      </c>
      <c r="D10" s="55">
        <f>+IF(LEN('OSNOVNA PLAČA'!D10)&gt;0,'OSNOVNA PLAČA'!D10,"")</f>
        <v>20</v>
      </c>
      <c r="E10" s="3">
        <v>1000</v>
      </c>
      <c r="F10" s="3">
        <v>1000</v>
      </c>
      <c r="G10" s="3">
        <v>1000</v>
      </c>
      <c r="H10" s="3">
        <v>1000</v>
      </c>
      <c r="I10" s="3">
        <v>1000</v>
      </c>
      <c r="J10" s="3">
        <v>1000</v>
      </c>
      <c r="K10" s="3">
        <v>1000</v>
      </c>
      <c r="L10" s="3">
        <v>1000</v>
      </c>
      <c r="M10" s="3">
        <v>1000</v>
      </c>
      <c r="N10" s="3">
        <v>1000</v>
      </c>
      <c r="O10" s="3">
        <v>1000</v>
      </c>
      <c r="P10" s="3">
        <v>1000</v>
      </c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</row>
    <row r="11" spans="1:48" ht="28.5" customHeight="1" x14ac:dyDescent="0.25">
      <c r="A11" s="53">
        <f>'OSNOVNA PLAČA'!A11</f>
        <v>2</v>
      </c>
      <c r="B11" s="246" t="str">
        <f>+IF(LEN('OSNOVNA PLAČA'!B11)&gt;0,'OSNOVNA PLAČA'!B11,"")</f>
        <v>A2</v>
      </c>
      <c r="C11" s="54" t="str">
        <f>+IF(LEN('OSNOVNA PLAČA'!C11)&gt;0,'OSNOVNA PLAČA'!C11,"")</f>
        <v>VII</v>
      </c>
      <c r="D11" s="56">
        <f>+IF(LEN('OSNOVNA PLAČA'!D11)&gt;0,'OSNOVNA PLAČA'!D11,"")</f>
        <v>40</v>
      </c>
      <c r="E11" s="5">
        <v>2000</v>
      </c>
      <c r="F11" s="5">
        <v>2000</v>
      </c>
      <c r="G11" s="5">
        <v>2000</v>
      </c>
      <c r="H11" s="5">
        <v>2000</v>
      </c>
      <c r="I11" s="5">
        <v>2000</v>
      </c>
      <c r="J11" s="5">
        <v>2000</v>
      </c>
      <c r="K11" s="5">
        <v>2000</v>
      </c>
      <c r="L11" s="5">
        <v>2000</v>
      </c>
      <c r="M11" s="5">
        <v>2000</v>
      </c>
      <c r="N11" s="5">
        <v>2000</v>
      </c>
      <c r="O11" s="5">
        <v>2000</v>
      </c>
      <c r="P11" s="5">
        <v>2000</v>
      </c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</row>
    <row r="12" spans="1:48" ht="28.5" customHeight="1" x14ac:dyDescent="0.25">
      <c r="A12" s="53">
        <f>'OSNOVNA PLAČA'!A12</f>
        <v>3</v>
      </c>
      <c r="B12" s="246" t="str">
        <f>+IF(LEN('OSNOVNA PLAČA'!B12)&gt;0,'OSNOVNA PLAČA'!B12,"")</f>
        <v>A3</v>
      </c>
      <c r="C12" s="54" t="str">
        <f>+IF(LEN('OSNOVNA PLAČA'!C12)&gt;0,'OSNOVNA PLAČA'!C12,"")</f>
        <v>VIII</v>
      </c>
      <c r="D12" s="56">
        <f>+IF(LEN('OSNOVNA PLAČA'!D12)&gt;0,'OSNOVNA PLAČA'!D12,"")</f>
        <v>48</v>
      </c>
      <c r="E12" s="5">
        <v>2800</v>
      </c>
      <c r="F12" s="5">
        <v>2800</v>
      </c>
      <c r="G12" s="5">
        <v>2800</v>
      </c>
      <c r="H12" s="5">
        <v>3000</v>
      </c>
      <c r="I12" s="5">
        <v>3000</v>
      </c>
      <c r="J12" s="5">
        <v>3000</v>
      </c>
      <c r="K12" s="5">
        <v>3000</v>
      </c>
      <c r="L12" s="5">
        <v>3000</v>
      </c>
      <c r="M12" s="5">
        <v>3000</v>
      </c>
      <c r="N12" s="5">
        <v>3000</v>
      </c>
      <c r="O12" s="5">
        <v>3000</v>
      </c>
      <c r="P12" s="5">
        <v>3000</v>
      </c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</row>
    <row r="13" spans="1:48" ht="28.5" customHeight="1" x14ac:dyDescent="0.25">
      <c r="A13" s="53">
        <f>'OSNOVNA PLAČA'!A13</f>
        <v>4</v>
      </c>
      <c r="B13" s="246" t="str">
        <f>+IF(LEN('OSNOVNA PLAČA'!B13)&gt;0,'OSNOVNA PLAČA'!B13,"")</f>
        <v>A4</v>
      </c>
      <c r="C13" s="54" t="str">
        <f>+IF(LEN('OSNOVNA PLAČA'!C13)&gt;0,'OSNOVNA PLAČA'!C13,"")</f>
        <v/>
      </c>
      <c r="D13" s="56" t="str">
        <f>+IF(LEN('OSNOVNA PLAČA'!D13)&gt;0,'OSNOVNA PLAČA'!D13,"")</f>
        <v/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</row>
    <row r="14" spans="1:48" ht="28.5" customHeight="1" x14ac:dyDescent="0.25">
      <c r="A14" s="53">
        <f>'OSNOVNA PLAČA'!A14</f>
        <v>5</v>
      </c>
      <c r="B14" s="246" t="str">
        <f>+IF(LEN('OSNOVNA PLAČA'!B14)&gt;0,'OSNOVNA PLAČA'!B14,"")</f>
        <v>A5</v>
      </c>
      <c r="C14" s="54" t="str">
        <f>+IF(LEN('OSNOVNA PLAČA'!C14)&gt;0,'OSNOVNA PLAČA'!C14,"")</f>
        <v/>
      </c>
      <c r="D14" s="56" t="str">
        <f>+IF(LEN('OSNOVNA PLAČA'!D14)&gt;0,'OSNOVNA PLAČA'!D14,"")</f>
        <v/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</row>
    <row r="15" spans="1:48" ht="28.5" customHeight="1" x14ac:dyDescent="0.25">
      <c r="A15" s="53">
        <f>'OSNOVNA PLAČA'!A15</f>
        <v>6</v>
      </c>
      <c r="B15" s="246" t="str">
        <f>+IF(LEN('OSNOVNA PLAČA'!B15)&gt;0,'OSNOVNA PLAČA'!B15,"")</f>
        <v>A6</v>
      </c>
      <c r="C15" s="54" t="str">
        <f>+IF(LEN('OSNOVNA PLAČA'!C15)&gt;0,'OSNOVNA PLAČA'!C15,"")</f>
        <v/>
      </c>
      <c r="D15" s="56" t="str">
        <f>+IF(LEN('OSNOVNA PLAČA'!D15)&gt;0,'OSNOVNA PLAČA'!D15,"")</f>
        <v/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</row>
    <row r="16" spans="1:48" ht="28.5" customHeight="1" x14ac:dyDescent="0.25">
      <c r="A16" s="53">
        <f>'OSNOVNA PLAČA'!A16</f>
        <v>7</v>
      </c>
      <c r="B16" s="246" t="str">
        <f>+IF(LEN('OSNOVNA PLAČA'!B16)&gt;0,'OSNOVNA PLAČA'!B16,"")</f>
        <v>A7</v>
      </c>
      <c r="C16" s="54" t="str">
        <f>+IF(LEN('OSNOVNA PLAČA'!C16)&gt;0,'OSNOVNA PLAČA'!C16,"")</f>
        <v>IV</v>
      </c>
      <c r="D16" s="56">
        <f>+IF(LEN('OSNOVNA PLAČA'!D16)&gt;0,'OSNOVNA PLAČA'!D16,"")</f>
        <v>34</v>
      </c>
      <c r="E16" s="5"/>
      <c r="F16" s="5"/>
      <c r="G16" s="5">
        <v>15000</v>
      </c>
      <c r="H16" s="5"/>
      <c r="I16" s="5"/>
      <c r="J16" s="5"/>
      <c r="K16" s="5"/>
      <c r="L16" s="5"/>
      <c r="M16" s="5"/>
      <c r="N16" s="5"/>
      <c r="O16" s="5"/>
      <c r="P16" s="5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</row>
    <row r="17" spans="1:48" ht="28.5" customHeight="1" x14ac:dyDescent="0.25">
      <c r="A17" s="53">
        <f>'OSNOVNA PLAČA'!A17</f>
        <v>8</v>
      </c>
      <c r="B17" s="246" t="str">
        <f>+IF(LEN('OSNOVNA PLAČA'!B17)&gt;0,'OSNOVNA PLAČA'!B17,"")</f>
        <v>A8</v>
      </c>
      <c r="C17" s="54" t="str">
        <f>+IF(LEN('OSNOVNA PLAČA'!C17)&gt;0,'OSNOVNA PLAČA'!C17,"")</f>
        <v/>
      </c>
      <c r="D17" s="56" t="str">
        <f>+IF(LEN('OSNOVNA PLAČA'!D17)&gt;0,'OSNOVNA PLAČA'!D17,"")</f>
        <v/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</row>
    <row r="18" spans="1:48" ht="28.5" customHeight="1" x14ac:dyDescent="0.25">
      <c r="A18" s="53">
        <f>'OSNOVNA PLAČA'!A18</f>
        <v>9</v>
      </c>
      <c r="B18" s="246" t="str">
        <f>+IF(LEN('OSNOVNA PLAČA'!B18)&gt;0,'OSNOVNA PLAČA'!B18,"")</f>
        <v>A9</v>
      </c>
      <c r="C18" s="54" t="str">
        <f>+IF(LEN('OSNOVNA PLAČA'!C18)&gt;0,'OSNOVNA PLAČA'!C18,"")</f>
        <v/>
      </c>
      <c r="D18" s="56" t="str">
        <f>+IF(LEN('OSNOVNA PLAČA'!D18)&gt;0,'OSNOVNA PLAČA'!D18,"")</f>
        <v/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</row>
    <row r="19" spans="1:48" ht="28.5" customHeight="1" x14ac:dyDescent="0.25">
      <c r="A19" s="53">
        <f>'OSNOVNA PLAČA'!A19</f>
        <v>10</v>
      </c>
      <c r="B19" s="246" t="str">
        <f>+IF(LEN('OSNOVNA PLAČA'!B19)&gt;0,'OSNOVNA PLAČA'!B19,"")</f>
        <v>A10</v>
      </c>
      <c r="C19" s="54" t="str">
        <f>+IF(LEN('OSNOVNA PLAČA'!C19)&gt;0,'OSNOVNA PLAČA'!C19,"")</f>
        <v/>
      </c>
      <c r="D19" s="56" t="str">
        <f>+IF(LEN('OSNOVNA PLAČA'!D19)&gt;0,'OSNOVNA PLAČA'!D19,"")</f>
        <v/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</row>
    <row r="20" spans="1:48" ht="28.5" customHeight="1" x14ac:dyDescent="0.25">
      <c r="A20" s="53">
        <f>'OSNOVNA PLAČA'!A20</f>
        <v>11</v>
      </c>
      <c r="B20" s="246" t="str">
        <f>+IF(LEN('OSNOVNA PLAČA'!B20)&gt;0,'OSNOVNA PLAČA'!B20,"")</f>
        <v>A11</v>
      </c>
      <c r="C20" s="54" t="str">
        <f>+IF(LEN('OSNOVNA PLAČA'!C20)&gt;0,'OSNOVNA PLAČA'!C20,"")</f>
        <v>IV</v>
      </c>
      <c r="D20" s="56">
        <f>+IF(LEN('OSNOVNA PLAČA'!D20)&gt;0,'OSNOVNA PLAČA'!D20,"")</f>
        <v>34</v>
      </c>
      <c r="E20" s="5">
        <v>2000</v>
      </c>
      <c r="F20" s="5">
        <v>2000</v>
      </c>
      <c r="G20" s="5">
        <v>2000</v>
      </c>
      <c r="H20" s="5">
        <v>2000</v>
      </c>
      <c r="I20" s="5">
        <v>2000</v>
      </c>
      <c r="J20" s="5">
        <v>2000</v>
      </c>
      <c r="K20" s="5">
        <v>2000</v>
      </c>
      <c r="L20" s="5">
        <v>2000</v>
      </c>
      <c r="M20" s="5">
        <v>2000</v>
      </c>
      <c r="N20" s="5">
        <v>2000</v>
      </c>
      <c r="O20" s="5">
        <v>2000</v>
      </c>
      <c r="P20" s="5">
        <v>2000</v>
      </c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</row>
    <row r="21" spans="1:48" ht="28.5" customHeight="1" x14ac:dyDescent="0.25">
      <c r="A21" s="53">
        <f>'OSNOVNA PLAČA'!A21</f>
        <v>12</v>
      </c>
      <c r="B21" s="246" t="str">
        <f>+IF(LEN('OSNOVNA PLAČA'!B21)&gt;0,'OSNOVNA PLAČA'!B21,"")</f>
        <v>A12</v>
      </c>
      <c r="C21" s="54" t="str">
        <f>+IF(LEN('OSNOVNA PLAČA'!C21)&gt;0,'OSNOVNA PLAČA'!C21,"")</f>
        <v/>
      </c>
      <c r="D21" s="56" t="str">
        <f>+IF(LEN('OSNOVNA PLAČA'!D21)&gt;0,'OSNOVNA PLAČA'!D21,"")</f>
        <v/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</row>
    <row r="22" spans="1:48" ht="28.5" customHeight="1" x14ac:dyDescent="0.25">
      <c r="A22" s="53">
        <f>'OSNOVNA PLAČA'!A22</f>
        <v>13</v>
      </c>
      <c r="B22" s="246" t="str">
        <f>+IF(LEN('OSNOVNA PLAČA'!B22)&gt;0,'OSNOVNA PLAČA'!B22,"")</f>
        <v>A13</v>
      </c>
      <c r="C22" s="54" t="str">
        <f>+IF(LEN('OSNOVNA PLAČA'!C22)&gt;0,'OSNOVNA PLAČA'!C22,"")</f>
        <v/>
      </c>
      <c r="D22" s="56" t="str">
        <f>+IF(LEN('OSNOVNA PLAČA'!D22)&gt;0,'OSNOVNA PLAČA'!D22,"")</f>
        <v/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</row>
    <row r="23" spans="1:48" ht="28.5" customHeight="1" x14ac:dyDescent="0.25">
      <c r="A23" s="53">
        <f>'OSNOVNA PLAČA'!A23</f>
        <v>14</v>
      </c>
      <c r="B23" s="246" t="str">
        <f>+IF(LEN('OSNOVNA PLAČA'!B23)&gt;0,'OSNOVNA PLAČA'!B23,"")</f>
        <v>A14</v>
      </c>
      <c r="C23" s="54" t="str">
        <f>+IF(LEN('OSNOVNA PLAČA'!C23)&gt;0,'OSNOVNA PLAČA'!C23,"")</f>
        <v/>
      </c>
      <c r="D23" s="56" t="str">
        <f>+IF(LEN('OSNOVNA PLAČA'!D23)&gt;0,'OSNOVNA PLAČA'!D23,"")</f>
        <v/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</row>
    <row r="24" spans="1:48" ht="28.5" customHeight="1" x14ac:dyDescent="0.25">
      <c r="A24" s="53">
        <f>'OSNOVNA PLAČA'!A24</f>
        <v>15</v>
      </c>
      <c r="B24" s="246" t="str">
        <f>+IF(LEN('OSNOVNA PLAČA'!B24)&gt;0,'OSNOVNA PLAČA'!B24,"")</f>
        <v>A15</v>
      </c>
      <c r="C24" s="54" t="str">
        <f>+IF(LEN('OSNOVNA PLAČA'!C24)&gt;0,'OSNOVNA PLAČA'!C24,"")</f>
        <v/>
      </c>
      <c r="D24" s="56" t="str">
        <f>+IF(LEN('OSNOVNA PLAČA'!D24)&gt;0,'OSNOVNA PLAČA'!D24,"")</f>
        <v/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</row>
    <row r="25" spans="1:48" ht="28.5" customHeight="1" x14ac:dyDescent="0.25">
      <c r="A25" s="53">
        <f>'OSNOVNA PLAČA'!A25</f>
        <v>16</v>
      </c>
      <c r="B25" s="246" t="str">
        <f>+IF(LEN('OSNOVNA PLAČA'!B25)&gt;0,'OSNOVNA PLAČA'!B25,"")</f>
        <v>A16</v>
      </c>
      <c r="C25" s="54" t="str">
        <f>+IF(LEN('OSNOVNA PLAČA'!C25)&gt;0,'OSNOVNA PLAČA'!C25,"")</f>
        <v/>
      </c>
      <c r="D25" s="56" t="str">
        <f>+IF(LEN('OSNOVNA PLAČA'!D25)&gt;0,'OSNOVNA PLAČA'!D25,"")</f>
        <v/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</row>
    <row r="26" spans="1:48" ht="28.5" customHeight="1" x14ac:dyDescent="0.25">
      <c r="A26" s="53">
        <f>'OSNOVNA PLAČA'!A26</f>
        <v>17</v>
      </c>
      <c r="B26" s="246" t="str">
        <f>+IF(LEN('OSNOVNA PLAČA'!B26)&gt;0,'OSNOVNA PLAČA'!B26,"")</f>
        <v>A17</v>
      </c>
      <c r="C26" s="54" t="str">
        <f>+IF(LEN('OSNOVNA PLAČA'!C26)&gt;0,'OSNOVNA PLAČA'!C26,"")</f>
        <v/>
      </c>
      <c r="D26" s="56" t="str">
        <f>+IF(LEN('OSNOVNA PLAČA'!D26)&gt;0,'OSNOVNA PLAČA'!D26,"")</f>
        <v/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</row>
    <row r="27" spans="1:48" ht="28.5" customHeight="1" x14ac:dyDescent="0.25">
      <c r="A27" s="53">
        <f>'OSNOVNA PLAČA'!A27</f>
        <v>18</v>
      </c>
      <c r="B27" s="246" t="str">
        <f>+IF(LEN('OSNOVNA PLAČA'!B27)&gt;0,'OSNOVNA PLAČA'!B27,"")</f>
        <v>A18</v>
      </c>
      <c r="C27" s="54" t="str">
        <f>+IF(LEN('OSNOVNA PLAČA'!C27)&gt;0,'OSNOVNA PLAČA'!C27,"")</f>
        <v/>
      </c>
      <c r="D27" s="56" t="str">
        <f>+IF(LEN('OSNOVNA PLAČA'!D27)&gt;0,'OSNOVNA PLAČA'!D27,"")</f>
        <v/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</row>
    <row r="28" spans="1:48" ht="28.5" customHeight="1" x14ac:dyDescent="0.25">
      <c r="A28" s="53">
        <f>'OSNOVNA PLAČA'!A28</f>
        <v>19</v>
      </c>
      <c r="B28" s="246" t="str">
        <f>+IF(LEN('OSNOVNA PLAČA'!B28)&gt;0,'OSNOVNA PLAČA'!B28,"")</f>
        <v>A19</v>
      </c>
      <c r="C28" s="54" t="str">
        <f>+IF(LEN('OSNOVNA PLAČA'!C28)&gt;0,'OSNOVNA PLAČA'!C28,"")</f>
        <v/>
      </c>
      <c r="D28" s="56" t="str">
        <f>+IF(LEN('OSNOVNA PLAČA'!D28)&gt;0,'OSNOVNA PLAČA'!D28,"")</f>
        <v/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</row>
    <row r="29" spans="1:48" ht="28.5" customHeight="1" x14ac:dyDescent="0.25">
      <c r="A29" s="53">
        <f>'OSNOVNA PLAČA'!A29</f>
        <v>20</v>
      </c>
      <c r="B29" s="246" t="str">
        <f>+IF(LEN('OSNOVNA PLAČA'!B29)&gt;0,'OSNOVNA PLAČA'!B29,"")</f>
        <v>A20</v>
      </c>
      <c r="C29" s="54" t="str">
        <f>+IF(LEN('OSNOVNA PLAČA'!C29)&gt;0,'OSNOVNA PLAČA'!C29,"")</f>
        <v/>
      </c>
      <c r="D29" s="56" t="str">
        <f>+IF(LEN('OSNOVNA PLAČA'!D29)&gt;0,'OSNOVNA PLAČA'!D29,"")</f>
        <v/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</row>
    <row r="30" spans="1:48" ht="28.5" customHeight="1" x14ac:dyDescent="0.25">
      <c r="A30" s="53">
        <f>'OSNOVNA PLAČA'!A30</f>
        <v>21</v>
      </c>
      <c r="B30" s="246" t="str">
        <f>+IF(LEN('OSNOVNA PLAČA'!B30)&gt;0,'OSNOVNA PLAČA'!B30,"")</f>
        <v>A21</v>
      </c>
      <c r="C30" s="54" t="str">
        <f>+IF(LEN('OSNOVNA PLAČA'!C30)&gt;0,'OSNOVNA PLAČA'!C30,"")</f>
        <v/>
      </c>
      <c r="D30" s="56" t="str">
        <f>+IF(LEN('OSNOVNA PLAČA'!D30)&gt;0,'OSNOVNA PLAČA'!D30,"")</f>
        <v/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</row>
    <row r="31" spans="1:48" ht="28.5" customHeight="1" x14ac:dyDescent="0.25">
      <c r="A31" s="53">
        <f>'OSNOVNA PLAČA'!A31</f>
        <v>22</v>
      </c>
      <c r="B31" s="246" t="str">
        <f>+IF(LEN('OSNOVNA PLAČA'!B31)&gt;0,'OSNOVNA PLAČA'!B31,"")</f>
        <v>A22</v>
      </c>
      <c r="C31" s="54" t="str">
        <f>+IF(LEN('OSNOVNA PLAČA'!C31)&gt;0,'OSNOVNA PLAČA'!C31,"")</f>
        <v/>
      </c>
      <c r="D31" s="56" t="str">
        <f>+IF(LEN('OSNOVNA PLAČA'!D31)&gt;0,'OSNOVNA PLAČA'!D31,"")</f>
        <v/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</row>
    <row r="32" spans="1:48" ht="28.5" customHeight="1" x14ac:dyDescent="0.25">
      <c r="A32" s="53">
        <f>'OSNOVNA PLAČA'!A32</f>
        <v>23</v>
      </c>
      <c r="B32" s="246" t="str">
        <f>+IF(LEN('OSNOVNA PLAČA'!B32)&gt;0,'OSNOVNA PLAČA'!B32,"")</f>
        <v>A23</v>
      </c>
      <c r="C32" s="54" t="str">
        <f>+IF(LEN('OSNOVNA PLAČA'!C32)&gt;0,'OSNOVNA PLAČA'!C32,"")</f>
        <v/>
      </c>
      <c r="D32" s="56" t="str">
        <f>+IF(LEN('OSNOVNA PLAČA'!D32)&gt;0,'OSNOVNA PLAČA'!D32,"")</f>
        <v/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</row>
    <row r="33" spans="1:48" ht="28.5" customHeight="1" x14ac:dyDescent="0.25">
      <c r="A33" s="53">
        <f>'OSNOVNA PLAČA'!A33</f>
        <v>24</v>
      </c>
      <c r="B33" s="246" t="str">
        <f>+IF(LEN('OSNOVNA PLAČA'!B33)&gt;0,'OSNOVNA PLAČA'!B33,"")</f>
        <v>A24</v>
      </c>
      <c r="C33" s="54" t="str">
        <f>+IF(LEN('OSNOVNA PLAČA'!C33)&gt;0,'OSNOVNA PLAČA'!C33,"")</f>
        <v/>
      </c>
      <c r="D33" s="56" t="str">
        <f>+IF(LEN('OSNOVNA PLAČA'!D33)&gt;0,'OSNOVNA PLAČA'!D33,"")</f>
        <v/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</row>
    <row r="34" spans="1:48" ht="28.5" customHeight="1" x14ac:dyDescent="0.25">
      <c r="A34" s="53">
        <f>'OSNOVNA PLAČA'!A34</f>
        <v>25</v>
      </c>
      <c r="B34" s="246" t="str">
        <f>+IF(LEN('OSNOVNA PLAČA'!B34)&gt;0,'OSNOVNA PLAČA'!B34,"")</f>
        <v>A25</v>
      </c>
      <c r="C34" s="54" t="str">
        <f>+IF(LEN('OSNOVNA PLAČA'!C34)&gt;0,'OSNOVNA PLAČA'!C34,"")</f>
        <v/>
      </c>
      <c r="D34" s="56" t="str">
        <f>+IF(LEN('OSNOVNA PLAČA'!D34)&gt;0,'OSNOVNA PLAČA'!D34,"")</f>
        <v/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</row>
    <row r="35" spans="1:48" ht="28.5" customHeight="1" x14ac:dyDescent="0.25">
      <c r="A35" s="53">
        <f>'OSNOVNA PLAČA'!A35</f>
        <v>26</v>
      </c>
      <c r="B35" s="246" t="str">
        <f>+IF(LEN('OSNOVNA PLAČA'!B35)&gt;0,'OSNOVNA PLAČA'!B35,"")</f>
        <v>A26</v>
      </c>
      <c r="C35" s="54" t="str">
        <f>+IF(LEN('OSNOVNA PLAČA'!C35)&gt;0,'OSNOVNA PLAČA'!C35,"")</f>
        <v/>
      </c>
      <c r="D35" s="56" t="str">
        <f>+IF(LEN('OSNOVNA PLAČA'!D35)&gt;0,'OSNOVNA PLAČA'!D35,"")</f>
        <v/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</row>
    <row r="36" spans="1:48" ht="28.5" customHeight="1" x14ac:dyDescent="0.25">
      <c r="A36" s="53">
        <f>'OSNOVNA PLAČA'!A36</f>
        <v>27</v>
      </c>
      <c r="B36" s="246" t="str">
        <f>+IF(LEN('OSNOVNA PLAČA'!B36)&gt;0,'OSNOVNA PLAČA'!B36,"")</f>
        <v>A27</v>
      </c>
      <c r="C36" s="54" t="str">
        <f>+IF(LEN('OSNOVNA PLAČA'!C36)&gt;0,'OSNOVNA PLAČA'!C36,"")</f>
        <v/>
      </c>
      <c r="D36" s="56" t="str">
        <f>+IF(LEN('OSNOVNA PLAČA'!D36)&gt;0,'OSNOVNA PLAČA'!D36,"")</f>
        <v/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</row>
    <row r="37" spans="1:48" ht="28.5" customHeight="1" x14ac:dyDescent="0.25">
      <c r="A37" s="53">
        <f>'OSNOVNA PLAČA'!A37</f>
        <v>28</v>
      </c>
      <c r="B37" s="246" t="str">
        <f>+IF(LEN('OSNOVNA PLAČA'!B37)&gt;0,'OSNOVNA PLAČA'!B37,"")</f>
        <v>A28</v>
      </c>
      <c r="C37" s="54" t="str">
        <f>+IF(LEN('OSNOVNA PLAČA'!C37)&gt;0,'OSNOVNA PLAČA'!C37,"")</f>
        <v/>
      </c>
      <c r="D37" s="56" t="str">
        <f>+IF(LEN('OSNOVNA PLAČA'!D37)&gt;0,'OSNOVNA PLAČA'!D37,"")</f>
        <v/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</row>
    <row r="38" spans="1:48" ht="28.5" customHeight="1" x14ac:dyDescent="0.25">
      <c r="A38" s="53">
        <f>'OSNOVNA PLAČA'!A38</f>
        <v>29</v>
      </c>
      <c r="B38" s="246" t="str">
        <f>+IF(LEN('OSNOVNA PLAČA'!B38)&gt;0,'OSNOVNA PLAČA'!B38,"")</f>
        <v>A29</v>
      </c>
      <c r="C38" s="54" t="str">
        <f>+IF(LEN('OSNOVNA PLAČA'!C38)&gt;0,'OSNOVNA PLAČA'!C38,"")</f>
        <v/>
      </c>
      <c r="D38" s="56" t="str">
        <f>+IF(LEN('OSNOVNA PLAČA'!D38)&gt;0,'OSNOVNA PLAČA'!D38,"")</f>
        <v/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</row>
    <row r="39" spans="1:48" ht="28.5" customHeight="1" x14ac:dyDescent="0.25">
      <c r="A39" s="53">
        <f>'OSNOVNA PLAČA'!A39</f>
        <v>30</v>
      </c>
      <c r="B39" s="246" t="str">
        <f>+IF(LEN('OSNOVNA PLAČA'!B39)&gt;0,'OSNOVNA PLAČA'!B39,"")</f>
        <v>A30</v>
      </c>
      <c r="C39" s="54" t="str">
        <f>+IF(LEN('OSNOVNA PLAČA'!C39)&gt;0,'OSNOVNA PLAČA'!C39,"")</f>
        <v/>
      </c>
      <c r="D39" s="56" t="str">
        <f>+IF(LEN('OSNOVNA PLAČA'!D39)&gt;0,'OSNOVNA PLAČA'!D39,"")</f>
        <v/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</row>
    <row r="40" spans="1:48" ht="28.5" customHeight="1" x14ac:dyDescent="0.25">
      <c r="A40" s="53">
        <f>'OSNOVNA PLAČA'!A40</f>
        <v>31</v>
      </c>
      <c r="B40" s="246" t="str">
        <f>+IF(LEN('OSNOVNA PLAČA'!B40)&gt;0,'OSNOVNA PLAČA'!B40,"")</f>
        <v>A31</v>
      </c>
      <c r="C40" s="54" t="str">
        <f>+IF(LEN('OSNOVNA PLAČA'!C40)&gt;0,'OSNOVNA PLAČA'!C40,"")</f>
        <v/>
      </c>
      <c r="D40" s="56" t="str">
        <f>+IF(LEN('OSNOVNA PLAČA'!D40)&gt;0,'OSNOVNA PLAČA'!D40,"")</f>
        <v/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</row>
    <row r="41" spans="1:48" ht="28.5" customHeight="1" x14ac:dyDescent="0.25">
      <c r="A41" s="53">
        <f>'OSNOVNA PLAČA'!A41</f>
        <v>32</v>
      </c>
      <c r="B41" s="246" t="str">
        <f>+IF(LEN('OSNOVNA PLAČA'!B41)&gt;0,'OSNOVNA PLAČA'!B41,"")</f>
        <v>A32</v>
      </c>
      <c r="C41" s="54" t="str">
        <f>+IF(LEN('OSNOVNA PLAČA'!C41)&gt;0,'OSNOVNA PLAČA'!C41,"")</f>
        <v/>
      </c>
      <c r="D41" s="56" t="str">
        <f>+IF(LEN('OSNOVNA PLAČA'!D41)&gt;0,'OSNOVNA PLAČA'!D41,"")</f>
        <v/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</row>
    <row r="42" spans="1:48" ht="28.5" customHeight="1" x14ac:dyDescent="0.25">
      <c r="A42" s="53">
        <f>'OSNOVNA PLAČA'!A42</f>
        <v>33</v>
      </c>
      <c r="B42" s="246" t="str">
        <f>+IF(LEN('OSNOVNA PLAČA'!B42)&gt;0,'OSNOVNA PLAČA'!B42,"")</f>
        <v>A33</v>
      </c>
      <c r="C42" s="54" t="str">
        <f>+IF(LEN('OSNOVNA PLAČA'!C42)&gt;0,'OSNOVNA PLAČA'!C42,"")</f>
        <v/>
      </c>
      <c r="D42" s="56" t="str">
        <f>+IF(LEN('OSNOVNA PLAČA'!D42)&gt;0,'OSNOVNA PLAČA'!D42,"")</f>
        <v/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</row>
    <row r="43" spans="1:48" ht="28.5" customHeight="1" x14ac:dyDescent="0.25">
      <c r="A43" s="53">
        <f>'OSNOVNA PLAČA'!A43</f>
        <v>34</v>
      </c>
      <c r="B43" s="246" t="str">
        <f>+IF(LEN('OSNOVNA PLAČA'!B43)&gt;0,'OSNOVNA PLAČA'!B43,"")</f>
        <v>A34</v>
      </c>
      <c r="C43" s="54" t="str">
        <f>+IF(LEN('OSNOVNA PLAČA'!C43)&gt;0,'OSNOVNA PLAČA'!C43,"")</f>
        <v/>
      </c>
      <c r="D43" s="56" t="str">
        <f>+IF(LEN('OSNOVNA PLAČA'!D43)&gt;0,'OSNOVNA PLAČA'!D43,"")</f>
        <v/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</row>
    <row r="44" spans="1:48" ht="28.5" customHeight="1" x14ac:dyDescent="0.25">
      <c r="A44" s="53">
        <f>'OSNOVNA PLAČA'!A44</f>
        <v>35</v>
      </c>
      <c r="B44" s="246" t="str">
        <f>+IF(LEN('OSNOVNA PLAČA'!B44)&gt;0,'OSNOVNA PLAČA'!B44,"")</f>
        <v>A35</v>
      </c>
      <c r="C44" s="54" t="str">
        <f>+IF(LEN('OSNOVNA PLAČA'!C44)&gt;0,'OSNOVNA PLAČA'!C44,"")</f>
        <v/>
      </c>
      <c r="D44" s="56" t="str">
        <f>+IF(LEN('OSNOVNA PLAČA'!D44)&gt;0,'OSNOVNA PLAČA'!D44,"")</f>
        <v/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</row>
    <row r="45" spans="1:48" ht="28.5" customHeight="1" x14ac:dyDescent="0.25">
      <c r="A45" s="53">
        <f>'OSNOVNA PLAČA'!A45</f>
        <v>36</v>
      </c>
      <c r="B45" s="246" t="str">
        <f>+IF(LEN('OSNOVNA PLAČA'!B45)&gt;0,'OSNOVNA PLAČA'!B45,"")</f>
        <v>A36</v>
      </c>
      <c r="C45" s="54" t="str">
        <f>+IF(LEN('OSNOVNA PLAČA'!C45)&gt;0,'OSNOVNA PLAČA'!C45,"")</f>
        <v/>
      </c>
      <c r="D45" s="56" t="str">
        <f>+IF(LEN('OSNOVNA PLAČA'!D45)&gt;0,'OSNOVNA PLAČA'!D45,"")</f>
        <v/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</row>
    <row r="46" spans="1:48" ht="28.5" customHeight="1" x14ac:dyDescent="0.25">
      <c r="A46" s="53">
        <f>'OSNOVNA PLAČA'!A46</f>
        <v>37</v>
      </c>
      <c r="B46" s="246" t="str">
        <f>+IF(LEN('OSNOVNA PLAČA'!B46)&gt;0,'OSNOVNA PLAČA'!B46,"")</f>
        <v>A37</v>
      </c>
      <c r="C46" s="54" t="str">
        <f>+IF(LEN('OSNOVNA PLAČA'!C46)&gt;0,'OSNOVNA PLAČA'!C46,"")</f>
        <v/>
      </c>
      <c r="D46" s="56" t="str">
        <f>+IF(LEN('OSNOVNA PLAČA'!D46)&gt;0,'OSNOVNA PLAČA'!D46,"")</f>
        <v/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</row>
    <row r="47" spans="1:48" ht="28.5" customHeight="1" x14ac:dyDescent="0.25">
      <c r="A47" s="53">
        <f>'OSNOVNA PLAČA'!A47</f>
        <v>38</v>
      </c>
      <c r="B47" s="246" t="str">
        <f>+IF(LEN('OSNOVNA PLAČA'!B47)&gt;0,'OSNOVNA PLAČA'!B47,"")</f>
        <v>A38</v>
      </c>
      <c r="C47" s="54" t="str">
        <f>+IF(LEN('OSNOVNA PLAČA'!C47)&gt;0,'OSNOVNA PLAČA'!C47,"")</f>
        <v/>
      </c>
      <c r="D47" s="56" t="str">
        <f>+IF(LEN('OSNOVNA PLAČA'!D47)&gt;0,'OSNOVNA PLAČA'!D47,"")</f>
        <v/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</row>
    <row r="48" spans="1:48" ht="28.5" customHeight="1" x14ac:dyDescent="0.25">
      <c r="A48" s="53">
        <f>'OSNOVNA PLAČA'!A48</f>
        <v>39</v>
      </c>
      <c r="B48" s="246" t="str">
        <f>+IF(LEN('OSNOVNA PLAČA'!B48)&gt;0,'OSNOVNA PLAČA'!B48,"")</f>
        <v>A39</v>
      </c>
      <c r="C48" s="54" t="str">
        <f>+IF(LEN('OSNOVNA PLAČA'!C48)&gt;0,'OSNOVNA PLAČA'!C48,"")</f>
        <v/>
      </c>
      <c r="D48" s="56" t="str">
        <f>+IF(LEN('OSNOVNA PLAČA'!D48)&gt;0,'OSNOVNA PLAČA'!D48,"")</f>
        <v/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</row>
    <row r="49" spans="1:48" ht="28.5" customHeight="1" x14ac:dyDescent="0.25">
      <c r="A49" s="53">
        <f>'OSNOVNA PLAČA'!A49</f>
        <v>40</v>
      </c>
      <c r="B49" s="246" t="str">
        <f>+IF(LEN('OSNOVNA PLAČA'!B49)&gt;0,'OSNOVNA PLAČA'!B49,"")</f>
        <v>A40</v>
      </c>
      <c r="C49" s="54" t="str">
        <f>+IF(LEN('OSNOVNA PLAČA'!C49)&gt;0,'OSNOVNA PLAČA'!C49,"")</f>
        <v/>
      </c>
      <c r="D49" s="56" t="str">
        <f>+IF(LEN('OSNOVNA PLAČA'!D49)&gt;0,'OSNOVNA PLAČA'!D49,"")</f>
        <v/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</row>
    <row r="50" spans="1:48" ht="28.5" customHeight="1" x14ac:dyDescent="0.25">
      <c r="A50" s="53">
        <f>'OSNOVNA PLAČA'!A50</f>
        <v>41</v>
      </c>
      <c r="B50" s="246" t="str">
        <f>+IF(LEN('OSNOVNA PLAČA'!B50)&gt;0,'OSNOVNA PLAČA'!B50,"")</f>
        <v>A41</v>
      </c>
      <c r="C50" s="54" t="str">
        <f>+IF(LEN('OSNOVNA PLAČA'!C50)&gt;0,'OSNOVNA PLAČA'!C50,"")</f>
        <v/>
      </c>
      <c r="D50" s="56" t="str">
        <f>+IF(LEN('OSNOVNA PLAČA'!D50)&gt;0,'OSNOVNA PLAČA'!D50,"")</f>
        <v/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</row>
    <row r="51" spans="1:48" ht="28.5" customHeight="1" x14ac:dyDescent="0.25">
      <c r="A51" s="53">
        <f>'OSNOVNA PLAČA'!A51</f>
        <v>42</v>
      </c>
      <c r="B51" s="246" t="str">
        <f>+IF(LEN('OSNOVNA PLAČA'!B51)&gt;0,'OSNOVNA PLAČA'!B51,"")</f>
        <v>A42</v>
      </c>
      <c r="C51" s="54" t="str">
        <f>+IF(LEN('OSNOVNA PLAČA'!C51)&gt;0,'OSNOVNA PLAČA'!C51,"")</f>
        <v/>
      </c>
      <c r="D51" s="56" t="str">
        <f>+IF(LEN('OSNOVNA PLAČA'!D51)&gt;0,'OSNOVNA PLAČA'!D51,"")</f>
        <v/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</row>
    <row r="52" spans="1:48" ht="28.5" customHeight="1" x14ac:dyDescent="0.25">
      <c r="A52" s="53">
        <f>'OSNOVNA PLAČA'!A52</f>
        <v>43</v>
      </c>
      <c r="B52" s="246" t="str">
        <f>+IF(LEN('OSNOVNA PLAČA'!B52)&gt;0,'OSNOVNA PLAČA'!B52,"")</f>
        <v>A43</v>
      </c>
      <c r="C52" s="54" t="str">
        <f>+IF(LEN('OSNOVNA PLAČA'!C52)&gt;0,'OSNOVNA PLAČA'!C52,"")</f>
        <v/>
      </c>
      <c r="D52" s="56" t="str">
        <f>+IF(LEN('OSNOVNA PLAČA'!D52)&gt;0,'OSNOVNA PLAČA'!D52,"")</f>
        <v/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</row>
    <row r="53" spans="1:48" ht="28.5" customHeight="1" x14ac:dyDescent="0.25">
      <c r="A53" s="53">
        <f>'OSNOVNA PLAČA'!A53</f>
        <v>44</v>
      </c>
      <c r="B53" s="246" t="str">
        <f>+IF(LEN('OSNOVNA PLAČA'!B53)&gt;0,'OSNOVNA PLAČA'!B53,"")</f>
        <v>A44</v>
      </c>
      <c r="C53" s="54" t="str">
        <f>+IF(LEN('OSNOVNA PLAČA'!C53)&gt;0,'OSNOVNA PLAČA'!C53,"")</f>
        <v/>
      </c>
      <c r="D53" s="56" t="str">
        <f>+IF(LEN('OSNOVNA PLAČA'!D53)&gt;0,'OSNOVNA PLAČA'!D53,"")</f>
        <v/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</row>
    <row r="54" spans="1:48" ht="28.5" customHeight="1" x14ac:dyDescent="0.25">
      <c r="A54" s="53">
        <f>'OSNOVNA PLAČA'!A54</f>
        <v>45</v>
      </c>
      <c r="B54" s="246" t="str">
        <f>+IF(LEN('OSNOVNA PLAČA'!B54)&gt;0,'OSNOVNA PLAČA'!B54,"")</f>
        <v>A45</v>
      </c>
      <c r="C54" s="54" t="str">
        <f>+IF(LEN('OSNOVNA PLAČA'!C54)&gt;0,'OSNOVNA PLAČA'!C54,"")</f>
        <v/>
      </c>
      <c r="D54" s="56" t="str">
        <f>+IF(LEN('OSNOVNA PLAČA'!D54)&gt;0,'OSNOVNA PLAČA'!D54,"")</f>
        <v/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</row>
    <row r="55" spans="1:48" ht="28.5" customHeight="1" x14ac:dyDescent="0.25">
      <c r="A55" s="53">
        <f>'OSNOVNA PLAČA'!A55</f>
        <v>46</v>
      </c>
      <c r="B55" s="246" t="str">
        <f>+IF(LEN('OSNOVNA PLAČA'!B55)&gt;0,'OSNOVNA PLAČA'!B55,"")</f>
        <v>A46</v>
      </c>
      <c r="C55" s="54" t="str">
        <f>+IF(LEN('OSNOVNA PLAČA'!C55)&gt;0,'OSNOVNA PLAČA'!C55,"")</f>
        <v/>
      </c>
      <c r="D55" s="56" t="str">
        <f>+IF(LEN('OSNOVNA PLAČA'!D55)&gt;0,'OSNOVNA PLAČA'!D55,"")</f>
        <v/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</row>
    <row r="56" spans="1:48" ht="28.5" customHeight="1" x14ac:dyDescent="0.25">
      <c r="A56" s="53">
        <f>'OSNOVNA PLAČA'!A56</f>
        <v>47</v>
      </c>
      <c r="B56" s="246" t="str">
        <f>+IF(LEN('OSNOVNA PLAČA'!B56)&gt;0,'OSNOVNA PLAČA'!B56,"")</f>
        <v>A47</v>
      </c>
      <c r="C56" s="54" t="str">
        <f>+IF(LEN('OSNOVNA PLAČA'!C56)&gt;0,'OSNOVNA PLAČA'!C56,"")</f>
        <v/>
      </c>
      <c r="D56" s="56" t="str">
        <f>+IF(LEN('OSNOVNA PLAČA'!D56)&gt;0,'OSNOVNA PLAČA'!D56,"")</f>
        <v/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</row>
    <row r="57" spans="1:48" ht="28.5" customHeight="1" x14ac:dyDescent="0.25">
      <c r="A57" s="53">
        <f>'OSNOVNA PLAČA'!A57</f>
        <v>48</v>
      </c>
      <c r="B57" s="246" t="str">
        <f>+IF(LEN('OSNOVNA PLAČA'!B57)&gt;0,'OSNOVNA PLAČA'!B57,"")</f>
        <v>A48</v>
      </c>
      <c r="C57" s="54" t="str">
        <f>+IF(LEN('OSNOVNA PLAČA'!C57)&gt;0,'OSNOVNA PLAČA'!C57,"")</f>
        <v/>
      </c>
      <c r="D57" s="56" t="str">
        <f>+IF(LEN('OSNOVNA PLAČA'!D57)&gt;0,'OSNOVNA PLAČA'!D57,"")</f>
        <v/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</row>
    <row r="58" spans="1:48" ht="28.5" customHeight="1" x14ac:dyDescent="0.25">
      <c r="A58" s="53">
        <f>'OSNOVNA PLAČA'!A58</f>
        <v>49</v>
      </c>
      <c r="B58" s="246" t="str">
        <f>+IF(LEN('OSNOVNA PLAČA'!B58)&gt;0,'OSNOVNA PLAČA'!B58,"")</f>
        <v>A49</v>
      </c>
      <c r="C58" s="54" t="str">
        <f>+IF(LEN('OSNOVNA PLAČA'!C58)&gt;0,'OSNOVNA PLAČA'!C58,"")</f>
        <v/>
      </c>
      <c r="D58" s="56" t="str">
        <f>+IF(LEN('OSNOVNA PLAČA'!D58)&gt;0,'OSNOVNA PLAČA'!D58,"")</f>
        <v/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</row>
    <row r="59" spans="1:48" ht="28.5" customHeight="1" x14ac:dyDescent="0.25">
      <c r="A59" s="53">
        <f>'OSNOVNA PLAČA'!A59</f>
        <v>50</v>
      </c>
      <c r="B59" s="246" t="str">
        <f>+IF(LEN('OSNOVNA PLAČA'!B59)&gt;0,'OSNOVNA PLAČA'!B59,"")</f>
        <v>A50</v>
      </c>
      <c r="C59" s="54" t="str">
        <f>+IF(LEN('OSNOVNA PLAČA'!C59)&gt;0,'OSNOVNA PLAČA'!C59,"")</f>
        <v/>
      </c>
      <c r="D59" s="56" t="str">
        <f>+IF(LEN('OSNOVNA PLAČA'!D59)&gt;0,'OSNOVNA PLAČA'!D59,"")</f>
        <v/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</row>
    <row r="60" spans="1:48" ht="28.5" customHeight="1" x14ac:dyDescent="0.25">
      <c r="A60" s="53">
        <f>'OSNOVNA PLAČA'!A60</f>
        <v>51</v>
      </c>
      <c r="B60" s="246" t="str">
        <f>+IF(LEN('OSNOVNA PLAČA'!B60)&gt;0,'OSNOVNA PLAČA'!B60,"")</f>
        <v>A51</v>
      </c>
      <c r="C60" s="54" t="str">
        <f>+IF(LEN('OSNOVNA PLAČA'!C60)&gt;0,'OSNOVNA PLAČA'!C60,"")</f>
        <v/>
      </c>
      <c r="D60" s="56" t="str">
        <f>+IF(LEN('OSNOVNA PLAČA'!D60)&gt;0,'OSNOVNA PLAČA'!D60,"")</f>
        <v/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</row>
    <row r="61" spans="1:48" ht="28.5" customHeight="1" x14ac:dyDescent="0.25">
      <c r="A61" s="53">
        <f>'OSNOVNA PLAČA'!A61</f>
        <v>52</v>
      </c>
      <c r="B61" s="246" t="str">
        <f>+IF(LEN('OSNOVNA PLAČA'!B61)&gt;0,'OSNOVNA PLAČA'!B61,"")</f>
        <v>A52</v>
      </c>
      <c r="C61" s="54" t="str">
        <f>+IF(LEN('OSNOVNA PLAČA'!C61)&gt;0,'OSNOVNA PLAČA'!C61,"")</f>
        <v/>
      </c>
      <c r="D61" s="56" t="str">
        <f>+IF(LEN('OSNOVNA PLAČA'!D61)&gt;0,'OSNOVNA PLAČA'!D61,"")</f>
        <v/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</row>
    <row r="62" spans="1:48" ht="28.5" customHeight="1" x14ac:dyDescent="0.25">
      <c r="A62" s="53">
        <f>'OSNOVNA PLAČA'!A62</f>
        <v>53</v>
      </c>
      <c r="B62" s="246" t="str">
        <f>+IF(LEN('OSNOVNA PLAČA'!B62)&gt;0,'OSNOVNA PLAČA'!B62,"")</f>
        <v>A53</v>
      </c>
      <c r="C62" s="54" t="str">
        <f>+IF(LEN('OSNOVNA PLAČA'!C62)&gt;0,'OSNOVNA PLAČA'!C62,"")</f>
        <v/>
      </c>
      <c r="D62" s="56" t="str">
        <f>+IF(LEN('OSNOVNA PLAČA'!D62)&gt;0,'OSNOVNA PLAČA'!D62,"")</f>
        <v/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</row>
    <row r="63" spans="1:48" ht="28.5" customHeight="1" x14ac:dyDescent="0.25">
      <c r="A63" s="53">
        <f>'OSNOVNA PLAČA'!A63</f>
        <v>54</v>
      </c>
      <c r="B63" s="246" t="str">
        <f>+IF(LEN('OSNOVNA PLAČA'!B63)&gt;0,'OSNOVNA PLAČA'!B63,"")</f>
        <v>A54</v>
      </c>
      <c r="C63" s="54" t="str">
        <f>+IF(LEN('OSNOVNA PLAČA'!C63)&gt;0,'OSNOVNA PLAČA'!C63,"")</f>
        <v/>
      </c>
      <c r="D63" s="56" t="str">
        <f>+IF(LEN('OSNOVNA PLAČA'!D63)&gt;0,'OSNOVNA PLAČA'!D63,"")</f>
        <v/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</row>
    <row r="64" spans="1:48" ht="28.5" customHeight="1" x14ac:dyDescent="0.25">
      <c r="A64" s="53">
        <f>'OSNOVNA PLAČA'!A64</f>
        <v>55</v>
      </c>
      <c r="B64" s="246" t="str">
        <f>+IF(LEN('OSNOVNA PLAČA'!B64)&gt;0,'OSNOVNA PLAČA'!B64,"")</f>
        <v>A55</v>
      </c>
      <c r="C64" s="54" t="str">
        <f>+IF(LEN('OSNOVNA PLAČA'!C64)&gt;0,'OSNOVNA PLAČA'!C64,"")</f>
        <v/>
      </c>
      <c r="D64" s="56" t="str">
        <f>+IF(LEN('OSNOVNA PLAČA'!D64)&gt;0,'OSNOVNA PLAČA'!D64,"")</f>
        <v/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</row>
    <row r="65" spans="1:48" ht="28.5" customHeight="1" x14ac:dyDescent="0.25">
      <c r="A65" s="53">
        <f>'OSNOVNA PLAČA'!A65</f>
        <v>56</v>
      </c>
      <c r="B65" s="246" t="str">
        <f>+IF(LEN('OSNOVNA PLAČA'!B65)&gt;0,'OSNOVNA PLAČA'!B65,"")</f>
        <v>A56</v>
      </c>
      <c r="C65" s="54" t="str">
        <f>+IF(LEN('OSNOVNA PLAČA'!C65)&gt;0,'OSNOVNA PLAČA'!C65,"")</f>
        <v/>
      </c>
      <c r="D65" s="56" t="str">
        <f>+IF(LEN('OSNOVNA PLAČA'!D65)&gt;0,'OSNOVNA PLAČA'!D65,"")</f>
        <v/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</row>
    <row r="66" spans="1:48" ht="28.5" customHeight="1" x14ac:dyDescent="0.25">
      <c r="A66" s="53">
        <f>'OSNOVNA PLAČA'!A66</f>
        <v>57</v>
      </c>
      <c r="B66" s="246" t="str">
        <f>+IF(LEN('OSNOVNA PLAČA'!B66)&gt;0,'OSNOVNA PLAČA'!B66,"")</f>
        <v>A57</v>
      </c>
      <c r="C66" s="54" t="str">
        <f>+IF(LEN('OSNOVNA PLAČA'!C66)&gt;0,'OSNOVNA PLAČA'!C66,"")</f>
        <v/>
      </c>
      <c r="D66" s="56" t="str">
        <f>+IF(LEN('OSNOVNA PLAČA'!D66)&gt;0,'OSNOVNA PLAČA'!D66,"")</f>
        <v/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</row>
    <row r="67" spans="1:48" ht="28.5" customHeight="1" x14ac:dyDescent="0.25">
      <c r="A67" s="53">
        <f>'OSNOVNA PLAČA'!A67</f>
        <v>58</v>
      </c>
      <c r="B67" s="246" t="str">
        <f>+IF(LEN('OSNOVNA PLAČA'!B67)&gt;0,'OSNOVNA PLAČA'!B67,"")</f>
        <v>A58</v>
      </c>
      <c r="C67" s="54" t="str">
        <f>+IF(LEN('OSNOVNA PLAČA'!C67)&gt;0,'OSNOVNA PLAČA'!C67,"")</f>
        <v/>
      </c>
      <c r="D67" s="56" t="str">
        <f>+IF(LEN('OSNOVNA PLAČA'!D67)&gt;0,'OSNOVNA PLAČA'!D67,"")</f>
        <v/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</row>
    <row r="68" spans="1:48" ht="28.5" customHeight="1" x14ac:dyDescent="0.25">
      <c r="A68" s="53">
        <f>'OSNOVNA PLAČA'!A68</f>
        <v>59</v>
      </c>
      <c r="B68" s="246" t="str">
        <f>+IF(LEN('OSNOVNA PLAČA'!B68)&gt;0,'OSNOVNA PLAČA'!B68,"")</f>
        <v>A59</v>
      </c>
      <c r="C68" s="54" t="str">
        <f>+IF(LEN('OSNOVNA PLAČA'!C68)&gt;0,'OSNOVNA PLAČA'!C68,"")</f>
        <v/>
      </c>
      <c r="D68" s="56" t="str">
        <f>+IF(LEN('OSNOVNA PLAČA'!D68)&gt;0,'OSNOVNA PLAČA'!D68,"")</f>
        <v/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</row>
    <row r="69" spans="1:48" ht="28.5" customHeight="1" x14ac:dyDescent="0.25">
      <c r="A69" s="53">
        <f>'OSNOVNA PLAČA'!A69</f>
        <v>60</v>
      </c>
      <c r="B69" s="246" t="str">
        <f>+IF(LEN('OSNOVNA PLAČA'!B69)&gt;0,'OSNOVNA PLAČA'!B69,"")</f>
        <v>A60</v>
      </c>
      <c r="C69" s="54" t="str">
        <f>+IF(LEN('OSNOVNA PLAČA'!C69)&gt;0,'OSNOVNA PLAČA'!C69,"")</f>
        <v/>
      </c>
      <c r="D69" s="56" t="str">
        <f>+IF(LEN('OSNOVNA PLAČA'!D69)&gt;0,'OSNOVNA PLAČA'!D69,"")</f>
        <v/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</row>
    <row r="70" spans="1:48" ht="28.5" customHeight="1" x14ac:dyDescent="0.25">
      <c r="A70" s="53">
        <f>'OSNOVNA PLAČA'!A70</f>
        <v>61</v>
      </c>
      <c r="B70" s="246" t="str">
        <f>+IF(LEN('OSNOVNA PLAČA'!B70)&gt;0,'OSNOVNA PLAČA'!B70,"")</f>
        <v>A61</v>
      </c>
      <c r="C70" s="54" t="str">
        <f>+IF(LEN('OSNOVNA PLAČA'!C70)&gt;0,'OSNOVNA PLAČA'!C70,"")</f>
        <v/>
      </c>
      <c r="D70" s="56" t="str">
        <f>+IF(LEN('OSNOVNA PLAČA'!D70)&gt;0,'OSNOVNA PLAČA'!D70,"")</f>
        <v/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</row>
    <row r="71" spans="1:48" ht="28.5" customHeight="1" x14ac:dyDescent="0.25">
      <c r="A71" s="53">
        <f>'OSNOVNA PLAČA'!A71</f>
        <v>62</v>
      </c>
      <c r="B71" s="246" t="str">
        <f>+IF(LEN('OSNOVNA PLAČA'!B71)&gt;0,'OSNOVNA PLAČA'!B71,"")</f>
        <v>A62</v>
      </c>
      <c r="C71" s="54" t="str">
        <f>+IF(LEN('OSNOVNA PLAČA'!C71)&gt;0,'OSNOVNA PLAČA'!C71,"")</f>
        <v/>
      </c>
      <c r="D71" s="56" t="str">
        <f>+IF(LEN('OSNOVNA PLAČA'!D71)&gt;0,'OSNOVNA PLAČA'!D71,"")</f>
        <v/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</row>
    <row r="72" spans="1:48" ht="28.5" customHeight="1" x14ac:dyDescent="0.25">
      <c r="A72" s="53">
        <f>'OSNOVNA PLAČA'!A72</f>
        <v>63</v>
      </c>
      <c r="B72" s="246" t="str">
        <f>+IF(LEN('OSNOVNA PLAČA'!B72)&gt;0,'OSNOVNA PLAČA'!B72,"")</f>
        <v>A63</v>
      </c>
      <c r="C72" s="54" t="str">
        <f>+IF(LEN('OSNOVNA PLAČA'!C72)&gt;0,'OSNOVNA PLAČA'!C72,"")</f>
        <v/>
      </c>
      <c r="D72" s="56" t="str">
        <f>+IF(LEN('OSNOVNA PLAČA'!D72)&gt;0,'OSNOVNA PLAČA'!D72,"")</f>
        <v/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</row>
    <row r="73" spans="1:48" ht="28.5" customHeight="1" x14ac:dyDescent="0.25">
      <c r="A73" s="53">
        <f>'OSNOVNA PLAČA'!A73</f>
        <v>64</v>
      </c>
      <c r="B73" s="246" t="str">
        <f>+IF(LEN('OSNOVNA PLAČA'!B73)&gt;0,'OSNOVNA PLAČA'!B73,"")</f>
        <v>A64</v>
      </c>
      <c r="C73" s="54" t="str">
        <f>+IF(LEN('OSNOVNA PLAČA'!C73)&gt;0,'OSNOVNA PLAČA'!C73,"")</f>
        <v/>
      </c>
      <c r="D73" s="56" t="str">
        <f>+IF(LEN('OSNOVNA PLAČA'!D73)&gt;0,'OSNOVNA PLAČA'!D73,"")</f>
        <v/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</row>
    <row r="74" spans="1:48" ht="28.5" customHeight="1" x14ac:dyDescent="0.25">
      <c r="A74" s="53">
        <f>'OSNOVNA PLAČA'!A74</f>
        <v>65</v>
      </c>
      <c r="B74" s="246" t="str">
        <f>+IF(LEN('OSNOVNA PLAČA'!B74)&gt;0,'OSNOVNA PLAČA'!B74,"")</f>
        <v>A65</v>
      </c>
      <c r="C74" s="54" t="str">
        <f>+IF(LEN('OSNOVNA PLAČA'!C74)&gt;0,'OSNOVNA PLAČA'!C74,"")</f>
        <v/>
      </c>
      <c r="D74" s="56" t="str">
        <f>+IF(LEN('OSNOVNA PLAČA'!D74)&gt;0,'OSNOVNA PLAČA'!D74,"")</f>
        <v/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</row>
    <row r="75" spans="1:48" ht="28.5" customHeight="1" x14ac:dyDescent="0.25">
      <c r="A75" s="53">
        <f>'OSNOVNA PLAČA'!A75</f>
        <v>66</v>
      </c>
      <c r="B75" s="246" t="str">
        <f>+IF(LEN('OSNOVNA PLAČA'!B75)&gt;0,'OSNOVNA PLAČA'!B75,"")</f>
        <v>A66</v>
      </c>
      <c r="C75" s="54" t="str">
        <f>+IF(LEN('OSNOVNA PLAČA'!C75)&gt;0,'OSNOVNA PLAČA'!C75,"")</f>
        <v/>
      </c>
      <c r="D75" s="56" t="str">
        <f>+IF(LEN('OSNOVNA PLAČA'!D75)&gt;0,'OSNOVNA PLAČA'!D75,"")</f>
        <v/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</row>
    <row r="76" spans="1:48" ht="28.5" customHeight="1" x14ac:dyDescent="0.25">
      <c r="A76" s="53">
        <f>'OSNOVNA PLAČA'!A76</f>
        <v>67</v>
      </c>
      <c r="B76" s="246" t="str">
        <f>+IF(LEN('OSNOVNA PLAČA'!B76)&gt;0,'OSNOVNA PLAČA'!B76,"")</f>
        <v>A67</v>
      </c>
      <c r="C76" s="54" t="str">
        <f>+IF(LEN('OSNOVNA PLAČA'!C76)&gt;0,'OSNOVNA PLAČA'!C76,"")</f>
        <v/>
      </c>
      <c r="D76" s="56" t="str">
        <f>+IF(LEN('OSNOVNA PLAČA'!D76)&gt;0,'OSNOVNA PLAČA'!D76,"")</f>
        <v/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</row>
    <row r="77" spans="1:48" ht="28.5" customHeight="1" x14ac:dyDescent="0.25">
      <c r="A77" s="53">
        <f>'OSNOVNA PLAČA'!A77</f>
        <v>68</v>
      </c>
      <c r="B77" s="246" t="str">
        <f>+IF(LEN('OSNOVNA PLAČA'!B77)&gt;0,'OSNOVNA PLAČA'!B77,"")</f>
        <v>A68</v>
      </c>
      <c r="C77" s="54" t="str">
        <f>+IF(LEN('OSNOVNA PLAČA'!C77)&gt;0,'OSNOVNA PLAČA'!C77,"")</f>
        <v/>
      </c>
      <c r="D77" s="56" t="str">
        <f>+IF(LEN('OSNOVNA PLAČA'!D77)&gt;0,'OSNOVNA PLAČA'!D77,"")</f>
        <v/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</row>
    <row r="78" spans="1:48" ht="28.5" customHeight="1" x14ac:dyDescent="0.25">
      <c r="A78" s="53">
        <f>'OSNOVNA PLAČA'!A78</f>
        <v>69</v>
      </c>
      <c r="B78" s="246" t="str">
        <f>+IF(LEN('OSNOVNA PLAČA'!B78)&gt;0,'OSNOVNA PLAČA'!B78,"")</f>
        <v>A69</v>
      </c>
      <c r="C78" s="54" t="str">
        <f>+IF(LEN('OSNOVNA PLAČA'!C78)&gt;0,'OSNOVNA PLAČA'!C78,"")</f>
        <v/>
      </c>
      <c r="D78" s="56" t="str">
        <f>+IF(LEN('OSNOVNA PLAČA'!D78)&gt;0,'OSNOVNA PLAČA'!D78,"")</f>
        <v/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</row>
    <row r="79" spans="1:48" ht="28.5" customHeight="1" x14ac:dyDescent="0.25">
      <c r="A79" s="53">
        <f>'OSNOVNA PLAČA'!A79</f>
        <v>70</v>
      </c>
      <c r="B79" s="246" t="str">
        <f>+IF(LEN('OSNOVNA PLAČA'!B79)&gt;0,'OSNOVNA PLAČA'!B79,"")</f>
        <v>A70</v>
      </c>
      <c r="C79" s="54" t="str">
        <f>+IF(LEN('OSNOVNA PLAČA'!C79)&gt;0,'OSNOVNA PLAČA'!C79,"")</f>
        <v/>
      </c>
      <c r="D79" s="56" t="str">
        <f>+IF(LEN('OSNOVNA PLAČA'!D79)&gt;0,'OSNOVNA PLAČA'!D79,"")</f>
        <v/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</row>
    <row r="80" spans="1:48" ht="28.5" customHeight="1" x14ac:dyDescent="0.25">
      <c r="A80" s="53">
        <f>'OSNOVNA PLAČA'!A80</f>
        <v>71</v>
      </c>
      <c r="B80" s="246" t="str">
        <f>+IF(LEN('OSNOVNA PLAČA'!B80)&gt;0,'OSNOVNA PLAČA'!B80,"")</f>
        <v>A71</v>
      </c>
      <c r="C80" s="54" t="str">
        <f>+IF(LEN('OSNOVNA PLAČA'!C80)&gt;0,'OSNOVNA PLAČA'!C80,"")</f>
        <v/>
      </c>
      <c r="D80" s="56" t="str">
        <f>+IF(LEN('OSNOVNA PLAČA'!D80)&gt;0,'OSNOVNA PLAČA'!D80,"")</f>
        <v/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</row>
    <row r="81" spans="1:48" ht="28.5" customHeight="1" x14ac:dyDescent="0.25">
      <c r="A81" s="53">
        <f>'OSNOVNA PLAČA'!A81</f>
        <v>72</v>
      </c>
      <c r="B81" s="246" t="str">
        <f>+IF(LEN('OSNOVNA PLAČA'!B81)&gt;0,'OSNOVNA PLAČA'!B81,"")</f>
        <v>A72</v>
      </c>
      <c r="C81" s="54" t="str">
        <f>+IF(LEN('OSNOVNA PLAČA'!C81)&gt;0,'OSNOVNA PLAČA'!C81,"")</f>
        <v/>
      </c>
      <c r="D81" s="56" t="str">
        <f>+IF(LEN('OSNOVNA PLAČA'!D81)&gt;0,'OSNOVNA PLAČA'!D81,"")</f>
        <v/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</row>
    <row r="82" spans="1:48" ht="28.5" customHeight="1" x14ac:dyDescent="0.25">
      <c r="A82" s="53">
        <f>'OSNOVNA PLAČA'!A82</f>
        <v>73</v>
      </c>
      <c r="B82" s="246" t="str">
        <f>+IF(LEN('OSNOVNA PLAČA'!B82)&gt;0,'OSNOVNA PLAČA'!B82,"")</f>
        <v>A73</v>
      </c>
      <c r="C82" s="54" t="str">
        <f>+IF(LEN('OSNOVNA PLAČA'!C82)&gt;0,'OSNOVNA PLAČA'!C82,"")</f>
        <v/>
      </c>
      <c r="D82" s="56" t="str">
        <f>+IF(LEN('OSNOVNA PLAČA'!D82)&gt;0,'OSNOVNA PLAČA'!D82,"")</f>
        <v/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</row>
    <row r="83" spans="1:48" ht="28.5" customHeight="1" x14ac:dyDescent="0.25">
      <c r="A83" s="53">
        <f>'OSNOVNA PLAČA'!A83</f>
        <v>74</v>
      </c>
      <c r="B83" s="246" t="str">
        <f>+IF(LEN('OSNOVNA PLAČA'!B83)&gt;0,'OSNOVNA PLAČA'!B83,"")</f>
        <v>A74</v>
      </c>
      <c r="C83" s="54" t="str">
        <f>+IF(LEN('OSNOVNA PLAČA'!C83)&gt;0,'OSNOVNA PLAČA'!C83,"")</f>
        <v/>
      </c>
      <c r="D83" s="56" t="str">
        <f>+IF(LEN('OSNOVNA PLAČA'!D83)&gt;0,'OSNOVNA PLAČA'!D83,"")</f>
        <v/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</row>
    <row r="84" spans="1:48" ht="28.5" customHeight="1" x14ac:dyDescent="0.25">
      <c r="A84" s="53">
        <f>'OSNOVNA PLAČA'!A84</f>
        <v>75</v>
      </c>
      <c r="B84" s="246" t="str">
        <f>+IF(LEN('OSNOVNA PLAČA'!B84)&gt;0,'OSNOVNA PLAČA'!B84,"")</f>
        <v>A75</v>
      </c>
      <c r="C84" s="54" t="str">
        <f>+IF(LEN('OSNOVNA PLAČA'!C84)&gt;0,'OSNOVNA PLAČA'!C84,"")</f>
        <v/>
      </c>
      <c r="D84" s="56" t="str">
        <f>+IF(LEN('OSNOVNA PLAČA'!D84)&gt;0,'OSNOVNA PLAČA'!D84,"")</f>
        <v/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</row>
    <row r="85" spans="1:48" ht="28.5" customHeight="1" x14ac:dyDescent="0.25">
      <c r="A85" s="53">
        <f>'OSNOVNA PLAČA'!A85</f>
        <v>76</v>
      </c>
      <c r="B85" s="246" t="str">
        <f>+IF(LEN('OSNOVNA PLAČA'!B85)&gt;0,'OSNOVNA PLAČA'!B85,"")</f>
        <v>A76</v>
      </c>
      <c r="C85" s="54" t="str">
        <f>+IF(LEN('OSNOVNA PLAČA'!C85)&gt;0,'OSNOVNA PLAČA'!C85,"")</f>
        <v/>
      </c>
      <c r="D85" s="56" t="str">
        <f>+IF(LEN('OSNOVNA PLAČA'!D85)&gt;0,'OSNOVNA PLAČA'!D85,"")</f>
        <v/>
      </c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</row>
    <row r="86" spans="1:48" ht="28.5" customHeight="1" x14ac:dyDescent="0.25">
      <c r="A86" s="53">
        <f>'OSNOVNA PLAČA'!A86</f>
        <v>77</v>
      </c>
      <c r="B86" s="246" t="str">
        <f>+IF(LEN('OSNOVNA PLAČA'!B86)&gt;0,'OSNOVNA PLAČA'!B86,"")</f>
        <v>A77</v>
      </c>
      <c r="C86" s="54" t="str">
        <f>+IF(LEN('OSNOVNA PLAČA'!C86)&gt;0,'OSNOVNA PLAČA'!C86,"")</f>
        <v/>
      </c>
      <c r="D86" s="56" t="str">
        <f>+IF(LEN('OSNOVNA PLAČA'!D86)&gt;0,'OSNOVNA PLAČA'!D86,"")</f>
        <v/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</row>
    <row r="87" spans="1:48" ht="28.5" customHeight="1" x14ac:dyDescent="0.25">
      <c r="A87" s="53">
        <f>'OSNOVNA PLAČA'!A87</f>
        <v>78</v>
      </c>
      <c r="B87" s="246" t="str">
        <f>+IF(LEN('OSNOVNA PLAČA'!B87)&gt;0,'OSNOVNA PLAČA'!B87,"")</f>
        <v>A78</v>
      </c>
      <c r="C87" s="54" t="str">
        <f>+IF(LEN('OSNOVNA PLAČA'!C87)&gt;0,'OSNOVNA PLAČA'!C87,"")</f>
        <v/>
      </c>
      <c r="D87" s="56" t="str">
        <f>+IF(LEN('OSNOVNA PLAČA'!D87)&gt;0,'OSNOVNA PLAČA'!D87,"")</f>
        <v/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</row>
    <row r="88" spans="1:48" ht="28.5" customHeight="1" x14ac:dyDescent="0.25">
      <c r="A88" s="53">
        <f>'OSNOVNA PLAČA'!A88</f>
        <v>79</v>
      </c>
      <c r="B88" s="246" t="str">
        <f>+IF(LEN('OSNOVNA PLAČA'!B88)&gt;0,'OSNOVNA PLAČA'!B88,"")</f>
        <v>A79</v>
      </c>
      <c r="C88" s="54" t="str">
        <f>+IF(LEN('OSNOVNA PLAČA'!C88)&gt;0,'OSNOVNA PLAČA'!C88,"")</f>
        <v/>
      </c>
      <c r="D88" s="56" t="str">
        <f>+IF(LEN('OSNOVNA PLAČA'!D88)&gt;0,'OSNOVNA PLAČA'!D88,"")</f>
        <v/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</row>
    <row r="89" spans="1:48" ht="28.5" customHeight="1" x14ac:dyDescent="0.25">
      <c r="A89" s="53">
        <f>'OSNOVNA PLAČA'!A89</f>
        <v>80</v>
      </c>
      <c r="B89" s="246" t="str">
        <f>+IF(LEN('OSNOVNA PLAČA'!B89)&gt;0,'OSNOVNA PLAČA'!B89,"")</f>
        <v>A80</v>
      </c>
      <c r="C89" s="54" t="str">
        <f>+IF(LEN('OSNOVNA PLAČA'!C89)&gt;0,'OSNOVNA PLAČA'!C89,"")</f>
        <v/>
      </c>
      <c r="D89" s="56" t="str">
        <f>+IF(LEN('OSNOVNA PLAČA'!D89)&gt;0,'OSNOVNA PLAČA'!D89,"")</f>
        <v/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  <c r="AR89" s="33"/>
      <c r="AS89" s="33"/>
      <c r="AT89" s="33"/>
      <c r="AU89" s="33"/>
      <c r="AV89" s="33"/>
    </row>
    <row r="90" spans="1:48" ht="28.5" customHeight="1" x14ac:dyDescent="0.25">
      <c r="A90" s="53">
        <f>'OSNOVNA PLAČA'!A90</f>
        <v>81</v>
      </c>
      <c r="B90" s="246" t="str">
        <f>+IF(LEN('OSNOVNA PLAČA'!B90)&gt;0,'OSNOVNA PLAČA'!B90,"")</f>
        <v>A81</v>
      </c>
      <c r="C90" s="54" t="str">
        <f>+IF(LEN('OSNOVNA PLAČA'!C90)&gt;0,'OSNOVNA PLAČA'!C90,"")</f>
        <v/>
      </c>
      <c r="D90" s="56" t="str">
        <f>+IF(LEN('OSNOVNA PLAČA'!D90)&gt;0,'OSNOVNA PLAČA'!D90,"")</f>
        <v/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</row>
    <row r="91" spans="1:48" ht="28.5" customHeight="1" x14ac:dyDescent="0.25">
      <c r="A91" s="53">
        <f>'OSNOVNA PLAČA'!A91</f>
        <v>82</v>
      </c>
      <c r="B91" s="246" t="str">
        <f>+IF(LEN('OSNOVNA PLAČA'!B91)&gt;0,'OSNOVNA PLAČA'!B91,"")</f>
        <v>A82</v>
      </c>
      <c r="C91" s="54" t="str">
        <f>+IF(LEN('OSNOVNA PLAČA'!C91)&gt;0,'OSNOVNA PLAČA'!C91,"")</f>
        <v/>
      </c>
      <c r="D91" s="56" t="str">
        <f>+IF(LEN('OSNOVNA PLAČA'!D91)&gt;0,'OSNOVNA PLAČA'!D91,"")</f>
        <v/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3"/>
      <c r="AS91" s="33"/>
      <c r="AT91" s="33"/>
      <c r="AU91" s="33"/>
      <c r="AV91" s="33"/>
    </row>
    <row r="92" spans="1:48" ht="28.5" customHeight="1" x14ac:dyDescent="0.25">
      <c r="A92" s="53">
        <f>'OSNOVNA PLAČA'!A92</f>
        <v>83</v>
      </c>
      <c r="B92" s="246" t="str">
        <f>+IF(LEN('OSNOVNA PLAČA'!B92)&gt;0,'OSNOVNA PLAČA'!B92,"")</f>
        <v>A83</v>
      </c>
      <c r="C92" s="54" t="str">
        <f>+IF(LEN('OSNOVNA PLAČA'!C92)&gt;0,'OSNOVNA PLAČA'!C92,"")</f>
        <v/>
      </c>
      <c r="D92" s="56" t="str">
        <f>+IF(LEN('OSNOVNA PLAČA'!D92)&gt;0,'OSNOVNA PLAČA'!D92,"")</f>
        <v/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</row>
    <row r="93" spans="1:48" ht="28.5" customHeight="1" x14ac:dyDescent="0.25">
      <c r="A93" s="53">
        <f>'OSNOVNA PLAČA'!A93</f>
        <v>84</v>
      </c>
      <c r="B93" s="246" t="str">
        <f>+IF(LEN('OSNOVNA PLAČA'!B93)&gt;0,'OSNOVNA PLAČA'!B93,"")</f>
        <v>A84</v>
      </c>
      <c r="C93" s="54" t="str">
        <f>+IF(LEN('OSNOVNA PLAČA'!C93)&gt;0,'OSNOVNA PLAČA'!C93,"")</f>
        <v/>
      </c>
      <c r="D93" s="56" t="str">
        <f>+IF(LEN('OSNOVNA PLAČA'!D93)&gt;0,'OSNOVNA PLAČA'!D93,"")</f>
        <v/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</row>
    <row r="94" spans="1:48" ht="28.5" customHeight="1" x14ac:dyDescent="0.25">
      <c r="A94" s="53">
        <f>'OSNOVNA PLAČA'!A94</f>
        <v>85</v>
      </c>
      <c r="B94" s="246" t="str">
        <f>+IF(LEN('OSNOVNA PLAČA'!B94)&gt;0,'OSNOVNA PLAČA'!B94,"")</f>
        <v>A85</v>
      </c>
      <c r="C94" s="54" t="str">
        <f>+IF(LEN('OSNOVNA PLAČA'!C94)&gt;0,'OSNOVNA PLAČA'!C94,"")</f>
        <v/>
      </c>
      <c r="D94" s="56" t="str">
        <f>+IF(LEN('OSNOVNA PLAČA'!D94)&gt;0,'OSNOVNA PLAČA'!D94,"")</f>
        <v/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  <c r="AQ94" s="33"/>
      <c r="AR94" s="33"/>
      <c r="AS94" s="33"/>
      <c r="AT94" s="33"/>
      <c r="AU94" s="33"/>
      <c r="AV94" s="33"/>
    </row>
    <row r="95" spans="1:48" ht="28.5" customHeight="1" x14ac:dyDescent="0.25">
      <c r="A95" s="53">
        <f>'OSNOVNA PLAČA'!A95</f>
        <v>86</v>
      </c>
      <c r="B95" s="246" t="str">
        <f>+IF(LEN('OSNOVNA PLAČA'!B95)&gt;0,'OSNOVNA PLAČA'!B95,"")</f>
        <v>A86</v>
      </c>
      <c r="C95" s="54" t="str">
        <f>+IF(LEN('OSNOVNA PLAČA'!C95)&gt;0,'OSNOVNA PLAČA'!C95,"")</f>
        <v/>
      </c>
      <c r="D95" s="56" t="str">
        <f>+IF(LEN('OSNOVNA PLAČA'!D95)&gt;0,'OSNOVNA PLAČA'!D95,"")</f>
        <v/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</row>
    <row r="96" spans="1:48" ht="28.5" customHeight="1" x14ac:dyDescent="0.25">
      <c r="A96" s="53">
        <f>'OSNOVNA PLAČA'!A96</f>
        <v>87</v>
      </c>
      <c r="B96" s="246" t="str">
        <f>+IF(LEN('OSNOVNA PLAČA'!B96)&gt;0,'OSNOVNA PLAČA'!B96,"")</f>
        <v>A87</v>
      </c>
      <c r="C96" s="54" t="str">
        <f>+IF(LEN('OSNOVNA PLAČA'!C96)&gt;0,'OSNOVNA PLAČA'!C96,"")</f>
        <v/>
      </c>
      <c r="D96" s="56" t="str">
        <f>+IF(LEN('OSNOVNA PLAČA'!D96)&gt;0,'OSNOVNA PLAČA'!D96,"")</f>
        <v/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</row>
    <row r="97" spans="1:48" ht="28.5" customHeight="1" x14ac:dyDescent="0.25">
      <c r="A97" s="53">
        <f>'OSNOVNA PLAČA'!A97</f>
        <v>88</v>
      </c>
      <c r="B97" s="246" t="str">
        <f>+IF(LEN('OSNOVNA PLAČA'!B97)&gt;0,'OSNOVNA PLAČA'!B97,"")</f>
        <v>A88</v>
      </c>
      <c r="C97" s="54" t="str">
        <f>+IF(LEN('OSNOVNA PLAČA'!C97)&gt;0,'OSNOVNA PLAČA'!C97,"")</f>
        <v/>
      </c>
      <c r="D97" s="56" t="str">
        <f>+IF(LEN('OSNOVNA PLAČA'!D97)&gt;0,'OSNOVNA PLAČA'!D97,"")</f>
        <v/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</row>
    <row r="98" spans="1:48" ht="28.5" customHeight="1" x14ac:dyDescent="0.25">
      <c r="A98" s="53">
        <f>'OSNOVNA PLAČA'!A98</f>
        <v>89</v>
      </c>
      <c r="B98" s="246" t="str">
        <f>+IF(LEN('OSNOVNA PLAČA'!B98)&gt;0,'OSNOVNA PLAČA'!B98,"")</f>
        <v>A89</v>
      </c>
      <c r="C98" s="54" t="str">
        <f>+IF(LEN('OSNOVNA PLAČA'!C98)&gt;0,'OSNOVNA PLAČA'!C98,"")</f>
        <v/>
      </c>
      <c r="D98" s="56" t="str">
        <f>+IF(LEN('OSNOVNA PLAČA'!D98)&gt;0,'OSNOVNA PLAČA'!D98,"")</f>
        <v/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</row>
    <row r="99" spans="1:48" ht="28.5" customHeight="1" x14ac:dyDescent="0.25">
      <c r="A99" s="53">
        <f>'OSNOVNA PLAČA'!A99</f>
        <v>90</v>
      </c>
      <c r="B99" s="246" t="str">
        <f>+IF(LEN('OSNOVNA PLAČA'!B99)&gt;0,'OSNOVNA PLAČA'!B99,"")</f>
        <v>A90</v>
      </c>
      <c r="C99" s="54" t="str">
        <f>+IF(LEN('OSNOVNA PLAČA'!C99)&gt;0,'OSNOVNA PLAČA'!C99,"")</f>
        <v/>
      </c>
      <c r="D99" s="56" t="str">
        <f>+IF(LEN('OSNOVNA PLAČA'!D99)&gt;0,'OSNOVNA PLAČA'!D99,"")</f>
        <v/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</row>
    <row r="100" spans="1:48" ht="28.5" customHeight="1" x14ac:dyDescent="0.25">
      <c r="A100" s="53">
        <f>'OSNOVNA PLAČA'!A100</f>
        <v>91</v>
      </c>
      <c r="B100" s="246" t="str">
        <f>+IF(LEN('OSNOVNA PLAČA'!B100)&gt;0,'OSNOVNA PLAČA'!B100,"")</f>
        <v>A91</v>
      </c>
      <c r="C100" s="54" t="str">
        <f>+IF(LEN('OSNOVNA PLAČA'!C100)&gt;0,'OSNOVNA PLAČA'!C100,"")</f>
        <v/>
      </c>
      <c r="D100" s="56" t="str">
        <f>+IF(LEN('OSNOVNA PLAČA'!D100)&gt;0,'OSNOVNA PLAČA'!D100,"")</f>
        <v/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</row>
    <row r="101" spans="1:48" ht="28.5" customHeight="1" x14ac:dyDescent="0.25">
      <c r="A101" s="53">
        <f>'OSNOVNA PLAČA'!A101</f>
        <v>92</v>
      </c>
      <c r="B101" s="246" t="str">
        <f>+IF(LEN('OSNOVNA PLAČA'!B101)&gt;0,'OSNOVNA PLAČA'!B101,"")</f>
        <v>A92</v>
      </c>
      <c r="C101" s="54" t="str">
        <f>+IF(LEN('OSNOVNA PLAČA'!C101)&gt;0,'OSNOVNA PLAČA'!C101,"")</f>
        <v/>
      </c>
      <c r="D101" s="56" t="str">
        <f>+IF(LEN('OSNOVNA PLAČA'!D101)&gt;0,'OSNOVNA PLAČA'!D101,"")</f>
        <v/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</row>
    <row r="102" spans="1:48" ht="28.5" customHeight="1" x14ac:dyDescent="0.25">
      <c r="A102" s="53">
        <f>'OSNOVNA PLAČA'!A102</f>
        <v>93</v>
      </c>
      <c r="B102" s="246" t="str">
        <f>+IF(LEN('OSNOVNA PLAČA'!B102)&gt;0,'OSNOVNA PLAČA'!B102,"")</f>
        <v>A93</v>
      </c>
      <c r="C102" s="54" t="str">
        <f>+IF(LEN('OSNOVNA PLAČA'!C102)&gt;0,'OSNOVNA PLAČA'!C102,"")</f>
        <v/>
      </c>
      <c r="D102" s="56" t="str">
        <f>+IF(LEN('OSNOVNA PLAČA'!D102)&gt;0,'OSNOVNA PLAČA'!D102,"")</f>
        <v/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</row>
    <row r="103" spans="1:48" ht="28.5" customHeight="1" x14ac:dyDescent="0.25">
      <c r="A103" s="53">
        <f>'OSNOVNA PLAČA'!A103</f>
        <v>94</v>
      </c>
      <c r="B103" s="246" t="str">
        <f>+IF(LEN('OSNOVNA PLAČA'!B103)&gt;0,'OSNOVNA PLAČA'!B103,"")</f>
        <v>A94</v>
      </c>
      <c r="C103" s="54" t="str">
        <f>+IF(LEN('OSNOVNA PLAČA'!C103)&gt;0,'OSNOVNA PLAČA'!C103,"")</f>
        <v/>
      </c>
      <c r="D103" s="56" t="str">
        <f>+IF(LEN('OSNOVNA PLAČA'!D103)&gt;0,'OSNOVNA PLAČA'!D103,"")</f>
        <v/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</row>
    <row r="104" spans="1:48" ht="28.5" customHeight="1" x14ac:dyDescent="0.25">
      <c r="A104" s="53">
        <f>'OSNOVNA PLAČA'!A104</f>
        <v>95</v>
      </c>
      <c r="B104" s="246" t="str">
        <f>+IF(LEN('OSNOVNA PLAČA'!B104)&gt;0,'OSNOVNA PLAČA'!B104,"")</f>
        <v>A95</v>
      </c>
      <c r="C104" s="54" t="str">
        <f>+IF(LEN('OSNOVNA PLAČA'!C104)&gt;0,'OSNOVNA PLAČA'!C104,"")</f>
        <v/>
      </c>
      <c r="D104" s="56" t="str">
        <f>+IF(LEN('OSNOVNA PLAČA'!D104)&gt;0,'OSNOVNA PLAČA'!D104,"")</f>
        <v/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</row>
    <row r="105" spans="1:48" ht="28.5" customHeight="1" x14ac:dyDescent="0.25">
      <c r="A105" s="53">
        <f>'OSNOVNA PLAČA'!A105</f>
        <v>96</v>
      </c>
      <c r="B105" s="246" t="str">
        <f>+IF(LEN('OSNOVNA PLAČA'!B105)&gt;0,'OSNOVNA PLAČA'!B105,"")</f>
        <v>A96</v>
      </c>
      <c r="C105" s="54" t="str">
        <f>+IF(LEN('OSNOVNA PLAČA'!C105)&gt;0,'OSNOVNA PLAČA'!C105,"")</f>
        <v/>
      </c>
      <c r="D105" s="56" t="str">
        <f>+IF(LEN('OSNOVNA PLAČA'!D105)&gt;0,'OSNOVNA PLAČA'!D105,"")</f>
        <v/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</row>
    <row r="106" spans="1:48" ht="28.5" customHeight="1" x14ac:dyDescent="0.25">
      <c r="A106" s="53">
        <f>'OSNOVNA PLAČA'!A106</f>
        <v>97</v>
      </c>
      <c r="B106" s="246" t="str">
        <f>+IF(LEN('OSNOVNA PLAČA'!B106)&gt;0,'OSNOVNA PLAČA'!B106,"")</f>
        <v>A97</v>
      </c>
      <c r="C106" s="54" t="str">
        <f>+IF(LEN('OSNOVNA PLAČA'!C106)&gt;0,'OSNOVNA PLAČA'!C106,"")</f>
        <v/>
      </c>
      <c r="D106" s="56" t="str">
        <f>+IF(LEN('OSNOVNA PLAČA'!D106)&gt;0,'OSNOVNA PLAČA'!D106,"")</f>
        <v/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  <c r="AR106" s="33"/>
      <c r="AS106" s="33"/>
      <c r="AT106" s="33"/>
      <c r="AU106" s="33"/>
      <c r="AV106" s="33"/>
    </row>
    <row r="107" spans="1:48" ht="28.5" customHeight="1" x14ac:dyDescent="0.25">
      <c r="A107" s="53">
        <f>'OSNOVNA PLAČA'!A107</f>
        <v>98</v>
      </c>
      <c r="B107" s="246" t="str">
        <f>+IF(LEN('OSNOVNA PLAČA'!B107)&gt;0,'OSNOVNA PLAČA'!B107,"")</f>
        <v>A98</v>
      </c>
      <c r="C107" s="54" t="str">
        <f>+IF(LEN('OSNOVNA PLAČA'!C107)&gt;0,'OSNOVNA PLAČA'!C107,"")</f>
        <v/>
      </c>
      <c r="D107" s="56" t="str">
        <f>+IF(LEN('OSNOVNA PLAČA'!D107)&gt;0,'OSNOVNA PLAČA'!D107,"")</f>
        <v/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</row>
    <row r="108" spans="1:48" ht="28.5" customHeight="1" x14ac:dyDescent="0.25">
      <c r="A108" s="53">
        <f>'OSNOVNA PLAČA'!A108</f>
        <v>99</v>
      </c>
      <c r="B108" s="246" t="str">
        <f>+IF(LEN('OSNOVNA PLAČA'!B108)&gt;0,'OSNOVNA PLAČA'!B108,"")</f>
        <v>A99</v>
      </c>
      <c r="C108" s="54" t="str">
        <f>+IF(LEN('OSNOVNA PLAČA'!C108)&gt;0,'OSNOVNA PLAČA'!C108,"")</f>
        <v/>
      </c>
      <c r="D108" s="56" t="str">
        <f>+IF(LEN('OSNOVNA PLAČA'!D108)&gt;0,'OSNOVNA PLAČA'!D108,"")</f>
        <v/>
      </c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</row>
    <row r="109" spans="1:48" ht="28.5" customHeight="1" x14ac:dyDescent="0.25">
      <c r="A109" s="53">
        <f>'OSNOVNA PLAČA'!A109</f>
        <v>100</v>
      </c>
      <c r="B109" s="246" t="str">
        <f>+IF(LEN('OSNOVNA PLAČA'!B109)&gt;0,'OSNOVNA PLAČA'!B109,"")</f>
        <v>A100</v>
      </c>
      <c r="C109" s="54" t="str">
        <f>+IF(LEN('OSNOVNA PLAČA'!C109)&gt;0,'OSNOVNA PLAČA'!C109,"")</f>
        <v/>
      </c>
      <c r="D109" s="56" t="str">
        <f>+IF(LEN('OSNOVNA PLAČA'!D109)&gt;0,'OSNOVNA PLAČA'!D109,"")</f>
        <v/>
      </c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</row>
    <row r="110" spans="1:48" ht="28.5" customHeight="1" x14ac:dyDescent="0.25">
      <c r="A110" s="53">
        <f>'OSNOVNA PLAČA'!A110</f>
        <v>101</v>
      </c>
      <c r="B110" s="246" t="str">
        <f>+IF(LEN('OSNOVNA PLAČA'!B110)&gt;0,'OSNOVNA PLAČA'!B110,"")</f>
        <v>A101</v>
      </c>
      <c r="C110" s="54" t="str">
        <f>+IF(LEN('OSNOVNA PLAČA'!C110)&gt;0,'OSNOVNA PLAČA'!C110,"")</f>
        <v>VII</v>
      </c>
      <c r="D110" s="56">
        <f>+IF(LEN('OSNOVNA PLAČA'!D110)&gt;0,'OSNOVNA PLAČA'!D110,"")</f>
        <v>54</v>
      </c>
      <c r="E110" s="5">
        <v>3500</v>
      </c>
      <c r="F110" s="5">
        <v>3500</v>
      </c>
      <c r="G110" s="5">
        <v>3500</v>
      </c>
      <c r="H110" s="5">
        <v>3500</v>
      </c>
      <c r="I110" s="5">
        <v>3500</v>
      </c>
      <c r="J110" s="5">
        <v>3500</v>
      </c>
      <c r="K110" s="5">
        <v>3500</v>
      </c>
      <c r="L110" s="5">
        <v>3500</v>
      </c>
      <c r="M110" s="5">
        <v>3500</v>
      </c>
      <c r="N110" s="5">
        <v>3500</v>
      </c>
      <c r="O110" s="5">
        <v>3500</v>
      </c>
      <c r="P110" s="5">
        <v>3500</v>
      </c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</row>
    <row r="111" spans="1:48" ht="28.5" customHeight="1" x14ac:dyDescent="0.25">
      <c r="A111" s="53">
        <f>'OSNOVNA PLAČA'!A111</f>
        <v>102</v>
      </c>
      <c r="B111" s="246" t="str">
        <f>+IF(LEN('OSNOVNA PLAČA'!B111)&gt;0,'OSNOVNA PLAČA'!B111,"")</f>
        <v>A102</v>
      </c>
      <c r="C111" s="54" t="str">
        <f>+IF(LEN('OSNOVNA PLAČA'!C111)&gt;0,'OSNOVNA PLAČA'!C111,"")</f>
        <v/>
      </c>
      <c r="D111" s="56" t="str">
        <f>+IF(LEN('OSNOVNA PLAČA'!D111)&gt;0,'OSNOVNA PLAČA'!D111,"")</f>
        <v/>
      </c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</row>
    <row r="112" spans="1:48" ht="28.5" customHeight="1" x14ac:dyDescent="0.25">
      <c r="A112" s="53">
        <f>'OSNOVNA PLAČA'!A112</f>
        <v>103</v>
      </c>
      <c r="B112" s="246" t="str">
        <f>+IF(LEN('OSNOVNA PLAČA'!B112)&gt;0,'OSNOVNA PLAČA'!B112,"")</f>
        <v>A103</v>
      </c>
      <c r="C112" s="54" t="str">
        <f>+IF(LEN('OSNOVNA PLAČA'!C112)&gt;0,'OSNOVNA PLAČA'!C112,"")</f>
        <v/>
      </c>
      <c r="D112" s="56" t="str">
        <f>+IF(LEN('OSNOVNA PLAČA'!D112)&gt;0,'OSNOVNA PLAČA'!D112,"")</f>
        <v/>
      </c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  <c r="AP112" s="33"/>
      <c r="AQ112" s="33"/>
      <c r="AR112" s="33"/>
      <c r="AS112" s="33"/>
      <c r="AT112" s="33"/>
      <c r="AU112" s="33"/>
      <c r="AV112" s="33"/>
    </row>
    <row r="113" spans="1:48" ht="28.5" customHeight="1" x14ac:dyDescent="0.25">
      <c r="A113" s="53">
        <f>'OSNOVNA PLAČA'!A113</f>
        <v>104</v>
      </c>
      <c r="B113" s="246" t="str">
        <f>+IF(LEN('OSNOVNA PLAČA'!B113)&gt;0,'OSNOVNA PLAČA'!B113,"")</f>
        <v>A104</v>
      </c>
      <c r="C113" s="54" t="str">
        <f>+IF(LEN('OSNOVNA PLAČA'!C113)&gt;0,'OSNOVNA PLAČA'!C113,"")</f>
        <v/>
      </c>
      <c r="D113" s="56" t="str">
        <f>+IF(LEN('OSNOVNA PLAČA'!D113)&gt;0,'OSNOVNA PLAČA'!D113,"")</f>
        <v/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  <c r="AP113" s="33"/>
      <c r="AQ113" s="33"/>
      <c r="AR113" s="33"/>
      <c r="AS113" s="33"/>
      <c r="AT113" s="33"/>
      <c r="AU113" s="33"/>
      <c r="AV113" s="33"/>
    </row>
    <row r="114" spans="1:48" ht="28.5" customHeight="1" x14ac:dyDescent="0.25">
      <c r="A114" s="53">
        <f>'OSNOVNA PLAČA'!A114</f>
        <v>105</v>
      </c>
      <c r="B114" s="246" t="str">
        <f>+IF(LEN('OSNOVNA PLAČA'!B114)&gt;0,'OSNOVNA PLAČA'!B114,"")</f>
        <v>A105</v>
      </c>
      <c r="C114" s="54" t="str">
        <f>+IF(LEN('OSNOVNA PLAČA'!C114)&gt;0,'OSNOVNA PLAČA'!C114,"")</f>
        <v/>
      </c>
      <c r="D114" s="56" t="str">
        <f>+IF(LEN('OSNOVNA PLAČA'!D114)&gt;0,'OSNOVNA PLAČA'!D114,"")</f>
        <v/>
      </c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  <c r="AQ114" s="33"/>
      <c r="AR114" s="33"/>
      <c r="AS114" s="33"/>
      <c r="AT114" s="33"/>
      <c r="AU114" s="33"/>
      <c r="AV114" s="33"/>
    </row>
    <row r="115" spans="1:48" ht="28.5" customHeight="1" x14ac:dyDescent="0.25">
      <c r="A115" s="53">
        <f>'OSNOVNA PLAČA'!A115</f>
        <v>106</v>
      </c>
      <c r="B115" s="246" t="str">
        <f>+IF(LEN('OSNOVNA PLAČA'!B115)&gt;0,'OSNOVNA PLAČA'!B115,"")</f>
        <v>A106</v>
      </c>
      <c r="C115" s="54" t="str">
        <f>+IF(LEN('OSNOVNA PLAČA'!C115)&gt;0,'OSNOVNA PLAČA'!C115,"")</f>
        <v/>
      </c>
      <c r="D115" s="56" t="str">
        <f>+IF(LEN('OSNOVNA PLAČA'!D115)&gt;0,'OSNOVNA PLAČA'!D115,"")</f>
        <v/>
      </c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  <c r="AQ115" s="33"/>
      <c r="AR115" s="33"/>
      <c r="AS115" s="33"/>
      <c r="AT115" s="33"/>
      <c r="AU115" s="33"/>
      <c r="AV115" s="33"/>
    </row>
    <row r="116" spans="1:48" ht="28.5" customHeight="1" x14ac:dyDescent="0.25">
      <c r="A116" s="53">
        <f>'OSNOVNA PLAČA'!A116</f>
        <v>107</v>
      </c>
      <c r="B116" s="246" t="str">
        <f>+IF(LEN('OSNOVNA PLAČA'!B116)&gt;0,'OSNOVNA PLAČA'!B116,"")</f>
        <v>A107</v>
      </c>
      <c r="C116" s="54" t="str">
        <f>+IF(LEN('OSNOVNA PLAČA'!C116)&gt;0,'OSNOVNA PLAČA'!C116,"")</f>
        <v/>
      </c>
      <c r="D116" s="56" t="str">
        <f>+IF(LEN('OSNOVNA PLAČA'!D116)&gt;0,'OSNOVNA PLAČA'!D116,"")</f>
        <v/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  <c r="AP116" s="33"/>
      <c r="AQ116" s="33"/>
      <c r="AR116" s="33"/>
      <c r="AS116" s="33"/>
      <c r="AT116" s="33"/>
      <c r="AU116" s="33"/>
      <c r="AV116" s="33"/>
    </row>
    <row r="117" spans="1:48" ht="28.5" customHeight="1" x14ac:dyDescent="0.25">
      <c r="A117" s="53">
        <f>'OSNOVNA PLAČA'!A117</f>
        <v>108</v>
      </c>
      <c r="B117" s="246" t="str">
        <f>+IF(LEN('OSNOVNA PLAČA'!B117)&gt;0,'OSNOVNA PLAČA'!B117,"")</f>
        <v>A108</v>
      </c>
      <c r="C117" s="54" t="str">
        <f>+IF(LEN('OSNOVNA PLAČA'!C117)&gt;0,'OSNOVNA PLAČA'!C117,"")</f>
        <v/>
      </c>
      <c r="D117" s="56" t="str">
        <f>+IF(LEN('OSNOVNA PLAČA'!D117)&gt;0,'OSNOVNA PLAČA'!D117,"")</f>
        <v/>
      </c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  <c r="AQ117" s="33"/>
      <c r="AR117" s="33"/>
      <c r="AS117" s="33"/>
      <c r="AT117" s="33"/>
      <c r="AU117" s="33"/>
      <c r="AV117" s="33"/>
    </row>
    <row r="118" spans="1:48" ht="28.5" customHeight="1" x14ac:dyDescent="0.25">
      <c r="A118" s="53">
        <f>'OSNOVNA PLAČA'!A118</f>
        <v>109</v>
      </c>
      <c r="B118" s="246" t="str">
        <f>+IF(LEN('OSNOVNA PLAČA'!B118)&gt;0,'OSNOVNA PLAČA'!B118,"")</f>
        <v>A109</v>
      </c>
      <c r="C118" s="54" t="str">
        <f>+IF(LEN('OSNOVNA PLAČA'!C118)&gt;0,'OSNOVNA PLAČA'!C118,"")</f>
        <v/>
      </c>
      <c r="D118" s="56" t="str">
        <f>+IF(LEN('OSNOVNA PLAČA'!D118)&gt;0,'OSNOVNA PLAČA'!D118,"")</f>
        <v/>
      </c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  <c r="AP118" s="33"/>
      <c r="AQ118" s="33"/>
      <c r="AR118" s="33"/>
      <c r="AS118" s="33"/>
      <c r="AT118" s="33"/>
      <c r="AU118" s="33"/>
      <c r="AV118" s="33"/>
    </row>
    <row r="119" spans="1:48" ht="28.5" customHeight="1" x14ac:dyDescent="0.25">
      <c r="A119" s="53">
        <f>'OSNOVNA PLAČA'!A119</f>
        <v>110</v>
      </c>
      <c r="B119" s="246" t="str">
        <f>+IF(LEN('OSNOVNA PLAČA'!B119)&gt;0,'OSNOVNA PLAČA'!B119,"")</f>
        <v>A110</v>
      </c>
      <c r="C119" s="54" t="str">
        <f>+IF(LEN('OSNOVNA PLAČA'!C119)&gt;0,'OSNOVNA PLAČA'!C119,"")</f>
        <v/>
      </c>
      <c r="D119" s="56" t="str">
        <f>+IF(LEN('OSNOVNA PLAČA'!D119)&gt;0,'OSNOVNA PLAČA'!D119,"")</f>
        <v/>
      </c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  <c r="AU119" s="33"/>
      <c r="AV119" s="33"/>
    </row>
    <row r="120" spans="1:48" ht="28.5" customHeight="1" x14ac:dyDescent="0.25">
      <c r="A120" s="53">
        <f>'OSNOVNA PLAČA'!A120</f>
        <v>111</v>
      </c>
      <c r="B120" s="246" t="str">
        <f>+IF(LEN('OSNOVNA PLAČA'!B120)&gt;0,'OSNOVNA PLAČA'!B120,"")</f>
        <v>A111</v>
      </c>
      <c r="C120" s="54" t="str">
        <f>+IF(LEN('OSNOVNA PLAČA'!C120)&gt;0,'OSNOVNA PLAČA'!C120,"")</f>
        <v/>
      </c>
      <c r="D120" s="56" t="str">
        <f>+IF(LEN('OSNOVNA PLAČA'!D120)&gt;0,'OSNOVNA PLAČA'!D120,"")</f>
        <v/>
      </c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  <c r="AP120" s="33"/>
      <c r="AQ120" s="33"/>
      <c r="AR120" s="33"/>
      <c r="AS120" s="33"/>
      <c r="AT120" s="33"/>
      <c r="AU120" s="33"/>
      <c r="AV120" s="33"/>
    </row>
    <row r="121" spans="1:48" ht="28.5" customHeight="1" x14ac:dyDescent="0.25">
      <c r="A121" s="53">
        <f>'OSNOVNA PLAČA'!A121</f>
        <v>112</v>
      </c>
      <c r="B121" s="246" t="str">
        <f>+IF(LEN('OSNOVNA PLAČA'!B121)&gt;0,'OSNOVNA PLAČA'!B121,"")</f>
        <v>A112</v>
      </c>
      <c r="C121" s="54" t="str">
        <f>+IF(LEN('OSNOVNA PLAČA'!C121)&gt;0,'OSNOVNA PLAČA'!C121,"")</f>
        <v/>
      </c>
      <c r="D121" s="56" t="str">
        <f>+IF(LEN('OSNOVNA PLAČA'!D121)&gt;0,'OSNOVNA PLAČA'!D121,"")</f>
        <v/>
      </c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  <c r="AR121" s="33"/>
      <c r="AS121" s="33"/>
      <c r="AT121" s="33"/>
      <c r="AU121" s="33"/>
      <c r="AV121" s="33"/>
    </row>
    <row r="122" spans="1:48" ht="28.5" customHeight="1" x14ac:dyDescent="0.25">
      <c r="A122" s="53">
        <f>'OSNOVNA PLAČA'!A122</f>
        <v>113</v>
      </c>
      <c r="B122" s="246" t="str">
        <f>+IF(LEN('OSNOVNA PLAČA'!B122)&gt;0,'OSNOVNA PLAČA'!B122,"")</f>
        <v>A113</v>
      </c>
      <c r="C122" s="54" t="str">
        <f>+IF(LEN('OSNOVNA PLAČA'!C122)&gt;0,'OSNOVNA PLAČA'!C122,"")</f>
        <v/>
      </c>
      <c r="D122" s="56" t="str">
        <f>+IF(LEN('OSNOVNA PLAČA'!D122)&gt;0,'OSNOVNA PLAČA'!D122,"")</f>
        <v/>
      </c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  <c r="AQ122" s="33"/>
      <c r="AR122" s="33"/>
      <c r="AS122" s="33"/>
      <c r="AT122" s="33"/>
      <c r="AU122" s="33"/>
      <c r="AV122" s="33"/>
    </row>
    <row r="123" spans="1:48" ht="28.5" customHeight="1" x14ac:dyDescent="0.25">
      <c r="A123" s="53">
        <f>'OSNOVNA PLAČA'!A123</f>
        <v>114</v>
      </c>
      <c r="B123" s="246" t="str">
        <f>+IF(LEN('OSNOVNA PLAČA'!B123)&gt;0,'OSNOVNA PLAČA'!B123,"")</f>
        <v>A114</v>
      </c>
      <c r="C123" s="54" t="str">
        <f>+IF(LEN('OSNOVNA PLAČA'!C123)&gt;0,'OSNOVNA PLAČA'!C123,"")</f>
        <v/>
      </c>
      <c r="D123" s="56" t="str">
        <f>+IF(LEN('OSNOVNA PLAČA'!D123)&gt;0,'OSNOVNA PLAČA'!D123,"")</f>
        <v/>
      </c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  <c r="AP123" s="33"/>
      <c r="AQ123" s="33"/>
      <c r="AR123" s="33"/>
      <c r="AS123" s="33"/>
      <c r="AT123" s="33"/>
      <c r="AU123" s="33"/>
      <c r="AV123" s="33"/>
    </row>
    <row r="124" spans="1:48" ht="28.5" customHeight="1" x14ac:dyDescent="0.25">
      <c r="A124" s="53">
        <f>'OSNOVNA PLAČA'!A124</f>
        <v>115</v>
      </c>
      <c r="B124" s="246" t="str">
        <f>+IF(LEN('OSNOVNA PLAČA'!B124)&gt;0,'OSNOVNA PLAČA'!B124,"")</f>
        <v>A115</v>
      </c>
      <c r="C124" s="54" t="str">
        <f>+IF(LEN('OSNOVNA PLAČA'!C124)&gt;0,'OSNOVNA PLAČA'!C124,"")</f>
        <v/>
      </c>
      <c r="D124" s="56" t="str">
        <f>+IF(LEN('OSNOVNA PLAČA'!D124)&gt;0,'OSNOVNA PLAČA'!D124,"")</f>
        <v/>
      </c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  <c r="AP124" s="33"/>
      <c r="AQ124" s="33"/>
      <c r="AR124" s="33"/>
      <c r="AS124" s="33"/>
      <c r="AT124" s="33"/>
      <c r="AU124" s="33"/>
      <c r="AV124" s="33"/>
    </row>
    <row r="125" spans="1:48" ht="28.5" customHeight="1" x14ac:dyDescent="0.25">
      <c r="A125" s="53">
        <f>'OSNOVNA PLAČA'!A125</f>
        <v>116</v>
      </c>
      <c r="B125" s="246" t="str">
        <f>+IF(LEN('OSNOVNA PLAČA'!B125)&gt;0,'OSNOVNA PLAČA'!B125,"")</f>
        <v>A116</v>
      </c>
      <c r="C125" s="54" t="str">
        <f>+IF(LEN('OSNOVNA PLAČA'!C125)&gt;0,'OSNOVNA PLAČA'!C125,"")</f>
        <v/>
      </c>
      <c r="D125" s="56" t="str">
        <f>+IF(LEN('OSNOVNA PLAČA'!D125)&gt;0,'OSNOVNA PLAČA'!D125,"")</f>
        <v/>
      </c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</row>
    <row r="126" spans="1:48" ht="28.5" customHeight="1" x14ac:dyDescent="0.25">
      <c r="A126" s="53">
        <f>'OSNOVNA PLAČA'!A126</f>
        <v>117</v>
      </c>
      <c r="B126" s="246" t="str">
        <f>+IF(LEN('OSNOVNA PLAČA'!B126)&gt;0,'OSNOVNA PLAČA'!B126,"")</f>
        <v>A117</v>
      </c>
      <c r="C126" s="54" t="str">
        <f>+IF(LEN('OSNOVNA PLAČA'!C126)&gt;0,'OSNOVNA PLAČA'!C126,"")</f>
        <v/>
      </c>
      <c r="D126" s="56" t="str">
        <f>+IF(LEN('OSNOVNA PLAČA'!D126)&gt;0,'OSNOVNA PLAČA'!D126,"")</f>
        <v/>
      </c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  <c r="AP126" s="33"/>
      <c r="AQ126" s="33"/>
      <c r="AR126" s="33"/>
      <c r="AS126" s="33"/>
      <c r="AT126" s="33"/>
      <c r="AU126" s="33"/>
      <c r="AV126" s="33"/>
    </row>
    <row r="127" spans="1:48" ht="28.5" customHeight="1" x14ac:dyDescent="0.25">
      <c r="A127" s="53">
        <f>'OSNOVNA PLAČA'!A127</f>
        <v>118</v>
      </c>
      <c r="B127" s="246" t="str">
        <f>+IF(LEN('OSNOVNA PLAČA'!B127)&gt;0,'OSNOVNA PLAČA'!B127,"")</f>
        <v>A118</v>
      </c>
      <c r="C127" s="54" t="str">
        <f>+IF(LEN('OSNOVNA PLAČA'!C127)&gt;0,'OSNOVNA PLAČA'!C127,"")</f>
        <v/>
      </c>
      <c r="D127" s="56" t="str">
        <f>+IF(LEN('OSNOVNA PLAČA'!D127)&gt;0,'OSNOVNA PLAČA'!D127,"")</f>
        <v/>
      </c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  <c r="AP127" s="33"/>
      <c r="AQ127" s="33"/>
      <c r="AR127" s="33"/>
      <c r="AS127" s="33"/>
      <c r="AT127" s="33"/>
      <c r="AU127" s="33"/>
      <c r="AV127" s="33"/>
    </row>
    <row r="128" spans="1:48" ht="28.5" customHeight="1" x14ac:dyDescent="0.25">
      <c r="A128" s="53">
        <f>'OSNOVNA PLAČA'!A128</f>
        <v>119</v>
      </c>
      <c r="B128" s="246" t="str">
        <f>+IF(LEN('OSNOVNA PLAČA'!B128)&gt;0,'OSNOVNA PLAČA'!B128,"")</f>
        <v>A119</v>
      </c>
      <c r="C128" s="54" t="str">
        <f>+IF(LEN('OSNOVNA PLAČA'!C128)&gt;0,'OSNOVNA PLAČA'!C128,"")</f>
        <v/>
      </c>
      <c r="D128" s="56" t="str">
        <f>+IF(LEN('OSNOVNA PLAČA'!D128)&gt;0,'OSNOVNA PLAČA'!D128,"")</f>
        <v/>
      </c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  <c r="AP128" s="33"/>
      <c r="AQ128" s="33"/>
      <c r="AR128" s="33"/>
      <c r="AS128" s="33"/>
      <c r="AT128" s="33"/>
      <c r="AU128" s="33"/>
      <c r="AV128" s="33"/>
    </row>
    <row r="129" spans="1:48" ht="28.5" customHeight="1" x14ac:dyDescent="0.25">
      <c r="A129" s="53">
        <f>'OSNOVNA PLAČA'!A129</f>
        <v>120</v>
      </c>
      <c r="B129" s="246" t="str">
        <f>+IF(LEN('OSNOVNA PLAČA'!B129)&gt;0,'OSNOVNA PLAČA'!B129,"")</f>
        <v>A120</v>
      </c>
      <c r="C129" s="54" t="str">
        <f>+IF(LEN('OSNOVNA PLAČA'!C129)&gt;0,'OSNOVNA PLAČA'!C129,"")</f>
        <v/>
      </c>
      <c r="D129" s="56" t="str">
        <f>+IF(LEN('OSNOVNA PLAČA'!D129)&gt;0,'OSNOVNA PLAČA'!D129,"")</f>
        <v/>
      </c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  <c r="AP129" s="33"/>
      <c r="AQ129" s="33"/>
      <c r="AR129" s="33"/>
      <c r="AS129" s="33"/>
      <c r="AT129" s="33"/>
      <c r="AU129" s="33"/>
      <c r="AV129" s="33"/>
    </row>
    <row r="130" spans="1:48" ht="28.5" customHeight="1" x14ac:dyDescent="0.25">
      <c r="A130" s="53">
        <f>'OSNOVNA PLAČA'!A130</f>
        <v>121</v>
      </c>
      <c r="B130" s="246" t="str">
        <f>+IF(LEN('OSNOVNA PLAČA'!B130)&gt;0,'OSNOVNA PLAČA'!B130,"")</f>
        <v>A121</v>
      </c>
      <c r="C130" s="54" t="str">
        <f>+IF(LEN('OSNOVNA PLAČA'!C130)&gt;0,'OSNOVNA PLAČA'!C130,"")</f>
        <v/>
      </c>
      <c r="D130" s="56" t="str">
        <f>+IF(LEN('OSNOVNA PLAČA'!D130)&gt;0,'OSNOVNA PLAČA'!D130,"")</f>
        <v/>
      </c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  <c r="AP130" s="33"/>
      <c r="AQ130" s="33"/>
      <c r="AR130" s="33"/>
      <c r="AS130" s="33"/>
      <c r="AT130" s="33"/>
      <c r="AU130" s="33"/>
      <c r="AV130" s="33"/>
    </row>
    <row r="131" spans="1:48" ht="28.5" customHeight="1" x14ac:dyDescent="0.25">
      <c r="A131" s="53">
        <f>'OSNOVNA PLAČA'!A131</f>
        <v>122</v>
      </c>
      <c r="B131" s="246" t="str">
        <f>+IF(LEN('OSNOVNA PLAČA'!B131)&gt;0,'OSNOVNA PLAČA'!B131,"")</f>
        <v>A122</v>
      </c>
      <c r="C131" s="54" t="str">
        <f>+IF(LEN('OSNOVNA PLAČA'!C131)&gt;0,'OSNOVNA PLAČA'!C131,"")</f>
        <v/>
      </c>
      <c r="D131" s="56" t="str">
        <f>+IF(LEN('OSNOVNA PLAČA'!D131)&gt;0,'OSNOVNA PLAČA'!D131,"")</f>
        <v/>
      </c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  <c r="AP131" s="33"/>
      <c r="AQ131" s="33"/>
      <c r="AR131" s="33"/>
      <c r="AS131" s="33"/>
      <c r="AT131" s="33"/>
      <c r="AU131" s="33"/>
      <c r="AV131" s="33"/>
    </row>
    <row r="132" spans="1:48" ht="28.5" customHeight="1" x14ac:dyDescent="0.25">
      <c r="A132" s="53">
        <f>'OSNOVNA PLAČA'!A132</f>
        <v>123</v>
      </c>
      <c r="B132" s="246" t="str">
        <f>+IF(LEN('OSNOVNA PLAČA'!B132)&gt;0,'OSNOVNA PLAČA'!B132,"")</f>
        <v>A123</v>
      </c>
      <c r="C132" s="54" t="str">
        <f>+IF(LEN('OSNOVNA PLAČA'!C132)&gt;0,'OSNOVNA PLAČA'!C132,"")</f>
        <v/>
      </c>
      <c r="D132" s="56" t="str">
        <f>+IF(LEN('OSNOVNA PLAČA'!D132)&gt;0,'OSNOVNA PLAČA'!D132,"")</f>
        <v/>
      </c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  <c r="AP132" s="33"/>
      <c r="AQ132" s="33"/>
      <c r="AR132" s="33"/>
      <c r="AS132" s="33"/>
      <c r="AT132" s="33"/>
      <c r="AU132" s="33"/>
      <c r="AV132" s="33"/>
    </row>
    <row r="133" spans="1:48" ht="28.5" customHeight="1" x14ac:dyDescent="0.25">
      <c r="A133" s="53">
        <f>'OSNOVNA PLAČA'!A133</f>
        <v>124</v>
      </c>
      <c r="B133" s="246" t="str">
        <f>+IF(LEN('OSNOVNA PLAČA'!B133)&gt;0,'OSNOVNA PLAČA'!B133,"")</f>
        <v>A124</v>
      </c>
      <c r="C133" s="54" t="str">
        <f>+IF(LEN('OSNOVNA PLAČA'!C133)&gt;0,'OSNOVNA PLAČA'!C133,"")</f>
        <v/>
      </c>
      <c r="D133" s="56" t="str">
        <f>+IF(LEN('OSNOVNA PLAČA'!D133)&gt;0,'OSNOVNA PLAČA'!D133,"")</f>
        <v/>
      </c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  <c r="AP133" s="33"/>
      <c r="AQ133" s="33"/>
      <c r="AR133" s="33"/>
      <c r="AS133" s="33"/>
      <c r="AT133" s="33"/>
      <c r="AU133" s="33"/>
      <c r="AV133" s="33"/>
    </row>
    <row r="134" spans="1:48" ht="28.5" customHeight="1" x14ac:dyDescent="0.25">
      <c r="A134" s="53">
        <f>'OSNOVNA PLAČA'!A134</f>
        <v>125</v>
      </c>
      <c r="B134" s="246" t="str">
        <f>+IF(LEN('OSNOVNA PLAČA'!B134)&gt;0,'OSNOVNA PLAČA'!B134,"")</f>
        <v>A125</v>
      </c>
      <c r="C134" s="54" t="str">
        <f>+IF(LEN('OSNOVNA PLAČA'!C134)&gt;0,'OSNOVNA PLAČA'!C134,"")</f>
        <v/>
      </c>
      <c r="D134" s="56" t="str">
        <f>+IF(LEN('OSNOVNA PLAČA'!D134)&gt;0,'OSNOVNA PLAČA'!D134,"")</f>
        <v/>
      </c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  <c r="AP134" s="33"/>
      <c r="AQ134" s="33"/>
      <c r="AR134" s="33"/>
      <c r="AS134" s="33"/>
      <c r="AT134" s="33"/>
      <c r="AU134" s="33"/>
      <c r="AV134" s="33"/>
    </row>
    <row r="135" spans="1:48" ht="28.5" customHeight="1" x14ac:dyDescent="0.25">
      <c r="A135" s="53">
        <f>'OSNOVNA PLAČA'!A135</f>
        <v>126</v>
      </c>
      <c r="B135" s="246" t="str">
        <f>+IF(LEN('OSNOVNA PLAČA'!B135)&gt;0,'OSNOVNA PLAČA'!B135,"")</f>
        <v>A126</v>
      </c>
      <c r="C135" s="54" t="str">
        <f>+IF(LEN('OSNOVNA PLAČA'!C135)&gt;0,'OSNOVNA PLAČA'!C135,"")</f>
        <v/>
      </c>
      <c r="D135" s="56" t="str">
        <f>+IF(LEN('OSNOVNA PLAČA'!D135)&gt;0,'OSNOVNA PLAČA'!D135,"")</f>
        <v/>
      </c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  <c r="AP135" s="33"/>
      <c r="AQ135" s="33"/>
      <c r="AR135" s="33"/>
      <c r="AS135" s="33"/>
      <c r="AT135" s="33"/>
      <c r="AU135" s="33"/>
      <c r="AV135" s="33"/>
    </row>
    <row r="136" spans="1:48" ht="28.5" customHeight="1" x14ac:dyDescent="0.25">
      <c r="A136" s="53">
        <f>'OSNOVNA PLAČA'!A136</f>
        <v>127</v>
      </c>
      <c r="B136" s="246" t="str">
        <f>+IF(LEN('OSNOVNA PLAČA'!B136)&gt;0,'OSNOVNA PLAČA'!B136,"")</f>
        <v>A127</v>
      </c>
      <c r="C136" s="54" t="str">
        <f>+IF(LEN('OSNOVNA PLAČA'!C136)&gt;0,'OSNOVNA PLAČA'!C136,"")</f>
        <v/>
      </c>
      <c r="D136" s="56" t="str">
        <f>+IF(LEN('OSNOVNA PLAČA'!D136)&gt;0,'OSNOVNA PLAČA'!D136,"")</f>
        <v/>
      </c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  <c r="AP136" s="33"/>
      <c r="AQ136" s="33"/>
      <c r="AR136" s="33"/>
      <c r="AS136" s="33"/>
      <c r="AT136" s="33"/>
      <c r="AU136" s="33"/>
      <c r="AV136" s="33"/>
    </row>
    <row r="137" spans="1:48" ht="28.5" customHeight="1" x14ac:dyDescent="0.25">
      <c r="A137" s="53">
        <f>'OSNOVNA PLAČA'!A137</f>
        <v>128</v>
      </c>
      <c r="B137" s="246" t="str">
        <f>+IF(LEN('OSNOVNA PLAČA'!B137)&gt;0,'OSNOVNA PLAČA'!B137,"")</f>
        <v>A128</v>
      </c>
      <c r="C137" s="54" t="str">
        <f>+IF(LEN('OSNOVNA PLAČA'!C137)&gt;0,'OSNOVNA PLAČA'!C137,"")</f>
        <v/>
      </c>
      <c r="D137" s="56" t="str">
        <f>+IF(LEN('OSNOVNA PLAČA'!D137)&gt;0,'OSNOVNA PLAČA'!D137,"")</f>
        <v/>
      </c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  <c r="AP137" s="33"/>
      <c r="AQ137" s="33"/>
      <c r="AR137" s="33"/>
      <c r="AS137" s="33"/>
      <c r="AT137" s="33"/>
      <c r="AU137" s="33"/>
      <c r="AV137" s="33"/>
    </row>
    <row r="138" spans="1:48" ht="28.5" customHeight="1" x14ac:dyDescent="0.25">
      <c r="A138" s="53">
        <f>'OSNOVNA PLAČA'!A138</f>
        <v>129</v>
      </c>
      <c r="B138" s="246" t="str">
        <f>+IF(LEN('OSNOVNA PLAČA'!B138)&gt;0,'OSNOVNA PLAČA'!B138,"")</f>
        <v>A129</v>
      </c>
      <c r="C138" s="54" t="str">
        <f>+IF(LEN('OSNOVNA PLAČA'!C138)&gt;0,'OSNOVNA PLAČA'!C138,"")</f>
        <v/>
      </c>
      <c r="D138" s="56" t="str">
        <f>+IF(LEN('OSNOVNA PLAČA'!D138)&gt;0,'OSNOVNA PLAČA'!D138,"")</f>
        <v/>
      </c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  <c r="AP138" s="33"/>
      <c r="AQ138" s="33"/>
      <c r="AR138" s="33"/>
      <c r="AS138" s="33"/>
      <c r="AT138" s="33"/>
      <c r="AU138" s="33"/>
      <c r="AV138" s="33"/>
    </row>
    <row r="139" spans="1:48" ht="28.5" customHeight="1" x14ac:dyDescent="0.25">
      <c r="A139" s="53">
        <f>'OSNOVNA PLAČA'!A139</f>
        <v>130</v>
      </c>
      <c r="B139" s="246" t="str">
        <f>+IF(LEN('OSNOVNA PLAČA'!B139)&gt;0,'OSNOVNA PLAČA'!B139,"")</f>
        <v>A130</v>
      </c>
      <c r="C139" s="54" t="str">
        <f>+IF(LEN('OSNOVNA PLAČA'!C139)&gt;0,'OSNOVNA PLAČA'!C139,"")</f>
        <v/>
      </c>
      <c r="D139" s="56" t="str">
        <f>+IF(LEN('OSNOVNA PLAČA'!D139)&gt;0,'OSNOVNA PLAČA'!D139,"")</f>
        <v/>
      </c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  <c r="AP139" s="33"/>
      <c r="AQ139" s="33"/>
      <c r="AR139" s="33"/>
      <c r="AS139" s="33"/>
      <c r="AT139" s="33"/>
      <c r="AU139" s="33"/>
      <c r="AV139" s="33"/>
    </row>
    <row r="140" spans="1:48" ht="28.5" customHeight="1" x14ac:dyDescent="0.25">
      <c r="A140" s="53">
        <f>'OSNOVNA PLAČA'!A140</f>
        <v>131</v>
      </c>
      <c r="B140" s="246" t="str">
        <f>+IF(LEN('OSNOVNA PLAČA'!B140)&gt;0,'OSNOVNA PLAČA'!B140,"")</f>
        <v>A131</v>
      </c>
      <c r="C140" s="54" t="str">
        <f>+IF(LEN('OSNOVNA PLAČA'!C140)&gt;0,'OSNOVNA PLAČA'!C140,"")</f>
        <v/>
      </c>
      <c r="D140" s="56" t="str">
        <f>+IF(LEN('OSNOVNA PLAČA'!D140)&gt;0,'OSNOVNA PLAČA'!D140,"")</f>
        <v/>
      </c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  <c r="AP140" s="33"/>
      <c r="AQ140" s="33"/>
      <c r="AR140" s="33"/>
      <c r="AS140" s="33"/>
      <c r="AT140" s="33"/>
      <c r="AU140" s="33"/>
      <c r="AV140" s="33"/>
    </row>
    <row r="141" spans="1:48" ht="28.5" customHeight="1" x14ac:dyDescent="0.25">
      <c r="A141" s="53">
        <f>'OSNOVNA PLAČA'!A141</f>
        <v>132</v>
      </c>
      <c r="B141" s="246" t="str">
        <f>+IF(LEN('OSNOVNA PLAČA'!B141)&gt;0,'OSNOVNA PLAČA'!B141,"")</f>
        <v>A132</v>
      </c>
      <c r="C141" s="54" t="str">
        <f>+IF(LEN('OSNOVNA PLAČA'!C141)&gt;0,'OSNOVNA PLAČA'!C141,"")</f>
        <v/>
      </c>
      <c r="D141" s="56" t="str">
        <f>+IF(LEN('OSNOVNA PLAČA'!D141)&gt;0,'OSNOVNA PLAČA'!D141,"")</f>
        <v/>
      </c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  <c r="AP141" s="33"/>
      <c r="AQ141" s="33"/>
      <c r="AR141" s="33"/>
      <c r="AS141" s="33"/>
      <c r="AT141" s="33"/>
      <c r="AU141" s="33"/>
      <c r="AV141" s="33"/>
    </row>
    <row r="142" spans="1:48" ht="28.5" customHeight="1" x14ac:dyDescent="0.25">
      <c r="A142" s="53">
        <f>'OSNOVNA PLAČA'!A142</f>
        <v>133</v>
      </c>
      <c r="B142" s="246" t="str">
        <f>+IF(LEN('OSNOVNA PLAČA'!B142)&gt;0,'OSNOVNA PLAČA'!B142,"")</f>
        <v>A133</v>
      </c>
      <c r="C142" s="54" t="str">
        <f>+IF(LEN('OSNOVNA PLAČA'!C142)&gt;0,'OSNOVNA PLAČA'!C142,"")</f>
        <v/>
      </c>
      <c r="D142" s="56" t="str">
        <f>+IF(LEN('OSNOVNA PLAČA'!D142)&gt;0,'OSNOVNA PLAČA'!D142,"")</f>
        <v/>
      </c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  <c r="AP142" s="33"/>
      <c r="AQ142" s="33"/>
      <c r="AR142" s="33"/>
      <c r="AS142" s="33"/>
      <c r="AT142" s="33"/>
      <c r="AU142" s="33"/>
      <c r="AV142" s="33"/>
    </row>
    <row r="143" spans="1:48" ht="28.5" customHeight="1" x14ac:dyDescent="0.25">
      <c r="A143" s="53">
        <f>'OSNOVNA PLAČA'!A143</f>
        <v>134</v>
      </c>
      <c r="B143" s="246" t="str">
        <f>+IF(LEN('OSNOVNA PLAČA'!B143)&gt;0,'OSNOVNA PLAČA'!B143,"")</f>
        <v>A134</v>
      </c>
      <c r="C143" s="54" t="str">
        <f>+IF(LEN('OSNOVNA PLAČA'!C143)&gt;0,'OSNOVNA PLAČA'!C143,"")</f>
        <v/>
      </c>
      <c r="D143" s="56" t="str">
        <f>+IF(LEN('OSNOVNA PLAČA'!D143)&gt;0,'OSNOVNA PLAČA'!D143,"")</f>
        <v/>
      </c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  <c r="AP143" s="33"/>
      <c r="AQ143" s="33"/>
      <c r="AR143" s="33"/>
      <c r="AS143" s="33"/>
      <c r="AT143" s="33"/>
      <c r="AU143" s="33"/>
      <c r="AV143" s="33"/>
    </row>
    <row r="144" spans="1:48" ht="28.5" customHeight="1" x14ac:dyDescent="0.25">
      <c r="A144" s="53">
        <f>'OSNOVNA PLAČA'!A144</f>
        <v>135</v>
      </c>
      <c r="B144" s="246" t="str">
        <f>+IF(LEN('OSNOVNA PLAČA'!B144)&gt;0,'OSNOVNA PLAČA'!B144,"")</f>
        <v>A135</v>
      </c>
      <c r="C144" s="54" t="str">
        <f>+IF(LEN('OSNOVNA PLAČA'!C144)&gt;0,'OSNOVNA PLAČA'!C144,"")</f>
        <v/>
      </c>
      <c r="D144" s="56" t="str">
        <f>+IF(LEN('OSNOVNA PLAČA'!D144)&gt;0,'OSNOVNA PLAČA'!D144,"")</f>
        <v/>
      </c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  <c r="AP144" s="33"/>
      <c r="AQ144" s="33"/>
      <c r="AR144" s="33"/>
      <c r="AS144" s="33"/>
      <c r="AT144" s="33"/>
      <c r="AU144" s="33"/>
      <c r="AV144" s="33"/>
    </row>
    <row r="145" spans="1:48" ht="28.5" customHeight="1" x14ac:dyDescent="0.25">
      <c r="A145" s="53">
        <f>'OSNOVNA PLAČA'!A145</f>
        <v>136</v>
      </c>
      <c r="B145" s="246" t="str">
        <f>+IF(LEN('OSNOVNA PLAČA'!B145)&gt;0,'OSNOVNA PLAČA'!B145,"")</f>
        <v>A136</v>
      </c>
      <c r="C145" s="54" t="str">
        <f>+IF(LEN('OSNOVNA PLAČA'!C145)&gt;0,'OSNOVNA PLAČA'!C145,"")</f>
        <v/>
      </c>
      <c r="D145" s="56" t="str">
        <f>+IF(LEN('OSNOVNA PLAČA'!D145)&gt;0,'OSNOVNA PLAČA'!D145,"")</f>
        <v/>
      </c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  <c r="AP145" s="33"/>
      <c r="AQ145" s="33"/>
      <c r="AR145" s="33"/>
      <c r="AS145" s="33"/>
      <c r="AT145" s="33"/>
      <c r="AU145" s="33"/>
      <c r="AV145" s="33"/>
    </row>
    <row r="146" spans="1:48" ht="28.5" customHeight="1" x14ac:dyDescent="0.25">
      <c r="A146" s="53">
        <f>'OSNOVNA PLAČA'!A146</f>
        <v>137</v>
      </c>
      <c r="B146" s="246" t="str">
        <f>+IF(LEN('OSNOVNA PLAČA'!B146)&gt;0,'OSNOVNA PLAČA'!B146,"")</f>
        <v>A137</v>
      </c>
      <c r="C146" s="54" t="str">
        <f>+IF(LEN('OSNOVNA PLAČA'!C146)&gt;0,'OSNOVNA PLAČA'!C146,"")</f>
        <v/>
      </c>
      <c r="D146" s="56" t="str">
        <f>+IF(LEN('OSNOVNA PLAČA'!D146)&gt;0,'OSNOVNA PLAČA'!D146,"")</f>
        <v/>
      </c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  <c r="AP146" s="33"/>
      <c r="AQ146" s="33"/>
      <c r="AR146" s="33"/>
      <c r="AS146" s="33"/>
      <c r="AT146" s="33"/>
      <c r="AU146" s="33"/>
      <c r="AV146" s="33"/>
    </row>
    <row r="147" spans="1:48" ht="28.5" customHeight="1" x14ac:dyDescent="0.25">
      <c r="A147" s="53">
        <f>'OSNOVNA PLAČA'!A147</f>
        <v>138</v>
      </c>
      <c r="B147" s="246" t="str">
        <f>+IF(LEN('OSNOVNA PLAČA'!B147)&gt;0,'OSNOVNA PLAČA'!B147,"")</f>
        <v>A138</v>
      </c>
      <c r="C147" s="54" t="str">
        <f>+IF(LEN('OSNOVNA PLAČA'!C147)&gt;0,'OSNOVNA PLAČA'!C147,"")</f>
        <v/>
      </c>
      <c r="D147" s="56" t="str">
        <f>+IF(LEN('OSNOVNA PLAČA'!D147)&gt;0,'OSNOVNA PLAČA'!D147,"")</f>
        <v/>
      </c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  <c r="AP147" s="33"/>
      <c r="AQ147" s="33"/>
      <c r="AR147" s="33"/>
      <c r="AS147" s="33"/>
      <c r="AT147" s="33"/>
      <c r="AU147" s="33"/>
      <c r="AV147" s="33"/>
    </row>
    <row r="148" spans="1:48" ht="28.5" customHeight="1" x14ac:dyDescent="0.25">
      <c r="A148" s="53">
        <f>'OSNOVNA PLAČA'!A148</f>
        <v>139</v>
      </c>
      <c r="B148" s="246" t="str">
        <f>+IF(LEN('OSNOVNA PLAČA'!B148)&gt;0,'OSNOVNA PLAČA'!B148,"")</f>
        <v>A139</v>
      </c>
      <c r="C148" s="54" t="str">
        <f>+IF(LEN('OSNOVNA PLAČA'!C148)&gt;0,'OSNOVNA PLAČA'!C148,"")</f>
        <v/>
      </c>
      <c r="D148" s="56" t="str">
        <f>+IF(LEN('OSNOVNA PLAČA'!D148)&gt;0,'OSNOVNA PLAČA'!D148,"")</f>
        <v/>
      </c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  <c r="AP148" s="33"/>
      <c r="AQ148" s="33"/>
      <c r="AR148" s="33"/>
      <c r="AS148" s="33"/>
      <c r="AT148" s="33"/>
      <c r="AU148" s="33"/>
      <c r="AV148" s="33"/>
    </row>
    <row r="149" spans="1:48" ht="28.5" customHeight="1" x14ac:dyDescent="0.25">
      <c r="A149" s="53">
        <f>'OSNOVNA PLAČA'!A149</f>
        <v>140</v>
      </c>
      <c r="B149" s="246" t="str">
        <f>+IF(LEN('OSNOVNA PLAČA'!B149)&gt;0,'OSNOVNA PLAČA'!B149,"")</f>
        <v>A140</v>
      </c>
      <c r="C149" s="54" t="str">
        <f>+IF(LEN('OSNOVNA PLAČA'!C149)&gt;0,'OSNOVNA PLAČA'!C149,"")</f>
        <v/>
      </c>
      <c r="D149" s="56" t="str">
        <f>+IF(LEN('OSNOVNA PLAČA'!D149)&gt;0,'OSNOVNA PLAČA'!D149,"")</f>
        <v/>
      </c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  <c r="AP149" s="33"/>
      <c r="AQ149" s="33"/>
      <c r="AR149" s="33"/>
      <c r="AS149" s="33"/>
      <c r="AT149" s="33"/>
      <c r="AU149" s="33"/>
      <c r="AV149" s="33"/>
    </row>
    <row r="150" spans="1:48" ht="28.5" customHeight="1" x14ac:dyDescent="0.25">
      <c r="A150" s="53">
        <f>'OSNOVNA PLAČA'!A150</f>
        <v>141</v>
      </c>
      <c r="B150" s="246" t="str">
        <f>+IF(LEN('OSNOVNA PLAČA'!B150)&gt;0,'OSNOVNA PLAČA'!B150,"")</f>
        <v>A141</v>
      </c>
      <c r="C150" s="54" t="str">
        <f>+IF(LEN('OSNOVNA PLAČA'!C150)&gt;0,'OSNOVNA PLAČA'!C150,"")</f>
        <v/>
      </c>
      <c r="D150" s="56" t="str">
        <f>+IF(LEN('OSNOVNA PLAČA'!D150)&gt;0,'OSNOVNA PLAČA'!D150,"")</f>
        <v/>
      </c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  <c r="AP150" s="33"/>
      <c r="AQ150" s="33"/>
      <c r="AR150" s="33"/>
      <c r="AS150" s="33"/>
      <c r="AT150" s="33"/>
      <c r="AU150" s="33"/>
      <c r="AV150" s="33"/>
    </row>
    <row r="151" spans="1:48" ht="28.5" customHeight="1" x14ac:dyDescent="0.25">
      <c r="A151" s="53">
        <f>'OSNOVNA PLAČA'!A151</f>
        <v>142</v>
      </c>
      <c r="B151" s="246" t="str">
        <f>+IF(LEN('OSNOVNA PLAČA'!B151)&gt;0,'OSNOVNA PLAČA'!B151,"")</f>
        <v>A142</v>
      </c>
      <c r="C151" s="54" t="str">
        <f>+IF(LEN('OSNOVNA PLAČA'!C151)&gt;0,'OSNOVNA PLAČA'!C151,"")</f>
        <v/>
      </c>
      <c r="D151" s="56" t="str">
        <f>+IF(LEN('OSNOVNA PLAČA'!D151)&gt;0,'OSNOVNA PLAČA'!D151,"")</f>
        <v/>
      </c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  <c r="AP151" s="33"/>
      <c r="AQ151" s="33"/>
      <c r="AR151" s="33"/>
      <c r="AS151" s="33"/>
      <c r="AT151" s="33"/>
      <c r="AU151" s="33"/>
      <c r="AV151" s="33"/>
    </row>
    <row r="152" spans="1:48" ht="28.5" customHeight="1" x14ac:dyDescent="0.25">
      <c r="A152" s="53">
        <f>'OSNOVNA PLAČA'!A152</f>
        <v>143</v>
      </c>
      <c r="B152" s="246" t="str">
        <f>+IF(LEN('OSNOVNA PLAČA'!B152)&gt;0,'OSNOVNA PLAČA'!B152,"")</f>
        <v>A143</v>
      </c>
      <c r="C152" s="54" t="str">
        <f>+IF(LEN('OSNOVNA PLAČA'!C152)&gt;0,'OSNOVNA PLAČA'!C152,"")</f>
        <v/>
      </c>
      <c r="D152" s="56" t="str">
        <f>+IF(LEN('OSNOVNA PLAČA'!D152)&gt;0,'OSNOVNA PLAČA'!D152,"")</f>
        <v/>
      </c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  <c r="AP152" s="33"/>
      <c r="AQ152" s="33"/>
      <c r="AR152" s="33"/>
      <c r="AS152" s="33"/>
      <c r="AT152" s="33"/>
      <c r="AU152" s="33"/>
      <c r="AV152" s="33"/>
    </row>
    <row r="153" spans="1:48" ht="28.5" customHeight="1" x14ac:dyDescent="0.25">
      <c r="A153" s="53">
        <f>'OSNOVNA PLAČA'!A153</f>
        <v>144</v>
      </c>
      <c r="B153" s="246" t="str">
        <f>+IF(LEN('OSNOVNA PLAČA'!B153)&gt;0,'OSNOVNA PLAČA'!B153,"")</f>
        <v>A144</v>
      </c>
      <c r="C153" s="54" t="str">
        <f>+IF(LEN('OSNOVNA PLAČA'!C153)&gt;0,'OSNOVNA PLAČA'!C153,"")</f>
        <v/>
      </c>
      <c r="D153" s="56" t="str">
        <f>+IF(LEN('OSNOVNA PLAČA'!D153)&gt;0,'OSNOVNA PLAČA'!D153,"")</f>
        <v/>
      </c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  <c r="AP153" s="33"/>
      <c r="AQ153" s="33"/>
      <c r="AR153" s="33"/>
      <c r="AS153" s="33"/>
      <c r="AT153" s="33"/>
      <c r="AU153" s="33"/>
      <c r="AV153" s="33"/>
    </row>
    <row r="154" spans="1:48" ht="28.5" customHeight="1" x14ac:dyDescent="0.25">
      <c r="A154" s="53">
        <f>'OSNOVNA PLAČA'!A154</f>
        <v>145</v>
      </c>
      <c r="B154" s="246" t="str">
        <f>+IF(LEN('OSNOVNA PLAČA'!B154)&gt;0,'OSNOVNA PLAČA'!B154,"")</f>
        <v>A145</v>
      </c>
      <c r="C154" s="54" t="str">
        <f>+IF(LEN('OSNOVNA PLAČA'!C154)&gt;0,'OSNOVNA PLAČA'!C154,"")</f>
        <v/>
      </c>
      <c r="D154" s="56" t="str">
        <f>+IF(LEN('OSNOVNA PLAČA'!D154)&gt;0,'OSNOVNA PLAČA'!D154,"")</f>
        <v/>
      </c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  <c r="AP154" s="33"/>
      <c r="AQ154" s="33"/>
      <c r="AR154" s="33"/>
      <c r="AS154" s="33"/>
      <c r="AT154" s="33"/>
      <c r="AU154" s="33"/>
      <c r="AV154" s="33"/>
    </row>
    <row r="155" spans="1:48" ht="28.5" customHeight="1" x14ac:dyDescent="0.25">
      <c r="A155" s="53">
        <f>'OSNOVNA PLAČA'!A155</f>
        <v>146</v>
      </c>
      <c r="B155" s="246" t="str">
        <f>+IF(LEN('OSNOVNA PLAČA'!B155)&gt;0,'OSNOVNA PLAČA'!B155,"")</f>
        <v>A146</v>
      </c>
      <c r="C155" s="54" t="str">
        <f>+IF(LEN('OSNOVNA PLAČA'!C155)&gt;0,'OSNOVNA PLAČA'!C155,"")</f>
        <v/>
      </c>
      <c r="D155" s="56" t="str">
        <f>+IF(LEN('OSNOVNA PLAČA'!D155)&gt;0,'OSNOVNA PLAČA'!D155,"")</f>
        <v/>
      </c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  <c r="AP155" s="33"/>
      <c r="AQ155" s="33"/>
      <c r="AR155" s="33"/>
      <c r="AS155" s="33"/>
      <c r="AT155" s="33"/>
      <c r="AU155" s="33"/>
      <c r="AV155" s="33"/>
    </row>
    <row r="156" spans="1:48" ht="28.5" customHeight="1" x14ac:dyDescent="0.25">
      <c r="A156" s="53">
        <f>'OSNOVNA PLAČA'!A156</f>
        <v>147</v>
      </c>
      <c r="B156" s="246" t="str">
        <f>+IF(LEN('OSNOVNA PLAČA'!B156)&gt;0,'OSNOVNA PLAČA'!B156,"")</f>
        <v>A147</v>
      </c>
      <c r="C156" s="54" t="str">
        <f>+IF(LEN('OSNOVNA PLAČA'!C156)&gt;0,'OSNOVNA PLAČA'!C156,"")</f>
        <v/>
      </c>
      <c r="D156" s="56" t="str">
        <f>+IF(LEN('OSNOVNA PLAČA'!D156)&gt;0,'OSNOVNA PLAČA'!D156,"")</f>
        <v/>
      </c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  <c r="AP156" s="33"/>
      <c r="AQ156" s="33"/>
      <c r="AR156" s="33"/>
      <c r="AS156" s="33"/>
      <c r="AT156" s="33"/>
      <c r="AU156" s="33"/>
      <c r="AV156" s="33"/>
    </row>
    <row r="157" spans="1:48" ht="28.5" customHeight="1" x14ac:dyDescent="0.25">
      <c r="A157" s="53">
        <f>'OSNOVNA PLAČA'!A157</f>
        <v>148</v>
      </c>
      <c r="B157" s="246" t="str">
        <f>+IF(LEN('OSNOVNA PLAČA'!B157)&gt;0,'OSNOVNA PLAČA'!B157,"")</f>
        <v>A148</v>
      </c>
      <c r="C157" s="54" t="str">
        <f>+IF(LEN('OSNOVNA PLAČA'!C157)&gt;0,'OSNOVNA PLAČA'!C157,"")</f>
        <v/>
      </c>
      <c r="D157" s="56" t="str">
        <f>+IF(LEN('OSNOVNA PLAČA'!D157)&gt;0,'OSNOVNA PLAČA'!D157,"")</f>
        <v/>
      </c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  <c r="AP157" s="33"/>
      <c r="AQ157" s="33"/>
      <c r="AR157" s="33"/>
      <c r="AS157" s="33"/>
      <c r="AT157" s="33"/>
      <c r="AU157" s="33"/>
      <c r="AV157" s="33"/>
    </row>
    <row r="158" spans="1:48" ht="28.5" customHeight="1" x14ac:dyDescent="0.25">
      <c r="A158" s="53">
        <f>'OSNOVNA PLAČA'!A158</f>
        <v>149</v>
      </c>
      <c r="B158" s="246" t="str">
        <f>+IF(LEN('OSNOVNA PLAČA'!B158)&gt;0,'OSNOVNA PLAČA'!B158,"")</f>
        <v>A149</v>
      </c>
      <c r="C158" s="54" t="str">
        <f>+IF(LEN('OSNOVNA PLAČA'!C158)&gt;0,'OSNOVNA PLAČA'!C158,"")</f>
        <v/>
      </c>
      <c r="D158" s="56" t="str">
        <f>+IF(LEN('OSNOVNA PLAČA'!D158)&gt;0,'OSNOVNA PLAČA'!D158,"")</f>
        <v/>
      </c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  <c r="AP158" s="33"/>
      <c r="AQ158" s="33"/>
      <c r="AR158" s="33"/>
      <c r="AS158" s="33"/>
      <c r="AT158" s="33"/>
      <c r="AU158" s="33"/>
      <c r="AV158" s="33"/>
    </row>
    <row r="159" spans="1:48" ht="28.5" customHeight="1" x14ac:dyDescent="0.25">
      <c r="A159" s="53">
        <f>'OSNOVNA PLAČA'!A159</f>
        <v>150</v>
      </c>
      <c r="B159" s="246" t="str">
        <f>+IF(LEN('OSNOVNA PLAČA'!B159)&gt;0,'OSNOVNA PLAČA'!B159,"")</f>
        <v>A150</v>
      </c>
      <c r="C159" s="54" t="str">
        <f>+IF(LEN('OSNOVNA PLAČA'!C159)&gt;0,'OSNOVNA PLAČA'!C159,"")</f>
        <v/>
      </c>
      <c r="D159" s="56" t="str">
        <f>+IF(LEN('OSNOVNA PLAČA'!D159)&gt;0,'OSNOVNA PLAČA'!D159,"")</f>
        <v/>
      </c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  <c r="AP159" s="33"/>
      <c r="AQ159" s="33"/>
      <c r="AR159" s="33"/>
      <c r="AS159" s="33"/>
      <c r="AT159" s="33"/>
      <c r="AU159" s="33"/>
      <c r="AV159" s="33"/>
    </row>
    <row r="160" spans="1:48" ht="28.5" customHeight="1" x14ac:dyDescent="0.25">
      <c r="A160" s="53">
        <f>'OSNOVNA PLAČA'!A160</f>
        <v>151</v>
      </c>
      <c r="B160" s="246" t="str">
        <f>+IF(LEN('OSNOVNA PLAČA'!B160)&gt;0,'OSNOVNA PLAČA'!B160,"")</f>
        <v>A151</v>
      </c>
      <c r="C160" s="54" t="str">
        <f>+IF(LEN('OSNOVNA PLAČA'!C160)&gt;0,'OSNOVNA PLAČA'!C160,"")</f>
        <v/>
      </c>
      <c r="D160" s="56" t="str">
        <f>+IF(LEN('OSNOVNA PLAČA'!D160)&gt;0,'OSNOVNA PLAČA'!D160,"")</f>
        <v/>
      </c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  <c r="AP160" s="33"/>
      <c r="AQ160" s="33"/>
      <c r="AR160" s="33"/>
      <c r="AS160" s="33"/>
      <c r="AT160" s="33"/>
      <c r="AU160" s="33"/>
      <c r="AV160" s="33"/>
    </row>
    <row r="161" spans="1:48" ht="28.5" customHeight="1" x14ac:dyDescent="0.25">
      <c r="A161" s="53">
        <f>'OSNOVNA PLAČA'!A161</f>
        <v>152</v>
      </c>
      <c r="B161" s="246" t="str">
        <f>+IF(LEN('OSNOVNA PLAČA'!B161)&gt;0,'OSNOVNA PLAČA'!B161,"")</f>
        <v>A152</v>
      </c>
      <c r="C161" s="54" t="str">
        <f>+IF(LEN('OSNOVNA PLAČA'!C161)&gt;0,'OSNOVNA PLAČA'!C161,"")</f>
        <v/>
      </c>
      <c r="D161" s="56" t="str">
        <f>+IF(LEN('OSNOVNA PLAČA'!D161)&gt;0,'OSNOVNA PLAČA'!D161,"")</f>
        <v/>
      </c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  <c r="AP161" s="33"/>
      <c r="AQ161" s="33"/>
      <c r="AR161" s="33"/>
      <c r="AS161" s="33"/>
      <c r="AT161" s="33"/>
      <c r="AU161" s="33"/>
      <c r="AV161" s="33"/>
    </row>
    <row r="162" spans="1:48" ht="28.5" customHeight="1" x14ac:dyDescent="0.25">
      <c r="A162" s="53">
        <f>'OSNOVNA PLAČA'!A162</f>
        <v>153</v>
      </c>
      <c r="B162" s="246" t="str">
        <f>+IF(LEN('OSNOVNA PLAČA'!B162)&gt;0,'OSNOVNA PLAČA'!B162,"")</f>
        <v>A153</v>
      </c>
      <c r="C162" s="54" t="str">
        <f>+IF(LEN('OSNOVNA PLAČA'!C162)&gt;0,'OSNOVNA PLAČA'!C162,"")</f>
        <v/>
      </c>
      <c r="D162" s="56" t="str">
        <f>+IF(LEN('OSNOVNA PLAČA'!D162)&gt;0,'OSNOVNA PLAČA'!D162,"")</f>
        <v/>
      </c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  <c r="AP162" s="33"/>
      <c r="AQ162" s="33"/>
      <c r="AR162" s="33"/>
      <c r="AS162" s="33"/>
      <c r="AT162" s="33"/>
      <c r="AU162" s="33"/>
      <c r="AV162" s="33"/>
    </row>
    <row r="163" spans="1:48" ht="28.5" customHeight="1" x14ac:dyDescent="0.25">
      <c r="A163" s="53">
        <f>'OSNOVNA PLAČA'!A163</f>
        <v>154</v>
      </c>
      <c r="B163" s="246" t="str">
        <f>+IF(LEN('OSNOVNA PLAČA'!B163)&gt;0,'OSNOVNA PLAČA'!B163,"")</f>
        <v>A154</v>
      </c>
      <c r="C163" s="54" t="str">
        <f>+IF(LEN('OSNOVNA PLAČA'!C163)&gt;0,'OSNOVNA PLAČA'!C163,"")</f>
        <v/>
      </c>
      <c r="D163" s="56" t="str">
        <f>+IF(LEN('OSNOVNA PLAČA'!D163)&gt;0,'OSNOVNA PLAČA'!D163,"")</f>
        <v/>
      </c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  <c r="AP163" s="33"/>
      <c r="AQ163" s="33"/>
      <c r="AR163" s="33"/>
      <c r="AS163" s="33"/>
      <c r="AT163" s="33"/>
      <c r="AU163" s="33"/>
      <c r="AV163" s="33"/>
    </row>
    <row r="164" spans="1:48" ht="28.5" customHeight="1" x14ac:dyDescent="0.25">
      <c r="A164" s="53">
        <f>'OSNOVNA PLAČA'!A164</f>
        <v>155</v>
      </c>
      <c r="B164" s="246" t="str">
        <f>+IF(LEN('OSNOVNA PLAČA'!B164)&gt;0,'OSNOVNA PLAČA'!B164,"")</f>
        <v>A155</v>
      </c>
      <c r="C164" s="54" t="str">
        <f>+IF(LEN('OSNOVNA PLAČA'!C164)&gt;0,'OSNOVNA PLAČA'!C164,"")</f>
        <v/>
      </c>
      <c r="D164" s="56" t="str">
        <f>+IF(LEN('OSNOVNA PLAČA'!D164)&gt;0,'OSNOVNA PLAČA'!D164,"")</f>
        <v/>
      </c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  <c r="AP164" s="33"/>
      <c r="AQ164" s="33"/>
      <c r="AR164" s="33"/>
      <c r="AS164" s="33"/>
      <c r="AT164" s="33"/>
      <c r="AU164" s="33"/>
      <c r="AV164" s="33"/>
    </row>
    <row r="165" spans="1:48" ht="28.5" customHeight="1" x14ac:dyDescent="0.25">
      <c r="A165" s="53">
        <f>'OSNOVNA PLAČA'!A165</f>
        <v>156</v>
      </c>
      <c r="B165" s="246" t="str">
        <f>+IF(LEN('OSNOVNA PLAČA'!B165)&gt;0,'OSNOVNA PLAČA'!B165,"")</f>
        <v>A156</v>
      </c>
      <c r="C165" s="54" t="str">
        <f>+IF(LEN('OSNOVNA PLAČA'!C165)&gt;0,'OSNOVNA PLAČA'!C165,"")</f>
        <v/>
      </c>
      <c r="D165" s="56" t="str">
        <f>+IF(LEN('OSNOVNA PLAČA'!D165)&gt;0,'OSNOVNA PLAČA'!D165,"")</f>
        <v/>
      </c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  <c r="AP165" s="33"/>
      <c r="AQ165" s="33"/>
      <c r="AR165" s="33"/>
      <c r="AS165" s="33"/>
      <c r="AT165" s="33"/>
      <c r="AU165" s="33"/>
      <c r="AV165" s="33"/>
    </row>
    <row r="166" spans="1:48" ht="28.5" customHeight="1" x14ac:dyDescent="0.25">
      <c r="A166" s="53">
        <f>'OSNOVNA PLAČA'!A166</f>
        <v>157</v>
      </c>
      <c r="B166" s="246" t="str">
        <f>+IF(LEN('OSNOVNA PLAČA'!B166)&gt;0,'OSNOVNA PLAČA'!B166,"")</f>
        <v>A157</v>
      </c>
      <c r="C166" s="54" t="str">
        <f>+IF(LEN('OSNOVNA PLAČA'!C166)&gt;0,'OSNOVNA PLAČA'!C166,"")</f>
        <v/>
      </c>
      <c r="D166" s="56" t="str">
        <f>+IF(LEN('OSNOVNA PLAČA'!D166)&gt;0,'OSNOVNA PLAČA'!D166,"")</f>
        <v/>
      </c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  <c r="AP166" s="33"/>
      <c r="AQ166" s="33"/>
      <c r="AR166" s="33"/>
      <c r="AS166" s="33"/>
      <c r="AT166" s="33"/>
      <c r="AU166" s="33"/>
      <c r="AV166" s="33"/>
    </row>
    <row r="167" spans="1:48" ht="28.5" customHeight="1" x14ac:dyDescent="0.25">
      <c r="A167" s="53">
        <f>'OSNOVNA PLAČA'!A167</f>
        <v>158</v>
      </c>
      <c r="B167" s="246" t="str">
        <f>+IF(LEN('OSNOVNA PLAČA'!B167)&gt;0,'OSNOVNA PLAČA'!B167,"")</f>
        <v>A158</v>
      </c>
      <c r="C167" s="54" t="str">
        <f>+IF(LEN('OSNOVNA PLAČA'!C167)&gt;0,'OSNOVNA PLAČA'!C167,"")</f>
        <v/>
      </c>
      <c r="D167" s="56" t="str">
        <f>+IF(LEN('OSNOVNA PLAČA'!D167)&gt;0,'OSNOVNA PLAČA'!D167,"")</f>
        <v/>
      </c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  <c r="AP167" s="33"/>
      <c r="AQ167" s="33"/>
      <c r="AR167" s="33"/>
      <c r="AS167" s="33"/>
      <c r="AT167" s="33"/>
      <c r="AU167" s="33"/>
      <c r="AV167" s="33"/>
    </row>
    <row r="168" spans="1:48" ht="28.5" customHeight="1" x14ac:dyDescent="0.25">
      <c r="A168" s="53">
        <f>'OSNOVNA PLAČA'!A168</f>
        <v>159</v>
      </c>
      <c r="B168" s="246" t="str">
        <f>+IF(LEN('OSNOVNA PLAČA'!B168)&gt;0,'OSNOVNA PLAČA'!B168,"")</f>
        <v>A159</v>
      </c>
      <c r="C168" s="54" t="str">
        <f>+IF(LEN('OSNOVNA PLAČA'!C168)&gt;0,'OSNOVNA PLAČA'!C168,"")</f>
        <v/>
      </c>
      <c r="D168" s="56" t="str">
        <f>+IF(LEN('OSNOVNA PLAČA'!D168)&gt;0,'OSNOVNA PLAČA'!D168,"")</f>
        <v/>
      </c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  <c r="AP168" s="33"/>
      <c r="AQ168" s="33"/>
      <c r="AR168" s="33"/>
      <c r="AS168" s="33"/>
      <c r="AT168" s="33"/>
      <c r="AU168" s="33"/>
      <c r="AV168" s="33"/>
    </row>
    <row r="169" spans="1:48" ht="28.5" customHeight="1" x14ac:dyDescent="0.25">
      <c r="A169" s="53">
        <f>'OSNOVNA PLAČA'!A169</f>
        <v>160</v>
      </c>
      <c r="B169" s="246" t="str">
        <f>+IF(LEN('OSNOVNA PLAČA'!B169)&gt;0,'OSNOVNA PLAČA'!B169,"")</f>
        <v>A160</v>
      </c>
      <c r="C169" s="54" t="str">
        <f>+IF(LEN('OSNOVNA PLAČA'!C169)&gt;0,'OSNOVNA PLAČA'!C169,"")</f>
        <v/>
      </c>
      <c r="D169" s="56" t="str">
        <f>+IF(LEN('OSNOVNA PLAČA'!D169)&gt;0,'OSNOVNA PLAČA'!D169,"")</f>
        <v/>
      </c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  <c r="AP169" s="33"/>
      <c r="AQ169" s="33"/>
      <c r="AR169" s="33"/>
      <c r="AS169" s="33"/>
      <c r="AT169" s="33"/>
      <c r="AU169" s="33"/>
      <c r="AV169" s="33"/>
    </row>
    <row r="170" spans="1:48" ht="28.5" customHeight="1" x14ac:dyDescent="0.25">
      <c r="A170" s="53">
        <f>'OSNOVNA PLAČA'!A170</f>
        <v>161</v>
      </c>
      <c r="B170" s="246" t="str">
        <f>+IF(LEN('OSNOVNA PLAČA'!B170)&gt;0,'OSNOVNA PLAČA'!B170,"")</f>
        <v>A161</v>
      </c>
      <c r="C170" s="54" t="str">
        <f>+IF(LEN('OSNOVNA PLAČA'!C170)&gt;0,'OSNOVNA PLAČA'!C170,"")</f>
        <v/>
      </c>
      <c r="D170" s="56" t="str">
        <f>+IF(LEN('OSNOVNA PLAČA'!D170)&gt;0,'OSNOVNA PLAČA'!D170,"")</f>
        <v/>
      </c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  <c r="AP170" s="33"/>
      <c r="AQ170" s="33"/>
      <c r="AR170" s="33"/>
      <c r="AS170" s="33"/>
      <c r="AT170" s="33"/>
      <c r="AU170" s="33"/>
      <c r="AV170" s="33"/>
    </row>
    <row r="171" spans="1:48" ht="28.5" customHeight="1" x14ac:dyDescent="0.25">
      <c r="A171" s="53">
        <f>'OSNOVNA PLAČA'!A171</f>
        <v>162</v>
      </c>
      <c r="B171" s="246" t="str">
        <f>+IF(LEN('OSNOVNA PLAČA'!B171)&gt;0,'OSNOVNA PLAČA'!B171,"")</f>
        <v>A162</v>
      </c>
      <c r="C171" s="54" t="str">
        <f>+IF(LEN('OSNOVNA PLAČA'!C171)&gt;0,'OSNOVNA PLAČA'!C171,"")</f>
        <v/>
      </c>
      <c r="D171" s="56" t="str">
        <f>+IF(LEN('OSNOVNA PLAČA'!D171)&gt;0,'OSNOVNA PLAČA'!D171,"")</f>
        <v/>
      </c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  <c r="AP171" s="33"/>
      <c r="AQ171" s="33"/>
      <c r="AR171" s="33"/>
      <c r="AS171" s="33"/>
      <c r="AT171" s="33"/>
      <c r="AU171" s="33"/>
      <c r="AV171" s="33"/>
    </row>
    <row r="172" spans="1:48" ht="28.5" customHeight="1" x14ac:dyDescent="0.25">
      <c r="A172" s="53">
        <f>'OSNOVNA PLAČA'!A172</f>
        <v>163</v>
      </c>
      <c r="B172" s="246" t="str">
        <f>+IF(LEN('OSNOVNA PLAČA'!B172)&gt;0,'OSNOVNA PLAČA'!B172,"")</f>
        <v>A163</v>
      </c>
      <c r="C172" s="54" t="str">
        <f>+IF(LEN('OSNOVNA PLAČA'!C172)&gt;0,'OSNOVNA PLAČA'!C172,"")</f>
        <v/>
      </c>
      <c r="D172" s="56" t="str">
        <f>+IF(LEN('OSNOVNA PLAČA'!D172)&gt;0,'OSNOVNA PLAČA'!D172,"")</f>
        <v/>
      </c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  <c r="AP172" s="33"/>
      <c r="AQ172" s="33"/>
      <c r="AR172" s="33"/>
      <c r="AS172" s="33"/>
      <c r="AT172" s="33"/>
      <c r="AU172" s="33"/>
      <c r="AV172" s="33"/>
    </row>
    <row r="173" spans="1:48" ht="28.5" customHeight="1" x14ac:dyDescent="0.25">
      <c r="A173" s="53">
        <f>'OSNOVNA PLAČA'!A173</f>
        <v>164</v>
      </c>
      <c r="B173" s="246" t="str">
        <f>+IF(LEN('OSNOVNA PLAČA'!B173)&gt;0,'OSNOVNA PLAČA'!B173,"")</f>
        <v>A164</v>
      </c>
      <c r="C173" s="54" t="str">
        <f>+IF(LEN('OSNOVNA PLAČA'!C173)&gt;0,'OSNOVNA PLAČA'!C173,"")</f>
        <v/>
      </c>
      <c r="D173" s="56" t="str">
        <f>+IF(LEN('OSNOVNA PLAČA'!D173)&gt;0,'OSNOVNA PLAČA'!D173,"")</f>
        <v/>
      </c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  <c r="AP173" s="33"/>
      <c r="AQ173" s="33"/>
      <c r="AR173" s="33"/>
      <c r="AS173" s="33"/>
      <c r="AT173" s="33"/>
      <c r="AU173" s="33"/>
      <c r="AV173" s="33"/>
    </row>
    <row r="174" spans="1:48" ht="28.5" customHeight="1" x14ac:dyDescent="0.25">
      <c r="A174" s="53">
        <f>'OSNOVNA PLAČA'!A174</f>
        <v>165</v>
      </c>
      <c r="B174" s="246" t="str">
        <f>+IF(LEN('OSNOVNA PLAČA'!B174)&gt;0,'OSNOVNA PLAČA'!B174,"")</f>
        <v>A165</v>
      </c>
      <c r="C174" s="54" t="str">
        <f>+IF(LEN('OSNOVNA PLAČA'!C174)&gt;0,'OSNOVNA PLAČA'!C174,"")</f>
        <v/>
      </c>
      <c r="D174" s="56" t="str">
        <f>+IF(LEN('OSNOVNA PLAČA'!D174)&gt;0,'OSNOVNA PLAČA'!D174,"")</f>
        <v/>
      </c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  <c r="AP174" s="33"/>
      <c r="AQ174" s="33"/>
      <c r="AR174" s="33"/>
      <c r="AS174" s="33"/>
      <c r="AT174" s="33"/>
      <c r="AU174" s="33"/>
      <c r="AV174" s="33"/>
    </row>
    <row r="175" spans="1:48" ht="28.5" customHeight="1" x14ac:dyDescent="0.25">
      <c r="A175" s="53">
        <f>'OSNOVNA PLAČA'!A175</f>
        <v>166</v>
      </c>
      <c r="B175" s="246" t="str">
        <f>+IF(LEN('OSNOVNA PLAČA'!B175)&gt;0,'OSNOVNA PLAČA'!B175,"")</f>
        <v>A166</v>
      </c>
      <c r="C175" s="54" t="str">
        <f>+IF(LEN('OSNOVNA PLAČA'!C175)&gt;0,'OSNOVNA PLAČA'!C175,"")</f>
        <v/>
      </c>
      <c r="D175" s="56" t="str">
        <f>+IF(LEN('OSNOVNA PLAČA'!D175)&gt;0,'OSNOVNA PLAČA'!D175,"")</f>
        <v/>
      </c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  <c r="AP175" s="33"/>
      <c r="AQ175" s="33"/>
      <c r="AR175" s="33"/>
      <c r="AS175" s="33"/>
      <c r="AT175" s="33"/>
      <c r="AU175" s="33"/>
      <c r="AV175" s="33"/>
    </row>
    <row r="176" spans="1:48" ht="28.5" customHeight="1" x14ac:dyDescent="0.25">
      <c r="A176" s="53">
        <f>'OSNOVNA PLAČA'!A176</f>
        <v>167</v>
      </c>
      <c r="B176" s="246" t="str">
        <f>+IF(LEN('OSNOVNA PLAČA'!B176)&gt;0,'OSNOVNA PLAČA'!B176,"")</f>
        <v>A167</v>
      </c>
      <c r="C176" s="54" t="str">
        <f>+IF(LEN('OSNOVNA PLAČA'!C176)&gt;0,'OSNOVNA PLAČA'!C176,"")</f>
        <v/>
      </c>
      <c r="D176" s="56" t="str">
        <f>+IF(LEN('OSNOVNA PLAČA'!D176)&gt;0,'OSNOVNA PLAČA'!D176,"")</f>
        <v/>
      </c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  <c r="AP176" s="33"/>
      <c r="AQ176" s="33"/>
      <c r="AR176" s="33"/>
      <c r="AS176" s="33"/>
      <c r="AT176" s="33"/>
      <c r="AU176" s="33"/>
      <c r="AV176" s="33"/>
    </row>
    <row r="177" spans="1:48" ht="28.5" customHeight="1" x14ac:dyDescent="0.25">
      <c r="A177" s="53">
        <f>'OSNOVNA PLAČA'!A177</f>
        <v>168</v>
      </c>
      <c r="B177" s="246" t="str">
        <f>+IF(LEN('OSNOVNA PLAČA'!B177)&gt;0,'OSNOVNA PLAČA'!B177,"")</f>
        <v>A168</v>
      </c>
      <c r="C177" s="54" t="str">
        <f>+IF(LEN('OSNOVNA PLAČA'!C177)&gt;0,'OSNOVNA PLAČA'!C177,"")</f>
        <v/>
      </c>
      <c r="D177" s="56" t="str">
        <f>+IF(LEN('OSNOVNA PLAČA'!D177)&gt;0,'OSNOVNA PLAČA'!D177,"")</f>
        <v/>
      </c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  <c r="AP177" s="33"/>
      <c r="AQ177" s="33"/>
      <c r="AR177" s="33"/>
      <c r="AS177" s="33"/>
      <c r="AT177" s="33"/>
      <c r="AU177" s="33"/>
      <c r="AV177" s="33"/>
    </row>
    <row r="178" spans="1:48" ht="28.5" customHeight="1" x14ac:dyDescent="0.25">
      <c r="A178" s="53">
        <f>'OSNOVNA PLAČA'!A178</f>
        <v>169</v>
      </c>
      <c r="B178" s="246" t="str">
        <f>+IF(LEN('OSNOVNA PLAČA'!B178)&gt;0,'OSNOVNA PLAČA'!B178,"")</f>
        <v>A169</v>
      </c>
      <c r="C178" s="54" t="str">
        <f>+IF(LEN('OSNOVNA PLAČA'!C178)&gt;0,'OSNOVNA PLAČA'!C178,"")</f>
        <v/>
      </c>
      <c r="D178" s="56" t="str">
        <f>+IF(LEN('OSNOVNA PLAČA'!D178)&gt;0,'OSNOVNA PLAČA'!D178,"")</f>
        <v/>
      </c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  <c r="AP178" s="33"/>
      <c r="AQ178" s="33"/>
      <c r="AR178" s="33"/>
      <c r="AS178" s="33"/>
      <c r="AT178" s="33"/>
      <c r="AU178" s="33"/>
      <c r="AV178" s="33"/>
    </row>
    <row r="179" spans="1:48" ht="28.5" customHeight="1" x14ac:dyDescent="0.25">
      <c r="A179" s="53">
        <f>'OSNOVNA PLAČA'!A179</f>
        <v>170</v>
      </c>
      <c r="B179" s="246" t="str">
        <f>+IF(LEN('OSNOVNA PLAČA'!B179)&gt;0,'OSNOVNA PLAČA'!B179,"")</f>
        <v>A170</v>
      </c>
      <c r="C179" s="54" t="str">
        <f>+IF(LEN('OSNOVNA PLAČA'!C179)&gt;0,'OSNOVNA PLAČA'!C179,"")</f>
        <v/>
      </c>
      <c r="D179" s="56" t="str">
        <f>+IF(LEN('OSNOVNA PLAČA'!D179)&gt;0,'OSNOVNA PLAČA'!D179,"")</f>
        <v/>
      </c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  <c r="AP179" s="33"/>
      <c r="AQ179" s="33"/>
      <c r="AR179" s="33"/>
      <c r="AS179" s="33"/>
      <c r="AT179" s="33"/>
      <c r="AU179" s="33"/>
      <c r="AV179" s="33"/>
    </row>
    <row r="180" spans="1:48" ht="28.5" customHeight="1" x14ac:dyDescent="0.25">
      <c r="A180" s="53">
        <f>'OSNOVNA PLAČA'!A180</f>
        <v>171</v>
      </c>
      <c r="B180" s="246" t="str">
        <f>+IF(LEN('OSNOVNA PLAČA'!B180)&gt;0,'OSNOVNA PLAČA'!B180,"")</f>
        <v>A171</v>
      </c>
      <c r="C180" s="54" t="str">
        <f>+IF(LEN('OSNOVNA PLAČA'!C180)&gt;0,'OSNOVNA PLAČA'!C180,"")</f>
        <v/>
      </c>
      <c r="D180" s="56" t="str">
        <f>+IF(LEN('OSNOVNA PLAČA'!D180)&gt;0,'OSNOVNA PLAČA'!D180,"")</f>
        <v/>
      </c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  <c r="AP180" s="33"/>
      <c r="AQ180" s="33"/>
      <c r="AR180" s="33"/>
      <c r="AS180" s="33"/>
      <c r="AT180" s="33"/>
      <c r="AU180" s="33"/>
      <c r="AV180" s="33"/>
    </row>
    <row r="181" spans="1:48" ht="28.5" customHeight="1" x14ac:dyDescent="0.25">
      <c r="A181" s="53">
        <f>'OSNOVNA PLAČA'!A181</f>
        <v>172</v>
      </c>
      <c r="B181" s="246" t="str">
        <f>+IF(LEN('OSNOVNA PLAČA'!B181)&gt;0,'OSNOVNA PLAČA'!B181,"")</f>
        <v>A172</v>
      </c>
      <c r="C181" s="54" t="str">
        <f>+IF(LEN('OSNOVNA PLAČA'!C181)&gt;0,'OSNOVNA PLAČA'!C181,"")</f>
        <v/>
      </c>
      <c r="D181" s="56" t="str">
        <f>+IF(LEN('OSNOVNA PLAČA'!D181)&gt;0,'OSNOVNA PLAČA'!D181,"")</f>
        <v/>
      </c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  <c r="AP181" s="33"/>
      <c r="AQ181" s="33"/>
      <c r="AR181" s="33"/>
      <c r="AS181" s="33"/>
      <c r="AT181" s="33"/>
      <c r="AU181" s="33"/>
      <c r="AV181" s="33"/>
    </row>
    <row r="182" spans="1:48" ht="28.5" customHeight="1" x14ac:dyDescent="0.25">
      <c r="A182" s="53">
        <f>'OSNOVNA PLAČA'!A182</f>
        <v>173</v>
      </c>
      <c r="B182" s="246" t="str">
        <f>+IF(LEN('OSNOVNA PLAČA'!B182)&gt;0,'OSNOVNA PLAČA'!B182,"")</f>
        <v>A173</v>
      </c>
      <c r="C182" s="54" t="str">
        <f>+IF(LEN('OSNOVNA PLAČA'!C182)&gt;0,'OSNOVNA PLAČA'!C182,"")</f>
        <v/>
      </c>
      <c r="D182" s="56" t="str">
        <f>+IF(LEN('OSNOVNA PLAČA'!D182)&gt;0,'OSNOVNA PLAČA'!D182,"")</f>
        <v/>
      </c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  <c r="AP182" s="33"/>
      <c r="AQ182" s="33"/>
      <c r="AR182" s="33"/>
      <c r="AS182" s="33"/>
      <c r="AT182" s="33"/>
      <c r="AU182" s="33"/>
      <c r="AV182" s="33"/>
    </row>
    <row r="183" spans="1:48" ht="28.5" customHeight="1" x14ac:dyDescent="0.25">
      <c r="A183" s="53">
        <f>'OSNOVNA PLAČA'!A183</f>
        <v>174</v>
      </c>
      <c r="B183" s="246" t="str">
        <f>+IF(LEN('OSNOVNA PLAČA'!B183)&gt;0,'OSNOVNA PLAČA'!B183,"")</f>
        <v>A174</v>
      </c>
      <c r="C183" s="54" t="str">
        <f>+IF(LEN('OSNOVNA PLAČA'!C183)&gt;0,'OSNOVNA PLAČA'!C183,"")</f>
        <v/>
      </c>
      <c r="D183" s="56" t="str">
        <f>+IF(LEN('OSNOVNA PLAČA'!D183)&gt;0,'OSNOVNA PLAČA'!D183,"")</f>
        <v/>
      </c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  <c r="AP183" s="33"/>
      <c r="AQ183" s="33"/>
      <c r="AR183" s="33"/>
      <c r="AS183" s="33"/>
      <c r="AT183" s="33"/>
      <c r="AU183" s="33"/>
      <c r="AV183" s="33"/>
    </row>
    <row r="184" spans="1:48" ht="28.5" customHeight="1" x14ac:dyDescent="0.25">
      <c r="A184" s="53">
        <f>'OSNOVNA PLAČA'!A184</f>
        <v>175</v>
      </c>
      <c r="B184" s="246" t="str">
        <f>+IF(LEN('OSNOVNA PLAČA'!B184)&gt;0,'OSNOVNA PLAČA'!B184,"")</f>
        <v>A175</v>
      </c>
      <c r="C184" s="54" t="str">
        <f>+IF(LEN('OSNOVNA PLAČA'!C184)&gt;0,'OSNOVNA PLAČA'!C184,"")</f>
        <v/>
      </c>
      <c r="D184" s="56" t="str">
        <f>+IF(LEN('OSNOVNA PLAČA'!D184)&gt;0,'OSNOVNA PLAČA'!D184,"")</f>
        <v/>
      </c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  <c r="AP184" s="33"/>
      <c r="AQ184" s="33"/>
      <c r="AR184" s="33"/>
      <c r="AS184" s="33"/>
      <c r="AT184" s="33"/>
      <c r="AU184" s="33"/>
      <c r="AV184" s="33"/>
    </row>
    <row r="185" spans="1:48" ht="28.5" customHeight="1" x14ac:dyDescent="0.25">
      <c r="A185" s="53">
        <f>'OSNOVNA PLAČA'!A185</f>
        <v>176</v>
      </c>
      <c r="B185" s="246" t="str">
        <f>+IF(LEN('OSNOVNA PLAČA'!B185)&gt;0,'OSNOVNA PLAČA'!B185,"")</f>
        <v>A176</v>
      </c>
      <c r="C185" s="54" t="str">
        <f>+IF(LEN('OSNOVNA PLAČA'!C185)&gt;0,'OSNOVNA PLAČA'!C185,"")</f>
        <v/>
      </c>
      <c r="D185" s="56" t="str">
        <f>+IF(LEN('OSNOVNA PLAČA'!D185)&gt;0,'OSNOVNA PLAČA'!D185,"")</f>
        <v/>
      </c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  <c r="AP185" s="33"/>
      <c r="AQ185" s="33"/>
      <c r="AR185" s="33"/>
      <c r="AS185" s="33"/>
      <c r="AT185" s="33"/>
      <c r="AU185" s="33"/>
      <c r="AV185" s="33"/>
    </row>
    <row r="186" spans="1:48" ht="28.5" customHeight="1" x14ac:dyDescent="0.25">
      <c r="A186" s="53">
        <f>'OSNOVNA PLAČA'!A186</f>
        <v>177</v>
      </c>
      <c r="B186" s="246" t="str">
        <f>+IF(LEN('OSNOVNA PLAČA'!B186)&gt;0,'OSNOVNA PLAČA'!B186,"")</f>
        <v>A177</v>
      </c>
      <c r="C186" s="54" t="str">
        <f>+IF(LEN('OSNOVNA PLAČA'!C186)&gt;0,'OSNOVNA PLAČA'!C186,"")</f>
        <v/>
      </c>
      <c r="D186" s="56" t="str">
        <f>+IF(LEN('OSNOVNA PLAČA'!D186)&gt;0,'OSNOVNA PLAČA'!D186,"")</f>
        <v/>
      </c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  <c r="AP186" s="33"/>
      <c r="AQ186" s="33"/>
      <c r="AR186" s="33"/>
      <c r="AS186" s="33"/>
      <c r="AT186" s="33"/>
      <c r="AU186" s="33"/>
      <c r="AV186" s="33"/>
    </row>
    <row r="187" spans="1:48" ht="28.5" customHeight="1" x14ac:dyDescent="0.25">
      <c r="A187" s="53">
        <f>'OSNOVNA PLAČA'!A187</f>
        <v>178</v>
      </c>
      <c r="B187" s="246" t="str">
        <f>+IF(LEN('OSNOVNA PLAČA'!B187)&gt;0,'OSNOVNA PLAČA'!B187,"")</f>
        <v>A178</v>
      </c>
      <c r="C187" s="54" t="str">
        <f>+IF(LEN('OSNOVNA PLAČA'!C187)&gt;0,'OSNOVNA PLAČA'!C187,"")</f>
        <v/>
      </c>
      <c r="D187" s="56" t="str">
        <f>+IF(LEN('OSNOVNA PLAČA'!D187)&gt;0,'OSNOVNA PLAČA'!D187,"")</f>
        <v/>
      </c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  <c r="AP187" s="33"/>
      <c r="AQ187" s="33"/>
      <c r="AR187" s="33"/>
      <c r="AS187" s="33"/>
      <c r="AT187" s="33"/>
      <c r="AU187" s="33"/>
      <c r="AV187" s="33"/>
    </row>
    <row r="188" spans="1:48" ht="28.5" customHeight="1" x14ac:dyDescent="0.25">
      <c r="A188" s="53">
        <f>'OSNOVNA PLAČA'!A188</f>
        <v>179</v>
      </c>
      <c r="B188" s="246" t="str">
        <f>+IF(LEN('OSNOVNA PLAČA'!B188)&gt;0,'OSNOVNA PLAČA'!B188,"")</f>
        <v>A179</v>
      </c>
      <c r="C188" s="54" t="str">
        <f>+IF(LEN('OSNOVNA PLAČA'!C188)&gt;0,'OSNOVNA PLAČA'!C188,"")</f>
        <v/>
      </c>
      <c r="D188" s="56" t="str">
        <f>+IF(LEN('OSNOVNA PLAČA'!D188)&gt;0,'OSNOVNA PLAČA'!D188,"")</f>
        <v/>
      </c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  <c r="AP188" s="33"/>
      <c r="AQ188" s="33"/>
      <c r="AR188" s="33"/>
      <c r="AS188" s="33"/>
      <c r="AT188" s="33"/>
      <c r="AU188" s="33"/>
      <c r="AV188" s="33"/>
    </row>
    <row r="189" spans="1:48" ht="28.5" customHeight="1" x14ac:dyDescent="0.25">
      <c r="A189" s="53">
        <f>'OSNOVNA PLAČA'!A189</f>
        <v>180</v>
      </c>
      <c r="B189" s="246" t="str">
        <f>+IF(LEN('OSNOVNA PLAČA'!B189)&gt;0,'OSNOVNA PLAČA'!B189,"")</f>
        <v>A180</v>
      </c>
      <c r="C189" s="54" t="str">
        <f>+IF(LEN('OSNOVNA PLAČA'!C189)&gt;0,'OSNOVNA PLAČA'!C189,"")</f>
        <v/>
      </c>
      <c r="D189" s="56" t="str">
        <f>+IF(LEN('OSNOVNA PLAČA'!D189)&gt;0,'OSNOVNA PLAČA'!D189,"")</f>
        <v/>
      </c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  <c r="AP189" s="33"/>
      <c r="AQ189" s="33"/>
      <c r="AR189" s="33"/>
      <c r="AS189" s="33"/>
      <c r="AT189" s="33"/>
      <c r="AU189" s="33"/>
      <c r="AV189" s="33"/>
    </row>
    <row r="190" spans="1:48" ht="28.5" customHeight="1" x14ac:dyDescent="0.25">
      <c r="A190" s="53">
        <f>'OSNOVNA PLAČA'!A190</f>
        <v>181</v>
      </c>
      <c r="B190" s="246" t="str">
        <f>+IF(LEN('OSNOVNA PLAČA'!B190)&gt;0,'OSNOVNA PLAČA'!B190,"")</f>
        <v>A181</v>
      </c>
      <c r="C190" s="54" t="str">
        <f>+IF(LEN('OSNOVNA PLAČA'!C190)&gt;0,'OSNOVNA PLAČA'!C190,"")</f>
        <v/>
      </c>
      <c r="D190" s="56" t="str">
        <f>+IF(LEN('OSNOVNA PLAČA'!D190)&gt;0,'OSNOVNA PLAČA'!D190,"")</f>
        <v/>
      </c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  <c r="AP190" s="33"/>
      <c r="AQ190" s="33"/>
      <c r="AR190" s="33"/>
      <c r="AS190" s="33"/>
      <c r="AT190" s="33"/>
      <c r="AU190" s="33"/>
      <c r="AV190" s="33"/>
    </row>
    <row r="191" spans="1:48" ht="28.5" customHeight="1" x14ac:dyDescent="0.25">
      <c r="A191" s="53">
        <f>'OSNOVNA PLAČA'!A191</f>
        <v>182</v>
      </c>
      <c r="B191" s="246" t="str">
        <f>+IF(LEN('OSNOVNA PLAČA'!B191)&gt;0,'OSNOVNA PLAČA'!B191,"")</f>
        <v>A182</v>
      </c>
      <c r="C191" s="54" t="str">
        <f>+IF(LEN('OSNOVNA PLAČA'!C191)&gt;0,'OSNOVNA PLAČA'!C191,"")</f>
        <v/>
      </c>
      <c r="D191" s="56" t="str">
        <f>+IF(LEN('OSNOVNA PLAČA'!D191)&gt;0,'OSNOVNA PLAČA'!D191,"")</f>
        <v/>
      </c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  <c r="AP191" s="33"/>
      <c r="AQ191" s="33"/>
      <c r="AR191" s="33"/>
      <c r="AS191" s="33"/>
      <c r="AT191" s="33"/>
      <c r="AU191" s="33"/>
      <c r="AV191" s="33"/>
    </row>
    <row r="192" spans="1:48" ht="28.5" customHeight="1" x14ac:dyDescent="0.25">
      <c r="A192" s="53">
        <f>'OSNOVNA PLAČA'!A192</f>
        <v>183</v>
      </c>
      <c r="B192" s="246" t="str">
        <f>+IF(LEN('OSNOVNA PLAČA'!B192)&gt;0,'OSNOVNA PLAČA'!B192,"")</f>
        <v>A183</v>
      </c>
      <c r="C192" s="54" t="str">
        <f>+IF(LEN('OSNOVNA PLAČA'!C192)&gt;0,'OSNOVNA PLAČA'!C192,"")</f>
        <v/>
      </c>
      <c r="D192" s="56" t="str">
        <f>+IF(LEN('OSNOVNA PLAČA'!D192)&gt;0,'OSNOVNA PLAČA'!D192,"")</f>
        <v/>
      </c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  <c r="AP192" s="33"/>
      <c r="AQ192" s="33"/>
      <c r="AR192" s="33"/>
      <c r="AS192" s="33"/>
      <c r="AT192" s="33"/>
      <c r="AU192" s="33"/>
      <c r="AV192" s="33"/>
    </row>
    <row r="193" spans="1:48" ht="28.5" customHeight="1" x14ac:dyDescent="0.25">
      <c r="A193" s="53">
        <f>'OSNOVNA PLAČA'!A193</f>
        <v>184</v>
      </c>
      <c r="B193" s="246" t="str">
        <f>+IF(LEN('OSNOVNA PLAČA'!B193)&gt;0,'OSNOVNA PLAČA'!B193,"")</f>
        <v>A184</v>
      </c>
      <c r="C193" s="54" t="str">
        <f>+IF(LEN('OSNOVNA PLAČA'!C193)&gt;0,'OSNOVNA PLAČA'!C193,"")</f>
        <v/>
      </c>
      <c r="D193" s="56" t="str">
        <f>+IF(LEN('OSNOVNA PLAČA'!D193)&gt;0,'OSNOVNA PLAČA'!D193,"")</f>
        <v/>
      </c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  <c r="AP193" s="33"/>
      <c r="AQ193" s="33"/>
      <c r="AR193" s="33"/>
      <c r="AS193" s="33"/>
      <c r="AT193" s="33"/>
      <c r="AU193" s="33"/>
      <c r="AV193" s="33"/>
    </row>
    <row r="194" spans="1:48" ht="28.5" customHeight="1" x14ac:dyDescent="0.25">
      <c r="A194" s="53">
        <f>'OSNOVNA PLAČA'!A194</f>
        <v>185</v>
      </c>
      <c r="B194" s="246" t="str">
        <f>+IF(LEN('OSNOVNA PLAČA'!B194)&gt;0,'OSNOVNA PLAČA'!B194,"")</f>
        <v>A185</v>
      </c>
      <c r="C194" s="54" t="str">
        <f>+IF(LEN('OSNOVNA PLAČA'!C194)&gt;0,'OSNOVNA PLAČA'!C194,"")</f>
        <v/>
      </c>
      <c r="D194" s="56" t="str">
        <f>+IF(LEN('OSNOVNA PLAČA'!D194)&gt;0,'OSNOVNA PLAČA'!D194,"")</f>
        <v/>
      </c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  <c r="AP194" s="33"/>
      <c r="AQ194" s="33"/>
      <c r="AR194" s="33"/>
      <c r="AS194" s="33"/>
      <c r="AT194" s="33"/>
      <c r="AU194" s="33"/>
      <c r="AV194" s="33"/>
    </row>
    <row r="195" spans="1:48" ht="28.5" customHeight="1" x14ac:dyDescent="0.25">
      <c r="A195" s="53">
        <f>'OSNOVNA PLAČA'!A195</f>
        <v>186</v>
      </c>
      <c r="B195" s="246" t="str">
        <f>+IF(LEN('OSNOVNA PLAČA'!B195)&gt;0,'OSNOVNA PLAČA'!B195,"")</f>
        <v>A186</v>
      </c>
      <c r="C195" s="54" t="str">
        <f>+IF(LEN('OSNOVNA PLAČA'!C195)&gt;0,'OSNOVNA PLAČA'!C195,"")</f>
        <v/>
      </c>
      <c r="D195" s="56" t="str">
        <f>+IF(LEN('OSNOVNA PLAČA'!D195)&gt;0,'OSNOVNA PLAČA'!D195,"")</f>
        <v/>
      </c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  <c r="AP195" s="33"/>
      <c r="AQ195" s="33"/>
      <c r="AR195" s="33"/>
      <c r="AS195" s="33"/>
      <c r="AT195" s="33"/>
      <c r="AU195" s="33"/>
      <c r="AV195" s="33"/>
    </row>
    <row r="196" spans="1:48" ht="28.5" customHeight="1" x14ac:dyDescent="0.25">
      <c r="A196" s="53">
        <f>'OSNOVNA PLAČA'!A196</f>
        <v>187</v>
      </c>
      <c r="B196" s="246" t="str">
        <f>+IF(LEN('OSNOVNA PLAČA'!B196)&gt;0,'OSNOVNA PLAČA'!B196,"")</f>
        <v>A187</v>
      </c>
      <c r="C196" s="54" t="str">
        <f>+IF(LEN('OSNOVNA PLAČA'!C196)&gt;0,'OSNOVNA PLAČA'!C196,"")</f>
        <v/>
      </c>
      <c r="D196" s="56" t="str">
        <f>+IF(LEN('OSNOVNA PLAČA'!D196)&gt;0,'OSNOVNA PLAČA'!D196,"")</f>
        <v/>
      </c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  <c r="AP196" s="33"/>
      <c r="AQ196" s="33"/>
      <c r="AR196" s="33"/>
      <c r="AS196" s="33"/>
      <c r="AT196" s="33"/>
      <c r="AU196" s="33"/>
      <c r="AV196" s="33"/>
    </row>
    <row r="197" spans="1:48" ht="28.5" customHeight="1" x14ac:dyDescent="0.25">
      <c r="A197" s="53">
        <f>'OSNOVNA PLAČA'!A197</f>
        <v>188</v>
      </c>
      <c r="B197" s="246" t="str">
        <f>+IF(LEN('OSNOVNA PLAČA'!B197)&gt;0,'OSNOVNA PLAČA'!B197,"")</f>
        <v>A188</v>
      </c>
      <c r="C197" s="54" t="str">
        <f>+IF(LEN('OSNOVNA PLAČA'!C197)&gt;0,'OSNOVNA PLAČA'!C197,"")</f>
        <v/>
      </c>
      <c r="D197" s="56" t="str">
        <f>+IF(LEN('OSNOVNA PLAČA'!D197)&gt;0,'OSNOVNA PLAČA'!D197,"")</f>
        <v/>
      </c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  <c r="AP197" s="33"/>
      <c r="AQ197" s="33"/>
      <c r="AR197" s="33"/>
      <c r="AS197" s="33"/>
      <c r="AT197" s="33"/>
      <c r="AU197" s="33"/>
      <c r="AV197" s="33"/>
    </row>
    <row r="198" spans="1:48" ht="28.5" customHeight="1" x14ac:dyDescent="0.25">
      <c r="A198" s="53">
        <f>'OSNOVNA PLAČA'!A198</f>
        <v>189</v>
      </c>
      <c r="B198" s="246" t="str">
        <f>+IF(LEN('OSNOVNA PLAČA'!B198)&gt;0,'OSNOVNA PLAČA'!B198,"")</f>
        <v>A189</v>
      </c>
      <c r="C198" s="54" t="str">
        <f>+IF(LEN('OSNOVNA PLAČA'!C198)&gt;0,'OSNOVNA PLAČA'!C198,"")</f>
        <v/>
      </c>
      <c r="D198" s="56" t="str">
        <f>+IF(LEN('OSNOVNA PLAČA'!D198)&gt;0,'OSNOVNA PLAČA'!D198,"")</f>
        <v/>
      </c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  <c r="AP198" s="33"/>
      <c r="AQ198" s="33"/>
      <c r="AR198" s="33"/>
      <c r="AS198" s="33"/>
      <c r="AT198" s="33"/>
      <c r="AU198" s="33"/>
      <c r="AV198" s="33"/>
    </row>
    <row r="199" spans="1:48" ht="28.5" customHeight="1" x14ac:dyDescent="0.25">
      <c r="A199" s="53">
        <f>'OSNOVNA PLAČA'!A199</f>
        <v>190</v>
      </c>
      <c r="B199" s="246" t="str">
        <f>+IF(LEN('OSNOVNA PLAČA'!B199)&gt;0,'OSNOVNA PLAČA'!B199,"")</f>
        <v>A190</v>
      </c>
      <c r="C199" s="54" t="str">
        <f>+IF(LEN('OSNOVNA PLAČA'!C199)&gt;0,'OSNOVNA PLAČA'!C199,"")</f>
        <v/>
      </c>
      <c r="D199" s="56" t="str">
        <f>+IF(LEN('OSNOVNA PLAČA'!D199)&gt;0,'OSNOVNA PLAČA'!D199,"")</f>
        <v/>
      </c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  <c r="AP199" s="33"/>
      <c r="AQ199" s="33"/>
      <c r="AR199" s="33"/>
      <c r="AS199" s="33"/>
      <c r="AT199" s="33"/>
      <c r="AU199" s="33"/>
      <c r="AV199" s="33"/>
    </row>
    <row r="200" spans="1:48" ht="28.5" customHeight="1" x14ac:dyDescent="0.25">
      <c r="A200" s="53">
        <f>'OSNOVNA PLAČA'!A200</f>
        <v>191</v>
      </c>
      <c r="B200" s="246" t="str">
        <f>+IF(LEN('OSNOVNA PLAČA'!B200)&gt;0,'OSNOVNA PLAČA'!B200,"")</f>
        <v>A191</v>
      </c>
      <c r="C200" s="54" t="str">
        <f>+IF(LEN('OSNOVNA PLAČA'!C200)&gt;0,'OSNOVNA PLAČA'!C200,"")</f>
        <v/>
      </c>
      <c r="D200" s="56" t="str">
        <f>+IF(LEN('OSNOVNA PLAČA'!D200)&gt;0,'OSNOVNA PLAČA'!D200,"")</f>
        <v/>
      </c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  <c r="AP200" s="33"/>
      <c r="AQ200" s="33"/>
      <c r="AR200" s="33"/>
      <c r="AS200" s="33"/>
      <c r="AT200" s="33"/>
      <c r="AU200" s="33"/>
      <c r="AV200" s="33"/>
    </row>
    <row r="201" spans="1:48" ht="28.5" customHeight="1" x14ac:dyDescent="0.25">
      <c r="A201" s="53">
        <f>'OSNOVNA PLAČA'!A201</f>
        <v>192</v>
      </c>
      <c r="B201" s="246" t="str">
        <f>+IF(LEN('OSNOVNA PLAČA'!B201)&gt;0,'OSNOVNA PLAČA'!B201,"")</f>
        <v>A192</v>
      </c>
      <c r="C201" s="54" t="str">
        <f>+IF(LEN('OSNOVNA PLAČA'!C201)&gt;0,'OSNOVNA PLAČA'!C201,"")</f>
        <v/>
      </c>
      <c r="D201" s="56" t="str">
        <f>+IF(LEN('OSNOVNA PLAČA'!D201)&gt;0,'OSNOVNA PLAČA'!D201,"")</f>
        <v/>
      </c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  <c r="AP201" s="33"/>
      <c r="AQ201" s="33"/>
      <c r="AR201" s="33"/>
      <c r="AS201" s="33"/>
      <c r="AT201" s="33"/>
      <c r="AU201" s="33"/>
      <c r="AV201" s="33"/>
    </row>
    <row r="202" spans="1:48" ht="28.5" customHeight="1" x14ac:dyDescent="0.25">
      <c r="A202" s="53">
        <f>'OSNOVNA PLAČA'!A202</f>
        <v>193</v>
      </c>
      <c r="B202" s="246" t="str">
        <f>+IF(LEN('OSNOVNA PLAČA'!B202)&gt;0,'OSNOVNA PLAČA'!B202,"")</f>
        <v>A193</v>
      </c>
      <c r="C202" s="54" t="str">
        <f>+IF(LEN('OSNOVNA PLAČA'!C202)&gt;0,'OSNOVNA PLAČA'!C202,"")</f>
        <v/>
      </c>
      <c r="D202" s="56" t="str">
        <f>+IF(LEN('OSNOVNA PLAČA'!D202)&gt;0,'OSNOVNA PLAČA'!D202,"")</f>
        <v/>
      </c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  <c r="AP202" s="33"/>
      <c r="AQ202" s="33"/>
      <c r="AR202" s="33"/>
      <c r="AS202" s="33"/>
      <c r="AT202" s="33"/>
      <c r="AU202" s="33"/>
      <c r="AV202" s="33"/>
    </row>
    <row r="203" spans="1:48" ht="28.5" customHeight="1" x14ac:dyDescent="0.25">
      <c r="A203" s="53">
        <f>'OSNOVNA PLAČA'!A203</f>
        <v>194</v>
      </c>
      <c r="B203" s="246" t="str">
        <f>+IF(LEN('OSNOVNA PLAČA'!B203)&gt;0,'OSNOVNA PLAČA'!B203,"")</f>
        <v>A194</v>
      </c>
      <c r="C203" s="54" t="str">
        <f>+IF(LEN('OSNOVNA PLAČA'!C203)&gt;0,'OSNOVNA PLAČA'!C203,"")</f>
        <v/>
      </c>
      <c r="D203" s="56" t="str">
        <f>+IF(LEN('OSNOVNA PLAČA'!D203)&gt;0,'OSNOVNA PLAČA'!D203,"")</f>
        <v/>
      </c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  <c r="AP203" s="33"/>
      <c r="AQ203" s="33"/>
      <c r="AR203" s="33"/>
      <c r="AS203" s="33"/>
      <c r="AT203" s="33"/>
      <c r="AU203" s="33"/>
      <c r="AV203" s="33"/>
    </row>
    <row r="204" spans="1:48" ht="28.5" customHeight="1" x14ac:dyDescent="0.25">
      <c r="A204" s="53">
        <f>'OSNOVNA PLAČA'!A204</f>
        <v>195</v>
      </c>
      <c r="B204" s="246" t="str">
        <f>+IF(LEN('OSNOVNA PLAČA'!B204)&gt;0,'OSNOVNA PLAČA'!B204,"")</f>
        <v>A195</v>
      </c>
      <c r="C204" s="54" t="str">
        <f>+IF(LEN('OSNOVNA PLAČA'!C204)&gt;0,'OSNOVNA PLAČA'!C204,"")</f>
        <v/>
      </c>
      <c r="D204" s="56" t="str">
        <f>+IF(LEN('OSNOVNA PLAČA'!D204)&gt;0,'OSNOVNA PLAČA'!D204,"")</f>
        <v/>
      </c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  <c r="AP204" s="33"/>
      <c r="AQ204" s="33"/>
      <c r="AR204" s="33"/>
      <c r="AS204" s="33"/>
      <c r="AT204" s="33"/>
      <c r="AU204" s="33"/>
      <c r="AV204" s="33"/>
    </row>
    <row r="205" spans="1:48" ht="28.5" customHeight="1" x14ac:dyDescent="0.25">
      <c r="A205" s="53">
        <f>'OSNOVNA PLAČA'!A205</f>
        <v>196</v>
      </c>
      <c r="B205" s="246" t="str">
        <f>+IF(LEN('OSNOVNA PLAČA'!B205)&gt;0,'OSNOVNA PLAČA'!B205,"")</f>
        <v>A196</v>
      </c>
      <c r="C205" s="54" t="str">
        <f>+IF(LEN('OSNOVNA PLAČA'!C205)&gt;0,'OSNOVNA PLAČA'!C205,"")</f>
        <v/>
      </c>
      <c r="D205" s="56" t="str">
        <f>+IF(LEN('OSNOVNA PLAČA'!D205)&gt;0,'OSNOVNA PLAČA'!D205,"")</f>
        <v/>
      </c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  <c r="AP205" s="33"/>
      <c r="AQ205" s="33"/>
      <c r="AR205" s="33"/>
      <c r="AS205" s="33"/>
      <c r="AT205" s="33"/>
      <c r="AU205" s="33"/>
      <c r="AV205" s="33"/>
    </row>
    <row r="206" spans="1:48" ht="28.5" customHeight="1" x14ac:dyDescent="0.25">
      <c r="A206" s="53">
        <f>'OSNOVNA PLAČA'!A206</f>
        <v>197</v>
      </c>
      <c r="B206" s="246" t="str">
        <f>+IF(LEN('OSNOVNA PLAČA'!B206)&gt;0,'OSNOVNA PLAČA'!B206,"")</f>
        <v>A197</v>
      </c>
      <c r="C206" s="54" t="str">
        <f>+IF(LEN('OSNOVNA PLAČA'!C206)&gt;0,'OSNOVNA PLAČA'!C206,"")</f>
        <v/>
      </c>
      <c r="D206" s="56" t="str">
        <f>+IF(LEN('OSNOVNA PLAČA'!D206)&gt;0,'OSNOVNA PLAČA'!D206,"")</f>
        <v/>
      </c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  <c r="AP206" s="33"/>
      <c r="AQ206" s="33"/>
      <c r="AR206" s="33"/>
      <c r="AS206" s="33"/>
      <c r="AT206" s="33"/>
      <c r="AU206" s="33"/>
      <c r="AV206" s="33"/>
    </row>
    <row r="207" spans="1:48" ht="28.5" customHeight="1" x14ac:dyDescent="0.25">
      <c r="A207" s="53">
        <f>'OSNOVNA PLAČA'!A207</f>
        <v>198</v>
      </c>
      <c r="B207" s="246" t="str">
        <f>+IF(LEN('OSNOVNA PLAČA'!B207)&gt;0,'OSNOVNA PLAČA'!B207,"")</f>
        <v>A198</v>
      </c>
      <c r="C207" s="54" t="str">
        <f>+IF(LEN('OSNOVNA PLAČA'!C207)&gt;0,'OSNOVNA PLAČA'!C207,"")</f>
        <v/>
      </c>
      <c r="D207" s="56" t="str">
        <f>+IF(LEN('OSNOVNA PLAČA'!D207)&gt;0,'OSNOVNA PLAČA'!D207,"")</f>
        <v/>
      </c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  <c r="AP207" s="33"/>
      <c r="AQ207" s="33"/>
      <c r="AR207" s="33"/>
      <c r="AS207" s="33"/>
      <c r="AT207" s="33"/>
      <c r="AU207" s="33"/>
      <c r="AV207" s="33"/>
    </row>
    <row r="208" spans="1:48" ht="28.5" customHeight="1" x14ac:dyDescent="0.25">
      <c r="A208" s="53">
        <f>'OSNOVNA PLAČA'!A208</f>
        <v>199</v>
      </c>
      <c r="B208" s="246" t="str">
        <f>+IF(LEN('OSNOVNA PLAČA'!B208)&gt;0,'OSNOVNA PLAČA'!B208,"")</f>
        <v>A199</v>
      </c>
      <c r="C208" s="54" t="str">
        <f>+IF(LEN('OSNOVNA PLAČA'!C208)&gt;0,'OSNOVNA PLAČA'!C208,"")</f>
        <v/>
      </c>
      <c r="D208" s="56" t="str">
        <f>+IF(LEN('OSNOVNA PLAČA'!D208)&gt;0,'OSNOVNA PLAČA'!D208,"")</f>
        <v/>
      </c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3"/>
      <c r="AP208" s="33"/>
      <c r="AQ208" s="33"/>
      <c r="AR208" s="33"/>
      <c r="AS208" s="33"/>
      <c r="AT208" s="33"/>
      <c r="AU208" s="33"/>
      <c r="AV208" s="33"/>
    </row>
    <row r="209" spans="1:48" ht="28.5" customHeight="1" x14ac:dyDescent="0.25">
      <c r="A209" s="53">
        <f>'OSNOVNA PLAČA'!A209</f>
        <v>200</v>
      </c>
      <c r="B209" s="246" t="str">
        <f>+IF(LEN('OSNOVNA PLAČA'!B209)&gt;0,'OSNOVNA PLAČA'!B209,"")</f>
        <v>A200</v>
      </c>
      <c r="C209" s="54" t="str">
        <f>+IF(LEN('OSNOVNA PLAČA'!C209)&gt;0,'OSNOVNA PLAČA'!C209,"")</f>
        <v/>
      </c>
      <c r="D209" s="56" t="str">
        <f>+IF(LEN('OSNOVNA PLAČA'!D209)&gt;0,'OSNOVNA PLAČA'!D209,"")</f>
        <v/>
      </c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  <c r="AP209" s="33"/>
      <c r="AQ209" s="33"/>
      <c r="AR209" s="33"/>
      <c r="AS209" s="33"/>
      <c r="AT209" s="33"/>
      <c r="AU209" s="33"/>
      <c r="AV209" s="33"/>
    </row>
    <row r="210" spans="1:48" ht="28.5" customHeight="1" x14ac:dyDescent="0.25">
      <c r="A210" s="53">
        <f>'OSNOVNA PLAČA'!A210</f>
        <v>201</v>
      </c>
      <c r="B210" s="246" t="str">
        <f>+IF(LEN('OSNOVNA PLAČA'!B210)&gt;0,'OSNOVNA PLAČA'!B210,"")</f>
        <v>A201</v>
      </c>
      <c r="C210" s="54" t="str">
        <f>+IF(LEN('OSNOVNA PLAČA'!C210)&gt;0,'OSNOVNA PLAČA'!C210,"")</f>
        <v/>
      </c>
      <c r="D210" s="56" t="str">
        <f>+IF(LEN('OSNOVNA PLAČA'!D210)&gt;0,'OSNOVNA PLAČA'!D210,"")</f>
        <v/>
      </c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  <c r="AP210" s="33"/>
      <c r="AQ210" s="33"/>
      <c r="AR210" s="33"/>
      <c r="AS210" s="33"/>
      <c r="AT210" s="33"/>
      <c r="AU210" s="33"/>
      <c r="AV210" s="33"/>
    </row>
    <row r="211" spans="1:48" ht="28.5" customHeight="1" x14ac:dyDescent="0.25">
      <c r="A211" s="53">
        <f>'OSNOVNA PLAČA'!A211</f>
        <v>202</v>
      </c>
      <c r="B211" s="246" t="str">
        <f>+IF(LEN('OSNOVNA PLAČA'!B211)&gt;0,'OSNOVNA PLAČA'!B211,"")</f>
        <v>A202</v>
      </c>
      <c r="C211" s="54" t="str">
        <f>+IF(LEN('OSNOVNA PLAČA'!C211)&gt;0,'OSNOVNA PLAČA'!C211,"")</f>
        <v/>
      </c>
      <c r="D211" s="56" t="str">
        <f>+IF(LEN('OSNOVNA PLAČA'!D211)&gt;0,'OSNOVNA PLAČA'!D211,"")</f>
        <v/>
      </c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  <c r="AP211" s="33"/>
      <c r="AQ211" s="33"/>
      <c r="AR211" s="33"/>
      <c r="AS211" s="33"/>
      <c r="AT211" s="33"/>
      <c r="AU211" s="33"/>
      <c r="AV211" s="33"/>
    </row>
    <row r="212" spans="1:48" ht="28.5" customHeight="1" x14ac:dyDescent="0.25">
      <c r="A212" s="53">
        <f>'OSNOVNA PLAČA'!A212</f>
        <v>203</v>
      </c>
      <c r="B212" s="246" t="str">
        <f>+IF(LEN('OSNOVNA PLAČA'!B212)&gt;0,'OSNOVNA PLAČA'!B212,"")</f>
        <v>A203</v>
      </c>
      <c r="C212" s="54" t="str">
        <f>+IF(LEN('OSNOVNA PLAČA'!C212)&gt;0,'OSNOVNA PLAČA'!C212,"")</f>
        <v/>
      </c>
      <c r="D212" s="56" t="str">
        <f>+IF(LEN('OSNOVNA PLAČA'!D212)&gt;0,'OSNOVNA PLAČA'!D212,"")</f>
        <v/>
      </c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  <c r="AP212" s="33"/>
      <c r="AQ212" s="33"/>
      <c r="AR212" s="33"/>
      <c r="AS212" s="33"/>
      <c r="AT212" s="33"/>
      <c r="AU212" s="33"/>
      <c r="AV212" s="33"/>
    </row>
    <row r="213" spans="1:48" ht="28.5" customHeight="1" x14ac:dyDescent="0.25">
      <c r="A213" s="53">
        <f>'OSNOVNA PLAČA'!A213</f>
        <v>204</v>
      </c>
      <c r="B213" s="246" t="str">
        <f>+IF(LEN('OSNOVNA PLAČA'!B213)&gt;0,'OSNOVNA PLAČA'!B213,"")</f>
        <v>A204</v>
      </c>
      <c r="C213" s="54" t="str">
        <f>+IF(LEN('OSNOVNA PLAČA'!C213)&gt;0,'OSNOVNA PLAČA'!C213,"")</f>
        <v/>
      </c>
      <c r="D213" s="56" t="str">
        <f>+IF(LEN('OSNOVNA PLAČA'!D213)&gt;0,'OSNOVNA PLAČA'!D213,"")</f>
        <v/>
      </c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  <c r="AP213" s="33"/>
      <c r="AQ213" s="33"/>
      <c r="AR213" s="33"/>
      <c r="AS213" s="33"/>
      <c r="AT213" s="33"/>
      <c r="AU213" s="33"/>
      <c r="AV213" s="33"/>
    </row>
    <row r="214" spans="1:48" ht="28.5" customHeight="1" x14ac:dyDescent="0.25">
      <c r="A214" s="53">
        <f>'OSNOVNA PLAČA'!A214</f>
        <v>205</v>
      </c>
      <c r="B214" s="246" t="str">
        <f>+IF(LEN('OSNOVNA PLAČA'!B214)&gt;0,'OSNOVNA PLAČA'!B214,"")</f>
        <v>A205</v>
      </c>
      <c r="C214" s="54" t="str">
        <f>+IF(LEN('OSNOVNA PLAČA'!C214)&gt;0,'OSNOVNA PLAČA'!C214,"")</f>
        <v/>
      </c>
      <c r="D214" s="56" t="str">
        <f>+IF(LEN('OSNOVNA PLAČA'!D214)&gt;0,'OSNOVNA PLAČA'!D214,"")</f>
        <v/>
      </c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3"/>
      <c r="AP214" s="33"/>
      <c r="AQ214" s="33"/>
      <c r="AR214" s="33"/>
      <c r="AS214" s="33"/>
      <c r="AT214" s="33"/>
      <c r="AU214" s="33"/>
      <c r="AV214" s="33"/>
    </row>
    <row r="215" spans="1:48" ht="28.5" customHeight="1" x14ac:dyDescent="0.25">
      <c r="A215" s="53">
        <f>'OSNOVNA PLAČA'!A215</f>
        <v>206</v>
      </c>
      <c r="B215" s="246" t="str">
        <f>+IF(LEN('OSNOVNA PLAČA'!B215)&gt;0,'OSNOVNA PLAČA'!B215,"")</f>
        <v>A206</v>
      </c>
      <c r="C215" s="54" t="str">
        <f>+IF(LEN('OSNOVNA PLAČA'!C215)&gt;0,'OSNOVNA PLAČA'!C215,"")</f>
        <v/>
      </c>
      <c r="D215" s="56" t="str">
        <f>+IF(LEN('OSNOVNA PLAČA'!D215)&gt;0,'OSNOVNA PLAČA'!D215,"")</f>
        <v/>
      </c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  <c r="AP215" s="33"/>
      <c r="AQ215" s="33"/>
      <c r="AR215" s="33"/>
      <c r="AS215" s="33"/>
      <c r="AT215" s="33"/>
      <c r="AU215" s="33"/>
      <c r="AV215" s="33"/>
    </row>
    <row r="216" spans="1:48" ht="28.5" customHeight="1" x14ac:dyDescent="0.25">
      <c r="A216" s="53">
        <f>'OSNOVNA PLAČA'!A216</f>
        <v>207</v>
      </c>
      <c r="B216" s="246" t="str">
        <f>+IF(LEN('OSNOVNA PLAČA'!B216)&gt;0,'OSNOVNA PLAČA'!B216,"")</f>
        <v>A207</v>
      </c>
      <c r="C216" s="54" t="str">
        <f>+IF(LEN('OSNOVNA PLAČA'!C216)&gt;0,'OSNOVNA PLAČA'!C216,"")</f>
        <v/>
      </c>
      <c r="D216" s="56" t="str">
        <f>+IF(LEN('OSNOVNA PLAČA'!D216)&gt;0,'OSNOVNA PLAČA'!D216,"")</f>
        <v/>
      </c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  <c r="AP216" s="33"/>
      <c r="AQ216" s="33"/>
      <c r="AR216" s="33"/>
      <c r="AS216" s="33"/>
      <c r="AT216" s="33"/>
      <c r="AU216" s="33"/>
      <c r="AV216" s="33"/>
    </row>
    <row r="217" spans="1:48" ht="28.5" customHeight="1" x14ac:dyDescent="0.25">
      <c r="A217" s="53">
        <f>'OSNOVNA PLAČA'!A217</f>
        <v>208</v>
      </c>
      <c r="B217" s="246" t="str">
        <f>+IF(LEN('OSNOVNA PLAČA'!B217)&gt;0,'OSNOVNA PLAČA'!B217,"")</f>
        <v>A208</v>
      </c>
      <c r="C217" s="54" t="str">
        <f>+IF(LEN('OSNOVNA PLAČA'!C217)&gt;0,'OSNOVNA PLAČA'!C217,"")</f>
        <v/>
      </c>
      <c r="D217" s="56" t="str">
        <f>+IF(LEN('OSNOVNA PLAČA'!D217)&gt;0,'OSNOVNA PLAČA'!D217,"")</f>
        <v/>
      </c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  <c r="AP217" s="33"/>
      <c r="AQ217" s="33"/>
      <c r="AR217" s="33"/>
      <c r="AS217" s="33"/>
      <c r="AT217" s="33"/>
      <c r="AU217" s="33"/>
      <c r="AV217" s="33"/>
    </row>
    <row r="218" spans="1:48" ht="28.5" customHeight="1" x14ac:dyDescent="0.25">
      <c r="A218" s="53">
        <f>'OSNOVNA PLAČA'!A218</f>
        <v>209</v>
      </c>
      <c r="B218" s="246" t="str">
        <f>+IF(LEN('OSNOVNA PLAČA'!B218)&gt;0,'OSNOVNA PLAČA'!B218,"")</f>
        <v>A209</v>
      </c>
      <c r="C218" s="54" t="str">
        <f>+IF(LEN('OSNOVNA PLAČA'!C218)&gt;0,'OSNOVNA PLAČA'!C218,"")</f>
        <v/>
      </c>
      <c r="D218" s="56" t="str">
        <f>+IF(LEN('OSNOVNA PLAČA'!D218)&gt;0,'OSNOVNA PLAČA'!D218,"")</f>
        <v/>
      </c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  <c r="AP218" s="33"/>
      <c r="AQ218" s="33"/>
      <c r="AR218" s="33"/>
      <c r="AS218" s="33"/>
      <c r="AT218" s="33"/>
      <c r="AU218" s="33"/>
      <c r="AV218" s="33"/>
    </row>
    <row r="219" spans="1:48" ht="28.5" customHeight="1" x14ac:dyDescent="0.25">
      <c r="A219" s="53">
        <f>'OSNOVNA PLAČA'!A219</f>
        <v>210</v>
      </c>
      <c r="B219" s="246" t="str">
        <f>+IF(LEN('OSNOVNA PLAČA'!B219)&gt;0,'OSNOVNA PLAČA'!B219,"")</f>
        <v>A210</v>
      </c>
      <c r="C219" s="54" t="str">
        <f>+IF(LEN('OSNOVNA PLAČA'!C219)&gt;0,'OSNOVNA PLAČA'!C219,"")</f>
        <v/>
      </c>
      <c r="D219" s="56" t="str">
        <f>+IF(LEN('OSNOVNA PLAČA'!D219)&gt;0,'OSNOVNA PLAČA'!D219,"")</f>
        <v/>
      </c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  <c r="AP219" s="33"/>
      <c r="AQ219" s="33"/>
      <c r="AR219" s="33"/>
      <c r="AS219" s="33"/>
      <c r="AT219" s="33"/>
      <c r="AU219" s="33"/>
      <c r="AV219" s="33"/>
    </row>
    <row r="220" spans="1:48" ht="28.5" customHeight="1" x14ac:dyDescent="0.25">
      <c r="A220" s="53">
        <f>'OSNOVNA PLAČA'!A220</f>
        <v>211</v>
      </c>
      <c r="B220" s="246" t="str">
        <f>+IF(LEN('OSNOVNA PLAČA'!B220)&gt;0,'OSNOVNA PLAČA'!B220,"")</f>
        <v>A211</v>
      </c>
      <c r="C220" s="54" t="str">
        <f>+IF(LEN('OSNOVNA PLAČA'!C220)&gt;0,'OSNOVNA PLAČA'!C220,"")</f>
        <v/>
      </c>
      <c r="D220" s="56" t="str">
        <f>+IF(LEN('OSNOVNA PLAČA'!D220)&gt;0,'OSNOVNA PLAČA'!D220,"")</f>
        <v/>
      </c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3"/>
      <c r="AP220" s="33"/>
      <c r="AQ220" s="33"/>
      <c r="AR220" s="33"/>
      <c r="AS220" s="33"/>
      <c r="AT220" s="33"/>
      <c r="AU220" s="33"/>
      <c r="AV220" s="33"/>
    </row>
    <row r="221" spans="1:48" ht="28.5" customHeight="1" x14ac:dyDescent="0.25">
      <c r="A221" s="53">
        <f>'OSNOVNA PLAČA'!A221</f>
        <v>212</v>
      </c>
      <c r="B221" s="246" t="str">
        <f>+IF(LEN('OSNOVNA PLAČA'!B221)&gt;0,'OSNOVNA PLAČA'!B221,"")</f>
        <v>A212</v>
      </c>
      <c r="C221" s="54" t="str">
        <f>+IF(LEN('OSNOVNA PLAČA'!C221)&gt;0,'OSNOVNA PLAČA'!C221,"")</f>
        <v/>
      </c>
      <c r="D221" s="56" t="str">
        <f>+IF(LEN('OSNOVNA PLAČA'!D221)&gt;0,'OSNOVNA PLAČA'!D221,"")</f>
        <v/>
      </c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  <c r="AP221" s="33"/>
      <c r="AQ221" s="33"/>
      <c r="AR221" s="33"/>
      <c r="AS221" s="33"/>
      <c r="AT221" s="33"/>
      <c r="AU221" s="33"/>
      <c r="AV221" s="33"/>
    </row>
    <row r="222" spans="1:48" ht="28.5" customHeight="1" x14ac:dyDescent="0.25">
      <c r="A222" s="53">
        <f>'OSNOVNA PLAČA'!A222</f>
        <v>213</v>
      </c>
      <c r="B222" s="246" t="str">
        <f>+IF(LEN('OSNOVNA PLAČA'!B222)&gt;0,'OSNOVNA PLAČA'!B222,"")</f>
        <v>A213</v>
      </c>
      <c r="C222" s="54" t="str">
        <f>+IF(LEN('OSNOVNA PLAČA'!C222)&gt;0,'OSNOVNA PLAČA'!C222,"")</f>
        <v/>
      </c>
      <c r="D222" s="56" t="str">
        <f>+IF(LEN('OSNOVNA PLAČA'!D222)&gt;0,'OSNOVNA PLAČA'!D222,"")</f>
        <v/>
      </c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  <c r="AP222" s="33"/>
      <c r="AQ222" s="33"/>
      <c r="AR222" s="33"/>
      <c r="AS222" s="33"/>
      <c r="AT222" s="33"/>
      <c r="AU222" s="33"/>
      <c r="AV222" s="33"/>
    </row>
    <row r="223" spans="1:48" ht="28.5" customHeight="1" x14ac:dyDescent="0.25">
      <c r="A223" s="53">
        <f>'OSNOVNA PLAČA'!A223</f>
        <v>214</v>
      </c>
      <c r="B223" s="246" t="str">
        <f>+IF(LEN('OSNOVNA PLAČA'!B223)&gt;0,'OSNOVNA PLAČA'!B223,"")</f>
        <v>A214</v>
      </c>
      <c r="C223" s="54" t="str">
        <f>+IF(LEN('OSNOVNA PLAČA'!C223)&gt;0,'OSNOVNA PLAČA'!C223,"")</f>
        <v/>
      </c>
      <c r="D223" s="56" t="str">
        <f>+IF(LEN('OSNOVNA PLAČA'!D223)&gt;0,'OSNOVNA PLAČA'!D223,"")</f>
        <v/>
      </c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3"/>
      <c r="AP223" s="33"/>
      <c r="AQ223" s="33"/>
      <c r="AR223" s="33"/>
      <c r="AS223" s="33"/>
      <c r="AT223" s="33"/>
      <c r="AU223" s="33"/>
      <c r="AV223" s="33"/>
    </row>
    <row r="224" spans="1:48" ht="28.5" customHeight="1" x14ac:dyDescent="0.25">
      <c r="A224" s="53">
        <f>'OSNOVNA PLAČA'!A224</f>
        <v>215</v>
      </c>
      <c r="B224" s="246" t="str">
        <f>+IF(LEN('OSNOVNA PLAČA'!B224)&gt;0,'OSNOVNA PLAČA'!B224,"")</f>
        <v>A215</v>
      </c>
      <c r="C224" s="54" t="str">
        <f>+IF(LEN('OSNOVNA PLAČA'!C224)&gt;0,'OSNOVNA PLAČA'!C224,"")</f>
        <v/>
      </c>
      <c r="D224" s="56" t="str">
        <f>+IF(LEN('OSNOVNA PLAČA'!D224)&gt;0,'OSNOVNA PLAČA'!D224,"")</f>
        <v/>
      </c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  <c r="AP224" s="33"/>
      <c r="AQ224" s="33"/>
      <c r="AR224" s="33"/>
      <c r="AS224" s="33"/>
      <c r="AT224" s="33"/>
      <c r="AU224" s="33"/>
      <c r="AV224" s="33"/>
    </row>
    <row r="225" spans="1:48" ht="28.5" customHeight="1" x14ac:dyDescent="0.25">
      <c r="A225" s="53">
        <f>'OSNOVNA PLAČA'!A225</f>
        <v>216</v>
      </c>
      <c r="B225" s="246" t="str">
        <f>+IF(LEN('OSNOVNA PLAČA'!B225)&gt;0,'OSNOVNA PLAČA'!B225,"")</f>
        <v>A216</v>
      </c>
      <c r="C225" s="54" t="str">
        <f>+IF(LEN('OSNOVNA PLAČA'!C225)&gt;0,'OSNOVNA PLAČA'!C225,"")</f>
        <v/>
      </c>
      <c r="D225" s="56" t="str">
        <f>+IF(LEN('OSNOVNA PLAČA'!D225)&gt;0,'OSNOVNA PLAČA'!D225,"")</f>
        <v/>
      </c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  <c r="AP225" s="33"/>
      <c r="AQ225" s="33"/>
      <c r="AR225" s="33"/>
      <c r="AS225" s="33"/>
      <c r="AT225" s="33"/>
      <c r="AU225" s="33"/>
      <c r="AV225" s="33"/>
    </row>
    <row r="226" spans="1:48" ht="28.5" customHeight="1" x14ac:dyDescent="0.25">
      <c r="A226" s="53">
        <f>'OSNOVNA PLAČA'!A226</f>
        <v>217</v>
      </c>
      <c r="B226" s="246" t="str">
        <f>+IF(LEN('OSNOVNA PLAČA'!B226)&gt;0,'OSNOVNA PLAČA'!B226,"")</f>
        <v>A217</v>
      </c>
      <c r="C226" s="54" t="str">
        <f>+IF(LEN('OSNOVNA PLAČA'!C226)&gt;0,'OSNOVNA PLAČA'!C226,"")</f>
        <v/>
      </c>
      <c r="D226" s="56" t="str">
        <f>+IF(LEN('OSNOVNA PLAČA'!D226)&gt;0,'OSNOVNA PLAČA'!D226,"")</f>
        <v/>
      </c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3"/>
      <c r="AP226" s="33"/>
      <c r="AQ226" s="33"/>
      <c r="AR226" s="33"/>
      <c r="AS226" s="33"/>
      <c r="AT226" s="33"/>
      <c r="AU226" s="33"/>
      <c r="AV226" s="33"/>
    </row>
    <row r="227" spans="1:48" ht="28.5" customHeight="1" x14ac:dyDescent="0.25">
      <c r="A227" s="53">
        <f>'OSNOVNA PLAČA'!A227</f>
        <v>218</v>
      </c>
      <c r="B227" s="246" t="str">
        <f>+IF(LEN('OSNOVNA PLAČA'!B227)&gt;0,'OSNOVNA PLAČA'!B227,"")</f>
        <v>A218</v>
      </c>
      <c r="C227" s="54" t="str">
        <f>+IF(LEN('OSNOVNA PLAČA'!C227)&gt;0,'OSNOVNA PLAČA'!C227,"")</f>
        <v/>
      </c>
      <c r="D227" s="56" t="str">
        <f>+IF(LEN('OSNOVNA PLAČA'!D227)&gt;0,'OSNOVNA PLAČA'!D227,"")</f>
        <v/>
      </c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  <c r="AP227" s="33"/>
      <c r="AQ227" s="33"/>
      <c r="AR227" s="33"/>
      <c r="AS227" s="33"/>
      <c r="AT227" s="33"/>
      <c r="AU227" s="33"/>
      <c r="AV227" s="33"/>
    </row>
    <row r="228" spans="1:48" ht="28.5" customHeight="1" x14ac:dyDescent="0.25">
      <c r="A228" s="53">
        <f>'OSNOVNA PLAČA'!A228</f>
        <v>219</v>
      </c>
      <c r="B228" s="246" t="str">
        <f>+IF(LEN('OSNOVNA PLAČA'!B228)&gt;0,'OSNOVNA PLAČA'!B228,"")</f>
        <v>A219</v>
      </c>
      <c r="C228" s="54" t="str">
        <f>+IF(LEN('OSNOVNA PLAČA'!C228)&gt;0,'OSNOVNA PLAČA'!C228,"")</f>
        <v/>
      </c>
      <c r="D228" s="56" t="str">
        <f>+IF(LEN('OSNOVNA PLAČA'!D228)&gt;0,'OSNOVNA PLAČA'!D228,"")</f>
        <v/>
      </c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  <c r="AP228" s="33"/>
      <c r="AQ228" s="33"/>
      <c r="AR228" s="33"/>
      <c r="AS228" s="33"/>
      <c r="AT228" s="33"/>
      <c r="AU228" s="33"/>
      <c r="AV228" s="33"/>
    </row>
    <row r="229" spans="1:48" ht="28.5" customHeight="1" x14ac:dyDescent="0.25">
      <c r="A229" s="53">
        <f>'OSNOVNA PLAČA'!A229</f>
        <v>220</v>
      </c>
      <c r="B229" s="246" t="str">
        <f>+IF(LEN('OSNOVNA PLAČA'!B229)&gt;0,'OSNOVNA PLAČA'!B229,"")</f>
        <v>A220</v>
      </c>
      <c r="C229" s="54" t="str">
        <f>+IF(LEN('OSNOVNA PLAČA'!C229)&gt;0,'OSNOVNA PLAČA'!C229,"")</f>
        <v/>
      </c>
      <c r="D229" s="56" t="str">
        <f>+IF(LEN('OSNOVNA PLAČA'!D229)&gt;0,'OSNOVNA PLAČA'!D229,"")</f>
        <v/>
      </c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  <c r="AP229" s="33"/>
      <c r="AQ229" s="33"/>
      <c r="AR229" s="33"/>
      <c r="AS229" s="33"/>
      <c r="AT229" s="33"/>
      <c r="AU229" s="33"/>
      <c r="AV229" s="33"/>
    </row>
    <row r="230" spans="1:48" ht="28.5" customHeight="1" x14ac:dyDescent="0.25">
      <c r="A230" s="53">
        <f>'OSNOVNA PLAČA'!A230</f>
        <v>221</v>
      </c>
      <c r="B230" s="246" t="str">
        <f>+IF(LEN('OSNOVNA PLAČA'!B230)&gt;0,'OSNOVNA PLAČA'!B230,"")</f>
        <v>A221</v>
      </c>
      <c r="C230" s="54" t="str">
        <f>+IF(LEN('OSNOVNA PLAČA'!C230)&gt;0,'OSNOVNA PLAČA'!C230,"")</f>
        <v/>
      </c>
      <c r="D230" s="56" t="str">
        <f>+IF(LEN('OSNOVNA PLAČA'!D230)&gt;0,'OSNOVNA PLAČA'!D230,"")</f>
        <v/>
      </c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  <c r="AP230" s="33"/>
      <c r="AQ230" s="33"/>
      <c r="AR230" s="33"/>
      <c r="AS230" s="33"/>
      <c r="AT230" s="33"/>
      <c r="AU230" s="33"/>
      <c r="AV230" s="33"/>
    </row>
    <row r="231" spans="1:48" ht="28.5" customHeight="1" x14ac:dyDescent="0.25">
      <c r="A231" s="53">
        <f>'OSNOVNA PLAČA'!A231</f>
        <v>222</v>
      </c>
      <c r="B231" s="246" t="str">
        <f>+IF(LEN('OSNOVNA PLAČA'!B231)&gt;0,'OSNOVNA PLAČA'!B231,"")</f>
        <v>A222</v>
      </c>
      <c r="C231" s="54" t="str">
        <f>+IF(LEN('OSNOVNA PLAČA'!C231)&gt;0,'OSNOVNA PLAČA'!C231,"")</f>
        <v/>
      </c>
      <c r="D231" s="56" t="str">
        <f>+IF(LEN('OSNOVNA PLAČA'!D231)&gt;0,'OSNOVNA PLAČA'!D231,"")</f>
        <v/>
      </c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  <c r="AP231" s="33"/>
      <c r="AQ231" s="33"/>
      <c r="AR231" s="33"/>
      <c r="AS231" s="33"/>
      <c r="AT231" s="33"/>
      <c r="AU231" s="33"/>
      <c r="AV231" s="33"/>
    </row>
    <row r="232" spans="1:48" ht="28.5" customHeight="1" x14ac:dyDescent="0.25">
      <c r="A232" s="53">
        <f>'OSNOVNA PLAČA'!A232</f>
        <v>223</v>
      </c>
      <c r="B232" s="246" t="str">
        <f>+IF(LEN('OSNOVNA PLAČA'!B232)&gt;0,'OSNOVNA PLAČA'!B232,"")</f>
        <v>A223</v>
      </c>
      <c r="C232" s="54" t="str">
        <f>+IF(LEN('OSNOVNA PLAČA'!C232)&gt;0,'OSNOVNA PLAČA'!C232,"")</f>
        <v/>
      </c>
      <c r="D232" s="56" t="str">
        <f>+IF(LEN('OSNOVNA PLAČA'!D232)&gt;0,'OSNOVNA PLAČA'!D232,"")</f>
        <v/>
      </c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  <c r="AP232" s="33"/>
      <c r="AQ232" s="33"/>
      <c r="AR232" s="33"/>
      <c r="AS232" s="33"/>
      <c r="AT232" s="33"/>
      <c r="AU232" s="33"/>
      <c r="AV232" s="33"/>
    </row>
    <row r="233" spans="1:48" ht="28.5" customHeight="1" x14ac:dyDescent="0.25">
      <c r="A233" s="53">
        <f>'OSNOVNA PLAČA'!A233</f>
        <v>224</v>
      </c>
      <c r="B233" s="246" t="str">
        <f>+IF(LEN('OSNOVNA PLAČA'!B233)&gt;0,'OSNOVNA PLAČA'!B233,"")</f>
        <v>A224</v>
      </c>
      <c r="C233" s="54" t="str">
        <f>+IF(LEN('OSNOVNA PLAČA'!C233)&gt;0,'OSNOVNA PLAČA'!C233,"")</f>
        <v/>
      </c>
      <c r="D233" s="56" t="str">
        <f>+IF(LEN('OSNOVNA PLAČA'!D233)&gt;0,'OSNOVNA PLAČA'!D233,"")</f>
        <v/>
      </c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  <c r="AP233" s="33"/>
      <c r="AQ233" s="33"/>
      <c r="AR233" s="33"/>
      <c r="AS233" s="33"/>
      <c r="AT233" s="33"/>
      <c r="AU233" s="33"/>
      <c r="AV233" s="33"/>
    </row>
    <row r="234" spans="1:48" ht="28.5" customHeight="1" x14ac:dyDescent="0.25">
      <c r="A234" s="53">
        <f>'OSNOVNA PLAČA'!A234</f>
        <v>225</v>
      </c>
      <c r="B234" s="246" t="str">
        <f>+IF(LEN('OSNOVNA PLAČA'!B234)&gt;0,'OSNOVNA PLAČA'!B234,"")</f>
        <v>A225</v>
      </c>
      <c r="C234" s="54" t="str">
        <f>+IF(LEN('OSNOVNA PLAČA'!C234)&gt;0,'OSNOVNA PLAČA'!C234,"")</f>
        <v/>
      </c>
      <c r="D234" s="56" t="str">
        <f>+IF(LEN('OSNOVNA PLAČA'!D234)&gt;0,'OSNOVNA PLAČA'!D234,"")</f>
        <v/>
      </c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  <c r="AP234" s="33"/>
      <c r="AQ234" s="33"/>
      <c r="AR234" s="33"/>
      <c r="AS234" s="33"/>
      <c r="AT234" s="33"/>
      <c r="AU234" s="33"/>
      <c r="AV234" s="33"/>
    </row>
    <row r="235" spans="1:48" ht="28.5" customHeight="1" x14ac:dyDescent="0.25">
      <c r="A235" s="53">
        <f>'OSNOVNA PLAČA'!A235</f>
        <v>226</v>
      </c>
      <c r="B235" s="246" t="str">
        <f>+IF(LEN('OSNOVNA PLAČA'!B235)&gt;0,'OSNOVNA PLAČA'!B235,"")</f>
        <v>A226</v>
      </c>
      <c r="C235" s="54" t="str">
        <f>+IF(LEN('OSNOVNA PLAČA'!C235)&gt;0,'OSNOVNA PLAČA'!C235,"")</f>
        <v/>
      </c>
      <c r="D235" s="56" t="str">
        <f>+IF(LEN('OSNOVNA PLAČA'!D235)&gt;0,'OSNOVNA PLAČA'!D235,"")</f>
        <v/>
      </c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  <c r="AP235" s="33"/>
      <c r="AQ235" s="33"/>
      <c r="AR235" s="33"/>
      <c r="AS235" s="33"/>
      <c r="AT235" s="33"/>
      <c r="AU235" s="33"/>
      <c r="AV235" s="33"/>
    </row>
    <row r="236" spans="1:48" ht="28.5" customHeight="1" x14ac:dyDescent="0.25">
      <c r="A236" s="53">
        <f>'OSNOVNA PLAČA'!A236</f>
        <v>227</v>
      </c>
      <c r="B236" s="246" t="str">
        <f>+IF(LEN('OSNOVNA PLAČA'!B236)&gt;0,'OSNOVNA PLAČA'!B236,"")</f>
        <v>A227</v>
      </c>
      <c r="C236" s="54" t="str">
        <f>+IF(LEN('OSNOVNA PLAČA'!C236)&gt;0,'OSNOVNA PLAČA'!C236,"")</f>
        <v/>
      </c>
      <c r="D236" s="56" t="str">
        <f>+IF(LEN('OSNOVNA PLAČA'!D236)&gt;0,'OSNOVNA PLAČA'!D236,"")</f>
        <v/>
      </c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  <c r="AP236" s="33"/>
      <c r="AQ236" s="33"/>
      <c r="AR236" s="33"/>
      <c r="AS236" s="33"/>
      <c r="AT236" s="33"/>
      <c r="AU236" s="33"/>
      <c r="AV236" s="33"/>
    </row>
    <row r="237" spans="1:48" ht="28.5" customHeight="1" x14ac:dyDescent="0.25">
      <c r="A237" s="53">
        <f>'OSNOVNA PLAČA'!A237</f>
        <v>228</v>
      </c>
      <c r="B237" s="246" t="str">
        <f>+IF(LEN('OSNOVNA PLAČA'!B237)&gt;0,'OSNOVNA PLAČA'!B237,"")</f>
        <v>A228</v>
      </c>
      <c r="C237" s="54" t="str">
        <f>+IF(LEN('OSNOVNA PLAČA'!C237)&gt;0,'OSNOVNA PLAČA'!C237,"")</f>
        <v/>
      </c>
      <c r="D237" s="56" t="str">
        <f>+IF(LEN('OSNOVNA PLAČA'!D237)&gt;0,'OSNOVNA PLAČA'!D237,"")</f>
        <v/>
      </c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  <c r="AP237" s="33"/>
      <c r="AQ237" s="33"/>
      <c r="AR237" s="33"/>
      <c r="AS237" s="33"/>
      <c r="AT237" s="33"/>
      <c r="AU237" s="33"/>
      <c r="AV237" s="33"/>
    </row>
    <row r="238" spans="1:48" ht="28.5" customHeight="1" x14ac:dyDescent="0.25">
      <c r="A238" s="53">
        <f>'OSNOVNA PLAČA'!A238</f>
        <v>229</v>
      </c>
      <c r="B238" s="246" t="str">
        <f>+IF(LEN('OSNOVNA PLAČA'!B238)&gt;0,'OSNOVNA PLAČA'!B238,"")</f>
        <v>A229</v>
      </c>
      <c r="C238" s="54" t="str">
        <f>+IF(LEN('OSNOVNA PLAČA'!C238)&gt;0,'OSNOVNA PLAČA'!C238,"")</f>
        <v/>
      </c>
      <c r="D238" s="56" t="str">
        <f>+IF(LEN('OSNOVNA PLAČA'!D238)&gt;0,'OSNOVNA PLAČA'!D238,"")</f>
        <v/>
      </c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3"/>
      <c r="AP238" s="33"/>
      <c r="AQ238" s="33"/>
      <c r="AR238" s="33"/>
      <c r="AS238" s="33"/>
      <c r="AT238" s="33"/>
      <c r="AU238" s="33"/>
      <c r="AV238" s="33"/>
    </row>
    <row r="239" spans="1:48" ht="28.5" customHeight="1" x14ac:dyDescent="0.25">
      <c r="A239" s="53">
        <f>'OSNOVNA PLAČA'!A239</f>
        <v>230</v>
      </c>
      <c r="B239" s="246" t="str">
        <f>+IF(LEN('OSNOVNA PLAČA'!B239)&gt;0,'OSNOVNA PLAČA'!B239,"")</f>
        <v>A230</v>
      </c>
      <c r="C239" s="54" t="str">
        <f>+IF(LEN('OSNOVNA PLAČA'!C239)&gt;0,'OSNOVNA PLAČA'!C239,"")</f>
        <v/>
      </c>
      <c r="D239" s="56" t="str">
        <f>+IF(LEN('OSNOVNA PLAČA'!D239)&gt;0,'OSNOVNA PLAČA'!D239,"")</f>
        <v/>
      </c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  <c r="AP239" s="33"/>
      <c r="AQ239" s="33"/>
      <c r="AR239" s="33"/>
      <c r="AS239" s="33"/>
      <c r="AT239" s="33"/>
      <c r="AU239" s="33"/>
      <c r="AV239" s="33"/>
    </row>
    <row r="240" spans="1:48" ht="28.5" customHeight="1" x14ac:dyDescent="0.25">
      <c r="A240" s="53">
        <f>'OSNOVNA PLAČA'!A240</f>
        <v>231</v>
      </c>
      <c r="B240" s="246" t="str">
        <f>+IF(LEN('OSNOVNA PLAČA'!B240)&gt;0,'OSNOVNA PLAČA'!B240,"")</f>
        <v>A231</v>
      </c>
      <c r="C240" s="54" t="str">
        <f>+IF(LEN('OSNOVNA PLAČA'!C240)&gt;0,'OSNOVNA PLAČA'!C240,"")</f>
        <v/>
      </c>
      <c r="D240" s="56" t="str">
        <f>+IF(LEN('OSNOVNA PLAČA'!D240)&gt;0,'OSNOVNA PLAČA'!D240,"")</f>
        <v/>
      </c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  <c r="AP240" s="33"/>
      <c r="AQ240" s="33"/>
      <c r="AR240" s="33"/>
      <c r="AS240" s="33"/>
      <c r="AT240" s="33"/>
      <c r="AU240" s="33"/>
      <c r="AV240" s="33"/>
    </row>
    <row r="241" spans="1:48" ht="28.5" customHeight="1" x14ac:dyDescent="0.25">
      <c r="A241" s="53">
        <f>'OSNOVNA PLAČA'!A241</f>
        <v>232</v>
      </c>
      <c r="B241" s="246" t="str">
        <f>+IF(LEN('OSNOVNA PLAČA'!B241)&gt;0,'OSNOVNA PLAČA'!B241,"")</f>
        <v>A232</v>
      </c>
      <c r="C241" s="54" t="str">
        <f>+IF(LEN('OSNOVNA PLAČA'!C241)&gt;0,'OSNOVNA PLAČA'!C241,"")</f>
        <v/>
      </c>
      <c r="D241" s="56" t="str">
        <f>+IF(LEN('OSNOVNA PLAČA'!D241)&gt;0,'OSNOVNA PLAČA'!D241,"")</f>
        <v/>
      </c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  <c r="AP241" s="33"/>
      <c r="AQ241" s="33"/>
      <c r="AR241" s="33"/>
      <c r="AS241" s="33"/>
      <c r="AT241" s="33"/>
      <c r="AU241" s="33"/>
      <c r="AV241" s="33"/>
    </row>
    <row r="242" spans="1:48" ht="28.5" customHeight="1" x14ac:dyDescent="0.25">
      <c r="A242" s="53">
        <f>'OSNOVNA PLAČA'!A242</f>
        <v>233</v>
      </c>
      <c r="B242" s="246" t="str">
        <f>+IF(LEN('OSNOVNA PLAČA'!B242)&gt;0,'OSNOVNA PLAČA'!B242,"")</f>
        <v>A233</v>
      </c>
      <c r="C242" s="54" t="str">
        <f>+IF(LEN('OSNOVNA PLAČA'!C242)&gt;0,'OSNOVNA PLAČA'!C242,"")</f>
        <v/>
      </c>
      <c r="D242" s="56" t="str">
        <f>+IF(LEN('OSNOVNA PLAČA'!D242)&gt;0,'OSNOVNA PLAČA'!D242,"")</f>
        <v/>
      </c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3"/>
      <c r="AP242" s="33"/>
      <c r="AQ242" s="33"/>
      <c r="AR242" s="33"/>
      <c r="AS242" s="33"/>
      <c r="AT242" s="33"/>
      <c r="AU242" s="33"/>
      <c r="AV242" s="33"/>
    </row>
    <row r="243" spans="1:48" ht="28.5" customHeight="1" x14ac:dyDescent="0.25">
      <c r="A243" s="53">
        <f>'OSNOVNA PLAČA'!A243</f>
        <v>234</v>
      </c>
      <c r="B243" s="246" t="str">
        <f>+IF(LEN('OSNOVNA PLAČA'!B243)&gt;0,'OSNOVNA PLAČA'!B243,"")</f>
        <v>A234</v>
      </c>
      <c r="C243" s="54" t="str">
        <f>+IF(LEN('OSNOVNA PLAČA'!C243)&gt;0,'OSNOVNA PLAČA'!C243,"")</f>
        <v/>
      </c>
      <c r="D243" s="56" t="str">
        <f>+IF(LEN('OSNOVNA PLAČA'!D243)&gt;0,'OSNOVNA PLAČA'!D243,"")</f>
        <v/>
      </c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  <c r="AP243" s="33"/>
      <c r="AQ243" s="33"/>
      <c r="AR243" s="33"/>
      <c r="AS243" s="33"/>
      <c r="AT243" s="33"/>
      <c r="AU243" s="33"/>
      <c r="AV243" s="33"/>
    </row>
    <row r="244" spans="1:48" ht="28.5" customHeight="1" x14ac:dyDescent="0.25">
      <c r="A244" s="53">
        <f>'OSNOVNA PLAČA'!A244</f>
        <v>235</v>
      </c>
      <c r="B244" s="246" t="str">
        <f>+IF(LEN('OSNOVNA PLAČA'!B244)&gt;0,'OSNOVNA PLAČA'!B244,"")</f>
        <v>A235</v>
      </c>
      <c r="C244" s="54" t="str">
        <f>+IF(LEN('OSNOVNA PLAČA'!C244)&gt;0,'OSNOVNA PLAČA'!C244,"")</f>
        <v/>
      </c>
      <c r="D244" s="56" t="str">
        <f>+IF(LEN('OSNOVNA PLAČA'!D244)&gt;0,'OSNOVNA PLAČA'!D244,"")</f>
        <v/>
      </c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3"/>
      <c r="AP244" s="33"/>
      <c r="AQ244" s="33"/>
      <c r="AR244" s="33"/>
      <c r="AS244" s="33"/>
      <c r="AT244" s="33"/>
      <c r="AU244" s="33"/>
      <c r="AV244" s="33"/>
    </row>
    <row r="245" spans="1:48" ht="28.5" customHeight="1" x14ac:dyDescent="0.25">
      <c r="A245" s="53">
        <f>'OSNOVNA PLAČA'!A245</f>
        <v>236</v>
      </c>
      <c r="B245" s="246" t="str">
        <f>+IF(LEN('OSNOVNA PLAČA'!B245)&gt;0,'OSNOVNA PLAČA'!B245,"")</f>
        <v>A236</v>
      </c>
      <c r="C245" s="54" t="str">
        <f>+IF(LEN('OSNOVNA PLAČA'!C245)&gt;0,'OSNOVNA PLAČA'!C245,"")</f>
        <v/>
      </c>
      <c r="D245" s="56" t="str">
        <f>+IF(LEN('OSNOVNA PLAČA'!D245)&gt;0,'OSNOVNA PLAČA'!D245,"")</f>
        <v/>
      </c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3"/>
      <c r="AP245" s="33"/>
      <c r="AQ245" s="33"/>
      <c r="AR245" s="33"/>
      <c r="AS245" s="33"/>
      <c r="AT245" s="33"/>
      <c r="AU245" s="33"/>
      <c r="AV245" s="33"/>
    </row>
    <row r="246" spans="1:48" ht="28.5" customHeight="1" x14ac:dyDescent="0.25">
      <c r="A246" s="53">
        <f>'OSNOVNA PLAČA'!A246</f>
        <v>237</v>
      </c>
      <c r="B246" s="246" t="str">
        <f>+IF(LEN('OSNOVNA PLAČA'!B246)&gt;0,'OSNOVNA PLAČA'!B246,"")</f>
        <v>A237</v>
      </c>
      <c r="C246" s="54" t="str">
        <f>+IF(LEN('OSNOVNA PLAČA'!C246)&gt;0,'OSNOVNA PLAČA'!C246,"")</f>
        <v/>
      </c>
      <c r="D246" s="56" t="str">
        <f>+IF(LEN('OSNOVNA PLAČA'!D246)&gt;0,'OSNOVNA PLAČA'!D246,"")</f>
        <v/>
      </c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  <c r="AP246" s="33"/>
      <c r="AQ246" s="33"/>
      <c r="AR246" s="33"/>
      <c r="AS246" s="33"/>
      <c r="AT246" s="33"/>
      <c r="AU246" s="33"/>
      <c r="AV246" s="33"/>
    </row>
    <row r="247" spans="1:48" ht="28.5" customHeight="1" x14ac:dyDescent="0.25">
      <c r="A247" s="53">
        <f>'OSNOVNA PLAČA'!A247</f>
        <v>238</v>
      </c>
      <c r="B247" s="246" t="str">
        <f>+IF(LEN('OSNOVNA PLAČA'!B247)&gt;0,'OSNOVNA PLAČA'!B247,"")</f>
        <v>A238</v>
      </c>
      <c r="C247" s="54" t="str">
        <f>+IF(LEN('OSNOVNA PLAČA'!C247)&gt;0,'OSNOVNA PLAČA'!C247,"")</f>
        <v/>
      </c>
      <c r="D247" s="56" t="str">
        <f>+IF(LEN('OSNOVNA PLAČA'!D247)&gt;0,'OSNOVNA PLAČA'!D247,"")</f>
        <v/>
      </c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  <c r="AP247" s="33"/>
      <c r="AQ247" s="33"/>
      <c r="AR247" s="33"/>
      <c r="AS247" s="33"/>
      <c r="AT247" s="33"/>
      <c r="AU247" s="33"/>
      <c r="AV247" s="33"/>
    </row>
    <row r="248" spans="1:48" ht="28.5" customHeight="1" x14ac:dyDescent="0.25">
      <c r="A248" s="53">
        <f>'OSNOVNA PLAČA'!A248</f>
        <v>239</v>
      </c>
      <c r="B248" s="246" t="str">
        <f>+IF(LEN('OSNOVNA PLAČA'!B248)&gt;0,'OSNOVNA PLAČA'!B248,"")</f>
        <v>A239</v>
      </c>
      <c r="C248" s="54" t="str">
        <f>+IF(LEN('OSNOVNA PLAČA'!C248)&gt;0,'OSNOVNA PLAČA'!C248,"")</f>
        <v/>
      </c>
      <c r="D248" s="56" t="str">
        <f>+IF(LEN('OSNOVNA PLAČA'!D248)&gt;0,'OSNOVNA PLAČA'!D248,"")</f>
        <v/>
      </c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  <c r="AP248" s="33"/>
      <c r="AQ248" s="33"/>
      <c r="AR248" s="33"/>
      <c r="AS248" s="33"/>
      <c r="AT248" s="33"/>
      <c r="AU248" s="33"/>
      <c r="AV248" s="33"/>
    </row>
    <row r="249" spans="1:48" ht="28.5" customHeight="1" x14ac:dyDescent="0.25">
      <c r="A249" s="53">
        <f>'OSNOVNA PLAČA'!A249</f>
        <v>240</v>
      </c>
      <c r="B249" s="246" t="str">
        <f>+IF(LEN('OSNOVNA PLAČA'!B249)&gt;0,'OSNOVNA PLAČA'!B249,"")</f>
        <v>A240</v>
      </c>
      <c r="C249" s="54" t="str">
        <f>+IF(LEN('OSNOVNA PLAČA'!C249)&gt;0,'OSNOVNA PLAČA'!C249,"")</f>
        <v/>
      </c>
      <c r="D249" s="56" t="str">
        <f>+IF(LEN('OSNOVNA PLAČA'!D249)&gt;0,'OSNOVNA PLAČA'!D249,"")</f>
        <v/>
      </c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  <c r="AP249" s="33"/>
      <c r="AQ249" s="33"/>
      <c r="AR249" s="33"/>
      <c r="AS249" s="33"/>
      <c r="AT249" s="33"/>
      <c r="AU249" s="33"/>
      <c r="AV249" s="33"/>
    </row>
    <row r="250" spans="1:48" ht="28.5" customHeight="1" x14ac:dyDescent="0.25">
      <c r="A250" s="53">
        <f>'OSNOVNA PLAČA'!A250</f>
        <v>241</v>
      </c>
      <c r="B250" s="246" t="str">
        <f>+IF(LEN('OSNOVNA PLAČA'!B250)&gt;0,'OSNOVNA PLAČA'!B250,"")</f>
        <v>A241</v>
      </c>
      <c r="C250" s="54" t="str">
        <f>+IF(LEN('OSNOVNA PLAČA'!C250)&gt;0,'OSNOVNA PLAČA'!C250,"")</f>
        <v/>
      </c>
      <c r="D250" s="56" t="str">
        <f>+IF(LEN('OSNOVNA PLAČA'!D250)&gt;0,'OSNOVNA PLAČA'!D250,"")</f>
        <v/>
      </c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3"/>
      <c r="AP250" s="33"/>
      <c r="AQ250" s="33"/>
      <c r="AR250" s="33"/>
      <c r="AS250" s="33"/>
      <c r="AT250" s="33"/>
      <c r="AU250" s="33"/>
      <c r="AV250" s="33"/>
    </row>
    <row r="251" spans="1:48" ht="28.5" customHeight="1" x14ac:dyDescent="0.25">
      <c r="A251" s="53">
        <f>'OSNOVNA PLAČA'!A251</f>
        <v>242</v>
      </c>
      <c r="B251" s="246" t="str">
        <f>+IF(LEN('OSNOVNA PLAČA'!B251)&gt;0,'OSNOVNA PLAČA'!B251,"")</f>
        <v>A242</v>
      </c>
      <c r="C251" s="54" t="str">
        <f>+IF(LEN('OSNOVNA PLAČA'!C251)&gt;0,'OSNOVNA PLAČA'!C251,"")</f>
        <v/>
      </c>
      <c r="D251" s="56" t="str">
        <f>+IF(LEN('OSNOVNA PLAČA'!D251)&gt;0,'OSNOVNA PLAČA'!D251,"")</f>
        <v/>
      </c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  <c r="AP251" s="33"/>
      <c r="AQ251" s="33"/>
      <c r="AR251" s="33"/>
      <c r="AS251" s="33"/>
      <c r="AT251" s="33"/>
      <c r="AU251" s="33"/>
      <c r="AV251" s="33"/>
    </row>
    <row r="252" spans="1:48" ht="28.5" customHeight="1" x14ac:dyDescent="0.25">
      <c r="A252" s="53">
        <f>'OSNOVNA PLAČA'!A252</f>
        <v>243</v>
      </c>
      <c r="B252" s="246" t="str">
        <f>+IF(LEN('OSNOVNA PLAČA'!B252)&gt;0,'OSNOVNA PLAČA'!B252,"")</f>
        <v>A243</v>
      </c>
      <c r="C252" s="54" t="str">
        <f>+IF(LEN('OSNOVNA PLAČA'!C252)&gt;0,'OSNOVNA PLAČA'!C252,"")</f>
        <v/>
      </c>
      <c r="D252" s="56" t="str">
        <f>+IF(LEN('OSNOVNA PLAČA'!D252)&gt;0,'OSNOVNA PLAČA'!D252,"")</f>
        <v/>
      </c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  <c r="AP252" s="33"/>
      <c r="AQ252" s="33"/>
      <c r="AR252" s="33"/>
      <c r="AS252" s="33"/>
      <c r="AT252" s="33"/>
      <c r="AU252" s="33"/>
      <c r="AV252" s="33"/>
    </row>
    <row r="253" spans="1:48" ht="28.5" customHeight="1" x14ac:dyDescent="0.25">
      <c r="A253" s="53">
        <f>'OSNOVNA PLAČA'!A253</f>
        <v>244</v>
      </c>
      <c r="B253" s="246" t="str">
        <f>+IF(LEN('OSNOVNA PLAČA'!B253)&gt;0,'OSNOVNA PLAČA'!B253,"")</f>
        <v>A244</v>
      </c>
      <c r="C253" s="54" t="str">
        <f>+IF(LEN('OSNOVNA PLAČA'!C253)&gt;0,'OSNOVNA PLAČA'!C253,"")</f>
        <v/>
      </c>
      <c r="D253" s="56" t="str">
        <f>+IF(LEN('OSNOVNA PLAČA'!D253)&gt;0,'OSNOVNA PLAČA'!D253,"")</f>
        <v/>
      </c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  <c r="AP253" s="33"/>
      <c r="AQ253" s="33"/>
      <c r="AR253" s="33"/>
      <c r="AS253" s="33"/>
      <c r="AT253" s="33"/>
      <c r="AU253" s="33"/>
      <c r="AV253" s="33"/>
    </row>
    <row r="254" spans="1:48" ht="28.5" customHeight="1" x14ac:dyDescent="0.25">
      <c r="A254" s="53">
        <f>'OSNOVNA PLAČA'!A254</f>
        <v>245</v>
      </c>
      <c r="B254" s="246" t="str">
        <f>+IF(LEN('OSNOVNA PLAČA'!B254)&gt;0,'OSNOVNA PLAČA'!B254,"")</f>
        <v>A245</v>
      </c>
      <c r="C254" s="54" t="str">
        <f>+IF(LEN('OSNOVNA PLAČA'!C254)&gt;0,'OSNOVNA PLAČA'!C254,"")</f>
        <v/>
      </c>
      <c r="D254" s="56" t="str">
        <f>+IF(LEN('OSNOVNA PLAČA'!D254)&gt;0,'OSNOVNA PLAČA'!D254,"")</f>
        <v/>
      </c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  <c r="AP254" s="33"/>
      <c r="AQ254" s="33"/>
      <c r="AR254" s="33"/>
      <c r="AS254" s="33"/>
      <c r="AT254" s="33"/>
      <c r="AU254" s="33"/>
      <c r="AV254" s="33"/>
    </row>
    <row r="255" spans="1:48" ht="28.5" customHeight="1" x14ac:dyDescent="0.25">
      <c r="A255" s="53">
        <f>'OSNOVNA PLAČA'!A255</f>
        <v>246</v>
      </c>
      <c r="B255" s="246" t="str">
        <f>+IF(LEN('OSNOVNA PLAČA'!B255)&gt;0,'OSNOVNA PLAČA'!B255,"")</f>
        <v>A246</v>
      </c>
      <c r="C255" s="54" t="str">
        <f>+IF(LEN('OSNOVNA PLAČA'!C255)&gt;0,'OSNOVNA PLAČA'!C255,"")</f>
        <v/>
      </c>
      <c r="D255" s="56" t="str">
        <f>+IF(LEN('OSNOVNA PLAČA'!D255)&gt;0,'OSNOVNA PLAČA'!D255,"")</f>
        <v/>
      </c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  <c r="AP255" s="33"/>
      <c r="AQ255" s="33"/>
      <c r="AR255" s="33"/>
      <c r="AS255" s="33"/>
      <c r="AT255" s="33"/>
      <c r="AU255" s="33"/>
      <c r="AV255" s="33"/>
    </row>
    <row r="256" spans="1:48" ht="28.5" customHeight="1" x14ac:dyDescent="0.25">
      <c r="A256" s="53">
        <f>'OSNOVNA PLAČA'!A256</f>
        <v>247</v>
      </c>
      <c r="B256" s="246" t="str">
        <f>+IF(LEN('OSNOVNA PLAČA'!B256)&gt;0,'OSNOVNA PLAČA'!B256,"")</f>
        <v>A247</v>
      </c>
      <c r="C256" s="54" t="str">
        <f>+IF(LEN('OSNOVNA PLAČA'!C256)&gt;0,'OSNOVNA PLAČA'!C256,"")</f>
        <v/>
      </c>
      <c r="D256" s="56" t="str">
        <f>+IF(LEN('OSNOVNA PLAČA'!D256)&gt;0,'OSNOVNA PLAČA'!D256,"")</f>
        <v/>
      </c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3"/>
      <c r="AP256" s="33"/>
      <c r="AQ256" s="33"/>
      <c r="AR256" s="33"/>
      <c r="AS256" s="33"/>
      <c r="AT256" s="33"/>
      <c r="AU256" s="33"/>
      <c r="AV256" s="33"/>
    </row>
    <row r="257" spans="1:48" ht="28.5" customHeight="1" x14ac:dyDescent="0.25">
      <c r="A257" s="53">
        <f>'OSNOVNA PLAČA'!A257</f>
        <v>248</v>
      </c>
      <c r="B257" s="246" t="str">
        <f>+IF(LEN('OSNOVNA PLAČA'!B257)&gt;0,'OSNOVNA PLAČA'!B257,"")</f>
        <v>A248</v>
      </c>
      <c r="C257" s="54" t="str">
        <f>+IF(LEN('OSNOVNA PLAČA'!C257)&gt;0,'OSNOVNA PLAČA'!C257,"")</f>
        <v/>
      </c>
      <c r="D257" s="56" t="str">
        <f>+IF(LEN('OSNOVNA PLAČA'!D257)&gt;0,'OSNOVNA PLAČA'!D257,"")</f>
        <v/>
      </c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  <c r="AP257" s="33"/>
      <c r="AQ257" s="33"/>
      <c r="AR257" s="33"/>
      <c r="AS257" s="33"/>
      <c r="AT257" s="33"/>
      <c r="AU257" s="33"/>
      <c r="AV257" s="33"/>
    </row>
    <row r="258" spans="1:48" ht="28.5" customHeight="1" x14ac:dyDescent="0.25">
      <c r="A258" s="53">
        <f>'OSNOVNA PLAČA'!A258</f>
        <v>249</v>
      </c>
      <c r="B258" s="246" t="str">
        <f>+IF(LEN('OSNOVNA PLAČA'!B258)&gt;0,'OSNOVNA PLAČA'!B258,"")</f>
        <v>A249</v>
      </c>
      <c r="C258" s="54" t="str">
        <f>+IF(LEN('OSNOVNA PLAČA'!C258)&gt;0,'OSNOVNA PLAČA'!C258,"")</f>
        <v/>
      </c>
      <c r="D258" s="56" t="str">
        <f>+IF(LEN('OSNOVNA PLAČA'!D258)&gt;0,'OSNOVNA PLAČA'!D258,"")</f>
        <v/>
      </c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  <c r="AP258" s="33"/>
      <c r="AQ258" s="33"/>
      <c r="AR258" s="33"/>
      <c r="AS258" s="33"/>
      <c r="AT258" s="33"/>
      <c r="AU258" s="33"/>
      <c r="AV258" s="33"/>
    </row>
    <row r="259" spans="1:48" ht="28.5" customHeight="1" x14ac:dyDescent="0.25">
      <c r="A259" s="53">
        <f>'OSNOVNA PLAČA'!A259</f>
        <v>250</v>
      </c>
      <c r="B259" s="246" t="str">
        <f>+IF(LEN('OSNOVNA PLAČA'!B259)&gt;0,'OSNOVNA PLAČA'!B259,"")</f>
        <v>A250</v>
      </c>
      <c r="C259" s="54" t="str">
        <f>+IF(LEN('OSNOVNA PLAČA'!C259)&gt;0,'OSNOVNA PLAČA'!C259,"")</f>
        <v/>
      </c>
      <c r="D259" s="56" t="str">
        <f>+IF(LEN('OSNOVNA PLAČA'!D259)&gt;0,'OSNOVNA PLAČA'!D259,"")</f>
        <v/>
      </c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  <c r="AP259" s="33"/>
      <c r="AQ259" s="33"/>
      <c r="AR259" s="33"/>
      <c r="AS259" s="33"/>
      <c r="AT259" s="33"/>
      <c r="AU259" s="33"/>
      <c r="AV259" s="33"/>
    </row>
    <row r="260" spans="1:48" x14ac:dyDescent="0.25">
      <c r="A260" s="33"/>
      <c r="B260" s="38"/>
      <c r="C260" s="33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  <c r="AP260" s="33"/>
      <c r="AQ260" s="33"/>
      <c r="AR260" s="33"/>
      <c r="AS260" s="33"/>
      <c r="AT260" s="33"/>
      <c r="AU260" s="33"/>
      <c r="AV260" s="33"/>
    </row>
    <row r="261" spans="1:48" x14ac:dyDescent="0.25">
      <c r="A261" s="33"/>
      <c r="B261" s="33"/>
      <c r="C261" s="33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  <c r="AP261" s="33"/>
      <c r="AQ261" s="33"/>
      <c r="AR261" s="33"/>
      <c r="AS261" s="33"/>
      <c r="AT261" s="33"/>
      <c r="AU261" s="33"/>
      <c r="AV261" s="33"/>
    </row>
    <row r="262" spans="1:48" x14ac:dyDescent="0.25">
      <c r="A262" s="33"/>
      <c r="B262" s="33"/>
      <c r="C262" s="33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3"/>
      <c r="AP262" s="33"/>
      <c r="AQ262" s="33"/>
      <c r="AR262" s="33"/>
      <c r="AS262" s="33"/>
      <c r="AT262" s="33"/>
      <c r="AU262" s="33"/>
      <c r="AV262" s="33"/>
    </row>
    <row r="263" spans="1:48" x14ac:dyDescent="0.25">
      <c r="A263" s="33"/>
      <c r="B263" s="33"/>
      <c r="C263" s="33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3"/>
      <c r="AP263" s="33"/>
      <c r="AQ263" s="33"/>
      <c r="AR263" s="33"/>
      <c r="AS263" s="33"/>
      <c r="AT263" s="33"/>
      <c r="AU263" s="33"/>
      <c r="AV263" s="33"/>
    </row>
    <row r="264" spans="1:48" x14ac:dyDescent="0.25">
      <c r="A264" s="33"/>
      <c r="B264" s="33"/>
      <c r="C264" s="33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  <c r="AP264" s="33"/>
      <c r="AQ264" s="33"/>
      <c r="AR264" s="33"/>
      <c r="AS264" s="33"/>
      <c r="AT264" s="33"/>
      <c r="AU264" s="33"/>
      <c r="AV264" s="33"/>
    </row>
    <row r="265" spans="1:48" x14ac:dyDescent="0.25">
      <c r="A265" s="33"/>
      <c r="B265" s="33"/>
      <c r="C265" s="33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  <c r="AP265" s="33"/>
      <c r="AQ265" s="33"/>
      <c r="AR265" s="33"/>
      <c r="AS265" s="33"/>
      <c r="AT265" s="33"/>
      <c r="AU265" s="33"/>
      <c r="AV265" s="33"/>
    </row>
    <row r="266" spans="1:48" x14ac:dyDescent="0.25"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3"/>
      <c r="AP266" s="33"/>
      <c r="AQ266" s="33"/>
      <c r="AR266" s="33"/>
      <c r="AS266" s="33"/>
      <c r="AT266" s="33"/>
      <c r="AU266" s="33"/>
      <c r="AV266" s="33"/>
    </row>
    <row r="267" spans="1:48" x14ac:dyDescent="0.25"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3"/>
      <c r="AP267" s="33"/>
      <c r="AQ267" s="33"/>
      <c r="AR267" s="33"/>
      <c r="AS267" s="33"/>
      <c r="AT267" s="33"/>
      <c r="AU267" s="33"/>
      <c r="AV267" s="33"/>
    </row>
    <row r="268" spans="1:48" x14ac:dyDescent="0.25"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3"/>
      <c r="AP268" s="33"/>
      <c r="AQ268" s="33"/>
      <c r="AR268" s="33"/>
      <c r="AS268" s="33"/>
      <c r="AT268" s="33"/>
      <c r="AU268" s="33"/>
      <c r="AV268" s="33"/>
    </row>
    <row r="269" spans="1:48" x14ac:dyDescent="0.25"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3"/>
      <c r="AP269" s="33"/>
      <c r="AQ269" s="33"/>
      <c r="AR269" s="33"/>
      <c r="AS269" s="33"/>
      <c r="AT269" s="33"/>
      <c r="AU269" s="33"/>
      <c r="AV269" s="33"/>
    </row>
    <row r="270" spans="1:48" x14ac:dyDescent="0.25"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3"/>
      <c r="AP270" s="33"/>
      <c r="AQ270" s="33"/>
      <c r="AR270" s="33"/>
      <c r="AS270" s="33"/>
      <c r="AT270" s="33"/>
      <c r="AU270" s="33"/>
      <c r="AV270" s="33"/>
    </row>
    <row r="271" spans="1:48" x14ac:dyDescent="0.25"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3"/>
      <c r="AP271" s="33"/>
      <c r="AQ271" s="33"/>
      <c r="AR271" s="33"/>
      <c r="AS271" s="33"/>
      <c r="AT271" s="33"/>
      <c r="AU271" s="33"/>
      <c r="AV271" s="33"/>
    </row>
    <row r="272" spans="1:48" x14ac:dyDescent="0.25"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3"/>
      <c r="AP272" s="33"/>
      <c r="AQ272" s="33"/>
      <c r="AR272" s="33"/>
      <c r="AS272" s="33"/>
      <c r="AT272" s="33"/>
      <c r="AU272" s="33"/>
      <c r="AV272" s="33"/>
    </row>
    <row r="273" spans="27:48" x14ac:dyDescent="0.25"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3"/>
      <c r="AP273" s="33"/>
      <c r="AQ273" s="33"/>
      <c r="AR273" s="33"/>
      <c r="AS273" s="33"/>
      <c r="AT273" s="33"/>
      <c r="AU273" s="33"/>
      <c r="AV273" s="33"/>
    </row>
    <row r="274" spans="27:48" x14ac:dyDescent="0.25"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3"/>
      <c r="AP274" s="33"/>
      <c r="AQ274" s="33"/>
      <c r="AR274" s="33"/>
      <c r="AS274" s="33"/>
      <c r="AT274" s="33"/>
      <c r="AU274" s="33"/>
      <c r="AV274" s="33"/>
    </row>
    <row r="275" spans="27:48" x14ac:dyDescent="0.25"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3"/>
      <c r="AP275" s="33"/>
      <c r="AQ275" s="33"/>
      <c r="AR275" s="33"/>
      <c r="AS275" s="33"/>
      <c r="AT275" s="33"/>
      <c r="AU275" s="33"/>
      <c r="AV275" s="33"/>
    </row>
    <row r="276" spans="27:48" x14ac:dyDescent="0.25"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3"/>
      <c r="AP276" s="33"/>
      <c r="AQ276" s="33"/>
      <c r="AR276" s="33"/>
      <c r="AS276" s="33"/>
      <c r="AT276" s="33"/>
      <c r="AU276" s="33"/>
      <c r="AV276" s="33"/>
    </row>
    <row r="277" spans="27:48" x14ac:dyDescent="0.25"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3"/>
      <c r="AP277" s="33"/>
      <c r="AQ277" s="33"/>
      <c r="AR277" s="33"/>
      <c r="AS277" s="33"/>
      <c r="AT277" s="33"/>
      <c r="AU277" s="33"/>
      <c r="AV277" s="33"/>
    </row>
    <row r="278" spans="27:48" x14ac:dyDescent="0.25"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3"/>
      <c r="AP278" s="33"/>
      <c r="AQ278" s="33"/>
      <c r="AR278" s="33"/>
      <c r="AS278" s="33"/>
      <c r="AT278" s="33"/>
      <c r="AU278" s="33"/>
      <c r="AV278" s="33"/>
    </row>
    <row r="279" spans="27:48" x14ac:dyDescent="0.25"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3"/>
      <c r="AP279" s="33"/>
      <c r="AQ279" s="33"/>
      <c r="AR279" s="33"/>
      <c r="AS279" s="33"/>
      <c r="AT279" s="33"/>
      <c r="AU279" s="33"/>
      <c r="AV279" s="33"/>
    </row>
    <row r="280" spans="27:48" x14ac:dyDescent="0.25"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3"/>
      <c r="AP280" s="33"/>
      <c r="AQ280" s="33"/>
      <c r="AR280" s="33"/>
      <c r="AS280" s="33"/>
      <c r="AT280" s="33"/>
      <c r="AU280" s="33"/>
      <c r="AV280" s="33"/>
    </row>
    <row r="281" spans="27:48" x14ac:dyDescent="0.25"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3"/>
      <c r="AP281" s="33"/>
      <c r="AQ281" s="33"/>
      <c r="AR281" s="33"/>
      <c r="AS281" s="33"/>
      <c r="AT281" s="33"/>
      <c r="AU281" s="33"/>
      <c r="AV281" s="33"/>
    </row>
    <row r="282" spans="27:48" x14ac:dyDescent="0.25"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3"/>
      <c r="AP282" s="33"/>
      <c r="AQ282" s="33"/>
      <c r="AR282" s="33"/>
      <c r="AS282" s="33"/>
      <c r="AT282" s="33"/>
      <c r="AU282" s="33"/>
      <c r="AV282" s="33"/>
    </row>
    <row r="283" spans="27:48" x14ac:dyDescent="0.25"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3"/>
      <c r="AP283" s="33"/>
      <c r="AQ283" s="33"/>
      <c r="AR283" s="33"/>
      <c r="AS283" s="33"/>
      <c r="AT283" s="33"/>
      <c r="AU283" s="33"/>
      <c r="AV283" s="33"/>
    </row>
    <row r="284" spans="27:48" x14ac:dyDescent="0.25"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3"/>
      <c r="AP284" s="33"/>
      <c r="AQ284" s="33"/>
      <c r="AR284" s="33"/>
      <c r="AS284" s="33"/>
      <c r="AT284" s="33"/>
      <c r="AU284" s="33"/>
      <c r="AV284" s="33"/>
    </row>
    <row r="285" spans="27:48" x14ac:dyDescent="0.25"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3"/>
      <c r="AP285" s="33"/>
      <c r="AQ285" s="33"/>
      <c r="AR285" s="33"/>
      <c r="AS285" s="33"/>
      <c r="AT285" s="33"/>
      <c r="AU285" s="33"/>
      <c r="AV285" s="33"/>
    </row>
    <row r="286" spans="27:48" x14ac:dyDescent="0.25"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3"/>
      <c r="AP286" s="33"/>
      <c r="AQ286" s="33"/>
      <c r="AR286" s="33"/>
      <c r="AS286" s="33"/>
      <c r="AT286" s="33"/>
      <c r="AU286" s="33"/>
      <c r="AV286" s="33"/>
    </row>
    <row r="287" spans="27:48" x14ac:dyDescent="0.25"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3"/>
      <c r="AP287" s="33"/>
      <c r="AQ287" s="33"/>
      <c r="AR287" s="33"/>
      <c r="AS287" s="33"/>
      <c r="AT287" s="33"/>
      <c r="AU287" s="33"/>
      <c r="AV287" s="33"/>
    </row>
    <row r="288" spans="27:48" x14ac:dyDescent="0.25"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3"/>
      <c r="AP288" s="33"/>
      <c r="AQ288" s="33"/>
      <c r="AR288" s="33"/>
      <c r="AS288" s="33"/>
      <c r="AT288" s="33"/>
      <c r="AU288" s="33"/>
      <c r="AV288" s="33"/>
    </row>
    <row r="289" spans="27:48" x14ac:dyDescent="0.25"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3"/>
      <c r="AP289" s="33"/>
      <c r="AQ289" s="33"/>
      <c r="AR289" s="33"/>
      <c r="AS289" s="33"/>
      <c r="AT289" s="33"/>
      <c r="AU289" s="33"/>
      <c r="AV289" s="33"/>
    </row>
    <row r="290" spans="27:48" x14ac:dyDescent="0.25"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3"/>
      <c r="AP290" s="33"/>
      <c r="AQ290" s="33"/>
      <c r="AR290" s="33"/>
      <c r="AS290" s="33"/>
      <c r="AT290" s="33"/>
      <c r="AU290" s="33"/>
      <c r="AV290" s="33"/>
    </row>
    <row r="291" spans="27:48" x14ac:dyDescent="0.25"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3"/>
      <c r="AP291" s="33"/>
      <c r="AQ291" s="33"/>
      <c r="AR291" s="33"/>
      <c r="AS291" s="33"/>
      <c r="AT291" s="33"/>
      <c r="AU291" s="33"/>
      <c r="AV291" s="33"/>
    </row>
    <row r="292" spans="27:48" x14ac:dyDescent="0.25"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3"/>
      <c r="AP292" s="33"/>
      <c r="AQ292" s="33"/>
      <c r="AR292" s="33"/>
      <c r="AS292" s="33"/>
      <c r="AT292" s="33"/>
      <c r="AU292" s="33"/>
      <c r="AV292" s="33"/>
    </row>
    <row r="293" spans="27:48" x14ac:dyDescent="0.25"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3"/>
      <c r="AP293" s="33"/>
      <c r="AQ293" s="33"/>
      <c r="AR293" s="33"/>
      <c r="AS293" s="33"/>
      <c r="AT293" s="33"/>
      <c r="AU293" s="33"/>
      <c r="AV293" s="33"/>
    </row>
    <row r="294" spans="27:48" x14ac:dyDescent="0.25"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3"/>
      <c r="AP294" s="33"/>
      <c r="AQ294" s="33"/>
      <c r="AR294" s="33"/>
      <c r="AS294" s="33"/>
      <c r="AT294" s="33"/>
      <c r="AU294" s="33"/>
      <c r="AV294" s="33"/>
    </row>
    <row r="295" spans="27:48" x14ac:dyDescent="0.25"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  <c r="AP295" s="33"/>
      <c r="AQ295" s="33"/>
      <c r="AR295" s="33"/>
      <c r="AS295" s="33"/>
      <c r="AT295" s="33"/>
      <c r="AU295" s="33"/>
      <c r="AV295" s="33"/>
    </row>
    <row r="296" spans="27:48" x14ac:dyDescent="0.25"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  <c r="AP296" s="33"/>
      <c r="AQ296" s="33"/>
      <c r="AR296" s="33"/>
      <c r="AS296" s="33"/>
      <c r="AT296" s="33"/>
      <c r="AU296" s="33"/>
      <c r="AV296" s="33"/>
    </row>
    <row r="297" spans="27:48" x14ac:dyDescent="0.25"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3"/>
      <c r="AP297" s="33"/>
      <c r="AQ297" s="33"/>
      <c r="AR297" s="33"/>
      <c r="AS297" s="33"/>
      <c r="AT297" s="33"/>
      <c r="AU297" s="33"/>
      <c r="AV297" s="33"/>
    </row>
    <row r="298" spans="27:48" x14ac:dyDescent="0.25"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3"/>
      <c r="AP298" s="33"/>
      <c r="AQ298" s="33"/>
      <c r="AR298" s="33"/>
      <c r="AS298" s="33"/>
      <c r="AT298" s="33"/>
      <c r="AU298" s="33"/>
      <c r="AV298" s="33"/>
    </row>
    <row r="299" spans="27:48" x14ac:dyDescent="0.25"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3"/>
      <c r="AP299" s="33"/>
      <c r="AQ299" s="33"/>
      <c r="AR299" s="33"/>
      <c r="AS299" s="33"/>
      <c r="AT299" s="33"/>
      <c r="AU299" s="33"/>
      <c r="AV299" s="33"/>
    </row>
    <row r="300" spans="27:48" x14ac:dyDescent="0.25"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3"/>
      <c r="AP300" s="33"/>
      <c r="AQ300" s="33"/>
      <c r="AR300" s="33"/>
      <c r="AS300" s="33"/>
      <c r="AT300" s="33"/>
      <c r="AU300" s="33"/>
      <c r="AV300" s="33"/>
    </row>
    <row r="301" spans="27:48" x14ac:dyDescent="0.25"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3"/>
      <c r="AP301" s="33"/>
      <c r="AQ301" s="33"/>
      <c r="AR301" s="33"/>
      <c r="AS301" s="33"/>
      <c r="AT301" s="33"/>
      <c r="AU301" s="33"/>
      <c r="AV301" s="33"/>
    </row>
    <row r="302" spans="27:48" x14ac:dyDescent="0.25"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3"/>
      <c r="AP302" s="33"/>
      <c r="AQ302" s="33"/>
      <c r="AR302" s="33"/>
      <c r="AS302" s="33"/>
      <c r="AT302" s="33"/>
      <c r="AU302" s="33"/>
      <c r="AV302" s="33"/>
    </row>
    <row r="303" spans="27:48" x14ac:dyDescent="0.25"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3"/>
      <c r="AP303" s="33"/>
      <c r="AQ303" s="33"/>
      <c r="AR303" s="33"/>
      <c r="AS303" s="33"/>
      <c r="AT303" s="33"/>
      <c r="AU303" s="33"/>
      <c r="AV303" s="33"/>
    </row>
    <row r="304" spans="27:48" x14ac:dyDescent="0.25"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3"/>
      <c r="AP304" s="33"/>
      <c r="AQ304" s="33"/>
      <c r="AR304" s="33"/>
      <c r="AS304" s="33"/>
      <c r="AT304" s="33"/>
      <c r="AU304" s="33"/>
      <c r="AV304" s="33"/>
    </row>
    <row r="305" spans="27:48" x14ac:dyDescent="0.25"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3"/>
      <c r="AP305" s="33"/>
      <c r="AQ305" s="33"/>
      <c r="AR305" s="33"/>
      <c r="AS305" s="33"/>
      <c r="AT305" s="33"/>
      <c r="AU305" s="33"/>
      <c r="AV305" s="33"/>
    </row>
    <row r="306" spans="27:48" x14ac:dyDescent="0.25"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3"/>
      <c r="AP306" s="33"/>
      <c r="AQ306" s="33"/>
      <c r="AR306" s="33"/>
      <c r="AS306" s="33"/>
      <c r="AT306" s="33"/>
      <c r="AU306" s="33"/>
      <c r="AV306" s="33"/>
    </row>
    <row r="307" spans="27:48" x14ac:dyDescent="0.25"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3"/>
      <c r="AP307" s="33"/>
      <c r="AQ307" s="33"/>
      <c r="AR307" s="33"/>
      <c r="AS307" s="33"/>
      <c r="AT307" s="33"/>
      <c r="AU307" s="33"/>
      <c r="AV307" s="33"/>
    </row>
    <row r="308" spans="27:48" x14ac:dyDescent="0.25"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3"/>
      <c r="AP308" s="33"/>
      <c r="AQ308" s="33"/>
      <c r="AR308" s="33"/>
      <c r="AS308" s="33"/>
      <c r="AT308" s="33"/>
      <c r="AU308" s="33"/>
      <c r="AV308" s="33"/>
    </row>
    <row r="309" spans="27:48" x14ac:dyDescent="0.25"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3"/>
      <c r="AP309" s="33"/>
      <c r="AQ309" s="33"/>
      <c r="AR309" s="33"/>
      <c r="AS309" s="33"/>
      <c r="AT309" s="33"/>
      <c r="AU309" s="33"/>
      <c r="AV309" s="33"/>
    </row>
    <row r="310" spans="27:48" x14ac:dyDescent="0.25"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3"/>
      <c r="AP310" s="33"/>
      <c r="AQ310" s="33"/>
      <c r="AR310" s="33"/>
      <c r="AS310" s="33"/>
      <c r="AT310" s="33"/>
      <c r="AU310" s="33"/>
      <c r="AV310" s="33"/>
    </row>
    <row r="311" spans="27:48" x14ac:dyDescent="0.25"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3"/>
      <c r="AP311" s="33"/>
      <c r="AQ311" s="33"/>
      <c r="AR311" s="33"/>
      <c r="AS311" s="33"/>
      <c r="AT311" s="33"/>
      <c r="AU311" s="33"/>
      <c r="AV311" s="33"/>
    </row>
    <row r="312" spans="27:48" x14ac:dyDescent="0.25"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3"/>
      <c r="AP312" s="33"/>
      <c r="AQ312" s="33"/>
      <c r="AR312" s="33"/>
      <c r="AS312" s="33"/>
      <c r="AT312" s="33"/>
      <c r="AU312" s="33"/>
      <c r="AV312" s="33"/>
    </row>
    <row r="313" spans="27:48" x14ac:dyDescent="0.25"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3"/>
      <c r="AP313" s="33"/>
      <c r="AQ313" s="33"/>
      <c r="AR313" s="33"/>
      <c r="AS313" s="33"/>
      <c r="AT313" s="33"/>
      <c r="AU313" s="33"/>
      <c r="AV313" s="33"/>
    </row>
    <row r="314" spans="27:48" x14ac:dyDescent="0.25"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  <c r="AP314" s="33"/>
      <c r="AQ314" s="33"/>
      <c r="AR314" s="33"/>
      <c r="AS314" s="33"/>
      <c r="AT314" s="33"/>
      <c r="AU314" s="33"/>
      <c r="AV314" s="33"/>
    </row>
    <row r="315" spans="27:48" x14ac:dyDescent="0.25"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3"/>
      <c r="AP315" s="33"/>
      <c r="AQ315" s="33"/>
      <c r="AR315" s="33"/>
      <c r="AS315" s="33"/>
      <c r="AT315" s="33"/>
      <c r="AU315" s="33"/>
      <c r="AV315" s="33"/>
    </row>
    <row r="316" spans="27:48" x14ac:dyDescent="0.25"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3"/>
      <c r="AP316" s="33"/>
      <c r="AQ316" s="33"/>
      <c r="AR316" s="33"/>
      <c r="AS316" s="33"/>
      <c r="AT316" s="33"/>
      <c r="AU316" s="33"/>
      <c r="AV316" s="33"/>
    </row>
    <row r="317" spans="27:48" x14ac:dyDescent="0.25"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3"/>
      <c r="AP317" s="33"/>
      <c r="AQ317" s="33"/>
      <c r="AR317" s="33"/>
      <c r="AS317" s="33"/>
      <c r="AT317" s="33"/>
      <c r="AU317" s="33"/>
      <c r="AV317" s="33"/>
    </row>
    <row r="318" spans="27:48" x14ac:dyDescent="0.25"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3"/>
      <c r="AP318" s="33"/>
      <c r="AQ318" s="33"/>
      <c r="AR318" s="33"/>
      <c r="AS318" s="33"/>
      <c r="AT318" s="33"/>
      <c r="AU318" s="33"/>
      <c r="AV318" s="33"/>
    </row>
    <row r="319" spans="27:48" x14ac:dyDescent="0.25"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3"/>
      <c r="AP319" s="33"/>
      <c r="AQ319" s="33"/>
      <c r="AR319" s="33"/>
      <c r="AS319" s="33"/>
      <c r="AT319" s="33"/>
      <c r="AU319" s="33"/>
      <c r="AV319" s="33"/>
    </row>
    <row r="320" spans="27:48" x14ac:dyDescent="0.25"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  <c r="AP320" s="33"/>
      <c r="AQ320" s="33"/>
      <c r="AR320" s="33"/>
      <c r="AS320" s="33"/>
      <c r="AT320" s="33"/>
      <c r="AU320" s="33"/>
      <c r="AV320" s="33"/>
    </row>
    <row r="321" spans="27:48" x14ac:dyDescent="0.25"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3"/>
      <c r="AP321" s="33"/>
      <c r="AQ321" s="33"/>
      <c r="AR321" s="33"/>
      <c r="AS321" s="33"/>
      <c r="AT321" s="33"/>
      <c r="AU321" s="33"/>
      <c r="AV321" s="33"/>
    </row>
    <row r="322" spans="27:48" x14ac:dyDescent="0.25"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3"/>
      <c r="AP322" s="33"/>
      <c r="AQ322" s="33"/>
      <c r="AR322" s="33"/>
      <c r="AS322" s="33"/>
      <c r="AT322" s="33"/>
      <c r="AU322" s="33"/>
      <c r="AV322" s="33"/>
    </row>
    <row r="323" spans="27:48" x14ac:dyDescent="0.25"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3"/>
      <c r="AP323" s="33"/>
      <c r="AQ323" s="33"/>
      <c r="AR323" s="33"/>
      <c r="AS323" s="33"/>
      <c r="AT323" s="33"/>
      <c r="AU323" s="33"/>
      <c r="AV323" s="33"/>
    </row>
    <row r="324" spans="27:48" x14ac:dyDescent="0.25"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3"/>
      <c r="AP324" s="33"/>
      <c r="AQ324" s="33"/>
      <c r="AR324" s="33"/>
      <c r="AS324" s="33"/>
      <c r="AT324" s="33"/>
      <c r="AU324" s="33"/>
      <c r="AV324" s="33"/>
    </row>
    <row r="325" spans="27:48" x14ac:dyDescent="0.25"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3"/>
      <c r="AP325" s="33"/>
      <c r="AQ325" s="33"/>
      <c r="AR325" s="33"/>
      <c r="AS325" s="33"/>
      <c r="AT325" s="33"/>
      <c r="AU325" s="33"/>
      <c r="AV325" s="33"/>
    </row>
    <row r="326" spans="27:48" x14ac:dyDescent="0.25"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3"/>
      <c r="AP326" s="33"/>
      <c r="AQ326" s="33"/>
      <c r="AR326" s="33"/>
      <c r="AS326" s="33"/>
      <c r="AT326" s="33"/>
      <c r="AU326" s="33"/>
      <c r="AV326" s="33"/>
    </row>
    <row r="327" spans="27:48" x14ac:dyDescent="0.25"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3"/>
      <c r="AP327" s="33"/>
      <c r="AQ327" s="33"/>
      <c r="AR327" s="33"/>
      <c r="AS327" s="33"/>
      <c r="AT327" s="33"/>
      <c r="AU327" s="33"/>
      <c r="AV327" s="33"/>
    </row>
    <row r="328" spans="27:48" x14ac:dyDescent="0.25"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3"/>
      <c r="AP328" s="33"/>
      <c r="AQ328" s="33"/>
      <c r="AR328" s="33"/>
      <c r="AS328" s="33"/>
      <c r="AT328" s="33"/>
      <c r="AU328" s="33"/>
      <c r="AV328" s="33"/>
    </row>
    <row r="329" spans="27:48" x14ac:dyDescent="0.25"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3"/>
      <c r="AP329" s="33"/>
      <c r="AQ329" s="33"/>
      <c r="AR329" s="33"/>
      <c r="AS329" s="33"/>
      <c r="AT329" s="33"/>
      <c r="AU329" s="33"/>
      <c r="AV329" s="33"/>
    </row>
    <row r="330" spans="27:48" x14ac:dyDescent="0.25"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3"/>
      <c r="AP330" s="33"/>
      <c r="AQ330" s="33"/>
      <c r="AR330" s="33"/>
      <c r="AS330" s="33"/>
      <c r="AT330" s="33"/>
      <c r="AU330" s="33"/>
      <c r="AV330" s="33"/>
    </row>
    <row r="331" spans="27:48" x14ac:dyDescent="0.25"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3"/>
      <c r="AP331" s="33"/>
      <c r="AQ331" s="33"/>
      <c r="AR331" s="33"/>
      <c r="AS331" s="33"/>
      <c r="AT331" s="33"/>
      <c r="AU331" s="33"/>
      <c r="AV331" s="33"/>
    </row>
    <row r="332" spans="27:48" x14ac:dyDescent="0.25"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3"/>
      <c r="AP332" s="33"/>
      <c r="AQ332" s="33"/>
      <c r="AR332" s="33"/>
      <c r="AS332" s="33"/>
      <c r="AT332" s="33"/>
      <c r="AU332" s="33"/>
      <c r="AV332" s="33"/>
    </row>
    <row r="333" spans="27:48" x14ac:dyDescent="0.25"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3"/>
      <c r="AP333" s="33"/>
      <c r="AQ333" s="33"/>
      <c r="AR333" s="33"/>
      <c r="AS333" s="33"/>
      <c r="AT333" s="33"/>
      <c r="AU333" s="33"/>
      <c r="AV333" s="33"/>
    </row>
    <row r="334" spans="27:48" x14ac:dyDescent="0.25"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3"/>
      <c r="AP334" s="33"/>
      <c r="AQ334" s="33"/>
      <c r="AR334" s="33"/>
      <c r="AS334" s="33"/>
      <c r="AT334" s="33"/>
      <c r="AU334" s="33"/>
      <c r="AV334" s="33"/>
    </row>
    <row r="335" spans="27:48" x14ac:dyDescent="0.25"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3"/>
      <c r="AP335" s="33"/>
      <c r="AQ335" s="33"/>
      <c r="AR335" s="33"/>
      <c r="AS335" s="33"/>
      <c r="AT335" s="33"/>
      <c r="AU335" s="33"/>
      <c r="AV335" s="33"/>
    </row>
    <row r="336" spans="27:48" x14ac:dyDescent="0.25"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3"/>
      <c r="AP336" s="33"/>
      <c r="AQ336" s="33"/>
      <c r="AR336" s="33"/>
      <c r="AS336" s="33"/>
      <c r="AT336" s="33"/>
      <c r="AU336" s="33"/>
      <c r="AV336" s="33"/>
    </row>
    <row r="337" spans="27:48" x14ac:dyDescent="0.25"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3"/>
      <c r="AP337" s="33"/>
      <c r="AQ337" s="33"/>
      <c r="AR337" s="33"/>
      <c r="AS337" s="33"/>
      <c r="AT337" s="33"/>
      <c r="AU337" s="33"/>
      <c r="AV337" s="33"/>
    </row>
    <row r="338" spans="27:48" x14ac:dyDescent="0.25"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3"/>
      <c r="AP338" s="33"/>
      <c r="AQ338" s="33"/>
      <c r="AR338" s="33"/>
      <c r="AS338" s="33"/>
      <c r="AT338" s="33"/>
      <c r="AU338" s="33"/>
      <c r="AV338" s="33"/>
    </row>
    <row r="339" spans="27:48" x14ac:dyDescent="0.25"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3"/>
      <c r="AP339" s="33"/>
      <c r="AQ339" s="33"/>
      <c r="AR339" s="33"/>
      <c r="AS339" s="33"/>
      <c r="AT339" s="33"/>
      <c r="AU339" s="33"/>
      <c r="AV339" s="33"/>
    </row>
    <row r="340" spans="27:48" x14ac:dyDescent="0.25"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3"/>
      <c r="AP340" s="33"/>
      <c r="AQ340" s="33"/>
      <c r="AR340" s="33"/>
      <c r="AS340" s="33"/>
      <c r="AT340" s="33"/>
      <c r="AU340" s="33"/>
      <c r="AV340" s="33"/>
    </row>
    <row r="341" spans="27:48" x14ac:dyDescent="0.25"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3"/>
      <c r="AP341" s="33"/>
      <c r="AQ341" s="33"/>
      <c r="AR341" s="33"/>
      <c r="AS341" s="33"/>
      <c r="AT341" s="33"/>
      <c r="AU341" s="33"/>
      <c r="AV341" s="33"/>
    </row>
    <row r="342" spans="27:48" x14ac:dyDescent="0.25"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3"/>
      <c r="AP342" s="33"/>
      <c r="AQ342" s="33"/>
      <c r="AR342" s="33"/>
      <c r="AS342" s="33"/>
      <c r="AT342" s="33"/>
      <c r="AU342" s="33"/>
      <c r="AV342" s="33"/>
    </row>
    <row r="343" spans="27:48" x14ac:dyDescent="0.25"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3"/>
      <c r="AP343" s="33"/>
      <c r="AQ343" s="33"/>
      <c r="AR343" s="33"/>
      <c r="AS343" s="33"/>
      <c r="AT343" s="33"/>
      <c r="AU343" s="33"/>
      <c r="AV343" s="33"/>
    </row>
    <row r="344" spans="27:48" x14ac:dyDescent="0.25"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3"/>
      <c r="AP344" s="33"/>
      <c r="AQ344" s="33"/>
      <c r="AR344" s="33"/>
      <c r="AS344" s="33"/>
      <c r="AT344" s="33"/>
      <c r="AU344" s="33"/>
      <c r="AV344" s="33"/>
    </row>
    <row r="345" spans="27:48" x14ac:dyDescent="0.25"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3"/>
      <c r="AP345" s="33"/>
      <c r="AQ345" s="33"/>
      <c r="AR345" s="33"/>
      <c r="AS345" s="33"/>
      <c r="AT345" s="33"/>
      <c r="AU345" s="33"/>
      <c r="AV345" s="33"/>
    </row>
    <row r="346" spans="27:48" x14ac:dyDescent="0.25"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3"/>
      <c r="AP346" s="33"/>
      <c r="AQ346" s="33"/>
      <c r="AR346" s="33"/>
      <c r="AS346" s="33"/>
      <c r="AT346" s="33"/>
      <c r="AU346" s="33"/>
      <c r="AV346" s="33"/>
    </row>
    <row r="347" spans="27:48" x14ac:dyDescent="0.25"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3"/>
      <c r="AP347" s="33"/>
      <c r="AQ347" s="33"/>
      <c r="AR347" s="33"/>
      <c r="AS347" s="33"/>
      <c r="AT347" s="33"/>
      <c r="AU347" s="33"/>
      <c r="AV347" s="33"/>
    </row>
    <row r="348" spans="27:48" x14ac:dyDescent="0.25"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3"/>
      <c r="AP348" s="33"/>
      <c r="AQ348" s="33"/>
      <c r="AR348" s="33"/>
      <c r="AS348" s="33"/>
      <c r="AT348" s="33"/>
      <c r="AU348" s="33"/>
      <c r="AV348" s="33"/>
    </row>
    <row r="349" spans="27:48" x14ac:dyDescent="0.25"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3"/>
      <c r="AP349" s="33"/>
      <c r="AQ349" s="33"/>
      <c r="AR349" s="33"/>
      <c r="AS349" s="33"/>
      <c r="AT349" s="33"/>
      <c r="AU349" s="33"/>
      <c r="AV349" s="33"/>
    </row>
    <row r="350" spans="27:48" x14ac:dyDescent="0.25"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3"/>
      <c r="AP350" s="33"/>
      <c r="AQ350" s="33"/>
      <c r="AR350" s="33"/>
      <c r="AS350" s="33"/>
      <c r="AT350" s="33"/>
      <c r="AU350" s="33"/>
      <c r="AV350" s="33"/>
    </row>
    <row r="351" spans="27:48" x14ac:dyDescent="0.25"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3"/>
      <c r="AP351" s="33"/>
      <c r="AQ351" s="33"/>
      <c r="AR351" s="33"/>
      <c r="AS351" s="33"/>
      <c r="AT351" s="33"/>
      <c r="AU351" s="33"/>
      <c r="AV351" s="33"/>
    </row>
    <row r="352" spans="27:48" x14ac:dyDescent="0.25"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3"/>
      <c r="AP352" s="33"/>
      <c r="AQ352" s="33"/>
      <c r="AR352" s="33"/>
      <c r="AS352" s="33"/>
      <c r="AT352" s="33"/>
      <c r="AU352" s="33"/>
      <c r="AV352" s="33"/>
    </row>
    <row r="353" spans="27:48" x14ac:dyDescent="0.25">
      <c r="AA353" s="33"/>
      <c r="AB353" s="33"/>
      <c r="AC353" s="33"/>
      <c r="AD353" s="33"/>
      <c r="AE353" s="33"/>
      <c r="AF353" s="33"/>
      <c r="AG353" s="33"/>
      <c r="AH353" s="33"/>
      <c r="AI353" s="33"/>
      <c r="AJ353" s="33"/>
      <c r="AK353" s="33"/>
      <c r="AL353" s="33"/>
      <c r="AM353" s="33"/>
      <c r="AN353" s="33"/>
      <c r="AO353" s="33"/>
      <c r="AP353" s="33"/>
      <c r="AQ353" s="33"/>
      <c r="AR353" s="33"/>
      <c r="AS353" s="33"/>
      <c r="AT353" s="33"/>
      <c r="AU353" s="33"/>
      <c r="AV353" s="33"/>
    </row>
    <row r="354" spans="27:48" x14ac:dyDescent="0.25">
      <c r="AA354" s="33"/>
      <c r="AB354" s="33"/>
      <c r="AC354" s="33"/>
      <c r="AD354" s="33"/>
      <c r="AE354" s="33"/>
      <c r="AF354" s="33"/>
      <c r="AG354" s="33"/>
      <c r="AH354" s="33"/>
      <c r="AI354" s="33"/>
      <c r="AJ354" s="33"/>
      <c r="AK354" s="33"/>
      <c r="AL354" s="33"/>
      <c r="AM354" s="33"/>
      <c r="AN354" s="33"/>
      <c r="AO354" s="33"/>
      <c r="AP354" s="33"/>
      <c r="AQ354" s="33"/>
      <c r="AR354" s="33"/>
      <c r="AS354" s="33"/>
      <c r="AT354" s="33"/>
      <c r="AU354" s="33"/>
      <c r="AV354" s="33"/>
    </row>
    <row r="355" spans="27:48" x14ac:dyDescent="0.25">
      <c r="AA355" s="33"/>
      <c r="AB355" s="33"/>
      <c r="AC355" s="33"/>
      <c r="AD355" s="33"/>
      <c r="AE355" s="33"/>
      <c r="AF355" s="33"/>
      <c r="AG355" s="33"/>
      <c r="AH355" s="33"/>
      <c r="AI355" s="33"/>
      <c r="AJ355" s="33"/>
      <c r="AK355" s="33"/>
      <c r="AL355" s="33"/>
      <c r="AM355" s="33"/>
      <c r="AN355" s="33"/>
      <c r="AO355" s="33"/>
      <c r="AP355" s="33"/>
      <c r="AQ355" s="33"/>
      <c r="AR355" s="33"/>
      <c r="AS355" s="33"/>
      <c r="AT355" s="33"/>
      <c r="AU355" s="33"/>
      <c r="AV355" s="33"/>
    </row>
    <row r="356" spans="27:48" x14ac:dyDescent="0.25">
      <c r="AA356" s="33"/>
      <c r="AB356" s="33"/>
      <c r="AC356" s="33"/>
      <c r="AD356" s="33"/>
      <c r="AE356" s="33"/>
      <c r="AF356" s="33"/>
      <c r="AG356" s="33"/>
      <c r="AH356" s="33"/>
      <c r="AI356" s="33"/>
      <c r="AJ356" s="33"/>
      <c r="AK356" s="33"/>
      <c r="AL356" s="33"/>
      <c r="AM356" s="33"/>
      <c r="AN356" s="33"/>
      <c r="AO356" s="33"/>
      <c r="AP356" s="33"/>
      <c r="AQ356" s="33"/>
      <c r="AR356" s="33"/>
      <c r="AS356" s="33"/>
      <c r="AT356" s="33"/>
      <c r="AU356" s="33"/>
      <c r="AV356" s="33"/>
    </row>
    <row r="357" spans="27:48" x14ac:dyDescent="0.25">
      <c r="AA357" s="33"/>
      <c r="AB357" s="33"/>
      <c r="AC357" s="33"/>
      <c r="AD357" s="33"/>
      <c r="AE357" s="33"/>
      <c r="AF357" s="33"/>
      <c r="AG357" s="33"/>
      <c r="AH357" s="33"/>
      <c r="AI357" s="33"/>
      <c r="AJ357" s="33"/>
      <c r="AK357" s="33"/>
      <c r="AL357" s="33"/>
      <c r="AM357" s="33"/>
      <c r="AN357" s="33"/>
      <c r="AO357" s="33"/>
      <c r="AP357" s="33"/>
      <c r="AQ357" s="33"/>
      <c r="AR357" s="33"/>
      <c r="AS357" s="33"/>
      <c r="AT357" s="33"/>
      <c r="AU357" s="33"/>
      <c r="AV357" s="33"/>
    </row>
    <row r="358" spans="27:48" x14ac:dyDescent="0.25">
      <c r="AA358" s="33"/>
      <c r="AB358" s="33"/>
      <c r="AC358" s="33"/>
      <c r="AD358" s="33"/>
      <c r="AE358" s="33"/>
      <c r="AF358" s="33"/>
      <c r="AG358" s="33"/>
      <c r="AH358" s="33"/>
      <c r="AI358" s="33"/>
      <c r="AJ358" s="33"/>
      <c r="AK358" s="33"/>
      <c r="AL358" s="33"/>
      <c r="AM358" s="33"/>
      <c r="AN358" s="33"/>
      <c r="AO358" s="33"/>
      <c r="AP358" s="33"/>
      <c r="AQ358" s="33"/>
      <c r="AR358" s="33"/>
      <c r="AS358" s="33"/>
      <c r="AT358" s="33"/>
      <c r="AU358" s="33"/>
      <c r="AV358" s="33"/>
    </row>
    <row r="359" spans="27:48" x14ac:dyDescent="0.25">
      <c r="AA359" s="33"/>
      <c r="AB359" s="33"/>
      <c r="AC359" s="33"/>
      <c r="AD359" s="33"/>
      <c r="AE359" s="33"/>
      <c r="AF359" s="33"/>
      <c r="AG359" s="33"/>
      <c r="AH359" s="33"/>
      <c r="AI359" s="33"/>
      <c r="AJ359" s="33"/>
      <c r="AK359" s="33"/>
      <c r="AL359" s="33"/>
      <c r="AM359" s="33"/>
      <c r="AN359" s="33"/>
      <c r="AO359" s="33"/>
      <c r="AP359" s="33"/>
      <c r="AQ359" s="33"/>
      <c r="AR359" s="33"/>
      <c r="AS359" s="33"/>
      <c r="AT359" s="33"/>
      <c r="AU359" s="33"/>
      <c r="AV359" s="33"/>
    </row>
    <row r="360" spans="27:48" x14ac:dyDescent="0.25">
      <c r="AA360" s="33"/>
      <c r="AB360" s="33"/>
      <c r="AC360" s="33"/>
      <c r="AD360" s="33"/>
      <c r="AE360" s="33"/>
      <c r="AF360" s="33"/>
      <c r="AG360" s="33"/>
      <c r="AH360" s="33"/>
      <c r="AI360" s="33"/>
      <c r="AJ360" s="33"/>
      <c r="AK360" s="33"/>
      <c r="AL360" s="33"/>
      <c r="AM360" s="33"/>
      <c r="AN360" s="33"/>
      <c r="AO360" s="33"/>
      <c r="AP360" s="33"/>
      <c r="AQ360" s="33"/>
      <c r="AR360" s="33"/>
      <c r="AS360" s="33"/>
      <c r="AT360" s="33"/>
      <c r="AU360" s="33"/>
      <c r="AV360" s="33"/>
    </row>
    <row r="361" spans="27:48" x14ac:dyDescent="0.25">
      <c r="AA361" s="33"/>
      <c r="AB361" s="33"/>
      <c r="AC361" s="33"/>
      <c r="AD361" s="33"/>
      <c r="AE361" s="33"/>
      <c r="AF361" s="33"/>
      <c r="AG361" s="33"/>
      <c r="AH361" s="33"/>
      <c r="AI361" s="33"/>
      <c r="AJ361" s="33"/>
      <c r="AK361" s="33"/>
      <c r="AL361" s="33"/>
      <c r="AM361" s="33"/>
      <c r="AN361" s="33"/>
      <c r="AO361" s="33"/>
      <c r="AP361" s="33"/>
      <c r="AQ361" s="33"/>
      <c r="AR361" s="33"/>
      <c r="AS361" s="33"/>
      <c r="AT361" s="33"/>
      <c r="AU361" s="33"/>
      <c r="AV361" s="33"/>
    </row>
    <row r="362" spans="27:48" x14ac:dyDescent="0.25">
      <c r="AA362" s="33"/>
      <c r="AB362" s="33"/>
      <c r="AC362" s="33"/>
      <c r="AD362" s="33"/>
      <c r="AE362" s="33"/>
      <c r="AF362" s="33"/>
      <c r="AG362" s="33"/>
      <c r="AH362" s="33"/>
      <c r="AI362" s="33"/>
      <c r="AJ362" s="33"/>
      <c r="AK362" s="33"/>
      <c r="AL362" s="33"/>
      <c r="AM362" s="33"/>
      <c r="AN362" s="33"/>
      <c r="AO362" s="33"/>
      <c r="AP362" s="33"/>
      <c r="AQ362" s="33"/>
      <c r="AR362" s="33"/>
      <c r="AS362" s="33"/>
      <c r="AT362" s="33"/>
      <c r="AU362" s="33"/>
      <c r="AV362" s="33"/>
    </row>
    <row r="363" spans="27:48" x14ac:dyDescent="0.25">
      <c r="AA363" s="33"/>
      <c r="AB363" s="33"/>
      <c r="AC363" s="33"/>
      <c r="AD363" s="33"/>
      <c r="AE363" s="33"/>
      <c r="AF363" s="33"/>
      <c r="AG363" s="33"/>
      <c r="AH363" s="33"/>
      <c r="AI363" s="33"/>
      <c r="AJ363" s="33"/>
      <c r="AK363" s="33"/>
      <c r="AL363" s="33"/>
      <c r="AM363" s="33"/>
      <c r="AN363" s="33"/>
      <c r="AO363" s="33"/>
      <c r="AP363" s="33"/>
      <c r="AQ363" s="33"/>
      <c r="AR363" s="33"/>
      <c r="AS363" s="33"/>
      <c r="AT363" s="33"/>
      <c r="AU363" s="33"/>
      <c r="AV363" s="33"/>
    </row>
    <row r="364" spans="27:48" x14ac:dyDescent="0.25">
      <c r="AA364" s="33"/>
      <c r="AB364" s="33"/>
      <c r="AC364" s="33"/>
      <c r="AD364" s="33"/>
      <c r="AE364" s="33"/>
      <c r="AF364" s="33"/>
      <c r="AG364" s="33"/>
      <c r="AH364" s="33"/>
      <c r="AI364" s="33"/>
      <c r="AJ364" s="33"/>
      <c r="AK364" s="33"/>
      <c r="AL364" s="33"/>
      <c r="AM364" s="33"/>
      <c r="AN364" s="33"/>
      <c r="AO364" s="33"/>
      <c r="AP364" s="33"/>
      <c r="AQ364" s="33"/>
      <c r="AR364" s="33"/>
      <c r="AS364" s="33"/>
      <c r="AT364" s="33"/>
      <c r="AU364" s="33"/>
      <c r="AV364" s="33"/>
    </row>
    <row r="365" spans="27:48" x14ac:dyDescent="0.25">
      <c r="AA365" s="33"/>
      <c r="AB365" s="33"/>
      <c r="AC365" s="33"/>
      <c r="AD365" s="33"/>
      <c r="AE365" s="33"/>
      <c r="AF365" s="33"/>
      <c r="AG365" s="33"/>
      <c r="AH365" s="33"/>
      <c r="AI365" s="33"/>
      <c r="AJ365" s="33"/>
      <c r="AK365" s="33"/>
      <c r="AL365" s="33"/>
      <c r="AM365" s="33"/>
      <c r="AN365" s="33"/>
      <c r="AO365" s="33"/>
      <c r="AP365" s="33"/>
      <c r="AQ365" s="33"/>
      <c r="AR365" s="33"/>
      <c r="AS365" s="33"/>
      <c r="AT365" s="33"/>
      <c r="AU365" s="33"/>
      <c r="AV365" s="33"/>
    </row>
    <row r="366" spans="27:48" x14ac:dyDescent="0.25">
      <c r="AA366" s="33"/>
      <c r="AB366" s="33"/>
      <c r="AC366" s="33"/>
      <c r="AD366" s="33"/>
      <c r="AE366" s="33"/>
      <c r="AF366" s="33"/>
      <c r="AG366" s="33"/>
      <c r="AH366" s="33"/>
      <c r="AI366" s="33"/>
      <c r="AJ366" s="33"/>
      <c r="AK366" s="33"/>
      <c r="AL366" s="33"/>
      <c r="AM366" s="33"/>
      <c r="AN366" s="33"/>
      <c r="AO366" s="33"/>
      <c r="AP366" s="33"/>
      <c r="AQ366" s="33"/>
      <c r="AR366" s="33"/>
      <c r="AS366" s="33"/>
      <c r="AT366" s="33"/>
      <c r="AU366" s="33"/>
      <c r="AV366" s="33"/>
    </row>
    <row r="367" spans="27:48" x14ac:dyDescent="0.25">
      <c r="AA367" s="33"/>
      <c r="AB367" s="33"/>
      <c r="AC367" s="33"/>
      <c r="AD367" s="33"/>
      <c r="AE367" s="33"/>
      <c r="AF367" s="33"/>
      <c r="AG367" s="33"/>
      <c r="AH367" s="33"/>
      <c r="AI367" s="33"/>
      <c r="AJ367" s="33"/>
      <c r="AK367" s="33"/>
      <c r="AL367" s="33"/>
      <c r="AM367" s="33"/>
      <c r="AN367" s="33"/>
      <c r="AO367" s="33"/>
      <c r="AP367" s="33"/>
      <c r="AQ367" s="33"/>
      <c r="AR367" s="33"/>
      <c r="AS367" s="33"/>
      <c r="AT367" s="33"/>
      <c r="AU367" s="33"/>
      <c r="AV367" s="33"/>
    </row>
    <row r="368" spans="27:48" x14ac:dyDescent="0.25">
      <c r="AA368" s="33"/>
      <c r="AB368" s="33"/>
      <c r="AC368" s="33"/>
      <c r="AD368" s="33"/>
      <c r="AE368" s="33"/>
      <c r="AF368" s="33"/>
      <c r="AG368" s="33"/>
      <c r="AH368" s="33"/>
      <c r="AI368" s="33"/>
      <c r="AJ368" s="33"/>
      <c r="AK368" s="33"/>
      <c r="AL368" s="33"/>
      <c r="AM368" s="33"/>
      <c r="AN368" s="33"/>
      <c r="AO368" s="33"/>
      <c r="AP368" s="33"/>
      <c r="AQ368" s="33"/>
      <c r="AR368" s="33"/>
      <c r="AS368" s="33"/>
      <c r="AT368" s="33"/>
      <c r="AU368" s="33"/>
      <c r="AV368" s="33"/>
    </row>
    <row r="369" spans="27:48" x14ac:dyDescent="0.25">
      <c r="AA369" s="33"/>
      <c r="AB369" s="33"/>
      <c r="AC369" s="33"/>
      <c r="AD369" s="33"/>
      <c r="AE369" s="33"/>
      <c r="AF369" s="33"/>
      <c r="AG369" s="33"/>
      <c r="AH369" s="33"/>
      <c r="AI369" s="33"/>
      <c r="AJ369" s="33"/>
      <c r="AK369" s="33"/>
      <c r="AL369" s="33"/>
      <c r="AM369" s="33"/>
      <c r="AN369" s="33"/>
      <c r="AO369" s="33"/>
      <c r="AP369" s="33"/>
      <c r="AQ369" s="33"/>
      <c r="AR369" s="33"/>
      <c r="AS369" s="33"/>
      <c r="AT369" s="33"/>
      <c r="AU369" s="33"/>
      <c r="AV369" s="33"/>
    </row>
    <row r="370" spans="27:48" x14ac:dyDescent="0.25">
      <c r="AA370" s="33"/>
      <c r="AB370" s="33"/>
      <c r="AC370" s="33"/>
      <c r="AD370" s="33"/>
      <c r="AE370" s="33"/>
      <c r="AF370" s="33"/>
      <c r="AG370" s="33"/>
      <c r="AH370" s="33"/>
      <c r="AI370" s="33"/>
      <c r="AJ370" s="33"/>
      <c r="AK370" s="33"/>
      <c r="AL370" s="33"/>
      <c r="AM370" s="33"/>
      <c r="AN370" s="33"/>
      <c r="AO370" s="33"/>
      <c r="AP370" s="33"/>
      <c r="AQ370" s="33"/>
      <c r="AR370" s="33"/>
      <c r="AS370" s="33"/>
      <c r="AT370" s="33"/>
      <c r="AU370" s="33"/>
      <c r="AV370" s="33"/>
    </row>
    <row r="371" spans="27:48" x14ac:dyDescent="0.25">
      <c r="AA371" s="33"/>
      <c r="AB371" s="33"/>
      <c r="AC371" s="33"/>
      <c r="AD371" s="33"/>
      <c r="AE371" s="33"/>
      <c r="AF371" s="33"/>
      <c r="AG371" s="33"/>
      <c r="AH371" s="33"/>
      <c r="AI371" s="33"/>
      <c r="AJ371" s="33"/>
      <c r="AK371" s="33"/>
      <c r="AL371" s="33"/>
      <c r="AM371" s="33"/>
      <c r="AN371" s="33"/>
      <c r="AO371" s="33"/>
      <c r="AP371" s="33"/>
      <c r="AQ371" s="33"/>
      <c r="AR371" s="33"/>
      <c r="AS371" s="33"/>
      <c r="AT371" s="33"/>
      <c r="AU371" s="33"/>
      <c r="AV371" s="33"/>
    </row>
    <row r="372" spans="27:48" x14ac:dyDescent="0.25">
      <c r="AA372" s="33"/>
      <c r="AB372" s="33"/>
      <c r="AC372" s="33"/>
      <c r="AD372" s="33"/>
      <c r="AE372" s="33"/>
      <c r="AF372" s="33"/>
      <c r="AG372" s="33"/>
      <c r="AH372" s="33"/>
      <c r="AI372" s="33"/>
      <c r="AJ372" s="33"/>
      <c r="AK372" s="33"/>
      <c r="AL372" s="33"/>
      <c r="AM372" s="33"/>
      <c r="AN372" s="33"/>
      <c r="AO372" s="33"/>
      <c r="AP372" s="33"/>
      <c r="AQ372" s="33"/>
      <c r="AR372" s="33"/>
      <c r="AS372" s="33"/>
      <c r="AT372" s="33"/>
      <c r="AU372" s="33"/>
      <c r="AV372" s="33"/>
    </row>
    <row r="373" spans="27:48" x14ac:dyDescent="0.25">
      <c r="AA373" s="33"/>
      <c r="AB373" s="33"/>
      <c r="AC373" s="33"/>
      <c r="AD373" s="33"/>
      <c r="AE373" s="33"/>
      <c r="AF373" s="33"/>
      <c r="AG373" s="33"/>
      <c r="AH373" s="33"/>
      <c r="AI373" s="33"/>
      <c r="AJ373" s="33"/>
      <c r="AK373" s="33"/>
      <c r="AL373" s="33"/>
      <c r="AM373" s="33"/>
      <c r="AN373" s="33"/>
      <c r="AO373" s="33"/>
      <c r="AP373" s="33"/>
      <c r="AQ373" s="33"/>
      <c r="AR373" s="33"/>
      <c r="AS373" s="33"/>
      <c r="AT373" s="33"/>
      <c r="AU373" s="33"/>
      <c r="AV373" s="33"/>
    </row>
    <row r="374" spans="27:48" x14ac:dyDescent="0.25">
      <c r="AA374" s="33"/>
      <c r="AB374" s="33"/>
      <c r="AC374" s="33"/>
      <c r="AD374" s="33"/>
      <c r="AE374" s="33"/>
      <c r="AF374" s="33"/>
      <c r="AG374" s="33"/>
      <c r="AH374" s="33"/>
      <c r="AI374" s="33"/>
      <c r="AJ374" s="33"/>
      <c r="AK374" s="33"/>
      <c r="AL374" s="33"/>
      <c r="AM374" s="33"/>
      <c r="AN374" s="33"/>
      <c r="AO374" s="33"/>
      <c r="AP374" s="33"/>
      <c r="AQ374" s="33"/>
      <c r="AR374" s="33"/>
      <c r="AS374" s="33"/>
      <c r="AT374" s="33"/>
      <c r="AU374" s="33"/>
      <c r="AV374" s="33"/>
    </row>
    <row r="375" spans="27:48" x14ac:dyDescent="0.25">
      <c r="AA375" s="33"/>
      <c r="AB375" s="33"/>
      <c r="AC375" s="33"/>
      <c r="AD375" s="33"/>
      <c r="AE375" s="33"/>
      <c r="AF375" s="33"/>
      <c r="AG375" s="33"/>
      <c r="AH375" s="33"/>
      <c r="AI375" s="33"/>
      <c r="AJ375" s="33"/>
      <c r="AK375" s="33"/>
      <c r="AL375" s="33"/>
      <c r="AM375" s="33"/>
      <c r="AN375" s="33"/>
      <c r="AO375" s="33"/>
      <c r="AP375" s="33"/>
      <c r="AQ375" s="33"/>
      <c r="AR375" s="33"/>
      <c r="AS375" s="33"/>
      <c r="AT375" s="33"/>
      <c r="AU375" s="33"/>
      <c r="AV375" s="33"/>
    </row>
    <row r="376" spans="27:48" x14ac:dyDescent="0.25">
      <c r="AA376" s="33"/>
      <c r="AB376" s="33"/>
      <c r="AC376" s="33"/>
      <c r="AD376" s="33"/>
      <c r="AE376" s="33"/>
      <c r="AF376" s="33"/>
      <c r="AG376" s="33"/>
      <c r="AH376" s="33"/>
      <c r="AI376" s="33"/>
      <c r="AJ376" s="33"/>
      <c r="AK376" s="33"/>
      <c r="AL376" s="33"/>
      <c r="AM376" s="33"/>
      <c r="AN376" s="33"/>
      <c r="AO376" s="33"/>
      <c r="AP376" s="33"/>
      <c r="AQ376" s="33"/>
      <c r="AR376" s="33"/>
      <c r="AS376" s="33"/>
      <c r="AT376" s="33"/>
      <c r="AU376" s="33"/>
      <c r="AV376" s="33"/>
    </row>
    <row r="377" spans="27:48" x14ac:dyDescent="0.25">
      <c r="AA377" s="33"/>
      <c r="AB377" s="33"/>
      <c r="AC377" s="33"/>
      <c r="AD377" s="33"/>
      <c r="AE377" s="33"/>
      <c r="AF377" s="33"/>
      <c r="AG377" s="33"/>
      <c r="AH377" s="33"/>
      <c r="AI377" s="33"/>
      <c r="AJ377" s="33"/>
      <c r="AK377" s="33"/>
      <c r="AL377" s="33"/>
      <c r="AM377" s="33"/>
      <c r="AN377" s="33"/>
      <c r="AO377" s="33"/>
      <c r="AP377" s="33"/>
      <c r="AQ377" s="33"/>
      <c r="AR377" s="33"/>
      <c r="AS377" s="33"/>
      <c r="AT377" s="33"/>
      <c r="AU377" s="33"/>
      <c r="AV377" s="33"/>
    </row>
    <row r="378" spans="27:48" x14ac:dyDescent="0.25">
      <c r="AA378" s="33"/>
      <c r="AB378" s="33"/>
      <c r="AC378" s="33"/>
      <c r="AD378" s="33"/>
      <c r="AE378" s="33"/>
      <c r="AF378" s="33"/>
      <c r="AG378" s="33"/>
      <c r="AH378" s="33"/>
      <c r="AI378" s="33"/>
      <c r="AJ378" s="33"/>
      <c r="AK378" s="33"/>
      <c r="AL378" s="33"/>
      <c r="AM378" s="33"/>
      <c r="AN378" s="33"/>
      <c r="AO378" s="33"/>
      <c r="AP378" s="33"/>
      <c r="AQ378" s="33"/>
      <c r="AR378" s="33"/>
      <c r="AS378" s="33"/>
      <c r="AT378" s="33"/>
      <c r="AU378" s="33"/>
      <c r="AV378" s="33"/>
    </row>
    <row r="379" spans="27:48" x14ac:dyDescent="0.25">
      <c r="AA379" s="33"/>
      <c r="AB379" s="33"/>
      <c r="AC379" s="33"/>
      <c r="AD379" s="33"/>
      <c r="AE379" s="33"/>
      <c r="AF379" s="33"/>
      <c r="AG379" s="33"/>
      <c r="AH379" s="33"/>
      <c r="AI379" s="33"/>
      <c r="AJ379" s="33"/>
      <c r="AK379" s="33"/>
      <c r="AL379" s="33"/>
      <c r="AM379" s="33"/>
      <c r="AN379" s="33"/>
      <c r="AO379" s="33"/>
      <c r="AP379" s="33"/>
      <c r="AQ379" s="33"/>
      <c r="AR379" s="33"/>
      <c r="AS379" s="33"/>
      <c r="AT379" s="33"/>
      <c r="AU379" s="33"/>
      <c r="AV379" s="33"/>
    </row>
    <row r="380" spans="27:48" x14ac:dyDescent="0.25">
      <c r="AA380" s="33"/>
      <c r="AB380" s="33"/>
      <c r="AC380" s="33"/>
      <c r="AD380" s="33"/>
      <c r="AE380" s="33"/>
      <c r="AF380" s="33"/>
      <c r="AG380" s="33"/>
      <c r="AH380" s="33"/>
      <c r="AI380" s="33"/>
      <c r="AJ380" s="33"/>
      <c r="AK380" s="33"/>
      <c r="AL380" s="33"/>
      <c r="AM380" s="33"/>
      <c r="AN380" s="33"/>
      <c r="AO380" s="33"/>
      <c r="AP380" s="33"/>
      <c r="AQ380" s="33"/>
      <c r="AR380" s="33"/>
      <c r="AS380" s="33"/>
      <c r="AT380" s="33"/>
      <c r="AU380" s="33"/>
      <c r="AV380" s="33"/>
    </row>
    <row r="381" spans="27:48" x14ac:dyDescent="0.25">
      <c r="AA381" s="33"/>
      <c r="AB381" s="33"/>
      <c r="AC381" s="33"/>
      <c r="AD381" s="33"/>
      <c r="AE381" s="33"/>
      <c r="AF381" s="33"/>
      <c r="AG381" s="33"/>
      <c r="AH381" s="33"/>
      <c r="AI381" s="33"/>
      <c r="AJ381" s="33"/>
      <c r="AK381" s="33"/>
      <c r="AL381" s="33"/>
      <c r="AM381" s="33"/>
      <c r="AN381" s="33"/>
      <c r="AO381" s="33"/>
      <c r="AP381" s="33"/>
      <c r="AQ381" s="33"/>
      <c r="AR381" s="33"/>
      <c r="AS381" s="33"/>
      <c r="AT381" s="33"/>
      <c r="AU381" s="33"/>
      <c r="AV381" s="33"/>
    </row>
    <row r="382" spans="27:48" x14ac:dyDescent="0.25">
      <c r="AA382" s="33"/>
      <c r="AB382" s="33"/>
      <c r="AC382" s="33"/>
      <c r="AD382" s="33"/>
      <c r="AE382" s="33"/>
      <c r="AF382" s="33"/>
      <c r="AG382" s="33"/>
      <c r="AH382" s="33"/>
      <c r="AI382" s="33"/>
      <c r="AJ382" s="33"/>
      <c r="AK382" s="33"/>
      <c r="AL382" s="33"/>
      <c r="AM382" s="33"/>
      <c r="AN382" s="33"/>
      <c r="AO382" s="33"/>
      <c r="AP382" s="33"/>
      <c r="AQ382" s="33"/>
      <c r="AR382" s="33"/>
      <c r="AS382" s="33"/>
      <c r="AT382" s="33"/>
      <c r="AU382" s="33"/>
      <c r="AV382" s="33"/>
    </row>
    <row r="383" spans="27:48" x14ac:dyDescent="0.25">
      <c r="AA383" s="33"/>
      <c r="AB383" s="33"/>
      <c r="AC383" s="33"/>
      <c r="AD383" s="33"/>
      <c r="AE383" s="33"/>
      <c r="AF383" s="33"/>
      <c r="AG383" s="33"/>
      <c r="AH383" s="33"/>
      <c r="AI383" s="33"/>
      <c r="AJ383" s="33"/>
      <c r="AK383" s="33"/>
      <c r="AL383" s="33"/>
      <c r="AM383" s="33"/>
      <c r="AN383" s="33"/>
      <c r="AO383" s="33"/>
      <c r="AP383" s="33"/>
      <c r="AQ383" s="33"/>
      <c r="AR383" s="33"/>
      <c r="AS383" s="33"/>
      <c r="AT383" s="33"/>
      <c r="AU383" s="33"/>
      <c r="AV383" s="33"/>
    </row>
    <row r="384" spans="27:48" x14ac:dyDescent="0.25">
      <c r="AA384" s="33"/>
      <c r="AB384" s="33"/>
      <c r="AC384" s="33"/>
      <c r="AD384" s="33"/>
      <c r="AE384" s="33"/>
      <c r="AF384" s="33"/>
      <c r="AG384" s="33"/>
      <c r="AH384" s="33"/>
      <c r="AI384" s="33"/>
      <c r="AJ384" s="33"/>
      <c r="AK384" s="33"/>
      <c r="AL384" s="33"/>
      <c r="AM384" s="33"/>
      <c r="AN384" s="33"/>
      <c r="AO384" s="33"/>
      <c r="AP384" s="33"/>
      <c r="AQ384" s="33"/>
      <c r="AR384" s="33"/>
      <c r="AS384" s="33"/>
      <c r="AT384" s="33"/>
      <c r="AU384" s="33"/>
      <c r="AV384" s="33"/>
    </row>
    <row r="385" spans="27:48" x14ac:dyDescent="0.25">
      <c r="AA385" s="33"/>
      <c r="AB385" s="33"/>
      <c r="AC385" s="33"/>
      <c r="AD385" s="33"/>
      <c r="AE385" s="33"/>
      <c r="AF385" s="33"/>
      <c r="AG385" s="33"/>
      <c r="AH385" s="33"/>
      <c r="AI385" s="33"/>
      <c r="AJ385" s="33"/>
      <c r="AK385" s="33"/>
      <c r="AL385" s="33"/>
      <c r="AM385" s="33"/>
      <c r="AN385" s="33"/>
      <c r="AO385" s="33"/>
      <c r="AP385" s="33"/>
      <c r="AQ385" s="33"/>
      <c r="AR385" s="33"/>
      <c r="AS385" s="33"/>
      <c r="AT385" s="33"/>
      <c r="AU385" s="33"/>
      <c r="AV385" s="33"/>
    </row>
    <row r="386" spans="27:48" x14ac:dyDescent="0.25">
      <c r="AA386" s="33"/>
      <c r="AB386" s="33"/>
      <c r="AC386" s="33"/>
      <c r="AD386" s="33"/>
      <c r="AE386" s="33"/>
      <c r="AF386" s="33"/>
      <c r="AG386" s="33"/>
      <c r="AH386" s="33"/>
      <c r="AI386" s="33"/>
      <c r="AJ386" s="33"/>
      <c r="AK386" s="33"/>
      <c r="AL386" s="33"/>
      <c r="AM386" s="33"/>
      <c r="AN386" s="33"/>
      <c r="AO386" s="33"/>
      <c r="AP386" s="33"/>
      <c r="AQ386" s="33"/>
      <c r="AR386" s="33"/>
      <c r="AS386" s="33"/>
      <c r="AT386" s="33"/>
      <c r="AU386" s="33"/>
      <c r="AV386" s="33"/>
    </row>
    <row r="387" spans="27:48" x14ac:dyDescent="0.25">
      <c r="AA387" s="33"/>
      <c r="AB387" s="33"/>
      <c r="AC387" s="33"/>
      <c r="AD387" s="33"/>
      <c r="AE387" s="33"/>
      <c r="AF387" s="33"/>
      <c r="AG387" s="33"/>
      <c r="AH387" s="33"/>
      <c r="AI387" s="33"/>
      <c r="AJ387" s="33"/>
      <c r="AK387" s="33"/>
      <c r="AL387" s="33"/>
      <c r="AM387" s="33"/>
      <c r="AN387" s="33"/>
      <c r="AO387" s="33"/>
      <c r="AP387" s="33"/>
      <c r="AQ387" s="33"/>
      <c r="AR387" s="33"/>
      <c r="AS387" s="33"/>
      <c r="AT387" s="33"/>
      <c r="AU387" s="33"/>
      <c r="AV387" s="33"/>
    </row>
    <row r="388" spans="27:48" x14ac:dyDescent="0.25">
      <c r="AA388" s="33"/>
      <c r="AB388" s="33"/>
      <c r="AC388" s="33"/>
      <c r="AD388" s="33"/>
      <c r="AE388" s="33"/>
      <c r="AF388" s="33"/>
      <c r="AG388" s="33"/>
      <c r="AH388" s="33"/>
      <c r="AI388" s="33"/>
      <c r="AJ388" s="33"/>
      <c r="AK388" s="33"/>
      <c r="AL388" s="33"/>
      <c r="AM388" s="33"/>
      <c r="AN388" s="33"/>
      <c r="AO388" s="33"/>
      <c r="AP388" s="33"/>
      <c r="AQ388" s="33"/>
      <c r="AR388" s="33"/>
      <c r="AS388" s="33"/>
      <c r="AT388" s="33"/>
      <c r="AU388" s="33"/>
      <c r="AV388" s="33"/>
    </row>
    <row r="389" spans="27:48" x14ac:dyDescent="0.25">
      <c r="AA389" s="33"/>
      <c r="AB389" s="33"/>
      <c r="AC389" s="33"/>
      <c r="AD389" s="33"/>
      <c r="AE389" s="33"/>
      <c r="AF389" s="33"/>
      <c r="AG389" s="33"/>
      <c r="AH389" s="33"/>
      <c r="AI389" s="33"/>
      <c r="AJ389" s="33"/>
      <c r="AK389" s="33"/>
      <c r="AL389" s="33"/>
      <c r="AM389" s="33"/>
      <c r="AN389" s="33"/>
      <c r="AO389" s="33"/>
      <c r="AP389" s="33"/>
      <c r="AQ389" s="33"/>
      <c r="AR389" s="33"/>
      <c r="AS389" s="33"/>
      <c r="AT389" s="33"/>
      <c r="AU389" s="33"/>
      <c r="AV389" s="33"/>
    </row>
    <row r="390" spans="27:48" x14ac:dyDescent="0.25">
      <c r="AA390" s="33"/>
      <c r="AB390" s="33"/>
      <c r="AC390" s="33"/>
      <c r="AD390" s="33"/>
      <c r="AE390" s="33"/>
      <c r="AF390" s="33"/>
      <c r="AG390" s="33"/>
      <c r="AH390" s="33"/>
      <c r="AI390" s="33"/>
      <c r="AJ390" s="33"/>
      <c r="AK390" s="33"/>
      <c r="AL390" s="33"/>
      <c r="AM390" s="33"/>
      <c r="AN390" s="33"/>
      <c r="AO390" s="33"/>
      <c r="AP390" s="33"/>
      <c r="AQ390" s="33"/>
      <c r="AR390" s="33"/>
      <c r="AS390" s="33"/>
      <c r="AT390" s="33"/>
      <c r="AU390" s="33"/>
      <c r="AV390" s="33"/>
    </row>
    <row r="391" spans="27:48" x14ac:dyDescent="0.25">
      <c r="AA391" s="33"/>
      <c r="AB391" s="33"/>
      <c r="AC391" s="33"/>
      <c r="AD391" s="33"/>
      <c r="AE391" s="33"/>
      <c r="AF391" s="33"/>
      <c r="AG391" s="33"/>
      <c r="AH391" s="33"/>
      <c r="AI391" s="33"/>
      <c r="AJ391" s="33"/>
      <c r="AK391" s="33"/>
      <c r="AL391" s="33"/>
      <c r="AM391" s="33"/>
      <c r="AN391" s="33"/>
      <c r="AO391" s="33"/>
      <c r="AP391" s="33"/>
      <c r="AQ391" s="33"/>
      <c r="AR391" s="33"/>
      <c r="AS391" s="33"/>
      <c r="AT391" s="33"/>
      <c r="AU391" s="33"/>
      <c r="AV391" s="33"/>
    </row>
    <row r="392" spans="27:48" x14ac:dyDescent="0.25">
      <c r="AA392" s="33"/>
      <c r="AB392" s="33"/>
      <c r="AC392" s="33"/>
      <c r="AD392" s="33"/>
      <c r="AE392" s="33"/>
      <c r="AF392" s="33"/>
      <c r="AG392" s="33"/>
      <c r="AH392" s="33"/>
      <c r="AI392" s="33"/>
      <c r="AJ392" s="33"/>
      <c r="AK392" s="33"/>
      <c r="AL392" s="33"/>
      <c r="AM392" s="33"/>
      <c r="AN392" s="33"/>
      <c r="AO392" s="33"/>
      <c r="AP392" s="33"/>
      <c r="AQ392" s="33"/>
      <c r="AR392" s="33"/>
      <c r="AS392" s="33"/>
      <c r="AT392" s="33"/>
      <c r="AU392" s="33"/>
      <c r="AV392" s="33"/>
    </row>
    <row r="393" spans="27:48" x14ac:dyDescent="0.25">
      <c r="AA393" s="33"/>
      <c r="AB393" s="33"/>
      <c r="AC393" s="33"/>
      <c r="AD393" s="33"/>
      <c r="AE393" s="33"/>
      <c r="AF393" s="33"/>
      <c r="AG393" s="33"/>
      <c r="AH393" s="33"/>
      <c r="AI393" s="33"/>
      <c r="AJ393" s="33"/>
      <c r="AK393" s="33"/>
      <c r="AL393" s="33"/>
      <c r="AM393" s="33"/>
      <c r="AN393" s="33"/>
      <c r="AO393" s="33"/>
      <c r="AP393" s="33"/>
      <c r="AQ393" s="33"/>
      <c r="AR393" s="33"/>
      <c r="AS393" s="33"/>
      <c r="AT393" s="33"/>
      <c r="AU393" s="33"/>
      <c r="AV393" s="33"/>
    </row>
    <row r="394" spans="27:48" x14ac:dyDescent="0.25">
      <c r="AA394" s="33"/>
      <c r="AB394" s="33"/>
      <c r="AC394" s="33"/>
      <c r="AD394" s="33"/>
      <c r="AE394" s="33"/>
      <c r="AF394" s="33"/>
      <c r="AG394" s="33"/>
      <c r="AH394" s="33"/>
      <c r="AI394" s="33"/>
      <c r="AJ394" s="33"/>
      <c r="AK394" s="33"/>
      <c r="AL394" s="33"/>
      <c r="AM394" s="33"/>
      <c r="AN394" s="33"/>
      <c r="AO394" s="33"/>
      <c r="AP394" s="33"/>
      <c r="AQ394" s="33"/>
      <c r="AR394" s="33"/>
      <c r="AS394" s="33"/>
      <c r="AT394" s="33"/>
      <c r="AU394" s="33"/>
      <c r="AV394" s="33"/>
    </row>
    <row r="395" spans="27:48" x14ac:dyDescent="0.25">
      <c r="AA395" s="33"/>
      <c r="AB395" s="33"/>
      <c r="AC395" s="33"/>
      <c r="AD395" s="33"/>
      <c r="AE395" s="33"/>
      <c r="AF395" s="33"/>
      <c r="AG395" s="33"/>
      <c r="AH395" s="33"/>
      <c r="AI395" s="33"/>
      <c r="AJ395" s="33"/>
      <c r="AK395" s="33"/>
      <c r="AL395" s="33"/>
      <c r="AM395" s="33"/>
      <c r="AN395" s="33"/>
      <c r="AO395" s="33"/>
      <c r="AP395" s="33"/>
      <c r="AQ395" s="33"/>
      <c r="AR395" s="33"/>
      <c r="AS395" s="33"/>
      <c r="AT395" s="33"/>
      <c r="AU395" s="33"/>
      <c r="AV395" s="33"/>
    </row>
    <row r="396" spans="27:48" x14ac:dyDescent="0.25">
      <c r="AA396" s="33"/>
      <c r="AB396" s="33"/>
      <c r="AC396" s="33"/>
      <c r="AD396" s="33"/>
      <c r="AE396" s="33"/>
      <c r="AF396" s="33"/>
      <c r="AG396" s="33"/>
      <c r="AH396" s="33"/>
      <c r="AI396" s="33"/>
      <c r="AJ396" s="33"/>
      <c r="AK396" s="33"/>
      <c r="AL396" s="33"/>
      <c r="AM396" s="33"/>
      <c r="AN396" s="33"/>
      <c r="AO396" s="33"/>
      <c r="AP396" s="33"/>
      <c r="AQ396" s="33"/>
      <c r="AR396" s="33"/>
      <c r="AS396" s="33"/>
      <c r="AT396" s="33"/>
      <c r="AU396" s="33"/>
      <c r="AV396" s="33"/>
    </row>
    <row r="397" spans="27:48" x14ac:dyDescent="0.25">
      <c r="AA397" s="33"/>
      <c r="AB397" s="33"/>
      <c r="AC397" s="33"/>
      <c r="AD397" s="33"/>
      <c r="AE397" s="33"/>
      <c r="AF397" s="33"/>
      <c r="AG397" s="33"/>
      <c r="AH397" s="33"/>
      <c r="AI397" s="33"/>
      <c r="AJ397" s="33"/>
      <c r="AK397" s="33"/>
      <c r="AL397" s="33"/>
      <c r="AM397" s="33"/>
      <c r="AN397" s="33"/>
      <c r="AO397" s="33"/>
      <c r="AP397" s="33"/>
      <c r="AQ397" s="33"/>
      <c r="AR397" s="33"/>
      <c r="AS397" s="33"/>
      <c r="AT397" s="33"/>
      <c r="AU397" s="33"/>
      <c r="AV397" s="33"/>
    </row>
    <row r="398" spans="27:48" x14ac:dyDescent="0.25">
      <c r="AA398" s="33"/>
      <c r="AB398" s="33"/>
      <c r="AC398" s="33"/>
      <c r="AD398" s="33"/>
      <c r="AE398" s="33"/>
      <c r="AF398" s="33"/>
      <c r="AG398" s="33"/>
      <c r="AH398" s="33"/>
      <c r="AI398" s="33"/>
      <c r="AJ398" s="33"/>
      <c r="AK398" s="33"/>
      <c r="AL398" s="33"/>
      <c r="AM398" s="33"/>
      <c r="AN398" s="33"/>
      <c r="AO398" s="33"/>
      <c r="AP398" s="33"/>
      <c r="AQ398" s="33"/>
      <c r="AR398" s="33"/>
      <c r="AS398" s="33"/>
      <c r="AT398" s="33"/>
      <c r="AU398" s="33"/>
      <c r="AV398" s="33"/>
    </row>
    <row r="399" spans="27:48" x14ac:dyDescent="0.25">
      <c r="AA399" s="33"/>
      <c r="AB399" s="33"/>
      <c r="AC399" s="33"/>
      <c r="AD399" s="33"/>
      <c r="AE399" s="33"/>
      <c r="AF399" s="33"/>
      <c r="AG399" s="33"/>
      <c r="AH399" s="33"/>
      <c r="AI399" s="33"/>
      <c r="AJ399" s="33"/>
      <c r="AK399" s="33"/>
      <c r="AL399" s="33"/>
      <c r="AM399" s="33"/>
      <c r="AN399" s="33"/>
      <c r="AO399" s="33"/>
      <c r="AP399" s="33"/>
      <c r="AQ399" s="33"/>
      <c r="AR399" s="33"/>
      <c r="AS399" s="33"/>
      <c r="AT399" s="33"/>
      <c r="AU399" s="33"/>
      <c r="AV399" s="33"/>
    </row>
    <row r="400" spans="27:48" x14ac:dyDescent="0.25">
      <c r="AA400" s="33"/>
      <c r="AB400" s="33"/>
      <c r="AC400" s="33"/>
      <c r="AD400" s="33"/>
      <c r="AE400" s="33"/>
      <c r="AF400" s="33"/>
      <c r="AG400" s="33"/>
      <c r="AH400" s="33"/>
      <c r="AI400" s="33"/>
      <c r="AJ400" s="33"/>
      <c r="AK400" s="33"/>
      <c r="AL400" s="33"/>
      <c r="AM400" s="33"/>
      <c r="AN400" s="33"/>
      <c r="AO400" s="33"/>
      <c r="AP400" s="33"/>
      <c r="AQ400" s="33"/>
      <c r="AR400" s="33"/>
      <c r="AS400" s="33"/>
      <c r="AT400" s="33"/>
      <c r="AU400" s="33"/>
      <c r="AV400" s="33"/>
    </row>
    <row r="401" spans="27:48" x14ac:dyDescent="0.25">
      <c r="AA401" s="33"/>
      <c r="AB401" s="33"/>
      <c r="AC401" s="33"/>
      <c r="AD401" s="33"/>
      <c r="AE401" s="33"/>
      <c r="AF401" s="33"/>
      <c r="AG401" s="33"/>
      <c r="AH401" s="33"/>
      <c r="AI401" s="33"/>
      <c r="AJ401" s="33"/>
      <c r="AK401" s="33"/>
      <c r="AL401" s="33"/>
      <c r="AM401" s="33"/>
      <c r="AN401" s="33"/>
      <c r="AO401" s="33"/>
      <c r="AP401" s="33"/>
      <c r="AQ401" s="33"/>
      <c r="AR401" s="33"/>
      <c r="AS401" s="33"/>
      <c r="AT401" s="33"/>
      <c r="AU401" s="33"/>
      <c r="AV401" s="33"/>
    </row>
    <row r="402" spans="27:48" x14ac:dyDescent="0.25">
      <c r="AA402" s="33"/>
      <c r="AB402" s="33"/>
      <c r="AC402" s="33"/>
      <c r="AD402" s="33"/>
      <c r="AE402" s="33"/>
      <c r="AF402" s="33"/>
      <c r="AG402" s="33"/>
      <c r="AH402" s="33"/>
      <c r="AI402" s="33"/>
      <c r="AJ402" s="33"/>
      <c r="AK402" s="33"/>
      <c r="AL402" s="33"/>
      <c r="AM402" s="33"/>
      <c r="AN402" s="33"/>
      <c r="AO402" s="33"/>
      <c r="AP402" s="33"/>
      <c r="AQ402" s="33"/>
      <c r="AR402" s="33"/>
      <c r="AS402" s="33"/>
      <c r="AT402" s="33"/>
      <c r="AU402" s="33"/>
      <c r="AV402" s="33"/>
    </row>
    <row r="403" spans="27:48" x14ac:dyDescent="0.25">
      <c r="AA403" s="33"/>
      <c r="AB403" s="33"/>
      <c r="AC403" s="33"/>
      <c r="AD403" s="33"/>
      <c r="AE403" s="33"/>
      <c r="AF403" s="33"/>
      <c r="AG403" s="33"/>
      <c r="AH403" s="33"/>
      <c r="AI403" s="33"/>
      <c r="AJ403" s="33"/>
      <c r="AK403" s="33"/>
      <c r="AL403" s="33"/>
      <c r="AM403" s="33"/>
      <c r="AN403" s="33"/>
      <c r="AO403" s="33"/>
      <c r="AP403" s="33"/>
      <c r="AQ403" s="33"/>
      <c r="AR403" s="33"/>
      <c r="AS403" s="33"/>
      <c r="AT403" s="33"/>
      <c r="AU403" s="33"/>
      <c r="AV403" s="33"/>
    </row>
    <row r="404" spans="27:48" x14ac:dyDescent="0.25">
      <c r="AA404" s="33"/>
      <c r="AB404" s="33"/>
      <c r="AC404" s="33"/>
      <c r="AD404" s="33"/>
      <c r="AE404" s="33"/>
      <c r="AF404" s="33"/>
      <c r="AG404" s="33"/>
      <c r="AH404" s="33"/>
      <c r="AI404" s="33"/>
      <c r="AJ404" s="33"/>
      <c r="AK404" s="33"/>
      <c r="AL404" s="33"/>
      <c r="AM404" s="33"/>
      <c r="AN404" s="33"/>
      <c r="AO404" s="33"/>
      <c r="AP404" s="33"/>
      <c r="AQ404" s="33"/>
      <c r="AR404" s="33"/>
      <c r="AS404" s="33"/>
      <c r="AT404" s="33"/>
      <c r="AU404" s="33"/>
      <c r="AV404" s="33"/>
    </row>
    <row r="405" spans="27:48" x14ac:dyDescent="0.25">
      <c r="AA405" s="33"/>
      <c r="AB405" s="33"/>
      <c r="AC405" s="33"/>
      <c r="AD405" s="33"/>
      <c r="AE405" s="33"/>
      <c r="AF405" s="33"/>
      <c r="AG405" s="33"/>
      <c r="AH405" s="33"/>
      <c r="AI405" s="33"/>
      <c r="AJ405" s="33"/>
      <c r="AK405" s="33"/>
      <c r="AL405" s="33"/>
      <c r="AM405" s="33"/>
      <c r="AN405" s="33"/>
      <c r="AO405" s="33"/>
      <c r="AP405" s="33"/>
      <c r="AQ405" s="33"/>
      <c r="AR405" s="33"/>
      <c r="AS405" s="33"/>
      <c r="AT405" s="33"/>
      <c r="AU405" s="33"/>
      <c r="AV405" s="33"/>
    </row>
    <row r="406" spans="27:48" x14ac:dyDescent="0.25">
      <c r="AA406" s="33"/>
      <c r="AB406" s="33"/>
      <c r="AC406" s="33"/>
      <c r="AD406" s="33"/>
      <c r="AE406" s="33"/>
      <c r="AF406" s="33"/>
      <c r="AG406" s="33"/>
      <c r="AH406" s="33"/>
      <c r="AI406" s="33"/>
      <c r="AJ406" s="33"/>
      <c r="AK406" s="33"/>
      <c r="AL406" s="33"/>
      <c r="AM406" s="33"/>
      <c r="AN406" s="33"/>
      <c r="AO406" s="33"/>
      <c r="AP406" s="33"/>
      <c r="AQ406" s="33"/>
      <c r="AR406" s="33"/>
      <c r="AS406" s="33"/>
      <c r="AT406" s="33"/>
      <c r="AU406" s="33"/>
      <c r="AV406" s="33"/>
    </row>
    <row r="407" spans="27:48" x14ac:dyDescent="0.25">
      <c r="AA407" s="33"/>
      <c r="AB407" s="33"/>
      <c r="AC407" s="33"/>
      <c r="AD407" s="33"/>
      <c r="AE407" s="33"/>
      <c r="AF407" s="33"/>
      <c r="AG407" s="33"/>
      <c r="AH407" s="33"/>
      <c r="AI407" s="33"/>
      <c r="AJ407" s="33"/>
      <c r="AK407" s="33"/>
      <c r="AL407" s="33"/>
      <c r="AM407" s="33"/>
      <c r="AN407" s="33"/>
      <c r="AO407" s="33"/>
      <c r="AP407" s="33"/>
      <c r="AQ407" s="33"/>
      <c r="AR407" s="33"/>
      <c r="AS407" s="33"/>
      <c r="AT407" s="33"/>
      <c r="AU407" s="33"/>
      <c r="AV407" s="33"/>
    </row>
    <row r="408" spans="27:48" x14ac:dyDescent="0.25">
      <c r="AA408" s="33"/>
      <c r="AB408" s="33"/>
      <c r="AC408" s="33"/>
      <c r="AD408" s="33"/>
      <c r="AE408" s="33"/>
      <c r="AF408" s="33"/>
      <c r="AG408" s="33"/>
      <c r="AH408" s="33"/>
      <c r="AI408" s="33"/>
      <c r="AJ408" s="33"/>
      <c r="AK408" s="33"/>
      <c r="AL408" s="33"/>
      <c r="AM408" s="33"/>
      <c r="AN408" s="33"/>
      <c r="AO408" s="33"/>
      <c r="AP408" s="33"/>
      <c r="AQ408" s="33"/>
      <c r="AR408" s="33"/>
      <c r="AS408" s="33"/>
      <c r="AT408" s="33"/>
      <c r="AU408" s="33"/>
      <c r="AV408" s="33"/>
    </row>
    <row r="409" spans="27:48" x14ac:dyDescent="0.25">
      <c r="AA409" s="33"/>
      <c r="AB409" s="33"/>
      <c r="AC409" s="33"/>
      <c r="AD409" s="33"/>
      <c r="AE409" s="33"/>
      <c r="AF409" s="33"/>
      <c r="AG409" s="33"/>
      <c r="AH409" s="33"/>
      <c r="AI409" s="33"/>
      <c r="AJ409" s="33"/>
      <c r="AK409" s="33"/>
      <c r="AL409" s="33"/>
      <c r="AM409" s="33"/>
      <c r="AN409" s="33"/>
      <c r="AO409" s="33"/>
      <c r="AP409" s="33"/>
      <c r="AQ409" s="33"/>
      <c r="AR409" s="33"/>
      <c r="AS409" s="33"/>
      <c r="AT409" s="33"/>
      <c r="AU409" s="33"/>
      <c r="AV409" s="33"/>
    </row>
    <row r="410" spans="27:48" x14ac:dyDescent="0.25">
      <c r="AA410" s="33"/>
      <c r="AB410" s="33"/>
      <c r="AC410" s="33"/>
      <c r="AD410" s="33"/>
      <c r="AE410" s="33"/>
      <c r="AF410" s="33"/>
      <c r="AG410" s="33"/>
      <c r="AH410" s="33"/>
      <c r="AI410" s="33"/>
      <c r="AJ410" s="33"/>
      <c r="AK410" s="33"/>
      <c r="AL410" s="33"/>
      <c r="AM410" s="33"/>
      <c r="AN410" s="33"/>
      <c r="AO410" s="33"/>
      <c r="AP410" s="33"/>
      <c r="AQ410" s="33"/>
      <c r="AR410" s="33"/>
      <c r="AS410" s="33"/>
      <c r="AT410" s="33"/>
      <c r="AU410" s="33"/>
      <c r="AV410" s="33"/>
    </row>
    <row r="411" spans="27:48" x14ac:dyDescent="0.25">
      <c r="AA411" s="33"/>
      <c r="AB411" s="33"/>
      <c r="AC411" s="33"/>
      <c r="AD411" s="33"/>
      <c r="AE411" s="33"/>
      <c r="AF411" s="33"/>
      <c r="AG411" s="33"/>
      <c r="AH411" s="33"/>
      <c r="AI411" s="33"/>
      <c r="AJ411" s="33"/>
      <c r="AK411" s="33"/>
      <c r="AL411" s="33"/>
      <c r="AM411" s="33"/>
      <c r="AN411" s="33"/>
      <c r="AO411" s="33"/>
      <c r="AP411" s="33"/>
      <c r="AQ411" s="33"/>
      <c r="AR411" s="33"/>
      <c r="AS411" s="33"/>
      <c r="AT411" s="33"/>
      <c r="AU411" s="33"/>
      <c r="AV411" s="33"/>
    </row>
    <row r="412" spans="27:48" x14ac:dyDescent="0.25">
      <c r="AA412" s="33"/>
      <c r="AB412" s="33"/>
      <c r="AC412" s="33"/>
      <c r="AD412" s="33"/>
      <c r="AE412" s="33"/>
      <c r="AF412" s="33"/>
      <c r="AG412" s="33"/>
      <c r="AH412" s="33"/>
      <c r="AI412" s="33"/>
      <c r="AJ412" s="33"/>
      <c r="AK412" s="33"/>
      <c r="AL412" s="33"/>
      <c r="AM412" s="33"/>
      <c r="AN412" s="33"/>
      <c r="AO412" s="33"/>
      <c r="AP412" s="33"/>
      <c r="AQ412" s="33"/>
      <c r="AR412" s="33"/>
      <c r="AS412" s="33"/>
      <c r="AT412" s="33"/>
      <c r="AU412" s="33"/>
      <c r="AV412" s="33"/>
    </row>
    <row r="413" spans="27:48" x14ac:dyDescent="0.25">
      <c r="AA413" s="33"/>
      <c r="AB413" s="33"/>
      <c r="AC413" s="33"/>
      <c r="AD413" s="33"/>
      <c r="AE413" s="33"/>
      <c r="AF413" s="33"/>
      <c r="AG413" s="33"/>
      <c r="AH413" s="33"/>
      <c r="AI413" s="33"/>
      <c r="AJ413" s="33"/>
      <c r="AK413" s="33"/>
      <c r="AL413" s="33"/>
      <c r="AM413" s="33"/>
      <c r="AN413" s="33"/>
      <c r="AO413" s="33"/>
      <c r="AP413" s="33"/>
      <c r="AQ413" s="33"/>
      <c r="AR413" s="33"/>
      <c r="AS413" s="33"/>
      <c r="AT413" s="33"/>
      <c r="AU413" s="33"/>
      <c r="AV413" s="33"/>
    </row>
    <row r="414" spans="27:48" x14ac:dyDescent="0.25">
      <c r="AA414" s="33"/>
      <c r="AB414" s="33"/>
      <c r="AC414" s="33"/>
      <c r="AD414" s="33"/>
      <c r="AE414" s="33"/>
      <c r="AF414" s="33"/>
      <c r="AG414" s="33"/>
      <c r="AH414" s="33"/>
      <c r="AI414" s="33"/>
      <c r="AJ414" s="33"/>
      <c r="AK414" s="33"/>
      <c r="AL414" s="33"/>
      <c r="AM414" s="33"/>
      <c r="AN414" s="33"/>
      <c r="AO414" s="33"/>
      <c r="AP414" s="33"/>
      <c r="AQ414" s="33"/>
      <c r="AR414" s="33"/>
      <c r="AS414" s="33"/>
      <c r="AT414" s="33"/>
      <c r="AU414" s="33"/>
      <c r="AV414" s="33"/>
    </row>
    <row r="415" spans="27:48" x14ac:dyDescent="0.25">
      <c r="AA415" s="33"/>
      <c r="AB415" s="33"/>
      <c r="AC415" s="33"/>
      <c r="AD415" s="33"/>
      <c r="AE415" s="33"/>
      <c r="AF415" s="33"/>
      <c r="AG415" s="33"/>
      <c r="AH415" s="33"/>
      <c r="AI415" s="33"/>
      <c r="AJ415" s="33"/>
      <c r="AK415" s="33"/>
      <c r="AL415" s="33"/>
      <c r="AM415" s="33"/>
      <c r="AN415" s="33"/>
      <c r="AO415" s="33"/>
      <c r="AP415" s="33"/>
      <c r="AQ415" s="33"/>
      <c r="AR415" s="33"/>
      <c r="AS415" s="33"/>
      <c r="AT415" s="33"/>
      <c r="AU415" s="33"/>
      <c r="AV415" s="33"/>
    </row>
    <row r="416" spans="27:48" x14ac:dyDescent="0.25">
      <c r="AA416" s="33"/>
      <c r="AB416" s="33"/>
      <c r="AC416" s="33"/>
      <c r="AD416" s="33"/>
      <c r="AE416" s="33"/>
      <c r="AF416" s="33"/>
      <c r="AG416" s="33"/>
      <c r="AH416" s="33"/>
      <c r="AI416" s="33"/>
      <c r="AJ416" s="33"/>
      <c r="AK416" s="33"/>
      <c r="AL416" s="33"/>
      <c r="AM416" s="33"/>
      <c r="AN416" s="33"/>
      <c r="AO416" s="33"/>
      <c r="AP416" s="33"/>
      <c r="AQ416" s="33"/>
      <c r="AR416" s="33"/>
      <c r="AS416" s="33"/>
      <c r="AT416" s="33"/>
      <c r="AU416" s="33"/>
      <c r="AV416" s="33"/>
    </row>
    <row r="417" spans="27:48" x14ac:dyDescent="0.25">
      <c r="AA417" s="33"/>
      <c r="AB417" s="33"/>
      <c r="AC417" s="33"/>
      <c r="AD417" s="33"/>
      <c r="AE417" s="33"/>
      <c r="AF417" s="33"/>
      <c r="AG417" s="33"/>
      <c r="AH417" s="33"/>
      <c r="AI417" s="33"/>
      <c r="AJ417" s="33"/>
      <c r="AK417" s="33"/>
      <c r="AL417" s="33"/>
      <c r="AM417" s="33"/>
      <c r="AN417" s="33"/>
      <c r="AO417" s="33"/>
      <c r="AP417" s="33"/>
      <c r="AQ417" s="33"/>
      <c r="AR417" s="33"/>
      <c r="AS417" s="33"/>
      <c r="AT417" s="33"/>
      <c r="AU417" s="33"/>
      <c r="AV417" s="33"/>
    </row>
    <row r="418" spans="27:48" x14ac:dyDescent="0.25">
      <c r="AA418" s="33"/>
      <c r="AB418" s="33"/>
      <c r="AC418" s="33"/>
      <c r="AD418" s="33"/>
      <c r="AE418" s="33"/>
      <c r="AF418" s="33"/>
      <c r="AG418" s="33"/>
      <c r="AH418" s="33"/>
      <c r="AI418" s="33"/>
      <c r="AJ418" s="33"/>
      <c r="AK418" s="33"/>
      <c r="AL418" s="33"/>
      <c r="AM418" s="33"/>
      <c r="AN418" s="33"/>
      <c r="AO418" s="33"/>
      <c r="AP418" s="33"/>
      <c r="AQ418" s="33"/>
      <c r="AR418" s="33"/>
      <c r="AS418" s="33"/>
      <c r="AT418" s="33"/>
      <c r="AU418" s="33"/>
      <c r="AV418" s="33"/>
    </row>
    <row r="419" spans="27:48" x14ac:dyDescent="0.25">
      <c r="AA419" s="33"/>
      <c r="AB419" s="33"/>
      <c r="AC419" s="33"/>
      <c r="AD419" s="33"/>
      <c r="AE419" s="33"/>
      <c r="AF419" s="33"/>
      <c r="AG419" s="33"/>
      <c r="AH419" s="33"/>
      <c r="AI419" s="33"/>
      <c r="AJ419" s="33"/>
      <c r="AK419" s="33"/>
      <c r="AL419" s="33"/>
      <c r="AM419" s="33"/>
      <c r="AN419" s="33"/>
      <c r="AO419" s="33"/>
      <c r="AP419" s="33"/>
      <c r="AQ419" s="33"/>
      <c r="AR419" s="33"/>
      <c r="AS419" s="33"/>
      <c r="AT419" s="33"/>
      <c r="AU419" s="33"/>
      <c r="AV419" s="33"/>
    </row>
    <row r="420" spans="27:48" x14ac:dyDescent="0.25">
      <c r="AA420" s="33"/>
      <c r="AB420" s="33"/>
      <c r="AC420" s="33"/>
      <c r="AD420" s="33"/>
      <c r="AE420" s="33"/>
      <c r="AF420" s="33"/>
      <c r="AG420" s="33"/>
      <c r="AH420" s="33"/>
      <c r="AI420" s="33"/>
      <c r="AJ420" s="33"/>
      <c r="AK420" s="33"/>
      <c r="AL420" s="33"/>
      <c r="AM420" s="33"/>
      <c r="AN420" s="33"/>
      <c r="AO420" s="33"/>
      <c r="AP420" s="33"/>
      <c r="AQ420" s="33"/>
      <c r="AR420" s="33"/>
      <c r="AS420" s="33"/>
      <c r="AT420" s="33"/>
      <c r="AU420" s="33"/>
      <c r="AV420" s="33"/>
    </row>
    <row r="421" spans="27:48" x14ac:dyDescent="0.25">
      <c r="AA421" s="33"/>
      <c r="AB421" s="33"/>
      <c r="AC421" s="33"/>
      <c r="AD421" s="33"/>
      <c r="AE421" s="33"/>
      <c r="AF421" s="33"/>
      <c r="AG421" s="33"/>
      <c r="AH421" s="33"/>
      <c r="AI421" s="33"/>
      <c r="AJ421" s="33"/>
      <c r="AK421" s="33"/>
      <c r="AL421" s="33"/>
      <c r="AM421" s="33"/>
      <c r="AN421" s="33"/>
      <c r="AO421" s="33"/>
      <c r="AP421" s="33"/>
      <c r="AQ421" s="33"/>
      <c r="AR421" s="33"/>
      <c r="AS421" s="33"/>
      <c r="AT421" s="33"/>
      <c r="AU421" s="33"/>
      <c r="AV421" s="33"/>
    </row>
    <row r="422" spans="27:48" x14ac:dyDescent="0.25">
      <c r="AA422" s="33"/>
      <c r="AB422" s="33"/>
      <c r="AC422" s="33"/>
      <c r="AD422" s="33"/>
      <c r="AE422" s="33"/>
      <c r="AF422" s="33"/>
      <c r="AG422" s="33"/>
      <c r="AH422" s="33"/>
      <c r="AI422" s="33"/>
      <c r="AJ422" s="33"/>
      <c r="AK422" s="33"/>
      <c r="AL422" s="33"/>
      <c r="AM422" s="33"/>
      <c r="AN422" s="33"/>
      <c r="AO422" s="33"/>
      <c r="AP422" s="33"/>
      <c r="AQ422" s="33"/>
      <c r="AR422" s="33"/>
      <c r="AS422" s="33"/>
      <c r="AT422" s="33"/>
      <c r="AU422" s="33"/>
      <c r="AV422" s="33"/>
    </row>
    <row r="423" spans="27:48" x14ac:dyDescent="0.25">
      <c r="AA423" s="33"/>
      <c r="AB423" s="33"/>
      <c r="AC423" s="33"/>
      <c r="AD423" s="33"/>
      <c r="AE423" s="33"/>
      <c r="AF423" s="33"/>
      <c r="AG423" s="33"/>
      <c r="AH423" s="33"/>
      <c r="AI423" s="33"/>
      <c r="AJ423" s="33"/>
      <c r="AK423" s="33"/>
      <c r="AL423" s="33"/>
      <c r="AM423" s="33"/>
      <c r="AN423" s="33"/>
      <c r="AO423" s="33"/>
      <c r="AP423" s="33"/>
      <c r="AQ423" s="33"/>
      <c r="AR423" s="33"/>
      <c r="AS423" s="33"/>
      <c r="AT423" s="33"/>
      <c r="AU423" s="33"/>
      <c r="AV423" s="33"/>
    </row>
    <row r="424" spans="27:48" x14ac:dyDescent="0.25">
      <c r="AA424" s="33"/>
      <c r="AB424" s="33"/>
      <c r="AC424" s="33"/>
      <c r="AD424" s="33"/>
      <c r="AE424" s="33"/>
      <c r="AF424" s="33"/>
      <c r="AG424" s="33"/>
      <c r="AH424" s="33"/>
      <c r="AI424" s="33"/>
      <c r="AJ424" s="33"/>
      <c r="AK424" s="33"/>
      <c r="AL424" s="33"/>
      <c r="AM424" s="33"/>
      <c r="AN424" s="33"/>
      <c r="AO424" s="33"/>
      <c r="AP424" s="33"/>
      <c r="AQ424" s="33"/>
      <c r="AR424" s="33"/>
      <c r="AS424" s="33"/>
      <c r="AT424" s="33"/>
      <c r="AU424" s="33"/>
      <c r="AV424" s="33"/>
    </row>
    <row r="425" spans="27:48" x14ac:dyDescent="0.25">
      <c r="AA425" s="33"/>
      <c r="AB425" s="33"/>
      <c r="AC425" s="33"/>
      <c r="AD425" s="33"/>
      <c r="AE425" s="33"/>
      <c r="AF425" s="33"/>
      <c r="AG425" s="33"/>
      <c r="AH425" s="33"/>
      <c r="AI425" s="33"/>
      <c r="AJ425" s="33"/>
      <c r="AK425" s="33"/>
      <c r="AL425" s="33"/>
      <c r="AM425" s="33"/>
      <c r="AN425" s="33"/>
      <c r="AO425" s="33"/>
      <c r="AP425" s="33"/>
      <c r="AQ425" s="33"/>
      <c r="AR425" s="33"/>
      <c r="AS425" s="33"/>
      <c r="AT425" s="33"/>
      <c r="AU425" s="33"/>
      <c r="AV425" s="33"/>
    </row>
    <row r="426" spans="27:48" x14ac:dyDescent="0.25">
      <c r="AA426" s="33"/>
      <c r="AB426" s="33"/>
      <c r="AC426" s="33"/>
      <c r="AD426" s="33"/>
      <c r="AE426" s="33"/>
      <c r="AF426" s="33"/>
      <c r="AG426" s="33"/>
      <c r="AH426" s="33"/>
      <c r="AI426" s="33"/>
      <c r="AJ426" s="33"/>
      <c r="AK426" s="33"/>
      <c r="AL426" s="33"/>
      <c r="AM426" s="33"/>
      <c r="AN426" s="33"/>
      <c r="AO426" s="33"/>
      <c r="AP426" s="33"/>
      <c r="AQ426" s="33"/>
      <c r="AR426" s="33"/>
      <c r="AS426" s="33"/>
      <c r="AT426" s="33"/>
      <c r="AU426" s="33"/>
      <c r="AV426" s="33"/>
    </row>
    <row r="427" spans="27:48" x14ac:dyDescent="0.25">
      <c r="AA427" s="33"/>
      <c r="AB427" s="33"/>
      <c r="AC427" s="33"/>
      <c r="AD427" s="33"/>
      <c r="AE427" s="33"/>
      <c r="AF427" s="33"/>
      <c r="AG427" s="33"/>
      <c r="AH427" s="33"/>
      <c r="AI427" s="33"/>
      <c r="AJ427" s="33"/>
      <c r="AK427" s="33"/>
      <c r="AL427" s="33"/>
      <c r="AM427" s="33"/>
      <c r="AN427" s="33"/>
      <c r="AO427" s="33"/>
      <c r="AP427" s="33"/>
      <c r="AQ427" s="33"/>
      <c r="AR427" s="33"/>
      <c r="AS427" s="33"/>
      <c r="AT427" s="33"/>
      <c r="AU427" s="33"/>
      <c r="AV427" s="33"/>
    </row>
    <row r="428" spans="27:48" x14ac:dyDescent="0.25">
      <c r="AA428" s="33"/>
      <c r="AB428" s="33"/>
      <c r="AC428" s="33"/>
      <c r="AD428" s="33"/>
      <c r="AE428" s="33"/>
      <c r="AF428" s="33"/>
      <c r="AG428" s="33"/>
      <c r="AH428" s="33"/>
      <c r="AI428" s="33"/>
      <c r="AJ428" s="33"/>
      <c r="AK428" s="33"/>
      <c r="AL428" s="33"/>
      <c r="AM428" s="33"/>
      <c r="AN428" s="33"/>
      <c r="AO428" s="33"/>
      <c r="AP428" s="33"/>
      <c r="AQ428" s="33"/>
      <c r="AR428" s="33"/>
      <c r="AS428" s="33"/>
      <c r="AT428" s="33"/>
      <c r="AU428" s="33"/>
      <c r="AV428" s="33"/>
    </row>
    <row r="429" spans="27:48" x14ac:dyDescent="0.25">
      <c r="AA429" s="33"/>
      <c r="AB429" s="33"/>
      <c r="AC429" s="33"/>
      <c r="AD429" s="33"/>
      <c r="AE429" s="33"/>
      <c r="AF429" s="33"/>
      <c r="AG429" s="33"/>
      <c r="AH429" s="33"/>
      <c r="AI429" s="33"/>
      <c r="AJ429" s="33"/>
      <c r="AK429" s="33"/>
      <c r="AL429" s="33"/>
      <c r="AM429" s="33"/>
      <c r="AN429" s="33"/>
      <c r="AO429" s="33"/>
      <c r="AP429" s="33"/>
      <c r="AQ429" s="33"/>
      <c r="AR429" s="33"/>
      <c r="AS429" s="33"/>
      <c r="AT429" s="33"/>
      <c r="AU429" s="33"/>
      <c r="AV429" s="33"/>
    </row>
    <row r="430" spans="27:48" x14ac:dyDescent="0.25">
      <c r="AA430" s="33"/>
      <c r="AB430" s="33"/>
      <c r="AC430" s="33"/>
      <c r="AD430" s="33"/>
      <c r="AE430" s="33"/>
      <c r="AF430" s="33"/>
      <c r="AG430" s="33"/>
      <c r="AH430" s="33"/>
      <c r="AI430" s="33"/>
      <c r="AJ430" s="33"/>
      <c r="AK430" s="33"/>
      <c r="AL430" s="33"/>
      <c r="AM430" s="33"/>
      <c r="AN430" s="33"/>
      <c r="AO430" s="33"/>
      <c r="AP430" s="33"/>
      <c r="AQ430" s="33"/>
      <c r="AR430" s="33"/>
      <c r="AS430" s="33"/>
      <c r="AT430" s="33"/>
      <c r="AU430" s="33"/>
      <c r="AV430" s="33"/>
    </row>
    <row r="431" spans="27:48" x14ac:dyDescent="0.25">
      <c r="AA431" s="33"/>
      <c r="AB431" s="33"/>
      <c r="AC431" s="33"/>
      <c r="AD431" s="33"/>
      <c r="AE431" s="33"/>
      <c r="AF431" s="33"/>
      <c r="AG431" s="33"/>
      <c r="AH431" s="33"/>
      <c r="AI431" s="33"/>
      <c r="AJ431" s="33"/>
      <c r="AK431" s="33"/>
      <c r="AL431" s="33"/>
      <c r="AM431" s="33"/>
      <c r="AN431" s="33"/>
      <c r="AO431" s="33"/>
      <c r="AP431" s="33"/>
      <c r="AQ431" s="33"/>
      <c r="AR431" s="33"/>
      <c r="AS431" s="33"/>
      <c r="AT431" s="33"/>
      <c r="AU431" s="33"/>
      <c r="AV431" s="33"/>
    </row>
    <row r="432" spans="27:48" x14ac:dyDescent="0.25">
      <c r="AA432" s="33"/>
      <c r="AB432" s="33"/>
      <c r="AC432" s="33"/>
      <c r="AD432" s="33"/>
      <c r="AE432" s="33"/>
      <c r="AF432" s="33"/>
      <c r="AG432" s="33"/>
      <c r="AH432" s="33"/>
      <c r="AI432" s="33"/>
      <c r="AJ432" s="33"/>
      <c r="AK432" s="33"/>
      <c r="AL432" s="33"/>
      <c r="AM432" s="33"/>
      <c r="AN432" s="33"/>
      <c r="AO432" s="33"/>
      <c r="AP432" s="33"/>
      <c r="AQ432" s="33"/>
      <c r="AR432" s="33"/>
      <c r="AS432" s="33"/>
      <c r="AT432" s="33"/>
      <c r="AU432" s="33"/>
      <c r="AV432" s="33"/>
    </row>
    <row r="433" spans="27:48" x14ac:dyDescent="0.25">
      <c r="AA433" s="33"/>
      <c r="AB433" s="33"/>
      <c r="AC433" s="33"/>
      <c r="AD433" s="33"/>
      <c r="AE433" s="33"/>
      <c r="AF433" s="33"/>
      <c r="AG433" s="33"/>
      <c r="AH433" s="33"/>
      <c r="AI433" s="33"/>
      <c r="AJ433" s="33"/>
      <c r="AK433" s="33"/>
      <c r="AL433" s="33"/>
      <c r="AM433" s="33"/>
      <c r="AN433" s="33"/>
      <c r="AO433" s="33"/>
      <c r="AP433" s="33"/>
      <c r="AQ433" s="33"/>
      <c r="AR433" s="33"/>
      <c r="AS433" s="33"/>
      <c r="AT433" s="33"/>
      <c r="AU433" s="33"/>
      <c r="AV433" s="33"/>
    </row>
    <row r="434" spans="27:48" x14ac:dyDescent="0.25">
      <c r="AA434" s="33"/>
      <c r="AB434" s="33"/>
      <c r="AC434" s="33"/>
      <c r="AD434" s="33"/>
      <c r="AE434" s="33"/>
      <c r="AF434" s="33"/>
      <c r="AG434" s="33"/>
      <c r="AH434" s="33"/>
      <c r="AI434" s="33"/>
      <c r="AJ434" s="33"/>
      <c r="AK434" s="33"/>
      <c r="AL434" s="33"/>
      <c r="AM434" s="33"/>
      <c r="AN434" s="33"/>
      <c r="AO434" s="33"/>
      <c r="AP434" s="33"/>
      <c r="AQ434" s="33"/>
      <c r="AR434" s="33"/>
      <c r="AS434" s="33"/>
      <c r="AT434" s="33"/>
      <c r="AU434" s="33"/>
      <c r="AV434" s="33"/>
    </row>
    <row r="435" spans="27:48" x14ac:dyDescent="0.25">
      <c r="AA435" s="33"/>
      <c r="AB435" s="33"/>
      <c r="AC435" s="33"/>
      <c r="AD435" s="33"/>
      <c r="AE435" s="33"/>
      <c r="AF435" s="33"/>
      <c r="AG435" s="33"/>
      <c r="AH435" s="33"/>
      <c r="AI435" s="33"/>
      <c r="AJ435" s="33"/>
      <c r="AK435" s="33"/>
      <c r="AL435" s="33"/>
      <c r="AM435" s="33"/>
      <c r="AN435" s="33"/>
      <c r="AO435" s="33"/>
      <c r="AP435" s="33"/>
      <c r="AQ435" s="33"/>
      <c r="AR435" s="33"/>
      <c r="AS435" s="33"/>
      <c r="AT435" s="33"/>
      <c r="AU435" s="33"/>
      <c r="AV435" s="33"/>
    </row>
    <row r="436" spans="27:48" x14ac:dyDescent="0.25">
      <c r="AA436" s="33"/>
      <c r="AB436" s="33"/>
      <c r="AC436" s="33"/>
      <c r="AD436" s="33"/>
      <c r="AE436" s="33"/>
      <c r="AF436" s="33"/>
      <c r="AG436" s="33"/>
      <c r="AH436" s="33"/>
      <c r="AI436" s="33"/>
      <c r="AJ436" s="33"/>
      <c r="AK436" s="33"/>
      <c r="AL436" s="33"/>
      <c r="AM436" s="33"/>
      <c r="AN436" s="33"/>
      <c r="AO436" s="33"/>
      <c r="AP436" s="33"/>
      <c r="AQ436" s="33"/>
      <c r="AR436" s="33"/>
      <c r="AS436" s="33"/>
      <c r="AT436" s="33"/>
      <c r="AU436" s="33"/>
      <c r="AV436" s="33"/>
    </row>
    <row r="437" spans="27:48" x14ac:dyDescent="0.25">
      <c r="AA437" s="33"/>
      <c r="AB437" s="33"/>
      <c r="AC437" s="33"/>
      <c r="AD437" s="33"/>
      <c r="AE437" s="33"/>
      <c r="AF437" s="33"/>
      <c r="AG437" s="33"/>
      <c r="AH437" s="33"/>
      <c r="AI437" s="33"/>
      <c r="AJ437" s="33"/>
      <c r="AK437" s="33"/>
      <c r="AL437" s="33"/>
      <c r="AM437" s="33"/>
      <c r="AN437" s="33"/>
      <c r="AO437" s="33"/>
      <c r="AP437" s="33"/>
      <c r="AQ437" s="33"/>
      <c r="AR437" s="33"/>
      <c r="AS437" s="33"/>
      <c r="AT437" s="33"/>
      <c r="AU437" s="33"/>
      <c r="AV437" s="33"/>
    </row>
    <row r="438" spans="27:48" x14ac:dyDescent="0.25">
      <c r="AA438" s="33"/>
      <c r="AB438" s="33"/>
      <c r="AC438" s="33"/>
      <c r="AD438" s="33"/>
      <c r="AE438" s="33"/>
      <c r="AF438" s="33"/>
      <c r="AG438" s="33"/>
      <c r="AH438" s="33"/>
      <c r="AI438" s="33"/>
      <c r="AJ438" s="33"/>
      <c r="AK438" s="33"/>
      <c r="AL438" s="33"/>
      <c r="AM438" s="33"/>
      <c r="AN438" s="33"/>
      <c r="AO438" s="33"/>
      <c r="AP438" s="33"/>
      <c r="AQ438" s="33"/>
      <c r="AR438" s="33"/>
      <c r="AS438" s="33"/>
      <c r="AT438" s="33"/>
      <c r="AU438" s="33"/>
      <c r="AV438" s="33"/>
    </row>
    <row r="439" spans="27:48" x14ac:dyDescent="0.25">
      <c r="AA439" s="33"/>
      <c r="AB439" s="33"/>
      <c r="AC439" s="33"/>
      <c r="AD439" s="33"/>
      <c r="AE439" s="33"/>
      <c r="AF439" s="33"/>
      <c r="AG439" s="33"/>
      <c r="AH439" s="33"/>
      <c r="AI439" s="33"/>
      <c r="AJ439" s="33"/>
      <c r="AK439" s="33"/>
      <c r="AL439" s="33"/>
      <c r="AM439" s="33"/>
      <c r="AN439" s="33"/>
      <c r="AO439" s="33"/>
      <c r="AP439" s="33"/>
      <c r="AQ439" s="33"/>
      <c r="AR439" s="33"/>
      <c r="AS439" s="33"/>
      <c r="AT439" s="33"/>
      <c r="AU439" s="33"/>
      <c r="AV439" s="33"/>
    </row>
    <row r="440" spans="27:48" x14ac:dyDescent="0.25">
      <c r="AA440" s="33"/>
      <c r="AB440" s="33"/>
      <c r="AC440" s="33"/>
      <c r="AD440" s="33"/>
      <c r="AE440" s="33"/>
      <c r="AF440" s="33"/>
      <c r="AG440" s="33"/>
      <c r="AH440" s="33"/>
      <c r="AI440" s="33"/>
      <c r="AJ440" s="33"/>
      <c r="AK440" s="33"/>
      <c r="AL440" s="33"/>
      <c r="AM440" s="33"/>
      <c r="AN440" s="33"/>
      <c r="AO440" s="33"/>
      <c r="AP440" s="33"/>
      <c r="AQ440" s="33"/>
      <c r="AR440" s="33"/>
      <c r="AS440" s="33"/>
      <c r="AT440" s="33"/>
      <c r="AU440" s="33"/>
      <c r="AV440" s="33"/>
    </row>
    <row r="441" spans="27:48" x14ac:dyDescent="0.25">
      <c r="AA441" s="33"/>
      <c r="AB441" s="33"/>
      <c r="AC441" s="33"/>
      <c r="AD441" s="33"/>
      <c r="AE441" s="33"/>
      <c r="AF441" s="33"/>
      <c r="AG441" s="33"/>
      <c r="AH441" s="33"/>
      <c r="AI441" s="33"/>
      <c r="AJ441" s="33"/>
      <c r="AK441" s="33"/>
      <c r="AL441" s="33"/>
      <c r="AM441" s="33"/>
      <c r="AN441" s="33"/>
      <c r="AO441" s="33"/>
      <c r="AP441" s="33"/>
      <c r="AQ441" s="33"/>
      <c r="AR441" s="33"/>
      <c r="AS441" s="33"/>
      <c r="AT441" s="33"/>
      <c r="AU441" s="33"/>
      <c r="AV441" s="33"/>
    </row>
    <row r="442" spans="27:48" x14ac:dyDescent="0.25">
      <c r="AA442" s="33"/>
      <c r="AB442" s="33"/>
      <c r="AC442" s="33"/>
      <c r="AD442" s="33"/>
      <c r="AE442" s="33"/>
      <c r="AF442" s="33"/>
      <c r="AG442" s="33"/>
      <c r="AH442" s="33"/>
      <c r="AI442" s="33"/>
      <c r="AJ442" s="33"/>
      <c r="AK442" s="33"/>
      <c r="AL442" s="33"/>
      <c r="AM442" s="33"/>
      <c r="AN442" s="33"/>
      <c r="AO442" s="33"/>
      <c r="AP442" s="33"/>
      <c r="AQ442" s="33"/>
      <c r="AR442" s="33"/>
      <c r="AS442" s="33"/>
      <c r="AT442" s="33"/>
      <c r="AU442" s="33"/>
      <c r="AV442" s="33"/>
    </row>
    <row r="443" spans="27:48" x14ac:dyDescent="0.25">
      <c r="AA443" s="33"/>
      <c r="AB443" s="33"/>
      <c r="AC443" s="33"/>
      <c r="AD443" s="33"/>
      <c r="AE443" s="33"/>
      <c r="AF443" s="33"/>
      <c r="AG443" s="33"/>
      <c r="AH443" s="33"/>
      <c r="AI443" s="33"/>
      <c r="AJ443" s="33"/>
      <c r="AK443" s="33"/>
      <c r="AL443" s="33"/>
      <c r="AM443" s="33"/>
      <c r="AN443" s="33"/>
      <c r="AO443" s="33"/>
      <c r="AP443" s="33"/>
      <c r="AQ443" s="33"/>
      <c r="AR443" s="33"/>
      <c r="AS443" s="33"/>
      <c r="AT443" s="33"/>
      <c r="AU443" s="33"/>
      <c r="AV443" s="33"/>
    </row>
    <row r="444" spans="27:48" x14ac:dyDescent="0.25">
      <c r="AA444" s="33"/>
      <c r="AB444" s="33"/>
      <c r="AC444" s="33"/>
      <c r="AD444" s="33"/>
      <c r="AE444" s="33"/>
      <c r="AF444" s="33"/>
      <c r="AG444" s="33"/>
      <c r="AH444" s="33"/>
      <c r="AI444" s="33"/>
      <c r="AJ444" s="33"/>
      <c r="AK444" s="33"/>
      <c r="AL444" s="33"/>
      <c r="AM444" s="33"/>
      <c r="AN444" s="33"/>
      <c r="AO444" s="33"/>
      <c r="AP444" s="33"/>
      <c r="AQ444" s="33"/>
      <c r="AR444" s="33"/>
      <c r="AS444" s="33"/>
      <c r="AT444" s="33"/>
      <c r="AU444" s="33"/>
      <c r="AV444" s="33"/>
    </row>
    <row r="445" spans="27:48" x14ac:dyDescent="0.25">
      <c r="AA445" s="33"/>
      <c r="AB445" s="33"/>
      <c r="AC445" s="33"/>
      <c r="AD445" s="33"/>
      <c r="AE445" s="33"/>
      <c r="AF445" s="33"/>
      <c r="AG445" s="33"/>
      <c r="AH445" s="33"/>
      <c r="AI445" s="33"/>
      <c r="AJ445" s="33"/>
      <c r="AK445" s="33"/>
      <c r="AL445" s="33"/>
      <c r="AM445" s="33"/>
      <c r="AN445" s="33"/>
      <c r="AO445" s="33"/>
      <c r="AP445" s="33"/>
      <c r="AQ445" s="33"/>
      <c r="AR445" s="33"/>
      <c r="AS445" s="33"/>
      <c r="AT445" s="33"/>
      <c r="AU445" s="33"/>
      <c r="AV445" s="33"/>
    </row>
    <row r="446" spans="27:48" x14ac:dyDescent="0.25">
      <c r="AA446" s="33"/>
      <c r="AB446" s="33"/>
      <c r="AC446" s="33"/>
      <c r="AD446" s="33"/>
      <c r="AE446" s="33"/>
      <c r="AF446" s="33"/>
      <c r="AG446" s="33"/>
      <c r="AH446" s="33"/>
      <c r="AI446" s="33"/>
      <c r="AJ446" s="33"/>
      <c r="AK446" s="33"/>
      <c r="AL446" s="33"/>
      <c r="AM446" s="33"/>
      <c r="AN446" s="33"/>
      <c r="AO446" s="33"/>
      <c r="AP446" s="33"/>
      <c r="AQ446" s="33"/>
      <c r="AR446" s="33"/>
      <c r="AS446" s="33"/>
      <c r="AT446" s="33"/>
      <c r="AU446" s="33"/>
      <c r="AV446" s="33"/>
    </row>
    <row r="447" spans="27:48" x14ac:dyDescent="0.25">
      <c r="AA447" s="33"/>
      <c r="AB447" s="33"/>
      <c r="AC447" s="33"/>
      <c r="AD447" s="33"/>
      <c r="AE447" s="33"/>
      <c r="AF447" s="33"/>
      <c r="AG447" s="33"/>
      <c r="AH447" s="33"/>
      <c r="AI447" s="33"/>
      <c r="AJ447" s="33"/>
      <c r="AK447" s="33"/>
      <c r="AL447" s="33"/>
      <c r="AM447" s="33"/>
      <c r="AN447" s="33"/>
      <c r="AO447" s="33"/>
      <c r="AP447" s="33"/>
      <c r="AQ447" s="33"/>
      <c r="AR447" s="33"/>
      <c r="AS447" s="33"/>
      <c r="AT447" s="33"/>
      <c r="AU447" s="33"/>
      <c r="AV447" s="33"/>
    </row>
    <row r="448" spans="27:48" x14ac:dyDescent="0.25">
      <c r="AA448" s="33"/>
      <c r="AB448" s="33"/>
      <c r="AC448" s="33"/>
      <c r="AD448" s="33"/>
      <c r="AE448" s="33"/>
      <c r="AF448" s="33"/>
      <c r="AG448" s="33"/>
      <c r="AH448" s="33"/>
      <c r="AI448" s="33"/>
      <c r="AJ448" s="33"/>
      <c r="AK448" s="33"/>
      <c r="AL448" s="33"/>
      <c r="AM448" s="33"/>
      <c r="AN448" s="33"/>
      <c r="AO448" s="33"/>
      <c r="AP448" s="33"/>
      <c r="AQ448" s="33"/>
      <c r="AR448" s="33"/>
      <c r="AS448" s="33"/>
      <c r="AT448" s="33"/>
      <c r="AU448" s="33"/>
      <c r="AV448" s="33"/>
    </row>
    <row r="449" spans="27:48" x14ac:dyDescent="0.25">
      <c r="AA449" s="33"/>
      <c r="AB449" s="33"/>
      <c r="AC449" s="33"/>
      <c r="AD449" s="33"/>
      <c r="AE449" s="33"/>
      <c r="AF449" s="33"/>
      <c r="AG449" s="33"/>
      <c r="AH449" s="33"/>
      <c r="AI449" s="33"/>
      <c r="AJ449" s="33"/>
      <c r="AK449" s="33"/>
      <c r="AL449" s="33"/>
      <c r="AM449" s="33"/>
      <c r="AN449" s="33"/>
      <c r="AO449" s="33"/>
      <c r="AP449" s="33"/>
      <c r="AQ449" s="33"/>
      <c r="AR449" s="33"/>
      <c r="AS449" s="33"/>
      <c r="AT449" s="33"/>
      <c r="AU449" s="33"/>
      <c r="AV449" s="33"/>
    </row>
    <row r="450" spans="27:48" x14ac:dyDescent="0.25">
      <c r="AA450" s="33"/>
      <c r="AB450" s="33"/>
      <c r="AC450" s="33"/>
      <c r="AD450" s="33"/>
      <c r="AE450" s="33"/>
      <c r="AF450" s="33"/>
      <c r="AG450" s="33"/>
      <c r="AH450" s="33"/>
      <c r="AI450" s="33"/>
      <c r="AJ450" s="33"/>
      <c r="AK450" s="33"/>
      <c r="AL450" s="33"/>
      <c r="AM450" s="33"/>
      <c r="AN450" s="33"/>
      <c r="AO450" s="33"/>
      <c r="AP450" s="33"/>
      <c r="AQ450" s="33"/>
      <c r="AR450" s="33"/>
      <c r="AS450" s="33"/>
      <c r="AT450" s="33"/>
      <c r="AU450" s="33"/>
      <c r="AV450" s="33"/>
    </row>
    <row r="451" spans="27:48" x14ac:dyDescent="0.25">
      <c r="AA451" s="33"/>
      <c r="AB451" s="33"/>
      <c r="AC451" s="33"/>
      <c r="AD451" s="33"/>
      <c r="AE451" s="33"/>
      <c r="AF451" s="33"/>
      <c r="AG451" s="33"/>
      <c r="AH451" s="33"/>
      <c r="AI451" s="33"/>
      <c r="AJ451" s="33"/>
      <c r="AK451" s="33"/>
      <c r="AL451" s="33"/>
      <c r="AM451" s="33"/>
      <c r="AN451" s="33"/>
      <c r="AO451" s="33"/>
      <c r="AP451" s="33"/>
      <c r="AQ451" s="33"/>
      <c r="AR451" s="33"/>
      <c r="AS451" s="33"/>
      <c r="AT451" s="33"/>
      <c r="AU451" s="33"/>
      <c r="AV451" s="33"/>
    </row>
    <row r="452" spans="27:48" x14ac:dyDescent="0.25">
      <c r="AA452" s="33"/>
      <c r="AB452" s="33"/>
      <c r="AC452" s="33"/>
      <c r="AD452" s="33"/>
      <c r="AE452" s="33"/>
      <c r="AF452" s="33"/>
      <c r="AG452" s="33"/>
      <c r="AH452" s="33"/>
      <c r="AI452" s="33"/>
      <c r="AJ452" s="33"/>
      <c r="AK452" s="33"/>
      <c r="AL452" s="33"/>
      <c r="AM452" s="33"/>
      <c r="AN452" s="33"/>
      <c r="AO452" s="33"/>
      <c r="AP452" s="33"/>
      <c r="AQ452" s="33"/>
      <c r="AR452" s="33"/>
      <c r="AS452" s="33"/>
      <c r="AT452" s="33"/>
      <c r="AU452" s="33"/>
      <c r="AV452" s="33"/>
    </row>
    <row r="453" spans="27:48" x14ac:dyDescent="0.25">
      <c r="AA453" s="33"/>
      <c r="AB453" s="33"/>
      <c r="AC453" s="33"/>
      <c r="AD453" s="33"/>
      <c r="AE453" s="33"/>
      <c r="AF453" s="33"/>
      <c r="AG453" s="33"/>
      <c r="AH453" s="33"/>
      <c r="AI453" s="33"/>
      <c r="AJ453" s="33"/>
      <c r="AK453" s="33"/>
      <c r="AL453" s="33"/>
      <c r="AM453" s="33"/>
      <c r="AN453" s="33"/>
      <c r="AO453" s="33"/>
      <c r="AP453" s="33"/>
      <c r="AQ453" s="33"/>
      <c r="AR453" s="33"/>
      <c r="AS453" s="33"/>
      <c r="AT453" s="33"/>
      <c r="AU453" s="33"/>
      <c r="AV453" s="33"/>
    </row>
    <row r="454" spans="27:48" x14ac:dyDescent="0.25">
      <c r="AA454" s="33"/>
      <c r="AB454" s="33"/>
      <c r="AC454" s="33"/>
      <c r="AD454" s="33"/>
      <c r="AE454" s="33"/>
      <c r="AF454" s="33"/>
      <c r="AG454" s="33"/>
      <c r="AH454" s="33"/>
      <c r="AI454" s="33"/>
      <c r="AJ454" s="33"/>
      <c r="AK454" s="33"/>
      <c r="AL454" s="33"/>
      <c r="AM454" s="33"/>
      <c r="AN454" s="33"/>
      <c r="AO454" s="33"/>
      <c r="AP454" s="33"/>
      <c r="AQ454" s="33"/>
      <c r="AR454" s="33"/>
      <c r="AS454" s="33"/>
      <c r="AT454" s="33"/>
      <c r="AU454" s="33"/>
      <c r="AV454" s="33"/>
    </row>
    <row r="455" spans="27:48" x14ac:dyDescent="0.25">
      <c r="AA455" s="33"/>
      <c r="AB455" s="33"/>
      <c r="AC455" s="33"/>
      <c r="AD455" s="33"/>
      <c r="AE455" s="33"/>
      <c r="AF455" s="33"/>
      <c r="AG455" s="33"/>
      <c r="AH455" s="33"/>
      <c r="AI455" s="33"/>
      <c r="AJ455" s="33"/>
      <c r="AK455" s="33"/>
      <c r="AL455" s="33"/>
      <c r="AM455" s="33"/>
      <c r="AN455" s="33"/>
      <c r="AO455" s="33"/>
      <c r="AP455" s="33"/>
      <c r="AQ455" s="33"/>
      <c r="AR455" s="33"/>
      <c r="AS455" s="33"/>
      <c r="AT455" s="33"/>
      <c r="AU455" s="33"/>
      <c r="AV455" s="33"/>
    </row>
    <row r="456" spans="27:48" x14ac:dyDescent="0.25">
      <c r="AA456" s="33"/>
      <c r="AB456" s="33"/>
      <c r="AC456" s="33"/>
      <c r="AD456" s="33"/>
      <c r="AE456" s="33"/>
      <c r="AF456" s="33"/>
      <c r="AG456" s="33"/>
      <c r="AH456" s="33"/>
      <c r="AI456" s="33"/>
      <c r="AJ456" s="33"/>
      <c r="AK456" s="33"/>
      <c r="AL456" s="33"/>
      <c r="AM456" s="33"/>
      <c r="AN456" s="33"/>
      <c r="AO456" s="33"/>
      <c r="AP456" s="33"/>
      <c r="AQ456" s="33"/>
      <c r="AR456" s="33"/>
      <c r="AS456" s="33"/>
      <c r="AT456" s="33"/>
      <c r="AU456" s="33"/>
      <c r="AV456" s="33"/>
    </row>
    <row r="457" spans="27:48" x14ac:dyDescent="0.25">
      <c r="AA457" s="33"/>
      <c r="AB457" s="33"/>
      <c r="AC457" s="33"/>
      <c r="AD457" s="33"/>
      <c r="AE457" s="33"/>
      <c r="AF457" s="33"/>
      <c r="AG457" s="33"/>
      <c r="AH457" s="33"/>
      <c r="AI457" s="33"/>
      <c r="AJ457" s="33"/>
      <c r="AK457" s="33"/>
      <c r="AL457" s="33"/>
      <c r="AM457" s="33"/>
      <c r="AN457" s="33"/>
      <c r="AO457" s="33"/>
      <c r="AP457" s="33"/>
      <c r="AQ457" s="33"/>
      <c r="AR457" s="33"/>
      <c r="AS457" s="33"/>
      <c r="AT457" s="33"/>
      <c r="AU457" s="33"/>
      <c r="AV457" s="33"/>
    </row>
    <row r="458" spans="27:48" x14ac:dyDescent="0.25">
      <c r="AA458" s="33"/>
      <c r="AB458" s="33"/>
      <c r="AC458" s="33"/>
      <c r="AD458" s="33"/>
      <c r="AE458" s="33"/>
      <c r="AF458" s="33"/>
      <c r="AG458" s="33"/>
      <c r="AH458" s="33"/>
      <c r="AI458" s="33"/>
      <c r="AJ458" s="33"/>
      <c r="AK458" s="33"/>
      <c r="AL458" s="33"/>
      <c r="AM458" s="33"/>
      <c r="AN458" s="33"/>
      <c r="AO458" s="33"/>
      <c r="AP458" s="33"/>
      <c r="AQ458" s="33"/>
      <c r="AR458" s="33"/>
      <c r="AS458" s="33"/>
      <c r="AT458" s="33"/>
      <c r="AU458" s="33"/>
      <c r="AV458" s="33"/>
    </row>
    <row r="459" spans="27:48" x14ac:dyDescent="0.25">
      <c r="AA459" s="33"/>
      <c r="AB459" s="33"/>
      <c r="AC459" s="33"/>
      <c r="AD459" s="33"/>
      <c r="AE459" s="33"/>
      <c r="AF459" s="33"/>
      <c r="AG459" s="33"/>
      <c r="AH459" s="33"/>
      <c r="AI459" s="33"/>
      <c r="AJ459" s="33"/>
      <c r="AK459" s="33"/>
      <c r="AL459" s="33"/>
      <c r="AM459" s="33"/>
      <c r="AN459" s="33"/>
      <c r="AO459" s="33"/>
      <c r="AP459" s="33"/>
      <c r="AQ459" s="33"/>
      <c r="AR459" s="33"/>
      <c r="AS459" s="33"/>
      <c r="AT459" s="33"/>
      <c r="AU459" s="33"/>
      <c r="AV459" s="33"/>
    </row>
    <row r="460" spans="27:48" x14ac:dyDescent="0.25">
      <c r="AA460" s="33"/>
      <c r="AB460" s="33"/>
      <c r="AC460" s="33"/>
      <c r="AD460" s="33"/>
      <c r="AE460" s="33"/>
      <c r="AF460" s="33"/>
      <c r="AG460" s="33"/>
      <c r="AH460" s="33"/>
      <c r="AI460" s="33"/>
      <c r="AJ460" s="33"/>
      <c r="AK460" s="33"/>
      <c r="AL460" s="33"/>
      <c r="AM460" s="33"/>
      <c r="AN460" s="33"/>
      <c r="AO460" s="33"/>
      <c r="AP460" s="33"/>
      <c r="AQ460" s="33"/>
      <c r="AR460" s="33"/>
      <c r="AS460" s="33"/>
      <c r="AT460" s="33"/>
      <c r="AU460" s="33"/>
      <c r="AV460" s="33"/>
    </row>
    <row r="461" spans="27:48" x14ac:dyDescent="0.25">
      <c r="AA461" s="33"/>
      <c r="AB461" s="33"/>
      <c r="AC461" s="33"/>
      <c r="AD461" s="33"/>
      <c r="AE461" s="33"/>
      <c r="AF461" s="33"/>
      <c r="AG461" s="33"/>
      <c r="AH461" s="33"/>
      <c r="AI461" s="33"/>
      <c r="AJ461" s="33"/>
      <c r="AK461" s="33"/>
      <c r="AL461" s="33"/>
      <c r="AM461" s="33"/>
      <c r="AN461" s="33"/>
      <c r="AO461" s="33"/>
      <c r="AP461" s="33"/>
      <c r="AQ461" s="33"/>
      <c r="AR461" s="33"/>
      <c r="AS461" s="33"/>
      <c r="AT461" s="33"/>
      <c r="AU461" s="33"/>
      <c r="AV461" s="33"/>
    </row>
    <row r="462" spans="27:48" x14ac:dyDescent="0.25">
      <c r="AA462" s="33"/>
      <c r="AB462" s="33"/>
      <c r="AC462" s="33"/>
      <c r="AD462" s="33"/>
      <c r="AE462" s="33"/>
      <c r="AF462" s="33"/>
      <c r="AG462" s="33"/>
      <c r="AH462" s="33"/>
      <c r="AI462" s="33"/>
      <c r="AJ462" s="33"/>
      <c r="AK462" s="33"/>
      <c r="AL462" s="33"/>
      <c r="AM462" s="33"/>
      <c r="AN462" s="33"/>
      <c r="AO462" s="33"/>
      <c r="AP462" s="33"/>
      <c r="AQ462" s="33"/>
      <c r="AR462" s="33"/>
      <c r="AS462" s="33"/>
      <c r="AT462" s="33"/>
      <c r="AU462" s="33"/>
      <c r="AV462" s="33"/>
    </row>
    <row r="463" spans="27:48" x14ac:dyDescent="0.25">
      <c r="AA463" s="33"/>
      <c r="AB463" s="33"/>
      <c r="AC463" s="33"/>
      <c r="AD463" s="33"/>
      <c r="AE463" s="33"/>
      <c r="AF463" s="33"/>
      <c r="AG463" s="33"/>
      <c r="AH463" s="33"/>
      <c r="AI463" s="33"/>
      <c r="AJ463" s="33"/>
      <c r="AK463" s="33"/>
      <c r="AL463" s="33"/>
      <c r="AM463" s="33"/>
      <c r="AN463" s="33"/>
      <c r="AO463" s="33"/>
      <c r="AP463" s="33"/>
      <c r="AQ463" s="33"/>
      <c r="AR463" s="33"/>
      <c r="AS463" s="33"/>
      <c r="AT463" s="33"/>
      <c r="AU463" s="33"/>
      <c r="AV463" s="33"/>
    </row>
    <row r="464" spans="27:48" x14ac:dyDescent="0.25">
      <c r="AA464" s="33"/>
      <c r="AB464" s="33"/>
      <c r="AC464" s="33"/>
      <c r="AD464" s="33"/>
      <c r="AE464" s="33"/>
      <c r="AF464" s="33"/>
      <c r="AG464" s="33"/>
      <c r="AH464" s="33"/>
      <c r="AI464" s="33"/>
      <c r="AJ464" s="33"/>
      <c r="AK464" s="33"/>
      <c r="AL464" s="33"/>
      <c r="AM464" s="33"/>
      <c r="AN464" s="33"/>
      <c r="AO464" s="33"/>
      <c r="AP464" s="33"/>
      <c r="AQ464" s="33"/>
      <c r="AR464" s="33"/>
      <c r="AS464" s="33"/>
      <c r="AT464" s="33"/>
      <c r="AU464" s="33"/>
      <c r="AV464" s="33"/>
    </row>
    <row r="465" spans="27:48" x14ac:dyDescent="0.25">
      <c r="AA465" s="33"/>
      <c r="AB465" s="33"/>
      <c r="AC465" s="33"/>
      <c r="AD465" s="33"/>
      <c r="AE465" s="33"/>
      <c r="AF465" s="33"/>
      <c r="AG465" s="33"/>
      <c r="AH465" s="33"/>
      <c r="AI465" s="33"/>
      <c r="AJ465" s="33"/>
      <c r="AK465" s="33"/>
      <c r="AL465" s="33"/>
      <c r="AM465" s="33"/>
      <c r="AN465" s="33"/>
      <c r="AO465" s="33"/>
      <c r="AP465" s="33"/>
      <c r="AQ465" s="33"/>
      <c r="AR465" s="33"/>
      <c r="AS465" s="33"/>
      <c r="AT465" s="33"/>
      <c r="AU465" s="33"/>
      <c r="AV465" s="33"/>
    </row>
    <row r="466" spans="27:48" x14ac:dyDescent="0.25">
      <c r="AA466" s="33"/>
      <c r="AB466" s="33"/>
      <c r="AC466" s="33"/>
      <c r="AD466" s="33"/>
      <c r="AE466" s="33"/>
      <c r="AF466" s="33"/>
      <c r="AG466" s="33"/>
      <c r="AH466" s="33"/>
      <c r="AI466" s="33"/>
      <c r="AJ466" s="33"/>
      <c r="AK466" s="33"/>
      <c r="AL466" s="33"/>
      <c r="AM466" s="33"/>
      <c r="AN466" s="33"/>
      <c r="AO466" s="33"/>
      <c r="AP466" s="33"/>
      <c r="AQ466" s="33"/>
      <c r="AR466" s="33"/>
      <c r="AS466" s="33"/>
      <c r="AT466" s="33"/>
      <c r="AU466" s="33"/>
      <c r="AV466" s="33"/>
    </row>
    <row r="467" spans="27:48" x14ac:dyDescent="0.25">
      <c r="AA467" s="33"/>
      <c r="AB467" s="33"/>
      <c r="AC467" s="33"/>
      <c r="AD467" s="33"/>
      <c r="AE467" s="33"/>
      <c r="AF467" s="33"/>
      <c r="AG467" s="33"/>
      <c r="AH467" s="33"/>
      <c r="AI467" s="33"/>
      <c r="AJ467" s="33"/>
      <c r="AK467" s="33"/>
      <c r="AL467" s="33"/>
      <c r="AM467" s="33"/>
      <c r="AN467" s="33"/>
      <c r="AO467" s="33"/>
      <c r="AP467" s="33"/>
      <c r="AQ467" s="33"/>
      <c r="AR467" s="33"/>
      <c r="AS467" s="33"/>
      <c r="AT467" s="33"/>
      <c r="AU467" s="33"/>
      <c r="AV467" s="33"/>
    </row>
    <row r="468" spans="27:48" x14ac:dyDescent="0.25">
      <c r="AA468" s="33"/>
      <c r="AB468" s="33"/>
      <c r="AC468" s="33"/>
      <c r="AD468" s="33"/>
      <c r="AE468" s="33"/>
      <c r="AF468" s="33"/>
      <c r="AG468" s="33"/>
      <c r="AH468" s="33"/>
      <c r="AI468" s="33"/>
      <c r="AJ468" s="33"/>
      <c r="AK468" s="33"/>
      <c r="AL468" s="33"/>
      <c r="AM468" s="33"/>
      <c r="AN468" s="33"/>
      <c r="AO468" s="33"/>
      <c r="AP468" s="33"/>
      <c r="AQ468" s="33"/>
      <c r="AR468" s="33"/>
      <c r="AS468" s="33"/>
      <c r="AT468" s="33"/>
      <c r="AU468" s="33"/>
      <c r="AV468" s="33"/>
    </row>
    <row r="469" spans="27:48" x14ac:dyDescent="0.25">
      <c r="AA469" s="33"/>
      <c r="AB469" s="33"/>
      <c r="AC469" s="33"/>
      <c r="AD469" s="33"/>
      <c r="AE469" s="33"/>
      <c r="AF469" s="33"/>
      <c r="AG469" s="33"/>
      <c r="AH469" s="33"/>
      <c r="AI469" s="33"/>
      <c r="AJ469" s="33"/>
      <c r="AK469" s="33"/>
      <c r="AL469" s="33"/>
      <c r="AM469" s="33"/>
      <c r="AN469" s="33"/>
      <c r="AO469" s="33"/>
      <c r="AP469" s="33"/>
      <c r="AQ469" s="33"/>
      <c r="AR469" s="33"/>
      <c r="AS469" s="33"/>
      <c r="AT469" s="33"/>
      <c r="AU469" s="33"/>
      <c r="AV469" s="33"/>
    </row>
    <row r="470" spans="27:48" x14ac:dyDescent="0.25">
      <c r="AA470" s="33"/>
      <c r="AB470" s="33"/>
      <c r="AC470" s="33"/>
      <c r="AD470" s="33"/>
      <c r="AE470" s="33"/>
      <c r="AF470" s="33"/>
      <c r="AG470" s="33"/>
      <c r="AH470" s="33"/>
      <c r="AI470" s="33"/>
      <c r="AJ470" s="33"/>
      <c r="AK470" s="33"/>
      <c r="AL470" s="33"/>
      <c r="AM470" s="33"/>
      <c r="AN470" s="33"/>
      <c r="AO470" s="33"/>
      <c r="AP470" s="33"/>
      <c r="AQ470" s="33"/>
      <c r="AR470" s="33"/>
      <c r="AS470" s="33"/>
      <c r="AT470" s="33"/>
      <c r="AU470" s="33"/>
      <c r="AV470" s="33"/>
    </row>
    <row r="471" spans="27:48" x14ac:dyDescent="0.25">
      <c r="AA471" s="33"/>
      <c r="AB471" s="33"/>
      <c r="AC471" s="33"/>
      <c r="AD471" s="33"/>
      <c r="AE471" s="33"/>
      <c r="AF471" s="33"/>
      <c r="AG471" s="33"/>
      <c r="AH471" s="33"/>
      <c r="AI471" s="33"/>
      <c r="AJ471" s="33"/>
      <c r="AK471" s="33"/>
      <c r="AL471" s="33"/>
      <c r="AM471" s="33"/>
      <c r="AN471" s="33"/>
      <c r="AO471" s="33"/>
      <c r="AP471" s="33"/>
      <c r="AQ471" s="33"/>
      <c r="AR471" s="33"/>
      <c r="AS471" s="33"/>
      <c r="AT471" s="33"/>
      <c r="AU471" s="33"/>
      <c r="AV471" s="33"/>
    </row>
    <row r="472" spans="27:48" x14ac:dyDescent="0.25">
      <c r="AA472" s="33"/>
      <c r="AB472" s="33"/>
      <c r="AC472" s="33"/>
      <c r="AD472" s="33"/>
      <c r="AE472" s="33"/>
      <c r="AF472" s="33"/>
      <c r="AG472" s="33"/>
      <c r="AH472" s="33"/>
      <c r="AI472" s="33"/>
      <c r="AJ472" s="33"/>
      <c r="AK472" s="33"/>
      <c r="AL472" s="33"/>
      <c r="AM472" s="33"/>
      <c r="AN472" s="33"/>
      <c r="AO472" s="33"/>
      <c r="AP472" s="33"/>
      <c r="AQ472" s="33"/>
      <c r="AR472" s="33"/>
      <c r="AS472" s="33"/>
      <c r="AT472" s="33"/>
      <c r="AU472" s="33"/>
      <c r="AV472" s="33"/>
    </row>
    <row r="473" spans="27:48" x14ac:dyDescent="0.25">
      <c r="AA473" s="33"/>
      <c r="AB473" s="33"/>
      <c r="AC473" s="33"/>
      <c r="AD473" s="33"/>
      <c r="AE473" s="33"/>
      <c r="AF473" s="33"/>
      <c r="AG473" s="33"/>
      <c r="AH473" s="33"/>
      <c r="AI473" s="33"/>
      <c r="AJ473" s="33"/>
      <c r="AK473" s="33"/>
      <c r="AL473" s="33"/>
      <c r="AM473" s="33"/>
      <c r="AN473" s="33"/>
      <c r="AO473" s="33"/>
      <c r="AP473" s="33"/>
      <c r="AQ473" s="33"/>
      <c r="AR473" s="33"/>
      <c r="AS473" s="33"/>
      <c r="AT473" s="33"/>
      <c r="AU473" s="33"/>
      <c r="AV473" s="33"/>
    </row>
    <row r="474" spans="27:48" x14ac:dyDescent="0.25">
      <c r="AA474" s="33"/>
      <c r="AB474" s="33"/>
      <c r="AC474" s="33"/>
      <c r="AD474" s="33"/>
      <c r="AE474" s="33"/>
      <c r="AF474" s="33"/>
      <c r="AG474" s="33"/>
      <c r="AH474" s="33"/>
      <c r="AI474" s="33"/>
      <c r="AJ474" s="33"/>
      <c r="AK474" s="33"/>
      <c r="AL474" s="33"/>
      <c r="AM474" s="33"/>
      <c r="AN474" s="33"/>
      <c r="AO474" s="33"/>
      <c r="AP474" s="33"/>
      <c r="AQ474" s="33"/>
      <c r="AR474" s="33"/>
      <c r="AS474" s="33"/>
      <c r="AT474" s="33"/>
      <c r="AU474" s="33"/>
      <c r="AV474" s="33"/>
    </row>
    <row r="475" spans="27:48" x14ac:dyDescent="0.25">
      <c r="AA475" s="33"/>
      <c r="AB475" s="33"/>
      <c r="AC475" s="33"/>
      <c r="AD475" s="33"/>
      <c r="AE475" s="33"/>
      <c r="AF475" s="33"/>
      <c r="AG475" s="33"/>
      <c r="AH475" s="33"/>
      <c r="AI475" s="33"/>
      <c r="AJ475" s="33"/>
      <c r="AK475" s="33"/>
      <c r="AL475" s="33"/>
      <c r="AM475" s="33"/>
      <c r="AN475" s="33"/>
      <c r="AO475" s="33"/>
      <c r="AP475" s="33"/>
      <c r="AQ475" s="33"/>
      <c r="AR475" s="33"/>
      <c r="AS475" s="33"/>
      <c r="AT475" s="33"/>
      <c r="AU475" s="33"/>
      <c r="AV475" s="33"/>
    </row>
    <row r="476" spans="27:48" x14ac:dyDescent="0.25">
      <c r="AA476" s="33"/>
      <c r="AB476" s="33"/>
      <c r="AC476" s="33"/>
      <c r="AD476" s="33"/>
      <c r="AE476" s="33"/>
      <c r="AF476" s="33"/>
      <c r="AG476" s="33"/>
      <c r="AH476" s="33"/>
      <c r="AI476" s="33"/>
      <c r="AJ476" s="33"/>
      <c r="AK476" s="33"/>
      <c r="AL476" s="33"/>
      <c r="AM476" s="33"/>
      <c r="AN476" s="33"/>
      <c r="AO476" s="33"/>
      <c r="AP476" s="33"/>
      <c r="AQ476" s="33"/>
      <c r="AR476" s="33"/>
      <c r="AS476" s="33"/>
      <c r="AT476" s="33"/>
      <c r="AU476" s="33"/>
      <c r="AV476" s="33"/>
    </row>
    <row r="477" spans="27:48" x14ac:dyDescent="0.25">
      <c r="AA477" s="33"/>
      <c r="AB477" s="33"/>
      <c r="AC477" s="33"/>
      <c r="AD477" s="33"/>
      <c r="AE477" s="33"/>
      <c r="AF477" s="33"/>
      <c r="AG477" s="33"/>
      <c r="AH477" s="33"/>
      <c r="AI477" s="33"/>
      <c r="AJ477" s="33"/>
      <c r="AK477" s="33"/>
      <c r="AL477" s="33"/>
      <c r="AM477" s="33"/>
      <c r="AN477" s="33"/>
      <c r="AO477" s="33"/>
      <c r="AP477" s="33"/>
      <c r="AQ477" s="33"/>
      <c r="AR477" s="33"/>
      <c r="AS477" s="33"/>
      <c r="AT477" s="33"/>
      <c r="AU477" s="33"/>
      <c r="AV477" s="33"/>
    </row>
    <row r="478" spans="27:48" x14ac:dyDescent="0.25">
      <c r="AA478" s="33"/>
      <c r="AB478" s="33"/>
      <c r="AC478" s="33"/>
      <c r="AD478" s="33"/>
      <c r="AE478" s="33"/>
      <c r="AF478" s="33"/>
      <c r="AG478" s="33"/>
      <c r="AH478" s="33"/>
      <c r="AI478" s="33"/>
      <c r="AJ478" s="33"/>
      <c r="AK478" s="33"/>
      <c r="AL478" s="33"/>
      <c r="AM478" s="33"/>
      <c r="AN478" s="33"/>
      <c r="AO478" s="33"/>
      <c r="AP478" s="33"/>
      <c r="AQ478" s="33"/>
      <c r="AR478" s="33"/>
      <c r="AS478" s="33"/>
      <c r="AT478" s="33"/>
      <c r="AU478" s="33"/>
      <c r="AV478" s="33"/>
    </row>
    <row r="479" spans="27:48" x14ac:dyDescent="0.25">
      <c r="AA479" s="33"/>
      <c r="AB479" s="33"/>
      <c r="AC479" s="33"/>
      <c r="AD479" s="33"/>
      <c r="AE479" s="33"/>
      <c r="AF479" s="33"/>
      <c r="AG479" s="33"/>
      <c r="AH479" s="33"/>
      <c r="AI479" s="33"/>
      <c r="AJ479" s="33"/>
      <c r="AK479" s="33"/>
      <c r="AL479" s="33"/>
      <c r="AM479" s="33"/>
      <c r="AN479" s="33"/>
      <c r="AO479" s="33"/>
      <c r="AP479" s="33"/>
      <c r="AQ479" s="33"/>
      <c r="AR479" s="33"/>
      <c r="AS479" s="33"/>
      <c r="AT479" s="33"/>
      <c r="AU479" s="33"/>
      <c r="AV479" s="33"/>
    </row>
    <row r="480" spans="27:48" x14ac:dyDescent="0.25">
      <c r="AA480" s="33"/>
      <c r="AB480" s="33"/>
      <c r="AC480" s="33"/>
      <c r="AD480" s="33"/>
      <c r="AE480" s="33"/>
      <c r="AF480" s="33"/>
      <c r="AG480" s="33"/>
      <c r="AH480" s="33"/>
      <c r="AI480" s="33"/>
      <c r="AJ480" s="33"/>
      <c r="AK480" s="33"/>
      <c r="AL480" s="33"/>
      <c r="AM480" s="33"/>
      <c r="AN480" s="33"/>
      <c r="AO480" s="33"/>
      <c r="AP480" s="33"/>
      <c r="AQ480" s="33"/>
      <c r="AR480" s="33"/>
      <c r="AS480" s="33"/>
      <c r="AT480" s="33"/>
      <c r="AU480" s="33"/>
      <c r="AV480" s="33"/>
    </row>
    <row r="481" spans="27:48" x14ac:dyDescent="0.25">
      <c r="AA481" s="33"/>
      <c r="AB481" s="33"/>
      <c r="AC481" s="33"/>
      <c r="AD481" s="33"/>
      <c r="AE481" s="33"/>
      <c r="AF481" s="33"/>
      <c r="AG481" s="33"/>
      <c r="AH481" s="33"/>
      <c r="AI481" s="33"/>
      <c r="AJ481" s="33"/>
      <c r="AK481" s="33"/>
      <c r="AL481" s="33"/>
      <c r="AM481" s="33"/>
      <c r="AN481" s="33"/>
      <c r="AO481" s="33"/>
      <c r="AP481" s="33"/>
      <c r="AQ481" s="33"/>
      <c r="AR481" s="33"/>
      <c r="AS481" s="33"/>
      <c r="AT481" s="33"/>
      <c r="AU481" s="33"/>
      <c r="AV481" s="33"/>
    </row>
    <row r="482" spans="27:48" x14ac:dyDescent="0.25">
      <c r="AA482" s="33"/>
      <c r="AB482" s="33"/>
      <c r="AC482" s="33"/>
      <c r="AD482" s="33"/>
      <c r="AE482" s="33"/>
      <c r="AF482" s="33"/>
      <c r="AG482" s="33"/>
      <c r="AH482" s="33"/>
      <c r="AI482" s="33"/>
      <c r="AJ482" s="33"/>
      <c r="AK482" s="33"/>
      <c r="AL482" s="33"/>
      <c r="AM482" s="33"/>
      <c r="AN482" s="33"/>
      <c r="AO482" s="33"/>
      <c r="AP482" s="33"/>
      <c r="AQ482" s="33"/>
      <c r="AR482" s="33"/>
      <c r="AS482" s="33"/>
      <c r="AT482" s="33"/>
      <c r="AU482" s="33"/>
      <c r="AV482" s="33"/>
    </row>
    <row r="483" spans="27:48" x14ac:dyDescent="0.25">
      <c r="AA483" s="33"/>
      <c r="AB483" s="33"/>
      <c r="AC483" s="33"/>
      <c r="AD483" s="33"/>
      <c r="AE483" s="33"/>
      <c r="AF483" s="33"/>
      <c r="AG483" s="33"/>
      <c r="AH483" s="33"/>
      <c r="AI483" s="33"/>
      <c r="AJ483" s="33"/>
      <c r="AK483" s="33"/>
      <c r="AL483" s="33"/>
      <c r="AM483" s="33"/>
      <c r="AN483" s="33"/>
      <c r="AO483" s="33"/>
      <c r="AP483" s="33"/>
      <c r="AQ483" s="33"/>
      <c r="AR483" s="33"/>
      <c r="AS483" s="33"/>
      <c r="AT483" s="33"/>
      <c r="AU483" s="33"/>
      <c r="AV483" s="33"/>
    </row>
    <row r="484" spans="27:48" x14ac:dyDescent="0.25">
      <c r="AA484" s="33"/>
      <c r="AB484" s="33"/>
      <c r="AC484" s="33"/>
      <c r="AD484" s="33"/>
      <c r="AE484" s="33"/>
      <c r="AF484" s="33"/>
      <c r="AG484" s="33"/>
      <c r="AH484" s="33"/>
      <c r="AI484" s="33"/>
      <c r="AJ484" s="33"/>
      <c r="AK484" s="33"/>
      <c r="AL484" s="33"/>
      <c r="AM484" s="33"/>
      <c r="AN484" s="33"/>
      <c r="AO484" s="33"/>
      <c r="AP484" s="33"/>
      <c r="AQ484" s="33"/>
      <c r="AR484" s="33"/>
      <c r="AS484" s="33"/>
      <c r="AT484" s="33"/>
      <c r="AU484" s="33"/>
      <c r="AV484" s="33"/>
    </row>
    <row r="485" spans="27:48" x14ac:dyDescent="0.25">
      <c r="AA485" s="33"/>
      <c r="AB485" s="33"/>
      <c r="AC485" s="33"/>
      <c r="AD485" s="33"/>
      <c r="AE485" s="33"/>
      <c r="AF485" s="33"/>
      <c r="AG485" s="33"/>
      <c r="AH485" s="33"/>
      <c r="AI485" s="33"/>
      <c r="AJ485" s="33"/>
      <c r="AK485" s="33"/>
      <c r="AL485" s="33"/>
      <c r="AM485" s="33"/>
      <c r="AN485" s="33"/>
      <c r="AO485" s="33"/>
      <c r="AP485" s="33"/>
      <c r="AQ485" s="33"/>
      <c r="AR485" s="33"/>
      <c r="AS485" s="33"/>
      <c r="AT485" s="33"/>
      <c r="AU485" s="33"/>
      <c r="AV485" s="33"/>
    </row>
    <row r="486" spans="27:48" x14ac:dyDescent="0.25">
      <c r="AA486" s="33"/>
      <c r="AB486" s="33"/>
      <c r="AC486" s="33"/>
      <c r="AD486" s="33"/>
      <c r="AE486" s="33"/>
      <c r="AF486" s="33"/>
      <c r="AG486" s="33"/>
      <c r="AH486" s="33"/>
      <c r="AI486" s="33"/>
      <c r="AJ486" s="33"/>
      <c r="AK486" s="33"/>
      <c r="AL486" s="33"/>
      <c r="AM486" s="33"/>
      <c r="AN486" s="33"/>
      <c r="AO486" s="33"/>
      <c r="AP486" s="33"/>
      <c r="AQ486" s="33"/>
      <c r="AR486" s="33"/>
      <c r="AS486" s="33"/>
      <c r="AT486" s="33"/>
      <c r="AU486" s="33"/>
      <c r="AV486" s="33"/>
    </row>
    <row r="487" spans="27:48" x14ac:dyDescent="0.25">
      <c r="AA487" s="33"/>
      <c r="AB487" s="33"/>
      <c r="AC487" s="33"/>
      <c r="AD487" s="33"/>
      <c r="AE487" s="33"/>
      <c r="AF487" s="33"/>
      <c r="AG487" s="33"/>
      <c r="AH487" s="33"/>
      <c r="AI487" s="33"/>
      <c r="AJ487" s="33"/>
      <c r="AK487" s="33"/>
      <c r="AL487" s="33"/>
      <c r="AM487" s="33"/>
      <c r="AN487" s="33"/>
      <c r="AO487" s="33"/>
      <c r="AP487" s="33"/>
      <c r="AQ487" s="33"/>
      <c r="AR487" s="33"/>
      <c r="AS487" s="33"/>
      <c r="AT487" s="33"/>
      <c r="AU487" s="33"/>
      <c r="AV487" s="33"/>
    </row>
    <row r="488" spans="27:48" x14ac:dyDescent="0.25">
      <c r="AA488" s="33"/>
      <c r="AB488" s="33"/>
      <c r="AC488" s="33"/>
      <c r="AD488" s="33"/>
      <c r="AE488" s="33"/>
      <c r="AF488" s="33"/>
      <c r="AG488" s="33"/>
      <c r="AH488" s="33"/>
      <c r="AI488" s="33"/>
      <c r="AJ488" s="33"/>
      <c r="AK488" s="33"/>
      <c r="AL488" s="33"/>
      <c r="AM488" s="33"/>
      <c r="AN488" s="33"/>
      <c r="AO488" s="33"/>
      <c r="AP488" s="33"/>
      <c r="AQ488" s="33"/>
      <c r="AR488" s="33"/>
      <c r="AS488" s="33"/>
      <c r="AT488" s="33"/>
      <c r="AU488" s="33"/>
      <c r="AV488" s="33"/>
    </row>
    <row r="489" spans="27:48" x14ac:dyDescent="0.25">
      <c r="AA489" s="33"/>
      <c r="AB489" s="33"/>
      <c r="AC489" s="33"/>
      <c r="AD489" s="33"/>
      <c r="AE489" s="33"/>
      <c r="AF489" s="33"/>
      <c r="AG489" s="33"/>
      <c r="AH489" s="33"/>
      <c r="AI489" s="33"/>
      <c r="AJ489" s="33"/>
      <c r="AK489" s="33"/>
      <c r="AL489" s="33"/>
      <c r="AM489" s="33"/>
      <c r="AN489" s="33"/>
      <c r="AO489" s="33"/>
      <c r="AP489" s="33"/>
      <c r="AQ489" s="33"/>
      <c r="AR489" s="33"/>
      <c r="AS489" s="33"/>
      <c r="AT489" s="33"/>
      <c r="AU489" s="33"/>
      <c r="AV489" s="33"/>
    </row>
    <row r="490" spans="27:48" x14ac:dyDescent="0.25">
      <c r="AA490" s="33"/>
      <c r="AB490" s="33"/>
      <c r="AC490" s="33"/>
      <c r="AD490" s="33"/>
      <c r="AE490" s="33"/>
      <c r="AF490" s="33"/>
      <c r="AG490" s="33"/>
      <c r="AH490" s="33"/>
      <c r="AI490" s="33"/>
      <c r="AJ490" s="33"/>
      <c r="AK490" s="33"/>
      <c r="AL490" s="33"/>
      <c r="AM490" s="33"/>
      <c r="AN490" s="33"/>
      <c r="AO490" s="33"/>
      <c r="AP490" s="33"/>
      <c r="AQ490" s="33"/>
      <c r="AR490" s="33"/>
      <c r="AS490" s="33"/>
      <c r="AT490" s="33"/>
      <c r="AU490" s="33"/>
      <c r="AV490" s="33"/>
    </row>
    <row r="491" spans="27:48" x14ac:dyDescent="0.25">
      <c r="AA491" s="33"/>
      <c r="AB491" s="33"/>
      <c r="AC491" s="33"/>
      <c r="AD491" s="33"/>
      <c r="AE491" s="33"/>
      <c r="AF491" s="33"/>
      <c r="AG491" s="33"/>
      <c r="AH491" s="33"/>
      <c r="AI491" s="33"/>
      <c r="AJ491" s="33"/>
      <c r="AK491" s="33"/>
      <c r="AL491" s="33"/>
      <c r="AM491" s="33"/>
      <c r="AN491" s="33"/>
      <c r="AO491" s="33"/>
      <c r="AP491" s="33"/>
      <c r="AQ491" s="33"/>
      <c r="AR491" s="33"/>
      <c r="AS491" s="33"/>
      <c r="AT491" s="33"/>
      <c r="AU491" s="33"/>
      <c r="AV491" s="33"/>
    </row>
    <row r="492" spans="27:48" x14ac:dyDescent="0.25">
      <c r="AA492" s="33"/>
      <c r="AB492" s="33"/>
      <c r="AC492" s="33"/>
      <c r="AD492" s="33"/>
      <c r="AE492" s="33"/>
      <c r="AF492" s="33"/>
      <c r="AG492" s="33"/>
      <c r="AH492" s="33"/>
      <c r="AI492" s="33"/>
      <c r="AJ492" s="33"/>
      <c r="AK492" s="33"/>
      <c r="AL492" s="33"/>
      <c r="AM492" s="33"/>
      <c r="AN492" s="33"/>
      <c r="AO492" s="33"/>
      <c r="AP492" s="33"/>
      <c r="AQ492" s="33"/>
      <c r="AR492" s="33"/>
      <c r="AS492" s="33"/>
      <c r="AT492" s="33"/>
      <c r="AU492" s="33"/>
      <c r="AV492" s="33"/>
    </row>
    <row r="493" spans="27:48" x14ac:dyDescent="0.25">
      <c r="AA493" s="33"/>
      <c r="AB493" s="33"/>
      <c r="AC493" s="33"/>
      <c r="AD493" s="33"/>
      <c r="AE493" s="33"/>
      <c r="AF493" s="33"/>
      <c r="AG493" s="33"/>
      <c r="AH493" s="33"/>
      <c r="AI493" s="33"/>
      <c r="AJ493" s="33"/>
      <c r="AK493" s="33"/>
      <c r="AL493" s="33"/>
      <c r="AM493" s="33"/>
      <c r="AN493" s="33"/>
      <c r="AO493" s="33"/>
      <c r="AP493" s="33"/>
      <c r="AQ493" s="33"/>
      <c r="AR493" s="33"/>
      <c r="AS493" s="33"/>
      <c r="AT493" s="33"/>
      <c r="AU493" s="33"/>
      <c r="AV493" s="33"/>
    </row>
    <row r="494" spans="27:48" x14ac:dyDescent="0.25">
      <c r="AA494" s="33"/>
      <c r="AB494" s="33"/>
      <c r="AC494" s="33"/>
      <c r="AD494" s="33"/>
      <c r="AE494" s="33"/>
      <c r="AF494" s="33"/>
      <c r="AG494" s="33"/>
      <c r="AH494" s="33"/>
      <c r="AI494" s="33"/>
      <c r="AJ494" s="33"/>
      <c r="AK494" s="33"/>
      <c r="AL494" s="33"/>
      <c r="AM494" s="33"/>
      <c r="AN494" s="33"/>
      <c r="AO494" s="33"/>
      <c r="AP494" s="33"/>
      <c r="AQ494" s="33"/>
      <c r="AR494" s="33"/>
      <c r="AS494" s="33"/>
      <c r="AT494" s="33"/>
      <c r="AU494" s="33"/>
      <c r="AV494" s="33"/>
    </row>
    <row r="495" spans="27:48" x14ac:dyDescent="0.25">
      <c r="AA495" s="33"/>
      <c r="AB495" s="33"/>
      <c r="AC495" s="33"/>
      <c r="AD495" s="33"/>
      <c r="AE495" s="33"/>
      <c r="AF495" s="33"/>
      <c r="AG495" s="33"/>
      <c r="AH495" s="33"/>
      <c r="AI495" s="33"/>
      <c r="AJ495" s="33"/>
      <c r="AK495" s="33"/>
      <c r="AL495" s="33"/>
      <c r="AM495" s="33"/>
      <c r="AN495" s="33"/>
      <c r="AO495" s="33"/>
      <c r="AP495" s="33"/>
      <c r="AQ495" s="33"/>
      <c r="AR495" s="33"/>
      <c r="AS495" s="33"/>
      <c r="AT495" s="33"/>
      <c r="AU495" s="33"/>
      <c r="AV495" s="33"/>
    </row>
    <row r="496" spans="27:48" x14ac:dyDescent="0.25">
      <c r="AA496" s="33"/>
      <c r="AB496" s="33"/>
      <c r="AC496" s="33"/>
      <c r="AD496" s="33"/>
      <c r="AE496" s="33"/>
      <c r="AF496" s="33"/>
      <c r="AG496" s="33"/>
      <c r="AH496" s="33"/>
      <c r="AI496" s="33"/>
      <c r="AJ496" s="33"/>
      <c r="AK496" s="33"/>
      <c r="AL496" s="33"/>
      <c r="AM496" s="33"/>
      <c r="AN496" s="33"/>
      <c r="AO496" s="33"/>
      <c r="AP496" s="33"/>
      <c r="AQ496" s="33"/>
      <c r="AR496" s="33"/>
      <c r="AS496" s="33"/>
      <c r="AT496" s="33"/>
      <c r="AU496" s="33"/>
      <c r="AV496" s="33"/>
    </row>
    <row r="497" spans="27:48" x14ac:dyDescent="0.25">
      <c r="AA497" s="33"/>
      <c r="AB497" s="33"/>
      <c r="AC497" s="33"/>
      <c r="AD497" s="33"/>
      <c r="AE497" s="33"/>
      <c r="AF497" s="33"/>
      <c r="AG497" s="33"/>
      <c r="AH497" s="33"/>
      <c r="AI497" s="33"/>
      <c r="AJ497" s="33"/>
      <c r="AK497" s="33"/>
      <c r="AL497" s="33"/>
      <c r="AM497" s="33"/>
      <c r="AN497" s="33"/>
      <c r="AO497" s="33"/>
      <c r="AP497" s="33"/>
      <c r="AQ497" s="33"/>
      <c r="AR497" s="33"/>
      <c r="AS497" s="33"/>
      <c r="AT497" s="33"/>
      <c r="AU497" s="33"/>
      <c r="AV497" s="33"/>
    </row>
    <row r="498" spans="27:48" x14ac:dyDescent="0.25">
      <c r="AA498" s="33"/>
      <c r="AB498" s="33"/>
      <c r="AC498" s="33"/>
      <c r="AD498" s="33"/>
      <c r="AE498" s="33"/>
      <c r="AF498" s="33"/>
      <c r="AG498" s="33"/>
      <c r="AH498" s="33"/>
      <c r="AI498" s="33"/>
      <c r="AJ498" s="33"/>
      <c r="AK498" s="33"/>
      <c r="AL498" s="33"/>
      <c r="AM498" s="33"/>
      <c r="AN498" s="33"/>
      <c r="AO498" s="33"/>
      <c r="AP498" s="33"/>
      <c r="AQ498" s="33"/>
      <c r="AR498" s="33"/>
      <c r="AS498" s="33"/>
      <c r="AT498" s="33"/>
      <c r="AU498" s="33"/>
      <c r="AV498" s="33"/>
    </row>
    <row r="499" spans="27:48" x14ac:dyDescent="0.25">
      <c r="AA499" s="33"/>
      <c r="AB499" s="33"/>
      <c r="AC499" s="33"/>
      <c r="AD499" s="33"/>
      <c r="AE499" s="33"/>
      <c r="AF499" s="33"/>
      <c r="AG499" s="33"/>
      <c r="AH499" s="33"/>
      <c r="AI499" s="33"/>
      <c r="AJ499" s="33"/>
      <c r="AK499" s="33"/>
      <c r="AL499" s="33"/>
      <c r="AM499" s="33"/>
      <c r="AN499" s="33"/>
      <c r="AO499" s="33"/>
      <c r="AP499" s="33"/>
      <c r="AQ499" s="33"/>
      <c r="AR499" s="33"/>
      <c r="AS499" s="33"/>
      <c r="AT499" s="33"/>
      <c r="AU499" s="33"/>
      <c r="AV499" s="33"/>
    </row>
    <row r="500" spans="27:48" x14ac:dyDescent="0.25">
      <c r="AA500" s="33"/>
      <c r="AB500" s="33"/>
      <c r="AC500" s="33"/>
      <c r="AD500" s="33"/>
      <c r="AE500" s="33"/>
      <c r="AF500" s="33"/>
      <c r="AG500" s="33"/>
      <c r="AH500" s="33"/>
      <c r="AI500" s="33"/>
      <c r="AJ500" s="33"/>
      <c r="AK500" s="33"/>
      <c r="AL500" s="33"/>
      <c r="AM500" s="33"/>
      <c r="AN500" s="33"/>
      <c r="AO500" s="33"/>
      <c r="AP500" s="33"/>
      <c r="AQ500" s="33"/>
      <c r="AR500" s="33"/>
      <c r="AS500" s="33"/>
      <c r="AT500" s="33"/>
      <c r="AU500" s="33"/>
      <c r="AV500" s="33"/>
    </row>
    <row r="501" spans="27:48" x14ac:dyDescent="0.25">
      <c r="AA501" s="33"/>
      <c r="AB501" s="33"/>
      <c r="AC501" s="33"/>
      <c r="AD501" s="33"/>
      <c r="AE501" s="33"/>
      <c r="AF501" s="33"/>
      <c r="AG501" s="33"/>
      <c r="AH501" s="33"/>
      <c r="AI501" s="33"/>
      <c r="AJ501" s="33"/>
      <c r="AK501" s="33"/>
      <c r="AL501" s="33"/>
      <c r="AM501" s="33"/>
      <c r="AN501" s="33"/>
      <c r="AO501" s="33"/>
      <c r="AP501" s="33"/>
      <c r="AQ501" s="33"/>
      <c r="AR501" s="33"/>
      <c r="AS501" s="33"/>
      <c r="AT501" s="33"/>
      <c r="AU501" s="33"/>
      <c r="AV501" s="33"/>
    </row>
    <row r="502" spans="27:48" x14ac:dyDescent="0.25">
      <c r="AA502" s="33"/>
      <c r="AB502" s="33"/>
      <c r="AC502" s="33"/>
      <c r="AD502" s="33"/>
      <c r="AE502" s="33"/>
      <c r="AF502" s="33"/>
      <c r="AG502" s="33"/>
      <c r="AH502" s="33"/>
      <c r="AI502" s="33"/>
      <c r="AJ502" s="33"/>
      <c r="AK502" s="33"/>
      <c r="AL502" s="33"/>
      <c r="AM502" s="33"/>
      <c r="AN502" s="33"/>
      <c r="AO502" s="33"/>
      <c r="AP502" s="33"/>
      <c r="AQ502" s="33"/>
      <c r="AR502" s="33"/>
      <c r="AS502" s="33"/>
      <c r="AT502" s="33"/>
      <c r="AU502" s="33"/>
      <c r="AV502" s="33"/>
    </row>
    <row r="503" spans="27:48" x14ac:dyDescent="0.25">
      <c r="AA503" s="33"/>
      <c r="AB503" s="33"/>
      <c r="AC503" s="33"/>
      <c r="AD503" s="33"/>
      <c r="AE503" s="33"/>
      <c r="AF503" s="33"/>
      <c r="AG503" s="33"/>
      <c r="AH503" s="33"/>
      <c r="AI503" s="33"/>
      <c r="AJ503" s="33"/>
      <c r="AK503" s="33"/>
      <c r="AL503" s="33"/>
      <c r="AM503" s="33"/>
      <c r="AN503" s="33"/>
      <c r="AO503" s="33"/>
      <c r="AP503" s="33"/>
      <c r="AQ503" s="33"/>
      <c r="AR503" s="33"/>
      <c r="AS503" s="33"/>
      <c r="AT503" s="33"/>
      <c r="AU503" s="33"/>
      <c r="AV503" s="33"/>
    </row>
    <row r="504" spans="27:48" x14ac:dyDescent="0.25">
      <c r="AA504" s="33"/>
      <c r="AB504" s="33"/>
      <c r="AC504" s="33"/>
      <c r="AD504" s="33"/>
      <c r="AE504" s="33"/>
      <c r="AF504" s="33"/>
      <c r="AG504" s="33"/>
      <c r="AH504" s="33"/>
      <c r="AI504" s="33"/>
      <c r="AJ504" s="33"/>
      <c r="AK504" s="33"/>
      <c r="AL504" s="33"/>
      <c r="AM504" s="33"/>
      <c r="AN504" s="33"/>
      <c r="AO504" s="33"/>
      <c r="AP504" s="33"/>
      <c r="AQ504" s="33"/>
      <c r="AR504" s="33"/>
      <c r="AS504" s="33"/>
      <c r="AT504" s="33"/>
      <c r="AU504" s="33"/>
      <c r="AV504" s="33"/>
    </row>
    <row r="505" spans="27:48" x14ac:dyDescent="0.25">
      <c r="AA505" s="33"/>
      <c r="AB505" s="33"/>
      <c r="AC505" s="33"/>
      <c r="AD505" s="33"/>
      <c r="AE505" s="33"/>
      <c r="AF505" s="33"/>
      <c r="AG505" s="33"/>
      <c r="AH505" s="33"/>
      <c r="AI505" s="33"/>
      <c r="AJ505" s="33"/>
      <c r="AK505" s="33"/>
      <c r="AL505" s="33"/>
      <c r="AM505" s="33"/>
      <c r="AN505" s="33"/>
      <c r="AO505" s="33"/>
      <c r="AP505" s="33"/>
      <c r="AQ505" s="33"/>
      <c r="AR505" s="33"/>
      <c r="AS505" s="33"/>
      <c r="AT505" s="33"/>
      <c r="AU505" s="33"/>
      <c r="AV505" s="33"/>
    </row>
    <row r="506" spans="27:48" x14ac:dyDescent="0.25">
      <c r="AA506" s="33"/>
      <c r="AB506" s="33"/>
      <c r="AC506" s="33"/>
      <c r="AD506" s="33"/>
      <c r="AE506" s="33"/>
      <c r="AF506" s="33"/>
      <c r="AG506" s="33"/>
      <c r="AH506" s="33"/>
      <c r="AI506" s="33"/>
      <c r="AJ506" s="33"/>
      <c r="AK506" s="33"/>
      <c r="AL506" s="33"/>
      <c r="AM506" s="33"/>
      <c r="AN506" s="33"/>
      <c r="AO506" s="33"/>
      <c r="AP506" s="33"/>
      <c r="AQ506" s="33"/>
      <c r="AR506" s="33"/>
      <c r="AS506" s="33"/>
      <c r="AT506" s="33"/>
      <c r="AU506" s="33"/>
      <c r="AV506" s="33"/>
    </row>
    <row r="507" spans="27:48" x14ac:dyDescent="0.25">
      <c r="AA507" s="33"/>
      <c r="AB507" s="33"/>
      <c r="AC507" s="33"/>
      <c r="AD507" s="33"/>
      <c r="AE507" s="33"/>
      <c r="AF507" s="33"/>
      <c r="AG507" s="33"/>
      <c r="AH507" s="33"/>
      <c r="AI507" s="33"/>
      <c r="AJ507" s="33"/>
      <c r="AK507" s="33"/>
      <c r="AL507" s="33"/>
      <c r="AM507" s="33"/>
      <c r="AN507" s="33"/>
      <c r="AO507" s="33"/>
      <c r="AP507" s="33"/>
      <c r="AQ507" s="33"/>
      <c r="AR507" s="33"/>
      <c r="AS507" s="33"/>
      <c r="AT507" s="33"/>
      <c r="AU507" s="33"/>
      <c r="AV507" s="33"/>
    </row>
    <row r="508" spans="27:48" x14ac:dyDescent="0.25">
      <c r="AA508" s="33"/>
      <c r="AB508" s="33"/>
      <c r="AC508" s="33"/>
      <c r="AD508" s="33"/>
      <c r="AE508" s="33"/>
      <c r="AF508" s="33"/>
      <c r="AG508" s="33"/>
      <c r="AH508" s="33"/>
      <c r="AI508" s="33"/>
      <c r="AJ508" s="33"/>
      <c r="AK508" s="33"/>
      <c r="AL508" s="33"/>
      <c r="AM508" s="33"/>
      <c r="AN508" s="33"/>
      <c r="AO508" s="33"/>
      <c r="AP508" s="33"/>
      <c r="AQ508" s="33"/>
      <c r="AR508" s="33"/>
      <c r="AS508" s="33"/>
      <c r="AT508" s="33"/>
      <c r="AU508" s="33"/>
      <c r="AV508" s="33"/>
    </row>
    <row r="509" spans="27:48" x14ac:dyDescent="0.25">
      <c r="AA509" s="33"/>
      <c r="AB509" s="33"/>
      <c r="AC509" s="33"/>
      <c r="AD509" s="33"/>
      <c r="AE509" s="33"/>
      <c r="AF509" s="33"/>
      <c r="AG509" s="33"/>
      <c r="AH509" s="33"/>
      <c r="AI509" s="33"/>
      <c r="AJ509" s="33"/>
      <c r="AK509" s="33"/>
      <c r="AL509" s="33"/>
      <c r="AM509" s="33"/>
      <c r="AN509" s="33"/>
      <c r="AO509" s="33"/>
      <c r="AP509" s="33"/>
      <c r="AQ509" s="33"/>
      <c r="AR509" s="33"/>
      <c r="AS509" s="33"/>
      <c r="AT509" s="33"/>
      <c r="AU509" s="33"/>
      <c r="AV509" s="33"/>
    </row>
    <row r="510" spans="27:48" x14ac:dyDescent="0.25">
      <c r="AA510" s="33"/>
      <c r="AB510" s="33"/>
      <c r="AC510" s="33"/>
      <c r="AD510" s="33"/>
      <c r="AE510" s="33"/>
      <c r="AF510" s="33"/>
      <c r="AG510" s="33"/>
      <c r="AH510" s="33"/>
      <c r="AI510" s="33"/>
      <c r="AJ510" s="33"/>
      <c r="AK510" s="33"/>
      <c r="AL510" s="33"/>
      <c r="AM510" s="33"/>
      <c r="AN510" s="33"/>
      <c r="AO510" s="33"/>
      <c r="AP510" s="33"/>
      <c r="AQ510" s="33"/>
      <c r="AR510" s="33"/>
      <c r="AS510" s="33"/>
      <c r="AT510" s="33"/>
      <c r="AU510" s="33"/>
      <c r="AV510" s="33"/>
    </row>
    <row r="511" spans="27:48" x14ac:dyDescent="0.25">
      <c r="AA511" s="33"/>
      <c r="AB511" s="33"/>
      <c r="AC511" s="33"/>
      <c r="AD511" s="33"/>
      <c r="AE511" s="33"/>
      <c r="AF511" s="33"/>
      <c r="AG511" s="33"/>
      <c r="AH511" s="33"/>
      <c r="AI511" s="33"/>
      <c r="AJ511" s="33"/>
      <c r="AK511" s="33"/>
      <c r="AL511" s="33"/>
      <c r="AM511" s="33"/>
      <c r="AN511" s="33"/>
      <c r="AO511" s="33"/>
      <c r="AP511" s="33"/>
      <c r="AQ511" s="33"/>
      <c r="AR511" s="33"/>
      <c r="AS511" s="33"/>
      <c r="AT511" s="33"/>
      <c r="AU511" s="33"/>
      <c r="AV511" s="33"/>
    </row>
    <row r="512" spans="27:48" x14ac:dyDescent="0.25">
      <c r="AA512" s="33"/>
      <c r="AB512" s="33"/>
      <c r="AC512" s="33"/>
      <c r="AD512" s="33"/>
      <c r="AE512" s="33"/>
      <c r="AF512" s="33"/>
      <c r="AG512" s="33"/>
      <c r="AH512" s="33"/>
      <c r="AI512" s="33"/>
      <c r="AJ512" s="33"/>
      <c r="AK512" s="33"/>
      <c r="AL512" s="33"/>
      <c r="AM512" s="33"/>
      <c r="AN512" s="33"/>
      <c r="AO512" s="33"/>
      <c r="AP512" s="33"/>
      <c r="AQ512" s="33"/>
      <c r="AR512" s="33"/>
      <c r="AS512" s="33"/>
      <c r="AT512" s="33"/>
      <c r="AU512" s="33"/>
      <c r="AV512" s="33"/>
    </row>
    <row r="513" spans="27:48" x14ac:dyDescent="0.25">
      <c r="AA513" s="33"/>
      <c r="AB513" s="33"/>
      <c r="AC513" s="33"/>
      <c r="AD513" s="33"/>
      <c r="AE513" s="33"/>
      <c r="AF513" s="33"/>
      <c r="AG513" s="33"/>
      <c r="AH513" s="33"/>
      <c r="AI513" s="33"/>
      <c r="AJ513" s="33"/>
      <c r="AK513" s="33"/>
      <c r="AL513" s="33"/>
      <c r="AM513" s="33"/>
      <c r="AN513" s="33"/>
      <c r="AO513" s="33"/>
      <c r="AP513" s="33"/>
      <c r="AQ513" s="33"/>
      <c r="AR513" s="33"/>
      <c r="AS513" s="33"/>
      <c r="AT513" s="33"/>
      <c r="AU513" s="33"/>
      <c r="AV513" s="33"/>
    </row>
    <row r="514" spans="27:48" x14ac:dyDescent="0.25">
      <c r="AA514" s="33"/>
      <c r="AB514" s="33"/>
      <c r="AC514" s="33"/>
      <c r="AD514" s="33"/>
      <c r="AE514" s="33"/>
      <c r="AF514" s="33"/>
      <c r="AG514" s="33"/>
      <c r="AH514" s="33"/>
      <c r="AI514" s="33"/>
      <c r="AJ514" s="33"/>
      <c r="AK514" s="33"/>
      <c r="AL514" s="33"/>
      <c r="AM514" s="33"/>
      <c r="AN514" s="33"/>
      <c r="AO514" s="33"/>
      <c r="AP514" s="33"/>
      <c r="AQ514" s="33"/>
      <c r="AR514" s="33"/>
      <c r="AS514" s="33"/>
      <c r="AT514" s="33"/>
      <c r="AU514" s="33"/>
      <c r="AV514" s="33"/>
    </row>
    <row r="515" spans="27:48" x14ac:dyDescent="0.25">
      <c r="AA515" s="33"/>
      <c r="AB515" s="33"/>
      <c r="AC515" s="33"/>
      <c r="AD515" s="33"/>
      <c r="AE515" s="33"/>
      <c r="AF515" s="33"/>
      <c r="AG515" s="33"/>
      <c r="AH515" s="33"/>
      <c r="AI515" s="33"/>
      <c r="AJ515" s="33"/>
      <c r="AK515" s="33"/>
      <c r="AL515" s="33"/>
      <c r="AM515" s="33"/>
      <c r="AN515" s="33"/>
      <c r="AO515" s="33"/>
      <c r="AP515" s="33"/>
      <c r="AQ515" s="33"/>
      <c r="AR515" s="33"/>
      <c r="AS515" s="33"/>
      <c r="AT515" s="33"/>
      <c r="AU515" s="33"/>
      <c r="AV515" s="33"/>
    </row>
    <row r="516" spans="27:48" x14ac:dyDescent="0.25">
      <c r="AA516" s="33"/>
      <c r="AB516" s="33"/>
      <c r="AC516" s="33"/>
      <c r="AD516" s="33"/>
      <c r="AE516" s="33"/>
      <c r="AF516" s="33"/>
      <c r="AG516" s="33"/>
      <c r="AH516" s="33"/>
      <c r="AI516" s="33"/>
      <c r="AJ516" s="33"/>
      <c r="AK516" s="33"/>
      <c r="AL516" s="33"/>
      <c r="AM516" s="33"/>
      <c r="AN516" s="33"/>
      <c r="AO516" s="33"/>
      <c r="AP516" s="33"/>
      <c r="AQ516" s="33"/>
      <c r="AR516" s="33"/>
      <c r="AS516" s="33"/>
      <c r="AT516" s="33"/>
      <c r="AU516" s="33"/>
      <c r="AV516" s="33"/>
    </row>
    <row r="517" spans="27:48" x14ac:dyDescent="0.25">
      <c r="AA517" s="33"/>
      <c r="AB517" s="33"/>
      <c r="AC517" s="33"/>
      <c r="AD517" s="33"/>
      <c r="AE517" s="33"/>
      <c r="AF517" s="33"/>
      <c r="AG517" s="33"/>
      <c r="AH517" s="33"/>
      <c r="AI517" s="33"/>
      <c r="AJ517" s="33"/>
      <c r="AK517" s="33"/>
      <c r="AL517" s="33"/>
      <c r="AM517" s="33"/>
      <c r="AN517" s="33"/>
      <c r="AO517" s="33"/>
      <c r="AP517" s="33"/>
      <c r="AQ517" s="33"/>
      <c r="AR517" s="33"/>
      <c r="AS517" s="33"/>
      <c r="AT517" s="33"/>
      <c r="AU517" s="33"/>
      <c r="AV517" s="33"/>
    </row>
    <row r="518" spans="27:48" x14ac:dyDescent="0.25">
      <c r="AA518" s="33"/>
      <c r="AB518" s="33"/>
      <c r="AC518" s="33"/>
      <c r="AD518" s="33"/>
      <c r="AE518" s="33"/>
      <c r="AF518" s="33"/>
      <c r="AG518" s="33"/>
      <c r="AH518" s="33"/>
      <c r="AI518" s="33"/>
      <c r="AJ518" s="33"/>
      <c r="AK518" s="33"/>
      <c r="AL518" s="33"/>
      <c r="AM518" s="33"/>
      <c r="AN518" s="33"/>
      <c r="AO518" s="33"/>
      <c r="AP518" s="33"/>
      <c r="AQ518" s="33"/>
      <c r="AR518" s="33"/>
      <c r="AS518" s="33"/>
      <c r="AT518" s="33"/>
      <c r="AU518" s="33"/>
      <c r="AV518" s="33"/>
    </row>
    <row r="519" spans="27:48" x14ac:dyDescent="0.25">
      <c r="AA519" s="33"/>
      <c r="AB519" s="33"/>
      <c r="AC519" s="33"/>
      <c r="AD519" s="33"/>
      <c r="AE519" s="33"/>
      <c r="AF519" s="33"/>
      <c r="AG519" s="33"/>
      <c r="AH519" s="33"/>
      <c r="AI519" s="33"/>
      <c r="AJ519" s="33"/>
      <c r="AK519" s="33"/>
      <c r="AL519" s="33"/>
      <c r="AM519" s="33"/>
      <c r="AN519" s="33"/>
      <c r="AO519" s="33"/>
      <c r="AP519" s="33"/>
      <c r="AQ519" s="33"/>
      <c r="AR519" s="33"/>
      <c r="AS519" s="33"/>
      <c r="AT519" s="33"/>
      <c r="AU519" s="33"/>
      <c r="AV519" s="33"/>
    </row>
    <row r="520" spans="27:48" x14ac:dyDescent="0.25">
      <c r="AA520" s="33"/>
      <c r="AB520" s="33"/>
      <c r="AC520" s="33"/>
      <c r="AD520" s="33"/>
      <c r="AE520" s="33"/>
      <c r="AF520" s="33"/>
      <c r="AG520" s="33"/>
      <c r="AH520" s="33"/>
      <c r="AI520" s="33"/>
      <c r="AJ520" s="33"/>
      <c r="AK520" s="33"/>
      <c r="AL520" s="33"/>
      <c r="AM520" s="33"/>
      <c r="AN520" s="33"/>
      <c r="AO520" s="33"/>
      <c r="AP520" s="33"/>
      <c r="AQ520" s="33"/>
      <c r="AR520" s="33"/>
      <c r="AS520" s="33"/>
      <c r="AT520" s="33"/>
      <c r="AU520" s="33"/>
      <c r="AV520" s="33"/>
    </row>
    <row r="521" spans="27:48" x14ac:dyDescent="0.25">
      <c r="AA521" s="33"/>
      <c r="AB521" s="33"/>
      <c r="AC521" s="33"/>
      <c r="AD521" s="33"/>
      <c r="AE521" s="33"/>
      <c r="AF521" s="33"/>
      <c r="AG521" s="33"/>
      <c r="AH521" s="33"/>
      <c r="AI521" s="33"/>
      <c r="AJ521" s="33"/>
      <c r="AK521" s="33"/>
      <c r="AL521" s="33"/>
      <c r="AM521" s="33"/>
      <c r="AN521" s="33"/>
      <c r="AO521" s="33"/>
      <c r="AP521" s="33"/>
      <c r="AQ521" s="33"/>
      <c r="AR521" s="33"/>
      <c r="AS521" s="33"/>
      <c r="AT521" s="33"/>
      <c r="AU521" s="33"/>
      <c r="AV521" s="33"/>
    </row>
    <row r="522" spans="27:48" x14ac:dyDescent="0.25">
      <c r="AA522" s="33"/>
      <c r="AB522" s="33"/>
      <c r="AC522" s="33"/>
      <c r="AD522" s="33"/>
      <c r="AE522" s="33"/>
      <c r="AF522" s="33"/>
      <c r="AG522" s="33"/>
      <c r="AH522" s="33"/>
      <c r="AI522" s="33"/>
      <c r="AJ522" s="33"/>
      <c r="AK522" s="33"/>
      <c r="AL522" s="33"/>
      <c r="AM522" s="33"/>
      <c r="AN522" s="33"/>
      <c r="AO522" s="33"/>
      <c r="AP522" s="33"/>
      <c r="AQ522" s="33"/>
      <c r="AR522" s="33"/>
      <c r="AS522" s="33"/>
      <c r="AT522" s="33"/>
      <c r="AU522" s="33"/>
      <c r="AV522" s="33"/>
    </row>
    <row r="523" spans="27:48" x14ac:dyDescent="0.25">
      <c r="AA523" s="33"/>
      <c r="AB523" s="33"/>
      <c r="AC523" s="33"/>
      <c r="AD523" s="33"/>
      <c r="AE523" s="33"/>
      <c r="AF523" s="33"/>
      <c r="AG523" s="33"/>
      <c r="AH523" s="33"/>
      <c r="AI523" s="33"/>
      <c r="AJ523" s="33"/>
      <c r="AK523" s="33"/>
      <c r="AL523" s="33"/>
      <c r="AM523" s="33"/>
      <c r="AN523" s="33"/>
      <c r="AO523" s="33"/>
      <c r="AP523" s="33"/>
      <c r="AQ523" s="33"/>
      <c r="AR523" s="33"/>
      <c r="AS523" s="33"/>
      <c r="AT523" s="33"/>
      <c r="AU523" s="33"/>
      <c r="AV523" s="33"/>
    </row>
    <row r="524" spans="27:48" x14ac:dyDescent="0.25">
      <c r="AA524" s="33"/>
      <c r="AB524" s="33"/>
      <c r="AC524" s="33"/>
      <c r="AD524" s="33"/>
      <c r="AE524" s="33"/>
      <c r="AF524" s="33"/>
      <c r="AG524" s="33"/>
      <c r="AH524" s="33"/>
      <c r="AI524" s="33"/>
      <c r="AJ524" s="33"/>
      <c r="AK524" s="33"/>
      <c r="AL524" s="33"/>
      <c r="AM524" s="33"/>
      <c r="AN524" s="33"/>
      <c r="AO524" s="33"/>
      <c r="AP524" s="33"/>
      <c r="AQ524" s="33"/>
      <c r="AR524" s="33"/>
      <c r="AS524" s="33"/>
      <c r="AT524" s="33"/>
      <c r="AU524" s="33"/>
      <c r="AV524" s="33"/>
    </row>
    <row r="525" spans="27:48" x14ac:dyDescent="0.25">
      <c r="AA525" s="33"/>
      <c r="AB525" s="33"/>
      <c r="AC525" s="33"/>
      <c r="AD525" s="33"/>
      <c r="AE525" s="33"/>
      <c r="AF525" s="33"/>
      <c r="AG525" s="33"/>
      <c r="AH525" s="33"/>
      <c r="AI525" s="33"/>
      <c r="AJ525" s="33"/>
      <c r="AK525" s="33"/>
      <c r="AL525" s="33"/>
      <c r="AM525" s="33"/>
      <c r="AN525" s="33"/>
      <c r="AO525" s="33"/>
      <c r="AP525" s="33"/>
      <c r="AQ525" s="33"/>
      <c r="AR525" s="33"/>
      <c r="AS525" s="33"/>
      <c r="AT525" s="33"/>
      <c r="AU525" s="33"/>
      <c r="AV525" s="33"/>
    </row>
    <row r="526" spans="27:48" x14ac:dyDescent="0.25">
      <c r="AA526" s="33"/>
      <c r="AB526" s="33"/>
      <c r="AC526" s="33"/>
      <c r="AD526" s="33"/>
      <c r="AE526" s="33"/>
      <c r="AF526" s="33"/>
      <c r="AG526" s="33"/>
      <c r="AH526" s="33"/>
      <c r="AI526" s="33"/>
      <c r="AJ526" s="33"/>
      <c r="AK526" s="33"/>
      <c r="AL526" s="33"/>
      <c r="AM526" s="33"/>
      <c r="AN526" s="33"/>
      <c r="AO526" s="33"/>
      <c r="AP526" s="33"/>
      <c r="AQ526" s="33"/>
      <c r="AR526" s="33"/>
      <c r="AS526" s="33"/>
      <c r="AT526" s="33"/>
      <c r="AU526" s="33"/>
      <c r="AV526" s="33"/>
    </row>
    <row r="527" spans="27:48" x14ac:dyDescent="0.25">
      <c r="AA527" s="33"/>
      <c r="AB527" s="33"/>
      <c r="AC527" s="33"/>
      <c r="AD527" s="33"/>
      <c r="AE527" s="33"/>
      <c r="AF527" s="33"/>
      <c r="AG527" s="33"/>
      <c r="AH527" s="33"/>
      <c r="AI527" s="33"/>
      <c r="AJ527" s="33"/>
      <c r="AK527" s="33"/>
      <c r="AL527" s="33"/>
      <c r="AM527" s="33"/>
      <c r="AN527" s="33"/>
      <c r="AO527" s="33"/>
      <c r="AP527" s="33"/>
      <c r="AQ527" s="33"/>
      <c r="AR527" s="33"/>
      <c r="AS527" s="33"/>
      <c r="AT527" s="33"/>
      <c r="AU527" s="33"/>
      <c r="AV527" s="33"/>
    </row>
    <row r="528" spans="27:48" x14ac:dyDescent="0.25">
      <c r="AA528" s="33"/>
      <c r="AB528" s="33"/>
      <c r="AC528" s="33"/>
      <c r="AD528" s="33"/>
      <c r="AE528" s="33"/>
      <c r="AF528" s="33"/>
      <c r="AG528" s="33"/>
      <c r="AH528" s="33"/>
      <c r="AI528" s="33"/>
      <c r="AJ528" s="33"/>
      <c r="AK528" s="33"/>
      <c r="AL528" s="33"/>
      <c r="AM528" s="33"/>
      <c r="AN528" s="33"/>
      <c r="AO528" s="33"/>
      <c r="AP528" s="33"/>
      <c r="AQ528" s="33"/>
      <c r="AR528" s="33"/>
      <c r="AS528" s="33"/>
      <c r="AT528" s="33"/>
      <c r="AU528" s="33"/>
      <c r="AV528" s="33"/>
    </row>
    <row r="529" spans="27:48" x14ac:dyDescent="0.25">
      <c r="AA529" s="33"/>
      <c r="AB529" s="33"/>
      <c r="AC529" s="33"/>
      <c r="AD529" s="33"/>
      <c r="AE529" s="33"/>
      <c r="AF529" s="33"/>
      <c r="AG529" s="33"/>
      <c r="AH529" s="33"/>
      <c r="AI529" s="33"/>
      <c r="AJ529" s="33"/>
      <c r="AK529" s="33"/>
      <c r="AL529" s="33"/>
      <c r="AM529" s="33"/>
      <c r="AN529" s="33"/>
      <c r="AO529" s="33"/>
      <c r="AP529" s="33"/>
      <c r="AQ529" s="33"/>
      <c r="AR529" s="33"/>
      <c r="AS529" s="33"/>
      <c r="AT529" s="33"/>
      <c r="AU529" s="33"/>
      <c r="AV529" s="33"/>
    </row>
    <row r="530" spans="27:48" x14ac:dyDescent="0.25">
      <c r="AA530" s="33"/>
      <c r="AB530" s="33"/>
      <c r="AC530" s="33"/>
      <c r="AD530" s="33"/>
      <c r="AE530" s="33"/>
      <c r="AF530" s="33"/>
      <c r="AG530" s="33"/>
      <c r="AH530" s="33"/>
      <c r="AI530" s="33"/>
      <c r="AJ530" s="33"/>
      <c r="AK530" s="33"/>
      <c r="AL530" s="33"/>
      <c r="AM530" s="33"/>
      <c r="AN530" s="33"/>
      <c r="AO530" s="33"/>
      <c r="AP530" s="33"/>
      <c r="AQ530" s="33"/>
      <c r="AR530" s="33"/>
      <c r="AS530" s="33"/>
      <c r="AT530" s="33"/>
      <c r="AU530" s="33"/>
      <c r="AV530" s="33"/>
    </row>
    <row r="531" spans="27:48" x14ac:dyDescent="0.25">
      <c r="AA531" s="33"/>
      <c r="AB531" s="33"/>
      <c r="AC531" s="33"/>
      <c r="AD531" s="33"/>
      <c r="AE531" s="33"/>
      <c r="AF531" s="33"/>
      <c r="AG531" s="33"/>
      <c r="AH531" s="33"/>
      <c r="AI531" s="33"/>
      <c r="AJ531" s="33"/>
      <c r="AK531" s="33"/>
      <c r="AL531" s="33"/>
      <c r="AM531" s="33"/>
      <c r="AN531" s="33"/>
      <c r="AO531" s="33"/>
      <c r="AP531" s="33"/>
      <c r="AQ531" s="33"/>
      <c r="AR531" s="33"/>
      <c r="AS531" s="33"/>
      <c r="AT531" s="33"/>
      <c r="AU531" s="33"/>
      <c r="AV531" s="33"/>
    </row>
    <row r="532" spans="27:48" x14ac:dyDescent="0.25">
      <c r="AA532" s="33"/>
      <c r="AB532" s="33"/>
      <c r="AC532" s="33"/>
      <c r="AD532" s="33"/>
      <c r="AE532" s="33"/>
      <c r="AF532" s="33"/>
      <c r="AG532" s="33"/>
      <c r="AH532" s="33"/>
      <c r="AI532" s="33"/>
      <c r="AJ532" s="33"/>
      <c r="AK532" s="33"/>
      <c r="AL532" s="33"/>
      <c r="AM532" s="33"/>
      <c r="AN532" s="33"/>
      <c r="AO532" s="33"/>
      <c r="AP532" s="33"/>
      <c r="AQ532" s="33"/>
      <c r="AR532" s="33"/>
      <c r="AS532" s="33"/>
      <c r="AT532" s="33"/>
      <c r="AU532" s="33"/>
      <c r="AV532" s="33"/>
    </row>
    <row r="533" spans="27:48" x14ac:dyDescent="0.25">
      <c r="AA533" s="33"/>
      <c r="AB533" s="33"/>
      <c r="AC533" s="33"/>
      <c r="AD533" s="33"/>
      <c r="AE533" s="33"/>
      <c r="AF533" s="33"/>
      <c r="AG533" s="33"/>
      <c r="AH533" s="33"/>
      <c r="AI533" s="33"/>
      <c r="AJ533" s="33"/>
      <c r="AK533" s="33"/>
      <c r="AL533" s="33"/>
      <c r="AM533" s="33"/>
      <c r="AN533" s="33"/>
      <c r="AO533" s="33"/>
      <c r="AP533" s="33"/>
      <c r="AQ533" s="33"/>
      <c r="AR533" s="33"/>
      <c r="AS533" s="33"/>
      <c r="AT533" s="33"/>
      <c r="AU533" s="33"/>
      <c r="AV533" s="33"/>
    </row>
    <row r="534" spans="27:48" x14ac:dyDescent="0.25">
      <c r="AA534" s="33"/>
      <c r="AB534" s="33"/>
      <c r="AC534" s="33"/>
      <c r="AD534" s="33"/>
      <c r="AE534" s="33"/>
      <c r="AF534" s="33"/>
      <c r="AG534" s="33"/>
      <c r="AH534" s="33"/>
      <c r="AI534" s="33"/>
      <c r="AJ534" s="33"/>
      <c r="AK534" s="33"/>
      <c r="AL534" s="33"/>
      <c r="AM534" s="33"/>
      <c r="AN534" s="33"/>
      <c r="AO534" s="33"/>
      <c r="AP534" s="33"/>
      <c r="AQ534" s="33"/>
      <c r="AR534" s="33"/>
      <c r="AS534" s="33"/>
      <c r="AT534" s="33"/>
      <c r="AU534" s="33"/>
      <c r="AV534" s="33"/>
    </row>
    <row r="535" spans="27:48" x14ac:dyDescent="0.25">
      <c r="AA535" s="33"/>
      <c r="AB535" s="33"/>
      <c r="AC535" s="33"/>
      <c r="AD535" s="33"/>
      <c r="AE535" s="33"/>
      <c r="AF535" s="33"/>
      <c r="AG535" s="33"/>
      <c r="AH535" s="33"/>
      <c r="AI535" s="33"/>
      <c r="AJ535" s="33"/>
      <c r="AK535" s="33"/>
      <c r="AL535" s="33"/>
      <c r="AM535" s="33"/>
      <c r="AN535" s="33"/>
      <c r="AO535" s="33"/>
      <c r="AP535" s="33"/>
      <c r="AQ535" s="33"/>
      <c r="AR535" s="33"/>
      <c r="AS535" s="33"/>
      <c r="AT535" s="33"/>
      <c r="AU535" s="33"/>
      <c r="AV535" s="33"/>
    </row>
    <row r="536" spans="27:48" x14ac:dyDescent="0.25">
      <c r="AA536" s="33"/>
      <c r="AB536" s="33"/>
      <c r="AC536" s="33"/>
      <c r="AD536" s="33"/>
      <c r="AE536" s="33"/>
      <c r="AF536" s="33"/>
      <c r="AG536" s="33"/>
      <c r="AH536" s="33"/>
      <c r="AI536" s="33"/>
      <c r="AJ536" s="33"/>
      <c r="AK536" s="33"/>
      <c r="AL536" s="33"/>
      <c r="AM536" s="33"/>
      <c r="AN536" s="33"/>
      <c r="AO536" s="33"/>
      <c r="AP536" s="33"/>
      <c r="AQ536" s="33"/>
      <c r="AR536" s="33"/>
      <c r="AS536" s="33"/>
      <c r="AT536" s="33"/>
      <c r="AU536" s="33"/>
      <c r="AV536" s="33"/>
    </row>
    <row r="537" spans="27:48" x14ac:dyDescent="0.25">
      <c r="AA537" s="33"/>
      <c r="AB537" s="33"/>
      <c r="AC537" s="33"/>
      <c r="AD537" s="33"/>
      <c r="AE537" s="33"/>
      <c r="AF537" s="33"/>
      <c r="AG537" s="33"/>
      <c r="AH537" s="33"/>
      <c r="AI537" s="33"/>
      <c r="AJ537" s="33"/>
      <c r="AK537" s="33"/>
      <c r="AL537" s="33"/>
      <c r="AM537" s="33"/>
      <c r="AN537" s="33"/>
      <c r="AO537" s="33"/>
      <c r="AP537" s="33"/>
      <c r="AQ537" s="33"/>
      <c r="AR537" s="33"/>
      <c r="AS537" s="33"/>
      <c r="AT537" s="33"/>
      <c r="AU537" s="33"/>
      <c r="AV537" s="33"/>
    </row>
    <row r="538" spans="27:48" x14ac:dyDescent="0.25">
      <c r="AA538" s="33"/>
      <c r="AB538" s="33"/>
      <c r="AC538" s="33"/>
      <c r="AD538" s="33"/>
      <c r="AE538" s="33"/>
      <c r="AF538" s="33"/>
      <c r="AG538" s="33"/>
      <c r="AH538" s="33"/>
      <c r="AI538" s="33"/>
      <c r="AJ538" s="33"/>
      <c r="AK538" s="33"/>
      <c r="AL538" s="33"/>
      <c r="AM538" s="33"/>
      <c r="AN538" s="33"/>
      <c r="AO538" s="33"/>
      <c r="AP538" s="33"/>
      <c r="AQ538" s="33"/>
      <c r="AR538" s="33"/>
      <c r="AS538" s="33"/>
      <c r="AT538" s="33"/>
      <c r="AU538" s="33"/>
      <c r="AV538" s="33"/>
    </row>
    <row r="539" spans="27:48" x14ac:dyDescent="0.25">
      <c r="AA539" s="33"/>
      <c r="AB539" s="33"/>
      <c r="AC539" s="33"/>
      <c r="AD539" s="33"/>
      <c r="AE539" s="33"/>
      <c r="AF539" s="33"/>
      <c r="AG539" s="33"/>
      <c r="AH539" s="33"/>
      <c r="AI539" s="33"/>
      <c r="AJ539" s="33"/>
      <c r="AK539" s="33"/>
      <c r="AL539" s="33"/>
      <c r="AM539" s="33"/>
      <c r="AN539" s="33"/>
      <c r="AO539" s="33"/>
      <c r="AP539" s="33"/>
      <c r="AQ539" s="33"/>
      <c r="AR539" s="33"/>
      <c r="AS539" s="33"/>
      <c r="AT539" s="33"/>
      <c r="AU539" s="33"/>
      <c r="AV539" s="33"/>
    </row>
    <row r="540" spans="27:48" x14ac:dyDescent="0.25">
      <c r="AA540" s="33"/>
      <c r="AB540" s="33"/>
      <c r="AC540" s="33"/>
      <c r="AD540" s="33"/>
      <c r="AE540" s="33"/>
      <c r="AF540" s="33"/>
      <c r="AG540" s="33"/>
      <c r="AH540" s="33"/>
      <c r="AI540" s="33"/>
      <c r="AJ540" s="33"/>
      <c r="AK540" s="33"/>
      <c r="AL540" s="33"/>
      <c r="AM540" s="33"/>
      <c r="AN540" s="33"/>
      <c r="AO540" s="33"/>
      <c r="AP540" s="33"/>
      <c r="AQ540" s="33"/>
      <c r="AR540" s="33"/>
      <c r="AS540" s="33"/>
      <c r="AT540" s="33"/>
      <c r="AU540" s="33"/>
      <c r="AV540" s="33"/>
    </row>
    <row r="541" spans="27:48" x14ac:dyDescent="0.25">
      <c r="AA541" s="33"/>
      <c r="AB541" s="33"/>
      <c r="AC541" s="33"/>
      <c r="AD541" s="33"/>
      <c r="AE541" s="33"/>
      <c r="AF541" s="33"/>
      <c r="AG541" s="33"/>
      <c r="AH541" s="33"/>
      <c r="AI541" s="33"/>
      <c r="AJ541" s="33"/>
      <c r="AK541" s="33"/>
      <c r="AL541" s="33"/>
      <c r="AM541" s="33"/>
      <c r="AN541" s="33"/>
      <c r="AO541" s="33"/>
      <c r="AP541" s="33"/>
      <c r="AQ541" s="33"/>
      <c r="AR541" s="33"/>
      <c r="AS541" s="33"/>
      <c r="AT541" s="33"/>
      <c r="AU541" s="33"/>
      <c r="AV541" s="33"/>
    </row>
    <row r="542" spans="27:48" x14ac:dyDescent="0.25">
      <c r="AA542" s="33"/>
      <c r="AB542" s="33"/>
      <c r="AC542" s="33"/>
      <c r="AD542" s="33"/>
      <c r="AE542" s="33"/>
      <c r="AF542" s="33"/>
      <c r="AG542" s="33"/>
      <c r="AH542" s="33"/>
      <c r="AI542" s="33"/>
      <c r="AJ542" s="33"/>
      <c r="AK542" s="33"/>
      <c r="AL542" s="33"/>
      <c r="AM542" s="33"/>
      <c r="AN542" s="33"/>
      <c r="AO542" s="33"/>
      <c r="AP542" s="33"/>
      <c r="AQ542" s="33"/>
      <c r="AR542" s="33"/>
      <c r="AS542" s="33"/>
      <c r="AT542" s="33"/>
      <c r="AU542" s="33"/>
      <c r="AV542" s="33"/>
    </row>
    <row r="543" spans="27:48" x14ac:dyDescent="0.25">
      <c r="AA543" s="33"/>
      <c r="AB543" s="33"/>
      <c r="AC543" s="33"/>
      <c r="AD543" s="33"/>
      <c r="AE543" s="33"/>
      <c r="AF543" s="33"/>
      <c r="AG543" s="33"/>
      <c r="AH543" s="33"/>
      <c r="AI543" s="33"/>
      <c r="AJ543" s="33"/>
      <c r="AK543" s="33"/>
      <c r="AL543" s="33"/>
      <c r="AM543" s="33"/>
      <c r="AN543" s="33"/>
      <c r="AO543" s="33"/>
      <c r="AP543" s="33"/>
      <c r="AQ543" s="33"/>
      <c r="AR543" s="33"/>
      <c r="AS543" s="33"/>
      <c r="AT543" s="33"/>
      <c r="AU543" s="33"/>
      <c r="AV543" s="33"/>
    </row>
    <row r="544" spans="27:48" x14ac:dyDescent="0.25">
      <c r="AA544" s="33"/>
      <c r="AB544" s="33"/>
      <c r="AC544" s="33"/>
      <c r="AD544" s="33"/>
      <c r="AE544" s="33"/>
      <c r="AF544" s="33"/>
      <c r="AG544" s="33"/>
      <c r="AH544" s="33"/>
      <c r="AI544" s="33"/>
      <c r="AJ544" s="33"/>
      <c r="AK544" s="33"/>
      <c r="AL544" s="33"/>
      <c r="AM544" s="33"/>
      <c r="AN544" s="33"/>
      <c r="AO544" s="33"/>
      <c r="AP544" s="33"/>
      <c r="AQ544" s="33"/>
      <c r="AR544" s="33"/>
      <c r="AS544" s="33"/>
      <c r="AT544" s="33"/>
      <c r="AU544" s="33"/>
      <c r="AV544" s="33"/>
    </row>
    <row r="545" spans="27:48" x14ac:dyDescent="0.25">
      <c r="AA545" s="33"/>
      <c r="AB545" s="33"/>
      <c r="AC545" s="33"/>
      <c r="AD545" s="33"/>
      <c r="AE545" s="33"/>
      <c r="AF545" s="33"/>
      <c r="AG545" s="33"/>
      <c r="AH545" s="33"/>
      <c r="AI545" s="33"/>
      <c r="AJ545" s="33"/>
      <c r="AK545" s="33"/>
      <c r="AL545" s="33"/>
      <c r="AM545" s="33"/>
      <c r="AN545" s="33"/>
      <c r="AO545" s="33"/>
      <c r="AP545" s="33"/>
      <c r="AQ545" s="33"/>
      <c r="AR545" s="33"/>
      <c r="AS545" s="33"/>
      <c r="AT545" s="33"/>
      <c r="AU545" s="33"/>
      <c r="AV545" s="33"/>
    </row>
    <row r="546" spans="27:48" x14ac:dyDescent="0.25">
      <c r="AA546" s="33"/>
      <c r="AB546" s="33"/>
      <c r="AC546" s="33"/>
      <c r="AD546" s="33"/>
      <c r="AE546" s="33"/>
      <c r="AF546" s="33"/>
      <c r="AG546" s="33"/>
      <c r="AH546" s="33"/>
      <c r="AI546" s="33"/>
      <c r="AJ546" s="33"/>
      <c r="AK546" s="33"/>
      <c r="AL546" s="33"/>
      <c r="AM546" s="33"/>
      <c r="AN546" s="33"/>
      <c r="AO546" s="33"/>
      <c r="AP546" s="33"/>
      <c r="AQ546" s="33"/>
      <c r="AR546" s="33"/>
      <c r="AS546" s="33"/>
      <c r="AT546" s="33"/>
      <c r="AU546" s="33"/>
      <c r="AV546" s="33"/>
    </row>
    <row r="547" spans="27:48" x14ac:dyDescent="0.25">
      <c r="AA547" s="33"/>
      <c r="AB547" s="33"/>
      <c r="AC547" s="33"/>
      <c r="AD547" s="33"/>
      <c r="AE547" s="33"/>
      <c r="AF547" s="33"/>
      <c r="AG547" s="33"/>
      <c r="AH547" s="33"/>
      <c r="AI547" s="33"/>
      <c r="AJ547" s="33"/>
      <c r="AK547" s="33"/>
      <c r="AL547" s="33"/>
      <c r="AM547" s="33"/>
      <c r="AN547" s="33"/>
      <c r="AO547" s="33"/>
      <c r="AP547" s="33"/>
      <c r="AQ547" s="33"/>
      <c r="AR547" s="33"/>
      <c r="AS547" s="33"/>
      <c r="AT547" s="33"/>
      <c r="AU547" s="33"/>
      <c r="AV547" s="33"/>
    </row>
    <row r="548" spans="27:48" x14ac:dyDescent="0.25">
      <c r="AA548" s="33"/>
      <c r="AB548" s="33"/>
      <c r="AC548" s="33"/>
      <c r="AD548" s="33"/>
      <c r="AE548" s="33"/>
      <c r="AF548" s="33"/>
      <c r="AG548" s="33"/>
      <c r="AH548" s="33"/>
      <c r="AI548" s="33"/>
      <c r="AJ548" s="33"/>
      <c r="AK548" s="33"/>
      <c r="AL548" s="33"/>
      <c r="AM548" s="33"/>
      <c r="AN548" s="33"/>
      <c r="AO548" s="33"/>
      <c r="AP548" s="33"/>
      <c r="AQ548" s="33"/>
      <c r="AR548" s="33"/>
      <c r="AS548" s="33"/>
      <c r="AT548" s="33"/>
      <c r="AU548" s="33"/>
      <c r="AV548" s="33"/>
    </row>
    <row r="549" spans="27:48" x14ac:dyDescent="0.25">
      <c r="AA549" s="33"/>
      <c r="AB549" s="33"/>
      <c r="AC549" s="33"/>
      <c r="AD549" s="33"/>
      <c r="AE549" s="33"/>
      <c r="AF549" s="33"/>
      <c r="AG549" s="33"/>
      <c r="AH549" s="33"/>
      <c r="AI549" s="33"/>
      <c r="AJ549" s="33"/>
      <c r="AK549" s="33"/>
      <c r="AL549" s="33"/>
      <c r="AM549" s="33"/>
      <c r="AN549" s="33"/>
      <c r="AO549" s="33"/>
      <c r="AP549" s="33"/>
      <c r="AQ549" s="33"/>
      <c r="AR549" s="33"/>
      <c r="AS549" s="33"/>
      <c r="AT549" s="33"/>
      <c r="AU549" s="33"/>
      <c r="AV549" s="33"/>
    </row>
    <row r="550" spans="27:48" x14ac:dyDescent="0.25">
      <c r="AA550" s="33"/>
      <c r="AB550" s="33"/>
      <c r="AC550" s="33"/>
      <c r="AD550" s="33"/>
      <c r="AE550" s="33"/>
      <c r="AF550" s="33"/>
      <c r="AG550" s="33"/>
      <c r="AH550" s="33"/>
      <c r="AI550" s="33"/>
      <c r="AJ550" s="33"/>
      <c r="AK550" s="33"/>
      <c r="AL550" s="33"/>
      <c r="AM550" s="33"/>
      <c r="AN550" s="33"/>
      <c r="AO550" s="33"/>
      <c r="AP550" s="33"/>
      <c r="AQ550" s="33"/>
      <c r="AR550" s="33"/>
      <c r="AS550" s="33"/>
      <c r="AT550" s="33"/>
      <c r="AU550" s="33"/>
      <c r="AV550" s="33"/>
    </row>
    <row r="551" spans="27:48" x14ac:dyDescent="0.25">
      <c r="AA551" s="33"/>
      <c r="AB551" s="33"/>
      <c r="AC551" s="33"/>
      <c r="AD551" s="33"/>
      <c r="AE551" s="33"/>
      <c r="AF551" s="33"/>
      <c r="AG551" s="33"/>
      <c r="AH551" s="33"/>
      <c r="AI551" s="33"/>
      <c r="AJ551" s="33"/>
      <c r="AK551" s="33"/>
      <c r="AL551" s="33"/>
      <c r="AM551" s="33"/>
      <c r="AN551" s="33"/>
      <c r="AO551" s="33"/>
      <c r="AP551" s="33"/>
      <c r="AQ551" s="33"/>
      <c r="AR551" s="33"/>
      <c r="AS551" s="33"/>
      <c r="AT551" s="33"/>
      <c r="AU551" s="33"/>
      <c r="AV551" s="33"/>
    </row>
    <row r="552" spans="27:48" x14ac:dyDescent="0.25">
      <c r="AA552" s="33"/>
      <c r="AB552" s="33"/>
      <c r="AC552" s="33"/>
      <c r="AD552" s="33"/>
      <c r="AE552" s="33"/>
      <c r="AF552" s="33"/>
      <c r="AG552" s="33"/>
      <c r="AH552" s="33"/>
      <c r="AI552" s="33"/>
      <c r="AJ552" s="33"/>
      <c r="AK552" s="33"/>
      <c r="AL552" s="33"/>
      <c r="AM552" s="33"/>
      <c r="AN552" s="33"/>
      <c r="AO552" s="33"/>
      <c r="AP552" s="33"/>
      <c r="AQ552" s="33"/>
      <c r="AR552" s="33"/>
      <c r="AS552" s="33"/>
      <c r="AT552" s="33"/>
      <c r="AU552" s="33"/>
      <c r="AV552" s="33"/>
    </row>
    <row r="553" spans="27:48" x14ac:dyDescent="0.25">
      <c r="AA553" s="33"/>
      <c r="AB553" s="33"/>
      <c r="AC553" s="33"/>
      <c r="AD553" s="33"/>
      <c r="AE553" s="33"/>
      <c r="AF553" s="33"/>
      <c r="AG553" s="33"/>
      <c r="AH553" s="33"/>
      <c r="AI553" s="33"/>
      <c r="AJ553" s="33"/>
      <c r="AK553" s="33"/>
      <c r="AL553" s="33"/>
      <c r="AM553" s="33"/>
      <c r="AN553" s="33"/>
      <c r="AO553" s="33"/>
      <c r="AP553" s="33"/>
      <c r="AQ553" s="33"/>
      <c r="AR553" s="33"/>
      <c r="AS553" s="33"/>
      <c r="AT553" s="33"/>
      <c r="AU553" s="33"/>
      <c r="AV553" s="33"/>
    </row>
    <row r="554" spans="27:48" x14ac:dyDescent="0.25">
      <c r="AA554" s="33"/>
      <c r="AB554" s="33"/>
      <c r="AC554" s="33"/>
      <c r="AD554" s="33"/>
      <c r="AE554" s="33"/>
      <c r="AF554" s="33"/>
      <c r="AG554" s="33"/>
      <c r="AH554" s="33"/>
      <c r="AI554" s="33"/>
      <c r="AJ554" s="33"/>
      <c r="AK554" s="33"/>
      <c r="AL554" s="33"/>
      <c r="AM554" s="33"/>
      <c r="AN554" s="33"/>
      <c r="AO554" s="33"/>
      <c r="AP554" s="33"/>
      <c r="AQ554" s="33"/>
      <c r="AR554" s="33"/>
      <c r="AS554" s="33"/>
      <c r="AT554" s="33"/>
      <c r="AU554" s="33"/>
      <c r="AV554" s="33"/>
    </row>
    <row r="555" spans="27:48" x14ac:dyDescent="0.25">
      <c r="AA555" s="33"/>
      <c r="AB555" s="33"/>
      <c r="AC555" s="33"/>
      <c r="AD555" s="33"/>
      <c r="AE555" s="33"/>
      <c r="AF555" s="33"/>
      <c r="AG555" s="33"/>
      <c r="AH555" s="33"/>
      <c r="AI555" s="33"/>
      <c r="AJ555" s="33"/>
      <c r="AK555" s="33"/>
      <c r="AL555" s="33"/>
      <c r="AM555" s="33"/>
      <c r="AN555" s="33"/>
      <c r="AO555" s="33"/>
      <c r="AP555" s="33"/>
      <c r="AQ555" s="33"/>
      <c r="AR555" s="33"/>
      <c r="AS555" s="33"/>
      <c r="AT555" s="33"/>
      <c r="AU555" s="33"/>
      <c r="AV555" s="33"/>
    </row>
    <row r="556" spans="27:48" x14ac:dyDescent="0.25">
      <c r="AA556" s="33"/>
      <c r="AB556" s="33"/>
      <c r="AC556" s="33"/>
      <c r="AD556" s="33"/>
      <c r="AE556" s="33"/>
      <c r="AF556" s="33"/>
      <c r="AG556" s="33"/>
      <c r="AH556" s="33"/>
      <c r="AI556" s="33"/>
      <c r="AJ556" s="33"/>
      <c r="AK556" s="33"/>
      <c r="AL556" s="33"/>
      <c r="AM556" s="33"/>
      <c r="AN556" s="33"/>
      <c r="AO556" s="33"/>
      <c r="AP556" s="33"/>
      <c r="AQ556" s="33"/>
      <c r="AR556" s="33"/>
      <c r="AS556" s="33"/>
      <c r="AT556" s="33"/>
      <c r="AU556" s="33"/>
      <c r="AV556" s="33"/>
    </row>
    <row r="557" spans="27:48" x14ac:dyDescent="0.25">
      <c r="AA557" s="33"/>
      <c r="AB557" s="33"/>
      <c r="AC557" s="33"/>
      <c r="AD557" s="33"/>
      <c r="AE557" s="33"/>
      <c r="AF557" s="33"/>
      <c r="AG557" s="33"/>
      <c r="AH557" s="33"/>
      <c r="AI557" s="33"/>
      <c r="AJ557" s="33"/>
      <c r="AK557" s="33"/>
      <c r="AL557" s="33"/>
      <c r="AM557" s="33"/>
      <c r="AN557" s="33"/>
      <c r="AO557" s="33"/>
      <c r="AP557" s="33"/>
      <c r="AQ557" s="33"/>
      <c r="AR557" s="33"/>
      <c r="AS557" s="33"/>
      <c r="AT557" s="33"/>
      <c r="AU557" s="33"/>
      <c r="AV557" s="33"/>
    </row>
    <row r="558" spans="27:48" x14ac:dyDescent="0.25">
      <c r="AA558" s="33"/>
      <c r="AB558" s="33"/>
      <c r="AC558" s="33"/>
      <c r="AD558" s="33"/>
      <c r="AE558" s="33"/>
      <c r="AF558" s="33"/>
      <c r="AG558" s="33"/>
      <c r="AH558" s="33"/>
      <c r="AI558" s="33"/>
      <c r="AJ558" s="33"/>
      <c r="AK558" s="33"/>
      <c r="AL558" s="33"/>
      <c r="AM558" s="33"/>
      <c r="AN558" s="33"/>
      <c r="AO558" s="33"/>
      <c r="AP558" s="33"/>
      <c r="AQ558" s="33"/>
      <c r="AR558" s="33"/>
      <c r="AS558" s="33"/>
      <c r="AT558" s="33"/>
      <c r="AU558" s="33"/>
      <c r="AV558" s="33"/>
    </row>
    <row r="559" spans="27:48" x14ac:dyDescent="0.25">
      <c r="AA559" s="33"/>
      <c r="AB559" s="33"/>
      <c r="AC559" s="33"/>
      <c r="AD559" s="33"/>
      <c r="AE559" s="33"/>
      <c r="AF559" s="33"/>
      <c r="AG559" s="33"/>
      <c r="AH559" s="33"/>
      <c r="AI559" s="33"/>
      <c r="AJ559" s="33"/>
      <c r="AK559" s="33"/>
      <c r="AL559" s="33"/>
      <c r="AM559" s="33"/>
      <c r="AN559" s="33"/>
      <c r="AO559" s="33"/>
      <c r="AP559" s="33"/>
      <c r="AQ559" s="33"/>
      <c r="AR559" s="33"/>
      <c r="AS559" s="33"/>
      <c r="AT559" s="33"/>
      <c r="AU559" s="33"/>
      <c r="AV559" s="33"/>
    </row>
    <row r="560" spans="27:48" x14ac:dyDescent="0.25">
      <c r="AA560" s="33"/>
      <c r="AB560" s="33"/>
      <c r="AC560" s="33"/>
      <c r="AD560" s="33"/>
      <c r="AE560" s="33"/>
      <c r="AF560" s="33"/>
      <c r="AG560" s="33"/>
      <c r="AH560" s="33"/>
      <c r="AI560" s="33"/>
      <c r="AJ560" s="33"/>
      <c r="AK560" s="33"/>
      <c r="AL560" s="33"/>
      <c r="AM560" s="33"/>
      <c r="AN560" s="33"/>
      <c r="AO560" s="33"/>
      <c r="AP560" s="33"/>
      <c r="AQ560" s="33"/>
      <c r="AR560" s="33"/>
      <c r="AS560" s="33"/>
      <c r="AT560" s="33"/>
      <c r="AU560" s="33"/>
      <c r="AV560" s="33"/>
    </row>
    <row r="561" spans="27:48" x14ac:dyDescent="0.25">
      <c r="AA561" s="33"/>
      <c r="AB561" s="33"/>
      <c r="AC561" s="33"/>
      <c r="AD561" s="33"/>
      <c r="AE561" s="33"/>
      <c r="AF561" s="33"/>
      <c r="AG561" s="33"/>
      <c r="AH561" s="33"/>
      <c r="AI561" s="33"/>
      <c r="AJ561" s="33"/>
      <c r="AK561" s="33"/>
      <c r="AL561" s="33"/>
      <c r="AM561" s="33"/>
      <c r="AN561" s="33"/>
      <c r="AO561" s="33"/>
      <c r="AP561" s="33"/>
      <c r="AQ561" s="33"/>
      <c r="AR561" s="33"/>
      <c r="AS561" s="33"/>
      <c r="AT561" s="33"/>
      <c r="AU561" s="33"/>
      <c r="AV561" s="33"/>
    </row>
    <row r="562" spans="27:48" x14ac:dyDescent="0.25">
      <c r="AA562" s="33"/>
      <c r="AB562" s="33"/>
      <c r="AC562" s="33"/>
      <c r="AD562" s="33"/>
      <c r="AE562" s="33"/>
      <c r="AF562" s="33"/>
      <c r="AG562" s="33"/>
      <c r="AH562" s="33"/>
      <c r="AI562" s="33"/>
      <c r="AJ562" s="33"/>
      <c r="AK562" s="33"/>
      <c r="AL562" s="33"/>
      <c r="AM562" s="33"/>
      <c r="AN562" s="33"/>
      <c r="AO562" s="33"/>
      <c r="AP562" s="33"/>
      <c r="AQ562" s="33"/>
      <c r="AR562" s="33"/>
      <c r="AS562" s="33"/>
      <c r="AT562" s="33"/>
      <c r="AU562" s="33"/>
      <c r="AV562" s="33"/>
    </row>
    <row r="563" spans="27:48" x14ac:dyDescent="0.25">
      <c r="AA563" s="33"/>
      <c r="AB563" s="33"/>
      <c r="AC563" s="33"/>
      <c r="AD563" s="33"/>
      <c r="AE563" s="33"/>
      <c r="AF563" s="33"/>
      <c r="AG563" s="33"/>
      <c r="AH563" s="33"/>
      <c r="AI563" s="33"/>
      <c r="AJ563" s="33"/>
      <c r="AK563" s="33"/>
      <c r="AL563" s="33"/>
      <c r="AM563" s="33"/>
      <c r="AN563" s="33"/>
      <c r="AO563" s="33"/>
      <c r="AP563" s="33"/>
      <c r="AQ563" s="33"/>
      <c r="AR563" s="33"/>
      <c r="AS563" s="33"/>
      <c r="AT563" s="33"/>
      <c r="AU563" s="33"/>
      <c r="AV563" s="33"/>
    </row>
    <row r="564" spans="27:48" x14ac:dyDescent="0.25">
      <c r="AA564" s="33"/>
      <c r="AB564" s="33"/>
      <c r="AC564" s="33"/>
      <c r="AD564" s="33"/>
      <c r="AE564" s="33"/>
      <c r="AF564" s="33"/>
      <c r="AG564" s="33"/>
      <c r="AH564" s="33"/>
      <c r="AI564" s="33"/>
      <c r="AJ564" s="33"/>
      <c r="AK564" s="33"/>
      <c r="AL564" s="33"/>
      <c r="AM564" s="33"/>
      <c r="AN564" s="33"/>
      <c r="AO564" s="33"/>
      <c r="AP564" s="33"/>
      <c r="AQ564" s="33"/>
      <c r="AR564" s="33"/>
      <c r="AS564" s="33"/>
      <c r="AT564" s="33"/>
      <c r="AU564" s="33"/>
      <c r="AV564" s="33"/>
    </row>
    <row r="565" spans="27:48" x14ac:dyDescent="0.25">
      <c r="AA565" s="33"/>
      <c r="AB565" s="33"/>
      <c r="AC565" s="33"/>
      <c r="AD565" s="33"/>
      <c r="AE565" s="33"/>
      <c r="AF565" s="33"/>
      <c r="AG565" s="33"/>
      <c r="AH565" s="33"/>
      <c r="AI565" s="33"/>
      <c r="AJ565" s="33"/>
      <c r="AK565" s="33"/>
      <c r="AL565" s="33"/>
      <c r="AM565" s="33"/>
      <c r="AN565" s="33"/>
      <c r="AO565" s="33"/>
      <c r="AP565" s="33"/>
      <c r="AQ565" s="33"/>
      <c r="AR565" s="33"/>
      <c r="AS565" s="33"/>
      <c r="AT565" s="33"/>
      <c r="AU565" s="33"/>
      <c r="AV565" s="33"/>
    </row>
    <row r="566" spans="27:48" x14ac:dyDescent="0.25">
      <c r="AA566" s="33"/>
      <c r="AB566" s="33"/>
      <c r="AC566" s="33"/>
      <c r="AD566" s="33"/>
      <c r="AE566" s="33"/>
      <c r="AF566" s="33"/>
      <c r="AG566" s="33"/>
      <c r="AH566" s="33"/>
      <c r="AI566" s="33"/>
      <c r="AJ566" s="33"/>
      <c r="AK566" s="33"/>
      <c r="AL566" s="33"/>
      <c r="AM566" s="33"/>
      <c r="AN566" s="33"/>
      <c r="AO566" s="33"/>
      <c r="AP566" s="33"/>
      <c r="AQ566" s="33"/>
      <c r="AR566" s="33"/>
      <c r="AS566" s="33"/>
      <c r="AT566" s="33"/>
      <c r="AU566" s="33"/>
      <c r="AV566" s="33"/>
    </row>
    <row r="567" spans="27:48" x14ac:dyDescent="0.25">
      <c r="AA567" s="33"/>
      <c r="AB567" s="33"/>
      <c r="AC567" s="33"/>
      <c r="AD567" s="33"/>
      <c r="AE567" s="33"/>
      <c r="AF567" s="33"/>
      <c r="AG567" s="33"/>
      <c r="AH567" s="33"/>
      <c r="AI567" s="33"/>
      <c r="AJ567" s="33"/>
      <c r="AK567" s="33"/>
      <c r="AL567" s="33"/>
      <c r="AM567" s="33"/>
      <c r="AN567" s="33"/>
      <c r="AO567" s="33"/>
      <c r="AP567" s="33"/>
      <c r="AQ567" s="33"/>
      <c r="AR567" s="33"/>
      <c r="AS567" s="33"/>
      <c r="AT567" s="33"/>
      <c r="AU567" s="33"/>
      <c r="AV567" s="33"/>
    </row>
    <row r="568" spans="27:48" x14ac:dyDescent="0.25">
      <c r="AA568" s="33"/>
      <c r="AB568" s="33"/>
      <c r="AC568" s="33"/>
      <c r="AD568" s="33"/>
      <c r="AE568" s="33"/>
      <c r="AF568" s="33"/>
      <c r="AG568" s="33"/>
      <c r="AH568" s="33"/>
      <c r="AI568" s="33"/>
      <c r="AJ568" s="33"/>
      <c r="AK568" s="33"/>
      <c r="AL568" s="33"/>
      <c r="AM568" s="33"/>
      <c r="AN568" s="33"/>
      <c r="AO568" s="33"/>
      <c r="AP568" s="33"/>
      <c r="AQ568" s="33"/>
      <c r="AR568" s="33"/>
      <c r="AS568" s="33"/>
      <c r="AT568" s="33"/>
      <c r="AU568" s="33"/>
      <c r="AV568" s="33"/>
    </row>
    <row r="569" spans="27:48" x14ac:dyDescent="0.25">
      <c r="AA569" s="33"/>
      <c r="AB569" s="33"/>
      <c r="AC569" s="33"/>
      <c r="AD569" s="33"/>
      <c r="AE569" s="33"/>
      <c r="AF569" s="33"/>
      <c r="AG569" s="33"/>
      <c r="AH569" s="33"/>
      <c r="AI569" s="33"/>
      <c r="AJ569" s="33"/>
      <c r="AK569" s="33"/>
      <c r="AL569" s="33"/>
      <c r="AM569" s="33"/>
      <c r="AN569" s="33"/>
      <c r="AO569" s="33"/>
      <c r="AP569" s="33"/>
      <c r="AQ569" s="33"/>
      <c r="AR569" s="33"/>
      <c r="AS569" s="33"/>
      <c r="AT569" s="33"/>
      <c r="AU569" s="33"/>
      <c r="AV569" s="33"/>
    </row>
    <row r="570" spans="27:48" x14ac:dyDescent="0.25">
      <c r="AA570" s="33"/>
      <c r="AB570" s="33"/>
      <c r="AC570" s="33"/>
      <c r="AD570" s="33"/>
      <c r="AE570" s="33"/>
      <c r="AF570" s="33"/>
      <c r="AG570" s="33"/>
      <c r="AH570" s="33"/>
      <c r="AI570" s="33"/>
      <c r="AJ570" s="33"/>
      <c r="AK570" s="33"/>
      <c r="AL570" s="33"/>
      <c r="AM570" s="33"/>
      <c r="AN570" s="33"/>
      <c r="AO570" s="33"/>
      <c r="AP570" s="33"/>
      <c r="AQ570" s="33"/>
      <c r="AR570" s="33"/>
      <c r="AS570" s="33"/>
      <c r="AT570" s="33"/>
      <c r="AU570" s="33"/>
      <c r="AV570" s="33"/>
    </row>
    <row r="571" spans="27:48" x14ac:dyDescent="0.25">
      <c r="AA571" s="33"/>
      <c r="AB571" s="33"/>
      <c r="AC571" s="33"/>
      <c r="AD571" s="33"/>
      <c r="AE571" s="33"/>
      <c r="AF571" s="33"/>
      <c r="AG571" s="33"/>
      <c r="AH571" s="33"/>
      <c r="AI571" s="33"/>
      <c r="AJ571" s="33"/>
      <c r="AK571" s="33"/>
      <c r="AL571" s="33"/>
      <c r="AM571" s="33"/>
      <c r="AN571" s="33"/>
      <c r="AO571" s="33"/>
      <c r="AP571" s="33"/>
      <c r="AQ571" s="33"/>
      <c r="AR571" s="33"/>
      <c r="AS571" s="33"/>
      <c r="AT571" s="33"/>
      <c r="AU571" s="33"/>
      <c r="AV571" s="33"/>
    </row>
    <row r="572" spans="27:48" x14ac:dyDescent="0.25">
      <c r="AA572" s="33"/>
      <c r="AB572" s="33"/>
      <c r="AC572" s="33"/>
      <c r="AD572" s="33"/>
      <c r="AE572" s="33"/>
      <c r="AF572" s="33"/>
      <c r="AG572" s="33"/>
      <c r="AH572" s="33"/>
      <c r="AI572" s="33"/>
      <c r="AJ572" s="33"/>
      <c r="AK572" s="33"/>
      <c r="AL572" s="33"/>
      <c r="AM572" s="33"/>
      <c r="AN572" s="33"/>
      <c r="AO572" s="33"/>
      <c r="AP572" s="33"/>
      <c r="AQ572" s="33"/>
      <c r="AR572" s="33"/>
      <c r="AS572" s="33"/>
      <c r="AT572" s="33"/>
      <c r="AU572" s="33"/>
      <c r="AV572" s="33"/>
    </row>
    <row r="573" spans="27:48" x14ac:dyDescent="0.25">
      <c r="AA573" s="33"/>
      <c r="AB573" s="33"/>
      <c r="AC573" s="33"/>
      <c r="AD573" s="33"/>
      <c r="AE573" s="33"/>
      <c r="AF573" s="33"/>
      <c r="AG573" s="33"/>
      <c r="AH573" s="33"/>
      <c r="AI573" s="33"/>
      <c r="AJ573" s="33"/>
      <c r="AK573" s="33"/>
      <c r="AL573" s="33"/>
      <c r="AM573" s="33"/>
      <c r="AN573" s="33"/>
      <c r="AO573" s="33"/>
      <c r="AP573" s="33"/>
      <c r="AQ573" s="33"/>
      <c r="AR573" s="33"/>
      <c r="AS573" s="33"/>
      <c r="AT573" s="33"/>
      <c r="AU573" s="33"/>
      <c r="AV573" s="33"/>
    </row>
    <row r="574" spans="27:48" x14ac:dyDescent="0.25">
      <c r="AA574" s="33"/>
      <c r="AB574" s="33"/>
      <c r="AC574" s="33"/>
      <c r="AD574" s="33"/>
      <c r="AE574" s="33"/>
      <c r="AF574" s="33"/>
      <c r="AG574" s="33"/>
      <c r="AH574" s="33"/>
      <c r="AI574" s="33"/>
      <c r="AJ574" s="33"/>
      <c r="AK574" s="33"/>
      <c r="AL574" s="33"/>
      <c r="AM574" s="33"/>
      <c r="AN574" s="33"/>
      <c r="AO574" s="33"/>
      <c r="AP574" s="33"/>
      <c r="AQ574" s="33"/>
      <c r="AR574" s="33"/>
      <c r="AS574" s="33"/>
      <c r="AT574" s="33"/>
      <c r="AU574" s="33"/>
      <c r="AV574" s="33"/>
    </row>
    <row r="575" spans="27:48" x14ac:dyDescent="0.25">
      <c r="AA575" s="33"/>
      <c r="AB575" s="33"/>
      <c r="AC575" s="33"/>
      <c r="AD575" s="33"/>
      <c r="AE575" s="33"/>
      <c r="AF575" s="33"/>
      <c r="AG575" s="33"/>
      <c r="AH575" s="33"/>
      <c r="AI575" s="33"/>
      <c r="AJ575" s="33"/>
      <c r="AK575" s="33"/>
      <c r="AL575" s="33"/>
      <c r="AM575" s="33"/>
      <c r="AN575" s="33"/>
      <c r="AO575" s="33"/>
      <c r="AP575" s="33"/>
      <c r="AQ575" s="33"/>
      <c r="AR575" s="33"/>
      <c r="AS575" s="33"/>
      <c r="AT575" s="33"/>
      <c r="AU575" s="33"/>
      <c r="AV575" s="33"/>
    </row>
    <row r="576" spans="27:48" x14ac:dyDescent="0.25">
      <c r="AA576" s="33"/>
      <c r="AB576" s="33"/>
      <c r="AC576" s="33"/>
      <c r="AD576" s="33"/>
      <c r="AE576" s="33"/>
      <c r="AF576" s="33"/>
      <c r="AG576" s="33"/>
      <c r="AH576" s="33"/>
      <c r="AI576" s="33"/>
      <c r="AJ576" s="33"/>
      <c r="AK576" s="33"/>
      <c r="AL576" s="33"/>
      <c r="AM576" s="33"/>
      <c r="AN576" s="33"/>
      <c r="AO576" s="33"/>
      <c r="AP576" s="33"/>
      <c r="AQ576" s="33"/>
      <c r="AR576" s="33"/>
      <c r="AS576" s="33"/>
      <c r="AT576" s="33"/>
      <c r="AU576" s="33"/>
      <c r="AV576" s="33"/>
    </row>
    <row r="577" spans="27:48" x14ac:dyDescent="0.25">
      <c r="AA577" s="33"/>
      <c r="AB577" s="33"/>
      <c r="AC577" s="33"/>
      <c r="AD577" s="33"/>
      <c r="AE577" s="33"/>
      <c r="AF577" s="33"/>
      <c r="AG577" s="33"/>
      <c r="AH577" s="33"/>
      <c r="AI577" s="33"/>
      <c r="AJ577" s="33"/>
      <c r="AK577" s="33"/>
      <c r="AL577" s="33"/>
      <c r="AM577" s="33"/>
      <c r="AN577" s="33"/>
      <c r="AO577" s="33"/>
      <c r="AP577" s="33"/>
      <c r="AQ577" s="33"/>
      <c r="AR577" s="33"/>
      <c r="AS577" s="33"/>
      <c r="AT577" s="33"/>
      <c r="AU577" s="33"/>
      <c r="AV577" s="33"/>
    </row>
    <row r="578" spans="27:48" x14ac:dyDescent="0.25">
      <c r="AA578" s="33"/>
      <c r="AB578" s="33"/>
      <c r="AC578" s="33"/>
      <c r="AD578" s="33"/>
      <c r="AE578" s="33"/>
      <c r="AF578" s="33"/>
      <c r="AG578" s="33"/>
      <c r="AH578" s="33"/>
      <c r="AI578" s="33"/>
      <c r="AJ578" s="33"/>
      <c r="AK578" s="33"/>
      <c r="AL578" s="33"/>
      <c r="AM578" s="33"/>
      <c r="AN578" s="33"/>
      <c r="AO578" s="33"/>
      <c r="AP578" s="33"/>
      <c r="AQ578" s="33"/>
      <c r="AR578" s="33"/>
      <c r="AS578" s="33"/>
      <c r="AT578" s="33"/>
      <c r="AU578" s="33"/>
      <c r="AV578" s="33"/>
    </row>
    <row r="579" spans="27:48" x14ac:dyDescent="0.25">
      <c r="AA579" s="33"/>
      <c r="AB579" s="33"/>
      <c r="AC579" s="33"/>
      <c r="AD579" s="33"/>
      <c r="AE579" s="33"/>
      <c r="AF579" s="33"/>
      <c r="AG579" s="33"/>
      <c r="AH579" s="33"/>
      <c r="AI579" s="33"/>
      <c r="AJ579" s="33"/>
      <c r="AK579" s="33"/>
      <c r="AL579" s="33"/>
      <c r="AM579" s="33"/>
      <c r="AN579" s="33"/>
      <c r="AO579" s="33"/>
      <c r="AP579" s="33"/>
      <c r="AQ579" s="33"/>
      <c r="AR579" s="33"/>
      <c r="AS579" s="33"/>
      <c r="AT579" s="33"/>
      <c r="AU579" s="33"/>
      <c r="AV579" s="33"/>
    </row>
    <row r="580" spans="27:48" x14ac:dyDescent="0.25">
      <c r="AA580" s="33"/>
      <c r="AB580" s="33"/>
      <c r="AC580" s="33"/>
      <c r="AD580" s="33"/>
      <c r="AE580" s="33"/>
      <c r="AF580" s="33"/>
      <c r="AG580" s="33"/>
      <c r="AH580" s="33"/>
      <c r="AI580" s="33"/>
      <c r="AJ580" s="33"/>
      <c r="AK580" s="33"/>
      <c r="AL580" s="33"/>
      <c r="AM580" s="33"/>
      <c r="AN580" s="33"/>
      <c r="AO580" s="33"/>
      <c r="AP580" s="33"/>
      <c r="AQ580" s="33"/>
      <c r="AR580" s="33"/>
      <c r="AS580" s="33"/>
      <c r="AT580" s="33"/>
      <c r="AU580" s="33"/>
      <c r="AV580" s="33"/>
    </row>
    <row r="581" spans="27:48" x14ac:dyDescent="0.25">
      <c r="AA581" s="33"/>
      <c r="AB581" s="33"/>
      <c r="AC581" s="33"/>
      <c r="AD581" s="33"/>
      <c r="AE581" s="33"/>
      <c r="AF581" s="33"/>
      <c r="AG581" s="33"/>
      <c r="AH581" s="33"/>
      <c r="AI581" s="33"/>
      <c r="AJ581" s="33"/>
      <c r="AK581" s="33"/>
      <c r="AL581" s="33"/>
      <c r="AM581" s="33"/>
      <c r="AN581" s="33"/>
      <c r="AO581" s="33"/>
      <c r="AP581" s="33"/>
      <c r="AQ581" s="33"/>
      <c r="AR581" s="33"/>
      <c r="AS581" s="33"/>
      <c r="AT581" s="33"/>
      <c r="AU581" s="33"/>
      <c r="AV581" s="33"/>
    </row>
    <row r="582" spans="27:48" x14ac:dyDescent="0.25">
      <c r="AA582" s="33"/>
      <c r="AB582" s="33"/>
      <c r="AC582" s="33"/>
      <c r="AD582" s="33"/>
      <c r="AE582" s="33"/>
      <c r="AF582" s="33"/>
      <c r="AG582" s="33"/>
      <c r="AH582" s="33"/>
      <c r="AI582" s="33"/>
      <c r="AJ582" s="33"/>
      <c r="AK582" s="33"/>
      <c r="AL582" s="33"/>
      <c r="AM582" s="33"/>
      <c r="AN582" s="33"/>
      <c r="AO582" s="33"/>
      <c r="AP582" s="33"/>
      <c r="AQ582" s="33"/>
      <c r="AR582" s="33"/>
      <c r="AS582" s="33"/>
      <c r="AT582" s="33"/>
      <c r="AU582" s="33"/>
      <c r="AV582" s="33"/>
    </row>
    <row r="583" spans="27:48" x14ac:dyDescent="0.25">
      <c r="AA583" s="33"/>
      <c r="AB583" s="33"/>
      <c r="AC583" s="33"/>
      <c r="AD583" s="33"/>
      <c r="AE583" s="33"/>
      <c r="AF583" s="33"/>
      <c r="AG583" s="33"/>
      <c r="AH583" s="33"/>
      <c r="AI583" s="33"/>
      <c r="AJ583" s="33"/>
      <c r="AK583" s="33"/>
      <c r="AL583" s="33"/>
      <c r="AM583" s="33"/>
      <c r="AN583" s="33"/>
      <c r="AO583" s="33"/>
      <c r="AP583" s="33"/>
      <c r="AQ583" s="33"/>
      <c r="AR583" s="33"/>
      <c r="AS583" s="33"/>
      <c r="AT583" s="33"/>
      <c r="AU583" s="33"/>
      <c r="AV583" s="33"/>
    </row>
    <row r="584" spans="27:48" x14ac:dyDescent="0.25">
      <c r="AA584" s="33"/>
      <c r="AB584" s="33"/>
      <c r="AC584" s="33"/>
      <c r="AD584" s="33"/>
      <c r="AE584" s="33"/>
      <c r="AF584" s="33"/>
      <c r="AG584" s="33"/>
      <c r="AH584" s="33"/>
      <c r="AI584" s="33"/>
      <c r="AJ584" s="33"/>
      <c r="AK584" s="33"/>
      <c r="AL584" s="33"/>
      <c r="AM584" s="33"/>
      <c r="AN584" s="33"/>
      <c r="AO584" s="33"/>
      <c r="AP584" s="33"/>
      <c r="AQ584" s="33"/>
      <c r="AR584" s="33"/>
      <c r="AS584" s="33"/>
      <c r="AT584" s="33"/>
      <c r="AU584" s="33"/>
      <c r="AV584" s="33"/>
    </row>
    <row r="585" spans="27:48" x14ac:dyDescent="0.25">
      <c r="AA585" s="33"/>
      <c r="AB585" s="33"/>
      <c r="AC585" s="33"/>
      <c r="AD585" s="33"/>
      <c r="AE585" s="33"/>
      <c r="AF585" s="33"/>
      <c r="AG585" s="33"/>
      <c r="AH585" s="33"/>
      <c r="AI585" s="33"/>
      <c r="AJ585" s="33"/>
      <c r="AK585" s="33"/>
      <c r="AL585" s="33"/>
      <c r="AM585" s="33"/>
      <c r="AN585" s="33"/>
      <c r="AO585" s="33"/>
      <c r="AP585" s="33"/>
      <c r="AQ585" s="33"/>
      <c r="AR585" s="33"/>
      <c r="AS585" s="33"/>
      <c r="AT585" s="33"/>
      <c r="AU585" s="33"/>
      <c r="AV585" s="33"/>
    </row>
    <row r="586" spans="27:48" x14ac:dyDescent="0.25">
      <c r="AA586" s="33"/>
      <c r="AB586" s="33"/>
      <c r="AC586" s="33"/>
      <c r="AD586" s="33"/>
      <c r="AE586" s="33"/>
      <c r="AF586" s="33"/>
      <c r="AG586" s="33"/>
      <c r="AH586" s="33"/>
      <c r="AI586" s="33"/>
      <c r="AJ586" s="33"/>
      <c r="AK586" s="33"/>
      <c r="AL586" s="33"/>
      <c r="AM586" s="33"/>
      <c r="AN586" s="33"/>
      <c r="AO586" s="33"/>
      <c r="AP586" s="33"/>
      <c r="AQ586" s="33"/>
      <c r="AR586" s="33"/>
      <c r="AS586" s="33"/>
      <c r="AT586" s="33"/>
      <c r="AU586" s="33"/>
      <c r="AV586" s="33"/>
    </row>
    <row r="587" spans="27:48" x14ac:dyDescent="0.25">
      <c r="AA587" s="33"/>
      <c r="AB587" s="33"/>
      <c r="AC587" s="33"/>
      <c r="AD587" s="33"/>
      <c r="AE587" s="33"/>
      <c r="AF587" s="33"/>
      <c r="AG587" s="33"/>
      <c r="AH587" s="33"/>
      <c r="AI587" s="33"/>
      <c r="AJ587" s="33"/>
      <c r="AK587" s="33"/>
      <c r="AL587" s="33"/>
      <c r="AM587" s="33"/>
      <c r="AN587" s="33"/>
      <c r="AO587" s="33"/>
      <c r="AP587" s="33"/>
      <c r="AQ587" s="33"/>
      <c r="AR587" s="33"/>
      <c r="AS587" s="33"/>
      <c r="AT587" s="33"/>
      <c r="AU587" s="33"/>
      <c r="AV587" s="33"/>
    </row>
    <row r="588" spans="27:48" x14ac:dyDescent="0.25">
      <c r="AA588" s="33"/>
      <c r="AB588" s="33"/>
      <c r="AC588" s="33"/>
      <c r="AD588" s="33"/>
      <c r="AE588" s="33"/>
      <c r="AF588" s="33"/>
      <c r="AG588" s="33"/>
      <c r="AH588" s="33"/>
      <c r="AI588" s="33"/>
      <c r="AJ588" s="33"/>
      <c r="AK588" s="33"/>
      <c r="AL588" s="33"/>
      <c r="AM588" s="33"/>
      <c r="AN588" s="33"/>
      <c r="AO588" s="33"/>
      <c r="AP588" s="33"/>
      <c r="AQ588" s="33"/>
      <c r="AR588" s="33"/>
      <c r="AS588" s="33"/>
      <c r="AT588" s="33"/>
      <c r="AU588" s="33"/>
      <c r="AV588" s="33"/>
    </row>
    <row r="589" spans="27:48" x14ac:dyDescent="0.25">
      <c r="AA589" s="33"/>
      <c r="AB589" s="33"/>
      <c r="AC589" s="33"/>
      <c r="AD589" s="33"/>
      <c r="AE589" s="33"/>
      <c r="AF589" s="33"/>
      <c r="AG589" s="33"/>
      <c r="AH589" s="33"/>
      <c r="AI589" s="33"/>
      <c r="AJ589" s="33"/>
      <c r="AK589" s="33"/>
      <c r="AL589" s="33"/>
      <c r="AM589" s="33"/>
      <c r="AN589" s="33"/>
      <c r="AO589" s="33"/>
      <c r="AP589" s="33"/>
      <c r="AQ589" s="33"/>
      <c r="AR589" s="33"/>
      <c r="AS589" s="33"/>
      <c r="AT589" s="33"/>
      <c r="AU589" s="33"/>
      <c r="AV589" s="33"/>
    </row>
    <row r="590" spans="27:48" x14ac:dyDescent="0.25">
      <c r="AA590" s="33"/>
      <c r="AB590" s="33"/>
      <c r="AC590" s="33"/>
      <c r="AD590" s="33"/>
      <c r="AE590" s="33"/>
      <c r="AF590" s="33"/>
      <c r="AG590" s="33"/>
      <c r="AH590" s="33"/>
      <c r="AI590" s="33"/>
      <c r="AJ590" s="33"/>
      <c r="AK590" s="33"/>
      <c r="AL590" s="33"/>
      <c r="AM590" s="33"/>
      <c r="AN590" s="33"/>
      <c r="AO590" s="33"/>
      <c r="AP590" s="33"/>
      <c r="AQ590" s="33"/>
      <c r="AR590" s="33"/>
      <c r="AS590" s="33"/>
      <c r="AT590" s="33"/>
      <c r="AU590" s="33"/>
      <c r="AV590" s="33"/>
    </row>
    <row r="591" spans="27:48" x14ac:dyDescent="0.25">
      <c r="AA591" s="33"/>
      <c r="AB591" s="33"/>
      <c r="AC591" s="33"/>
      <c r="AD591" s="33"/>
      <c r="AE591" s="33"/>
      <c r="AF591" s="33"/>
      <c r="AG591" s="33"/>
      <c r="AH591" s="33"/>
      <c r="AI591" s="33"/>
      <c r="AJ591" s="33"/>
      <c r="AK591" s="33"/>
      <c r="AL591" s="33"/>
      <c r="AM591" s="33"/>
      <c r="AN591" s="33"/>
      <c r="AO591" s="33"/>
      <c r="AP591" s="33"/>
      <c r="AQ591" s="33"/>
      <c r="AR591" s="33"/>
      <c r="AS591" s="33"/>
      <c r="AT591" s="33"/>
      <c r="AU591" s="33"/>
      <c r="AV591" s="33"/>
    </row>
    <row r="592" spans="27:48" x14ac:dyDescent="0.25">
      <c r="AA592" s="33"/>
      <c r="AB592" s="33"/>
      <c r="AC592" s="33"/>
      <c r="AD592" s="33"/>
      <c r="AE592" s="33"/>
      <c r="AF592" s="33"/>
      <c r="AG592" s="33"/>
      <c r="AH592" s="33"/>
      <c r="AI592" s="33"/>
      <c r="AJ592" s="33"/>
      <c r="AK592" s="33"/>
      <c r="AL592" s="33"/>
      <c r="AM592" s="33"/>
      <c r="AN592" s="33"/>
      <c r="AO592" s="33"/>
      <c r="AP592" s="33"/>
      <c r="AQ592" s="33"/>
      <c r="AR592" s="33"/>
      <c r="AS592" s="33"/>
      <c r="AT592" s="33"/>
      <c r="AU592" s="33"/>
      <c r="AV592" s="33"/>
    </row>
    <row r="593" spans="27:48" x14ac:dyDescent="0.25">
      <c r="AA593" s="33"/>
      <c r="AB593" s="33"/>
      <c r="AC593" s="33"/>
      <c r="AD593" s="33"/>
      <c r="AE593" s="33"/>
      <c r="AF593" s="33"/>
      <c r="AG593" s="33"/>
      <c r="AH593" s="33"/>
      <c r="AI593" s="33"/>
      <c r="AJ593" s="33"/>
      <c r="AK593" s="33"/>
      <c r="AL593" s="33"/>
      <c r="AM593" s="33"/>
      <c r="AN593" s="33"/>
      <c r="AO593" s="33"/>
      <c r="AP593" s="33"/>
      <c r="AQ593" s="33"/>
      <c r="AR593" s="33"/>
      <c r="AS593" s="33"/>
      <c r="AT593" s="33"/>
      <c r="AU593" s="33"/>
      <c r="AV593" s="33"/>
    </row>
    <row r="594" spans="27:48" x14ac:dyDescent="0.25">
      <c r="AA594" s="33"/>
      <c r="AB594" s="33"/>
      <c r="AC594" s="33"/>
      <c r="AD594" s="33"/>
      <c r="AE594" s="33"/>
      <c r="AF594" s="33"/>
      <c r="AG594" s="33"/>
      <c r="AH594" s="33"/>
      <c r="AI594" s="33"/>
      <c r="AJ594" s="33"/>
      <c r="AK594" s="33"/>
      <c r="AL594" s="33"/>
      <c r="AM594" s="33"/>
      <c r="AN594" s="33"/>
      <c r="AO594" s="33"/>
      <c r="AP594" s="33"/>
      <c r="AQ594" s="33"/>
      <c r="AR594" s="33"/>
      <c r="AS594" s="33"/>
      <c r="AT594" s="33"/>
      <c r="AU594" s="33"/>
      <c r="AV594" s="33"/>
    </row>
    <row r="595" spans="27:48" x14ac:dyDescent="0.25">
      <c r="AA595" s="33"/>
      <c r="AB595" s="33"/>
      <c r="AC595" s="33"/>
      <c r="AD595" s="33"/>
      <c r="AE595" s="33"/>
      <c r="AF595" s="33"/>
      <c r="AG595" s="33"/>
      <c r="AH595" s="33"/>
      <c r="AI595" s="33"/>
      <c r="AJ595" s="33"/>
      <c r="AK595" s="33"/>
      <c r="AL595" s="33"/>
      <c r="AM595" s="33"/>
      <c r="AN595" s="33"/>
      <c r="AO595" s="33"/>
      <c r="AP595" s="33"/>
      <c r="AQ595" s="33"/>
      <c r="AR595" s="33"/>
      <c r="AS595" s="33"/>
      <c r="AT595" s="33"/>
      <c r="AU595" s="33"/>
      <c r="AV595" s="33"/>
    </row>
    <row r="596" spans="27:48" x14ac:dyDescent="0.25">
      <c r="AA596" s="33"/>
      <c r="AB596" s="33"/>
      <c r="AC596" s="33"/>
      <c r="AD596" s="33"/>
      <c r="AE596" s="33"/>
      <c r="AF596" s="33"/>
      <c r="AG596" s="33"/>
      <c r="AH596" s="33"/>
      <c r="AI596" s="33"/>
      <c r="AJ596" s="33"/>
      <c r="AK596" s="33"/>
      <c r="AL596" s="33"/>
      <c r="AM596" s="33"/>
      <c r="AN596" s="33"/>
      <c r="AO596" s="33"/>
      <c r="AP596" s="33"/>
      <c r="AQ596" s="33"/>
      <c r="AR596" s="33"/>
      <c r="AS596" s="33"/>
      <c r="AT596" s="33"/>
      <c r="AU596" s="33"/>
      <c r="AV596" s="33"/>
    </row>
    <row r="597" spans="27:48" x14ac:dyDescent="0.25">
      <c r="AA597" s="33"/>
      <c r="AB597" s="33"/>
      <c r="AC597" s="33"/>
      <c r="AD597" s="33"/>
      <c r="AE597" s="33"/>
      <c r="AF597" s="33"/>
      <c r="AG597" s="33"/>
      <c r="AH597" s="33"/>
      <c r="AI597" s="33"/>
      <c r="AJ597" s="33"/>
      <c r="AK597" s="33"/>
      <c r="AL597" s="33"/>
      <c r="AM597" s="33"/>
      <c r="AN597" s="33"/>
      <c r="AO597" s="33"/>
      <c r="AP597" s="33"/>
      <c r="AQ597" s="33"/>
      <c r="AR597" s="33"/>
      <c r="AS597" s="33"/>
      <c r="AT597" s="33"/>
      <c r="AU597" s="33"/>
      <c r="AV597" s="33"/>
    </row>
    <row r="598" spans="27:48" x14ac:dyDescent="0.25">
      <c r="AA598" s="33"/>
      <c r="AB598" s="33"/>
      <c r="AC598" s="33"/>
      <c r="AD598" s="33"/>
      <c r="AE598" s="33"/>
      <c r="AF598" s="33"/>
      <c r="AG598" s="33"/>
      <c r="AH598" s="33"/>
      <c r="AI598" s="33"/>
      <c r="AJ598" s="33"/>
      <c r="AK598" s="33"/>
      <c r="AL598" s="33"/>
      <c r="AM598" s="33"/>
      <c r="AN598" s="33"/>
      <c r="AO598" s="33"/>
      <c r="AP598" s="33"/>
      <c r="AQ598" s="33"/>
      <c r="AR598" s="33"/>
      <c r="AS598" s="33"/>
      <c r="AT598" s="33"/>
      <c r="AU598" s="33"/>
      <c r="AV598" s="33"/>
    </row>
    <row r="599" spans="27:48" x14ac:dyDescent="0.25">
      <c r="AA599" s="33"/>
      <c r="AB599" s="33"/>
      <c r="AC599" s="33"/>
      <c r="AD599" s="33"/>
      <c r="AE599" s="33"/>
      <c r="AF599" s="33"/>
      <c r="AG599" s="33"/>
      <c r="AH599" s="33"/>
      <c r="AI599" s="33"/>
      <c r="AJ599" s="33"/>
      <c r="AK599" s="33"/>
      <c r="AL599" s="33"/>
      <c r="AM599" s="33"/>
      <c r="AN599" s="33"/>
      <c r="AO599" s="33"/>
      <c r="AP599" s="33"/>
      <c r="AQ599" s="33"/>
      <c r="AR599" s="33"/>
      <c r="AS599" s="33"/>
      <c r="AT599" s="33"/>
      <c r="AU599" s="33"/>
      <c r="AV599" s="33"/>
    </row>
    <row r="600" spans="27:48" x14ac:dyDescent="0.25">
      <c r="AA600" s="33"/>
      <c r="AB600" s="33"/>
      <c r="AC600" s="33"/>
      <c r="AD600" s="33"/>
      <c r="AE600" s="33"/>
      <c r="AF600" s="33"/>
      <c r="AG600" s="33"/>
      <c r="AH600" s="33"/>
      <c r="AI600" s="33"/>
      <c r="AJ600" s="33"/>
      <c r="AK600" s="33"/>
      <c r="AL600" s="33"/>
      <c r="AM600" s="33"/>
      <c r="AN600" s="33"/>
      <c r="AO600" s="33"/>
      <c r="AP600" s="33"/>
      <c r="AQ600" s="33"/>
      <c r="AR600" s="33"/>
      <c r="AS600" s="33"/>
      <c r="AT600" s="33"/>
      <c r="AU600" s="33"/>
      <c r="AV600" s="33"/>
    </row>
    <row r="601" spans="27:48" x14ac:dyDescent="0.25">
      <c r="AA601" s="33"/>
      <c r="AB601" s="33"/>
      <c r="AC601" s="33"/>
      <c r="AD601" s="33"/>
      <c r="AE601" s="33"/>
      <c r="AF601" s="33"/>
      <c r="AG601" s="33"/>
      <c r="AH601" s="33"/>
      <c r="AI601" s="33"/>
      <c r="AJ601" s="33"/>
      <c r="AK601" s="33"/>
      <c r="AL601" s="33"/>
      <c r="AM601" s="33"/>
      <c r="AN601" s="33"/>
      <c r="AO601" s="33"/>
      <c r="AP601" s="33"/>
      <c r="AQ601" s="33"/>
      <c r="AR601" s="33"/>
      <c r="AS601" s="33"/>
      <c r="AT601" s="33"/>
      <c r="AU601" s="33"/>
      <c r="AV601" s="33"/>
    </row>
    <row r="602" spans="27:48" x14ac:dyDescent="0.25">
      <c r="AA602" s="33"/>
      <c r="AB602" s="33"/>
      <c r="AC602" s="33"/>
      <c r="AD602" s="33"/>
      <c r="AE602" s="33"/>
      <c r="AF602" s="33"/>
      <c r="AG602" s="33"/>
      <c r="AH602" s="33"/>
      <c r="AI602" s="33"/>
      <c r="AJ602" s="33"/>
      <c r="AK602" s="33"/>
      <c r="AL602" s="33"/>
      <c r="AM602" s="33"/>
      <c r="AN602" s="33"/>
      <c r="AO602" s="33"/>
      <c r="AP602" s="33"/>
      <c r="AQ602" s="33"/>
      <c r="AR602" s="33"/>
      <c r="AS602" s="33"/>
      <c r="AT602" s="33"/>
      <c r="AU602" s="33"/>
      <c r="AV602" s="33"/>
    </row>
    <row r="603" spans="27:48" x14ac:dyDescent="0.25">
      <c r="AA603" s="33"/>
      <c r="AB603" s="33"/>
      <c r="AC603" s="33"/>
      <c r="AD603" s="33"/>
      <c r="AE603" s="33"/>
      <c r="AF603" s="33"/>
      <c r="AG603" s="33"/>
      <c r="AH603" s="33"/>
      <c r="AI603" s="33"/>
      <c r="AJ603" s="33"/>
      <c r="AK603" s="33"/>
      <c r="AL603" s="33"/>
      <c r="AM603" s="33"/>
      <c r="AN603" s="33"/>
      <c r="AO603" s="33"/>
      <c r="AP603" s="33"/>
      <c r="AQ603" s="33"/>
      <c r="AR603" s="33"/>
      <c r="AS603" s="33"/>
      <c r="AT603" s="33"/>
      <c r="AU603" s="33"/>
      <c r="AV603" s="33"/>
    </row>
    <row r="604" spans="27:48" x14ac:dyDescent="0.25">
      <c r="AA604" s="33"/>
      <c r="AB604" s="33"/>
      <c r="AC604" s="33"/>
      <c r="AD604" s="33"/>
      <c r="AE604" s="33"/>
      <c r="AF604" s="33"/>
      <c r="AG604" s="33"/>
      <c r="AH604" s="33"/>
      <c r="AI604" s="33"/>
      <c r="AJ604" s="33"/>
      <c r="AK604" s="33"/>
      <c r="AL604" s="33"/>
      <c r="AM604" s="33"/>
      <c r="AN604" s="33"/>
      <c r="AO604" s="33"/>
      <c r="AP604" s="33"/>
      <c r="AQ604" s="33"/>
      <c r="AR604" s="33"/>
      <c r="AS604" s="33"/>
      <c r="AT604" s="33"/>
      <c r="AU604" s="33"/>
      <c r="AV604" s="33"/>
    </row>
    <row r="605" spans="27:48" x14ac:dyDescent="0.25">
      <c r="AA605" s="33"/>
      <c r="AB605" s="33"/>
      <c r="AC605" s="33"/>
      <c r="AD605" s="33"/>
      <c r="AE605" s="33"/>
      <c r="AF605" s="33"/>
      <c r="AG605" s="33"/>
      <c r="AH605" s="33"/>
      <c r="AI605" s="33"/>
      <c r="AJ605" s="33"/>
      <c r="AK605" s="33"/>
      <c r="AL605" s="33"/>
      <c r="AM605" s="33"/>
      <c r="AN605" s="33"/>
      <c r="AO605" s="33"/>
      <c r="AP605" s="33"/>
      <c r="AQ605" s="33"/>
      <c r="AR605" s="33"/>
      <c r="AS605" s="33"/>
      <c r="AT605" s="33"/>
      <c r="AU605" s="33"/>
      <c r="AV605" s="33"/>
    </row>
    <row r="606" spans="27:48" x14ac:dyDescent="0.25">
      <c r="AA606" s="33"/>
      <c r="AB606" s="33"/>
      <c r="AC606" s="33"/>
      <c r="AD606" s="33"/>
      <c r="AE606" s="33"/>
      <c r="AF606" s="33"/>
      <c r="AG606" s="33"/>
      <c r="AH606" s="33"/>
      <c r="AI606" s="33"/>
      <c r="AJ606" s="33"/>
      <c r="AK606" s="33"/>
      <c r="AL606" s="33"/>
      <c r="AM606" s="33"/>
      <c r="AN606" s="33"/>
      <c r="AO606" s="33"/>
      <c r="AP606" s="33"/>
      <c r="AQ606" s="33"/>
      <c r="AR606" s="33"/>
      <c r="AS606" s="33"/>
      <c r="AT606" s="33"/>
      <c r="AU606" s="33"/>
      <c r="AV606" s="33"/>
    </row>
    <row r="607" spans="27:48" x14ac:dyDescent="0.25">
      <c r="AA607" s="33"/>
      <c r="AB607" s="33"/>
      <c r="AC607" s="33"/>
      <c r="AD607" s="33"/>
      <c r="AE607" s="33"/>
      <c r="AF607" s="33"/>
      <c r="AG607" s="33"/>
      <c r="AH607" s="33"/>
      <c r="AI607" s="33"/>
      <c r="AJ607" s="33"/>
      <c r="AK607" s="33"/>
      <c r="AL607" s="33"/>
      <c r="AM607" s="33"/>
      <c r="AN607" s="33"/>
      <c r="AO607" s="33"/>
      <c r="AP607" s="33"/>
      <c r="AQ607" s="33"/>
      <c r="AR607" s="33"/>
      <c r="AS607" s="33"/>
      <c r="AT607" s="33"/>
      <c r="AU607" s="33"/>
      <c r="AV607" s="33"/>
    </row>
    <row r="608" spans="27:48" x14ac:dyDescent="0.25">
      <c r="AA608" s="33"/>
      <c r="AB608" s="33"/>
      <c r="AC608" s="33"/>
      <c r="AD608" s="33"/>
      <c r="AE608" s="33"/>
      <c r="AF608" s="33"/>
      <c r="AG608" s="33"/>
      <c r="AH608" s="33"/>
      <c r="AI608" s="33"/>
      <c r="AJ608" s="33"/>
      <c r="AK608" s="33"/>
      <c r="AL608" s="33"/>
      <c r="AM608" s="33"/>
      <c r="AN608" s="33"/>
      <c r="AO608" s="33"/>
      <c r="AP608" s="33"/>
      <c r="AQ608" s="33"/>
      <c r="AR608" s="33"/>
      <c r="AS608" s="33"/>
      <c r="AT608" s="33"/>
      <c r="AU608" s="33"/>
      <c r="AV608" s="33"/>
    </row>
    <row r="609" spans="27:48" x14ac:dyDescent="0.25">
      <c r="AA609" s="33"/>
      <c r="AB609" s="33"/>
      <c r="AC609" s="33"/>
      <c r="AD609" s="33"/>
      <c r="AE609" s="33"/>
      <c r="AF609" s="33"/>
      <c r="AG609" s="33"/>
      <c r="AH609" s="33"/>
      <c r="AI609" s="33"/>
      <c r="AJ609" s="33"/>
      <c r="AK609" s="33"/>
      <c r="AL609" s="33"/>
      <c r="AM609" s="33"/>
      <c r="AN609" s="33"/>
      <c r="AO609" s="33"/>
      <c r="AP609" s="33"/>
      <c r="AQ609" s="33"/>
      <c r="AR609" s="33"/>
      <c r="AS609" s="33"/>
      <c r="AT609" s="33"/>
      <c r="AU609" s="33"/>
      <c r="AV609" s="33"/>
    </row>
    <row r="610" spans="27:48" x14ac:dyDescent="0.25">
      <c r="AA610" s="33"/>
      <c r="AB610" s="33"/>
      <c r="AC610" s="33"/>
      <c r="AD610" s="33"/>
      <c r="AE610" s="33"/>
      <c r="AF610" s="33"/>
      <c r="AG610" s="33"/>
      <c r="AH610" s="33"/>
      <c r="AI610" s="33"/>
      <c r="AJ610" s="33"/>
      <c r="AK610" s="33"/>
      <c r="AL610" s="33"/>
      <c r="AM610" s="33"/>
      <c r="AN610" s="33"/>
      <c r="AO610" s="33"/>
      <c r="AP610" s="33"/>
      <c r="AQ610" s="33"/>
      <c r="AR610" s="33"/>
      <c r="AS610" s="33"/>
      <c r="AT610" s="33"/>
      <c r="AU610" s="33"/>
      <c r="AV610" s="33"/>
    </row>
    <row r="611" spans="27:48" x14ac:dyDescent="0.25">
      <c r="AA611" s="33"/>
      <c r="AB611" s="33"/>
      <c r="AC611" s="33"/>
      <c r="AD611" s="33"/>
      <c r="AE611" s="33"/>
      <c r="AF611" s="33"/>
      <c r="AG611" s="33"/>
      <c r="AH611" s="33"/>
      <c r="AI611" s="33"/>
      <c r="AJ611" s="33"/>
      <c r="AK611" s="33"/>
      <c r="AL611" s="33"/>
      <c r="AM611" s="33"/>
      <c r="AN611" s="33"/>
      <c r="AO611" s="33"/>
      <c r="AP611" s="33"/>
      <c r="AQ611" s="33"/>
      <c r="AR611" s="33"/>
      <c r="AS611" s="33"/>
      <c r="AT611" s="33"/>
      <c r="AU611" s="33"/>
      <c r="AV611" s="33"/>
    </row>
    <row r="612" spans="27:48" x14ac:dyDescent="0.25">
      <c r="AA612" s="33"/>
      <c r="AB612" s="33"/>
      <c r="AC612" s="33"/>
      <c r="AD612" s="33"/>
      <c r="AE612" s="33"/>
      <c r="AF612" s="33"/>
      <c r="AG612" s="33"/>
      <c r="AH612" s="33"/>
      <c r="AI612" s="33"/>
      <c r="AJ612" s="33"/>
      <c r="AK612" s="33"/>
      <c r="AL612" s="33"/>
      <c r="AM612" s="33"/>
      <c r="AN612" s="33"/>
      <c r="AO612" s="33"/>
      <c r="AP612" s="33"/>
      <c r="AQ612" s="33"/>
      <c r="AR612" s="33"/>
      <c r="AS612" s="33"/>
      <c r="AT612" s="33"/>
      <c r="AU612" s="33"/>
      <c r="AV612" s="33"/>
    </row>
    <row r="613" spans="27:48" x14ac:dyDescent="0.25">
      <c r="AA613" s="33"/>
      <c r="AB613" s="33"/>
      <c r="AC613" s="33"/>
      <c r="AD613" s="33"/>
      <c r="AE613" s="33"/>
      <c r="AF613" s="33"/>
      <c r="AG613" s="33"/>
      <c r="AH613" s="33"/>
      <c r="AI613" s="33"/>
      <c r="AJ613" s="33"/>
      <c r="AK613" s="33"/>
      <c r="AL613" s="33"/>
      <c r="AM613" s="33"/>
      <c r="AN613" s="33"/>
      <c r="AO613" s="33"/>
      <c r="AP613" s="33"/>
      <c r="AQ613" s="33"/>
      <c r="AR613" s="33"/>
      <c r="AS613" s="33"/>
      <c r="AT613" s="33"/>
      <c r="AU613" s="33"/>
      <c r="AV613" s="33"/>
    </row>
    <row r="614" spans="27:48" x14ac:dyDescent="0.25">
      <c r="AA614" s="33"/>
      <c r="AB614" s="33"/>
      <c r="AC614" s="33"/>
      <c r="AD614" s="33"/>
      <c r="AE614" s="33"/>
      <c r="AF614" s="33"/>
      <c r="AG614" s="33"/>
      <c r="AH614" s="33"/>
      <c r="AI614" s="33"/>
      <c r="AJ614" s="33"/>
      <c r="AK614" s="33"/>
      <c r="AL614" s="33"/>
      <c r="AM614" s="33"/>
      <c r="AN614" s="33"/>
      <c r="AO614" s="33"/>
      <c r="AP614" s="33"/>
      <c r="AQ614" s="33"/>
      <c r="AR614" s="33"/>
      <c r="AS614" s="33"/>
      <c r="AT614" s="33"/>
      <c r="AU614" s="33"/>
      <c r="AV614" s="33"/>
    </row>
    <row r="615" spans="27:48" x14ac:dyDescent="0.25">
      <c r="AA615" s="33"/>
      <c r="AB615" s="33"/>
      <c r="AC615" s="33"/>
      <c r="AD615" s="33"/>
      <c r="AE615" s="33"/>
      <c r="AF615" s="33"/>
      <c r="AG615" s="33"/>
      <c r="AH615" s="33"/>
      <c r="AI615" s="33"/>
      <c r="AJ615" s="33"/>
      <c r="AK615" s="33"/>
      <c r="AL615" s="33"/>
      <c r="AM615" s="33"/>
      <c r="AN615" s="33"/>
      <c r="AO615" s="33"/>
      <c r="AP615" s="33"/>
      <c r="AQ615" s="33"/>
      <c r="AR615" s="33"/>
      <c r="AS615" s="33"/>
      <c r="AT615" s="33"/>
      <c r="AU615" s="33"/>
      <c r="AV615" s="33"/>
    </row>
    <row r="616" spans="27:48" x14ac:dyDescent="0.25">
      <c r="AA616" s="33"/>
      <c r="AB616" s="33"/>
      <c r="AC616" s="33"/>
      <c r="AD616" s="33"/>
      <c r="AE616" s="33"/>
      <c r="AF616" s="33"/>
      <c r="AG616" s="33"/>
      <c r="AH616" s="33"/>
      <c r="AI616" s="33"/>
      <c r="AJ616" s="33"/>
      <c r="AK616" s="33"/>
      <c r="AL616" s="33"/>
      <c r="AM616" s="33"/>
      <c r="AN616" s="33"/>
      <c r="AO616" s="33"/>
      <c r="AP616" s="33"/>
      <c r="AQ616" s="33"/>
      <c r="AR616" s="33"/>
      <c r="AS616" s="33"/>
      <c r="AT616" s="33"/>
      <c r="AU616" s="33"/>
      <c r="AV616" s="33"/>
    </row>
    <row r="617" spans="27:48" x14ac:dyDescent="0.25">
      <c r="AA617" s="33"/>
      <c r="AB617" s="33"/>
      <c r="AC617" s="33"/>
      <c r="AD617" s="33"/>
      <c r="AE617" s="33"/>
      <c r="AF617" s="33"/>
      <c r="AG617" s="33"/>
      <c r="AH617" s="33"/>
      <c r="AI617" s="33"/>
      <c r="AJ617" s="33"/>
      <c r="AK617" s="33"/>
      <c r="AL617" s="33"/>
      <c r="AM617" s="33"/>
      <c r="AN617" s="33"/>
      <c r="AO617" s="33"/>
      <c r="AP617" s="33"/>
      <c r="AQ617" s="33"/>
      <c r="AR617" s="33"/>
      <c r="AS617" s="33"/>
      <c r="AT617" s="33"/>
      <c r="AU617" s="33"/>
      <c r="AV617" s="33"/>
    </row>
    <row r="618" spans="27:48" x14ac:dyDescent="0.25">
      <c r="AA618" s="33"/>
      <c r="AB618" s="33"/>
      <c r="AC618" s="33"/>
      <c r="AD618" s="33"/>
      <c r="AE618" s="33"/>
      <c r="AF618" s="33"/>
      <c r="AG618" s="33"/>
      <c r="AH618" s="33"/>
      <c r="AI618" s="33"/>
      <c r="AJ618" s="33"/>
      <c r="AK618" s="33"/>
      <c r="AL618" s="33"/>
      <c r="AM618" s="33"/>
      <c r="AN618" s="33"/>
      <c r="AO618" s="33"/>
      <c r="AP618" s="33"/>
      <c r="AQ618" s="33"/>
      <c r="AR618" s="33"/>
      <c r="AS618" s="33"/>
      <c r="AT618" s="33"/>
      <c r="AU618" s="33"/>
      <c r="AV618" s="33"/>
    </row>
    <row r="619" spans="27:48" x14ac:dyDescent="0.25">
      <c r="AA619" s="33"/>
      <c r="AB619" s="33"/>
      <c r="AC619" s="33"/>
      <c r="AD619" s="33"/>
      <c r="AE619" s="33"/>
      <c r="AF619" s="33"/>
      <c r="AG619" s="33"/>
      <c r="AH619" s="33"/>
      <c r="AI619" s="33"/>
      <c r="AJ619" s="33"/>
      <c r="AK619" s="33"/>
      <c r="AL619" s="33"/>
      <c r="AM619" s="33"/>
      <c r="AN619" s="33"/>
      <c r="AO619" s="33"/>
      <c r="AP619" s="33"/>
      <c r="AQ619" s="33"/>
      <c r="AR619" s="33"/>
      <c r="AS619" s="33"/>
      <c r="AT619" s="33"/>
      <c r="AU619" s="33"/>
      <c r="AV619" s="33"/>
    </row>
    <row r="620" spans="27:48" x14ac:dyDescent="0.25">
      <c r="AA620" s="33"/>
      <c r="AB620" s="33"/>
      <c r="AC620" s="33"/>
      <c r="AD620" s="33"/>
      <c r="AE620" s="33"/>
      <c r="AF620" s="33"/>
      <c r="AG620" s="33"/>
      <c r="AH620" s="33"/>
      <c r="AI620" s="33"/>
      <c r="AJ620" s="33"/>
      <c r="AK620" s="33"/>
      <c r="AL620" s="33"/>
      <c r="AM620" s="33"/>
      <c r="AN620" s="33"/>
      <c r="AO620" s="33"/>
      <c r="AP620" s="33"/>
      <c r="AQ620" s="33"/>
      <c r="AR620" s="33"/>
      <c r="AS620" s="33"/>
      <c r="AT620" s="33"/>
      <c r="AU620" s="33"/>
      <c r="AV620" s="33"/>
    </row>
    <row r="621" spans="27:48" x14ac:dyDescent="0.25">
      <c r="AA621" s="33"/>
      <c r="AB621" s="33"/>
      <c r="AC621" s="33"/>
      <c r="AD621" s="33"/>
      <c r="AE621" s="33"/>
      <c r="AF621" s="33"/>
      <c r="AG621" s="33"/>
      <c r="AH621" s="33"/>
      <c r="AI621" s="33"/>
      <c r="AJ621" s="33"/>
      <c r="AK621" s="33"/>
      <c r="AL621" s="33"/>
      <c r="AM621" s="33"/>
      <c r="AN621" s="33"/>
      <c r="AO621" s="33"/>
      <c r="AP621" s="33"/>
      <c r="AQ621" s="33"/>
      <c r="AR621" s="33"/>
      <c r="AS621" s="33"/>
      <c r="AT621" s="33"/>
      <c r="AU621" s="33"/>
      <c r="AV621" s="33"/>
    </row>
    <row r="622" spans="27:48" x14ac:dyDescent="0.25">
      <c r="AA622" s="33"/>
      <c r="AB622" s="33"/>
      <c r="AC622" s="33"/>
      <c r="AD622" s="33"/>
      <c r="AE622" s="33"/>
      <c r="AF622" s="33"/>
      <c r="AG622" s="33"/>
      <c r="AH622" s="33"/>
      <c r="AI622" s="33"/>
      <c r="AJ622" s="33"/>
      <c r="AK622" s="33"/>
      <c r="AL622" s="33"/>
      <c r="AM622" s="33"/>
      <c r="AN622" s="33"/>
      <c r="AO622" s="33"/>
      <c r="AP622" s="33"/>
      <c r="AQ622" s="33"/>
      <c r="AR622" s="33"/>
      <c r="AS622" s="33"/>
      <c r="AT622" s="33"/>
      <c r="AU622" s="33"/>
      <c r="AV622" s="33"/>
    </row>
    <row r="623" spans="27:48" x14ac:dyDescent="0.25">
      <c r="AA623" s="33"/>
      <c r="AB623" s="33"/>
      <c r="AC623" s="33"/>
      <c r="AD623" s="33"/>
      <c r="AE623" s="33"/>
      <c r="AF623" s="33"/>
      <c r="AG623" s="33"/>
      <c r="AH623" s="33"/>
      <c r="AI623" s="33"/>
      <c r="AJ623" s="33"/>
      <c r="AK623" s="33"/>
      <c r="AL623" s="33"/>
      <c r="AM623" s="33"/>
      <c r="AN623" s="33"/>
      <c r="AO623" s="33"/>
      <c r="AP623" s="33"/>
      <c r="AQ623" s="33"/>
      <c r="AR623" s="33"/>
      <c r="AS623" s="33"/>
      <c r="AT623" s="33"/>
      <c r="AU623" s="33"/>
      <c r="AV623" s="33"/>
    </row>
    <row r="624" spans="27:48" x14ac:dyDescent="0.25">
      <c r="AA624" s="33"/>
      <c r="AB624" s="33"/>
      <c r="AC624" s="33"/>
      <c r="AD624" s="33"/>
      <c r="AE624" s="33"/>
      <c r="AF624" s="33"/>
      <c r="AG624" s="33"/>
      <c r="AH624" s="33"/>
      <c r="AI624" s="33"/>
      <c r="AJ624" s="33"/>
      <c r="AK624" s="33"/>
      <c r="AL624" s="33"/>
      <c r="AM624" s="33"/>
      <c r="AN624" s="33"/>
      <c r="AO624" s="33"/>
      <c r="AP624" s="33"/>
      <c r="AQ624" s="33"/>
      <c r="AR624" s="33"/>
      <c r="AS624" s="33"/>
      <c r="AT624" s="33"/>
      <c r="AU624" s="33"/>
      <c r="AV624" s="33"/>
    </row>
    <row r="625" spans="27:48" x14ac:dyDescent="0.25">
      <c r="AA625" s="33"/>
      <c r="AB625" s="33"/>
      <c r="AC625" s="33"/>
      <c r="AD625" s="33"/>
      <c r="AE625" s="33"/>
      <c r="AF625" s="33"/>
      <c r="AG625" s="33"/>
      <c r="AH625" s="33"/>
      <c r="AI625" s="33"/>
      <c r="AJ625" s="33"/>
      <c r="AK625" s="33"/>
      <c r="AL625" s="33"/>
      <c r="AM625" s="33"/>
      <c r="AN625" s="33"/>
      <c r="AO625" s="33"/>
      <c r="AP625" s="33"/>
      <c r="AQ625" s="33"/>
      <c r="AR625" s="33"/>
      <c r="AS625" s="33"/>
      <c r="AT625" s="33"/>
      <c r="AU625" s="33"/>
      <c r="AV625" s="33"/>
    </row>
    <row r="626" spans="27:48" x14ac:dyDescent="0.25">
      <c r="AA626" s="33"/>
      <c r="AB626" s="33"/>
      <c r="AC626" s="33"/>
      <c r="AD626" s="33"/>
      <c r="AE626" s="33"/>
      <c r="AF626" s="33"/>
      <c r="AG626" s="33"/>
      <c r="AH626" s="33"/>
      <c r="AI626" s="33"/>
      <c r="AJ626" s="33"/>
      <c r="AK626" s="33"/>
      <c r="AL626" s="33"/>
      <c r="AM626" s="33"/>
      <c r="AN626" s="33"/>
      <c r="AO626" s="33"/>
      <c r="AP626" s="33"/>
      <c r="AQ626" s="33"/>
      <c r="AR626" s="33"/>
      <c r="AS626" s="33"/>
      <c r="AT626" s="33"/>
      <c r="AU626" s="33"/>
      <c r="AV626" s="33"/>
    </row>
    <row r="627" spans="27:48" x14ac:dyDescent="0.25">
      <c r="AA627" s="33"/>
      <c r="AB627" s="33"/>
      <c r="AC627" s="33"/>
      <c r="AD627" s="33"/>
      <c r="AE627" s="33"/>
      <c r="AF627" s="33"/>
      <c r="AG627" s="33"/>
      <c r="AH627" s="33"/>
      <c r="AI627" s="33"/>
      <c r="AJ627" s="33"/>
      <c r="AK627" s="33"/>
      <c r="AL627" s="33"/>
      <c r="AM627" s="33"/>
      <c r="AN627" s="33"/>
      <c r="AO627" s="33"/>
      <c r="AP627" s="33"/>
      <c r="AQ627" s="33"/>
      <c r="AR627" s="33"/>
      <c r="AS627" s="33"/>
      <c r="AT627" s="33"/>
      <c r="AU627" s="33"/>
      <c r="AV627" s="33"/>
    </row>
    <row r="628" spans="27:48" x14ac:dyDescent="0.25">
      <c r="AA628" s="33"/>
      <c r="AB628" s="33"/>
      <c r="AC628" s="33"/>
      <c r="AD628" s="33"/>
      <c r="AE628" s="33"/>
      <c r="AF628" s="33"/>
      <c r="AG628" s="33"/>
      <c r="AH628" s="33"/>
      <c r="AI628" s="33"/>
      <c r="AJ628" s="33"/>
      <c r="AK628" s="33"/>
      <c r="AL628" s="33"/>
      <c r="AM628" s="33"/>
      <c r="AN628" s="33"/>
      <c r="AO628" s="33"/>
      <c r="AP628" s="33"/>
      <c r="AQ628" s="33"/>
      <c r="AR628" s="33"/>
      <c r="AS628" s="33"/>
      <c r="AT628" s="33"/>
      <c r="AU628" s="33"/>
      <c r="AV628" s="33"/>
    </row>
    <row r="629" spans="27:48" x14ac:dyDescent="0.25">
      <c r="AA629" s="33"/>
      <c r="AB629" s="33"/>
      <c r="AC629" s="33"/>
      <c r="AD629" s="33"/>
      <c r="AE629" s="33"/>
      <c r="AF629" s="33"/>
      <c r="AG629" s="33"/>
      <c r="AH629" s="33"/>
      <c r="AI629" s="33"/>
      <c r="AJ629" s="33"/>
      <c r="AK629" s="33"/>
      <c r="AL629" s="33"/>
      <c r="AM629" s="33"/>
      <c r="AN629" s="33"/>
      <c r="AO629" s="33"/>
      <c r="AP629" s="33"/>
      <c r="AQ629" s="33"/>
      <c r="AR629" s="33"/>
      <c r="AS629" s="33"/>
      <c r="AT629" s="33"/>
      <c r="AU629" s="33"/>
      <c r="AV629" s="33"/>
    </row>
    <row r="630" spans="27:48" x14ac:dyDescent="0.25">
      <c r="AA630" s="33"/>
      <c r="AB630" s="33"/>
      <c r="AC630" s="33"/>
      <c r="AD630" s="33"/>
      <c r="AE630" s="33"/>
      <c r="AF630" s="33"/>
      <c r="AG630" s="33"/>
      <c r="AH630" s="33"/>
      <c r="AI630" s="33"/>
      <c r="AJ630" s="33"/>
      <c r="AK630" s="33"/>
      <c r="AL630" s="33"/>
      <c r="AM630" s="33"/>
      <c r="AN630" s="33"/>
      <c r="AO630" s="33"/>
      <c r="AP630" s="33"/>
      <c r="AQ630" s="33"/>
      <c r="AR630" s="33"/>
      <c r="AS630" s="33"/>
      <c r="AT630" s="33"/>
      <c r="AU630" s="33"/>
      <c r="AV630" s="33"/>
    </row>
    <row r="631" spans="27:48" x14ac:dyDescent="0.25">
      <c r="AA631" s="33"/>
      <c r="AB631" s="33"/>
      <c r="AC631" s="33"/>
      <c r="AD631" s="33"/>
      <c r="AE631" s="33"/>
      <c r="AF631" s="33"/>
      <c r="AG631" s="33"/>
      <c r="AH631" s="33"/>
      <c r="AI631" s="33"/>
      <c r="AJ631" s="33"/>
      <c r="AK631" s="33"/>
      <c r="AL631" s="33"/>
      <c r="AM631" s="33"/>
      <c r="AN631" s="33"/>
      <c r="AO631" s="33"/>
      <c r="AP631" s="33"/>
      <c r="AQ631" s="33"/>
      <c r="AR631" s="33"/>
      <c r="AS631" s="33"/>
      <c r="AT631" s="33"/>
      <c r="AU631" s="33"/>
      <c r="AV631" s="33"/>
    </row>
    <row r="632" spans="27:48" x14ac:dyDescent="0.25">
      <c r="AA632" s="33"/>
      <c r="AB632" s="33"/>
      <c r="AC632" s="33"/>
      <c r="AD632" s="33"/>
      <c r="AE632" s="33"/>
      <c r="AF632" s="33"/>
      <c r="AG632" s="33"/>
      <c r="AH632" s="33"/>
      <c r="AI632" s="33"/>
      <c r="AJ632" s="33"/>
      <c r="AK632" s="33"/>
      <c r="AL632" s="33"/>
      <c r="AM632" s="33"/>
      <c r="AN632" s="33"/>
      <c r="AO632" s="33"/>
      <c r="AP632" s="33"/>
      <c r="AQ632" s="33"/>
      <c r="AR632" s="33"/>
      <c r="AS632" s="33"/>
      <c r="AT632" s="33"/>
      <c r="AU632" s="33"/>
      <c r="AV632" s="33"/>
    </row>
    <row r="633" spans="27:48" x14ac:dyDescent="0.25">
      <c r="AA633" s="33"/>
      <c r="AB633" s="33"/>
      <c r="AC633" s="33"/>
      <c r="AD633" s="33"/>
      <c r="AE633" s="33"/>
      <c r="AF633" s="33"/>
      <c r="AG633" s="33"/>
      <c r="AH633" s="33"/>
      <c r="AI633" s="33"/>
      <c r="AJ633" s="33"/>
      <c r="AK633" s="33"/>
      <c r="AL633" s="33"/>
      <c r="AM633" s="33"/>
      <c r="AN633" s="33"/>
      <c r="AO633" s="33"/>
      <c r="AP633" s="33"/>
      <c r="AQ633" s="33"/>
      <c r="AR633" s="33"/>
      <c r="AS633" s="33"/>
      <c r="AT633" s="33"/>
      <c r="AU633" s="33"/>
      <c r="AV633" s="33"/>
    </row>
    <row r="634" spans="27:48" x14ac:dyDescent="0.25">
      <c r="AA634" s="33"/>
      <c r="AB634" s="33"/>
      <c r="AC634" s="33"/>
      <c r="AD634" s="33"/>
      <c r="AE634" s="33"/>
      <c r="AF634" s="33"/>
      <c r="AG634" s="33"/>
      <c r="AH634" s="33"/>
      <c r="AI634" s="33"/>
      <c r="AJ634" s="33"/>
      <c r="AK634" s="33"/>
      <c r="AL634" s="33"/>
      <c r="AM634" s="33"/>
      <c r="AN634" s="33"/>
      <c r="AO634" s="33"/>
      <c r="AP634" s="33"/>
      <c r="AQ634" s="33"/>
      <c r="AR634" s="33"/>
      <c r="AS634" s="33"/>
      <c r="AT634" s="33"/>
      <c r="AU634" s="33"/>
      <c r="AV634" s="33"/>
    </row>
    <row r="635" spans="27:48" x14ac:dyDescent="0.25">
      <c r="AA635" s="33"/>
      <c r="AB635" s="33"/>
      <c r="AC635" s="33"/>
      <c r="AD635" s="33"/>
      <c r="AE635" s="33"/>
      <c r="AF635" s="33"/>
      <c r="AG635" s="33"/>
      <c r="AH635" s="33"/>
      <c r="AI635" s="33"/>
      <c r="AJ635" s="33"/>
      <c r="AK635" s="33"/>
      <c r="AL635" s="33"/>
      <c r="AM635" s="33"/>
      <c r="AN635" s="33"/>
      <c r="AO635" s="33"/>
      <c r="AP635" s="33"/>
      <c r="AQ635" s="33"/>
      <c r="AR635" s="33"/>
      <c r="AS635" s="33"/>
      <c r="AT635" s="33"/>
      <c r="AU635" s="33"/>
      <c r="AV635" s="33"/>
    </row>
    <row r="636" spans="27:48" x14ac:dyDescent="0.25">
      <c r="AA636" s="33"/>
      <c r="AB636" s="33"/>
      <c r="AC636" s="33"/>
      <c r="AD636" s="33"/>
      <c r="AE636" s="33"/>
      <c r="AF636" s="33"/>
      <c r="AG636" s="33"/>
      <c r="AH636" s="33"/>
      <c r="AI636" s="33"/>
      <c r="AJ636" s="33"/>
      <c r="AK636" s="33"/>
      <c r="AL636" s="33"/>
      <c r="AM636" s="33"/>
      <c r="AN636" s="33"/>
      <c r="AO636" s="33"/>
      <c r="AP636" s="33"/>
      <c r="AQ636" s="33"/>
      <c r="AR636" s="33"/>
      <c r="AS636" s="33"/>
      <c r="AT636" s="33"/>
      <c r="AU636" s="33"/>
      <c r="AV636" s="33"/>
    </row>
    <row r="637" spans="27:48" x14ac:dyDescent="0.25">
      <c r="AA637" s="33"/>
      <c r="AB637" s="33"/>
      <c r="AC637" s="33"/>
      <c r="AD637" s="33"/>
      <c r="AE637" s="33"/>
      <c r="AF637" s="33"/>
      <c r="AG637" s="33"/>
      <c r="AH637" s="33"/>
      <c r="AI637" s="33"/>
      <c r="AJ637" s="33"/>
      <c r="AK637" s="33"/>
      <c r="AL637" s="33"/>
      <c r="AM637" s="33"/>
      <c r="AN637" s="33"/>
      <c r="AO637" s="33"/>
      <c r="AP637" s="33"/>
      <c r="AQ637" s="33"/>
      <c r="AR637" s="33"/>
      <c r="AS637" s="33"/>
      <c r="AT637" s="33"/>
      <c r="AU637" s="33"/>
      <c r="AV637" s="33"/>
    </row>
    <row r="638" spans="27:48" x14ac:dyDescent="0.25">
      <c r="AA638" s="33"/>
      <c r="AB638" s="33"/>
      <c r="AC638" s="33"/>
      <c r="AD638" s="33"/>
      <c r="AE638" s="33"/>
      <c r="AF638" s="33"/>
      <c r="AG638" s="33"/>
      <c r="AH638" s="33"/>
      <c r="AI638" s="33"/>
      <c r="AJ638" s="33"/>
      <c r="AK638" s="33"/>
      <c r="AL638" s="33"/>
      <c r="AM638" s="33"/>
      <c r="AN638" s="33"/>
      <c r="AO638" s="33"/>
      <c r="AP638" s="33"/>
      <c r="AQ638" s="33"/>
      <c r="AR638" s="33"/>
      <c r="AS638" s="33"/>
      <c r="AT638" s="33"/>
      <c r="AU638" s="33"/>
      <c r="AV638" s="33"/>
    </row>
    <row r="639" spans="27:48" x14ac:dyDescent="0.25">
      <c r="AA639" s="33"/>
      <c r="AB639" s="33"/>
      <c r="AC639" s="33"/>
      <c r="AD639" s="33"/>
      <c r="AE639" s="33"/>
      <c r="AF639" s="33"/>
      <c r="AG639" s="33"/>
      <c r="AH639" s="33"/>
      <c r="AI639" s="33"/>
      <c r="AJ639" s="33"/>
      <c r="AK639" s="33"/>
      <c r="AL639" s="33"/>
      <c r="AM639" s="33"/>
      <c r="AN639" s="33"/>
      <c r="AO639" s="33"/>
      <c r="AP639" s="33"/>
      <c r="AQ639" s="33"/>
      <c r="AR639" s="33"/>
      <c r="AS639" s="33"/>
      <c r="AT639" s="33"/>
      <c r="AU639" s="33"/>
      <c r="AV639" s="33"/>
    </row>
    <row r="640" spans="27:48" x14ac:dyDescent="0.25">
      <c r="AA640" s="33"/>
      <c r="AB640" s="33"/>
      <c r="AC640" s="33"/>
      <c r="AD640" s="33"/>
      <c r="AE640" s="33"/>
      <c r="AF640" s="33"/>
      <c r="AG640" s="33"/>
      <c r="AH640" s="33"/>
      <c r="AI640" s="33"/>
      <c r="AJ640" s="33"/>
      <c r="AK640" s="33"/>
      <c r="AL640" s="33"/>
      <c r="AM640" s="33"/>
      <c r="AN640" s="33"/>
      <c r="AO640" s="33"/>
      <c r="AP640" s="33"/>
      <c r="AQ640" s="33"/>
      <c r="AR640" s="33"/>
      <c r="AS640" s="33"/>
      <c r="AT640" s="33"/>
      <c r="AU640" s="33"/>
      <c r="AV640" s="33"/>
    </row>
    <row r="641" spans="27:48" x14ac:dyDescent="0.25">
      <c r="AA641" s="33"/>
      <c r="AB641" s="33"/>
      <c r="AC641" s="33"/>
      <c r="AD641" s="33"/>
      <c r="AE641" s="33"/>
      <c r="AF641" s="33"/>
      <c r="AG641" s="33"/>
      <c r="AH641" s="33"/>
      <c r="AI641" s="33"/>
      <c r="AJ641" s="33"/>
      <c r="AK641" s="33"/>
      <c r="AL641" s="33"/>
      <c r="AM641" s="33"/>
      <c r="AN641" s="33"/>
      <c r="AO641" s="33"/>
      <c r="AP641" s="33"/>
      <c r="AQ641" s="33"/>
      <c r="AR641" s="33"/>
      <c r="AS641" s="33"/>
      <c r="AT641" s="33"/>
      <c r="AU641" s="33"/>
      <c r="AV641" s="33"/>
    </row>
    <row r="642" spans="27:48" x14ac:dyDescent="0.25">
      <c r="AA642" s="33"/>
      <c r="AB642" s="33"/>
      <c r="AC642" s="33"/>
      <c r="AD642" s="33"/>
      <c r="AE642" s="33"/>
      <c r="AF642" s="33"/>
      <c r="AG642" s="33"/>
      <c r="AH642" s="33"/>
      <c r="AI642" s="33"/>
      <c r="AJ642" s="33"/>
      <c r="AK642" s="33"/>
      <c r="AL642" s="33"/>
      <c r="AM642" s="33"/>
      <c r="AN642" s="33"/>
      <c r="AO642" s="33"/>
      <c r="AP642" s="33"/>
      <c r="AQ642" s="33"/>
      <c r="AR642" s="33"/>
      <c r="AS642" s="33"/>
      <c r="AT642" s="33"/>
      <c r="AU642" s="33"/>
      <c r="AV642" s="33"/>
    </row>
    <row r="643" spans="27:48" x14ac:dyDescent="0.25">
      <c r="AA643" s="33"/>
      <c r="AB643" s="33"/>
      <c r="AC643" s="33"/>
      <c r="AD643" s="33"/>
      <c r="AE643" s="33"/>
      <c r="AF643" s="33"/>
      <c r="AG643" s="33"/>
      <c r="AH643" s="33"/>
      <c r="AI643" s="33"/>
      <c r="AJ643" s="33"/>
      <c r="AK643" s="33"/>
      <c r="AL643" s="33"/>
      <c r="AM643" s="33"/>
      <c r="AN643" s="33"/>
      <c r="AO643" s="33"/>
      <c r="AP643" s="33"/>
      <c r="AQ643" s="33"/>
      <c r="AR643" s="33"/>
      <c r="AS643" s="33"/>
      <c r="AT643" s="33"/>
      <c r="AU643" s="33"/>
      <c r="AV643" s="33"/>
    </row>
    <row r="644" spans="27:48" x14ac:dyDescent="0.25">
      <c r="AA644" s="33"/>
      <c r="AB644" s="33"/>
      <c r="AC644" s="33"/>
      <c r="AD644" s="33"/>
      <c r="AE644" s="33"/>
      <c r="AF644" s="33"/>
      <c r="AG644" s="33"/>
      <c r="AH644" s="33"/>
      <c r="AI644" s="33"/>
      <c r="AJ644" s="33"/>
      <c r="AK644" s="33"/>
      <c r="AL644" s="33"/>
      <c r="AM644" s="33"/>
      <c r="AN644" s="33"/>
      <c r="AO644" s="33"/>
      <c r="AP644" s="33"/>
      <c r="AQ644" s="33"/>
      <c r="AR644" s="33"/>
      <c r="AS644" s="33"/>
      <c r="AT644" s="33"/>
      <c r="AU644" s="33"/>
      <c r="AV644" s="33"/>
    </row>
    <row r="645" spans="27:48" x14ac:dyDescent="0.25">
      <c r="AA645" s="33"/>
      <c r="AB645" s="33"/>
      <c r="AC645" s="33"/>
      <c r="AD645" s="33"/>
      <c r="AE645" s="33"/>
      <c r="AF645" s="33"/>
      <c r="AG645" s="33"/>
      <c r="AH645" s="33"/>
      <c r="AI645" s="33"/>
      <c r="AJ645" s="33"/>
      <c r="AK645" s="33"/>
      <c r="AL645" s="33"/>
      <c r="AM645" s="33"/>
      <c r="AN645" s="33"/>
      <c r="AO645" s="33"/>
      <c r="AP645" s="33"/>
      <c r="AQ645" s="33"/>
      <c r="AR645" s="33"/>
      <c r="AS645" s="33"/>
      <c r="AT645" s="33"/>
      <c r="AU645" s="33"/>
      <c r="AV645" s="33"/>
    </row>
    <row r="646" spans="27:48" x14ac:dyDescent="0.25">
      <c r="AA646" s="33"/>
      <c r="AB646" s="33"/>
      <c r="AC646" s="33"/>
      <c r="AD646" s="33"/>
      <c r="AE646" s="33"/>
      <c r="AF646" s="33"/>
      <c r="AG646" s="33"/>
      <c r="AH646" s="33"/>
      <c r="AI646" s="33"/>
      <c r="AJ646" s="33"/>
      <c r="AK646" s="33"/>
      <c r="AL646" s="33"/>
      <c r="AM646" s="33"/>
      <c r="AN646" s="33"/>
      <c r="AO646" s="33"/>
      <c r="AP646" s="33"/>
      <c r="AQ646" s="33"/>
      <c r="AR646" s="33"/>
      <c r="AS646" s="33"/>
      <c r="AT646" s="33"/>
      <c r="AU646" s="33"/>
      <c r="AV646" s="33"/>
    </row>
    <row r="647" spans="27:48" x14ac:dyDescent="0.25">
      <c r="AA647" s="33"/>
      <c r="AB647" s="33"/>
      <c r="AC647" s="33"/>
      <c r="AD647" s="33"/>
      <c r="AE647" s="33"/>
      <c r="AF647" s="33"/>
      <c r="AG647" s="33"/>
      <c r="AH647" s="33"/>
      <c r="AI647" s="33"/>
      <c r="AJ647" s="33"/>
      <c r="AK647" s="33"/>
      <c r="AL647" s="33"/>
      <c r="AM647" s="33"/>
      <c r="AN647" s="33"/>
      <c r="AO647" s="33"/>
      <c r="AP647" s="33"/>
      <c r="AQ647" s="33"/>
      <c r="AR647" s="33"/>
      <c r="AS647" s="33"/>
      <c r="AT647" s="33"/>
      <c r="AU647" s="33"/>
      <c r="AV647" s="33"/>
    </row>
    <row r="648" spans="27:48" x14ac:dyDescent="0.25">
      <c r="AA648" s="33"/>
      <c r="AB648" s="33"/>
      <c r="AC648" s="33"/>
      <c r="AD648" s="33"/>
      <c r="AE648" s="33"/>
      <c r="AF648" s="33"/>
      <c r="AG648" s="33"/>
      <c r="AH648" s="33"/>
      <c r="AI648" s="33"/>
      <c r="AJ648" s="33"/>
      <c r="AK648" s="33"/>
      <c r="AL648" s="33"/>
      <c r="AM648" s="33"/>
      <c r="AN648" s="33"/>
      <c r="AO648" s="33"/>
      <c r="AP648" s="33"/>
      <c r="AQ648" s="33"/>
      <c r="AR648" s="33"/>
      <c r="AS648" s="33"/>
      <c r="AT648" s="33"/>
      <c r="AU648" s="33"/>
      <c r="AV648" s="33"/>
    </row>
    <row r="649" spans="27:48" x14ac:dyDescent="0.25">
      <c r="AA649" s="33"/>
      <c r="AB649" s="33"/>
      <c r="AC649" s="33"/>
      <c r="AD649" s="33"/>
      <c r="AE649" s="33"/>
      <c r="AF649" s="33"/>
      <c r="AG649" s="33"/>
      <c r="AH649" s="33"/>
      <c r="AI649" s="33"/>
      <c r="AJ649" s="33"/>
      <c r="AK649" s="33"/>
      <c r="AL649" s="33"/>
      <c r="AM649" s="33"/>
      <c r="AN649" s="33"/>
      <c r="AO649" s="33"/>
      <c r="AP649" s="33"/>
      <c r="AQ649" s="33"/>
      <c r="AR649" s="33"/>
      <c r="AS649" s="33"/>
      <c r="AT649" s="33"/>
      <c r="AU649" s="33"/>
      <c r="AV649" s="33"/>
    </row>
    <row r="650" spans="27:48" x14ac:dyDescent="0.25">
      <c r="AA650" s="33"/>
      <c r="AB650" s="33"/>
      <c r="AC650" s="33"/>
      <c r="AD650" s="33"/>
      <c r="AE650" s="33"/>
      <c r="AF650" s="33"/>
      <c r="AG650" s="33"/>
      <c r="AH650" s="33"/>
      <c r="AI650" s="33"/>
      <c r="AJ650" s="33"/>
      <c r="AK650" s="33"/>
      <c r="AL650" s="33"/>
      <c r="AM650" s="33"/>
      <c r="AN650" s="33"/>
      <c r="AO650" s="33"/>
      <c r="AP650" s="33"/>
      <c r="AQ650" s="33"/>
      <c r="AR650" s="33"/>
      <c r="AS650" s="33"/>
      <c r="AT650" s="33"/>
      <c r="AU650" s="33"/>
      <c r="AV650" s="33"/>
    </row>
    <row r="651" spans="27:48" x14ac:dyDescent="0.25">
      <c r="AA651" s="33"/>
      <c r="AB651" s="33"/>
      <c r="AC651" s="33"/>
      <c r="AD651" s="33"/>
      <c r="AE651" s="33"/>
      <c r="AF651" s="33"/>
      <c r="AG651" s="33"/>
      <c r="AH651" s="33"/>
      <c r="AI651" s="33"/>
      <c r="AJ651" s="33"/>
      <c r="AK651" s="33"/>
      <c r="AL651" s="33"/>
      <c r="AM651" s="33"/>
      <c r="AN651" s="33"/>
      <c r="AO651" s="33"/>
      <c r="AP651" s="33"/>
      <c r="AQ651" s="33"/>
      <c r="AR651" s="33"/>
      <c r="AS651" s="33"/>
      <c r="AT651" s="33"/>
      <c r="AU651" s="33"/>
      <c r="AV651" s="33"/>
    </row>
    <row r="652" spans="27:48" x14ac:dyDescent="0.25">
      <c r="AA652" s="33"/>
      <c r="AB652" s="33"/>
      <c r="AC652" s="33"/>
      <c r="AD652" s="33"/>
      <c r="AE652" s="33"/>
      <c r="AF652" s="33"/>
      <c r="AG652" s="33"/>
      <c r="AH652" s="33"/>
      <c r="AI652" s="33"/>
      <c r="AJ652" s="33"/>
      <c r="AK652" s="33"/>
      <c r="AL652" s="33"/>
      <c r="AM652" s="33"/>
      <c r="AN652" s="33"/>
      <c r="AO652" s="33"/>
      <c r="AP652" s="33"/>
      <c r="AQ652" s="33"/>
      <c r="AR652" s="33"/>
      <c r="AS652" s="33"/>
      <c r="AT652" s="33"/>
      <c r="AU652" s="33"/>
      <c r="AV652" s="33"/>
    </row>
    <row r="653" spans="27:48" x14ac:dyDescent="0.25">
      <c r="AA653" s="33"/>
      <c r="AB653" s="33"/>
      <c r="AC653" s="33"/>
      <c r="AD653" s="33"/>
      <c r="AE653" s="33"/>
      <c r="AF653" s="33"/>
      <c r="AG653" s="33"/>
      <c r="AH653" s="33"/>
      <c r="AI653" s="33"/>
      <c r="AJ653" s="33"/>
      <c r="AK653" s="33"/>
      <c r="AL653" s="33"/>
      <c r="AM653" s="33"/>
      <c r="AN653" s="33"/>
      <c r="AO653" s="33"/>
      <c r="AP653" s="33"/>
      <c r="AQ653" s="33"/>
      <c r="AR653" s="33"/>
      <c r="AS653" s="33"/>
      <c r="AT653" s="33"/>
      <c r="AU653" s="33"/>
      <c r="AV653" s="33"/>
    </row>
    <row r="654" spans="27:48" x14ac:dyDescent="0.25">
      <c r="AA654" s="33"/>
      <c r="AB654" s="33"/>
      <c r="AC654" s="33"/>
      <c r="AD654" s="33"/>
      <c r="AE654" s="33"/>
      <c r="AF654" s="33"/>
      <c r="AG654" s="33"/>
      <c r="AH654" s="33"/>
      <c r="AI654" s="33"/>
      <c r="AJ654" s="33"/>
      <c r="AK654" s="33"/>
      <c r="AL654" s="33"/>
      <c r="AM654" s="33"/>
      <c r="AN654" s="33"/>
      <c r="AO654" s="33"/>
      <c r="AP654" s="33"/>
      <c r="AQ654" s="33"/>
      <c r="AR654" s="33"/>
      <c r="AS654" s="33"/>
      <c r="AT654" s="33"/>
      <c r="AU654" s="33"/>
      <c r="AV654" s="33"/>
    </row>
    <row r="655" spans="27:48" x14ac:dyDescent="0.25">
      <c r="AA655" s="33"/>
      <c r="AB655" s="33"/>
      <c r="AC655" s="33"/>
      <c r="AD655" s="33"/>
      <c r="AE655" s="33"/>
      <c r="AF655" s="33"/>
      <c r="AG655" s="33"/>
      <c r="AH655" s="33"/>
      <c r="AI655" s="33"/>
      <c r="AJ655" s="33"/>
      <c r="AK655" s="33"/>
      <c r="AL655" s="33"/>
      <c r="AM655" s="33"/>
      <c r="AN655" s="33"/>
      <c r="AO655" s="33"/>
      <c r="AP655" s="33"/>
      <c r="AQ655" s="33"/>
      <c r="AR655" s="33"/>
      <c r="AS655" s="33"/>
      <c r="AT655" s="33"/>
      <c r="AU655" s="33"/>
      <c r="AV655" s="33"/>
    </row>
    <row r="656" spans="27:48" x14ac:dyDescent="0.25">
      <c r="AA656" s="33"/>
      <c r="AB656" s="33"/>
      <c r="AC656" s="33"/>
      <c r="AD656" s="33"/>
      <c r="AE656" s="33"/>
      <c r="AF656" s="33"/>
      <c r="AG656" s="33"/>
      <c r="AH656" s="33"/>
      <c r="AI656" s="33"/>
      <c r="AJ656" s="33"/>
      <c r="AK656" s="33"/>
      <c r="AL656" s="33"/>
      <c r="AM656" s="33"/>
      <c r="AN656" s="33"/>
      <c r="AO656" s="33"/>
      <c r="AP656" s="33"/>
      <c r="AQ656" s="33"/>
      <c r="AR656" s="33"/>
      <c r="AS656" s="33"/>
      <c r="AT656" s="33"/>
      <c r="AU656" s="33"/>
      <c r="AV656" s="33"/>
    </row>
    <row r="657" spans="27:48" x14ac:dyDescent="0.25">
      <c r="AA657" s="33"/>
      <c r="AB657" s="33"/>
      <c r="AC657" s="33"/>
      <c r="AD657" s="33"/>
      <c r="AE657" s="33"/>
      <c r="AF657" s="33"/>
      <c r="AG657" s="33"/>
      <c r="AH657" s="33"/>
      <c r="AI657" s="33"/>
      <c r="AJ657" s="33"/>
      <c r="AK657" s="33"/>
      <c r="AL657" s="33"/>
      <c r="AM657" s="33"/>
      <c r="AN657" s="33"/>
      <c r="AO657" s="33"/>
      <c r="AP657" s="33"/>
      <c r="AQ657" s="33"/>
      <c r="AR657" s="33"/>
      <c r="AS657" s="33"/>
      <c r="AT657" s="33"/>
      <c r="AU657" s="33"/>
      <c r="AV657" s="33"/>
    </row>
    <row r="658" spans="27:48" x14ac:dyDescent="0.25">
      <c r="AA658" s="33"/>
      <c r="AB658" s="33"/>
      <c r="AC658" s="33"/>
      <c r="AD658" s="33"/>
      <c r="AE658" s="33"/>
      <c r="AF658" s="33"/>
      <c r="AG658" s="33"/>
      <c r="AH658" s="33"/>
      <c r="AI658" s="33"/>
      <c r="AJ658" s="33"/>
      <c r="AK658" s="33"/>
      <c r="AL658" s="33"/>
      <c r="AM658" s="33"/>
      <c r="AN658" s="33"/>
      <c r="AO658" s="33"/>
      <c r="AP658" s="33"/>
      <c r="AQ658" s="33"/>
      <c r="AR658" s="33"/>
      <c r="AS658" s="33"/>
      <c r="AT658" s="33"/>
      <c r="AU658" s="33"/>
      <c r="AV658" s="33"/>
    </row>
    <row r="659" spans="27:48" x14ac:dyDescent="0.25">
      <c r="AA659" s="33"/>
      <c r="AB659" s="33"/>
      <c r="AC659" s="33"/>
      <c r="AD659" s="33"/>
      <c r="AE659" s="33"/>
      <c r="AF659" s="33"/>
      <c r="AG659" s="33"/>
      <c r="AH659" s="33"/>
      <c r="AI659" s="33"/>
      <c r="AJ659" s="33"/>
      <c r="AK659" s="33"/>
      <c r="AL659" s="33"/>
      <c r="AM659" s="33"/>
      <c r="AN659" s="33"/>
      <c r="AO659" s="33"/>
      <c r="AP659" s="33"/>
      <c r="AQ659" s="33"/>
      <c r="AR659" s="33"/>
      <c r="AS659" s="33"/>
      <c r="AT659" s="33"/>
      <c r="AU659" s="33"/>
      <c r="AV659" s="33"/>
    </row>
    <row r="660" spans="27:48" x14ac:dyDescent="0.25">
      <c r="AA660" s="33"/>
      <c r="AB660" s="33"/>
      <c r="AC660" s="33"/>
      <c r="AD660" s="33"/>
      <c r="AE660" s="33"/>
      <c r="AF660" s="33"/>
      <c r="AG660" s="33"/>
      <c r="AH660" s="33"/>
      <c r="AI660" s="33"/>
      <c r="AJ660" s="33"/>
      <c r="AK660" s="33"/>
      <c r="AL660" s="33"/>
      <c r="AM660" s="33"/>
      <c r="AN660" s="33"/>
      <c r="AO660" s="33"/>
      <c r="AP660" s="33"/>
      <c r="AQ660" s="33"/>
      <c r="AR660" s="33"/>
      <c r="AS660" s="33"/>
      <c r="AT660" s="33"/>
      <c r="AU660" s="33"/>
      <c r="AV660" s="33"/>
    </row>
    <row r="661" spans="27:48" x14ac:dyDescent="0.25">
      <c r="AA661" s="33"/>
      <c r="AB661" s="33"/>
      <c r="AC661" s="33"/>
      <c r="AD661" s="33"/>
      <c r="AE661" s="33"/>
      <c r="AF661" s="33"/>
      <c r="AG661" s="33"/>
      <c r="AH661" s="33"/>
      <c r="AI661" s="33"/>
      <c r="AJ661" s="33"/>
      <c r="AK661" s="33"/>
      <c r="AL661" s="33"/>
      <c r="AM661" s="33"/>
      <c r="AN661" s="33"/>
      <c r="AO661" s="33"/>
      <c r="AP661" s="33"/>
      <c r="AQ661" s="33"/>
      <c r="AR661" s="33"/>
      <c r="AS661" s="33"/>
      <c r="AT661" s="33"/>
      <c r="AU661" s="33"/>
      <c r="AV661" s="33"/>
    </row>
    <row r="662" spans="27:48" x14ac:dyDescent="0.25">
      <c r="AA662" s="33"/>
      <c r="AB662" s="33"/>
      <c r="AC662" s="33"/>
      <c r="AD662" s="33"/>
      <c r="AE662" s="33"/>
      <c r="AF662" s="33"/>
      <c r="AG662" s="33"/>
      <c r="AH662" s="33"/>
      <c r="AI662" s="33"/>
      <c r="AJ662" s="33"/>
      <c r="AK662" s="33"/>
      <c r="AL662" s="33"/>
      <c r="AM662" s="33"/>
      <c r="AN662" s="33"/>
      <c r="AO662" s="33"/>
      <c r="AP662" s="33"/>
      <c r="AQ662" s="33"/>
      <c r="AR662" s="33"/>
      <c r="AS662" s="33"/>
      <c r="AT662" s="33"/>
      <c r="AU662" s="33"/>
      <c r="AV662" s="33"/>
    </row>
    <row r="663" spans="27:48" x14ac:dyDescent="0.25">
      <c r="AA663" s="33"/>
      <c r="AB663" s="33"/>
      <c r="AC663" s="33"/>
      <c r="AD663" s="33"/>
      <c r="AE663" s="33"/>
      <c r="AF663" s="33"/>
      <c r="AG663" s="33"/>
      <c r="AH663" s="33"/>
      <c r="AI663" s="33"/>
      <c r="AJ663" s="33"/>
      <c r="AK663" s="33"/>
      <c r="AL663" s="33"/>
      <c r="AM663" s="33"/>
      <c r="AN663" s="33"/>
      <c r="AO663" s="33"/>
      <c r="AP663" s="33"/>
      <c r="AQ663" s="33"/>
      <c r="AR663" s="33"/>
      <c r="AS663" s="33"/>
      <c r="AT663" s="33"/>
      <c r="AU663" s="33"/>
      <c r="AV663" s="33"/>
    </row>
    <row r="664" spans="27:48" x14ac:dyDescent="0.25">
      <c r="AA664" s="33"/>
      <c r="AB664" s="33"/>
      <c r="AC664" s="33"/>
      <c r="AD664" s="33"/>
      <c r="AE664" s="33"/>
      <c r="AF664" s="33"/>
      <c r="AG664" s="33"/>
      <c r="AH664" s="33"/>
      <c r="AI664" s="33"/>
      <c r="AJ664" s="33"/>
      <c r="AK664" s="33"/>
      <c r="AL664" s="33"/>
      <c r="AM664" s="33"/>
      <c r="AN664" s="33"/>
      <c r="AO664" s="33"/>
      <c r="AP664" s="33"/>
      <c r="AQ664" s="33"/>
      <c r="AR664" s="33"/>
      <c r="AS664" s="33"/>
      <c r="AT664" s="33"/>
      <c r="AU664" s="33"/>
      <c r="AV664" s="33"/>
    </row>
    <row r="665" spans="27:48" x14ac:dyDescent="0.25">
      <c r="AA665" s="33"/>
      <c r="AB665" s="33"/>
      <c r="AC665" s="33"/>
      <c r="AD665" s="33"/>
      <c r="AE665" s="33"/>
      <c r="AF665" s="33"/>
      <c r="AG665" s="33"/>
      <c r="AH665" s="33"/>
      <c r="AI665" s="33"/>
      <c r="AJ665" s="33"/>
      <c r="AK665" s="33"/>
      <c r="AL665" s="33"/>
      <c r="AM665" s="33"/>
      <c r="AN665" s="33"/>
      <c r="AO665" s="33"/>
      <c r="AP665" s="33"/>
      <c r="AQ665" s="33"/>
      <c r="AR665" s="33"/>
      <c r="AS665" s="33"/>
      <c r="AT665" s="33"/>
      <c r="AU665" s="33"/>
      <c r="AV665" s="33"/>
    </row>
    <row r="666" spans="27:48" x14ac:dyDescent="0.25">
      <c r="AA666" s="33"/>
      <c r="AB666" s="33"/>
      <c r="AC666" s="33"/>
      <c r="AD666" s="33"/>
      <c r="AE666" s="33"/>
      <c r="AF666" s="33"/>
      <c r="AG666" s="33"/>
      <c r="AH666" s="33"/>
      <c r="AI666" s="33"/>
      <c r="AJ666" s="33"/>
      <c r="AK666" s="33"/>
      <c r="AL666" s="33"/>
      <c r="AM666" s="33"/>
      <c r="AN666" s="33"/>
      <c r="AO666" s="33"/>
      <c r="AP666" s="33"/>
      <c r="AQ666" s="33"/>
      <c r="AR666" s="33"/>
      <c r="AS666" s="33"/>
      <c r="AT666" s="33"/>
      <c r="AU666" s="33"/>
      <c r="AV666" s="33"/>
    </row>
    <row r="667" spans="27:48" x14ac:dyDescent="0.25">
      <c r="AA667" s="33"/>
      <c r="AB667" s="33"/>
      <c r="AC667" s="33"/>
      <c r="AD667" s="33"/>
      <c r="AE667" s="33"/>
      <c r="AF667" s="33"/>
      <c r="AG667" s="33"/>
      <c r="AH667" s="33"/>
      <c r="AI667" s="33"/>
      <c r="AJ667" s="33"/>
      <c r="AK667" s="33"/>
      <c r="AL667" s="33"/>
      <c r="AM667" s="33"/>
      <c r="AN667" s="33"/>
      <c r="AO667" s="33"/>
      <c r="AP667" s="33"/>
      <c r="AQ667" s="33"/>
      <c r="AR667" s="33"/>
      <c r="AS667" s="33"/>
      <c r="AT667" s="33"/>
      <c r="AU667" s="33"/>
      <c r="AV667" s="33"/>
    </row>
    <row r="668" spans="27:48" x14ac:dyDescent="0.25">
      <c r="AA668" s="33"/>
      <c r="AB668" s="33"/>
      <c r="AC668" s="33"/>
      <c r="AD668" s="33"/>
      <c r="AE668" s="33"/>
      <c r="AF668" s="33"/>
      <c r="AG668" s="33"/>
      <c r="AH668" s="33"/>
      <c r="AI668" s="33"/>
      <c r="AJ668" s="33"/>
      <c r="AK668" s="33"/>
      <c r="AL668" s="33"/>
      <c r="AM668" s="33"/>
      <c r="AN668" s="33"/>
      <c r="AO668" s="33"/>
      <c r="AP668" s="33"/>
      <c r="AQ668" s="33"/>
      <c r="AR668" s="33"/>
      <c r="AS668" s="33"/>
      <c r="AT668" s="33"/>
      <c r="AU668" s="33"/>
      <c r="AV668" s="33"/>
    </row>
    <row r="669" spans="27:48" x14ac:dyDescent="0.25">
      <c r="AA669" s="33"/>
      <c r="AB669" s="33"/>
      <c r="AC669" s="33"/>
      <c r="AD669" s="33"/>
      <c r="AE669" s="33"/>
      <c r="AF669" s="33"/>
      <c r="AG669" s="33"/>
      <c r="AH669" s="33"/>
      <c r="AI669" s="33"/>
      <c r="AJ669" s="33"/>
      <c r="AK669" s="33"/>
      <c r="AL669" s="33"/>
      <c r="AM669" s="33"/>
      <c r="AN669" s="33"/>
      <c r="AO669" s="33"/>
      <c r="AP669" s="33"/>
      <c r="AQ669" s="33"/>
      <c r="AR669" s="33"/>
      <c r="AS669" s="33"/>
      <c r="AT669" s="33"/>
      <c r="AU669" s="33"/>
      <c r="AV669" s="33"/>
    </row>
    <row r="670" spans="27:48" x14ac:dyDescent="0.25">
      <c r="AA670" s="33"/>
      <c r="AB670" s="33"/>
      <c r="AC670" s="33"/>
      <c r="AD670" s="33"/>
      <c r="AE670" s="33"/>
      <c r="AF670" s="33"/>
      <c r="AG670" s="33"/>
      <c r="AH670" s="33"/>
      <c r="AI670" s="33"/>
      <c r="AJ670" s="33"/>
      <c r="AK670" s="33"/>
      <c r="AL670" s="33"/>
      <c r="AM670" s="33"/>
      <c r="AN670" s="33"/>
      <c r="AO670" s="33"/>
      <c r="AP670" s="33"/>
      <c r="AQ670" s="33"/>
      <c r="AR670" s="33"/>
      <c r="AS670" s="33"/>
      <c r="AT670" s="33"/>
      <c r="AU670" s="33"/>
      <c r="AV670" s="33"/>
    </row>
    <row r="671" spans="27:48" x14ac:dyDescent="0.25">
      <c r="AA671" s="33"/>
      <c r="AB671" s="33"/>
      <c r="AC671" s="33"/>
      <c r="AD671" s="33"/>
      <c r="AE671" s="33"/>
      <c r="AF671" s="33"/>
      <c r="AG671" s="33"/>
      <c r="AH671" s="33"/>
      <c r="AI671" s="33"/>
      <c r="AJ671" s="33"/>
      <c r="AK671" s="33"/>
      <c r="AL671" s="33"/>
      <c r="AM671" s="33"/>
      <c r="AN671" s="33"/>
      <c r="AO671" s="33"/>
      <c r="AP671" s="33"/>
      <c r="AQ671" s="33"/>
      <c r="AR671" s="33"/>
      <c r="AS671" s="33"/>
      <c r="AT671" s="33"/>
      <c r="AU671" s="33"/>
      <c r="AV671" s="33"/>
    </row>
    <row r="672" spans="27:48" x14ac:dyDescent="0.25">
      <c r="AA672" s="33"/>
      <c r="AB672" s="33"/>
      <c r="AC672" s="33"/>
      <c r="AD672" s="33"/>
      <c r="AE672" s="33"/>
      <c r="AF672" s="33"/>
      <c r="AG672" s="33"/>
      <c r="AH672" s="33"/>
      <c r="AI672" s="33"/>
      <c r="AJ672" s="33"/>
      <c r="AK672" s="33"/>
      <c r="AL672" s="33"/>
      <c r="AM672" s="33"/>
      <c r="AN672" s="33"/>
      <c r="AO672" s="33"/>
      <c r="AP672" s="33"/>
      <c r="AQ672" s="33"/>
      <c r="AR672" s="33"/>
      <c r="AS672" s="33"/>
      <c r="AT672" s="33"/>
      <c r="AU672" s="33"/>
      <c r="AV672" s="33"/>
    </row>
    <row r="673" spans="27:48" x14ac:dyDescent="0.25">
      <c r="AA673" s="33"/>
      <c r="AB673" s="33"/>
      <c r="AC673" s="33"/>
      <c r="AD673" s="33"/>
      <c r="AE673" s="33"/>
      <c r="AF673" s="33"/>
      <c r="AG673" s="33"/>
      <c r="AH673" s="33"/>
      <c r="AI673" s="33"/>
      <c r="AJ673" s="33"/>
      <c r="AK673" s="33"/>
      <c r="AL673" s="33"/>
      <c r="AM673" s="33"/>
      <c r="AN673" s="33"/>
      <c r="AO673" s="33"/>
      <c r="AP673" s="33"/>
      <c r="AQ673" s="33"/>
      <c r="AR673" s="33"/>
      <c r="AS673" s="33"/>
      <c r="AT673" s="33"/>
      <c r="AU673" s="33"/>
      <c r="AV673" s="33"/>
    </row>
    <row r="674" spans="27:48" x14ac:dyDescent="0.25">
      <c r="AA674" s="33"/>
      <c r="AB674" s="33"/>
      <c r="AC674" s="33"/>
      <c r="AD674" s="33"/>
      <c r="AE674" s="33"/>
      <c r="AF674" s="33"/>
      <c r="AG674" s="33"/>
      <c r="AH674" s="33"/>
      <c r="AI674" s="33"/>
      <c r="AJ674" s="33"/>
      <c r="AK674" s="33"/>
      <c r="AL674" s="33"/>
      <c r="AM674" s="33"/>
      <c r="AN674" s="33"/>
      <c r="AO674" s="33"/>
      <c r="AP674" s="33"/>
      <c r="AQ674" s="33"/>
      <c r="AR674" s="33"/>
      <c r="AS674" s="33"/>
      <c r="AT674" s="33"/>
      <c r="AU674" s="33"/>
      <c r="AV674" s="33"/>
    </row>
    <row r="675" spans="27:48" x14ac:dyDescent="0.25">
      <c r="AA675" s="33"/>
      <c r="AB675" s="33"/>
      <c r="AC675" s="33"/>
      <c r="AD675" s="33"/>
      <c r="AE675" s="33"/>
      <c r="AF675" s="33"/>
      <c r="AG675" s="33"/>
      <c r="AH675" s="33"/>
      <c r="AI675" s="33"/>
      <c r="AJ675" s="33"/>
      <c r="AK675" s="33"/>
      <c r="AL675" s="33"/>
      <c r="AM675" s="33"/>
      <c r="AN675" s="33"/>
      <c r="AO675" s="33"/>
      <c r="AP675" s="33"/>
      <c r="AQ675" s="33"/>
      <c r="AR675" s="33"/>
      <c r="AS675" s="33"/>
      <c r="AT675" s="33"/>
      <c r="AU675" s="33"/>
      <c r="AV675" s="33"/>
    </row>
    <row r="676" spans="27:48" x14ac:dyDescent="0.25">
      <c r="AA676" s="33"/>
      <c r="AB676" s="33"/>
      <c r="AC676" s="33"/>
      <c r="AD676" s="33"/>
      <c r="AE676" s="33"/>
      <c r="AF676" s="33"/>
      <c r="AG676" s="33"/>
      <c r="AH676" s="33"/>
      <c r="AI676" s="33"/>
      <c r="AJ676" s="33"/>
      <c r="AK676" s="33"/>
      <c r="AL676" s="33"/>
      <c r="AM676" s="33"/>
      <c r="AN676" s="33"/>
      <c r="AO676" s="33"/>
      <c r="AP676" s="33"/>
      <c r="AQ676" s="33"/>
      <c r="AR676" s="33"/>
      <c r="AS676" s="33"/>
      <c r="AT676" s="33"/>
      <c r="AU676" s="33"/>
      <c r="AV676" s="33"/>
    </row>
    <row r="677" spans="27:48" x14ac:dyDescent="0.25">
      <c r="AA677" s="33"/>
      <c r="AB677" s="33"/>
      <c r="AC677" s="33"/>
      <c r="AD677" s="33"/>
      <c r="AE677" s="33"/>
      <c r="AF677" s="33"/>
      <c r="AG677" s="33"/>
      <c r="AH677" s="33"/>
      <c r="AI677" s="33"/>
      <c r="AJ677" s="33"/>
      <c r="AK677" s="33"/>
      <c r="AL677" s="33"/>
      <c r="AM677" s="33"/>
      <c r="AN677" s="33"/>
      <c r="AO677" s="33"/>
      <c r="AP677" s="33"/>
      <c r="AQ677" s="33"/>
      <c r="AR677" s="33"/>
      <c r="AS677" s="33"/>
      <c r="AT677" s="33"/>
      <c r="AU677" s="33"/>
      <c r="AV677" s="33"/>
    </row>
    <row r="678" spans="27:48" x14ac:dyDescent="0.25">
      <c r="AA678" s="33"/>
      <c r="AB678" s="33"/>
      <c r="AC678" s="33"/>
      <c r="AD678" s="33"/>
      <c r="AE678" s="33"/>
      <c r="AF678" s="33"/>
      <c r="AG678" s="33"/>
      <c r="AH678" s="33"/>
      <c r="AI678" s="33"/>
      <c r="AJ678" s="33"/>
      <c r="AK678" s="33"/>
      <c r="AL678" s="33"/>
      <c r="AM678" s="33"/>
      <c r="AN678" s="33"/>
      <c r="AO678" s="33"/>
      <c r="AP678" s="33"/>
      <c r="AQ678" s="33"/>
      <c r="AR678" s="33"/>
      <c r="AS678" s="33"/>
      <c r="AT678" s="33"/>
      <c r="AU678" s="33"/>
      <c r="AV678" s="33"/>
    </row>
    <row r="679" spans="27:48" x14ac:dyDescent="0.25">
      <c r="AA679" s="33"/>
      <c r="AB679" s="33"/>
      <c r="AC679" s="33"/>
      <c r="AD679" s="33"/>
      <c r="AE679" s="33"/>
      <c r="AF679" s="33"/>
      <c r="AG679" s="33"/>
      <c r="AH679" s="33"/>
      <c r="AI679" s="33"/>
      <c r="AJ679" s="33"/>
      <c r="AK679" s="33"/>
      <c r="AL679" s="33"/>
      <c r="AM679" s="33"/>
      <c r="AN679" s="33"/>
      <c r="AO679" s="33"/>
      <c r="AP679" s="33"/>
      <c r="AQ679" s="33"/>
      <c r="AR679" s="33"/>
      <c r="AS679" s="33"/>
      <c r="AT679" s="33"/>
      <c r="AU679" s="33"/>
      <c r="AV679" s="33"/>
    </row>
    <row r="680" spans="27:48" x14ac:dyDescent="0.25">
      <c r="AA680" s="33"/>
      <c r="AB680" s="33"/>
      <c r="AC680" s="33"/>
      <c r="AD680" s="33"/>
      <c r="AE680" s="33"/>
      <c r="AF680" s="33"/>
      <c r="AG680" s="33"/>
      <c r="AH680" s="33"/>
      <c r="AI680" s="33"/>
      <c r="AJ680" s="33"/>
      <c r="AK680" s="33"/>
      <c r="AL680" s="33"/>
      <c r="AM680" s="33"/>
      <c r="AN680" s="33"/>
      <c r="AO680" s="33"/>
      <c r="AP680" s="33"/>
      <c r="AQ680" s="33"/>
      <c r="AR680" s="33"/>
      <c r="AS680" s="33"/>
      <c r="AT680" s="33"/>
      <c r="AU680" s="33"/>
      <c r="AV680" s="33"/>
    </row>
    <row r="681" spans="27:48" x14ac:dyDescent="0.25">
      <c r="AA681" s="33"/>
      <c r="AB681" s="33"/>
      <c r="AC681" s="33"/>
      <c r="AD681" s="33"/>
      <c r="AE681" s="33"/>
      <c r="AF681" s="33"/>
      <c r="AG681" s="33"/>
      <c r="AH681" s="33"/>
      <c r="AI681" s="33"/>
      <c r="AJ681" s="33"/>
      <c r="AK681" s="33"/>
      <c r="AL681" s="33"/>
      <c r="AM681" s="33"/>
      <c r="AN681" s="33"/>
      <c r="AO681" s="33"/>
      <c r="AP681" s="33"/>
      <c r="AQ681" s="33"/>
      <c r="AR681" s="33"/>
      <c r="AS681" s="33"/>
      <c r="AT681" s="33"/>
      <c r="AU681" s="33"/>
      <c r="AV681" s="33"/>
    </row>
    <row r="682" spans="27:48" x14ac:dyDescent="0.25">
      <c r="AA682" s="33"/>
      <c r="AB682" s="33"/>
      <c r="AC682" s="33"/>
      <c r="AD682" s="33"/>
      <c r="AE682" s="33"/>
      <c r="AF682" s="33"/>
      <c r="AG682" s="33"/>
      <c r="AH682" s="33"/>
      <c r="AI682" s="33"/>
      <c r="AJ682" s="33"/>
      <c r="AK682" s="33"/>
      <c r="AL682" s="33"/>
      <c r="AM682" s="33"/>
      <c r="AN682" s="33"/>
      <c r="AO682" s="33"/>
      <c r="AP682" s="33"/>
      <c r="AQ682" s="33"/>
      <c r="AR682" s="33"/>
      <c r="AS682" s="33"/>
      <c r="AT682" s="33"/>
      <c r="AU682" s="33"/>
      <c r="AV682" s="33"/>
    </row>
    <row r="683" spans="27:48" x14ac:dyDescent="0.25">
      <c r="AA683" s="33"/>
      <c r="AB683" s="33"/>
      <c r="AC683" s="33"/>
      <c r="AD683" s="33"/>
      <c r="AE683" s="33"/>
      <c r="AF683" s="33"/>
      <c r="AG683" s="33"/>
      <c r="AH683" s="33"/>
      <c r="AI683" s="33"/>
      <c r="AJ683" s="33"/>
      <c r="AK683" s="33"/>
      <c r="AL683" s="33"/>
      <c r="AM683" s="33"/>
      <c r="AN683" s="33"/>
      <c r="AO683" s="33"/>
      <c r="AP683" s="33"/>
      <c r="AQ683" s="33"/>
      <c r="AR683" s="33"/>
      <c r="AS683" s="33"/>
      <c r="AT683" s="33"/>
      <c r="AU683" s="33"/>
      <c r="AV683" s="33"/>
    </row>
    <row r="684" spans="27:48" x14ac:dyDescent="0.25">
      <c r="AA684" s="33"/>
      <c r="AB684" s="33"/>
      <c r="AC684" s="33"/>
      <c r="AD684" s="33"/>
      <c r="AE684" s="33"/>
      <c r="AF684" s="33"/>
      <c r="AG684" s="33"/>
      <c r="AH684" s="33"/>
      <c r="AI684" s="33"/>
      <c r="AJ684" s="33"/>
      <c r="AK684" s="33"/>
      <c r="AL684" s="33"/>
      <c r="AM684" s="33"/>
      <c r="AN684" s="33"/>
      <c r="AO684" s="33"/>
      <c r="AP684" s="33"/>
      <c r="AQ684" s="33"/>
      <c r="AR684" s="33"/>
      <c r="AS684" s="33"/>
      <c r="AT684" s="33"/>
      <c r="AU684" s="33"/>
      <c r="AV684" s="33"/>
    </row>
    <row r="685" spans="27:48" x14ac:dyDescent="0.25">
      <c r="AA685" s="33"/>
      <c r="AB685" s="33"/>
      <c r="AC685" s="33"/>
      <c r="AD685" s="33"/>
      <c r="AE685" s="33"/>
      <c r="AF685" s="33"/>
      <c r="AG685" s="33"/>
      <c r="AH685" s="33"/>
      <c r="AI685" s="33"/>
      <c r="AJ685" s="33"/>
      <c r="AK685" s="33"/>
      <c r="AL685" s="33"/>
      <c r="AM685" s="33"/>
      <c r="AN685" s="33"/>
      <c r="AO685" s="33"/>
      <c r="AP685" s="33"/>
      <c r="AQ685" s="33"/>
      <c r="AR685" s="33"/>
      <c r="AS685" s="33"/>
      <c r="AT685" s="33"/>
      <c r="AU685" s="33"/>
      <c r="AV685" s="33"/>
    </row>
    <row r="686" spans="27:48" x14ac:dyDescent="0.25">
      <c r="AA686" s="33"/>
      <c r="AB686" s="33"/>
      <c r="AC686" s="33"/>
      <c r="AD686" s="33"/>
      <c r="AE686" s="33"/>
      <c r="AF686" s="33"/>
      <c r="AG686" s="33"/>
      <c r="AH686" s="33"/>
      <c r="AI686" s="33"/>
      <c r="AJ686" s="33"/>
      <c r="AK686" s="33"/>
      <c r="AL686" s="33"/>
      <c r="AM686" s="33"/>
      <c r="AN686" s="33"/>
      <c r="AO686" s="33"/>
      <c r="AP686" s="33"/>
      <c r="AQ686" s="33"/>
      <c r="AR686" s="33"/>
      <c r="AS686" s="33"/>
      <c r="AT686" s="33"/>
      <c r="AU686" s="33"/>
      <c r="AV686" s="33"/>
    </row>
    <row r="687" spans="27:48" x14ac:dyDescent="0.25">
      <c r="AA687" s="33"/>
      <c r="AB687" s="33"/>
      <c r="AC687" s="33"/>
      <c r="AD687" s="33"/>
      <c r="AE687" s="33"/>
      <c r="AF687" s="33"/>
      <c r="AG687" s="33"/>
      <c r="AH687" s="33"/>
      <c r="AI687" s="33"/>
      <c r="AJ687" s="33"/>
      <c r="AK687" s="33"/>
      <c r="AL687" s="33"/>
      <c r="AM687" s="33"/>
      <c r="AN687" s="33"/>
      <c r="AO687" s="33"/>
      <c r="AP687" s="33"/>
      <c r="AQ687" s="33"/>
      <c r="AR687" s="33"/>
      <c r="AS687" s="33"/>
      <c r="AT687" s="33"/>
      <c r="AU687" s="33"/>
      <c r="AV687" s="33"/>
    </row>
    <row r="688" spans="27:48" x14ac:dyDescent="0.25">
      <c r="AA688" s="33"/>
      <c r="AB688" s="33"/>
      <c r="AC688" s="33"/>
      <c r="AD688" s="33"/>
      <c r="AE688" s="33"/>
      <c r="AF688" s="33"/>
      <c r="AG688" s="33"/>
      <c r="AH688" s="33"/>
      <c r="AI688" s="33"/>
      <c r="AJ688" s="33"/>
      <c r="AK688" s="33"/>
      <c r="AL688" s="33"/>
      <c r="AM688" s="33"/>
      <c r="AN688" s="33"/>
      <c r="AO688" s="33"/>
      <c r="AP688" s="33"/>
      <c r="AQ688" s="33"/>
      <c r="AR688" s="33"/>
      <c r="AS688" s="33"/>
      <c r="AT688" s="33"/>
      <c r="AU688" s="33"/>
      <c r="AV688" s="33"/>
    </row>
    <row r="689" spans="27:48" x14ac:dyDescent="0.25">
      <c r="AA689" s="33"/>
      <c r="AB689" s="33"/>
      <c r="AC689" s="33"/>
      <c r="AD689" s="33"/>
      <c r="AE689" s="33"/>
      <c r="AF689" s="33"/>
      <c r="AG689" s="33"/>
      <c r="AH689" s="33"/>
      <c r="AI689" s="33"/>
      <c r="AJ689" s="33"/>
      <c r="AK689" s="33"/>
      <c r="AL689" s="33"/>
      <c r="AM689" s="33"/>
      <c r="AN689" s="33"/>
      <c r="AO689" s="33"/>
      <c r="AP689" s="33"/>
      <c r="AQ689" s="33"/>
      <c r="AR689" s="33"/>
      <c r="AS689" s="33"/>
      <c r="AT689" s="33"/>
      <c r="AU689" s="33"/>
      <c r="AV689" s="33"/>
    </row>
    <row r="690" spans="27:48" x14ac:dyDescent="0.25">
      <c r="AA690" s="33"/>
      <c r="AB690" s="33"/>
      <c r="AC690" s="33"/>
      <c r="AD690" s="33"/>
      <c r="AE690" s="33"/>
      <c r="AF690" s="33"/>
      <c r="AG690" s="33"/>
      <c r="AH690" s="33"/>
      <c r="AI690" s="33"/>
      <c r="AJ690" s="33"/>
      <c r="AK690" s="33"/>
      <c r="AL690" s="33"/>
      <c r="AM690" s="33"/>
      <c r="AN690" s="33"/>
      <c r="AO690" s="33"/>
      <c r="AP690" s="33"/>
      <c r="AQ690" s="33"/>
      <c r="AR690" s="33"/>
      <c r="AS690" s="33"/>
      <c r="AT690" s="33"/>
      <c r="AU690" s="33"/>
      <c r="AV690" s="33"/>
    </row>
    <row r="691" spans="27:48" x14ac:dyDescent="0.25">
      <c r="AA691" s="33"/>
      <c r="AB691" s="33"/>
      <c r="AC691" s="33"/>
      <c r="AD691" s="33"/>
      <c r="AE691" s="33"/>
      <c r="AF691" s="33"/>
      <c r="AG691" s="33"/>
      <c r="AH691" s="33"/>
      <c r="AI691" s="33"/>
      <c r="AJ691" s="33"/>
      <c r="AK691" s="33"/>
      <c r="AL691" s="33"/>
      <c r="AM691" s="33"/>
      <c r="AN691" s="33"/>
      <c r="AO691" s="33"/>
      <c r="AP691" s="33"/>
      <c r="AQ691" s="33"/>
      <c r="AR691" s="33"/>
      <c r="AS691" s="33"/>
      <c r="AT691" s="33"/>
      <c r="AU691" s="33"/>
      <c r="AV691" s="33"/>
    </row>
    <row r="692" spans="27:48" x14ac:dyDescent="0.25">
      <c r="AA692" s="33"/>
      <c r="AB692" s="33"/>
      <c r="AC692" s="33"/>
      <c r="AD692" s="33"/>
      <c r="AE692" s="33"/>
      <c r="AF692" s="33"/>
      <c r="AG692" s="33"/>
      <c r="AH692" s="33"/>
      <c r="AI692" s="33"/>
      <c r="AJ692" s="33"/>
      <c r="AK692" s="33"/>
      <c r="AL692" s="33"/>
      <c r="AM692" s="33"/>
      <c r="AN692" s="33"/>
      <c r="AO692" s="33"/>
      <c r="AP692" s="33"/>
      <c r="AQ692" s="33"/>
      <c r="AR692" s="33"/>
      <c r="AS692" s="33"/>
      <c r="AT692" s="33"/>
      <c r="AU692" s="33"/>
      <c r="AV692" s="33"/>
    </row>
    <row r="693" spans="27:48" x14ac:dyDescent="0.25">
      <c r="AA693" s="33"/>
      <c r="AB693" s="33"/>
      <c r="AC693" s="33"/>
      <c r="AD693" s="33"/>
      <c r="AE693" s="33"/>
      <c r="AF693" s="33"/>
      <c r="AG693" s="33"/>
      <c r="AH693" s="33"/>
      <c r="AI693" s="33"/>
      <c r="AJ693" s="33"/>
      <c r="AK693" s="33"/>
      <c r="AL693" s="33"/>
      <c r="AM693" s="33"/>
      <c r="AN693" s="33"/>
      <c r="AO693" s="33"/>
      <c r="AP693" s="33"/>
      <c r="AQ693" s="33"/>
      <c r="AR693" s="33"/>
      <c r="AS693" s="33"/>
      <c r="AT693" s="33"/>
      <c r="AU693" s="33"/>
      <c r="AV693" s="33"/>
    </row>
    <row r="694" spans="27:48" x14ac:dyDescent="0.25">
      <c r="AA694" s="33"/>
      <c r="AB694" s="33"/>
      <c r="AC694" s="33"/>
      <c r="AD694" s="33"/>
      <c r="AE694" s="33"/>
      <c r="AF694" s="33"/>
      <c r="AG694" s="33"/>
      <c r="AH694" s="33"/>
      <c r="AI694" s="33"/>
      <c r="AJ694" s="33"/>
      <c r="AK694" s="33"/>
      <c r="AL694" s="33"/>
      <c r="AM694" s="33"/>
      <c r="AN694" s="33"/>
      <c r="AO694" s="33"/>
      <c r="AP694" s="33"/>
      <c r="AQ694" s="33"/>
      <c r="AR694" s="33"/>
      <c r="AS694" s="33"/>
      <c r="AT694" s="33"/>
      <c r="AU694" s="33"/>
      <c r="AV694" s="33"/>
    </row>
    <row r="695" spans="27:48" x14ac:dyDescent="0.25">
      <c r="AA695" s="33"/>
      <c r="AB695" s="33"/>
      <c r="AC695" s="33"/>
      <c r="AD695" s="33"/>
      <c r="AE695" s="33"/>
      <c r="AF695" s="33"/>
      <c r="AG695" s="33"/>
      <c r="AH695" s="33"/>
      <c r="AI695" s="33"/>
      <c r="AJ695" s="33"/>
      <c r="AK695" s="33"/>
      <c r="AL695" s="33"/>
      <c r="AM695" s="33"/>
      <c r="AN695" s="33"/>
      <c r="AO695" s="33"/>
      <c r="AP695" s="33"/>
      <c r="AQ695" s="33"/>
      <c r="AR695" s="33"/>
      <c r="AS695" s="33"/>
      <c r="AT695" s="33"/>
      <c r="AU695" s="33"/>
      <c r="AV695" s="33"/>
    </row>
    <row r="696" spans="27:48" x14ac:dyDescent="0.25">
      <c r="AA696" s="33"/>
      <c r="AB696" s="33"/>
      <c r="AC696" s="33"/>
      <c r="AD696" s="33"/>
      <c r="AE696" s="33"/>
      <c r="AF696" s="33"/>
      <c r="AG696" s="33"/>
      <c r="AH696" s="33"/>
      <c r="AI696" s="33"/>
      <c r="AJ696" s="33"/>
      <c r="AK696" s="33"/>
      <c r="AL696" s="33"/>
      <c r="AM696" s="33"/>
      <c r="AN696" s="33"/>
      <c r="AO696" s="33"/>
      <c r="AP696" s="33"/>
      <c r="AQ696" s="33"/>
      <c r="AR696" s="33"/>
      <c r="AS696" s="33"/>
      <c r="AT696" s="33"/>
      <c r="AU696" s="33"/>
      <c r="AV696" s="33"/>
    </row>
    <row r="697" spans="27:48" x14ac:dyDescent="0.25">
      <c r="AA697" s="33"/>
      <c r="AB697" s="33"/>
      <c r="AC697" s="33"/>
      <c r="AD697" s="33"/>
      <c r="AE697" s="33"/>
      <c r="AF697" s="33"/>
      <c r="AG697" s="33"/>
      <c r="AH697" s="33"/>
      <c r="AI697" s="33"/>
      <c r="AJ697" s="33"/>
      <c r="AK697" s="33"/>
      <c r="AL697" s="33"/>
      <c r="AM697" s="33"/>
      <c r="AN697" s="33"/>
      <c r="AO697" s="33"/>
      <c r="AP697" s="33"/>
      <c r="AQ697" s="33"/>
      <c r="AR697" s="33"/>
      <c r="AS697" s="33"/>
      <c r="AT697" s="33"/>
      <c r="AU697" s="33"/>
      <c r="AV697" s="33"/>
    </row>
    <row r="698" spans="27:48" x14ac:dyDescent="0.25">
      <c r="AA698" s="33"/>
      <c r="AB698" s="33"/>
      <c r="AC698" s="33"/>
      <c r="AD698" s="33"/>
      <c r="AE698" s="33"/>
      <c r="AF698" s="33"/>
      <c r="AG698" s="33"/>
      <c r="AH698" s="33"/>
      <c r="AI698" s="33"/>
      <c r="AJ698" s="33"/>
      <c r="AK698" s="33"/>
      <c r="AL698" s="33"/>
      <c r="AM698" s="33"/>
      <c r="AN698" s="33"/>
      <c r="AO698" s="33"/>
      <c r="AP698" s="33"/>
      <c r="AQ698" s="33"/>
      <c r="AR698" s="33"/>
      <c r="AS698" s="33"/>
      <c r="AT698" s="33"/>
      <c r="AU698" s="33"/>
      <c r="AV698" s="33"/>
    </row>
    <row r="699" spans="27:48" x14ac:dyDescent="0.25">
      <c r="AA699" s="33"/>
      <c r="AB699" s="33"/>
      <c r="AC699" s="33"/>
      <c r="AD699" s="33"/>
      <c r="AE699" s="33"/>
      <c r="AF699" s="33"/>
      <c r="AG699" s="33"/>
      <c r="AH699" s="33"/>
      <c r="AI699" s="33"/>
      <c r="AJ699" s="33"/>
      <c r="AK699" s="33"/>
      <c r="AL699" s="33"/>
      <c r="AM699" s="33"/>
      <c r="AN699" s="33"/>
      <c r="AO699" s="33"/>
      <c r="AP699" s="33"/>
      <c r="AQ699" s="33"/>
      <c r="AR699" s="33"/>
      <c r="AS699" s="33"/>
      <c r="AT699" s="33"/>
      <c r="AU699" s="33"/>
      <c r="AV699" s="33"/>
    </row>
    <row r="700" spans="27:48" x14ac:dyDescent="0.25">
      <c r="AA700" s="33"/>
      <c r="AB700" s="33"/>
      <c r="AC700" s="33"/>
      <c r="AD700" s="33"/>
      <c r="AE700" s="33"/>
      <c r="AF700" s="33"/>
      <c r="AG700" s="33"/>
      <c r="AH700" s="33"/>
      <c r="AI700" s="33"/>
      <c r="AJ700" s="33"/>
      <c r="AK700" s="33"/>
      <c r="AL700" s="33"/>
      <c r="AM700" s="33"/>
      <c r="AN700" s="33"/>
      <c r="AO700" s="33"/>
      <c r="AP700" s="33"/>
      <c r="AQ700" s="33"/>
      <c r="AR700" s="33"/>
      <c r="AS700" s="33"/>
      <c r="AT700" s="33"/>
      <c r="AU700" s="33"/>
      <c r="AV700" s="33"/>
    </row>
    <row r="701" spans="27:48" x14ac:dyDescent="0.25">
      <c r="AA701" s="33"/>
      <c r="AB701" s="33"/>
      <c r="AC701" s="33"/>
      <c r="AD701" s="33"/>
      <c r="AE701" s="33"/>
      <c r="AF701" s="33"/>
      <c r="AG701" s="33"/>
      <c r="AH701" s="33"/>
      <c r="AI701" s="33"/>
      <c r="AJ701" s="33"/>
      <c r="AK701" s="33"/>
      <c r="AL701" s="33"/>
      <c r="AM701" s="33"/>
      <c r="AN701" s="33"/>
      <c r="AO701" s="33"/>
      <c r="AP701" s="33"/>
      <c r="AQ701" s="33"/>
      <c r="AR701" s="33"/>
      <c r="AS701" s="33"/>
      <c r="AT701" s="33"/>
      <c r="AU701" s="33"/>
      <c r="AV701" s="33"/>
    </row>
    <row r="702" spans="27:48" x14ac:dyDescent="0.25">
      <c r="AA702" s="33"/>
      <c r="AB702" s="33"/>
      <c r="AC702" s="33"/>
      <c r="AD702" s="33"/>
      <c r="AE702" s="33"/>
      <c r="AF702" s="33"/>
      <c r="AG702" s="33"/>
      <c r="AH702" s="33"/>
      <c r="AI702" s="33"/>
      <c r="AJ702" s="33"/>
      <c r="AK702" s="33"/>
      <c r="AL702" s="33"/>
      <c r="AM702" s="33"/>
      <c r="AN702" s="33"/>
      <c r="AO702" s="33"/>
      <c r="AP702" s="33"/>
      <c r="AQ702" s="33"/>
      <c r="AR702" s="33"/>
      <c r="AS702" s="33"/>
      <c r="AT702" s="33"/>
      <c r="AU702" s="33"/>
      <c r="AV702" s="33"/>
    </row>
    <row r="703" spans="27:48" x14ac:dyDescent="0.25">
      <c r="AA703" s="33"/>
      <c r="AB703" s="33"/>
      <c r="AC703" s="33"/>
      <c r="AD703" s="33"/>
      <c r="AE703" s="33"/>
      <c r="AF703" s="33"/>
      <c r="AG703" s="33"/>
      <c r="AH703" s="33"/>
      <c r="AI703" s="33"/>
      <c r="AJ703" s="33"/>
      <c r="AK703" s="33"/>
      <c r="AL703" s="33"/>
      <c r="AM703" s="33"/>
      <c r="AN703" s="33"/>
      <c r="AO703" s="33"/>
      <c r="AP703" s="33"/>
      <c r="AQ703" s="33"/>
      <c r="AR703" s="33"/>
      <c r="AS703" s="33"/>
      <c r="AT703" s="33"/>
      <c r="AU703" s="33"/>
      <c r="AV703" s="33"/>
    </row>
    <row r="704" spans="27:48" x14ac:dyDescent="0.25">
      <c r="AA704" s="33"/>
      <c r="AB704" s="33"/>
      <c r="AC704" s="33"/>
      <c r="AD704" s="33"/>
      <c r="AE704" s="33"/>
      <c r="AF704" s="33"/>
      <c r="AG704" s="33"/>
      <c r="AH704" s="33"/>
      <c r="AI704" s="33"/>
      <c r="AJ704" s="33"/>
      <c r="AK704" s="33"/>
      <c r="AL704" s="33"/>
      <c r="AM704" s="33"/>
      <c r="AN704" s="33"/>
      <c r="AO704" s="33"/>
      <c r="AP704" s="33"/>
      <c r="AQ704" s="33"/>
      <c r="AR704" s="33"/>
      <c r="AS704" s="33"/>
      <c r="AT704" s="33"/>
      <c r="AU704" s="33"/>
      <c r="AV704" s="33"/>
    </row>
    <row r="705" spans="27:48" x14ac:dyDescent="0.25">
      <c r="AA705" s="33"/>
      <c r="AB705" s="33"/>
      <c r="AC705" s="33"/>
      <c r="AD705" s="33"/>
      <c r="AE705" s="33"/>
      <c r="AF705" s="33"/>
      <c r="AG705" s="33"/>
      <c r="AH705" s="33"/>
      <c r="AI705" s="33"/>
      <c r="AJ705" s="33"/>
      <c r="AK705" s="33"/>
      <c r="AL705" s="33"/>
      <c r="AM705" s="33"/>
      <c r="AN705" s="33"/>
      <c r="AO705" s="33"/>
      <c r="AP705" s="33"/>
      <c r="AQ705" s="33"/>
      <c r="AR705" s="33"/>
      <c r="AS705" s="33"/>
      <c r="AT705" s="33"/>
      <c r="AU705" s="33"/>
      <c r="AV705" s="33"/>
    </row>
    <row r="706" spans="27:48" x14ac:dyDescent="0.25">
      <c r="AA706" s="33"/>
      <c r="AB706" s="33"/>
      <c r="AC706" s="33"/>
      <c r="AD706" s="33"/>
      <c r="AE706" s="33"/>
      <c r="AF706" s="33"/>
      <c r="AG706" s="33"/>
      <c r="AH706" s="33"/>
      <c r="AI706" s="33"/>
      <c r="AJ706" s="33"/>
      <c r="AK706" s="33"/>
      <c r="AL706" s="33"/>
      <c r="AM706" s="33"/>
      <c r="AN706" s="33"/>
      <c r="AO706" s="33"/>
      <c r="AP706" s="33"/>
      <c r="AQ706" s="33"/>
      <c r="AR706" s="33"/>
      <c r="AS706" s="33"/>
      <c r="AT706" s="33"/>
      <c r="AU706" s="33"/>
      <c r="AV706" s="33"/>
    </row>
    <row r="707" spans="27:48" x14ac:dyDescent="0.25">
      <c r="AA707" s="33"/>
      <c r="AB707" s="33"/>
      <c r="AC707" s="33"/>
      <c r="AD707" s="33"/>
      <c r="AE707" s="33"/>
      <c r="AF707" s="33"/>
      <c r="AG707" s="33"/>
      <c r="AH707" s="33"/>
      <c r="AI707" s="33"/>
      <c r="AJ707" s="33"/>
      <c r="AK707" s="33"/>
      <c r="AL707" s="33"/>
      <c r="AM707" s="33"/>
      <c r="AN707" s="33"/>
      <c r="AO707" s="33"/>
      <c r="AP707" s="33"/>
      <c r="AQ707" s="33"/>
      <c r="AR707" s="33"/>
      <c r="AS707" s="33"/>
      <c r="AT707" s="33"/>
      <c r="AU707" s="33"/>
      <c r="AV707" s="33"/>
    </row>
    <row r="708" spans="27:48" x14ac:dyDescent="0.25">
      <c r="AA708" s="33"/>
      <c r="AB708" s="33"/>
      <c r="AC708" s="33"/>
      <c r="AD708" s="33"/>
      <c r="AE708" s="33"/>
      <c r="AF708" s="33"/>
      <c r="AG708" s="33"/>
      <c r="AH708" s="33"/>
      <c r="AI708" s="33"/>
      <c r="AJ708" s="33"/>
      <c r="AK708" s="33"/>
      <c r="AL708" s="33"/>
      <c r="AM708" s="33"/>
      <c r="AN708" s="33"/>
      <c r="AO708" s="33"/>
      <c r="AP708" s="33"/>
      <c r="AQ708" s="33"/>
      <c r="AR708" s="33"/>
      <c r="AS708" s="33"/>
      <c r="AT708" s="33"/>
      <c r="AU708" s="33"/>
      <c r="AV708" s="33"/>
    </row>
    <row r="709" spans="27:48" x14ac:dyDescent="0.25">
      <c r="AA709" s="33"/>
      <c r="AB709" s="33"/>
      <c r="AC709" s="33"/>
      <c r="AD709" s="33"/>
      <c r="AE709" s="33"/>
      <c r="AF709" s="33"/>
      <c r="AG709" s="33"/>
      <c r="AH709" s="33"/>
      <c r="AI709" s="33"/>
      <c r="AJ709" s="33"/>
      <c r="AK709" s="33"/>
      <c r="AL709" s="33"/>
      <c r="AM709" s="33"/>
      <c r="AN709" s="33"/>
      <c r="AO709" s="33"/>
      <c r="AP709" s="33"/>
      <c r="AQ709" s="33"/>
      <c r="AR709" s="33"/>
      <c r="AS709" s="33"/>
      <c r="AT709" s="33"/>
      <c r="AU709" s="33"/>
      <c r="AV709" s="33"/>
    </row>
    <row r="710" spans="27:48" x14ac:dyDescent="0.25">
      <c r="AA710" s="33"/>
      <c r="AB710" s="33"/>
      <c r="AC710" s="33"/>
      <c r="AD710" s="33"/>
      <c r="AE710" s="33"/>
      <c r="AF710" s="33"/>
      <c r="AG710" s="33"/>
      <c r="AH710" s="33"/>
      <c r="AI710" s="33"/>
      <c r="AJ710" s="33"/>
      <c r="AK710" s="33"/>
      <c r="AL710" s="33"/>
      <c r="AM710" s="33"/>
      <c r="AN710" s="33"/>
      <c r="AO710" s="33"/>
      <c r="AP710" s="33"/>
      <c r="AQ710" s="33"/>
      <c r="AR710" s="33"/>
      <c r="AS710" s="33"/>
      <c r="AT710" s="33"/>
      <c r="AU710" s="33"/>
      <c r="AV710" s="33"/>
    </row>
    <row r="711" spans="27:48" x14ac:dyDescent="0.25">
      <c r="AA711" s="33"/>
      <c r="AB711" s="33"/>
      <c r="AC711" s="33"/>
      <c r="AD711" s="33"/>
      <c r="AE711" s="33"/>
      <c r="AF711" s="33"/>
      <c r="AG711" s="33"/>
      <c r="AH711" s="33"/>
      <c r="AI711" s="33"/>
      <c r="AJ711" s="33"/>
      <c r="AK711" s="33"/>
      <c r="AL711" s="33"/>
      <c r="AM711" s="33"/>
      <c r="AN711" s="33"/>
      <c r="AO711" s="33"/>
      <c r="AP711" s="33"/>
      <c r="AQ711" s="33"/>
      <c r="AR711" s="33"/>
      <c r="AS711" s="33"/>
      <c r="AT711" s="33"/>
      <c r="AU711" s="33"/>
      <c r="AV711" s="33"/>
    </row>
    <row r="712" spans="27:48" x14ac:dyDescent="0.25">
      <c r="AA712" s="33"/>
      <c r="AB712" s="33"/>
      <c r="AC712" s="33"/>
      <c r="AD712" s="33"/>
      <c r="AE712" s="33"/>
      <c r="AF712" s="33"/>
      <c r="AG712" s="33"/>
      <c r="AH712" s="33"/>
      <c r="AI712" s="33"/>
      <c r="AJ712" s="33"/>
      <c r="AK712" s="33"/>
      <c r="AL712" s="33"/>
      <c r="AM712" s="33"/>
      <c r="AN712" s="33"/>
      <c r="AO712" s="33"/>
      <c r="AP712" s="33"/>
      <c r="AQ712" s="33"/>
      <c r="AR712" s="33"/>
      <c r="AS712" s="33"/>
      <c r="AT712" s="33"/>
      <c r="AU712" s="33"/>
      <c r="AV712" s="33"/>
    </row>
    <row r="713" spans="27:48" x14ac:dyDescent="0.25">
      <c r="AA713" s="33"/>
      <c r="AB713" s="33"/>
      <c r="AC713" s="33"/>
      <c r="AD713" s="33"/>
      <c r="AE713" s="33"/>
      <c r="AF713" s="33"/>
      <c r="AG713" s="33"/>
      <c r="AH713" s="33"/>
      <c r="AI713" s="33"/>
      <c r="AJ713" s="33"/>
      <c r="AK713" s="33"/>
      <c r="AL713" s="33"/>
      <c r="AM713" s="33"/>
      <c r="AN713" s="33"/>
      <c r="AO713" s="33"/>
      <c r="AP713" s="33"/>
      <c r="AQ713" s="33"/>
      <c r="AR713" s="33"/>
      <c r="AS713" s="33"/>
      <c r="AT713" s="33"/>
      <c r="AU713" s="33"/>
      <c r="AV713" s="33"/>
    </row>
    <row r="714" spans="27:48" x14ac:dyDescent="0.25">
      <c r="AA714" s="33"/>
      <c r="AB714" s="33"/>
      <c r="AC714" s="33"/>
      <c r="AD714" s="33"/>
      <c r="AE714" s="33"/>
      <c r="AF714" s="33"/>
      <c r="AG714" s="33"/>
      <c r="AH714" s="33"/>
      <c r="AI714" s="33"/>
      <c r="AJ714" s="33"/>
      <c r="AK714" s="33"/>
      <c r="AL714" s="33"/>
      <c r="AM714" s="33"/>
      <c r="AN714" s="33"/>
      <c r="AO714" s="33"/>
      <c r="AP714" s="33"/>
      <c r="AQ714" s="33"/>
      <c r="AR714" s="33"/>
      <c r="AS714" s="33"/>
      <c r="AT714" s="33"/>
      <c r="AU714" s="33"/>
      <c r="AV714" s="33"/>
    </row>
    <row r="715" spans="27:48" x14ac:dyDescent="0.25">
      <c r="AA715" s="33"/>
      <c r="AB715" s="33"/>
      <c r="AC715" s="33"/>
      <c r="AD715" s="33"/>
      <c r="AE715" s="33"/>
      <c r="AF715" s="33"/>
      <c r="AG715" s="33"/>
      <c r="AH715" s="33"/>
      <c r="AI715" s="33"/>
      <c r="AJ715" s="33"/>
      <c r="AK715" s="33"/>
      <c r="AL715" s="33"/>
      <c r="AM715" s="33"/>
      <c r="AN715" s="33"/>
      <c r="AO715" s="33"/>
      <c r="AP715" s="33"/>
      <c r="AQ715" s="33"/>
      <c r="AR715" s="33"/>
      <c r="AS715" s="33"/>
      <c r="AT715" s="33"/>
      <c r="AU715" s="33"/>
      <c r="AV715" s="33"/>
    </row>
    <row r="716" spans="27:48" x14ac:dyDescent="0.25">
      <c r="AA716" s="33"/>
      <c r="AB716" s="33"/>
      <c r="AC716" s="33"/>
      <c r="AD716" s="33"/>
      <c r="AE716" s="33"/>
      <c r="AF716" s="33"/>
      <c r="AG716" s="33"/>
      <c r="AH716" s="33"/>
      <c r="AI716" s="33"/>
      <c r="AJ716" s="33"/>
      <c r="AK716" s="33"/>
      <c r="AL716" s="33"/>
      <c r="AM716" s="33"/>
      <c r="AN716" s="33"/>
      <c r="AO716" s="33"/>
      <c r="AP716" s="33"/>
      <c r="AQ716" s="33"/>
      <c r="AR716" s="33"/>
      <c r="AS716" s="33"/>
      <c r="AT716" s="33"/>
      <c r="AU716" s="33"/>
      <c r="AV716" s="33"/>
    </row>
    <row r="717" spans="27:48" x14ac:dyDescent="0.25">
      <c r="AA717" s="33"/>
      <c r="AB717" s="33"/>
      <c r="AC717" s="33"/>
      <c r="AD717" s="33"/>
      <c r="AE717" s="33"/>
      <c r="AF717" s="33"/>
      <c r="AG717" s="33"/>
      <c r="AH717" s="33"/>
      <c r="AI717" s="33"/>
      <c r="AJ717" s="33"/>
      <c r="AK717" s="33"/>
      <c r="AL717" s="33"/>
      <c r="AM717" s="33"/>
      <c r="AN717" s="33"/>
      <c r="AO717" s="33"/>
      <c r="AP717" s="33"/>
      <c r="AQ717" s="33"/>
      <c r="AR717" s="33"/>
      <c r="AS717" s="33"/>
      <c r="AT717" s="33"/>
      <c r="AU717" s="33"/>
      <c r="AV717" s="33"/>
    </row>
    <row r="718" spans="27:48" x14ac:dyDescent="0.25">
      <c r="AA718" s="33"/>
      <c r="AB718" s="33"/>
      <c r="AC718" s="33"/>
      <c r="AD718" s="33"/>
      <c r="AE718" s="33"/>
      <c r="AF718" s="33"/>
      <c r="AG718" s="33"/>
      <c r="AH718" s="33"/>
      <c r="AI718" s="33"/>
      <c r="AJ718" s="33"/>
      <c r="AK718" s="33"/>
      <c r="AL718" s="33"/>
      <c r="AM718" s="33"/>
      <c r="AN718" s="33"/>
      <c r="AO718" s="33"/>
      <c r="AP718" s="33"/>
      <c r="AQ718" s="33"/>
      <c r="AR718" s="33"/>
      <c r="AS718" s="33"/>
      <c r="AT718" s="33"/>
      <c r="AU718" s="33"/>
      <c r="AV718" s="33"/>
    </row>
    <row r="719" spans="27:48" x14ac:dyDescent="0.25">
      <c r="AA719" s="33"/>
      <c r="AB719" s="33"/>
      <c r="AC719" s="33"/>
      <c r="AD719" s="33"/>
      <c r="AE719" s="33"/>
      <c r="AF719" s="33"/>
      <c r="AG719" s="33"/>
      <c r="AH719" s="33"/>
      <c r="AI719" s="33"/>
      <c r="AJ719" s="33"/>
      <c r="AK719" s="33"/>
      <c r="AL719" s="33"/>
      <c r="AM719" s="33"/>
      <c r="AN719" s="33"/>
      <c r="AO719" s="33"/>
      <c r="AP719" s="33"/>
      <c r="AQ719" s="33"/>
      <c r="AR719" s="33"/>
      <c r="AS719" s="33"/>
      <c r="AT719" s="33"/>
      <c r="AU719" s="33"/>
      <c r="AV719" s="33"/>
    </row>
    <row r="720" spans="27:48" x14ac:dyDescent="0.25">
      <c r="AA720" s="33"/>
      <c r="AB720" s="33"/>
      <c r="AC720" s="33"/>
      <c r="AD720" s="33"/>
      <c r="AE720" s="33"/>
      <c r="AF720" s="33"/>
      <c r="AG720" s="33"/>
      <c r="AH720" s="33"/>
      <c r="AI720" s="33"/>
      <c r="AJ720" s="33"/>
      <c r="AK720" s="33"/>
      <c r="AL720" s="33"/>
      <c r="AM720" s="33"/>
      <c r="AN720" s="33"/>
      <c r="AO720" s="33"/>
      <c r="AP720" s="33"/>
      <c r="AQ720" s="33"/>
      <c r="AR720" s="33"/>
      <c r="AS720" s="33"/>
      <c r="AT720" s="33"/>
      <c r="AU720" s="33"/>
      <c r="AV720" s="33"/>
    </row>
    <row r="721" spans="27:48" x14ac:dyDescent="0.25">
      <c r="AA721" s="33"/>
      <c r="AB721" s="33"/>
      <c r="AC721" s="33"/>
      <c r="AD721" s="33"/>
      <c r="AE721" s="33"/>
      <c r="AF721" s="33"/>
      <c r="AG721" s="33"/>
      <c r="AH721" s="33"/>
      <c r="AI721" s="33"/>
      <c r="AJ721" s="33"/>
      <c r="AK721" s="33"/>
      <c r="AL721" s="33"/>
      <c r="AM721" s="33"/>
      <c r="AN721" s="33"/>
      <c r="AO721" s="33"/>
      <c r="AP721" s="33"/>
      <c r="AQ721" s="33"/>
      <c r="AR721" s="33"/>
      <c r="AS721" s="33"/>
      <c r="AT721" s="33"/>
      <c r="AU721" s="33"/>
      <c r="AV721" s="33"/>
    </row>
    <row r="722" spans="27:48" x14ac:dyDescent="0.25">
      <c r="AA722" s="33"/>
      <c r="AB722" s="33"/>
      <c r="AC722" s="33"/>
      <c r="AD722" s="33"/>
      <c r="AE722" s="33"/>
      <c r="AF722" s="33"/>
      <c r="AG722" s="33"/>
      <c r="AH722" s="33"/>
      <c r="AI722" s="33"/>
      <c r="AJ722" s="33"/>
      <c r="AK722" s="33"/>
      <c r="AL722" s="33"/>
      <c r="AM722" s="33"/>
      <c r="AN722" s="33"/>
      <c r="AO722" s="33"/>
      <c r="AP722" s="33"/>
      <c r="AQ722" s="33"/>
      <c r="AR722" s="33"/>
      <c r="AS722" s="33"/>
      <c r="AT722" s="33"/>
      <c r="AU722" s="33"/>
      <c r="AV722" s="33"/>
    </row>
    <row r="723" spans="27:48" x14ac:dyDescent="0.25">
      <c r="AA723" s="33"/>
      <c r="AB723" s="33"/>
      <c r="AC723" s="33"/>
      <c r="AD723" s="33"/>
      <c r="AE723" s="33"/>
      <c r="AF723" s="33"/>
      <c r="AG723" s="33"/>
      <c r="AH723" s="33"/>
      <c r="AI723" s="33"/>
      <c r="AJ723" s="33"/>
      <c r="AK723" s="33"/>
      <c r="AL723" s="33"/>
      <c r="AM723" s="33"/>
      <c r="AN723" s="33"/>
      <c r="AO723" s="33"/>
      <c r="AP723" s="33"/>
      <c r="AQ723" s="33"/>
      <c r="AR723" s="33"/>
      <c r="AS723" s="33"/>
      <c r="AT723" s="33"/>
      <c r="AU723" s="33"/>
      <c r="AV723" s="33"/>
    </row>
    <row r="724" spans="27:48" x14ac:dyDescent="0.25">
      <c r="AA724" s="33"/>
      <c r="AB724" s="33"/>
      <c r="AC724" s="33"/>
      <c r="AD724" s="33"/>
      <c r="AE724" s="33"/>
      <c r="AF724" s="33"/>
      <c r="AG724" s="33"/>
      <c r="AH724" s="33"/>
      <c r="AI724" s="33"/>
      <c r="AJ724" s="33"/>
      <c r="AK724" s="33"/>
      <c r="AL724" s="33"/>
      <c r="AM724" s="33"/>
      <c r="AN724" s="33"/>
      <c r="AO724" s="33"/>
      <c r="AP724" s="33"/>
      <c r="AQ724" s="33"/>
      <c r="AR724" s="33"/>
      <c r="AS724" s="33"/>
      <c r="AT724" s="33"/>
      <c r="AU724" s="33"/>
      <c r="AV724" s="33"/>
    </row>
    <row r="725" spans="27:48" x14ac:dyDescent="0.25">
      <c r="AA725" s="33"/>
      <c r="AB725" s="33"/>
      <c r="AC725" s="33"/>
      <c r="AD725" s="33"/>
      <c r="AE725" s="33"/>
      <c r="AF725" s="33"/>
      <c r="AG725" s="33"/>
      <c r="AH725" s="33"/>
      <c r="AI725" s="33"/>
      <c r="AJ725" s="33"/>
      <c r="AK725" s="33"/>
      <c r="AL725" s="33"/>
      <c r="AM725" s="33"/>
      <c r="AN725" s="33"/>
      <c r="AO725" s="33"/>
      <c r="AP725" s="33"/>
      <c r="AQ725" s="33"/>
      <c r="AR725" s="33"/>
      <c r="AS725" s="33"/>
      <c r="AT725" s="33"/>
      <c r="AU725" s="33"/>
      <c r="AV725" s="33"/>
    </row>
    <row r="726" spans="27:48" x14ac:dyDescent="0.25">
      <c r="AA726" s="33"/>
      <c r="AB726" s="33"/>
      <c r="AC726" s="33"/>
      <c r="AD726" s="33"/>
      <c r="AE726" s="33"/>
      <c r="AF726" s="33"/>
      <c r="AG726" s="33"/>
      <c r="AH726" s="33"/>
      <c r="AI726" s="33"/>
      <c r="AJ726" s="33"/>
      <c r="AK726" s="33"/>
      <c r="AL726" s="33"/>
      <c r="AM726" s="33"/>
      <c r="AN726" s="33"/>
      <c r="AO726" s="33"/>
      <c r="AP726" s="33"/>
      <c r="AQ726" s="33"/>
      <c r="AR726" s="33"/>
      <c r="AS726" s="33"/>
      <c r="AT726" s="33"/>
      <c r="AU726" s="33"/>
      <c r="AV726" s="33"/>
    </row>
    <row r="727" spans="27:48" x14ac:dyDescent="0.25">
      <c r="AA727" s="33"/>
      <c r="AB727" s="33"/>
      <c r="AC727" s="33"/>
      <c r="AD727" s="33"/>
      <c r="AE727" s="33"/>
      <c r="AF727" s="33"/>
      <c r="AG727" s="33"/>
      <c r="AH727" s="33"/>
      <c r="AI727" s="33"/>
      <c r="AJ727" s="33"/>
      <c r="AK727" s="33"/>
      <c r="AL727" s="33"/>
      <c r="AM727" s="33"/>
      <c r="AN727" s="33"/>
      <c r="AO727" s="33"/>
      <c r="AP727" s="33"/>
      <c r="AQ727" s="33"/>
      <c r="AR727" s="33"/>
      <c r="AS727" s="33"/>
      <c r="AT727" s="33"/>
      <c r="AU727" s="33"/>
      <c r="AV727" s="33"/>
    </row>
    <row r="728" spans="27:48" x14ac:dyDescent="0.25">
      <c r="AA728" s="33"/>
      <c r="AB728" s="33"/>
      <c r="AC728" s="33"/>
      <c r="AD728" s="33"/>
      <c r="AE728" s="33"/>
      <c r="AF728" s="33"/>
      <c r="AG728" s="33"/>
      <c r="AH728" s="33"/>
      <c r="AI728" s="33"/>
      <c r="AJ728" s="33"/>
      <c r="AK728" s="33"/>
      <c r="AL728" s="33"/>
      <c r="AM728" s="33"/>
      <c r="AN728" s="33"/>
      <c r="AO728" s="33"/>
      <c r="AP728" s="33"/>
      <c r="AQ728" s="33"/>
      <c r="AR728" s="33"/>
      <c r="AS728" s="33"/>
      <c r="AT728" s="33"/>
      <c r="AU728" s="33"/>
      <c r="AV728" s="33"/>
    </row>
    <row r="729" spans="27:48" x14ac:dyDescent="0.25">
      <c r="AA729" s="33"/>
      <c r="AB729" s="33"/>
      <c r="AC729" s="33"/>
      <c r="AD729" s="33"/>
      <c r="AE729" s="33"/>
      <c r="AF729" s="33"/>
      <c r="AG729" s="33"/>
      <c r="AH729" s="33"/>
      <c r="AI729" s="33"/>
      <c r="AJ729" s="33"/>
      <c r="AK729" s="33"/>
      <c r="AL729" s="33"/>
      <c r="AM729" s="33"/>
      <c r="AN729" s="33"/>
      <c r="AO729" s="33"/>
      <c r="AP729" s="33"/>
      <c r="AQ729" s="33"/>
      <c r="AR729" s="33"/>
      <c r="AS729" s="33"/>
      <c r="AT729" s="33"/>
      <c r="AU729" s="33"/>
      <c r="AV729" s="33"/>
    </row>
    <row r="730" spans="27:48" x14ac:dyDescent="0.25">
      <c r="AA730" s="33"/>
      <c r="AB730" s="33"/>
      <c r="AC730" s="33"/>
      <c r="AD730" s="33"/>
      <c r="AE730" s="33"/>
      <c r="AF730" s="33"/>
      <c r="AG730" s="33"/>
      <c r="AH730" s="33"/>
      <c r="AI730" s="33"/>
      <c r="AJ730" s="33"/>
      <c r="AK730" s="33"/>
      <c r="AL730" s="33"/>
      <c r="AM730" s="33"/>
      <c r="AN730" s="33"/>
      <c r="AO730" s="33"/>
      <c r="AP730" s="33"/>
      <c r="AQ730" s="33"/>
      <c r="AR730" s="33"/>
      <c r="AS730" s="33"/>
      <c r="AT730" s="33"/>
      <c r="AU730" s="33"/>
      <c r="AV730" s="33"/>
    </row>
    <row r="731" spans="27:48" x14ac:dyDescent="0.25">
      <c r="AA731" s="33"/>
      <c r="AB731" s="33"/>
      <c r="AC731" s="33"/>
      <c r="AD731" s="33"/>
      <c r="AE731" s="33"/>
      <c r="AF731" s="33"/>
      <c r="AG731" s="33"/>
      <c r="AH731" s="33"/>
      <c r="AI731" s="33"/>
      <c r="AJ731" s="33"/>
      <c r="AK731" s="33"/>
      <c r="AL731" s="33"/>
      <c r="AM731" s="33"/>
      <c r="AN731" s="33"/>
      <c r="AO731" s="33"/>
      <c r="AP731" s="33"/>
      <c r="AQ731" s="33"/>
      <c r="AR731" s="33"/>
      <c r="AS731" s="33"/>
      <c r="AT731" s="33"/>
      <c r="AU731" s="33"/>
      <c r="AV731" s="33"/>
    </row>
    <row r="732" spans="27:48" x14ac:dyDescent="0.25">
      <c r="AA732" s="33"/>
      <c r="AB732" s="33"/>
      <c r="AC732" s="33"/>
      <c r="AD732" s="33"/>
      <c r="AE732" s="33"/>
      <c r="AF732" s="33"/>
      <c r="AG732" s="33"/>
      <c r="AH732" s="33"/>
      <c r="AI732" s="33"/>
      <c r="AJ732" s="33"/>
      <c r="AK732" s="33"/>
      <c r="AL732" s="33"/>
      <c r="AM732" s="33"/>
      <c r="AN732" s="33"/>
      <c r="AO732" s="33"/>
      <c r="AP732" s="33"/>
      <c r="AQ732" s="33"/>
      <c r="AR732" s="33"/>
      <c r="AS732" s="33"/>
      <c r="AT732" s="33"/>
      <c r="AU732" s="33"/>
      <c r="AV732" s="33"/>
    </row>
    <row r="733" spans="27:48" x14ac:dyDescent="0.25">
      <c r="AA733" s="33"/>
      <c r="AB733" s="33"/>
      <c r="AC733" s="33"/>
      <c r="AD733" s="33"/>
      <c r="AE733" s="33"/>
      <c r="AF733" s="33"/>
      <c r="AG733" s="33"/>
      <c r="AH733" s="33"/>
      <c r="AI733" s="33"/>
      <c r="AJ733" s="33"/>
      <c r="AK733" s="33"/>
      <c r="AL733" s="33"/>
      <c r="AM733" s="33"/>
      <c r="AN733" s="33"/>
      <c r="AO733" s="33"/>
      <c r="AP733" s="33"/>
      <c r="AQ733" s="33"/>
      <c r="AR733" s="33"/>
      <c r="AS733" s="33"/>
      <c r="AT733" s="33"/>
      <c r="AU733" s="33"/>
      <c r="AV733" s="33"/>
    </row>
    <row r="734" spans="27:48" x14ac:dyDescent="0.25">
      <c r="AA734" s="33"/>
      <c r="AB734" s="33"/>
      <c r="AC734" s="33"/>
      <c r="AD734" s="33"/>
      <c r="AE734" s="33"/>
      <c r="AF734" s="33"/>
      <c r="AG734" s="33"/>
      <c r="AH734" s="33"/>
      <c r="AI734" s="33"/>
      <c r="AJ734" s="33"/>
      <c r="AK734" s="33"/>
      <c r="AL734" s="33"/>
      <c r="AM734" s="33"/>
      <c r="AN734" s="33"/>
      <c r="AO734" s="33"/>
      <c r="AP734" s="33"/>
      <c r="AQ734" s="33"/>
      <c r="AR734" s="33"/>
      <c r="AS734" s="33"/>
      <c r="AT734" s="33"/>
      <c r="AU734" s="33"/>
      <c r="AV734" s="33"/>
    </row>
    <row r="735" spans="27:48" x14ac:dyDescent="0.25">
      <c r="AA735" s="33"/>
      <c r="AB735" s="33"/>
      <c r="AC735" s="33"/>
      <c r="AD735" s="33"/>
      <c r="AE735" s="33"/>
      <c r="AF735" s="33"/>
      <c r="AG735" s="33"/>
      <c r="AH735" s="33"/>
      <c r="AI735" s="33"/>
      <c r="AJ735" s="33"/>
      <c r="AK735" s="33"/>
      <c r="AL735" s="33"/>
      <c r="AM735" s="33"/>
      <c r="AN735" s="33"/>
      <c r="AO735" s="33"/>
      <c r="AP735" s="33"/>
      <c r="AQ735" s="33"/>
      <c r="AR735" s="33"/>
      <c r="AS735" s="33"/>
      <c r="AT735" s="33"/>
      <c r="AU735" s="33"/>
      <c r="AV735" s="33"/>
    </row>
    <row r="736" spans="27:48" x14ac:dyDescent="0.25">
      <c r="AA736" s="33"/>
      <c r="AB736" s="33"/>
      <c r="AC736" s="33"/>
      <c r="AD736" s="33"/>
      <c r="AE736" s="33"/>
      <c r="AF736" s="33"/>
      <c r="AG736" s="33"/>
      <c r="AH736" s="33"/>
      <c r="AI736" s="33"/>
      <c r="AJ736" s="33"/>
      <c r="AK736" s="33"/>
      <c r="AL736" s="33"/>
      <c r="AM736" s="33"/>
      <c r="AN736" s="33"/>
      <c r="AO736" s="33"/>
      <c r="AP736" s="33"/>
      <c r="AQ736" s="33"/>
      <c r="AR736" s="33"/>
      <c r="AS736" s="33"/>
      <c r="AT736" s="33"/>
      <c r="AU736" s="33"/>
      <c r="AV736" s="33"/>
    </row>
    <row r="737" spans="27:48" x14ac:dyDescent="0.25">
      <c r="AA737" s="33"/>
      <c r="AB737" s="33"/>
      <c r="AC737" s="33"/>
      <c r="AD737" s="33"/>
      <c r="AE737" s="33"/>
      <c r="AF737" s="33"/>
      <c r="AG737" s="33"/>
      <c r="AH737" s="33"/>
      <c r="AI737" s="33"/>
      <c r="AJ737" s="33"/>
      <c r="AK737" s="33"/>
      <c r="AL737" s="33"/>
      <c r="AM737" s="33"/>
      <c r="AN737" s="33"/>
      <c r="AO737" s="33"/>
      <c r="AP737" s="33"/>
      <c r="AQ737" s="33"/>
      <c r="AR737" s="33"/>
      <c r="AS737" s="33"/>
      <c r="AT737" s="33"/>
      <c r="AU737" s="33"/>
      <c r="AV737" s="33"/>
    </row>
    <row r="738" spans="27:48" x14ac:dyDescent="0.25">
      <c r="AA738" s="33"/>
      <c r="AB738" s="33"/>
      <c r="AC738" s="33"/>
      <c r="AD738" s="33"/>
      <c r="AE738" s="33"/>
      <c r="AF738" s="33"/>
      <c r="AG738" s="33"/>
      <c r="AH738" s="33"/>
      <c r="AI738" s="33"/>
      <c r="AJ738" s="33"/>
      <c r="AK738" s="33"/>
      <c r="AL738" s="33"/>
      <c r="AM738" s="33"/>
      <c r="AN738" s="33"/>
      <c r="AO738" s="33"/>
      <c r="AP738" s="33"/>
      <c r="AQ738" s="33"/>
      <c r="AR738" s="33"/>
      <c r="AS738" s="33"/>
      <c r="AT738" s="33"/>
      <c r="AU738" s="33"/>
      <c r="AV738" s="33"/>
    </row>
    <row r="739" spans="27:48" x14ac:dyDescent="0.25">
      <c r="AA739" s="33"/>
      <c r="AB739" s="33"/>
      <c r="AC739" s="33"/>
      <c r="AD739" s="33"/>
      <c r="AE739" s="33"/>
      <c r="AF739" s="33"/>
      <c r="AG739" s="33"/>
      <c r="AH739" s="33"/>
      <c r="AI739" s="33"/>
      <c r="AJ739" s="33"/>
      <c r="AK739" s="33"/>
      <c r="AL739" s="33"/>
      <c r="AM739" s="33"/>
      <c r="AN739" s="33"/>
      <c r="AO739" s="33"/>
      <c r="AP739" s="33"/>
      <c r="AQ739" s="33"/>
      <c r="AR739" s="33"/>
      <c r="AS739" s="33"/>
      <c r="AT739" s="33"/>
      <c r="AU739" s="33"/>
      <c r="AV739" s="33"/>
    </row>
    <row r="740" spans="27:48" x14ac:dyDescent="0.25">
      <c r="AA740" s="33"/>
      <c r="AB740" s="33"/>
      <c r="AC740" s="33"/>
      <c r="AD740" s="33"/>
      <c r="AE740" s="33"/>
      <c r="AF740" s="33"/>
      <c r="AG740" s="33"/>
      <c r="AH740" s="33"/>
      <c r="AI740" s="33"/>
      <c r="AJ740" s="33"/>
      <c r="AK740" s="33"/>
      <c r="AL740" s="33"/>
      <c r="AM740" s="33"/>
      <c r="AN740" s="33"/>
      <c r="AO740" s="33"/>
      <c r="AP740" s="33"/>
      <c r="AQ740" s="33"/>
      <c r="AR740" s="33"/>
      <c r="AS740" s="33"/>
      <c r="AT740" s="33"/>
      <c r="AU740" s="33"/>
      <c r="AV740" s="33"/>
    </row>
    <row r="741" spans="27:48" x14ac:dyDescent="0.25">
      <c r="AA741" s="33"/>
      <c r="AB741" s="33"/>
      <c r="AC741" s="33"/>
      <c r="AD741" s="33"/>
      <c r="AE741" s="33"/>
      <c r="AF741" s="33"/>
      <c r="AG741" s="33"/>
      <c r="AH741" s="33"/>
      <c r="AI741" s="33"/>
      <c r="AJ741" s="33"/>
      <c r="AK741" s="33"/>
      <c r="AL741" s="33"/>
      <c r="AM741" s="33"/>
      <c r="AN741" s="33"/>
      <c r="AO741" s="33"/>
      <c r="AP741" s="33"/>
      <c r="AQ741" s="33"/>
      <c r="AR741" s="33"/>
      <c r="AS741" s="33"/>
      <c r="AT741" s="33"/>
      <c r="AU741" s="33"/>
      <c r="AV741" s="33"/>
    </row>
    <row r="742" spans="27:48" x14ac:dyDescent="0.25">
      <c r="AA742" s="33"/>
      <c r="AB742" s="33"/>
      <c r="AC742" s="33"/>
      <c r="AD742" s="33"/>
      <c r="AE742" s="33"/>
      <c r="AF742" s="33"/>
      <c r="AG742" s="33"/>
      <c r="AH742" s="33"/>
      <c r="AI742" s="33"/>
      <c r="AJ742" s="33"/>
      <c r="AK742" s="33"/>
      <c r="AL742" s="33"/>
      <c r="AM742" s="33"/>
      <c r="AN742" s="33"/>
      <c r="AO742" s="33"/>
      <c r="AP742" s="33"/>
      <c r="AQ742" s="33"/>
      <c r="AR742" s="33"/>
      <c r="AS742" s="33"/>
      <c r="AT742" s="33"/>
      <c r="AU742" s="33"/>
      <c r="AV742" s="33"/>
    </row>
    <row r="743" spans="27:48" x14ac:dyDescent="0.25">
      <c r="AA743" s="33"/>
      <c r="AB743" s="33"/>
      <c r="AC743" s="33"/>
      <c r="AD743" s="33"/>
      <c r="AE743" s="33"/>
      <c r="AF743" s="33"/>
      <c r="AG743" s="33"/>
      <c r="AH743" s="33"/>
      <c r="AI743" s="33"/>
      <c r="AJ743" s="33"/>
      <c r="AK743" s="33"/>
      <c r="AL743" s="33"/>
      <c r="AM743" s="33"/>
      <c r="AN743" s="33"/>
      <c r="AO743" s="33"/>
      <c r="AP743" s="33"/>
      <c r="AQ743" s="33"/>
      <c r="AR743" s="33"/>
      <c r="AS743" s="33"/>
      <c r="AT743" s="33"/>
      <c r="AU743" s="33"/>
      <c r="AV743" s="33"/>
    </row>
    <row r="744" spans="27:48" x14ac:dyDescent="0.25">
      <c r="AA744" s="33"/>
      <c r="AB744" s="33"/>
      <c r="AC744" s="33"/>
      <c r="AD744" s="33"/>
      <c r="AE744" s="33"/>
      <c r="AF744" s="33"/>
      <c r="AG744" s="33"/>
      <c r="AH744" s="33"/>
      <c r="AI744" s="33"/>
      <c r="AJ744" s="33"/>
      <c r="AK744" s="33"/>
      <c r="AL744" s="33"/>
      <c r="AM744" s="33"/>
      <c r="AN744" s="33"/>
      <c r="AO744" s="33"/>
      <c r="AP744" s="33"/>
      <c r="AQ744" s="33"/>
      <c r="AR744" s="33"/>
      <c r="AS744" s="33"/>
      <c r="AT744" s="33"/>
      <c r="AU744" s="33"/>
      <c r="AV744" s="33"/>
    </row>
    <row r="745" spans="27:48" x14ac:dyDescent="0.25">
      <c r="AA745" s="33"/>
      <c r="AB745" s="33"/>
      <c r="AC745" s="33"/>
      <c r="AD745" s="33"/>
      <c r="AE745" s="33"/>
      <c r="AF745" s="33"/>
      <c r="AG745" s="33"/>
      <c r="AH745" s="33"/>
      <c r="AI745" s="33"/>
      <c r="AJ745" s="33"/>
      <c r="AK745" s="33"/>
      <c r="AL745" s="33"/>
      <c r="AM745" s="33"/>
      <c r="AN745" s="33"/>
      <c r="AO745" s="33"/>
      <c r="AP745" s="33"/>
      <c r="AQ745" s="33"/>
      <c r="AR745" s="33"/>
      <c r="AS745" s="33"/>
      <c r="AT745" s="33"/>
      <c r="AU745" s="33"/>
      <c r="AV745" s="33"/>
    </row>
    <row r="746" spans="27:48" x14ac:dyDescent="0.25">
      <c r="AA746" s="33"/>
      <c r="AB746" s="33"/>
      <c r="AC746" s="33"/>
      <c r="AD746" s="33"/>
      <c r="AE746" s="33"/>
      <c r="AF746" s="33"/>
      <c r="AG746" s="33"/>
      <c r="AH746" s="33"/>
      <c r="AI746" s="33"/>
      <c r="AJ746" s="33"/>
      <c r="AK746" s="33"/>
      <c r="AL746" s="33"/>
      <c r="AM746" s="33"/>
      <c r="AN746" s="33"/>
      <c r="AO746" s="33"/>
      <c r="AP746" s="33"/>
      <c r="AQ746" s="33"/>
      <c r="AR746" s="33"/>
      <c r="AS746" s="33"/>
      <c r="AT746" s="33"/>
      <c r="AU746" s="33"/>
      <c r="AV746" s="33"/>
    </row>
    <row r="747" spans="27:48" x14ac:dyDescent="0.25">
      <c r="AA747" s="33"/>
      <c r="AB747" s="33"/>
      <c r="AC747" s="33"/>
      <c r="AD747" s="33"/>
      <c r="AE747" s="33"/>
      <c r="AF747" s="33"/>
      <c r="AG747" s="33"/>
      <c r="AH747" s="33"/>
      <c r="AI747" s="33"/>
      <c r="AJ747" s="33"/>
      <c r="AK747" s="33"/>
      <c r="AL747" s="33"/>
      <c r="AM747" s="33"/>
      <c r="AN747" s="33"/>
      <c r="AO747" s="33"/>
      <c r="AP747" s="33"/>
      <c r="AQ747" s="33"/>
      <c r="AR747" s="33"/>
      <c r="AS747" s="33"/>
      <c r="AT747" s="33"/>
      <c r="AU747" s="33"/>
      <c r="AV747" s="33"/>
    </row>
    <row r="748" spans="27:48" x14ac:dyDescent="0.25">
      <c r="AA748" s="33"/>
      <c r="AB748" s="33"/>
      <c r="AC748" s="33"/>
      <c r="AD748" s="33"/>
      <c r="AE748" s="33"/>
      <c r="AF748" s="33"/>
      <c r="AG748" s="33"/>
      <c r="AH748" s="33"/>
      <c r="AI748" s="33"/>
      <c r="AJ748" s="33"/>
      <c r="AK748" s="33"/>
      <c r="AL748" s="33"/>
      <c r="AM748" s="33"/>
      <c r="AN748" s="33"/>
      <c r="AO748" s="33"/>
      <c r="AP748" s="33"/>
      <c r="AQ748" s="33"/>
      <c r="AR748" s="33"/>
      <c r="AS748" s="33"/>
      <c r="AT748" s="33"/>
      <c r="AU748" s="33"/>
      <c r="AV748" s="33"/>
    </row>
    <row r="749" spans="27:48" x14ac:dyDescent="0.25">
      <c r="AA749" s="33"/>
      <c r="AB749" s="33"/>
      <c r="AC749" s="33"/>
      <c r="AD749" s="33"/>
      <c r="AE749" s="33"/>
      <c r="AF749" s="33"/>
      <c r="AG749" s="33"/>
      <c r="AH749" s="33"/>
      <c r="AI749" s="33"/>
      <c r="AJ749" s="33"/>
      <c r="AK749" s="33"/>
      <c r="AL749" s="33"/>
      <c r="AM749" s="33"/>
      <c r="AN749" s="33"/>
      <c r="AO749" s="33"/>
      <c r="AP749" s="33"/>
      <c r="AQ749" s="33"/>
      <c r="AR749" s="33"/>
      <c r="AS749" s="33"/>
      <c r="AT749" s="33"/>
      <c r="AU749" s="33"/>
      <c r="AV749" s="33"/>
    </row>
    <row r="750" spans="27:48" x14ac:dyDescent="0.25">
      <c r="AA750" s="33"/>
      <c r="AB750" s="33"/>
      <c r="AC750" s="33"/>
      <c r="AD750" s="33"/>
      <c r="AE750" s="33"/>
      <c r="AF750" s="33"/>
      <c r="AG750" s="33"/>
      <c r="AH750" s="33"/>
      <c r="AI750" s="33"/>
      <c r="AJ750" s="33"/>
      <c r="AK750" s="33"/>
      <c r="AL750" s="33"/>
      <c r="AM750" s="33"/>
      <c r="AN750" s="33"/>
      <c r="AO750" s="33"/>
      <c r="AP750" s="33"/>
      <c r="AQ750" s="33"/>
      <c r="AR750" s="33"/>
      <c r="AS750" s="33"/>
      <c r="AT750" s="33"/>
      <c r="AU750" s="33"/>
      <c r="AV750" s="33"/>
    </row>
    <row r="751" spans="27:48" x14ac:dyDescent="0.25">
      <c r="AA751" s="33"/>
      <c r="AB751" s="33"/>
      <c r="AC751" s="33"/>
      <c r="AD751" s="33"/>
      <c r="AE751" s="33"/>
      <c r="AF751" s="33"/>
      <c r="AG751" s="33"/>
      <c r="AH751" s="33"/>
      <c r="AI751" s="33"/>
      <c r="AJ751" s="33"/>
      <c r="AK751" s="33"/>
      <c r="AL751" s="33"/>
      <c r="AM751" s="33"/>
      <c r="AN751" s="33"/>
      <c r="AO751" s="33"/>
      <c r="AP751" s="33"/>
      <c r="AQ751" s="33"/>
      <c r="AR751" s="33"/>
      <c r="AS751" s="33"/>
      <c r="AT751" s="33"/>
      <c r="AU751" s="33"/>
      <c r="AV751" s="33"/>
    </row>
    <row r="752" spans="27:48" x14ac:dyDescent="0.25">
      <c r="AA752" s="33"/>
      <c r="AB752" s="33"/>
      <c r="AC752" s="33"/>
      <c r="AD752" s="33"/>
      <c r="AE752" s="33"/>
      <c r="AF752" s="33"/>
      <c r="AG752" s="33"/>
      <c r="AH752" s="33"/>
      <c r="AI752" s="33"/>
      <c r="AJ752" s="33"/>
      <c r="AK752" s="33"/>
      <c r="AL752" s="33"/>
      <c r="AM752" s="33"/>
      <c r="AN752" s="33"/>
      <c r="AO752" s="33"/>
      <c r="AP752" s="33"/>
      <c r="AQ752" s="33"/>
      <c r="AR752" s="33"/>
      <c r="AS752" s="33"/>
      <c r="AT752" s="33"/>
      <c r="AU752" s="33"/>
      <c r="AV752" s="33"/>
    </row>
  </sheetData>
  <sheetProtection algorithmName="SHA-512" hashValue="spNfTm4WmDk6/GDcS3BVBFL6myXUu/vH6goNsa4S0MuKB+y0fmYJ8AGC2gbz0gHd3fueQuPAy3gFVWvaKtQedg==" saltValue="F66p6H7NuGzHCRBRwFSL7w==" spinCount="100000" sheet="1" objects="1" scenarios="1"/>
  <mergeCells count="5">
    <mergeCell ref="E7:P7"/>
    <mergeCell ref="B7:D7"/>
    <mergeCell ref="C3:D3"/>
    <mergeCell ref="C4:J4"/>
    <mergeCell ref="C5:D5"/>
  </mergeCells>
  <phoneticPr fontId="2" type="noConversion"/>
  <printOptions horizontalCentered="1"/>
  <pageMargins left="0.75" right="0.75" top="0.39370078740157483" bottom="0.35433070866141736" header="0" footer="0"/>
  <pageSetup paperSize="9" scale="70" orientation="landscape" r:id="rId1"/>
  <headerFooter alignWithMargins="0">
    <oddFooter>&amp;C&amp;D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BC89C-58D5-4511-8969-545EB8FC4DD6}">
  <dimension ref="G1:J259"/>
  <sheetViews>
    <sheetView workbookViewId="0"/>
  </sheetViews>
  <sheetFormatPr defaultRowHeight="13.2" x14ac:dyDescent="0.25"/>
  <cols>
    <col min="1" max="5" width="2.6640625" customWidth="1"/>
    <col min="8" max="8" width="41.109375" customWidth="1"/>
    <col min="9" max="9" width="25.5546875" customWidth="1"/>
    <col min="10" max="10" width="39.109375" customWidth="1"/>
  </cols>
  <sheetData>
    <row r="1" spans="7:10" ht="8.25" customHeight="1" x14ac:dyDescent="0.25"/>
    <row r="2" spans="7:10" ht="8.25" customHeight="1" x14ac:dyDescent="0.25"/>
    <row r="3" spans="7:10" ht="8.25" customHeight="1" x14ac:dyDescent="0.25"/>
    <row r="4" spans="7:10" ht="8.25" customHeight="1" x14ac:dyDescent="0.25"/>
    <row r="5" spans="7:10" ht="8.25" customHeight="1" x14ac:dyDescent="0.25"/>
    <row r="6" spans="7:10" ht="23.25" customHeight="1" x14ac:dyDescent="0.25">
      <c r="G6" s="237" t="s">
        <v>399</v>
      </c>
    </row>
    <row r="8" spans="7:10" ht="23.25" customHeight="1" thickBot="1" x14ac:dyDescent="0.3">
      <c r="G8" s="237" t="str">
        <f>"OBDOBJE: maj " &amp; 'OSNOVNA PLAČA'!D5</f>
        <v>OBDOBJE: maj 2024</v>
      </c>
    </row>
    <row r="9" spans="7:10" ht="23.25" customHeight="1" thickBot="1" x14ac:dyDescent="0.3">
      <c r="G9" s="425" t="s">
        <v>2</v>
      </c>
      <c r="H9" s="426"/>
      <c r="I9" s="426" t="s">
        <v>400</v>
      </c>
      <c r="J9" s="427"/>
    </row>
    <row r="10" spans="7:10" ht="23.25" customHeight="1" x14ac:dyDescent="0.25">
      <c r="G10" s="428" t="str">
        <f>+IF(LEN('OSNOVNA PLAČA'!B10)&gt;0,'OSNOVNA PLAČA'!B10,"")</f>
        <v>A1</v>
      </c>
      <c r="H10" s="429"/>
      <c r="I10" s="429">
        <f ca="1">IF(LEN('5'!B16)&gt;0,'5'!L16,"")</f>
        <v>2</v>
      </c>
      <c r="J10" s="430"/>
    </row>
    <row r="11" spans="7:10" ht="23.25" customHeight="1" x14ac:dyDescent="0.25">
      <c r="G11" s="422" t="str">
        <f>+IF(LEN('OSNOVNA PLAČA'!B11)&gt;0,'OSNOVNA PLAČA'!B11,"")</f>
        <v>A2</v>
      </c>
      <c r="H11" s="423"/>
      <c r="I11" s="423">
        <f ca="1">IF(LEN('5'!B17)&gt;0,'5'!L17,"")</f>
        <v>0</v>
      </c>
      <c r="J11" s="424"/>
    </row>
    <row r="12" spans="7:10" ht="23.25" customHeight="1" x14ac:dyDescent="0.25">
      <c r="G12" s="422" t="str">
        <f>+IF(LEN('OSNOVNA PLAČA'!B12)&gt;0,'OSNOVNA PLAČA'!B12,"")</f>
        <v>A3</v>
      </c>
      <c r="H12" s="423"/>
      <c r="I12" s="423">
        <f ca="1">IF(LEN('5'!B18)&gt;0,'5'!L18,"")</f>
        <v>0</v>
      </c>
      <c r="J12" s="424"/>
    </row>
    <row r="13" spans="7:10" ht="23.25" customHeight="1" x14ac:dyDescent="0.25">
      <c r="G13" s="422" t="str">
        <f>+IF(LEN('OSNOVNA PLAČA'!B13)&gt;0,'OSNOVNA PLAČA'!B13,"")</f>
        <v>A4</v>
      </c>
      <c r="H13" s="423"/>
      <c r="I13" s="423">
        <f ca="1">IF(LEN('5'!B19)&gt;0,'5'!L19,"")</f>
        <v>0</v>
      </c>
      <c r="J13" s="424"/>
    </row>
    <row r="14" spans="7:10" ht="23.25" customHeight="1" x14ac:dyDescent="0.25">
      <c r="G14" s="422" t="str">
        <f>+IF(LEN('OSNOVNA PLAČA'!B14)&gt;0,'OSNOVNA PLAČA'!B14,"")</f>
        <v>A5</v>
      </c>
      <c r="H14" s="423"/>
      <c r="I14" s="423">
        <f ca="1">IF(LEN('5'!B20)&gt;0,'5'!L20,"")</f>
        <v>5</v>
      </c>
      <c r="J14" s="424"/>
    </row>
    <row r="15" spans="7:10" ht="23.25" customHeight="1" x14ac:dyDescent="0.25">
      <c r="G15" s="422" t="str">
        <f>+IF(LEN('OSNOVNA PLAČA'!B15)&gt;0,'OSNOVNA PLAČA'!B15,"")</f>
        <v>A6</v>
      </c>
      <c r="H15" s="423"/>
      <c r="I15" s="423">
        <f ca="1">IF(LEN('5'!B21)&gt;0,'5'!L21,"")</f>
        <v>0</v>
      </c>
      <c r="J15" s="424"/>
    </row>
    <row r="16" spans="7:10" ht="23.25" customHeight="1" x14ac:dyDescent="0.25">
      <c r="G16" s="422" t="str">
        <f>+IF(LEN('OSNOVNA PLAČA'!B16)&gt;0,'OSNOVNA PLAČA'!B16,"")</f>
        <v>A7</v>
      </c>
      <c r="H16" s="423"/>
      <c r="I16" s="423">
        <f ca="1">IF(LEN('5'!B22)&gt;0,'5'!L22,"")</f>
        <v>0</v>
      </c>
      <c r="J16" s="424"/>
    </row>
    <row r="17" spans="7:10" ht="23.25" customHeight="1" x14ac:dyDescent="0.25">
      <c r="G17" s="422" t="str">
        <f>+IF(LEN('OSNOVNA PLAČA'!B17)&gt;0,'OSNOVNA PLAČA'!B17,"")</f>
        <v>A8</v>
      </c>
      <c r="H17" s="423"/>
      <c r="I17" s="423">
        <f ca="1">IF(LEN('5'!B23)&gt;0,'5'!L23,"")</f>
        <v>0</v>
      </c>
      <c r="J17" s="424"/>
    </row>
    <row r="18" spans="7:10" ht="23.25" customHeight="1" x14ac:dyDescent="0.25">
      <c r="G18" s="422" t="str">
        <f>+IF(LEN('OSNOVNA PLAČA'!B18)&gt;0,'OSNOVNA PLAČA'!B18,"")</f>
        <v>A9</v>
      </c>
      <c r="H18" s="423"/>
      <c r="I18" s="423">
        <f ca="1">IF(LEN('5'!B24)&gt;0,'5'!L24,"")</f>
        <v>0</v>
      </c>
      <c r="J18" s="424"/>
    </row>
    <row r="19" spans="7:10" ht="23.25" customHeight="1" x14ac:dyDescent="0.25">
      <c r="G19" s="422" t="str">
        <f>+IF(LEN('OSNOVNA PLAČA'!B19)&gt;0,'OSNOVNA PLAČA'!B19,"")</f>
        <v>A10</v>
      </c>
      <c r="H19" s="423"/>
      <c r="I19" s="423">
        <f ca="1">IF(LEN('5'!B25)&gt;0,'5'!L25,"")</f>
        <v>0</v>
      </c>
      <c r="J19" s="424"/>
    </row>
    <row r="20" spans="7:10" ht="23.25" customHeight="1" x14ac:dyDescent="0.25">
      <c r="G20" s="422" t="str">
        <f>+IF(LEN('OSNOVNA PLAČA'!B20)&gt;0,'OSNOVNA PLAČA'!B20,"")</f>
        <v>A11</v>
      </c>
      <c r="H20" s="423"/>
      <c r="I20" s="423">
        <f ca="1">IF(LEN('5'!B26)&gt;0,'5'!L26,"")</f>
        <v>0</v>
      </c>
      <c r="J20" s="424"/>
    </row>
    <row r="21" spans="7:10" ht="23.25" customHeight="1" x14ac:dyDescent="0.25">
      <c r="G21" s="422" t="str">
        <f>+IF(LEN('OSNOVNA PLAČA'!B21)&gt;0,'OSNOVNA PLAČA'!B21,"")</f>
        <v>A12</v>
      </c>
      <c r="H21" s="423"/>
      <c r="I21" s="423">
        <f ca="1">IF(LEN('5'!B27)&gt;0,'5'!L27,"")</f>
        <v>0</v>
      </c>
      <c r="J21" s="424"/>
    </row>
    <row r="22" spans="7:10" ht="23.25" customHeight="1" x14ac:dyDescent="0.25">
      <c r="G22" s="422" t="str">
        <f>+IF(LEN('OSNOVNA PLAČA'!B22)&gt;0,'OSNOVNA PLAČA'!B22,"")</f>
        <v>A13</v>
      </c>
      <c r="H22" s="423"/>
      <c r="I22" s="423">
        <f ca="1">IF(LEN('5'!B28)&gt;0,'5'!L28,"")</f>
        <v>0</v>
      </c>
      <c r="J22" s="424"/>
    </row>
    <row r="23" spans="7:10" ht="23.25" customHeight="1" x14ac:dyDescent="0.25">
      <c r="G23" s="422" t="str">
        <f>+IF(LEN('OSNOVNA PLAČA'!B23)&gt;0,'OSNOVNA PLAČA'!B23,"")</f>
        <v>A14</v>
      </c>
      <c r="H23" s="423"/>
      <c r="I23" s="423">
        <f ca="1">IF(LEN('5'!B29)&gt;0,'5'!L29,"")</f>
        <v>0</v>
      </c>
      <c r="J23" s="424"/>
    </row>
    <row r="24" spans="7:10" ht="23.25" customHeight="1" x14ac:dyDescent="0.25">
      <c r="G24" s="422" t="str">
        <f>+IF(LEN('OSNOVNA PLAČA'!B24)&gt;0,'OSNOVNA PLAČA'!B24,"")</f>
        <v>A15</v>
      </c>
      <c r="H24" s="423"/>
      <c r="I24" s="423">
        <f ca="1">IF(LEN('5'!B30)&gt;0,'5'!L30,"")</f>
        <v>0</v>
      </c>
      <c r="J24" s="424"/>
    </row>
    <row r="25" spans="7:10" ht="23.25" customHeight="1" x14ac:dyDescent="0.25">
      <c r="G25" s="422" t="str">
        <f>+IF(LEN('OSNOVNA PLAČA'!B25)&gt;0,'OSNOVNA PLAČA'!B25,"")</f>
        <v>A16</v>
      </c>
      <c r="H25" s="423"/>
      <c r="I25" s="423">
        <f ca="1">IF(LEN('5'!B31)&gt;0,'5'!L31,"")</f>
        <v>0</v>
      </c>
      <c r="J25" s="424"/>
    </row>
    <row r="26" spans="7:10" ht="23.25" customHeight="1" x14ac:dyDescent="0.25">
      <c r="G26" s="422" t="str">
        <f>+IF(LEN('OSNOVNA PLAČA'!B26)&gt;0,'OSNOVNA PLAČA'!B26,"")</f>
        <v>A17</v>
      </c>
      <c r="H26" s="423"/>
      <c r="I26" s="423">
        <f ca="1">IF(LEN('5'!B32)&gt;0,'5'!L32,"")</f>
        <v>0</v>
      </c>
      <c r="J26" s="424"/>
    </row>
    <row r="27" spans="7:10" ht="23.25" customHeight="1" x14ac:dyDescent="0.25">
      <c r="G27" s="422" t="str">
        <f>+IF(LEN('OSNOVNA PLAČA'!B27)&gt;0,'OSNOVNA PLAČA'!B27,"")</f>
        <v>A18</v>
      </c>
      <c r="H27" s="423"/>
      <c r="I27" s="423">
        <f ca="1">IF(LEN('5'!B33)&gt;0,'5'!L33,"")</f>
        <v>0</v>
      </c>
      <c r="J27" s="424"/>
    </row>
    <row r="28" spans="7:10" ht="23.25" customHeight="1" x14ac:dyDescent="0.25">
      <c r="G28" s="422" t="str">
        <f>+IF(LEN('OSNOVNA PLAČA'!B28)&gt;0,'OSNOVNA PLAČA'!B28,"")</f>
        <v>A19</v>
      </c>
      <c r="H28" s="423"/>
      <c r="I28" s="423">
        <f ca="1">IF(LEN('5'!B34)&gt;0,'5'!L34,"")</f>
        <v>0</v>
      </c>
      <c r="J28" s="424"/>
    </row>
    <row r="29" spans="7:10" ht="23.25" customHeight="1" x14ac:dyDescent="0.25">
      <c r="G29" s="422" t="str">
        <f>+IF(LEN('OSNOVNA PLAČA'!B29)&gt;0,'OSNOVNA PLAČA'!B29,"")</f>
        <v>A20</v>
      </c>
      <c r="H29" s="423"/>
      <c r="I29" s="423">
        <f ca="1">IF(LEN('5'!B35)&gt;0,'5'!L35,"")</f>
        <v>0</v>
      </c>
      <c r="J29" s="424"/>
    </row>
    <row r="30" spans="7:10" ht="23.25" customHeight="1" x14ac:dyDescent="0.25">
      <c r="G30" s="422" t="str">
        <f>+IF(LEN('OSNOVNA PLAČA'!B30)&gt;0,'OSNOVNA PLAČA'!B30,"")</f>
        <v>A21</v>
      </c>
      <c r="H30" s="423"/>
      <c r="I30" s="423">
        <f ca="1">IF(LEN('5'!B36)&gt;0,'5'!L36,"")</f>
        <v>0</v>
      </c>
      <c r="J30" s="424"/>
    </row>
    <row r="31" spans="7:10" ht="23.25" customHeight="1" x14ac:dyDescent="0.25">
      <c r="G31" s="422" t="str">
        <f>+IF(LEN('OSNOVNA PLAČA'!B31)&gt;0,'OSNOVNA PLAČA'!B31,"")</f>
        <v>A22</v>
      </c>
      <c r="H31" s="423"/>
      <c r="I31" s="423">
        <f ca="1">IF(LEN('5'!B37)&gt;0,'5'!L37,"")</f>
        <v>0</v>
      </c>
      <c r="J31" s="424"/>
    </row>
    <row r="32" spans="7:10" ht="23.25" customHeight="1" x14ac:dyDescent="0.25">
      <c r="G32" s="422" t="str">
        <f>+IF(LEN('OSNOVNA PLAČA'!B32)&gt;0,'OSNOVNA PLAČA'!B32,"")</f>
        <v>A23</v>
      </c>
      <c r="H32" s="423"/>
      <c r="I32" s="423">
        <f ca="1">IF(LEN('5'!B38)&gt;0,'5'!L38,"")</f>
        <v>0</v>
      </c>
      <c r="J32" s="424"/>
    </row>
    <row r="33" spans="7:10" ht="23.25" customHeight="1" x14ac:dyDescent="0.25">
      <c r="G33" s="422" t="str">
        <f>+IF(LEN('OSNOVNA PLAČA'!B33)&gt;0,'OSNOVNA PLAČA'!B33,"")</f>
        <v>A24</v>
      </c>
      <c r="H33" s="423"/>
      <c r="I33" s="423">
        <f ca="1">IF(LEN('5'!B39)&gt;0,'5'!L39,"")</f>
        <v>0</v>
      </c>
      <c r="J33" s="424"/>
    </row>
    <row r="34" spans="7:10" ht="23.25" customHeight="1" x14ac:dyDescent="0.25">
      <c r="G34" s="422" t="str">
        <f>+IF(LEN('OSNOVNA PLAČA'!B34)&gt;0,'OSNOVNA PLAČA'!B34,"")</f>
        <v>A25</v>
      </c>
      <c r="H34" s="423"/>
      <c r="I34" s="423">
        <f ca="1">IF(LEN('5'!B40)&gt;0,'5'!L40,"")</f>
        <v>0</v>
      </c>
      <c r="J34" s="424"/>
    </row>
    <row r="35" spans="7:10" ht="23.25" customHeight="1" x14ac:dyDescent="0.25">
      <c r="G35" s="422" t="str">
        <f>+IF(LEN('OSNOVNA PLAČA'!B35)&gt;0,'OSNOVNA PLAČA'!B35,"")</f>
        <v>A26</v>
      </c>
      <c r="H35" s="423"/>
      <c r="I35" s="423">
        <f ca="1">IF(LEN('5'!B41)&gt;0,'5'!L41,"")</f>
        <v>0</v>
      </c>
      <c r="J35" s="424"/>
    </row>
    <row r="36" spans="7:10" ht="23.25" customHeight="1" x14ac:dyDescent="0.25">
      <c r="G36" s="422" t="str">
        <f>+IF(LEN('OSNOVNA PLAČA'!B36)&gt;0,'OSNOVNA PLAČA'!B36,"")</f>
        <v>A27</v>
      </c>
      <c r="H36" s="423"/>
      <c r="I36" s="423">
        <f ca="1">IF(LEN('5'!B42)&gt;0,'5'!L42,"")</f>
        <v>0</v>
      </c>
      <c r="J36" s="424"/>
    </row>
    <row r="37" spans="7:10" ht="23.25" customHeight="1" x14ac:dyDescent="0.25">
      <c r="G37" s="422" t="str">
        <f>+IF(LEN('OSNOVNA PLAČA'!B37)&gt;0,'OSNOVNA PLAČA'!B37,"")</f>
        <v>A28</v>
      </c>
      <c r="H37" s="423"/>
      <c r="I37" s="423">
        <f ca="1">IF(LEN('5'!B43)&gt;0,'5'!L43,"")</f>
        <v>0</v>
      </c>
      <c r="J37" s="424"/>
    </row>
    <row r="38" spans="7:10" ht="23.25" customHeight="1" x14ac:dyDescent="0.25">
      <c r="G38" s="422" t="str">
        <f>+IF(LEN('OSNOVNA PLAČA'!B38)&gt;0,'OSNOVNA PLAČA'!B38,"")</f>
        <v>A29</v>
      </c>
      <c r="H38" s="423"/>
      <c r="I38" s="423">
        <f ca="1">IF(LEN('5'!B44)&gt;0,'5'!L44,"")</f>
        <v>0</v>
      </c>
      <c r="J38" s="424"/>
    </row>
    <row r="39" spans="7:10" ht="23.25" customHeight="1" x14ac:dyDescent="0.25">
      <c r="G39" s="422" t="str">
        <f>+IF(LEN('OSNOVNA PLAČA'!B39)&gt;0,'OSNOVNA PLAČA'!B39,"")</f>
        <v>A30</v>
      </c>
      <c r="H39" s="423"/>
      <c r="I39" s="423">
        <f ca="1">IF(LEN('5'!B45)&gt;0,'5'!L45,"")</f>
        <v>0</v>
      </c>
      <c r="J39" s="424"/>
    </row>
    <row r="40" spans="7:10" ht="23.25" customHeight="1" x14ac:dyDescent="0.25">
      <c r="G40" s="422" t="str">
        <f>+IF(LEN('OSNOVNA PLAČA'!B40)&gt;0,'OSNOVNA PLAČA'!B40,"")</f>
        <v>A31</v>
      </c>
      <c r="H40" s="423"/>
      <c r="I40" s="423">
        <f ca="1">IF(LEN('5'!B46)&gt;0,'5'!L46,"")</f>
        <v>0</v>
      </c>
      <c r="J40" s="424"/>
    </row>
    <row r="41" spans="7:10" ht="23.25" customHeight="1" x14ac:dyDescent="0.25">
      <c r="G41" s="422" t="str">
        <f>+IF(LEN('OSNOVNA PLAČA'!B41)&gt;0,'OSNOVNA PLAČA'!B41,"")</f>
        <v>A32</v>
      </c>
      <c r="H41" s="423"/>
      <c r="I41" s="423">
        <f ca="1">IF(LEN('5'!B47)&gt;0,'5'!L47,"")</f>
        <v>0</v>
      </c>
      <c r="J41" s="424"/>
    </row>
    <row r="42" spans="7:10" ht="23.25" customHeight="1" x14ac:dyDescent="0.25">
      <c r="G42" s="422" t="str">
        <f>+IF(LEN('OSNOVNA PLAČA'!B42)&gt;0,'OSNOVNA PLAČA'!B42,"")</f>
        <v>A33</v>
      </c>
      <c r="H42" s="423"/>
      <c r="I42" s="423">
        <f ca="1">IF(LEN('5'!B48)&gt;0,'5'!L48,"")</f>
        <v>0</v>
      </c>
      <c r="J42" s="424"/>
    </row>
    <row r="43" spans="7:10" ht="23.25" customHeight="1" x14ac:dyDescent="0.25">
      <c r="G43" s="422" t="str">
        <f>+IF(LEN('OSNOVNA PLAČA'!B43)&gt;0,'OSNOVNA PLAČA'!B43,"")</f>
        <v>A34</v>
      </c>
      <c r="H43" s="423"/>
      <c r="I43" s="423">
        <f ca="1">IF(LEN('5'!B49)&gt;0,'5'!L49,"")</f>
        <v>0</v>
      </c>
      <c r="J43" s="424"/>
    </row>
    <row r="44" spans="7:10" ht="23.25" customHeight="1" x14ac:dyDescent="0.25">
      <c r="G44" s="422" t="str">
        <f>+IF(LEN('OSNOVNA PLAČA'!B44)&gt;0,'OSNOVNA PLAČA'!B44,"")</f>
        <v>A35</v>
      </c>
      <c r="H44" s="423"/>
      <c r="I44" s="423">
        <f ca="1">IF(LEN('5'!B50)&gt;0,'5'!L50,"")</f>
        <v>0</v>
      </c>
      <c r="J44" s="424"/>
    </row>
    <row r="45" spans="7:10" ht="23.25" customHeight="1" x14ac:dyDescent="0.25">
      <c r="G45" s="422" t="str">
        <f>+IF(LEN('OSNOVNA PLAČA'!B45)&gt;0,'OSNOVNA PLAČA'!B45,"")</f>
        <v>A36</v>
      </c>
      <c r="H45" s="423"/>
      <c r="I45" s="423">
        <f ca="1">IF(LEN('5'!B51)&gt;0,'5'!L51,"")</f>
        <v>0</v>
      </c>
      <c r="J45" s="424"/>
    </row>
    <row r="46" spans="7:10" ht="23.25" customHeight="1" x14ac:dyDescent="0.25">
      <c r="G46" s="422" t="str">
        <f>+IF(LEN('OSNOVNA PLAČA'!B46)&gt;0,'OSNOVNA PLAČA'!B46,"")</f>
        <v>A37</v>
      </c>
      <c r="H46" s="423"/>
      <c r="I46" s="423">
        <f ca="1">IF(LEN('5'!B52)&gt;0,'5'!L52,"")</f>
        <v>0</v>
      </c>
      <c r="J46" s="424"/>
    </row>
    <row r="47" spans="7:10" ht="23.25" customHeight="1" x14ac:dyDescent="0.25">
      <c r="G47" s="422" t="str">
        <f>+IF(LEN('OSNOVNA PLAČA'!B47)&gt;0,'OSNOVNA PLAČA'!B47,"")</f>
        <v>A38</v>
      </c>
      <c r="H47" s="423"/>
      <c r="I47" s="423">
        <f ca="1">IF(LEN('5'!B53)&gt;0,'5'!L53,"")</f>
        <v>0</v>
      </c>
      <c r="J47" s="424"/>
    </row>
    <row r="48" spans="7:10" ht="23.25" customHeight="1" x14ac:dyDescent="0.25">
      <c r="G48" s="422" t="str">
        <f>+IF(LEN('OSNOVNA PLAČA'!B48)&gt;0,'OSNOVNA PLAČA'!B48,"")</f>
        <v>A39</v>
      </c>
      <c r="H48" s="423"/>
      <c r="I48" s="423">
        <f ca="1">IF(LEN('5'!B54)&gt;0,'5'!L54,"")</f>
        <v>0</v>
      </c>
      <c r="J48" s="424"/>
    </row>
    <row r="49" spans="7:10" ht="23.25" customHeight="1" x14ac:dyDescent="0.25">
      <c r="G49" s="422" t="str">
        <f>+IF(LEN('OSNOVNA PLAČA'!B49)&gt;0,'OSNOVNA PLAČA'!B49,"")</f>
        <v>A40</v>
      </c>
      <c r="H49" s="423"/>
      <c r="I49" s="423">
        <f ca="1">IF(LEN('5'!B55)&gt;0,'5'!L55,"")</f>
        <v>0</v>
      </c>
      <c r="J49" s="424"/>
    </row>
    <row r="50" spans="7:10" ht="23.25" customHeight="1" x14ac:dyDescent="0.25">
      <c r="G50" s="422" t="str">
        <f>+IF(LEN('OSNOVNA PLAČA'!B50)&gt;0,'OSNOVNA PLAČA'!B50,"")</f>
        <v>A41</v>
      </c>
      <c r="H50" s="423"/>
      <c r="I50" s="423">
        <f ca="1">IF(LEN('5'!B56)&gt;0,'5'!L56,"")</f>
        <v>0</v>
      </c>
      <c r="J50" s="424"/>
    </row>
    <row r="51" spans="7:10" ht="23.25" customHeight="1" x14ac:dyDescent="0.25">
      <c r="G51" s="422" t="str">
        <f>+IF(LEN('OSNOVNA PLAČA'!B51)&gt;0,'OSNOVNA PLAČA'!B51,"")</f>
        <v>A42</v>
      </c>
      <c r="H51" s="423"/>
      <c r="I51" s="423">
        <f ca="1">IF(LEN('5'!B57)&gt;0,'5'!L57,"")</f>
        <v>0</v>
      </c>
      <c r="J51" s="424"/>
    </row>
    <row r="52" spans="7:10" ht="23.25" customHeight="1" x14ac:dyDescent="0.25">
      <c r="G52" s="422" t="str">
        <f>+IF(LEN('OSNOVNA PLAČA'!B52)&gt;0,'OSNOVNA PLAČA'!B52,"")</f>
        <v>A43</v>
      </c>
      <c r="H52" s="423"/>
      <c r="I52" s="423">
        <f ca="1">IF(LEN('5'!B58)&gt;0,'5'!L58,"")</f>
        <v>0</v>
      </c>
      <c r="J52" s="424"/>
    </row>
    <row r="53" spans="7:10" ht="23.25" customHeight="1" x14ac:dyDescent="0.25">
      <c r="G53" s="422" t="str">
        <f>+IF(LEN('OSNOVNA PLAČA'!B53)&gt;0,'OSNOVNA PLAČA'!B53,"")</f>
        <v>A44</v>
      </c>
      <c r="H53" s="423"/>
      <c r="I53" s="423">
        <f ca="1">IF(LEN('5'!B59)&gt;0,'5'!L59,"")</f>
        <v>0</v>
      </c>
      <c r="J53" s="424"/>
    </row>
    <row r="54" spans="7:10" ht="23.25" customHeight="1" x14ac:dyDescent="0.25">
      <c r="G54" s="422" t="str">
        <f>+IF(LEN('OSNOVNA PLAČA'!B54)&gt;0,'OSNOVNA PLAČA'!B54,"")</f>
        <v>A45</v>
      </c>
      <c r="H54" s="423"/>
      <c r="I54" s="423">
        <f ca="1">IF(LEN('5'!B60)&gt;0,'5'!L60,"")</f>
        <v>0</v>
      </c>
      <c r="J54" s="424"/>
    </row>
    <row r="55" spans="7:10" ht="23.25" customHeight="1" x14ac:dyDescent="0.25">
      <c r="G55" s="422" t="str">
        <f>+IF(LEN('OSNOVNA PLAČA'!B55)&gt;0,'OSNOVNA PLAČA'!B55,"")</f>
        <v>A46</v>
      </c>
      <c r="H55" s="423"/>
      <c r="I55" s="423">
        <f ca="1">IF(LEN('5'!B61)&gt;0,'5'!L61,"")</f>
        <v>0</v>
      </c>
      <c r="J55" s="424"/>
    </row>
    <row r="56" spans="7:10" ht="23.25" customHeight="1" x14ac:dyDescent="0.25">
      <c r="G56" s="422" t="str">
        <f>+IF(LEN('OSNOVNA PLAČA'!B56)&gt;0,'OSNOVNA PLAČA'!B56,"")</f>
        <v>A47</v>
      </c>
      <c r="H56" s="423"/>
      <c r="I56" s="423">
        <f ca="1">IF(LEN('5'!B62)&gt;0,'5'!L62,"")</f>
        <v>0</v>
      </c>
      <c r="J56" s="424"/>
    </row>
    <row r="57" spans="7:10" ht="23.25" customHeight="1" x14ac:dyDescent="0.25">
      <c r="G57" s="422" t="str">
        <f>+IF(LEN('OSNOVNA PLAČA'!B57)&gt;0,'OSNOVNA PLAČA'!B57,"")</f>
        <v>A48</v>
      </c>
      <c r="H57" s="423"/>
      <c r="I57" s="423">
        <f ca="1">IF(LEN('5'!B63)&gt;0,'5'!L63,"")</f>
        <v>0</v>
      </c>
      <c r="J57" s="424"/>
    </row>
    <row r="58" spans="7:10" ht="23.25" customHeight="1" x14ac:dyDescent="0.25">
      <c r="G58" s="422" t="str">
        <f>+IF(LEN('OSNOVNA PLAČA'!B58)&gt;0,'OSNOVNA PLAČA'!B58,"")</f>
        <v>A49</v>
      </c>
      <c r="H58" s="423"/>
      <c r="I58" s="423">
        <f ca="1">IF(LEN('5'!B64)&gt;0,'5'!L64,"")</f>
        <v>0</v>
      </c>
      <c r="J58" s="424"/>
    </row>
    <row r="59" spans="7:10" ht="23.25" customHeight="1" x14ac:dyDescent="0.25">
      <c r="G59" s="422" t="str">
        <f>+IF(LEN('OSNOVNA PLAČA'!B59)&gt;0,'OSNOVNA PLAČA'!B59,"")</f>
        <v>A50</v>
      </c>
      <c r="H59" s="423"/>
      <c r="I59" s="423">
        <f ca="1">IF(LEN('5'!B65)&gt;0,'5'!L65,"")</f>
        <v>0</v>
      </c>
      <c r="J59" s="424"/>
    </row>
    <row r="60" spans="7:10" ht="23.25" customHeight="1" x14ac:dyDescent="0.25">
      <c r="G60" s="422" t="str">
        <f>+IF(LEN('OSNOVNA PLAČA'!B60)&gt;0,'OSNOVNA PLAČA'!B60,"")</f>
        <v>A51</v>
      </c>
      <c r="H60" s="423"/>
      <c r="I60" s="423">
        <f ca="1">IF(LEN('5'!B66)&gt;0,'5'!L66,"")</f>
        <v>0</v>
      </c>
      <c r="J60" s="424"/>
    </row>
    <row r="61" spans="7:10" ht="23.25" customHeight="1" x14ac:dyDescent="0.25">
      <c r="G61" s="422" t="str">
        <f>+IF(LEN('OSNOVNA PLAČA'!B61)&gt;0,'OSNOVNA PLAČA'!B61,"")</f>
        <v>A52</v>
      </c>
      <c r="H61" s="423"/>
      <c r="I61" s="423">
        <f ca="1">IF(LEN('5'!B67)&gt;0,'5'!L67,"")</f>
        <v>0</v>
      </c>
      <c r="J61" s="424"/>
    </row>
    <row r="62" spans="7:10" ht="23.25" customHeight="1" x14ac:dyDescent="0.25">
      <c r="G62" s="422" t="str">
        <f>+IF(LEN('OSNOVNA PLAČA'!B62)&gt;0,'OSNOVNA PLAČA'!B62,"")</f>
        <v>A53</v>
      </c>
      <c r="H62" s="423"/>
      <c r="I62" s="423">
        <f ca="1">IF(LEN('5'!B68)&gt;0,'5'!L68,"")</f>
        <v>0</v>
      </c>
      <c r="J62" s="424"/>
    </row>
    <row r="63" spans="7:10" ht="23.25" customHeight="1" x14ac:dyDescent="0.25">
      <c r="G63" s="422" t="str">
        <f>+IF(LEN('OSNOVNA PLAČA'!B63)&gt;0,'OSNOVNA PLAČA'!B63,"")</f>
        <v>A54</v>
      </c>
      <c r="H63" s="423"/>
      <c r="I63" s="423">
        <f ca="1">IF(LEN('5'!B69)&gt;0,'5'!L69,"")</f>
        <v>0</v>
      </c>
      <c r="J63" s="424"/>
    </row>
    <row r="64" spans="7:10" ht="23.25" customHeight="1" x14ac:dyDescent="0.25">
      <c r="G64" s="422" t="str">
        <f>+IF(LEN('OSNOVNA PLAČA'!B64)&gt;0,'OSNOVNA PLAČA'!B64,"")</f>
        <v>A55</v>
      </c>
      <c r="H64" s="423"/>
      <c r="I64" s="423">
        <f ca="1">IF(LEN('5'!B70)&gt;0,'5'!L70,"")</f>
        <v>0</v>
      </c>
      <c r="J64" s="424"/>
    </row>
    <row r="65" spans="7:10" ht="23.25" customHeight="1" x14ac:dyDescent="0.25">
      <c r="G65" s="422" t="str">
        <f>+IF(LEN('OSNOVNA PLAČA'!B65)&gt;0,'OSNOVNA PLAČA'!B65,"")</f>
        <v>A56</v>
      </c>
      <c r="H65" s="423"/>
      <c r="I65" s="423">
        <f ca="1">IF(LEN('5'!B71)&gt;0,'5'!L71,"")</f>
        <v>0</v>
      </c>
      <c r="J65" s="424"/>
    </row>
    <row r="66" spans="7:10" ht="23.25" customHeight="1" x14ac:dyDescent="0.25">
      <c r="G66" s="422" t="str">
        <f>+IF(LEN('OSNOVNA PLAČA'!B66)&gt;0,'OSNOVNA PLAČA'!B66,"")</f>
        <v>A57</v>
      </c>
      <c r="H66" s="423"/>
      <c r="I66" s="423">
        <f ca="1">IF(LEN('5'!B72)&gt;0,'5'!L72,"")</f>
        <v>0</v>
      </c>
      <c r="J66" s="424"/>
    </row>
    <row r="67" spans="7:10" ht="23.25" customHeight="1" x14ac:dyDescent="0.25">
      <c r="G67" s="422" t="str">
        <f>+IF(LEN('OSNOVNA PLAČA'!B67)&gt;0,'OSNOVNA PLAČA'!B67,"")</f>
        <v>A58</v>
      </c>
      <c r="H67" s="423"/>
      <c r="I67" s="423">
        <f ca="1">IF(LEN('5'!B73)&gt;0,'5'!L73,"")</f>
        <v>0</v>
      </c>
      <c r="J67" s="424"/>
    </row>
    <row r="68" spans="7:10" ht="23.25" customHeight="1" x14ac:dyDescent="0.25">
      <c r="G68" s="422" t="str">
        <f>+IF(LEN('OSNOVNA PLAČA'!B68)&gt;0,'OSNOVNA PLAČA'!B68,"")</f>
        <v>A59</v>
      </c>
      <c r="H68" s="423"/>
      <c r="I68" s="423">
        <f ca="1">IF(LEN('5'!B74)&gt;0,'5'!L74,"")</f>
        <v>0</v>
      </c>
      <c r="J68" s="424"/>
    </row>
    <row r="69" spans="7:10" ht="23.25" customHeight="1" x14ac:dyDescent="0.25">
      <c r="G69" s="422" t="str">
        <f>+IF(LEN('OSNOVNA PLAČA'!B69)&gt;0,'OSNOVNA PLAČA'!B69,"")</f>
        <v>A60</v>
      </c>
      <c r="H69" s="423"/>
      <c r="I69" s="423">
        <f ca="1">IF(LEN('5'!B75)&gt;0,'5'!L75,"")</f>
        <v>0</v>
      </c>
      <c r="J69" s="424"/>
    </row>
    <row r="70" spans="7:10" ht="23.25" customHeight="1" x14ac:dyDescent="0.25">
      <c r="G70" s="422" t="str">
        <f>+IF(LEN('OSNOVNA PLAČA'!B70)&gt;0,'OSNOVNA PLAČA'!B70,"")</f>
        <v>A61</v>
      </c>
      <c r="H70" s="423"/>
      <c r="I70" s="423">
        <f ca="1">IF(LEN('5'!B76)&gt;0,'5'!L76,"")</f>
        <v>0</v>
      </c>
      <c r="J70" s="424"/>
    </row>
    <row r="71" spans="7:10" ht="23.25" customHeight="1" x14ac:dyDescent="0.25">
      <c r="G71" s="422" t="str">
        <f>+IF(LEN('OSNOVNA PLAČA'!B71)&gt;0,'OSNOVNA PLAČA'!B71,"")</f>
        <v>A62</v>
      </c>
      <c r="H71" s="423"/>
      <c r="I71" s="423">
        <f ca="1">IF(LEN('5'!B77)&gt;0,'5'!L77,"")</f>
        <v>0</v>
      </c>
      <c r="J71" s="424"/>
    </row>
    <row r="72" spans="7:10" ht="23.25" customHeight="1" x14ac:dyDescent="0.25">
      <c r="G72" s="422" t="str">
        <f>+IF(LEN('OSNOVNA PLAČA'!B72)&gt;0,'OSNOVNA PLAČA'!B72,"")</f>
        <v>A63</v>
      </c>
      <c r="H72" s="423"/>
      <c r="I72" s="423">
        <f ca="1">IF(LEN('5'!B78)&gt;0,'5'!L78,"")</f>
        <v>0</v>
      </c>
      <c r="J72" s="424"/>
    </row>
    <row r="73" spans="7:10" ht="23.25" customHeight="1" x14ac:dyDescent="0.25">
      <c r="G73" s="422" t="str">
        <f>+IF(LEN('OSNOVNA PLAČA'!B73)&gt;0,'OSNOVNA PLAČA'!B73,"")</f>
        <v>A64</v>
      </c>
      <c r="H73" s="423"/>
      <c r="I73" s="423">
        <f ca="1">IF(LEN('5'!B79)&gt;0,'5'!L79,"")</f>
        <v>0</v>
      </c>
      <c r="J73" s="424"/>
    </row>
    <row r="74" spans="7:10" ht="23.25" customHeight="1" x14ac:dyDescent="0.25">
      <c r="G74" s="422" t="str">
        <f>+IF(LEN('OSNOVNA PLAČA'!B74)&gt;0,'OSNOVNA PLAČA'!B74,"")</f>
        <v>A65</v>
      </c>
      <c r="H74" s="423"/>
      <c r="I74" s="423">
        <f ca="1">IF(LEN('5'!B80)&gt;0,'5'!L80,"")</f>
        <v>0</v>
      </c>
      <c r="J74" s="424"/>
    </row>
    <row r="75" spans="7:10" ht="23.25" customHeight="1" x14ac:dyDescent="0.25">
      <c r="G75" s="422" t="str">
        <f>+IF(LEN('OSNOVNA PLAČA'!B75)&gt;0,'OSNOVNA PLAČA'!B75,"")</f>
        <v>A66</v>
      </c>
      <c r="H75" s="423"/>
      <c r="I75" s="423">
        <f ca="1">IF(LEN('5'!B81)&gt;0,'5'!L81,"")</f>
        <v>0</v>
      </c>
      <c r="J75" s="424"/>
    </row>
    <row r="76" spans="7:10" ht="23.25" customHeight="1" x14ac:dyDescent="0.25">
      <c r="G76" s="422" t="str">
        <f>+IF(LEN('OSNOVNA PLAČA'!B76)&gt;0,'OSNOVNA PLAČA'!B76,"")</f>
        <v>A67</v>
      </c>
      <c r="H76" s="423"/>
      <c r="I76" s="423">
        <f ca="1">IF(LEN('5'!B82)&gt;0,'5'!L82,"")</f>
        <v>0</v>
      </c>
      <c r="J76" s="424"/>
    </row>
    <row r="77" spans="7:10" ht="23.25" customHeight="1" x14ac:dyDescent="0.25">
      <c r="G77" s="422" t="str">
        <f>+IF(LEN('OSNOVNA PLAČA'!B77)&gt;0,'OSNOVNA PLAČA'!B77,"")</f>
        <v>A68</v>
      </c>
      <c r="H77" s="423"/>
      <c r="I77" s="423">
        <f ca="1">IF(LEN('5'!B83)&gt;0,'5'!L83,"")</f>
        <v>0</v>
      </c>
      <c r="J77" s="424"/>
    </row>
    <row r="78" spans="7:10" ht="23.25" customHeight="1" x14ac:dyDescent="0.25">
      <c r="G78" s="422" t="str">
        <f>+IF(LEN('OSNOVNA PLAČA'!B78)&gt;0,'OSNOVNA PLAČA'!B78,"")</f>
        <v>A69</v>
      </c>
      <c r="H78" s="423"/>
      <c r="I78" s="423">
        <f ca="1">IF(LEN('5'!B84)&gt;0,'5'!L84,"")</f>
        <v>0</v>
      </c>
      <c r="J78" s="424"/>
    </row>
    <row r="79" spans="7:10" ht="23.25" customHeight="1" x14ac:dyDescent="0.25">
      <c r="G79" s="422" t="str">
        <f>+IF(LEN('OSNOVNA PLAČA'!B79)&gt;0,'OSNOVNA PLAČA'!B79,"")</f>
        <v>A70</v>
      </c>
      <c r="H79" s="423"/>
      <c r="I79" s="423">
        <f ca="1">IF(LEN('5'!B85)&gt;0,'5'!L85,"")</f>
        <v>0</v>
      </c>
      <c r="J79" s="424"/>
    </row>
    <row r="80" spans="7:10" ht="23.25" customHeight="1" x14ac:dyDescent="0.25">
      <c r="G80" s="422" t="str">
        <f>+IF(LEN('OSNOVNA PLAČA'!B80)&gt;0,'OSNOVNA PLAČA'!B80,"")</f>
        <v>A71</v>
      </c>
      <c r="H80" s="423"/>
      <c r="I80" s="423">
        <f ca="1">IF(LEN('5'!B86)&gt;0,'5'!L86,"")</f>
        <v>0</v>
      </c>
      <c r="J80" s="424"/>
    </row>
    <row r="81" spans="7:10" ht="23.25" customHeight="1" x14ac:dyDescent="0.25">
      <c r="G81" s="422" t="str">
        <f>+IF(LEN('OSNOVNA PLAČA'!B81)&gt;0,'OSNOVNA PLAČA'!B81,"")</f>
        <v>A72</v>
      </c>
      <c r="H81" s="423"/>
      <c r="I81" s="423">
        <f ca="1">IF(LEN('5'!B87)&gt;0,'5'!L87,"")</f>
        <v>0</v>
      </c>
      <c r="J81" s="424"/>
    </row>
    <row r="82" spans="7:10" ht="23.25" customHeight="1" x14ac:dyDescent="0.25">
      <c r="G82" s="422" t="str">
        <f>+IF(LEN('OSNOVNA PLAČA'!B82)&gt;0,'OSNOVNA PLAČA'!B82,"")</f>
        <v>A73</v>
      </c>
      <c r="H82" s="423"/>
      <c r="I82" s="423">
        <f ca="1">IF(LEN('5'!B88)&gt;0,'5'!L88,"")</f>
        <v>0</v>
      </c>
      <c r="J82" s="424"/>
    </row>
    <row r="83" spans="7:10" ht="23.25" customHeight="1" x14ac:dyDescent="0.25">
      <c r="G83" s="422" t="str">
        <f>+IF(LEN('OSNOVNA PLAČA'!B83)&gt;0,'OSNOVNA PLAČA'!B83,"")</f>
        <v>A74</v>
      </c>
      <c r="H83" s="423"/>
      <c r="I83" s="423">
        <f ca="1">IF(LEN('5'!B89)&gt;0,'5'!L89,"")</f>
        <v>0</v>
      </c>
      <c r="J83" s="424"/>
    </row>
    <row r="84" spans="7:10" ht="23.25" customHeight="1" x14ac:dyDescent="0.25">
      <c r="G84" s="422" t="str">
        <f>+IF(LEN('OSNOVNA PLAČA'!B84)&gt;0,'OSNOVNA PLAČA'!B84,"")</f>
        <v>A75</v>
      </c>
      <c r="H84" s="423"/>
      <c r="I84" s="423">
        <f ca="1">IF(LEN('5'!B90)&gt;0,'5'!L90,"")</f>
        <v>0</v>
      </c>
      <c r="J84" s="424"/>
    </row>
    <row r="85" spans="7:10" ht="23.25" customHeight="1" x14ac:dyDescent="0.25">
      <c r="G85" s="422" t="str">
        <f>+IF(LEN('OSNOVNA PLAČA'!B85)&gt;0,'OSNOVNA PLAČA'!B85,"")</f>
        <v>A76</v>
      </c>
      <c r="H85" s="423"/>
      <c r="I85" s="423">
        <f ca="1">IF(LEN('5'!B91)&gt;0,'5'!L91,"")</f>
        <v>0</v>
      </c>
      <c r="J85" s="424"/>
    </row>
    <row r="86" spans="7:10" ht="23.25" customHeight="1" x14ac:dyDescent="0.25">
      <c r="G86" s="422" t="str">
        <f>+IF(LEN('OSNOVNA PLAČA'!B86)&gt;0,'OSNOVNA PLAČA'!B86,"")</f>
        <v>A77</v>
      </c>
      <c r="H86" s="423"/>
      <c r="I86" s="423">
        <f ca="1">IF(LEN('5'!B92)&gt;0,'5'!L92,"")</f>
        <v>0</v>
      </c>
      <c r="J86" s="424"/>
    </row>
    <row r="87" spans="7:10" ht="23.25" customHeight="1" x14ac:dyDescent="0.25">
      <c r="G87" s="422" t="str">
        <f>+IF(LEN('OSNOVNA PLAČA'!B87)&gt;0,'OSNOVNA PLAČA'!B87,"")</f>
        <v>A78</v>
      </c>
      <c r="H87" s="423"/>
      <c r="I87" s="423">
        <f ca="1">IF(LEN('5'!B93)&gt;0,'5'!L93,"")</f>
        <v>0</v>
      </c>
      <c r="J87" s="424"/>
    </row>
    <row r="88" spans="7:10" ht="23.25" customHeight="1" x14ac:dyDescent="0.25">
      <c r="G88" s="422" t="str">
        <f>+IF(LEN('OSNOVNA PLAČA'!B88)&gt;0,'OSNOVNA PLAČA'!B88,"")</f>
        <v>A79</v>
      </c>
      <c r="H88" s="423"/>
      <c r="I88" s="423">
        <f ca="1">IF(LEN('5'!B94)&gt;0,'5'!L94,"")</f>
        <v>0</v>
      </c>
      <c r="J88" s="424"/>
    </row>
    <row r="89" spans="7:10" ht="23.25" customHeight="1" x14ac:dyDescent="0.25">
      <c r="G89" s="422" t="str">
        <f>+IF(LEN('OSNOVNA PLAČA'!B89)&gt;0,'OSNOVNA PLAČA'!B89,"")</f>
        <v>A80</v>
      </c>
      <c r="H89" s="423"/>
      <c r="I89" s="423">
        <f ca="1">IF(LEN('5'!B95)&gt;0,'5'!L95,"")</f>
        <v>0</v>
      </c>
      <c r="J89" s="424"/>
    </row>
    <row r="90" spans="7:10" ht="23.25" customHeight="1" x14ac:dyDescent="0.25">
      <c r="G90" s="422" t="str">
        <f>+IF(LEN('OSNOVNA PLAČA'!B90)&gt;0,'OSNOVNA PLAČA'!B90,"")</f>
        <v>A81</v>
      </c>
      <c r="H90" s="423"/>
      <c r="I90" s="423">
        <f ca="1">IF(LEN('5'!B96)&gt;0,'5'!L96,"")</f>
        <v>0</v>
      </c>
      <c r="J90" s="424"/>
    </row>
    <row r="91" spans="7:10" ht="23.25" customHeight="1" x14ac:dyDescent="0.25">
      <c r="G91" s="422" t="str">
        <f>+IF(LEN('OSNOVNA PLAČA'!B91)&gt;0,'OSNOVNA PLAČA'!B91,"")</f>
        <v>A82</v>
      </c>
      <c r="H91" s="423"/>
      <c r="I91" s="423">
        <f ca="1">IF(LEN('5'!B97)&gt;0,'5'!L97,"")</f>
        <v>0</v>
      </c>
      <c r="J91" s="424"/>
    </row>
    <row r="92" spans="7:10" ht="23.25" customHeight="1" x14ac:dyDescent="0.25">
      <c r="G92" s="422" t="str">
        <f>+IF(LEN('OSNOVNA PLAČA'!B92)&gt;0,'OSNOVNA PLAČA'!B92,"")</f>
        <v>A83</v>
      </c>
      <c r="H92" s="423"/>
      <c r="I92" s="423">
        <f ca="1">IF(LEN('5'!B98)&gt;0,'5'!L98,"")</f>
        <v>0</v>
      </c>
      <c r="J92" s="424"/>
    </row>
    <row r="93" spans="7:10" ht="23.25" customHeight="1" x14ac:dyDescent="0.25">
      <c r="G93" s="422" t="str">
        <f>+IF(LEN('OSNOVNA PLAČA'!B93)&gt;0,'OSNOVNA PLAČA'!B93,"")</f>
        <v>A84</v>
      </c>
      <c r="H93" s="423"/>
      <c r="I93" s="423">
        <f ca="1">IF(LEN('5'!B99)&gt;0,'5'!L99,"")</f>
        <v>0</v>
      </c>
      <c r="J93" s="424"/>
    </row>
    <row r="94" spans="7:10" ht="23.25" customHeight="1" x14ac:dyDescent="0.25">
      <c r="G94" s="422" t="str">
        <f>+IF(LEN('OSNOVNA PLAČA'!B94)&gt;0,'OSNOVNA PLAČA'!B94,"")</f>
        <v>A85</v>
      </c>
      <c r="H94" s="423"/>
      <c r="I94" s="423">
        <f ca="1">IF(LEN('5'!B100)&gt;0,'5'!L100,"")</f>
        <v>0</v>
      </c>
      <c r="J94" s="424"/>
    </row>
    <row r="95" spans="7:10" ht="23.25" customHeight="1" x14ac:dyDescent="0.25">
      <c r="G95" s="422" t="str">
        <f>+IF(LEN('OSNOVNA PLAČA'!B95)&gt;0,'OSNOVNA PLAČA'!B95,"")</f>
        <v>A86</v>
      </c>
      <c r="H95" s="423"/>
      <c r="I95" s="423">
        <f ca="1">IF(LEN('5'!B101)&gt;0,'5'!L101,"")</f>
        <v>0</v>
      </c>
      <c r="J95" s="424"/>
    </row>
    <row r="96" spans="7:10" ht="23.25" customHeight="1" x14ac:dyDescent="0.25">
      <c r="G96" s="422" t="str">
        <f>+IF(LEN('OSNOVNA PLAČA'!B96)&gt;0,'OSNOVNA PLAČA'!B96,"")</f>
        <v>A87</v>
      </c>
      <c r="H96" s="423"/>
      <c r="I96" s="423">
        <f ca="1">IF(LEN('5'!B102)&gt;0,'5'!L102,"")</f>
        <v>0</v>
      </c>
      <c r="J96" s="424"/>
    </row>
    <row r="97" spans="7:10" ht="23.25" customHeight="1" x14ac:dyDescent="0.25">
      <c r="G97" s="422" t="str">
        <f>+IF(LEN('OSNOVNA PLAČA'!B97)&gt;0,'OSNOVNA PLAČA'!B97,"")</f>
        <v>A88</v>
      </c>
      <c r="H97" s="423"/>
      <c r="I97" s="423">
        <f ca="1">IF(LEN('5'!B103)&gt;0,'5'!L103,"")</f>
        <v>0</v>
      </c>
      <c r="J97" s="424"/>
    </row>
    <row r="98" spans="7:10" ht="23.25" customHeight="1" x14ac:dyDescent="0.25">
      <c r="G98" s="422" t="str">
        <f>+IF(LEN('OSNOVNA PLAČA'!B98)&gt;0,'OSNOVNA PLAČA'!B98,"")</f>
        <v>A89</v>
      </c>
      <c r="H98" s="423"/>
      <c r="I98" s="423">
        <f ca="1">IF(LEN('5'!B104)&gt;0,'5'!L104,"")</f>
        <v>0</v>
      </c>
      <c r="J98" s="424"/>
    </row>
    <row r="99" spans="7:10" ht="23.25" customHeight="1" x14ac:dyDescent="0.25">
      <c r="G99" s="422" t="str">
        <f>+IF(LEN('OSNOVNA PLAČA'!B99)&gt;0,'OSNOVNA PLAČA'!B99,"")</f>
        <v>A90</v>
      </c>
      <c r="H99" s="423"/>
      <c r="I99" s="423">
        <f ca="1">IF(LEN('5'!B105)&gt;0,'5'!L105,"")</f>
        <v>0</v>
      </c>
      <c r="J99" s="424"/>
    </row>
    <row r="100" spans="7:10" ht="23.25" customHeight="1" x14ac:dyDescent="0.25">
      <c r="G100" s="422" t="str">
        <f>+IF(LEN('OSNOVNA PLAČA'!B100)&gt;0,'OSNOVNA PLAČA'!B100,"")</f>
        <v>A91</v>
      </c>
      <c r="H100" s="423"/>
      <c r="I100" s="423">
        <f ca="1">IF(LEN('5'!B106)&gt;0,'5'!L106,"")</f>
        <v>0</v>
      </c>
      <c r="J100" s="424"/>
    </row>
    <row r="101" spans="7:10" ht="23.25" customHeight="1" x14ac:dyDescent="0.25">
      <c r="G101" s="422" t="str">
        <f>+IF(LEN('OSNOVNA PLAČA'!B101)&gt;0,'OSNOVNA PLAČA'!B101,"")</f>
        <v>A92</v>
      </c>
      <c r="H101" s="423"/>
      <c r="I101" s="423">
        <f ca="1">IF(LEN('5'!B107)&gt;0,'5'!L107,"")</f>
        <v>0</v>
      </c>
      <c r="J101" s="424"/>
    </row>
    <row r="102" spans="7:10" ht="23.25" customHeight="1" x14ac:dyDescent="0.25">
      <c r="G102" s="422" t="str">
        <f>+IF(LEN('OSNOVNA PLAČA'!B102)&gt;0,'OSNOVNA PLAČA'!B102,"")</f>
        <v>A93</v>
      </c>
      <c r="H102" s="423"/>
      <c r="I102" s="423">
        <f ca="1">IF(LEN('5'!B108)&gt;0,'5'!L108,"")</f>
        <v>0</v>
      </c>
      <c r="J102" s="424"/>
    </row>
    <row r="103" spans="7:10" ht="23.25" customHeight="1" x14ac:dyDescent="0.25">
      <c r="G103" s="422" t="str">
        <f>+IF(LEN('OSNOVNA PLAČA'!B103)&gt;0,'OSNOVNA PLAČA'!B103,"")</f>
        <v>A94</v>
      </c>
      <c r="H103" s="423"/>
      <c r="I103" s="423">
        <f ca="1">IF(LEN('5'!B109)&gt;0,'5'!L109,"")</f>
        <v>0</v>
      </c>
      <c r="J103" s="424"/>
    </row>
    <row r="104" spans="7:10" ht="23.25" customHeight="1" x14ac:dyDescent="0.25">
      <c r="G104" s="422" t="str">
        <f>+IF(LEN('OSNOVNA PLAČA'!B104)&gt;0,'OSNOVNA PLAČA'!B104,"")</f>
        <v>A95</v>
      </c>
      <c r="H104" s="423"/>
      <c r="I104" s="423">
        <f ca="1">IF(LEN('5'!B110)&gt;0,'5'!L110,"")</f>
        <v>0</v>
      </c>
      <c r="J104" s="424"/>
    </row>
    <row r="105" spans="7:10" ht="23.25" customHeight="1" x14ac:dyDescent="0.25">
      <c r="G105" s="422" t="str">
        <f>+IF(LEN('OSNOVNA PLAČA'!B105)&gt;0,'OSNOVNA PLAČA'!B105,"")</f>
        <v>A96</v>
      </c>
      <c r="H105" s="423"/>
      <c r="I105" s="423">
        <f ca="1">IF(LEN('5'!B111)&gt;0,'5'!L111,"")</f>
        <v>0</v>
      </c>
      <c r="J105" s="424"/>
    </row>
    <row r="106" spans="7:10" ht="23.25" customHeight="1" x14ac:dyDescent="0.25">
      <c r="G106" s="422" t="str">
        <f>+IF(LEN('OSNOVNA PLAČA'!B106)&gt;0,'OSNOVNA PLAČA'!B106,"")</f>
        <v>A97</v>
      </c>
      <c r="H106" s="423"/>
      <c r="I106" s="423">
        <f ca="1">IF(LEN('5'!B112)&gt;0,'5'!L112,"")</f>
        <v>0</v>
      </c>
      <c r="J106" s="424"/>
    </row>
    <row r="107" spans="7:10" ht="23.25" customHeight="1" x14ac:dyDescent="0.25">
      <c r="G107" s="422" t="str">
        <f>+IF(LEN('OSNOVNA PLAČA'!B107)&gt;0,'OSNOVNA PLAČA'!B107,"")</f>
        <v>A98</v>
      </c>
      <c r="H107" s="423"/>
      <c r="I107" s="423">
        <f ca="1">IF(LEN('5'!B113)&gt;0,'5'!L113,"")</f>
        <v>0</v>
      </c>
      <c r="J107" s="424"/>
    </row>
    <row r="108" spans="7:10" ht="23.25" customHeight="1" x14ac:dyDescent="0.25">
      <c r="G108" s="422" t="str">
        <f>+IF(LEN('OSNOVNA PLAČA'!B108)&gt;0,'OSNOVNA PLAČA'!B108,"")</f>
        <v>A99</v>
      </c>
      <c r="H108" s="423"/>
      <c r="I108" s="423">
        <f ca="1">IF(LEN('5'!B114)&gt;0,'5'!L114,"")</f>
        <v>0</v>
      </c>
      <c r="J108" s="424"/>
    </row>
    <row r="109" spans="7:10" ht="23.25" customHeight="1" x14ac:dyDescent="0.25">
      <c r="G109" s="422" t="str">
        <f>+IF(LEN('OSNOVNA PLAČA'!B109)&gt;0,'OSNOVNA PLAČA'!B109,"")</f>
        <v>A100</v>
      </c>
      <c r="H109" s="423"/>
      <c r="I109" s="423">
        <f ca="1">IF(LEN('5'!B115)&gt;0,'5'!L115,"")</f>
        <v>0</v>
      </c>
      <c r="J109" s="424"/>
    </row>
    <row r="110" spans="7:10" ht="23.25" customHeight="1" x14ac:dyDescent="0.25">
      <c r="G110" s="422" t="str">
        <f>+IF(LEN('OSNOVNA PLAČA'!B110)&gt;0,'OSNOVNA PLAČA'!B110,"")</f>
        <v>A101</v>
      </c>
      <c r="H110" s="423"/>
      <c r="I110" s="423">
        <f ca="1">IF(LEN('5'!B116)&gt;0,'5'!L116,"")</f>
        <v>4</v>
      </c>
      <c r="J110" s="424"/>
    </row>
    <row r="111" spans="7:10" ht="23.25" customHeight="1" x14ac:dyDescent="0.25">
      <c r="G111" s="422" t="str">
        <f>+IF(LEN('OSNOVNA PLAČA'!B111)&gt;0,'OSNOVNA PLAČA'!B111,"")</f>
        <v>A102</v>
      </c>
      <c r="H111" s="423"/>
      <c r="I111" s="423">
        <f ca="1">IF(LEN('5'!B117)&gt;0,'5'!L117,"")</f>
        <v>0</v>
      </c>
      <c r="J111" s="424"/>
    </row>
    <row r="112" spans="7:10" ht="23.25" customHeight="1" x14ac:dyDescent="0.25">
      <c r="G112" s="422" t="str">
        <f>+IF(LEN('OSNOVNA PLAČA'!B112)&gt;0,'OSNOVNA PLAČA'!B112,"")</f>
        <v>A103</v>
      </c>
      <c r="H112" s="423"/>
      <c r="I112" s="423">
        <f ca="1">IF(LEN('5'!B118)&gt;0,'5'!L118,"")</f>
        <v>0</v>
      </c>
      <c r="J112" s="424"/>
    </row>
    <row r="113" spans="7:10" ht="23.25" customHeight="1" x14ac:dyDescent="0.25">
      <c r="G113" s="422" t="str">
        <f>+IF(LEN('OSNOVNA PLAČA'!B113)&gt;0,'OSNOVNA PLAČA'!B113,"")</f>
        <v>A104</v>
      </c>
      <c r="H113" s="423"/>
      <c r="I113" s="423">
        <f ca="1">IF(LEN('5'!B119)&gt;0,'5'!L119,"")</f>
        <v>0</v>
      </c>
      <c r="J113" s="424"/>
    </row>
    <row r="114" spans="7:10" ht="23.25" customHeight="1" x14ac:dyDescent="0.25">
      <c r="G114" s="422" t="str">
        <f>+IF(LEN('OSNOVNA PLAČA'!B114)&gt;0,'OSNOVNA PLAČA'!B114,"")</f>
        <v>A105</v>
      </c>
      <c r="H114" s="423"/>
      <c r="I114" s="423">
        <f ca="1">IF(LEN('5'!B120)&gt;0,'5'!L120,"")</f>
        <v>0</v>
      </c>
      <c r="J114" s="424"/>
    </row>
    <row r="115" spans="7:10" ht="23.25" customHeight="1" x14ac:dyDescent="0.25">
      <c r="G115" s="422" t="str">
        <f>+IF(LEN('OSNOVNA PLAČA'!B115)&gt;0,'OSNOVNA PLAČA'!B115,"")</f>
        <v>A106</v>
      </c>
      <c r="H115" s="423"/>
      <c r="I115" s="423">
        <f ca="1">IF(LEN('5'!B121)&gt;0,'5'!L121,"")</f>
        <v>0</v>
      </c>
      <c r="J115" s="424"/>
    </row>
    <row r="116" spans="7:10" ht="23.25" customHeight="1" x14ac:dyDescent="0.25">
      <c r="G116" s="422" t="str">
        <f>+IF(LEN('OSNOVNA PLAČA'!B116)&gt;0,'OSNOVNA PLAČA'!B116,"")</f>
        <v>A107</v>
      </c>
      <c r="H116" s="423"/>
      <c r="I116" s="423">
        <f ca="1">IF(LEN('5'!B122)&gt;0,'5'!L122,"")</f>
        <v>0</v>
      </c>
      <c r="J116" s="424"/>
    </row>
    <row r="117" spans="7:10" ht="23.25" customHeight="1" x14ac:dyDescent="0.25">
      <c r="G117" s="422" t="str">
        <f>+IF(LEN('OSNOVNA PLAČA'!B117)&gt;0,'OSNOVNA PLAČA'!B117,"")</f>
        <v>A108</v>
      </c>
      <c r="H117" s="423"/>
      <c r="I117" s="423">
        <f ca="1">IF(LEN('5'!B123)&gt;0,'5'!L123,"")</f>
        <v>0</v>
      </c>
      <c r="J117" s="424"/>
    </row>
    <row r="118" spans="7:10" ht="23.25" customHeight="1" x14ac:dyDescent="0.25">
      <c r="G118" s="422" t="str">
        <f>+IF(LEN('OSNOVNA PLAČA'!B118)&gt;0,'OSNOVNA PLAČA'!B118,"")</f>
        <v>A109</v>
      </c>
      <c r="H118" s="423"/>
      <c r="I118" s="423">
        <f ca="1">IF(LEN('5'!B124)&gt;0,'5'!L124,"")</f>
        <v>0</v>
      </c>
      <c r="J118" s="424"/>
    </row>
    <row r="119" spans="7:10" ht="23.25" customHeight="1" x14ac:dyDescent="0.25">
      <c r="G119" s="422" t="str">
        <f>+IF(LEN('OSNOVNA PLAČA'!B119)&gt;0,'OSNOVNA PLAČA'!B119,"")</f>
        <v>A110</v>
      </c>
      <c r="H119" s="423"/>
      <c r="I119" s="423">
        <f ca="1">IF(LEN('5'!B125)&gt;0,'5'!L125,"")</f>
        <v>0</v>
      </c>
      <c r="J119" s="424"/>
    </row>
    <row r="120" spans="7:10" ht="23.25" customHeight="1" x14ac:dyDescent="0.25">
      <c r="G120" s="422" t="str">
        <f>+IF(LEN('OSNOVNA PLAČA'!B120)&gt;0,'OSNOVNA PLAČA'!B120,"")</f>
        <v>A111</v>
      </c>
      <c r="H120" s="423"/>
      <c r="I120" s="423">
        <f ca="1">IF(LEN('5'!B126)&gt;0,'5'!L126,"")</f>
        <v>0</v>
      </c>
      <c r="J120" s="424"/>
    </row>
    <row r="121" spans="7:10" ht="23.25" customHeight="1" x14ac:dyDescent="0.25">
      <c r="G121" s="422" t="str">
        <f>+IF(LEN('OSNOVNA PLAČA'!B121)&gt;0,'OSNOVNA PLAČA'!B121,"")</f>
        <v>A112</v>
      </c>
      <c r="H121" s="423"/>
      <c r="I121" s="423">
        <f ca="1">IF(LEN('5'!B127)&gt;0,'5'!L127,"")</f>
        <v>0</v>
      </c>
      <c r="J121" s="424"/>
    </row>
    <row r="122" spans="7:10" ht="23.25" customHeight="1" x14ac:dyDescent="0.25">
      <c r="G122" s="422" t="str">
        <f>+IF(LEN('OSNOVNA PLAČA'!B122)&gt;0,'OSNOVNA PLAČA'!B122,"")</f>
        <v>A113</v>
      </c>
      <c r="H122" s="423"/>
      <c r="I122" s="423">
        <f ca="1">IF(LEN('5'!B128)&gt;0,'5'!L128,"")</f>
        <v>0</v>
      </c>
      <c r="J122" s="424"/>
    </row>
    <row r="123" spans="7:10" ht="23.25" customHeight="1" x14ac:dyDescent="0.25">
      <c r="G123" s="422" t="str">
        <f>+IF(LEN('OSNOVNA PLAČA'!B123)&gt;0,'OSNOVNA PLAČA'!B123,"")</f>
        <v>A114</v>
      </c>
      <c r="H123" s="423"/>
      <c r="I123" s="423">
        <f ca="1">IF(LEN('5'!B129)&gt;0,'5'!L129,"")</f>
        <v>0</v>
      </c>
      <c r="J123" s="424"/>
    </row>
    <row r="124" spans="7:10" ht="23.25" customHeight="1" x14ac:dyDescent="0.25">
      <c r="G124" s="422" t="str">
        <f>+IF(LEN('OSNOVNA PLAČA'!B124)&gt;0,'OSNOVNA PLAČA'!B124,"")</f>
        <v>A115</v>
      </c>
      <c r="H124" s="423"/>
      <c r="I124" s="423">
        <f ca="1">IF(LEN('5'!B130)&gt;0,'5'!L130,"")</f>
        <v>0</v>
      </c>
      <c r="J124" s="424"/>
    </row>
    <row r="125" spans="7:10" ht="23.25" customHeight="1" x14ac:dyDescent="0.25">
      <c r="G125" s="422" t="str">
        <f>+IF(LEN('OSNOVNA PLAČA'!B125)&gt;0,'OSNOVNA PLAČA'!B125,"")</f>
        <v>A116</v>
      </c>
      <c r="H125" s="423"/>
      <c r="I125" s="423">
        <f ca="1">IF(LEN('5'!B131)&gt;0,'5'!L131,"")</f>
        <v>0</v>
      </c>
      <c r="J125" s="424"/>
    </row>
    <row r="126" spans="7:10" ht="23.25" customHeight="1" x14ac:dyDescent="0.25">
      <c r="G126" s="422" t="str">
        <f>+IF(LEN('OSNOVNA PLAČA'!B126)&gt;0,'OSNOVNA PLAČA'!B126,"")</f>
        <v>A117</v>
      </c>
      <c r="H126" s="423"/>
      <c r="I126" s="423">
        <f ca="1">IF(LEN('5'!B132)&gt;0,'5'!L132,"")</f>
        <v>0</v>
      </c>
      <c r="J126" s="424"/>
    </row>
    <row r="127" spans="7:10" ht="23.25" customHeight="1" x14ac:dyDescent="0.25">
      <c r="G127" s="422" t="str">
        <f>+IF(LEN('OSNOVNA PLAČA'!B127)&gt;0,'OSNOVNA PLAČA'!B127,"")</f>
        <v>A118</v>
      </c>
      <c r="H127" s="423"/>
      <c r="I127" s="423">
        <f ca="1">IF(LEN('5'!B133)&gt;0,'5'!L133,"")</f>
        <v>0</v>
      </c>
      <c r="J127" s="424"/>
    </row>
    <row r="128" spans="7:10" ht="23.25" customHeight="1" x14ac:dyDescent="0.25">
      <c r="G128" s="422" t="str">
        <f>+IF(LEN('OSNOVNA PLAČA'!B128)&gt;0,'OSNOVNA PLAČA'!B128,"")</f>
        <v>A119</v>
      </c>
      <c r="H128" s="423"/>
      <c r="I128" s="423">
        <f ca="1">IF(LEN('5'!B134)&gt;0,'5'!L134,"")</f>
        <v>0</v>
      </c>
      <c r="J128" s="424"/>
    </row>
    <row r="129" spans="7:10" ht="23.25" customHeight="1" x14ac:dyDescent="0.25">
      <c r="G129" s="422" t="str">
        <f>+IF(LEN('OSNOVNA PLAČA'!B129)&gt;0,'OSNOVNA PLAČA'!B129,"")</f>
        <v>A120</v>
      </c>
      <c r="H129" s="423"/>
      <c r="I129" s="423">
        <f ca="1">IF(LEN('5'!B135)&gt;0,'5'!L135,"")</f>
        <v>0</v>
      </c>
      <c r="J129" s="424"/>
    </row>
    <row r="130" spans="7:10" ht="23.25" customHeight="1" x14ac:dyDescent="0.25">
      <c r="G130" s="422" t="str">
        <f>+IF(LEN('OSNOVNA PLAČA'!B130)&gt;0,'OSNOVNA PLAČA'!B130,"")</f>
        <v>A121</v>
      </c>
      <c r="H130" s="423"/>
      <c r="I130" s="423">
        <f ca="1">IF(LEN('5'!B136)&gt;0,'5'!L136,"")</f>
        <v>0</v>
      </c>
      <c r="J130" s="424"/>
    </row>
    <row r="131" spans="7:10" ht="23.25" customHeight="1" x14ac:dyDescent="0.25">
      <c r="G131" s="422" t="str">
        <f>+IF(LEN('OSNOVNA PLAČA'!B131)&gt;0,'OSNOVNA PLAČA'!B131,"")</f>
        <v>A122</v>
      </c>
      <c r="H131" s="423"/>
      <c r="I131" s="423">
        <f ca="1">IF(LEN('5'!B137)&gt;0,'5'!L137,"")</f>
        <v>0</v>
      </c>
      <c r="J131" s="424"/>
    </row>
    <row r="132" spans="7:10" ht="23.25" customHeight="1" x14ac:dyDescent="0.25">
      <c r="G132" s="422" t="str">
        <f>+IF(LEN('OSNOVNA PLAČA'!B132)&gt;0,'OSNOVNA PLAČA'!B132,"")</f>
        <v>A123</v>
      </c>
      <c r="H132" s="423"/>
      <c r="I132" s="423">
        <f ca="1">IF(LEN('5'!B138)&gt;0,'5'!L138,"")</f>
        <v>0</v>
      </c>
      <c r="J132" s="424"/>
    </row>
    <row r="133" spans="7:10" ht="23.25" customHeight="1" x14ac:dyDescent="0.25">
      <c r="G133" s="422" t="str">
        <f>+IF(LEN('OSNOVNA PLAČA'!B133)&gt;0,'OSNOVNA PLAČA'!B133,"")</f>
        <v>A124</v>
      </c>
      <c r="H133" s="423"/>
      <c r="I133" s="423">
        <f ca="1">IF(LEN('5'!B139)&gt;0,'5'!L139,"")</f>
        <v>0</v>
      </c>
      <c r="J133" s="424"/>
    </row>
    <row r="134" spans="7:10" ht="23.25" customHeight="1" x14ac:dyDescent="0.25">
      <c r="G134" s="422" t="str">
        <f>+IF(LEN('OSNOVNA PLAČA'!B134)&gt;0,'OSNOVNA PLAČA'!B134,"")</f>
        <v>A125</v>
      </c>
      <c r="H134" s="423"/>
      <c r="I134" s="423">
        <f ca="1">IF(LEN('5'!B140)&gt;0,'5'!L140,"")</f>
        <v>0</v>
      </c>
      <c r="J134" s="424"/>
    </row>
    <row r="135" spans="7:10" ht="23.25" customHeight="1" x14ac:dyDescent="0.25">
      <c r="G135" s="422" t="str">
        <f>+IF(LEN('OSNOVNA PLAČA'!B135)&gt;0,'OSNOVNA PLAČA'!B135,"")</f>
        <v>A126</v>
      </c>
      <c r="H135" s="423"/>
      <c r="I135" s="423">
        <f ca="1">IF(LEN('5'!B141)&gt;0,'5'!L141,"")</f>
        <v>0</v>
      </c>
      <c r="J135" s="424"/>
    </row>
    <row r="136" spans="7:10" ht="23.25" customHeight="1" x14ac:dyDescent="0.25">
      <c r="G136" s="422" t="str">
        <f>+IF(LEN('OSNOVNA PLAČA'!B136)&gt;0,'OSNOVNA PLAČA'!B136,"")</f>
        <v>A127</v>
      </c>
      <c r="H136" s="423"/>
      <c r="I136" s="423">
        <f ca="1">IF(LEN('5'!B142)&gt;0,'5'!L142,"")</f>
        <v>0</v>
      </c>
      <c r="J136" s="424"/>
    </row>
    <row r="137" spans="7:10" ht="23.25" customHeight="1" x14ac:dyDescent="0.25">
      <c r="G137" s="422" t="str">
        <f>+IF(LEN('OSNOVNA PLAČA'!B137)&gt;0,'OSNOVNA PLAČA'!B137,"")</f>
        <v>A128</v>
      </c>
      <c r="H137" s="423"/>
      <c r="I137" s="423">
        <f ca="1">IF(LEN('5'!B143)&gt;0,'5'!L143,"")</f>
        <v>0</v>
      </c>
      <c r="J137" s="424"/>
    </row>
    <row r="138" spans="7:10" ht="23.25" customHeight="1" x14ac:dyDescent="0.25">
      <c r="G138" s="422" t="str">
        <f>+IF(LEN('OSNOVNA PLAČA'!B138)&gt;0,'OSNOVNA PLAČA'!B138,"")</f>
        <v>A129</v>
      </c>
      <c r="H138" s="423"/>
      <c r="I138" s="423">
        <f ca="1">IF(LEN('5'!B144)&gt;0,'5'!L144,"")</f>
        <v>0</v>
      </c>
      <c r="J138" s="424"/>
    </row>
    <row r="139" spans="7:10" ht="23.25" customHeight="1" x14ac:dyDescent="0.25">
      <c r="G139" s="422" t="str">
        <f>+IF(LEN('OSNOVNA PLAČA'!B139)&gt;0,'OSNOVNA PLAČA'!B139,"")</f>
        <v>A130</v>
      </c>
      <c r="H139" s="423"/>
      <c r="I139" s="423">
        <f ca="1">IF(LEN('5'!B145)&gt;0,'5'!L145,"")</f>
        <v>0</v>
      </c>
      <c r="J139" s="424"/>
    </row>
    <row r="140" spans="7:10" ht="23.25" customHeight="1" x14ac:dyDescent="0.25">
      <c r="G140" s="422" t="str">
        <f>+IF(LEN('OSNOVNA PLAČA'!B140)&gt;0,'OSNOVNA PLAČA'!B140,"")</f>
        <v>A131</v>
      </c>
      <c r="H140" s="423"/>
      <c r="I140" s="423">
        <f ca="1">IF(LEN('5'!B146)&gt;0,'5'!L146,"")</f>
        <v>0</v>
      </c>
      <c r="J140" s="424"/>
    </row>
    <row r="141" spans="7:10" ht="23.25" customHeight="1" x14ac:dyDescent="0.25">
      <c r="G141" s="422" t="str">
        <f>+IF(LEN('OSNOVNA PLAČA'!B141)&gt;0,'OSNOVNA PLAČA'!B141,"")</f>
        <v>A132</v>
      </c>
      <c r="H141" s="423"/>
      <c r="I141" s="423">
        <f ca="1">IF(LEN('5'!B147)&gt;0,'5'!L147,"")</f>
        <v>0</v>
      </c>
      <c r="J141" s="424"/>
    </row>
    <row r="142" spans="7:10" ht="23.25" customHeight="1" x14ac:dyDescent="0.25">
      <c r="G142" s="422" t="str">
        <f>+IF(LEN('OSNOVNA PLAČA'!B142)&gt;0,'OSNOVNA PLAČA'!B142,"")</f>
        <v>A133</v>
      </c>
      <c r="H142" s="423"/>
      <c r="I142" s="423">
        <f ca="1">IF(LEN('5'!B148)&gt;0,'5'!L148,"")</f>
        <v>0</v>
      </c>
      <c r="J142" s="424"/>
    </row>
    <row r="143" spans="7:10" ht="23.25" customHeight="1" x14ac:dyDescent="0.25">
      <c r="G143" s="422" t="str">
        <f>+IF(LEN('OSNOVNA PLAČA'!B143)&gt;0,'OSNOVNA PLAČA'!B143,"")</f>
        <v>A134</v>
      </c>
      <c r="H143" s="423"/>
      <c r="I143" s="423">
        <f ca="1">IF(LEN('5'!B149)&gt;0,'5'!L149,"")</f>
        <v>0</v>
      </c>
      <c r="J143" s="424"/>
    </row>
    <row r="144" spans="7:10" ht="23.25" customHeight="1" x14ac:dyDescent="0.25">
      <c r="G144" s="422" t="str">
        <f>+IF(LEN('OSNOVNA PLAČA'!B144)&gt;0,'OSNOVNA PLAČA'!B144,"")</f>
        <v>A135</v>
      </c>
      <c r="H144" s="423"/>
      <c r="I144" s="423">
        <f ca="1">IF(LEN('5'!B150)&gt;0,'5'!L150,"")</f>
        <v>0</v>
      </c>
      <c r="J144" s="424"/>
    </row>
    <row r="145" spans="7:10" ht="23.25" customHeight="1" x14ac:dyDescent="0.25">
      <c r="G145" s="422" t="str">
        <f>+IF(LEN('OSNOVNA PLAČA'!B145)&gt;0,'OSNOVNA PLAČA'!B145,"")</f>
        <v>A136</v>
      </c>
      <c r="H145" s="423"/>
      <c r="I145" s="423">
        <f ca="1">IF(LEN('5'!B151)&gt;0,'5'!L151,"")</f>
        <v>0</v>
      </c>
      <c r="J145" s="424"/>
    </row>
    <row r="146" spans="7:10" ht="23.25" customHeight="1" x14ac:dyDescent="0.25">
      <c r="G146" s="422" t="str">
        <f>+IF(LEN('OSNOVNA PLAČA'!B146)&gt;0,'OSNOVNA PLAČA'!B146,"")</f>
        <v>A137</v>
      </c>
      <c r="H146" s="423"/>
      <c r="I146" s="423">
        <f ca="1">IF(LEN('5'!B152)&gt;0,'5'!L152,"")</f>
        <v>0</v>
      </c>
      <c r="J146" s="424"/>
    </row>
    <row r="147" spans="7:10" ht="23.25" customHeight="1" x14ac:dyDescent="0.25">
      <c r="G147" s="422" t="str">
        <f>+IF(LEN('OSNOVNA PLAČA'!B147)&gt;0,'OSNOVNA PLAČA'!B147,"")</f>
        <v>A138</v>
      </c>
      <c r="H147" s="423"/>
      <c r="I147" s="423">
        <f ca="1">IF(LEN('5'!B153)&gt;0,'5'!L153,"")</f>
        <v>0</v>
      </c>
      <c r="J147" s="424"/>
    </row>
    <row r="148" spans="7:10" ht="23.25" customHeight="1" x14ac:dyDescent="0.25">
      <c r="G148" s="422" t="str">
        <f>+IF(LEN('OSNOVNA PLAČA'!B148)&gt;0,'OSNOVNA PLAČA'!B148,"")</f>
        <v>A139</v>
      </c>
      <c r="H148" s="423"/>
      <c r="I148" s="423">
        <f ca="1">IF(LEN('5'!B154)&gt;0,'5'!L154,"")</f>
        <v>0</v>
      </c>
      <c r="J148" s="424"/>
    </row>
    <row r="149" spans="7:10" ht="23.25" customHeight="1" x14ac:dyDescent="0.25">
      <c r="G149" s="422" t="str">
        <f>+IF(LEN('OSNOVNA PLAČA'!B149)&gt;0,'OSNOVNA PLAČA'!B149,"")</f>
        <v>A140</v>
      </c>
      <c r="H149" s="423"/>
      <c r="I149" s="423">
        <f ca="1">IF(LEN('5'!B155)&gt;0,'5'!L155,"")</f>
        <v>0</v>
      </c>
      <c r="J149" s="424"/>
    </row>
    <row r="150" spans="7:10" ht="23.25" customHeight="1" x14ac:dyDescent="0.25">
      <c r="G150" s="422" t="str">
        <f>+IF(LEN('OSNOVNA PLAČA'!B150)&gt;0,'OSNOVNA PLAČA'!B150,"")</f>
        <v>A141</v>
      </c>
      <c r="H150" s="423"/>
      <c r="I150" s="423">
        <f ca="1">IF(LEN('5'!B156)&gt;0,'5'!L156,"")</f>
        <v>0</v>
      </c>
      <c r="J150" s="424"/>
    </row>
    <row r="151" spans="7:10" ht="23.25" customHeight="1" x14ac:dyDescent="0.25">
      <c r="G151" s="422" t="str">
        <f>+IF(LEN('OSNOVNA PLAČA'!B151)&gt;0,'OSNOVNA PLAČA'!B151,"")</f>
        <v>A142</v>
      </c>
      <c r="H151" s="423"/>
      <c r="I151" s="423">
        <f ca="1">IF(LEN('5'!B157)&gt;0,'5'!L157,"")</f>
        <v>0</v>
      </c>
      <c r="J151" s="424"/>
    </row>
    <row r="152" spans="7:10" ht="23.25" customHeight="1" x14ac:dyDescent="0.25">
      <c r="G152" s="422" t="str">
        <f>+IF(LEN('OSNOVNA PLAČA'!B152)&gt;0,'OSNOVNA PLAČA'!B152,"")</f>
        <v>A143</v>
      </c>
      <c r="H152" s="423"/>
      <c r="I152" s="423">
        <f ca="1">IF(LEN('5'!B158)&gt;0,'5'!L158,"")</f>
        <v>0</v>
      </c>
      <c r="J152" s="424"/>
    </row>
    <row r="153" spans="7:10" ht="23.25" customHeight="1" x14ac:dyDescent="0.25">
      <c r="G153" s="422" t="str">
        <f>+IF(LEN('OSNOVNA PLAČA'!B153)&gt;0,'OSNOVNA PLAČA'!B153,"")</f>
        <v>A144</v>
      </c>
      <c r="H153" s="423"/>
      <c r="I153" s="423">
        <f ca="1">IF(LEN('5'!B159)&gt;0,'5'!L159,"")</f>
        <v>0</v>
      </c>
      <c r="J153" s="424"/>
    </row>
    <row r="154" spans="7:10" ht="23.25" customHeight="1" x14ac:dyDescent="0.25">
      <c r="G154" s="422" t="str">
        <f>+IF(LEN('OSNOVNA PLAČA'!B154)&gt;0,'OSNOVNA PLAČA'!B154,"")</f>
        <v>A145</v>
      </c>
      <c r="H154" s="423"/>
      <c r="I154" s="423">
        <f ca="1">IF(LEN('5'!B160)&gt;0,'5'!L160,"")</f>
        <v>0</v>
      </c>
      <c r="J154" s="424"/>
    </row>
    <row r="155" spans="7:10" ht="23.25" customHeight="1" x14ac:dyDescent="0.25">
      <c r="G155" s="422" t="str">
        <f>+IF(LEN('OSNOVNA PLAČA'!B155)&gt;0,'OSNOVNA PLAČA'!B155,"")</f>
        <v>A146</v>
      </c>
      <c r="H155" s="423"/>
      <c r="I155" s="423">
        <f ca="1">IF(LEN('5'!B161)&gt;0,'5'!L161,"")</f>
        <v>0</v>
      </c>
      <c r="J155" s="424"/>
    </row>
    <row r="156" spans="7:10" ht="23.25" customHeight="1" x14ac:dyDescent="0.25">
      <c r="G156" s="422" t="str">
        <f>+IF(LEN('OSNOVNA PLAČA'!B156)&gt;0,'OSNOVNA PLAČA'!B156,"")</f>
        <v>A147</v>
      </c>
      <c r="H156" s="423"/>
      <c r="I156" s="423">
        <f ca="1">IF(LEN('5'!B162)&gt;0,'5'!L162,"")</f>
        <v>0</v>
      </c>
      <c r="J156" s="424"/>
    </row>
    <row r="157" spans="7:10" ht="23.25" customHeight="1" x14ac:dyDescent="0.25">
      <c r="G157" s="422" t="str">
        <f>+IF(LEN('OSNOVNA PLAČA'!B157)&gt;0,'OSNOVNA PLAČA'!B157,"")</f>
        <v>A148</v>
      </c>
      <c r="H157" s="423"/>
      <c r="I157" s="423">
        <f ca="1">IF(LEN('5'!B163)&gt;0,'5'!L163,"")</f>
        <v>0</v>
      </c>
      <c r="J157" s="424"/>
    </row>
    <row r="158" spans="7:10" ht="23.25" customHeight="1" x14ac:dyDescent="0.25">
      <c r="G158" s="422" t="str">
        <f>+IF(LEN('OSNOVNA PLAČA'!B158)&gt;0,'OSNOVNA PLAČA'!B158,"")</f>
        <v>A149</v>
      </c>
      <c r="H158" s="423"/>
      <c r="I158" s="423">
        <f ca="1">IF(LEN('5'!B164)&gt;0,'5'!L164,"")</f>
        <v>0</v>
      </c>
      <c r="J158" s="424"/>
    </row>
    <row r="159" spans="7:10" ht="23.25" customHeight="1" x14ac:dyDescent="0.25">
      <c r="G159" s="422" t="str">
        <f>+IF(LEN('OSNOVNA PLAČA'!B159)&gt;0,'OSNOVNA PLAČA'!B159,"")</f>
        <v>A150</v>
      </c>
      <c r="H159" s="423"/>
      <c r="I159" s="423">
        <f ca="1">IF(LEN('5'!B165)&gt;0,'5'!L165,"")</f>
        <v>0</v>
      </c>
      <c r="J159" s="424"/>
    </row>
    <row r="160" spans="7:10" ht="23.25" customHeight="1" x14ac:dyDescent="0.25">
      <c r="G160" s="422" t="str">
        <f>+IF(LEN('OSNOVNA PLAČA'!B160)&gt;0,'OSNOVNA PLAČA'!B160,"")</f>
        <v>A151</v>
      </c>
      <c r="H160" s="423"/>
      <c r="I160" s="423">
        <f ca="1">IF(LEN('5'!B166)&gt;0,'5'!L166,"")</f>
        <v>0</v>
      </c>
      <c r="J160" s="424"/>
    </row>
    <row r="161" spans="7:10" ht="23.25" customHeight="1" x14ac:dyDescent="0.25">
      <c r="G161" s="422" t="str">
        <f>+IF(LEN('OSNOVNA PLAČA'!B161)&gt;0,'OSNOVNA PLAČA'!B161,"")</f>
        <v>A152</v>
      </c>
      <c r="H161" s="423"/>
      <c r="I161" s="423">
        <f ca="1">IF(LEN('5'!B167)&gt;0,'5'!L167,"")</f>
        <v>0</v>
      </c>
      <c r="J161" s="424"/>
    </row>
    <row r="162" spans="7:10" ht="23.25" customHeight="1" x14ac:dyDescent="0.25">
      <c r="G162" s="422" t="str">
        <f>+IF(LEN('OSNOVNA PLAČA'!B162)&gt;0,'OSNOVNA PLAČA'!B162,"")</f>
        <v>A153</v>
      </c>
      <c r="H162" s="423"/>
      <c r="I162" s="423">
        <f ca="1">IF(LEN('5'!B168)&gt;0,'5'!L168,"")</f>
        <v>0</v>
      </c>
      <c r="J162" s="424"/>
    </row>
    <row r="163" spans="7:10" ht="23.25" customHeight="1" x14ac:dyDescent="0.25">
      <c r="G163" s="422" t="str">
        <f>+IF(LEN('OSNOVNA PLAČA'!B163)&gt;0,'OSNOVNA PLAČA'!B163,"")</f>
        <v>A154</v>
      </c>
      <c r="H163" s="423"/>
      <c r="I163" s="423">
        <f ca="1">IF(LEN('5'!B169)&gt;0,'5'!L169,"")</f>
        <v>0</v>
      </c>
      <c r="J163" s="424"/>
    </row>
    <row r="164" spans="7:10" ht="23.25" customHeight="1" x14ac:dyDescent="0.25">
      <c r="G164" s="422" t="str">
        <f>+IF(LEN('OSNOVNA PLAČA'!B164)&gt;0,'OSNOVNA PLAČA'!B164,"")</f>
        <v>A155</v>
      </c>
      <c r="H164" s="423"/>
      <c r="I164" s="423">
        <f ca="1">IF(LEN('5'!B170)&gt;0,'5'!L170,"")</f>
        <v>0</v>
      </c>
      <c r="J164" s="424"/>
    </row>
    <row r="165" spans="7:10" ht="23.25" customHeight="1" x14ac:dyDescent="0.25">
      <c r="G165" s="422" t="str">
        <f>+IF(LEN('OSNOVNA PLAČA'!B165)&gt;0,'OSNOVNA PLAČA'!B165,"")</f>
        <v>A156</v>
      </c>
      <c r="H165" s="423"/>
      <c r="I165" s="423">
        <f ca="1">IF(LEN('5'!B171)&gt;0,'5'!L171,"")</f>
        <v>0</v>
      </c>
      <c r="J165" s="424"/>
    </row>
    <row r="166" spans="7:10" ht="23.25" customHeight="1" x14ac:dyDescent="0.25">
      <c r="G166" s="422" t="str">
        <f>+IF(LEN('OSNOVNA PLAČA'!B166)&gt;0,'OSNOVNA PLAČA'!B166,"")</f>
        <v>A157</v>
      </c>
      <c r="H166" s="423"/>
      <c r="I166" s="423">
        <f ca="1">IF(LEN('5'!B172)&gt;0,'5'!L172,"")</f>
        <v>0</v>
      </c>
      <c r="J166" s="424"/>
    </row>
    <row r="167" spans="7:10" ht="23.25" customHeight="1" x14ac:dyDescent="0.25">
      <c r="G167" s="422" t="str">
        <f>+IF(LEN('OSNOVNA PLAČA'!B167)&gt;0,'OSNOVNA PLAČA'!B167,"")</f>
        <v>A158</v>
      </c>
      <c r="H167" s="423"/>
      <c r="I167" s="423">
        <f ca="1">IF(LEN('5'!B173)&gt;0,'5'!L173,"")</f>
        <v>0</v>
      </c>
      <c r="J167" s="424"/>
    </row>
    <row r="168" spans="7:10" ht="23.25" customHeight="1" x14ac:dyDescent="0.25">
      <c r="G168" s="422" t="str">
        <f>+IF(LEN('OSNOVNA PLAČA'!B168)&gt;0,'OSNOVNA PLAČA'!B168,"")</f>
        <v>A159</v>
      </c>
      <c r="H168" s="423"/>
      <c r="I168" s="423">
        <f ca="1">IF(LEN('5'!B174)&gt;0,'5'!L174,"")</f>
        <v>0</v>
      </c>
      <c r="J168" s="424"/>
    </row>
    <row r="169" spans="7:10" ht="23.25" customHeight="1" x14ac:dyDescent="0.25">
      <c r="G169" s="422" t="str">
        <f>+IF(LEN('OSNOVNA PLAČA'!B169)&gt;0,'OSNOVNA PLAČA'!B169,"")</f>
        <v>A160</v>
      </c>
      <c r="H169" s="423"/>
      <c r="I169" s="423">
        <f ca="1">IF(LEN('5'!B175)&gt;0,'5'!L175,"")</f>
        <v>0</v>
      </c>
      <c r="J169" s="424"/>
    </row>
    <row r="170" spans="7:10" ht="23.25" customHeight="1" x14ac:dyDescent="0.25">
      <c r="G170" s="422" t="str">
        <f>+IF(LEN('OSNOVNA PLAČA'!B170)&gt;0,'OSNOVNA PLAČA'!B170,"")</f>
        <v>A161</v>
      </c>
      <c r="H170" s="423"/>
      <c r="I170" s="423">
        <f ca="1">IF(LEN('5'!B176)&gt;0,'5'!L176,"")</f>
        <v>0</v>
      </c>
      <c r="J170" s="424"/>
    </row>
    <row r="171" spans="7:10" ht="23.25" customHeight="1" x14ac:dyDescent="0.25">
      <c r="G171" s="422" t="str">
        <f>+IF(LEN('OSNOVNA PLAČA'!B171)&gt;0,'OSNOVNA PLAČA'!B171,"")</f>
        <v>A162</v>
      </c>
      <c r="H171" s="423"/>
      <c r="I171" s="423">
        <f ca="1">IF(LEN('5'!B177)&gt;0,'5'!L177,"")</f>
        <v>0</v>
      </c>
      <c r="J171" s="424"/>
    </row>
    <row r="172" spans="7:10" ht="23.25" customHeight="1" x14ac:dyDescent="0.25">
      <c r="G172" s="422" t="str">
        <f>+IF(LEN('OSNOVNA PLAČA'!B172)&gt;0,'OSNOVNA PLAČA'!B172,"")</f>
        <v>A163</v>
      </c>
      <c r="H172" s="423"/>
      <c r="I172" s="423">
        <f ca="1">IF(LEN('5'!B178)&gt;0,'5'!L178,"")</f>
        <v>0</v>
      </c>
      <c r="J172" s="424"/>
    </row>
    <row r="173" spans="7:10" ht="23.25" customHeight="1" x14ac:dyDescent="0.25">
      <c r="G173" s="422" t="str">
        <f>+IF(LEN('OSNOVNA PLAČA'!B173)&gt;0,'OSNOVNA PLAČA'!B173,"")</f>
        <v>A164</v>
      </c>
      <c r="H173" s="423"/>
      <c r="I173" s="423">
        <f ca="1">IF(LEN('5'!B179)&gt;0,'5'!L179,"")</f>
        <v>0</v>
      </c>
      <c r="J173" s="424"/>
    </row>
    <row r="174" spans="7:10" ht="23.25" customHeight="1" x14ac:dyDescent="0.25">
      <c r="G174" s="422" t="str">
        <f>+IF(LEN('OSNOVNA PLAČA'!B174)&gt;0,'OSNOVNA PLAČA'!B174,"")</f>
        <v>A165</v>
      </c>
      <c r="H174" s="423"/>
      <c r="I174" s="423">
        <f ca="1">IF(LEN('5'!B180)&gt;0,'5'!L180,"")</f>
        <v>0</v>
      </c>
      <c r="J174" s="424"/>
    </row>
    <row r="175" spans="7:10" ht="23.25" customHeight="1" x14ac:dyDescent="0.25">
      <c r="G175" s="422" t="str">
        <f>+IF(LEN('OSNOVNA PLAČA'!B175)&gt;0,'OSNOVNA PLAČA'!B175,"")</f>
        <v>A166</v>
      </c>
      <c r="H175" s="423"/>
      <c r="I175" s="423">
        <f ca="1">IF(LEN('5'!B181)&gt;0,'5'!L181,"")</f>
        <v>0</v>
      </c>
      <c r="J175" s="424"/>
    </row>
    <row r="176" spans="7:10" ht="23.25" customHeight="1" x14ac:dyDescent="0.25">
      <c r="G176" s="422" t="str">
        <f>+IF(LEN('OSNOVNA PLAČA'!B176)&gt;0,'OSNOVNA PLAČA'!B176,"")</f>
        <v>A167</v>
      </c>
      <c r="H176" s="423"/>
      <c r="I176" s="423">
        <f ca="1">IF(LEN('5'!B182)&gt;0,'5'!L182,"")</f>
        <v>0</v>
      </c>
      <c r="J176" s="424"/>
    </row>
    <row r="177" spans="7:10" ht="23.25" customHeight="1" x14ac:dyDescent="0.25">
      <c r="G177" s="422" t="str">
        <f>+IF(LEN('OSNOVNA PLAČA'!B177)&gt;0,'OSNOVNA PLAČA'!B177,"")</f>
        <v>A168</v>
      </c>
      <c r="H177" s="423"/>
      <c r="I177" s="423">
        <f ca="1">IF(LEN('5'!B183)&gt;0,'5'!L183,"")</f>
        <v>0</v>
      </c>
      <c r="J177" s="424"/>
    </row>
    <row r="178" spans="7:10" ht="23.25" customHeight="1" x14ac:dyDescent="0.25">
      <c r="G178" s="422" t="str">
        <f>+IF(LEN('OSNOVNA PLAČA'!B178)&gt;0,'OSNOVNA PLAČA'!B178,"")</f>
        <v>A169</v>
      </c>
      <c r="H178" s="423"/>
      <c r="I178" s="423">
        <f ca="1">IF(LEN('5'!B184)&gt;0,'5'!L184,"")</f>
        <v>0</v>
      </c>
      <c r="J178" s="424"/>
    </row>
    <row r="179" spans="7:10" ht="23.25" customHeight="1" x14ac:dyDescent="0.25">
      <c r="G179" s="422" t="str">
        <f>+IF(LEN('OSNOVNA PLAČA'!B179)&gt;0,'OSNOVNA PLAČA'!B179,"")</f>
        <v>A170</v>
      </c>
      <c r="H179" s="423"/>
      <c r="I179" s="423">
        <f ca="1">IF(LEN('5'!B185)&gt;0,'5'!L185,"")</f>
        <v>0</v>
      </c>
      <c r="J179" s="424"/>
    </row>
    <row r="180" spans="7:10" ht="23.25" customHeight="1" x14ac:dyDescent="0.25">
      <c r="G180" s="422" t="str">
        <f>+IF(LEN('OSNOVNA PLAČA'!B180)&gt;0,'OSNOVNA PLAČA'!B180,"")</f>
        <v>A171</v>
      </c>
      <c r="H180" s="423"/>
      <c r="I180" s="423">
        <f ca="1">IF(LEN('5'!B186)&gt;0,'5'!L186,"")</f>
        <v>0</v>
      </c>
      <c r="J180" s="424"/>
    </row>
    <row r="181" spans="7:10" ht="23.25" customHeight="1" x14ac:dyDescent="0.25">
      <c r="G181" s="422" t="str">
        <f>+IF(LEN('OSNOVNA PLAČA'!B181)&gt;0,'OSNOVNA PLAČA'!B181,"")</f>
        <v>A172</v>
      </c>
      <c r="H181" s="423"/>
      <c r="I181" s="423">
        <f ca="1">IF(LEN('5'!B187)&gt;0,'5'!L187,"")</f>
        <v>0</v>
      </c>
      <c r="J181" s="424"/>
    </row>
    <row r="182" spans="7:10" ht="23.25" customHeight="1" x14ac:dyDescent="0.25">
      <c r="G182" s="422" t="str">
        <f>+IF(LEN('OSNOVNA PLAČA'!B182)&gt;0,'OSNOVNA PLAČA'!B182,"")</f>
        <v>A173</v>
      </c>
      <c r="H182" s="423"/>
      <c r="I182" s="423">
        <f ca="1">IF(LEN('5'!B188)&gt;0,'5'!L188,"")</f>
        <v>0</v>
      </c>
      <c r="J182" s="424"/>
    </row>
    <row r="183" spans="7:10" ht="23.25" customHeight="1" x14ac:dyDescent="0.25">
      <c r="G183" s="422" t="str">
        <f>+IF(LEN('OSNOVNA PLAČA'!B183)&gt;0,'OSNOVNA PLAČA'!B183,"")</f>
        <v>A174</v>
      </c>
      <c r="H183" s="423"/>
      <c r="I183" s="423">
        <f ca="1">IF(LEN('5'!B189)&gt;0,'5'!L189,"")</f>
        <v>0</v>
      </c>
      <c r="J183" s="424"/>
    </row>
    <row r="184" spans="7:10" ht="23.25" customHeight="1" x14ac:dyDescent="0.25">
      <c r="G184" s="422" t="str">
        <f>+IF(LEN('OSNOVNA PLAČA'!B184)&gt;0,'OSNOVNA PLAČA'!B184,"")</f>
        <v>A175</v>
      </c>
      <c r="H184" s="423"/>
      <c r="I184" s="423">
        <f ca="1">IF(LEN('5'!B190)&gt;0,'5'!L190,"")</f>
        <v>0</v>
      </c>
      <c r="J184" s="424"/>
    </row>
    <row r="185" spans="7:10" ht="23.25" customHeight="1" x14ac:dyDescent="0.25">
      <c r="G185" s="422" t="str">
        <f>+IF(LEN('OSNOVNA PLAČA'!B185)&gt;0,'OSNOVNA PLAČA'!B185,"")</f>
        <v>A176</v>
      </c>
      <c r="H185" s="423"/>
      <c r="I185" s="423">
        <f ca="1">IF(LEN('5'!B191)&gt;0,'5'!L191,"")</f>
        <v>0</v>
      </c>
      <c r="J185" s="424"/>
    </row>
    <row r="186" spans="7:10" ht="23.25" customHeight="1" x14ac:dyDescent="0.25">
      <c r="G186" s="422" t="str">
        <f>+IF(LEN('OSNOVNA PLAČA'!B186)&gt;0,'OSNOVNA PLAČA'!B186,"")</f>
        <v>A177</v>
      </c>
      <c r="H186" s="423"/>
      <c r="I186" s="423">
        <f ca="1">IF(LEN('5'!B192)&gt;0,'5'!L192,"")</f>
        <v>0</v>
      </c>
      <c r="J186" s="424"/>
    </row>
    <row r="187" spans="7:10" ht="23.25" customHeight="1" x14ac:dyDescent="0.25">
      <c r="G187" s="422" t="str">
        <f>+IF(LEN('OSNOVNA PLAČA'!B187)&gt;0,'OSNOVNA PLAČA'!B187,"")</f>
        <v>A178</v>
      </c>
      <c r="H187" s="423"/>
      <c r="I187" s="423">
        <f ca="1">IF(LEN('5'!B193)&gt;0,'5'!L193,"")</f>
        <v>0</v>
      </c>
      <c r="J187" s="424"/>
    </row>
    <row r="188" spans="7:10" ht="23.25" customHeight="1" x14ac:dyDescent="0.25">
      <c r="G188" s="422" t="str">
        <f>+IF(LEN('OSNOVNA PLAČA'!B188)&gt;0,'OSNOVNA PLAČA'!B188,"")</f>
        <v>A179</v>
      </c>
      <c r="H188" s="423"/>
      <c r="I188" s="423">
        <f ca="1">IF(LEN('5'!B194)&gt;0,'5'!L194,"")</f>
        <v>0</v>
      </c>
      <c r="J188" s="424"/>
    </row>
    <row r="189" spans="7:10" ht="23.25" customHeight="1" x14ac:dyDescent="0.25">
      <c r="G189" s="422" t="str">
        <f>+IF(LEN('OSNOVNA PLAČA'!B189)&gt;0,'OSNOVNA PLAČA'!B189,"")</f>
        <v>A180</v>
      </c>
      <c r="H189" s="423"/>
      <c r="I189" s="423">
        <f ca="1">IF(LEN('5'!B195)&gt;0,'5'!L195,"")</f>
        <v>0</v>
      </c>
      <c r="J189" s="424"/>
    </row>
    <row r="190" spans="7:10" ht="23.25" customHeight="1" x14ac:dyDescent="0.25">
      <c r="G190" s="422" t="str">
        <f>+IF(LEN('OSNOVNA PLAČA'!B190)&gt;0,'OSNOVNA PLAČA'!B190,"")</f>
        <v>A181</v>
      </c>
      <c r="H190" s="423"/>
      <c r="I190" s="423">
        <f ca="1">IF(LEN('5'!B196)&gt;0,'5'!L196,"")</f>
        <v>0</v>
      </c>
      <c r="J190" s="424"/>
    </row>
    <row r="191" spans="7:10" ht="23.25" customHeight="1" x14ac:dyDescent="0.25">
      <c r="G191" s="422" t="str">
        <f>+IF(LEN('OSNOVNA PLAČA'!B191)&gt;0,'OSNOVNA PLAČA'!B191,"")</f>
        <v>A182</v>
      </c>
      <c r="H191" s="423"/>
      <c r="I191" s="423">
        <f ca="1">IF(LEN('5'!B197)&gt;0,'5'!L197,"")</f>
        <v>0</v>
      </c>
      <c r="J191" s="424"/>
    </row>
    <row r="192" spans="7:10" ht="23.25" customHeight="1" x14ac:dyDescent="0.25">
      <c r="G192" s="422" t="str">
        <f>+IF(LEN('OSNOVNA PLAČA'!B192)&gt;0,'OSNOVNA PLAČA'!B192,"")</f>
        <v>A183</v>
      </c>
      <c r="H192" s="423"/>
      <c r="I192" s="423">
        <f ca="1">IF(LEN('5'!B198)&gt;0,'5'!L198,"")</f>
        <v>0</v>
      </c>
      <c r="J192" s="424"/>
    </row>
    <row r="193" spans="7:10" ht="23.25" customHeight="1" x14ac:dyDescent="0.25">
      <c r="G193" s="422" t="str">
        <f>+IF(LEN('OSNOVNA PLAČA'!B193)&gt;0,'OSNOVNA PLAČA'!B193,"")</f>
        <v>A184</v>
      </c>
      <c r="H193" s="423"/>
      <c r="I193" s="423">
        <f ca="1">IF(LEN('5'!B199)&gt;0,'5'!L199,"")</f>
        <v>0</v>
      </c>
      <c r="J193" s="424"/>
    </row>
    <row r="194" spans="7:10" ht="23.25" customHeight="1" x14ac:dyDescent="0.25">
      <c r="G194" s="422" t="str">
        <f>+IF(LEN('OSNOVNA PLAČA'!B194)&gt;0,'OSNOVNA PLAČA'!B194,"")</f>
        <v>A185</v>
      </c>
      <c r="H194" s="423"/>
      <c r="I194" s="423">
        <f ca="1">IF(LEN('5'!B200)&gt;0,'5'!L200,"")</f>
        <v>0</v>
      </c>
      <c r="J194" s="424"/>
    </row>
    <row r="195" spans="7:10" ht="23.25" customHeight="1" x14ac:dyDescent="0.25">
      <c r="G195" s="422" t="str">
        <f>+IF(LEN('OSNOVNA PLAČA'!B195)&gt;0,'OSNOVNA PLAČA'!B195,"")</f>
        <v>A186</v>
      </c>
      <c r="H195" s="423"/>
      <c r="I195" s="423">
        <f ca="1">IF(LEN('5'!B201)&gt;0,'5'!L201,"")</f>
        <v>0</v>
      </c>
      <c r="J195" s="424"/>
    </row>
    <row r="196" spans="7:10" ht="23.25" customHeight="1" x14ac:dyDescent="0.25">
      <c r="G196" s="422" t="str">
        <f>+IF(LEN('OSNOVNA PLAČA'!B196)&gt;0,'OSNOVNA PLAČA'!B196,"")</f>
        <v>A187</v>
      </c>
      <c r="H196" s="423"/>
      <c r="I196" s="423">
        <f ca="1">IF(LEN('5'!B202)&gt;0,'5'!L202,"")</f>
        <v>0</v>
      </c>
      <c r="J196" s="424"/>
    </row>
    <row r="197" spans="7:10" ht="23.25" customHeight="1" x14ac:dyDescent="0.25">
      <c r="G197" s="422" t="str">
        <f>+IF(LEN('OSNOVNA PLAČA'!B197)&gt;0,'OSNOVNA PLAČA'!B197,"")</f>
        <v>A188</v>
      </c>
      <c r="H197" s="423"/>
      <c r="I197" s="423">
        <f ca="1">IF(LEN('5'!B203)&gt;0,'5'!L203,"")</f>
        <v>0</v>
      </c>
      <c r="J197" s="424"/>
    </row>
    <row r="198" spans="7:10" ht="23.25" customHeight="1" x14ac:dyDescent="0.25">
      <c r="G198" s="422" t="str">
        <f>+IF(LEN('OSNOVNA PLAČA'!B198)&gt;0,'OSNOVNA PLAČA'!B198,"")</f>
        <v>A189</v>
      </c>
      <c r="H198" s="423"/>
      <c r="I198" s="423">
        <f ca="1">IF(LEN('5'!B204)&gt;0,'5'!L204,"")</f>
        <v>0</v>
      </c>
      <c r="J198" s="424"/>
    </row>
    <row r="199" spans="7:10" ht="23.25" customHeight="1" x14ac:dyDescent="0.25">
      <c r="G199" s="422" t="str">
        <f>+IF(LEN('OSNOVNA PLAČA'!B199)&gt;0,'OSNOVNA PLAČA'!B199,"")</f>
        <v>A190</v>
      </c>
      <c r="H199" s="423"/>
      <c r="I199" s="423">
        <f ca="1">IF(LEN('5'!B205)&gt;0,'5'!L205,"")</f>
        <v>0</v>
      </c>
      <c r="J199" s="424"/>
    </row>
    <row r="200" spans="7:10" ht="23.25" customHeight="1" x14ac:dyDescent="0.25">
      <c r="G200" s="422" t="str">
        <f>+IF(LEN('OSNOVNA PLAČA'!B200)&gt;0,'OSNOVNA PLAČA'!B200,"")</f>
        <v>A191</v>
      </c>
      <c r="H200" s="423"/>
      <c r="I200" s="423">
        <f ca="1">IF(LEN('5'!B206)&gt;0,'5'!L206,"")</f>
        <v>0</v>
      </c>
      <c r="J200" s="424"/>
    </row>
    <row r="201" spans="7:10" ht="23.25" customHeight="1" x14ac:dyDescent="0.25">
      <c r="G201" s="422" t="str">
        <f>+IF(LEN('OSNOVNA PLAČA'!B201)&gt;0,'OSNOVNA PLAČA'!B201,"")</f>
        <v>A192</v>
      </c>
      <c r="H201" s="423"/>
      <c r="I201" s="423">
        <f ca="1">IF(LEN('5'!B207)&gt;0,'5'!L207,"")</f>
        <v>0</v>
      </c>
      <c r="J201" s="424"/>
    </row>
    <row r="202" spans="7:10" ht="23.25" customHeight="1" x14ac:dyDescent="0.25">
      <c r="G202" s="422" t="str">
        <f>+IF(LEN('OSNOVNA PLAČA'!B202)&gt;0,'OSNOVNA PLAČA'!B202,"")</f>
        <v>A193</v>
      </c>
      <c r="H202" s="423"/>
      <c r="I202" s="423">
        <f ca="1">IF(LEN('5'!B208)&gt;0,'5'!L208,"")</f>
        <v>0</v>
      </c>
      <c r="J202" s="424"/>
    </row>
    <row r="203" spans="7:10" ht="23.25" customHeight="1" x14ac:dyDescent="0.25">
      <c r="G203" s="422" t="str">
        <f>+IF(LEN('OSNOVNA PLAČA'!B203)&gt;0,'OSNOVNA PLAČA'!B203,"")</f>
        <v>A194</v>
      </c>
      <c r="H203" s="423"/>
      <c r="I203" s="423">
        <f ca="1">IF(LEN('5'!B209)&gt;0,'5'!L209,"")</f>
        <v>0</v>
      </c>
      <c r="J203" s="424"/>
    </row>
    <row r="204" spans="7:10" ht="23.25" customHeight="1" x14ac:dyDescent="0.25">
      <c r="G204" s="422" t="str">
        <f>+IF(LEN('OSNOVNA PLAČA'!B204)&gt;0,'OSNOVNA PLAČA'!B204,"")</f>
        <v>A195</v>
      </c>
      <c r="H204" s="423"/>
      <c r="I204" s="423">
        <f ca="1">IF(LEN('5'!B210)&gt;0,'5'!L210,"")</f>
        <v>0</v>
      </c>
      <c r="J204" s="424"/>
    </row>
    <row r="205" spans="7:10" ht="23.25" customHeight="1" x14ac:dyDescent="0.25">
      <c r="G205" s="422" t="str">
        <f>+IF(LEN('OSNOVNA PLAČA'!B205)&gt;0,'OSNOVNA PLAČA'!B205,"")</f>
        <v>A196</v>
      </c>
      <c r="H205" s="423"/>
      <c r="I205" s="423">
        <f ca="1">IF(LEN('5'!B211)&gt;0,'5'!L211,"")</f>
        <v>0</v>
      </c>
      <c r="J205" s="424"/>
    </row>
    <row r="206" spans="7:10" ht="23.25" customHeight="1" x14ac:dyDescent="0.25">
      <c r="G206" s="422" t="str">
        <f>+IF(LEN('OSNOVNA PLAČA'!B206)&gt;0,'OSNOVNA PLAČA'!B206,"")</f>
        <v>A197</v>
      </c>
      <c r="H206" s="423"/>
      <c r="I206" s="423">
        <f ca="1">IF(LEN('5'!B212)&gt;0,'5'!L212,"")</f>
        <v>0</v>
      </c>
      <c r="J206" s="424"/>
    </row>
    <row r="207" spans="7:10" ht="23.25" customHeight="1" x14ac:dyDescent="0.25">
      <c r="G207" s="422" t="str">
        <f>+IF(LEN('OSNOVNA PLAČA'!B207)&gt;0,'OSNOVNA PLAČA'!B207,"")</f>
        <v>A198</v>
      </c>
      <c r="H207" s="423"/>
      <c r="I207" s="423">
        <f ca="1">IF(LEN('5'!B213)&gt;0,'5'!L213,"")</f>
        <v>0</v>
      </c>
      <c r="J207" s="424"/>
    </row>
    <row r="208" spans="7:10" ht="23.25" customHeight="1" x14ac:dyDescent="0.25">
      <c r="G208" s="422" t="str">
        <f>+IF(LEN('OSNOVNA PLAČA'!B208)&gt;0,'OSNOVNA PLAČA'!B208,"")</f>
        <v>A199</v>
      </c>
      <c r="H208" s="423"/>
      <c r="I208" s="423">
        <f ca="1">IF(LEN('5'!B214)&gt;0,'5'!L214,"")</f>
        <v>0</v>
      </c>
      <c r="J208" s="424"/>
    </row>
    <row r="209" spans="7:10" ht="23.25" customHeight="1" x14ac:dyDescent="0.25">
      <c r="G209" s="422" t="str">
        <f>+IF(LEN('OSNOVNA PLAČA'!B209)&gt;0,'OSNOVNA PLAČA'!B209,"")</f>
        <v>A200</v>
      </c>
      <c r="H209" s="423"/>
      <c r="I209" s="423">
        <f ca="1">IF(LEN('5'!B215)&gt;0,'5'!L215,"")</f>
        <v>0</v>
      </c>
      <c r="J209" s="424"/>
    </row>
    <row r="210" spans="7:10" ht="23.25" customHeight="1" x14ac:dyDescent="0.25">
      <c r="G210" s="422" t="str">
        <f>+IF(LEN('OSNOVNA PLAČA'!B210)&gt;0,'OSNOVNA PLAČA'!B210,"")</f>
        <v>A201</v>
      </c>
      <c r="H210" s="423"/>
      <c r="I210" s="423">
        <f ca="1">IF(LEN('5'!B216)&gt;0,'5'!L216,"")</f>
        <v>0</v>
      </c>
      <c r="J210" s="424"/>
    </row>
    <row r="211" spans="7:10" ht="23.25" customHeight="1" x14ac:dyDescent="0.25">
      <c r="G211" s="422" t="str">
        <f>+IF(LEN('OSNOVNA PLAČA'!B211)&gt;0,'OSNOVNA PLAČA'!B211,"")</f>
        <v>A202</v>
      </c>
      <c r="H211" s="423"/>
      <c r="I211" s="423">
        <f ca="1">IF(LEN('5'!B217)&gt;0,'5'!L217,"")</f>
        <v>0</v>
      </c>
      <c r="J211" s="424"/>
    </row>
    <row r="212" spans="7:10" ht="23.25" customHeight="1" x14ac:dyDescent="0.25">
      <c r="G212" s="422" t="str">
        <f>+IF(LEN('OSNOVNA PLAČA'!B212)&gt;0,'OSNOVNA PLAČA'!B212,"")</f>
        <v>A203</v>
      </c>
      <c r="H212" s="423"/>
      <c r="I212" s="423">
        <f ca="1">IF(LEN('5'!B218)&gt;0,'5'!L218,"")</f>
        <v>0</v>
      </c>
      <c r="J212" s="424"/>
    </row>
    <row r="213" spans="7:10" ht="23.25" customHeight="1" x14ac:dyDescent="0.25">
      <c r="G213" s="422" t="str">
        <f>+IF(LEN('OSNOVNA PLAČA'!B213)&gt;0,'OSNOVNA PLAČA'!B213,"")</f>
        <v>A204</v>
      </c>
      <c r="H213" s="423"/>
      <c r="I213" s="423">
        <f ca="1">IF(LEN('5'!B219)&gt;0,'5'!L219,"")</f>
        <v>0</v>
      </c>
      <c r="J213" s="424"/>
    </row>
    <row r="214" spans="7:10" ht="23.25" customHeight="1" x14ac:dyDescent="0.25">
      <c r="G214" s="422" t="str">
        <f>+IF(LEN('OSNOVNA PLAČA'!B214)&gt;0,'OSNOVNA PLAČA'!B214,"")</f>
        <v>A205</v>
      </c>
      <c r="H214" s="423"/>
      <c r="I214" s="423">
        <f ca="1">IF(LEN('5'!B220)&gt;0,'5'!L220,"")</f>
        <v>0</v>
      </c>
      <c r="J214" s="424"/>
    </row>
    <row r="215" spans="7:10" ht="23.25" customHeight="1" x14ac:dyDescent="0.25">
      <c r="G215" s="422" t="str">
        <f>+IF(LEN('OSNOVNA PLAČA'!B215)&gt;0,'OSNOVNA PLAČA'!B215,"")</f>
        <v>A206</v>
      </c>
      <c r="H215" s="423"/>
      <c r="I215" s="423">
        <f ca="1">IF(LEN('5'!B221)&gt;0,'5'!L221,"")</f>
        <v>0</v>
      </c>
      <c r="J215" s="424"/>
    </row>
    <row r="216" spans="7:10" ht="23.25" customHeight="1" x14ac:dyDescent="0.25">
      <c r="G216" s="422" t="str">
        <f>+IF(LEN('OSNOVNA PLAČA'!B216)&gt;0,'OSNOVNA PLAČA'!B216,"")</f>
        <v>A207</v>
      </c>
      <c r="H216" s="423"/>
      <c r="I216" s="423">
        <f ca="1">IF(LEN('5'!B222)&gt;0,'5'!L222,"")</f>
        <v>0</v>
      </c>
      <c r="J216" s="424"/>
    </row>
    <row r="217" spans="7:10" ht="23.25" customHeight="1" x14ac:dyDescent="0.25">
      <c r="G217" s="422" t="str">
        <f>+IF(LEN('OSNOVNA PLAČA'!B217)&gt;0,'OSNOVNA PLAČA'!B217,"")</f>
        <v>A208</v>
      </c>
      <c r="H217" s="423"/>
      <c r="I217" s="423">
        <f ca="1">IF(LEN('5'!B223)&gt;0,'5'!L223,"")</f>
        <v>0</v>
      </c>
      <c r="J217" s="424"/>
    </row>
    <row r="218" spans="7:10" ht="23.25" customHeight="1" x14ac:dyDescent="0.25">
      <c r="G218" s="422" t="str">
        <f>+IF(LEN('OSNOVNA PLAČA'!B218)&gt;0,'OSNOVNA PLAČA'!B218,"")</f>
        <v>A209</v>
      </c>
      <c r="H218" s="423"/>
      <c r="I218" s="423">
        <f ca="1">IF(LEN('5'!B224)&gt;0,'5'!L224,"")</f>
        <v>0</v>
      </c>
      <c r="J218" s="424"/>
    </row>
    <row r="219" spans="7:10" ht="23.25" customHeight="1" x14ac:dyDescent="0.25">
      <c r="G219" s="422" t="str">
        <f>+IF(LEN('OSNOVNA PLAČA'!B219)&gt;0,'OSNOVNA PLAČA'!B219,"")</f>
        <v>A210</v>
      </c>
      <c r="H219" s="423"/>
      <c r="I219" s="423">
        <f ca="1">IF(LEN('5'!B225)&gt;0,'5'!L225,"")</f>
        <v>0</v>
      </c>
      <c r="J219" s="424"/>
    </row>
    <row r="220" spans="7:10" ht="23.25" customHeight="1" x14ac:dyDescent="0.25">
      <c r="G220" s="422" t="str">
        <f>+IF(LEN('OSNOVNA PLAČA'!B220)&gt;0,'OSNOVNA PLAČA'!B220,"")</f>
        <v>A211</v>
      </c>
      <c r="H220" s="423"/>
      <c r="I220" s="423">
        <f ca="1">IF(LEN('5'!B226)&gt;0,'5'!L226,"")</f>
        <v>0</v>
      </c>
      <c r="J220" s="424"/>
    </row>
    <row r="221" spans="7:10" ht="23.25" customHeight="1" x14ac:dyDescent="0.25">
      <c r="G221" s="422" t="str">
        <f>+IF(LEN('OSNOVNA PLAČA'!B221)&gt;0,'OSNOVNA PLAČA'!B221,"")</f>
        <v>A212</v>
      </c>
      <c r="H221" s="423"/>
      <c r="I221" s="423">
        <f ca="1">IF(LEN('5'!B227)&gt;0,'5'!L227,"")</f>
        <v>0</v>
      </c>
      <c r="J221" s="424"/>
    </row>
    <row r="222" spans="7:10" ht="23.25" customHeight="1" x14ac:dyDescent="0.25">
      <c r="G222" s="422" t="str">
        <f>+IF(LEN('OSNOVNA PLAČA'!B222)&gt;0,'OSNOVNA PLAČA'!B222,"")</f>
        <v>A213</v>
      </c>
      <c r="H222" s="423"/>
      <c r="I222" s="423">
        <f ca="1">IF(LEN('5'!B228)&gt;0,'5'!L228,"")</f>
        <v>0</v>
      </c>
      <c r="J222" s="424"/>
    </row>
    <row r="223" spans="7:10" ht="23.25" customHeight="1" x14ac:dyDescent="0.25">
      <c r="G223" s="422" t="str">
        <f>+IF(LEN('OSNOVNA PLAČA'!B223)&gt;0,'OSNOVNA PLAČA'!B223,"")</f>
        <v>A214</v>
      </c>
      <c r="H223" s="423"/>
      <c r="I223" s="423">
        <f ca="1">IF(LEN('5'!B229)&gt;0,'5'!L229,"")</f>
        <v>0</v>
      </c>
      <c r="J223" s="424"/>
    </row>
    <row r="224" spans="7:10" ht="23.25" customHeight="1" x14ac:dyDescent="0.25">
      <c r="G224" s="422" t="str">
        <f>+IF(LEN('OSNOVNA PLAČA'!B224)&gt;0,'OSNOVNA PLAČA'!B224,"")</f>
        <v>A215</v>
      </c>
      <c r="H224" s="423"/>
      <c r="I224" s="423">
        <f ca="1">IF(LEN('5'!B230)&gt;0,'5'!L230,"")</f>
        <v>0</v>
      </c>
      <c r="J224" s="424"/>
    </row>
    <row r="225" spans="7:10" ht="23.25" customHeight="1" x14ac:dyDescent="0.25">
      <c r="G225" s="422" t="str">
        <f>+IF(LEN('OSNOVNA PLAČA'!B225)&gt;0,'OSNOVNA PLAČA'!B225,"")</f>
        <v>A216</v>
      </c>
      <c r="H225" s="423"/>
      <c r="I225" s="423">
        <f ca="1">IF(LEN('5'!B231)&gt;0,'5'!L231,"")</f>
        <v>0</v>
      </c>
      <c r="J225" s="424"/>
    </row>
    <row r="226" spans="7:10" ht="23.25" customHeight="1" x14ac:dyDescent="0.25">
      <c r="G226" s="422" t="str">
        <f>+IF(LEN('OSNOVNA PLAČA'!B226)&gt;0,'OSNOVNA PLAČA'!B226,"")</f>
        <v>A217</v>
      </c>
      <c r="H226" s="423"/>
      <c r="I226" s="423">
        <f ca="1">IF(LEN('5'!B232)&gt;0,'5'!L232,"")</f>
        <v>0</v>
      </c>
      <c r="J226" s="424"/>
    </row>
    <row r="227" spans="7:10" ht="23.25" customHeight="1" x14ac:dyDescent="0.25">
      <c r="G227" s="422" t="str">
        <f>+IF(LEN('OSNOVNA PLAČA'!B227)&gt;0,'OSNOVNA PLAČA'!B227,"")</f>
        <v>A218</v>
      </c>
      <c r="H227" s="423"/>
      <c r="I227" s="423">
        <f ca="1">IF(LEN('5'!B233)&gt;0,'5'!L233,"")</f>
        <v>0</v>
      </c>
      <c r="J227" s="424"/>
    </row>
    <row r="228" spans="7:10" ht="23.25" customHeight="1" x14ac:dyDescent="0.25">
      <c r="G228" s="422" t="str">
        <f>+IF(LEN('OSNOVNA PLAČA'!B228)&gt;0,'OSNOVNA PLAČA'!B228,"")</f>
        <v>A219</v>
      </c>
      <c r="H228" s="423"/>
      <c r="I228" s="423">
        <f ca="1">IF(LEN('5'!B234)&gt;0,'5'!L234,"")</f>
        <v>0</v>
      </c>
      <c r="J228" s="424"/>
    </row>
    <row r="229" spans="7:10" ht="23.25" customHeight="1" x14ac:dyDescent="0.25">
      <c r="G229" s="422" t="str">
        <f>+IF(LEN('OSNOVNA PLAČA'!B229)&gt;0,'OSNOVNA PLAČA'!B229,"")</f>
        <v>A220</v>
      </c>
      <c r="H229" s="423"/>
      <c r="I229" s="423">
        <f ca="1">IF(LEN('5'!B235)&gt;0,'5'!L235,"")</f>
        <v>0</v>
      </c>
      <c r="J229" s="424"/>
    </row>
    <row r="230" spans="7:10" ht="23.25" customHeight="1" x14ac:dyDescent="0.25">
      <c r="G230" s="422" t="str">
        <f>+IF(LEN('OSNOVNA PLAČA'!B230)&gt;0,'OSNOVNA PLAČA'!B230,"")</f>
        <v>A221</v>
      </c>
      <c r="H230" s="423"/>
      <c r="I230" s="423">
        <f ca="1">IF(LEN('5'!B236)&gt;0,'5'!L236,"")</f>
        <v>0</v>
      </c>
      <c r="J230" s="424"/>
    </row>
    <row r="231" spans="7:10" ht="23.25" customHeight="1" x14ac:dyDescent="0.25">
      <c r="G231" s="422" t="str">
        <f>+IF(LEN('OSNOVNA PLAČA'!B231)&gt;0,'OSNOVNA PLAČA'!B231,"")</f>
        <v>A222</v>
      </c>
      <c r="H231" s="423"/>
      <c r="I231" s="423">
        <f ca="1">IF(LEN('5'!B237)&gt;0,'5'!L237,"")</f>
        <v>0</v>
      </c>
      <c r="J231" s="424"/>
    </row>
    <row r="232" spans="7:10" ht="23.25" customHeight="1" x14ac:dyDescent="0.25">
      <c r="G232" s="422" t="str">
        <f>+IF(LEN('OSNOVNA PLAČA'!B232)&gt;0,'OSNOVNA PLAČA'!B232,"")</f>
        <v>A223</v>
      </c>
      <c r="H232" s="423"/>
      <c r="I232" s="423">
        <f ca="1">IF(LEN('5'!B238)&gt;0,'5'!L238,"")</f>
        <v>0</v>
      </c>
      <c r="J232" s="424"/>
    </row>
    <row r="233" spans="7:10" ht="23.25" customHeight="1" x14ac:dyDescent="0.25">
      <c r="G233" s="422" t="str">
        <f>+IF(LEN('OSNOVNA PLAČA'!B233)&gt;0,'OSNOVNA PLAČA'!B233,"")</f>
        <v>A224</v>
      </c>
      <c r="H233" s="423"/>
      <c r="I233" s="423">
        <f ca="1">IF(LEN('5'!B239)&gt;0,'5'!L239,"")</f>
        <v>0</v>
      </c>
      <c r="J233" s="424"/>
    </row>
    <row r="234" spans="7:10" ht="23.25" customHeight="1" x14ac:dyDescent="0.25">
      <c r="G234" s="422" t="str">
        <f>+IF(LEN('OSNOVNA PLAČA'!B234)&gt;0,'OSNOVNA PLAČA'!B234,"")</f>
        <v>A225</v>
      </c>
      <c r="H234" s="423"/>
      <c r="I234" s="423">
        <f ca="1">IF(LEN('5'!B240)&gt;0,'5'!L240,"")</f>
        <v>0</v>
      </c>
      <c r="J234" s="424"/>
    </row>
    <row r="235" spans="7:10" ht="23.25" customHeight="1" x14ac:dyDescent="0.25">
      <c r="G235" s="422" t="str">
        <f>+IF(LEN('OSNOVNA PLAČA'!B235)&gt;0,'OSNOVNA PLAČA'!B235,"")</f>
        <v>A226</v>
      </c>
      <c r="H235" s="423"/>
      <c r="I235" s="423">
        <f ca="1">IF(LEN('5'!B241)&gt;0,'5'!L241,"")</f>
        <v>0</v>
      </c>
      <c r="J235" s="424"/>
    </row>
    <row r="236" spans="7:10" ht="23.25" customHeight="1" x14ac:dyDescent="0.25">
      <c r="G236" s="422" t="str">
        <f>+IF(LEN('OSNOVNA PLAČA'!B236)&gt;0,'OSNOVNA PLAČA'!B236,"")</f>
        <v>A227</v>
      </c>
      <c r="H236" s="423"/>
      <c r="I236" s="423">
        <f ca="1">IF(LEN('5'!B242)&gt;0,'5'!L242,"")</f>
        <v>0</v>
      </c>
      <c r="J236" s="424"/>
    </row>
    <row r="237" spans="7:10" ht="23.25" customHeight="1" x14ac:dyDescent="0.25">
      <c r="G237" s="422" t="str">
        <f>+IF(LEN('OSNOVNA PLAČA'!B237)&gt;0,'OSNOVNA PLAČA'!B237,"")</f>
        <v>A228</v>
      </c>
      <c r="H237" s="423"/>
      <c r="I237" s="423">
        <f ca="1">IF(LEN('5'!B243)&gt;0,'5'!L243,"")</f>
        <v>0</v>
      </c>
      <c r="J237" s="424"/>
    </row>
    <row r="238" spans="7:10" ht="23.25" customHeight="1" x14ac:dyDescent="0.25">
      <c r="G238" s="422" t="str">
        <f>+IF(LEN('OSNOVNA PLAČA'!B238)&gt;0,'OSNOVNA PLAČA'!B238,"")</f>
        <v>A229</v>
      </c>
      <c r="H238" s="423"/>
      <c r="I238" s="423">
        <f ca="1">IF(LEN('5'!B244)&gt;0,'5'!L244,"")</f>
        <v>0</v>
      </c>
      <c r="J238" s="424"/>
    </row>
    <row r="239" spans="7:10" ht="23.25" customHeight="1" x14ac:dyDescent="0.25">
      <c r="G239" s="422" t="str">
        <f>+IF(LEN('OSNOVNA PLAČA'!B239)&gt;0,'OSNOVNA PLAČA'!B239,"")</f>
        <v>A230</v>
      </c>
      <c r="H239" s="423"/>
      <c r="I239" s="423">
        <f ca="1">IF(LEN('5'!B245)&gt;0,'5'!L245,"")</f>
        <v>0</v>
      </c>
      <c r="J239" s="424"/>
    </row>
    <row r="240" spans="7:10" ht="23.25" customHeight="1" x14ac:dyDescent="0.25">
      <c r="G240" s="422" t="str">
        <f>+IF(LEN('OSNOVNA PLAČA'!B240)&gt;0,'OSNOVNA PLAČA'!B240,"")</f>
        <v>A231</v>
      </c>
      <c r="H240" s="423"/>
      <c r="I240" s="423">
        <f ca="1">IF(LEN('5'!B246)&gt;0,'5'!L246,"")</f>
        <v>0</v>
      </c>
      <c r="J240" s="424"/>
    </row>
    <row r="241" spans="7:10" ht="23.25" customHeight="1" x14ac:dyDescent="0.25">
      <c r="G241" s="422" t="str">
        <f>+IF(LEN('OSNOVNA PLAČA'!B241)&gt;0,'OSNOVNA PLAČA'!B241,"")</f>
        <v>A232</v>
      </c>
      <c r="H241" s="423"/>
      <c r="I241" s="423">
        <f ca="1">IF(LEN('5'!B247)&gt;0,'5'!L247,"")</f>
        <v>0</v>
      </c>
      <c r="J241" s="424"/>
    </row>
    <row r="242" spans="7:10" ht="23.25" customHeight="1" x14ac:dyDescent="0.25">
      <c r="G242" s="422" t="str">
        <f>+IF(LEN('OSNOVNA PLAČA'!B242)&gt;0,'OSNOVNA PLAČA'!B242,"")</f>
        <v>A233</v>
      </c>
      <c r="H242" s="423"/>
      <c r="I242" s="423">
        <f ca="1">IF(LEN('5'!B248)&gt;0,'5'!L248,"")</f>
        <v>0</v>
      </c>
      <c r="J242" s="424"/>
    </row>
    <row r="243" spans="7:10" ht="23.25" customHeight="1" x14ac:dyDescent="0.25">
      <c r="G243" s="422" t="str">
        <f>+IF(LEN('OSNOVNA PLAČA'!B243)&gt;0,'OSNOVNA PLAČA'!B243,"")</f>
        <v>A234</v>
      </c>
      <c r="H243" s="423"/>
      <c r="I243" s="423">
        <f ca="1">IF(LEN('5'!B249)&gt;0,'5'!L249,"")</f>
        <v>0</v>
      </c>
      <c r="J243" s="424"/>
    </row>
    <row r="244" spans="7:10" ht="23.25" customHeight="1" x14ac:dyDescent="0.25">
      <c r="G244" s="422" t="str">
        <f>+IF(LEN('OSNOVNA PLAČA'!B244)&gt;0,'OSNOVNA PLAČA'!B244,"")</f>
        <v>A235</v>
      </c>
      <c r="H244" s="423"/>
      <c r="I244" s="423">
        <f ca="1">IF(LEN('5'!B250)&gt;0,'5'!L250,"")</f>
        <v>0</v>
      </c>
      <c r="J244" s="424"/>
    </row>
    <row r="245" spans="7:10" ht="23.25" customHeight="1" x14ac:dyDescent="0.25">
      <c r="G245" s="422" t="str">
        <f>+IF(LEN('OSNOVNA PLAČA'!B245)&gt;0,'OSNOVNA PLAČA'!B245,"")</f>
        <v>A236</v>
      </c>
      <c r="H245" s="423"/>
      <c r="I245" s="423">
        <f ca="1">IF(LEN('5'!B251)&gt;0,'5'!L251,"")</f>
        <v>0</v>
      </c>
      <c r="J245" s="424"/>
    </row>
    <row r="246" spans="7:10" ht="23.25" customHeight="1" x14ac:dyDescent="0.25">
      <c r="G246" s="422" t="str">
        <f>+IF(LEN('OSNOVNA PLAČA'!B246)&gt;0,'OSNOVNA PLAČA'!B246,"")</f>
        <v>A237</v>
      </c>
      <c r="H246" s="423"/>
      <c r="I246" s="423">
        <f ca="1">IF(LEN('5'!B252)&gt;0,'5'!L252,"")</f>
        <v>0</v>
      </c>
      <c r="J246" s="424"/>
    </row>
    <row r="247" spans="7:10" ht="23.25" customHeight="1" x14ac:dyDescent="0.25">
      <c r="G247" s="422" t="str">
        <f>+IF(LEN('OSNOVNA PLAČA'!B247)&gt;0,'OSNOVNA PLAČA'!B247,"")</f>
        <v>A238</v>
      </c>
      <c r="H247" s="423"/>
      <c r="I247" s="423">
        <f ca="1">IF(LEN('5'!B253)&gt;0,'5'!L253,"")</f>
        <v>0</v>
      </c>
      <c r="J247" s="424"/>
    </row>
    <row r="248" spans="7:10" ht="23.25" customHeight="1" x14ac:dyDescent="0.25">
      <c r="G248" s="422" t="str">
        <f>+IF(LEN('OSNOVNA PLAČA'!B248)&gt;0,'OSNOVNA PLAČA'!B248,"")</f>
        <v>A239</v>
      </c>
      <c r="H248" s="423"/>
      <c r="I248" s="423">
        <f ca="1">IF(LEN('5'!B254)&gt;0,'5'!L254,"")</f>
        <v>0</v>
      </c>
      <c r="J248" s="424"/>
    </row>
    <row r="249" spans="7:10" ht="23.25" customHeight="1" x14ac:dyDescent="0.25">
      <c r="G249" s="422" t="str">
        <f>+IF(LEN('OSNOVNA PLAČA'!B249)&gt;0,'OSNOVNA PLAČA'!B249,"")</f>
        <v>A240</v>
      </c>
      <c r="H249" s="423"/>
      <c r="I249" s="423">
        <f ca="1">IF(LEN('5'!B255)&gt;0,'5'!L255,"")</f>
        <v>0</v>
      </c>
      <c r="J249" s="424"/>
    </row>
    <row r="250" spans="7:10" ht="23.25" customHeight="1" x14ac:dyDescent="0.25">
      <c r="G250" s="422" t="str">
        <f>+IF(LEN('OSNOVNA PLAČA'!B250)&gt;0,'OSNOVNA PLAČA'!B250,"")</f>
        <v>A241</v>
      </c>
      <c r="H250" s="423"/>
      <c r="I250" s="423">
        <f ca="1">IF(LEN('5'!B256)&gt;0,'5'!L256,"")</f>
        <v>0</v>
      </c>
      <c r="J250" s="424"/>
    </row>
    <row r="251" spans="7:10" ht="23.25" customHeight="1" x14ac:dyDescent="0.25">
      <c r="G251" s="422" t="str">
        <f>+IF(LEN('OSNOVNA PLAČA'!B251)&gt;0,'OSNOVNA PLAČA'!B251,"")</f>
        <v>A242</v>
      </c>
      <c r="H251" s="423"/>
      <c r="I251" s="423">
        <f ca="1">IF(LEN('5'!B257)&gt;0,'5'!L257,"")</f>
        <v>0</v>
      </c>
      <c r="J251" s="424"/>
    </row>
    <row r="252" spans="7:10" ht="23.25" customHeight="1" x14ac:dyDescent="0.25">
      <c r="G252" s="422" t="str">
        <f>+IF(LEN('OSNOVNA PLAČA'!B252)&gt;0,'OSNOVNA PLAČA'!B252,"")</f>
        <v>A243</v>
      </c>
      <c r="H252" s="423"/>
      <c r="I252" s="423">
        <f ca="1">IF(LEN('5'!B258)&gt;0,'5'!L258,"")</f>
        <v>0</v>
      </c>
      <c r="J252" s="424"/>
    </row>
    <row r="253" spans="7:10" ht="23.25" customHeight="1" x14ac:dyDescent="0.25">
      <c r="G253" s="422" t="str">
        <f>+IF(LEN('OSNOVNA PLAČA'!B253)&gt;0,'OSNOVNA PLAČA'!B253,"")</f>
        <v>A244</v>
      </c>
      <c r="H253" s="423"/>
      <c r="I253" s="423">
        <f ca="1">IF(LEN('5'!B259)&gt;0,'5'!L259,"")</f>
        <v>0</v>
      </c>
      <c r="J253" s="424"/>
    </row>
    <row r="254" spans="7:10" ht="23.25" customHeight="1" x14ac:dyDescent="0.25">
      <c r="G254" s="422" t="str">
        <f>+IF(LEN('OSNOVNA PLAČA'!B254)&gt;0,'OSNOVNA PLAČA'!B254,"")</f>
        <v>A245</v>
      </c>
      <c r="H254" s="423"/>
      <c r="I254" s="423">
        <f ca="1">IF(LEN('5'!B260)&gt;0,'5'!L260,"")</f>
        <v>0</v>
      </c>
      <c r="J254" s="424"/>
    </row>
    <row r="255" spans="7:10" ht="23.25" customHeight="1" x14ac:dyDescent="0.25">
      <c r="G255" s="422" t="str">
        <f>+IF(LEN('OSNOVNA PLAČA'!B255)&gt;0,'OSNOVNA PLAČA'!B255,"")</f>
        <v>A246</v>
      </c>
      <c r="H255" s="423"/>
      <c r="I255" s="423">
        <f ca="1">IF(LEN('5'!B261)&gt;0,'5'!L261,"")</f>
        <v>0</v>
      </c>
      <c r="J255" s="424"/>
    </row>
    <row r="256" spans="7:10" ht="23.25" customHeight="1" x14ac:dyDescent="0.25">
      <c r="G256" s="422" t="str">
        <f>+IF(LEN('OSNOVNA PLAČA'!B256)&gt;0,'OSNOVNA PLAČA'!B256,"")</f>
        <v>A247</v>
      </c>
      <c r="H256" s="423"/>
      <c r="I256" s="423">
        <f ca="1">IF(LEN('5'!B262)&gt;0,'5'!L262,"")</f>
        <v>0</v>
      </c>
      <c r="J256" s="424"/>
    </row>
    <row r="257" spans="7:10" ht="23.25" customHeight="1" x14ac:dyDescent="0.25">
      <c r="G257" s="422" t="str">
        <f>+IF(LEN('OSNOVNA PLAČA'!B257)&gt;0,'OSNOVNA PLAČA'!B257,"")</f>
        <v>A248</v>
      </c>
      <c r="H257" s="423"/>
      <c r="I257" s="423">
        <f ca="1">IF(LEN('5'!B263)&gt;0,'5'!L263,"")</f>
        <v>0</v>
      </c>
      <c r="J257" s="424"/>
    </row>
    <row r="258" spans="7:10" ht="23.25" customHeight="1" x14ac:dyDescent="0.25">
      <c r="G258" s="422" t="str">
        <f>+IF(LEN('OSNOVNA PLAČA'!B258)&gt;0,'OSNOVNA PLAČA'!B258,"")</f>
        <v>A249</v>
      </c>
      <c r="H258" s="423"/>
      <c r="I258" s="423">
        <f ca="1">IF(LEN('5'!B264)&gt;0,'5'!L264,"")</f>
        <v>0</v>
      </c>
      <c r="J258" s="424"/>
    </row>
    <row r="259" spans="7:10" ht="23.25" customHeight="1" thickBot="1" x14ac:dyDescent="0.3">
      <c r="G259" s="431" t="str">
        <f>+IF(LEN('OSNOVNA PLAČA'!B259)&gt;0,'OSNOVNA PLAČA'!B259,"")</f>
        <v>A250</v>
      </c>
      <c r="H259" s="432"/>
      <c r="I259" s="432">
        <f ca="1">IF(LEN('5'!B265)&gt;0,'5'!L265,"")</f>
        <v>0</v>
      </c>
      <c r="J259" s="433"/>
    </row>
  </sheetData>
  <mergeCells count="502">
    <mergeCell ref="G258:H258"/>
    <mergeCell ref="I258:J258"/>
    <mergeCell ref="G259:H259"/>
    <mergeCell ref="I259:J259"/>
    <mergeCell ref="G255:H255"/>
    <mergeCell ref="I255:J255"/>
    <mergeCell ref="G256:H256"/>
    <mergeCell ref="I256:J256"/>
    <mergeCell ref="G257:H257"/>
    <mergeCell ref="I257:J257"/>
    <mergeCell ref="G252:H252"/>
    <mergeCell ref="I252:J252"/>
    <mergeCell ref="G253:H253"/>
    <mergeCell ref="I253:J253"/>
    <mergeCell ref="G254:H254"/>
    <mergeCell ref="I254:J254"/>
    <mergeCell ref="G249:H249"/>
    <mergeCell ref="I249:J249"/>
    <mergeCell ref="G250:H250"/>
    <mergeCell ref="I250:J250"/>
    <mergeCell ref="G251:H251"/>
    <mergeCell ref="I251:J251"/>
    <mergeCell ref="G246:H246"/>
    <mergeCell ref="I246:J246"/>
    <mergeCell ref="G247:H247"/>
    <mergeCell ref="I247:J247"/>
    <mergeCell ref="G248:H248"/>
    <mergeCell ref="I248:J248"/>
    <mergeCell ref="G243:H243"/>
    <mergeCell ref="I243:J243"/>
    <mergeCell ref="G244:H244"/>
    <mergeCell ref="I244:J244"/>
    <mergeCell ref="G245:H245"/>
    <mergeCell ref="I245:J245"/>
    <mergeCell ref="G240:H240"/>
    <mergeCell ref="I240:J240"/>
    <mergeCell ref="G241:H241"/>
    <mergeCell ref="I241:J241"/>
    <mergeCell ref="G242:H242"/>
    <mergeCell ref="I242:J242"/>
    <mergeCell ref="G237:H237"/>
    <mergeCell ref="I237:J237"/>
    <mergeCell ref="G238:H238"/>
    <mergeCell ref="I238:J238"/>
    <mergeCell ref="G239:H239"/>
    <mergeCell ref="I239:J239"/>
    <mergeCell ref="G234:H234"/>
    <mergeCell ref="I234:J234"/>
    <mergeCell ref="G235:H235"/>
    <mergeCell ref="I235:J235"/>
    <mergeCell ref="G236:H236"/>
    <mergeCell ref="I236:J236"/>
    <mergeCell ref="G231:H231"/>
    <mergeCell ref="I231:J231"/>
    <mergeCell ref="G232:H232"/>
    <mergeCell ref="I232:J232"/>
    <mergeCell ref="G233:H233"/>
    <mergeCell ref="I233:J233"/>
    <mergeCell ref="G228:H228"/>
    <mergeCell ref="I228:J228"/>
    <mergeCell ref="G229:H229"/>
    <mergeCell ref="I229:J229"/>
    <mergeCell ref="G230:H230"/>
    <mergeCell ref="I230:J230"/>
    <mergeCell ref="G225:H225"/>
    <mergeCell ref="I225:J225"/>
    <mergeCell ref="G226:H226"/>
    <mergeCell ref="I226:J226"/>
    <mergeCell ref="G227:H227"/>
    <mergeCell ref="I227:J227"/>
    <mergeCell ref="G222:H222"/>
    <mergeCell ref="I222:J222"/>
    <mergeCell ref="G223:H223"/>
    <mergeCell ref="I223:J223"/>
    <mergeCell ref="G224:H224"/>
    <mergeCell ref="I224:J224"/>
    <mergeCell ref="G219:H219"/>
    <mergeCell ref="I219:J219"/>
    <mergeCell ref="G220:H220"/>
    <mergeCell ref="I220:J220"/>
    <mergeCell ref="G221:H221"/>
    <mergeCell ref="I221:J221"/>
    <mergeCell ref="G216:H216"/>
    <mergeCell ref="I216:J216"/>
    <mergeCell ref="G217:H217"/>
    <mergeCell ref="I217:J217"/>
    <mergeCell ref="G218:H218"/>
    <mergeCell ref="I218:J218"/>
    <mergeCell ref="G213:H213"/>
    <mergeCell ref="I213:J213"/>
    <mergeCell ref="G214:H214"/>
    <mergeCell ref="I214:J214"/>
    <mergeCell ref="G215:H215"/>
    <mergeCell ref="I215:J215"/>
    <mergeCell ref="G210:H210"/>
    <mergeCell ref="I210:J210"/>
    <mergeCell ref="G211:H211"/>
    <mergeCell ref="I211:J211"/>
    <mergeCell ref="G212:H212"/>
    <mergeCell ref="I212:J212"/>
    <mergeCell ref="G207:H207"/>
    <mergeCell ref="I207:J207"/>
    <mergeCell ref="G208:H208"/>
    <mergeCell ref="I208:J208"/>
    <mergeCell ref="G209:H209"/>
    <mergeCell ref="I209:J209"/>
    <mergeCell ref="G204:H204"/>
    <mergeCell ref="I204:J204"/>
    <mergeCell ref="G205:H205"/>
    <mergeCell ref="I205:J205"/>
    <mergeCell ref="G206:H206"/>
    <mergeCell ref="I206:J206"/>
    <mergeCell ref="G201:H201"/>
    <mergeCell ref="I201:J201"/>
    <mergeCell ref="G202:H202"/>
    <mergeCell ref="I202:J202"/>
    <mergeCell ref="G203:H203"/>
    <mergeCell ref="I203:J203"/>
    <mergeCell ref="G198:H198"/>
    <mergeCell ref="I198:J198"/>
    <mergeCell ref="G199:H199"/>
    <mergeCell ref="I199:J199"/>
    <mergeCell ref="G200:H200"/>
    <mergeCell ref="I200:J200"/>
    <mergeCell ref="G195:H195"/>
    <mergeCell ref="I195:J195"/>
    <mergeCell ref="G196:H196"/>
    <mergeCell ref="I196:J196"/>
    <mergeCell ref="G197:H197"/>
    <mergeCell ref="I197:J197"/>
    <mergeCell ref="G192:H192"/>
    <mergeCell ref="I192:J192"/>
    <mergeCell ref="G193:H193"/>
    <mergeCell ref="I193:J193"/>
    <mergeCell ref="G194:H194"/>
    <mergeCell ref="I194:J194"/>
    <mergeCell ref="G189:H189"/>
    <mergeCell ref="I189:J189"/>
    <mergeCell ref="G190:H190"/>
    <mergeCell ref="I190:J190"/>
    <mergeCell ref="G191:H191"/>
    <mergeCell ref="I191:J191"/>
    <mergeCell ref="G186:H186"/>
    <mergeCell ref="I186:J186"/>
    <mergeCell ref="G187:H187"/>
    <mergeCell ref="I187:J187"/>
    <mergeCell ref="G188:H188"/>
    <mergeCell ref="I188:J188"/>
    <mergeCell ref="G183:H183"/>
    <mergeCell ref="I183:J183"/>
    <mergeCell ref="G184:H184"/>
    <mergeCell ref="I184:J184"/>
    <mergeCell ref="G185:H185"/>
    <mergeCell ref="I185:J185"/>
    <mergeCell ref="G180:H180"/>
    <mergeCell ref="I180:J180"/>
    <mergeCell ref="G181:H181"/>
    <mergeCell ref="I181:J181"/>
    <mergeCell ref="G182:H182"/>
    <mergeCell ref="I182:J182"/>
    <mergeCell ref="G177:H177"/>
    <mergeCell ref="I177:J177"/>
    <mergeCell ref="G178:H178"/>
    <mergeCell ref="I178:J178"/>
    <mergeCell ref="G179:H179"/>
    <mergeCell ref="I179:J179"/>
    <mergeCell ref="G174:H174"/>
    <mergeCell ref="I174:J174"/>
    <mergeCell ref="G175:H175"/>
    <mergeCell ref="I175:J175"/>
    <mergeCell ref="G176:H176"/>
    <mergeCell ref="I176:J176"/>
    <mergeCell ref="G171:H171"/>
    <mergeCell ref="I171:J171"/>
    <mergeCell ref="G172:H172"/>
    <mergeCell ref="I172:J172"/>
    <mergeCell ref="G173:H173"/>
    <mergeCell ref="I173:J173"/>
    <mergeCell ref="G168:H168"/>
    <mergeCell ref="I168:J168"/>
    <mergeCell ref="G169:H169"/>
    <mergeCell ref="I169:J169"/>
    <mergeCell ref="G170:H170"/>
    <mergeCell ref="I170:J170"/>
    <mergeCell ref="G165:H165"/>
    <mergeCell ref="I165:J165"/>
    <mergeCell ref="G166:H166"/>
    <mergeCell ref="I166:J166"/>
    <mergeCell ref="G167:H167"/>
    <mergeCell ref="I167:J167"/>
    <mergeCell ref="G162:H162"/>
    <mergeCell ref="I162:J162"/>
    <mergeCell ref="G163:H163"/>
    <mergeCell ref="I163:J163"/>
    <mergeCell ref="G164:H164"/>
    <mergeCell ref="I164:J164"/>
    <mergeCell ref="G159:H159"/>
    <mergeCell ref="I159:J159"/>
    <mergeCell ref="G160:H160"/>
    <mergeCell ref="I160:J160"/>
    <mergeCell ref="G161:H161"/>
    <mergeCell ref="I161:J161"/>
    <mergeCell ref="G156:H156"/>
    <mergeCell ref="I156:J156"/>
    <mergeCell ref="G157:H157"/>
    <mergeCell ref="I157:J157"/>
    <mergeCell ref="G158:H158"/>
    <mergeCell ref="I158:J158"/>
    <mergeCell ref="G153:H153"/>
    <mergeCell ref="I153:J153"/>
    <mergeCell ref="G154:H154"/>
    <mergeCell ref="I154:J154"/>
    <mergeCell ref="G155:H155"/>
    <mergeCell ref="I155:J155"/>
    <mergeCell ref="G150:H150"/>
    <mergeCell ref="I150:J150"/>
    <mergeCell ref="G151:H151"/>
    <mergeCell ref="I151:J151"/>
    <mergeCell ref="G152:H152"/>
    <mergeCell ref="I152:J152"/>
    <mergeCell ref="G147:H147"/>
    <mergeCell ref="I147:J147"/>
    <mergeCell ref="G148:H148"/>
    <mergeCell ref="I148:J148"/>
    <mergeCell ref="G149:H149"/>
    <mergeCell ref="I149:J149"/>
    <mergeCell ref="G144:H144"/>
    <mergeCell ref="I144:J144"/>
    <mergeCell ref="G145:H145"/>
    <mergeCell ref="I145:J145"/>
    <mergeCell ref="G146:H146"/>
    <mergeCell ref="I146:J146"/>
    <mergeCell ref="G141:H141"/>
    <mergeCell ref="I141:J141"/>
    <mergeCell ref="G142:H142"/>
    <mergeCell ref="I142:J142"/>
    <mergeCell ref="G143:H143"/>
    <mergeCell ref="I143:J143"/>
    <mergeCell ref="G138:H138"/>
    <mergeCell ref="I138:J138"/>
    <mergeCell ref="G139:H139"/>
    <mergeCell ref="I139:J139"/>
    <mergeCell ref="G140:H140"/>
    <mergeCell ref="I140:J140"/>
    <mergeCell ref="G135:H135"/>
    <mergeCell ref="I135:J135"/>
    <mergeCell ref="G136:H136"/>
    <mergeCell ref="I136:J136"/>
    <mergeCell ref="G137:H137"/>
    <mergeCell ref="I137:J137"/>
    <mergeCell ref="G132:H132"/>
    <mergeCell ref="I132:J132"/>
    <mergeCell ref="G133:H133"/>
    <mergeCell ref="I133:J133"/>
    <mergeCell ref="G134:H134"/>
    <mergeCell ref="I134:J134"/>
    <mergeCell ref="G129:H129"/>
    <mergeCell ref="I129:J129"/>
    <mergeCell ref="G130:H130"/>
    <mergeCell ref="I130:J130"/>
    <mergeCell ref="G131:H131"/>
    <mergeCell ref="I131:J131"/>
    <mergeCell ref="G126:H126"/>
    <mergeCell ref="I126:J126"/>
    <mergeCell ref="G127:H127"/>
    <mergeCell ref="I127:J127"/>
    <mergeCell ref="G128:H128"/>
    <mergeCell ref="I128:J128"/>
    <mergeCell ref="G123:H123"/>
    <mergeCell ref="I123:J123"/>
    <mergeCell ref="G124:H124"/>
    <mergeCell ref="I124:J124"/>
    <mergeCell ref="G125:H125"/>
    <mergeCell ref="I125:J125"/>
    <mergeCell ref="G120:H120"/>
    <mergeCell ref="I120:J120"/>
    <mergeCell ref="G121:H121"/>
    <mergeCell ref="I121:J121"/>
    <mergeCell ref="G122:H122"/>
    <mergeCell ref="I122:J122"/>
    <mergeCell ref="G117:H117"/>
    <mergeCell ref="I117:J117"/>
    <mergeCell ref="G118:H118"/>
    <mergeCell ref="I118:J118"/>
    <mergeCell ref="G119:H119"/>
    <mergeCell ref="I119:J119"/>
    <mergeCell ref="G114:H114"/>
    <mergeCell ref="I114:J114"/>
    <mergeCell ref="G115:H115"/>
    <mergeCell ref="I115:J115"/>
    <mergeCell ref="G116:H116"/>
    <mergeCell ref="I116:J116"/>
    <mergeCell ref="G111:H111"/>
    <mergeCell ref="I111:J111"/>
    <mergeCell ref="G112:H112"/>
    <mergeCell ref="I112:J112"/>
    <mergeCell ref="G113:H113"/>
    <mergeCell ref="I113:J113"/>
    <mergeCell ref="G108:H108"/>
    <mergeCell ref="I108:J108"/>
    <mergeCell ref="G109:H109"/>
    <mergeCell ref="I109:J109"/>
    <mergeCell ref="G110:H110"/>
    <mergeCell ref="I110:J110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99:H99"/>
    <mergeCell ref="I99:J99"/>
    <mergeCell ref="G100:H100"/>
    <mergeCell ref="I100:J100"/>
    <mergeCell ref="G101:H101"/>
    <mergeCell ref="I101:J101"/>
    <mergeCell ref="G96:H96"/>
    <mergeCell ref="I96:J96"/>
    <mergeCell ref="G97:H97"/>
    <mergeCell ref="I97:J97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81:H81"/>
    <mergeCell ref="I81:J81"/>
    <mergeCell ref="G82:H82"/>
    <mergeCell ref="I82:J82"/>
    <mergeCell ref="G83:H83"/>
    <mergeCell ref="I83:J83"/>
    <mergeCell ref="G78:H78"/>
    <mergeCell ref="I78:J78"/>
    <mergeCell ref="G79:H79"/>
    <mergeCell ref="I79:J79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63:H63"/>
    <mergeCell ref="I63:J63"/>
    <mergeCell ref="G64:H64"/>
    <mergeCell ref="I64:J64"/>
    <mergeCell ref="G65:H65"/>
    <mergeCell ref="I65:J65"/>
    <mergeCell ref="G60:H60"/>
    <mergeCell ref="I60:J60"/>
    <mergeCell ref="G61:H61"/>
    <mergeCell ref="I61:J61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45:H45"/>
    <mergeCell ref="I45:J45"/>
    <mergeCell ref="G46:H46"/>
    <mergeCell ref="I46:J46"/>
    <mergeCell ref="G47:H47"/>
    <mergeCell ref="I47:J47"/>
    <mergeCell ref="G42:H42"/>
    <mergeCell ref="I42:J42"/>
    <mergeCell ref="G43:H43"/>
    <mergeCell ref="I43:J43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27:H27"/>
    <mergeCell ref="I27:J27"/>
    <mergeCell ref="G28:H28"/>
    <mergeCell ref="I28:J28"/>
    <mergeCell ref="G29:H29"/>
    <mergeCell ref="I29:J29"/>
    <mergeCell ref="G24:H24"/>
    <mergeCell ref="I24:J24"/>
    <mergeCell ref="G25:H25"/>
    <mergeCell ref="I25:J25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9:H9"/>
    <mergeCell ref="I9:J9"/>
    <mergeCell ref="G10:H10"/>
    <mergeCell ref="I10:J10"/>
    <mergeCell ref="G11:H11"/>
    <mergeCell ref="I11:J1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A900A-6B9F-4F06-8DE0-52966BC89587}">
  <dimension ref="G1:J259"/>
  <sheetViews>
    <sheetView workbookViewId="0">
      <selection activeCell="G9" sqref="G9:H9"/>
    </sheetView>
  </sheetViews>
  <sheetFormatPr defaultRowHeight="13.2" x14ac:dyDescent="0.25"/>
  <cols>
    <col min="1" max="5" width="2.6640625" customWidth="1"/>
    <col min="8" max="8" width="41.109375" customWidth="1"/>
    <col min="9" max="9" width="25.5546875" customWidth="1"/>
    <col min="10" max="10" width="39.109375" customWidth="1"/>
  </cols>
  <sheetData>
    <row r="1" spans="7:10" ht="8.25" customHeight="1" x14ac:dyDescent="0.25"/>
    <row r="2" spans="7:10" ht="8.25" customHeight="1" x14ac:dyDescent="0.25"/>
    <row r="3" spans="7:10" ht="8.25" customHeight="1" x14ac:dyDescent="0.25"/>
    <row r="4" spans="7:10" ht="8.25" customHeight="1" x14ac:dyDescent="0.25"/>
    <row r="5" spans="7:10" ht="8.25" customHeight="1" x14ac:dyDescent="0.25"/>
    <row r="6" spans="7:10" ht="23.25" customHeight="1" x14ac:dyDescent="0.25">
      <c r="G6" s="237" t="s">
        <v>399</v>
      </c>
    </row>
    <row r="8" spans="7:10" ht="23.25" customHeight="1" thickBot="1" x14ac:dyDescent="0.3">
      <c r="G8" s="237" t="str">
        <f>"OBDOBJE: junij " &amp; 'OSNOVNA PLAČA'!D5</f>
        <v>OBDOBJE: junij 2024</v>
      </c>
    </row>
    <row r="9" spans="7:10" ht="23.25" customHeight="1" thickBot="1" x14ac:dyDescent="0.3">
      <c r="G9" s="425" t="s">
        <v>2</v>
      </c>
      <c r="H9" s="426"/>
      <c r="I9" s="426" t="s">
        <v>400</v>
      </c>
      <c r="J9" s="427"/>
    </row>
    <row r="10" spans="7:10" ht="23.25" customHeight="1" x14ac:dyDescent="0.25">
      <c r="G10" s="428" t="str">
        <f>+IF(LEN('OSNOVNA PLAČA'!B10)&gt;0,'OSNOVNA PLAČA'!B10,"")</f>
        <v>A1</v>
      </c>
      <c r="H10" s="429"/>
      <c r="I10" s="429">
        <f ca="1">IF(LEN('6'!B16)&gt;0,'6'!L16,"")</f>
        <v>3</v>
      </c>
      <c r="J10" s="430"/>
    </row>
    <row r="11" spans="7:10" ht="23.25" customHeight="1" x14ac:dyDescent="0.25">
      <c r="G11" s="422" t="str">
        <f>+IF(LEN('OSNOVNA PLAČA'!B11)&gt;0,'OSNOVNA PLAČA'!B11,"")</f>
        <v>A2</v>
      </c>
      <c r="H11" s="423"/>
      <c r="I11" s="423">
        <f ca="1">IF(LEN('6'!B17)&gt;0,'6'!L17,"")</f>
        <v>0</v>
      </c>
      <c r="J11" s="424"/>
    </row>
    <row r="12" spans="7:10" ht="23.25" customHeight="1" x14ac:dyDescent="0.25">
      <c r="G12" s="422" t="str">
        <f>+IF(LEN('OSNOVNA PLAČA'!B12)&gt;0,'OSNOVNA PLAČA'!B12,"")</f>
        <v>A3</v>
      </c>
      <c r="H12" s="423"/>
      <c r="I12" s="423">
        <f ca="1">IF(LEN('6'!B18)&gt;0,'6'!L18,"")</f>
        <v>2</v>
      </c>
      <c r="J12" s="424"/>
    </row>
    <row r="13" spans="7:10" ht="23.25" customHeight="1" x14ac:dyDescent="0.25">
      <c r="G13" s="422" t="str">
        <f>+IF(LEN('OSNOVNA PLAČA'!B13)&gt;0,'OSNOVNA PLAČA'!B13,"")</f>
        <v>A4</v>
      </c>
      <c r="H13" s="423"/>
      <c r="I13" s="423">
        <f ca="1">IF(LEN('6'!B19)&gt;0,'6'!L19,"")</f>
        <v>0</v>
      </c>
      <c r="J13" s="424"/>
    </row>
    <row r="14" spans="7:10" ht="23.25" customHeight="1" x14ac:dyDescent="0.25">
      <c r="G14" s="422" t="str">
        <f>+IF(LEN('OSNOVNA PLAČA'!B14)&gt;0,'OSNOVNA PLAČA'!B14,"")</f>
        <v>A5</v>
      </c>
      <c r="H14" s="423"/>
      <c r="I14" s="423">
        <f ca="1">IF(LEN('6'!B20)&gt;0,'6'!L20,"")</f>
        <v>0</v>
      </c>
      <c r="J14" s="424"/>
    </row>
    <row r="15" spans="7:10" ht="23.25" customHeight="1" x14ac:dyDescent="0.25">
      <c r="G15" s="422" t="str">
        <f>+IF(LEN('OSNOVNA PLAČA'!B15)&gt;0,'OSNOVNA PLAČA'!B15,"")</f>
        <v>A6</v>
      </c>
      <c r="H15" s="423"/>
      <c r="I15" s="423">
        <f ca="1">IF(LEN('6'!B21)&gt;0,'6'!L21,"")</f>
        <v>0</v>
      </c>
      <c r="J15" s="424"/>
    </row>
    <row r="16" spans="7:10" ht="23.25" customHeight="1" x14ac:dyDescent="0.25">
      <c r="G16" s="422" t="str">
        <f>+IF(LEN('OSNOVNA PLAČA'!B16)&gt;0,'OSNOVNA PLAČA'!B16,"")</f>
        <v>A7</v>
      </c>
      <c r="H16" s="423"/>
      <c r="I16" s="423">
        <f ca="1">IF(LEN('6'!B22)&gt;0,'6'!L22,"")</f>
        <v>0</v>
      </c>
      <c r="J16" s="424"/>
    </row>
    <row r="17" spans="7:10" ht="23.25" customHeight="1" x14ac:dyDescent="0.25">
      <c r="G17" s="422" t="str">
        <f>+IF(LEN('OSNOVNA PLAČA'!B17)&gt;0,'OSNOVNA PLAČA'!B17,"")</f>
        <v>A8</v>
      </c>
      <c r="H17" s="423"/>
      <c r="I17" s="423">
        <f ca="1">IF(LEN('6'!B23)&gt;0,'6'!L23,"")</f>
        <v>0</v>
      </c>
      <c r="J17" s="424"/>
    </row>
    <row r="18" spans="7:10" ht="23.25" customHeight="1" x14ac:dyDescent="0.25">
      <c r="G18" s="422" t="str">
        <f>+IF(LEN('OSNOVNA PLAČA'!B18)&gt;0,'OSNOVNA PLAČA'!B18,"")</f>
        <v>A9</v>
      </c>
      <c r="H18" s="423"/>
      <c r="I18" s="423">
        <f ca="1">IF(LEN('6'!B24)&gt;0,'6'!L24,"")</f>
        <v>0</v>
      </c>
      <c r="J18" s="424"/>
    </row>
    <row r="19" spans="7:10" ht="23.25" customHeight="1" x14ac:dyDescent="0.25">
      <c r="G19" s="422" t="str">
        <f>+IF(LEN('OSNOVNA PLAČA'!B19)&gt;0,'OSNOVNA PLAČA'!B19,"")</f>
        <v>A10</v>
      </c>
      <c r="H19" s="423"/>
      <c r="I19" s="423">
        <f ca="1">IF(LEN('6'!B25)&gt;0,'6'!L25,"")</f>
        <v>0</v>
      </c>
      <c r="J19" s="424"/>
    </row>
    <row r="20" spans="7:10" ht="23.25" customHeight="1" x14ac:dyDescent="0.25">
      <c r="G20" s="422" t="str">
        <f>+IF(LEN('OSNOVNA PLAČA'!B20)&gt;0,'OSNOVNA PLAČA'!B20,"")</f>
        <v>A11</v>
      </c>
      <c r="H20" s="423"/>
      <c r="I20" s="423">
        <f ca="1">IF(LEN('6'!B26)&gt;0,'6'!L26,"")</f>
        <v>1</v>
      </c>
      <c r="J20" s="424"/>
    </row>
    <row r="21" spans="7:10" ht="23.25" customHeight="1" x14ac:dyDescent="0.25">
      <c r="G21" s="422" t="str">
        <f>+IF(LEN('OSNOVNA PLAČA'!B21)&gt;0,'OSNOVNA PLAČA'!B21,"")</f>
        <v>A12</v>
      </c>
      <c r="H21" s="423"/>
      <c r="I21" s="423">
        <f ca="1">IF(LEN('6'!B27)&gt;0,'6'!L27,"")</f>
        <v>0</v>
      </c>
      <c r="J21" s="424"/>
    </row>
    <row r="22" spans="7:10" ht="23.25" customHeight="1" x14ac:dyDescent="0.25">
      <c r="G22" s="422" t="str">
        <f>+IF(LEN('OSNOVNA PLAČA'!B22)&gt;0,'OSNOVNA PLAČA'!B22,"")</f>
        <v>A13</v>
      </c>
      <c r="H22" s="423"/>
      <c r="I22" s="423">
        <f ca="1">IF(LEN('6'!B28)&gt;0,'6'!L28,"")</f>
        <v>0</v>
      </c>
      <c r="J22" s="424"/>
    </row>
    <row r="23" spans="7:10" ht="23.25" customHeight="1" x14ac:dyDescent="0.25">
      <c r="G23" s="422" t="str">
        <f>+IF(LEN('OSNOVNA PLAČA'!B23)&gt;0,'OSNOVNA PLAČA'!B23,"")</f>
        <v>A14</v>
      </c>
      <c r="H23" s="423"/>
      <c r="I23" s="423">
        <f ca="1">IF(LEN('6'!B29)&gt;0,'6'!L29,"")</f>
        <v>0</v>
      </c>
      <c r="J23" s="424"/>
    </row>
    <row r="24" spans="7:10" ht="23.25" customHeight="1" x14ac:dyDescent="0.25">
      <c r="G24" s="422" t="str">
        <f>+IF(LEN('OSNOVNA PLAČA'!B24)&gt;0,'OSNOVNA PLAČA'!B24,"")</f>
        <v>A15</v>
      </c>
      <c r="H24" s="423"/>
      <c r="I24" s="423">
        <f ca="1">IF(LEN('6'!B30)&gt;0,'6'!L30,"")</f>
        <v>0</v>
      </c>
      <c r="J24" s="424"/>
    </row>
    <row r="25" spans="7:10" ht="23.25" customHeight="1" x14ac:dyDescent="0.25">
      <c r="G25" s="422" t="str">
        <f>+IF(LEN('OSNOVNA PLAČA'!B25)&gt;0,'OSNOVNA PLAČA'!B25,"")</f>
        <v>A16</v>
      </c>
      <c r="H25" s="423"/>
      <c r="I25" s="423">
        <f ca="1">IF(LEN('6'!B31)&gt;0,'6'!L31,"")</f>
        <v>0</v>
      </c>
      <c r="J25" s="424"/>
    </row>
    <row r="26" spans="7:10" ht="23.25" customHeight="1" x14ac:dyDescent="0.25">
      <c r="G26" s="422" t="str">
        <f>+IF(LEN('OSNOVNA PLAČA'!B26)&gt;0,'OSNOVNA PLAČA'!B26,"")</f>
        <v>A17</v>
      </c>
      <c r="H26" s="423"/>
      <c r="I26" s="423">
        <f ca="1">IF(LEN('6'!B32)&gt;0,'6'!L32,"")</f>
        <v>0</v>
      </c>
      <c r="J26" s="424"/>
    </row>
    <row r="27" spans="7:10" ht="23.25" customHeight="1" x14ac:dyDescent="0.25">
      <c r="G27" s="422" t="str">
        <f>+IF(LEN('OSNOVNA PLAČA'!B27)&gt;0,'OSNOVNA PLAČA'!B27,"")</f>
        <v>A18</v>
      </c>
      <c r="H27" s="423"/>
      <c r="I27" s="423">
        <f ca="1">IF(LEN('6'!B33)&gt;0,'6'!L33,"")</f>
        <v>0</v>
      </c>
      <c r="J27" s="424"/>
    </row>
    <row r="28" spans="7:10" ht="23.25" customHeight="1" x14ac:dyDescent="0.25">
      <c r="G28" s="422" t="str">
        <f>+IF(LEN('OSNOVNA PLAČA'!B28)&gt;0,'OSNOVNA PLAČA'!B28,"")</f>
        <v>A19</v>
      </c>
      <c r="H28" s="423"/>
      <c r="I28" s="423">
        <f ca="1">IF(LEN('6'!B34)&gt;0,'6'!L34,"")</f>
        <v>0</v>
      </c>
      <c r="J28" s="424"/>
    </row>
    <row r="29" spans="7:10" ht="23.25" customHeight="1" x14ac:dyDescent="0.25">
      <c r="G29" s="422" t="str">
        <f>+IF(LEN('OSNOVNA PLAČA'!B29)&gt;0,'OSNOVNA PLAČA'!B29,"")</f>
        <v>A20</v>
      </c>
      <c r="H29" s="423"/>
      <c r="I29" s="423">
        <f ca="1">IF(LEN('6'!B35)&gt;0,'6'!L35,"")</f>
        <v>0</v>
      </c>
      <c r="J29" s="424"/>
    </row>
    <row r="30" spans="7:10" ht="23.25" customHeight="1" x14ac:dyDescent="0.25">
      <c r="G30" s="422" t="str">
        <f>+IF(LEN('OSNOVNA PLAČA'!B30)&gt;0,'OSNOVNA PLAČA'!B30,"")</f>
        <v>A21</v>
      </c>
      <c r="H30" s="423"/>
      <c r="I30" s="423">
        <f ca="1">IF(LEN('6'!B36)&gt;0,'6'!L36,"")</f>
        <v>0</v>
      </c>
      <c r="J30" s="424"/>
    </row>
    <row r="31" spans="7:10" ht="23.25" customHeight="1" x14ac:dyDescent="0.25">
      <c r="G31" s="422" t="str">
        <f>+IF(LEN('OSNOVNA PLAČA'!B31)&gt;0,'OSNOVNA PLAČA'!B31,"")</f>
        <v>A22</v>
      </c>
      <c r="H31" s="423"/>
      <c r="I31" s="423">
        <f ca="1">IF(LEN('6'!B37)&gt;0,'6'!L37,"")</f>
        <v>0</v>
      </c>
      <c r="J31" s="424"/>
    </row>
    <row r="32" spans="7:10" ht="23.25" customHeight="1" x14ac:dyDescent="0.25">
      <c r="G32" s="422" t="str">
        <f>+IF(LEN('OSNOVNA PLAČA'!B32)&gt;0,'OSNOVNA PLAČA'!B32,"")</f>
        <v>A23</v>
      </c>
      <c r="H32" s="423"/>
      <c r="I32" s="423">
        <f ca="1">IF(LEN('6'!B38)&gt;0,'6'!L38,"")</f>
        <v>0</v>
      </c>
      <c r="J32" s="424"/>
    </row>
    <row r="33" spans="7:10" ht="23.25" customHeight="1" x14ac:dyDescent="0.25">
      <c r="G33" s="422" t="str">
        <f>+IF(LEN('OSNOVNA PLAČA'!B33)&gt;0,'OSNOVNA PLAČA'!B33,"")</f>
        <v>A24</v>
      </c>
      <c r="H33" s="423"/>
      <c r="I33" s="423">
        <f ca="1">IF(LEN('6'!B39)&gt;0,'6'!L39,"")</f>
        <v>0</v>
      </c>
      <c r="J33" s="424"/>
    </row>
    <row r="34" spans="7:10" ht="23.25" customHeight="1" x14ac:dyDescent="0.25">
      <c r="G34" s="422" t="str">
        <f>+IF(LEN('OSNOVNA PLAČA'!B34)&gt;0,'OSNOVNA PLAČA'!B34,"")</f>
        <v>A25</v>
      </c>
      <c r="H34" s="423"/>
      <c r="I34" s="423">
        <f ca="1">IF(LEN('6'!B40)&gt;0,'6'!L40,"")</f>
        <v>0</v>
      </c>
      <c r="J34" s="424"/>
    </row>
    <row r="35" spans="7:10" ht="23.25" customHeight="1" x14ac:dyDescent="0.25">
      <c r="G35" s="422" t="str">
        <f>+IF(LEN('OSNOVNA PLAČA'!B35)&gt;0,'OSNOVNA PLAČA'!B35,"")</f>
        <v>A26</v>
      </c>
      <c r="H35" s="423"/>
      <c r="I35" s="423">
        <f ca="1">IF(LEN('6'!B41)&gt;0,'6'!L41,"")</f>
        <v>0</v>
      </c>
      <c r="J35" s="424"/>
    </row>
    <row r="36" spans="7:10" ht="23.25" customHeight="1" x14ac:dyDescent="0.25">
      <c r="G36" s="422" t="str">
        <f>+IF(LEN('OSNOVNA PLAČA'!B36)&gt;0,'OSNOVNA PLAČA'!B36,"")</f>
        <v>A27</v>
      </c>
      <c r="H36" s="423"/>
      <c r="I36" s="423">
        <f ca="1">IF(LEN('6'!B42)&gt;0,'6'!L42,"")</f>
        <v>0</v>
      </c>
      <c r="J36" s="424"/>
    </row>
    <row r="37" spans="7:10" ht="23.25" customHeight="1" x14ac:dyDescent="0.25">
      <c r="G37" s="422" t="str">
        <f>+IF(LEN('OSNOVNA PLAČA'!B37)&gt;0,'OSNOVNA PLAČA'!B37,"")</f>
        <v>A28</v>
      </c>
      <c r="H37" s="423"/>
      <c r="I37" s="423">
        <f ca="1">IF(LEN('6'!B43)&gt;0,'6'!L43,"")</f>
        <v>0</v>
      </c>
      <c r="J37" s="424"/>
    </row>
    <row r="38" spans="7:10" ht="23.25" customHeight="1" x14ac:dyDescent="0.25">
      <c r="G38" s="422" t="str">
        <f>+IF(LEN('OSNOVNA PLAČA'!B38)&gt;0,'OSNOVNA PLAČA'!B38,"")</f>
        <v>A29</v>
      </c>
      <c r="H38" s="423"/>
      <c r="I38" s="423">
        <f ca="1">IF(LEN('6'!B44)&gt;0,'6'!L44,"")</f>
        <v>0</v>
      </c>
      <c r="J38" s="424"/>
    </row>
    <row r="39" spans="7:10" ht="23.25" customHeight="1" x14ac:dyDescent="0.25">
      <c r="G39" s="422" t="str">
        <f>+IF(LEN('OSNOVNA PLAČA'!B39)&gt;0,'OSNOVNA PLAČA'!B39,"")</f>
        <v>A30</v>
      </c>
      <c r="H39" s="423"/>
      <c r="I39" s="423">
        <f ca="1">IF(LEN('6'!B45)&gt;0,'6'!L45,"")</f>
        <v>0</v>
      </c>
      <c r="J39" s="424"/>
    </row>
    <row r="40" spans="7:10" ht="23.25" customHeight="1" x14ac:dyDescent="0.25">
      <c r="G40" s="422" t="str">
        <f>+IF(LEN('OSNOVNA PLAČA'!B40)&gt;0,'OSNOVNA PLAČA'!B40,"")</f>
        <v>A31</v>
      </c>
      <c r="H40" s="423"/>
      <c r="I40" s="423">
        <f ca="1">IF(LEN('6'!B46)&gt;0,'6'!L46,"")</f>
        <v>0</v>
      </c>
      <c r="J40" s="424"/>
    </row>
    <row r="41" spans="7:10" ht="23.25" customHeight="1" x14ac:dyDescent="0.25">
      <c r="G41" s="422" t="str">
        <f>+IF(LEN('OSNOVNA PLAČA'!B41)&gt;0,'OSNOVNA PLAČA'!B41,"")</f>
        <v>A32</v>
      </c>
      <c r="H41" s="423"/>
      <c r="I41" s="423">
        <f ca="1">IF(LEN('6'!B47)&gt;0,'6'!L47,"")</f>
        <v>0</v>
      </c>
      <c r="J41" s="424"/>
    </row>
    <row r="42" spans="7:10" ht="23.25" customHeight="1" x14ac:dyDescent="0.25">
      <c r="G42" s="422" t="str">
        <f>+IF(LEN('OSNOVNA PLAČA'!B42)&gt;0,'OSNOVNA PLAČA'!B42,"")</f>
        <v>A33</v>
      </c>
      <c r="H42" s="423"/>
      <c r="I42" s="423">
        <f ca="1">IF(LEN('6'!B48)&gt;0,'6'!L48,"")</f>
        <v>0</v>
      </c>
      <c r="J42" s="424"/>
    </row>
    <row r="43" spans="7:10" ht="23.25" customHeight="1" x14ac:dyDescent="0.25">
      <c r="G43" s="422" t="str">
        <f>+IF(LEN('OSNOVNA PLAČA'!B43)&gt;0,'OSNOVNA PLAČA'!B43,"")</f>
        <v>A34</v>
      </c>
      <c r="H43" s="423"/>
      <c r="I43" s="423">
        <f ca="1">IF(LEN('6'!B49)&gt;0,'6'!L49,"")</f>
        <v>0</v>
      </c>
      <c r="J43" s="424"/>
    </row>
    <row r="44" spans="7:10" ht="23.25" customHeight="1" x14ac:dyDescent="0.25">
      <c r="G44" s="422" t="str">
        <f>+IF(LEN('OSNOVNA PLAČA'!B44)&gt;0,'OSNOVNA PLAČA'!B44,"")</f>
        <v>A35</v>
      </c>
      <c r="H44" s="423"/>
      <c r="I44" s="423">
        <f ca="1">IF(LEN('6'!B50)&gt;0,'6'!L50,"")</f>
        <v>0</v>
      </c>
      <c r="J44" s="424"/>
    </row>
    <row r="45" spans="7:10" ht="23.25" customHeight="1" x14ac:dyDescent="0.25">
      <c r="G45" s="422" t="str">
        <f>+IF(LEN('OSNOVNA PLAČA'!B45)&gt;0,'OSNOVNA PLAČA'!B45,"")</f>
        <v>A36</v>
      </c>
      <c r="H45" s="423"/>
      <c r="I45" s="423">
        <f ca="1">IF(LEN('6'!B51)&gt;0,'6'!L51,"")</f>
        <v>0</v>
      </c>
      <c r="J45" s="424"/>
    </row>
    <row r="46" spans="7:10" ht="23.25" customHeight="1" x14ac:dyDescent="0.25">
      <c r="G46" s="422" t="str">
        <f>+IF(LEN('OSNOVNA PLAČA'!B46)&gt;0,'OSNOVNA PLAČA'!B46,"")</f>
        <v>A37</v>
      </c>
      <c r="H46" s="423"/>
      <c r="I46" s="423">
        <f ca="1">IF(LEN('6'!B52)&gt;0,'6'!L52,"")</f>
        <v>0</v>
      </c>
      <c r="J46" s="424"/>
    </row>
    <row r="47" spans="7:10" ht="23.25" customHeight="1" x14ac:dyDescent="0.25">
      <c r="G47" s="422" t="str">
        <f>+IF(LEN('OSNOVNA PLAČA'!B47)&gt;0,'OSNOVNA PLAČA'!B47,"")</f>
        <v>A38</v>
      </c>
      <c r="H47" s="423"/>
      <c r="I47" s="423">
        <f ca="1">IF(LEN('6'!B53)&gt;0,'6'!L53,"")</f>
        <v>0</v>
      </c>
      <c r="J47" s="424"/>
    </row>
    <row r="48" spans="7:10" ht="23.25" customHeight="1" x14ac:dyDescent="0.25">
      <c r="G48" s="422" t="str">
        <f>+IF(LEN('OSNOVNA PLAČA'!B48)&gt;0,'OSNOVNA PLAČA'!B48,"")</f>
        <v>A39</v>
      </c>
      <c r="H48" s="423"/>
      <c r="I48" s="423">
        <f ca="1">IF(LEN('6'!B54)&gt;0,'6'!L54,"")</f>
        <v>0</v>
      </c>
      <c r="J48" s="424"/>
    </row>
    <row r="49" spans="7:10" ht="23.25" customHeight="1" x14ac:dyDescent="0.25">
      <c r="G49" s="422" t="str">
        <f>+IF(LEN('OSNOVNA PLAČA'!B49)&gt;0,'OSNOVNA PLAČA'!B49,"")</f>
        <v>A40</v>
      </c>
      <c r="H49" s="423"/>
      <c r="I49" s="423">
        <f ca="1">IF(LEN('6'!B55)&gt;0,'6'!L55,"")</f>
        <v>0</v>
      </c>
      <c r="J49" s="424"/>
    </row>
    <row r="50" spans="7:10" ht="23.25" customHeight="1" x14ac:dyDescent="0.25">
      <c r="G50" s="422" t="str">
        <f>+IF(LEN('OSNOVNA PLAČA'!B50)&gt;0,'OSNOVNA PLAČA'!B50,"")</f>
        <v>A41</v>
      </c>
      <c r="H50" s="423"/>
      <c r="I50" s="423">
        <f ca="1">IF(LEN('6'!B56)&gt;0,'6'!L56,"")</f>
        <v>0</v>
      </c>
      <c r="J50" s="424"/>
    </row>
    <row r="51" spans="7:10" ht="23.25" customHeight="1" x14ac:dyDescent="0.25">
      <c r="G51" s="422" t="str">
        <f>+IF(LEN('OSNOVNA PLAČA'!B51)&gt;0,'OSNOVNA PLAČA'!B51,"")</f>
        <v>A42</v>
      </c>
      <c r="H51" s="423"/>
      <c r="I51" s="423">
        <f ca="1">IF(LEN('6'!B57)&gt;0,'6'!L57,"")</f>
        <v>0</v>
      </c>
      <c r="J51" s="424"/>
    </row>
    <row r="52" spans="7:10" ht="23.25" customHeight="1" x14ac:dyDescent="0.25">
      <c r="G52" s="422" t="str">
        <f>+IF(LEN('OSNOVNA PLAČA'!B52)&gt;0,'OSNOVNA PLAČA'!B52,"")</f>
        <v>A43</v>
      </c>
      <c r="H52" s="423"/>
      <c r="I52" s="423">
        <f ca="1">IF(LEN('6'!B58)&gt;0,'6'!L58,"")</f>
        <v>0</v>
      </c>
      <c r="J52" s="424"/>
    </row>
    <row r="53" spans="7:10" ht="23.25" customHeight="1" x14ac:dyDescent="0.25">
      <c r="G53" s="422" t="str">
        <f>+IF(LEN('OSNOVNA PLAČA'!B53)&gt;0,'OSNOVNA PLAČA'!B53,"")</f>
        <v>A44</v>
      </c>
      <c r="H53" s="423"/>
      <c r="I53" s="423">
        <f ca="1">IF(LEN('6'!B59)&gt;0,'6'!L59,"")</f>
        <v>0</v>
      </c>
      <c r="J53" s="424"/>
    </row>
    <row r="54" spans="7:10" ht="23.25" customHeight="1" x14ac:dyDescent="0.25">
      <c r="G54" s="422" t="str">
        <f>+IF(LEN('OSNOVNA PLAČA'!B54)&gt;0,'OSNOVNA PLAČA'!B54,"")</f>
        <v>A45</v>
      </c>
      <c r="H54" s="423"/>
      <c r="I54" s="423">
        <f ca="1">IF(LEN('6'!B60)&gt;0,'6'!L60,"")</f>
        <v>0</v>
      </c>
      <c r="J54" s="424"/>
    </row>
    <row r="55" spans="7:10" ht="23.25" customHeight="1" x14ac:dyDescent="0.25">
      <c r="G55" s="422" t="str">
        <f>+IF(LEN('OSNOVNA PLAČA'!B55)&gt;0,'OSNOVNA PLAČA'!B55,"")</f>
        <v>A46</v>
      </c>
      <c r="H55" s="423"/>
      <c r="I55" s="423">
        <f ca="1">IF(LEN('6'!B61)&gt;0,'6'!L61,"")</f>
        <v>0</v>
      </c>
      <c r="J55" s="424"/>
    </row>
    <row r="56" spans="7:10" ht="23.25" customHeight="1" x14ac:dyDescent="0.25">
      <c r="G56" s="422" t="str">
        <f>+IF(LEN('OSNOVNA PLAČA'!B56)&gt;0,'OSNOVNA PLAČA'!B56,"")</f>
        <v>A47</v>
      </c>
      <c r="H56" s="423"/>
      <c r="I56" s="423">
        <f ca="1">IF(LEN('6'!B62)&gt;0,'6'!L62,"")</f>
        <v>0</v>
      </c>
      <c r="J56" s="424"/>
    </row>
    <row r="57" spans="7:10" ht="23.25" customHeight="1" x14ac:dyDescent="0.25">
      <c r="G57" s="422" t="str">
        <f>+IF(LEN('OSNOVNA PLAČA'!B57)&gt;0,'OSNOVNA PLAČA'!B57,"")</f>
        <v>A48</v>
      </c>
      <c r="H57" s="423"/>
      <c r="I57" s="423">
        <f ca="1">IF(LEN('6'!B63)&gt;0,'6'!L63,"")</f>
        <v>0</v>
      </c>
      <c r="J57" s="424"/>
    </row>
    <row r="58" spans="7:10" ht="23.25" customHeight="1" x14ac:dyDescent="0.25">
      <c r="G58" s="422" t="str">
        <f>+IF(LEN('OSNOVNA PLAČA'!B58)&gt;0,'OSNOVNA PLAČA'!B58,"")</f>
        <v>A49</v>
      </c>
      <c r="H58" s="423"/>
      <c r="I58" s="423">
        <f ca="1">IF(LEN('6'!B64)&gt;0,'6'!L64,"")</f>
        <v>0</v>
      </c>
      <c r="J58" s="424"/>
    </row>
    <row r="59" spans="7:10" ht="23.25" customHeight="1" x14ac:dyDescent="0.25">
      <c r="G59" s="422" t="str">
        <f>+IF(LEN('OSNOVNA PLAČA'!B59)&gt;0,'OSNOVNA PLAČA'!B59,"")</f>
        <v>A50</v>
      </c>
      <c r="H59" s="423"/>
      <c r="I59" s="423">
        <f ca="1">IF(LEN('6'!B65)&gt;0,'6'!L65,"")</f>
        <v>0</v>
      </c>
      <c r="J59" s="424"/>
    </row>
    <row r="60" spans="7:10" ht="23.25" customHeight="1" x14ac:dyDescent="0.25">
      <c r="G60" s="422" t="str">
        <f>+IF(LEN('OSNOVNA PLAČA'!B60)&gt;0,'OSNOVNA PLAČA'!B60,"")</f>
        <v>A51</v>
      </c>
      <c r="H60" s="423"/>
      <c r="I60" s="423">
        <f ca="1">IF(LEN('6'!B66)&gt;0,'6'!L66,"")</f>
        <v>0</v>
      </c>
      <c r="J60" s="424"/>
    </row>
    <row r="61" spans="7:10" ht="23.25" customHeight="1" x14ac:dyDescent="0.25">
      <c r="G61" s="422" t="str">
        <f>+IF(LEN('OSNOVNA PLAČA'!B61)&gt;0,'OSNOVNA PLAČA'!B61,"")</f>
        <v>A52</v>
      </c>
      <c r="H61" s="423"/>
      <c r="I61" s="423">
        <f ca="1">IF(LEN('6'!B67)&gt;0,'6'!L67,"")</f>
        <v>0</v>
      </c>
      <c r="J61" s="424"/>
    </row>
    <row r="62" spans="7:10" ht="23.25" customHeight="1" x14ac:dyDescent="0.25">
      <c r="G62" s="422" t="str">
        <f>+IF(LEN('OSNOVNA PLAČA'!B62)&gt;0,'OSNOVNA PLAČA'!B62,"")</f>
        <v>A53</v>
      </c>
      <c r="H62" s="423"/>
      <c r="I62" s="423">
        <f ca="1">IF(LEN('6'!B68)&gt;0,'6'!L68,"")</f>
        <v>0</v>
      </c>
      <c r="J62" s="424"/>
    </row>
    <row r="63" spans="7:10" ht="23.25" customHeight="1" x14ac:dyDescent="0.25">
      <c r="G63" s="422" t="str">
        <f>+IF(LEN('OSNOVNA PLAČA'!B63)&gt;0,'OSNOVNA PLAČA'!B63,"")</f>
        <v>A54</v>
      </c>
      <c r="H63" s="423"/>
      <c r="I63" s="423">
        <f ca="1">IF(LEN('6'!B69)&gt;0,'6'!L69,"")</f>
        <v>0</v>
      </c>
      <c r="J63" s="424"/>
    </row>
    <row r="64" spans="7:10" ht="23.25" customHeight="1" x14ac:dyDescent="0.25">
      <c r="G64" s="422" t="str">
        <f>+IF(LEN('OSNOVNA PLAČA'!B64)&gt;0,'OSNOVNA PLAČA'!B64,"")</f>
        <v>A55</v>
      </c>
      <c r="H64" s="423"/>
      <c r="I64" s="423">
        <f ca="1">IF(LEN('6'!B70)&gt;0,'6'!L70,"")</f>
        <v>0</v>
      </c>
      <c r="J64" s="424"/>
    </row>
    <row r="65" spans="7:10" ht="23.25" customHeight="1" x14ac:dyDescent="0.25">
      <c r="G65" s="422" t="str">
        <f>+IF(LEN('OSNOVNA PLAČA'!B65)&gt;0,'OSNOVNA PLAČA'!B65,"")</f>
        <v>A56</v>
      </c>
      <c r="H65" s="423"/>
      <c r="I65" s="423">
        <f ca="1">IF(LEN('6'!B71)&gt;0,'6'!L71,"")</f>
        <v>0</v>
      </c>
      <c r="J65" s="424"/>
    </row>
    <row r="66" spans="7:10" ht="23.25" customHeight="1" x14ac:dyDescent="0.25">
      <c r="G66" s="422" t="str">
        <f>+IF(LEN('OSNOVNA PLAČA'!B66)&gt;0,'OSNOVNA PLAČA'!B66,"")</f>
        <v>A57</v>
      </c>
      <c r="H66" s="423"/>
      <c r="I66" s="423">
        <f ca="1">IF(LEN('6'!B72)&gt;0,'6'!L72,"")</f>
        <v>0</v>
      </c>
      <c r="J66" s="424"/>
    </row>
    <row r="67" spans="7:10" ht="23.25" customHeight="1" x14ac:dyDescent="0.25">
      <c r="G67" s="422" t="str">
        <f>+IF(LEN('OSNOVNA PLAČA'!B67)&gt;0,'OSNOVNA PLAČA'!B67,"")</f>
        <v>A58</v>
      </c>
      <c r="H67" s="423"/>
      <c r="I67" s="423">
        <f ca="1">IF(LEN('6'!B73)&gt;0,'6'!L73,"")</f>
        <v>0</v>
      </c>
      <c r="J67" s="424"/>
    </row>
    <row r="68" spans="7:10" ht="23.25" customHeight="1" x14ac:dyDescent="0.25">
      <c r="G68" s="422" t="str">
        <f>+IF(LEN('OSNOVNA PLAČA'!B68)&gt;0,'OSNOVNA PLAČA'!B68,"")</f>
        <v>A59</v>
      </c>
      <c r="H68" s="423"/>
      <c r="I68" s="423">
        <f ca="1">IF(LEN('6'!B74)&gt;0,'6'!L74,"")</f>
        <v>0</v>
      </c>
      <c r="J68" s="424"/>
    </row>
    <row r="69" spans="7:10" ht="23.25" customHeight="1" x14ac:dyDescent="0.25">
      <c r="G69" s="422" t="str">
        <f>+IF(LEN('OSNOVNA PLAČA'!B69)&gt;0,'OSNOVNA PLAČA'!B69,"")</f>
        <v>A60</v>
      </c>
      <c r="H69" s="423"/>
      <c r="I69" s="423">
        <f ca="1">IF(LEN('6'!B75)&gt;0,'6'!L75,"")</f>
        <v>0</v>
      </c>
      <c r="J69" s="424"/>
    </row>
    <row r="70" spans="7:10" ht="23.25" customHeight="1" x14ac:dyDescent="0.25">
      <c r="G70" s="422" t="str">
        <f>+IF(LEN('OSNOVNA PLAČA'!B70)&gt;0,'OSNOVNA PLAČA'!B70,"")</f>
        <v>A61</v>
      </c>
      <c r="H70" s="423"/>
      <c r="I70" s="423">
        <f ca="1">IF(LEN('6'!B76)&gt;0,'6'!L76,"")</f>
        <v>0</v>
      </c>
      <c r="J70" s="424"/>
    </row>
    <row r="71" spans="7:10" ht="23.25" customHeight="1" x14ac:dyDescent="0.25">
      <c r="G71" s="422" t="str">
        <f>+IF(LEN('OSNOVNA PLAČA'!B71)&gt;0,'OSNOVNA PLAČA'!B71,"")</f>
        <v>A62</v>
      </c>
      <c r="H71" s="423"/>
      <c r="I71" s="423">
        <f ca="1">IF(LEN('6'!B77)&gt;0,'6'!L77,"")</f>
        <v>0</v>
      </c>
      <c r="J71" s="424"/>
    </row>
    <row r="72" spans="7:10" ht="23.25" customHeight="1" x14ac:dyDescent="0.25">
      <c r="G72" s="422" t="str">
        <f>+IF(LEN('OSNOVNA PLAČA'!B72)&gt;0,'OSNOVNA PLAČA'!B72,"")</f>
        <v>A63</v>
      </c>
      <c r="H72" s="423"/>
      <c r="I72" s="423">
        <f ca="1">IF(LEN('6'!B78)&gt;0,'6'!L78,"")</f>
        <v>0</v>
      </c>
      <c r="J72" s="424"/>
    </row>
    <row r="73" spans="7:10" ht="23.25" customHeight="1" x14ac:dyDescent="0.25">
      <c r="G73" s="422" t="str">
        <f>+IF(LEN('OSNOVNA PLAČA'!B73)&gt;0,'OSNOVNA PLAČA'!B73,"")</f>
        <v>A64</v>
      </c>
      <c r="H73" s="423"/>
      <c r="I73" s="423">
        <f ca="1">IF(LEN('6'!B79)&gt;0,'6'!L79,"")</f>
        <v>0</v>
      </c>
      <c r="J73" s="424"/>
    </row>
    <row r="74" spans="7:10" ht="23.25" customHeight="1" x14ac:dyDescent="0.25">
      <c r="G74" s="422" t="str">
        <f>+IF(LEN('OSNOVNA PLAČA'!B74)&gt;0,'OSNOVNA PLAČA'!B74,"")</f>
        <v>A65</v>
      </c>
      <c r="H74" s="423"/>
      <c r="I74" s="423">
        <f ca="1">IF(LEN('6'!B80)&gt;0,'6'!L80,"")</f>
        <v>0</v>
      </c>
      <c r="J74" s="424"/>
    </row>
    <row r="75" spans="7:10" ht="23.25" customHeight="1" x14ac:dyDescent="0.25">
      <c r="G75" s="422" t="str">
        <f>+IF(LEN('OSNOVNA PLAČA'!B75)&gt;0,'OSNOVNA PLAČA'!B75,"")</f>
        <v>A66</v>
      </c>
      <c r="H75" s="423"/>
      <c r="I75" s="423">
        <f ca="1">IF(LEN('6'!B81)&gt;0,'6'!L81,"")</f>
        <v>0</v>
      </c>
      <c r="J75" s="424"/>
    </row>
    <row r="76" spans="7:10" ht="23.25" customHeight="1" x14ac:dyDescent="0.25">
      <c r="G76" s="422" t="str">
        <f>+IF(LEN('OSNOVNA PLAČA'!B76)&gt;0,'OSNOVNA PLAČA'!B76,"")</f>
        <v>A67</v>
      </c>
      <c r="H76" s="423"/>
      <c r="I76" s="423">
        <f ca="1">IF(LEN('6'!B82)&gt;0,'6'!L82,"")</f>
        <v>0</v>
      </c>
      <c r="J76" s="424"/>
    </row>
    <row r="77" spans="7:10" ht="23.25" customHeight="1" x14ac:dyDescent="0.25">
      <c r="G77" s="422" t="str">
        <f>+IF(LEN('OSNOVNA PLAČA'!B77)&gt;0,'OSNOVNA PLAČA'!B77,"")</f>
        <v>A68</v>
      </c>
      <c r="H77" s="423"/>
      <c r="I77" s="423">
        <f ca="1">IF(LEN('6'!B83)&gt;0,'6'!L83,"")</f>
        <v>0</v>
      </c>
      <c r="J77" s="424"/>
    </row>
    <row r="78" spans="7:10" ht="23.25" customHeight="1" x14ac:dyDescent="0.25">
      <c r="G78" s="422" t="str">
        <f>+IF(LEN('OSNOVNA PLAČA'!B78)&gt;0,'OSNOVNA PLAČA'!B78,"")</f>
        <v>A69</v>
      </c>
      <c r="H78" s="423"/>
      <c r="I78" s="423">
        <f ca="1">IF(LEN('6'!B84)&gt;0,'6'!L84,"")</f>
        <v>0</v>
      </c>
      <c r="J78" s="424"/>
    </row>
    <row r="79" spans="7:10" ht="23.25" customHeight="1" x14ac:dyDescent="0.25">
      <c r="G79" s="422" t="str">
        <f>+IF(LEN('OSNOVNA PLAČA'!B79)&gt;0,'OSNOVNA PLAČA'!B79,"")</f>
        <v>A70</v>
      </c>
      <c r="H79" s="423"/>
      <c r="I79" s="423">
        <f ca="1">IF(LEN('6'!B85)&gt;0,'6'!L85,"")</f>
        <v>0</v>
      </c>
      <c r="J79" s="424"/>
    </row>
    <row r="80" spans="7:10" ht="23.25" customHeight="1" x14ac:dyDescent="0.25">
      <c r="G80" s="422" t="str">
        <f>+IF(LEN('OSNOVNA PLAČA'!B80)&gt;0,'OSNOVNA PLAČA'!B80,"")</f>
        <v>A71</v>
      </c>
      <c r="H80" s="423"/>
      <c r="I80" s="423">
        <f ca="1">IF(LEN('6'!B86)&gt;0,'6'!L86,"")</f>
        <v>0</v>
      </c>
      <c r="J80" s="424"/>
    </row>
    <row r="81" spans="7:10" ht="23.25" customHeight="1" x14ac:dyDescent="0.25">
      <c r="G81" s="422" t="str">
        <f>+IF(LEN('OSNOVNA PLAČA'!B81)&gt;0,'OSNOVNA PLAČA'!B81,"")</f>
        <v>A72</v>
      </c>
      <c r="H81" s="423"/>
      <c r="I81" s="423">
        <f ca="1">IF(LEN('6'!B87)&gt;0,'6'!L87,"")</f>
        <v>0</v>
      </c>
      <c r="J81" s="424"/>
    </row>
    <row r="82" spans="7:10" ht="23.25" customHeight="1" x14ac:dyDescent="0.25">
      <c r="G82" s="422" t="str">
        <f>+IF(LEN('OSNOVNA PLAČA'!B82)&gt;0,'OSNOVNA PLAČA'!B82,"")</f>
        <v>A73</v>
      </c>
      <c r="H82" s="423"/>
      <c r="I82" s="423">
        <f ca="1">IF(LEN('6'!B88)&gt;0,'6'!L88,"")</f>
        <v>0</v>
      </c>
      <c r="J82" s="424"/>
    </row>
    <row r="83" spans="7:10" ht="23.25" customHeight="1" x14ac:dyDescent="0.25">
      <c r="G83" s="422" t="str">
        <f>+IF(LEN('OSNOVNA PLAČA'!B83)&gt;0,'OSNOVNA PLAČA'!B83,"")</f>
        <v>A74</v>
      </c>
      <c r="H83" s="423"/>
      <c r="I83" s="423">
        <f ca="1">IF(LEN('6'!B89)&gt;0,'6'!L89,"")</f>
        <v>0</v>
      </c>
      <c r="J83" s="424"/>
    </row>
    <row r="84" spans="7:10" ht="23.25" customHeight="1" x14ac:dyDescent="0.25">
      <c r="G84" s="422" t="str">
        <f>+IF(LEN('OSNOVNA PLAČA'!B84)&gt;0,'OSNOVNA PLAČA'!B84,"")</f>
        <v>A75</v>
      </c>
      <c r="H84" s="423"/>
      <c r="I84" s="423">
        <f ca="1">IF(LEN('6'!B90)&gt;0,'6'!L90,"")</f>
        <v>0</v>
      </c>
      <c r="J84" s="424"/>
    </row>
    <row r="85" spans="7:10" ht="23.25" customHeight="1" x14ac:dyDescent="0.25">
      <c r="G85" s="422" t="str">
        <f>+IF(LEN('OSNOVNA PLAČA'!B85)&gt;0,'OSNOVNA PLAČA'!B85,"")</f>
        <v>A76</v>
      </c>
      <c r="H85" s="423"/>
      <c r="I85" s="423">
        <f ca="1">IF(LEN('6'!B91)&gt;0,'6'!L91,"")</f>
        <v>0</v>
      </c>
      <c r="J85" s="424"/>
    </row>
    <row r="86" spans="7:10" ht="23.25" customHeight="1" x14ac:dyDescent="0.25">
      <c r="G86" s="422" t="str">
        <f>+IF(LEN('OSNOVNA PLAČA'!B86)&gt;0,'OSNOVNA PLAČA'!B86,"")</f>
        <v>A77</v>
      </c>
      <c r="H86" s="423"/>
      <c r="I86" s="423">
        <f ca="1">IF(LEN('6'!B92)&gt;0,'6'!L92,"")</f>
        <v>0</v>
      </c>
      <c r="J86" s="424"/>
    </row>
    <row r="87" spans="7:10" ht="23.25" customHeight="1" x14ac:dyDescent="0.25">
      <c r="G87" s="422" t="str">
        <f>+IF(LEN('OSNOVNA PLAČA'!B87)&gt;0,'OSNOVNA PLAČA'!B87,"")</f>
        <v>A78</v>
      </c>
      <c r="H87" s="423"/>
      <c r="I87" s="423">
        <f ca="1">IF(LEN('6'!B93)&gt;0,'6'!L93,"")</f>
        <v>0</v>
      </c>
      <c r="J87" s="424"/>
    </row>
    <row r="88" spans="7:10" ht="23.25" customHeight="1" x14ac:dyDescent="0.25">
      <c r="G88" s="422" t="str">
        <f>+IF(LEN('OSNOVNA PLAČA'!B88)&gt;0,'OSNOVNA PLAČA'!B88,"")</f>
        <v>A79</v>
      </c>
      <c r="H88" s="423"/>
      <c r="I88" s="423">
        <f ca="1">IF(LEN('6'!B94)&gt;0,'6'!L94,"")</f>
        <v>0</v>
      </c>
      <c r="J88" s="424"/>
    </row>
    <row r="89" spans="7:10" ht="23.25" customHeight="1" x14ac:dyDescent="0.25">
      <c r="G89" s="422" t="str">
        <f>+IF(LEN('OSNOVNA PLAČA'!B89)&gt;0,'OSNOVNA PLAČA'!B89,"")</f>
        <v>A80</v>
      </c>
      <c r="H89" s="423"/>
      <c r="I89" s="423">
        <f ca="1">IF(LEN('6'!B95)&gt;0,'6'!L95,"")</f>
        <v>0</v>
      </c>
      <c r="J89" s="424"/>
    </row>
    <row r="90" spans="7:10" ht="23.25" customHeight="1" x14ac:dyDescent="0.25">
      <c r="G90" s="422" t="str">
        <f>+IF(LEN('OSNOVNA PLAČA'!B90)&gt;0,'OSNOVNA PLAČA'!B90,"")</f>
        <v>A81</v>
      </c>
      <c r="H90" s="423"/>
      <c r="I90" s="423">
        <f ca="1">IF(LEN('6'!B96)&gt;0,'6'!L96,"")</f>
        <v>0</v>
      </c>
      <c r="J90" s="424"/>
    </row>
    <row r="91" spans="7:10" ht="23.25" customHeight="1" x14ac:dyDescent="0.25">
      <c r="G91" s="422" t="str">
        <f>+IF(LEN('OSNOVNA PLAČA'!B91)&gt;0,'OSNOVNA PLAČA'!B91,"")</f>
        <v>A82</v>
      </c>
      <c r="H91" s="423"/>
      <c r="I91" s="423">
        <f ca="1">IF(LEN('6'!B97)&gt;0,'6'!L97,"")</f>
        <v>0</v>
      </c>
      <c r="J91" s="424"/>
    </row>
    <row r="92" spans="7:10" ht="23.25" customHeight="1" x14ac:dyDescent="0.25">
      <c r="G92" s="422" t="str">
        <f>+IF(LEN('OSNOVNA PLAČA'!B92)&gt;0,'OSNOVNA PLAČA'!B92,"")</f>
        <v>A83</v>
      </c>
      <c r="H92" s="423"/>
      <c r="I92" s="423">
        <f ca="1">IF(LEN('6'!B98)&gt;0,'6'!L98,"")</f>
        <v>0</v>
      </c>
      <c r="J92" s="424"/>
    </row>
    <row r="93" spans="7:10" ht="23.25" customHeight="1" x14ac:dyDescent="0.25">
      <c r="G93" s="422" t="str">
        <f>+IF(LEN('OSNOVNA PLAČA'!B93)&gt;0,'OSNOVNA PLAČA'!B93,"")</f>
        <v>A84</v>
      </c>
      <c r="H93" s="423"/>
      <c r="I93" s="423">
        <f ca="1">IF(LEN('6'!B99)&gt;0,'6'!L99,"")</f>
        <v>0</v>
      </c>
      <c r="J93" s="424"/>
    </row>
    <row r="94" spans="7:10" ht="23.25" customHeight="1" x14ac:dyDescent="0.25">
      <c r="G94" s="422" t="str">
        <f>+IF(LEN('OSNOVNA PLAČA'!B94)&gt;0,'OSNOVNA PLAČA'!B94,"")</f>
        <v>A85</v>
      </c>
      <c r="H94" s="423"/>
      <c r="I94" s="423">
        <f ca="1">IF(LEN('6'!B100)&gt;0,'6'!L100,"")</f>
        <v>0</v>
      </c>
      <c r="J94" s="424"/>
    </row>
    <row r="95" spans="7:10" ht="23.25" customHeight="1" x14ac:dyDescent="0.25">
      <c r="G95" s="422" t="str">
        <f>+IF(LEN('OSNOVNA PLAČA'!B95)&gt;0,'OSNOVNA PLAČA'!B95,"")</f>
        <v>A86</v>
      </c>
      <c r="H95" s="423"/>
      <c r="I95" s="423">
        <f ca="1">IF(LEN('6'!B101)&gt;0,'6'!L101,"")</f>
        <v>0</v>
      </c>
      <c r="J95" s="424"/>
    </row>
    <row r="96" spans="7:10" ht="23.25" customHeight="1" x14ac:dyDescent="0.25">
      <c r="G96" s="422" t="str">
        <f>+IF(LEN('OSNOVNA PLAČA'!B96)&gt;0,'OSNOVNA PLAČA'!B96,"")</f>
        <v>A87</v>
      </c>
      <c r="H96" s="423"/>
      <c r="I96" s="423">
        <f ca="1">IF(LEN('6'!B102)&gt;0,'6'!L102,"")</f>
        <v>0</v>
      </c>
      <c r="J96" s="424"/>
    </row>
    <row r="97" spans="7:10" ht="23.25" customHeight="1" x14ac:dyDescent="0.25">
      <c r="G97" s="422" t="str">
        <f>+IF(LEN('OSNOVNA PLAČA'!B97)&gt;0,'OSNOVNA PLAČA'!B97,"")</f>
        <v>A88</v>
      </c>
      <c r="H97" s="423"/>
      <c r="I97" s="423">
        <f ca="1">IF(LEN('6'!B103)&gt;0,'6'!L103,"")</f>
        <v>0</v>
      </c>
      <c r="J97" s="424"/>
    </row>
    <row r="98" spans="7:10" ht="23.25" customHeight="1" x14ac:dyDescent="0.25">
      <c r="G98" s="422" t="str">
        <f>+IF(LEN('OSNOVNA PLAČA'!B98)&gt;0,'OSNOVNA PLAČA'!B98,"")</f>
        <v>A89</v>
      </c>
      <c r="H98" s="423"/>
      <c r="I98" s="423">
        <f ca="1">IF(LEN('6'!B104)&gt;0,'6'!L104,"")</f>
        <v>0</v>
      </c>
      <c r="J98" s="424"/>
    </row>
    <row r="99" spans="7:10" ht="23.25" customHeight="1" x14ac:dyDescent="0.25">
      <c r="G99" s="422" t="str">
        <f>+IF(LEN('OSNOVNA PLAČA'!B99)&gt;0,'OSNOVNA PLAČA'!B99,"")</f>
        <v>A90</v>
      </c>
      <c r="H99" s="423"/>
      <c r="I99" s="423">
        <f ca="1">IF(LEN('6'!B105)&gt;0,'6'!L105,"")</f>
        <v>0</v>
      </c>
      <c r="J99" s="424"/>
    </row>
    <row r="100" spans="7:10" ht="23.25" customHeight="1" x14ac:dyDescent="0.25">
      <c r="G100" s="422" t="str">
        <f>+IF(LEN('OSNOVNA PLAČA'!B100)&gt;0,'OSNOVNA PLAČA'!B100,"")</f>
        <v>A91</v>
      </c>
      <c r="H100" s="423"/>
      <c r="I100" s="423">
        <f ca="1">IF(LEN('6'!B106)&gt;0,'6'!L106,"")</f>
        <v>0</v>
      </c>
      <c r="J100" s="424"/>
    </row>
    <row r="101" spans="7:10" ht="23.25" customHeight="1" x14ac:dyDescent="0.25">
      <c r="G101" s="422" t="str">
        <f>+IF(LEN('OSNOVNA PLAČA'!B101)&gt;0,'OSNOVNA PLAČA'!B101,"")</f>
        <v>A92</v>
      </c>
      <c r="H101" s="423"/>
      <c r="I101" s="423">
        <f ca="1">IF(LEN('6'!B107)&gt;0,'6'!L107,"")</f>
        <v>0</v>
      </c>
      <c r="J101" s="424"/>
    </row>
    <row r="102" spans="7:10" ht="23.25" customHeight="1" x14ac:dyDescent="0.25">
      <c r="G102" s="422" t="str">
        <f>+IF(LEN('OSNOVNA PLAČA'!B102)&gt;0,'OSNOVNA PLAČA'!B102,"")</f>
        <v>A93</v>
      </c>
      <c r="H102" s="423"/>
      <c r="I102" s="423">
        <f ca="1">IF(LEN('6'!B108)&gt;0,'6'!L108,"")</f>
        <v>0</v>
      </c>
      <c r="J102" s="424"/>
    </row>
    <row r="103" spans="7:10" ht="23.25" customHeight="1" x14ac:dyDescent="0.25">
      <c r="G103" s="422" t="str">
        <f>+IF(LEN('OSNOVNA PLAČA'!B103)&gt;0,'OSNOVNA PLAČA'!B103,"")</f>
        <v>A94</v>
      </c>
      <c r="H103" s="423"/>
      <c r="I103" s="423">
        <f ca="1">IF(LEN('6'!B109)&gt;0,'6'!L109,"")</f>
        <v>0</v>
      </c>
      <c r="J103" s="424"/>
    </row>
    <row r="104" spans="7:10" ht="23.25" customHeight="1" x14ac:dyDescent="0.25">
      <c r="G104" s="422" t="str">
        <f>+IF(LEN('OSNOVNA PLAČA'!B104)&gt;0,'OSNOVNA PLAČA'!B104,"")</f>
        <v>A95</v>
      </c>
      <c r="H104" s="423"/>
      <c r="I104" s="423">
        <f ca="1">IF(LEN('6'!B110)&gt;0,'6'!L110,"")</f>
        <v>0</v>
      </c>
      <c r="J104" s="424"/>
    </row>
    <row r="105" spans="7:10" ht="23.25" customHeight="1" x14ac:dyDescent="0.25">
      <c r="G105" s="422" t="str">
        <f>+IF(LEN('OSNOVNA PLAČA'!B105)&gt;0,'OSNOVNA PLAČA'!B105,"")</f>
        <v>A96</v>
      </c>
      <c r="H105" s="423"/>
      <c r="I105" s="423">
        <f ca="1">IF(LEN('6'!B111)&gt;0,'6'!L111,"")</f>
        <v>0</v>
      </c>
      <c r="J105" s="424"/>
    </row>
    <row r="106" spans="7:10" ht="23.25" customHeight="1" x14ac:dyDescent="0.25">
      <c r="G106" s="422" t="str">
        <f>+IF(LEN('OSNOVNA PLAČA'!B106)&gt;0,'OSNOVNA PLAČA'!B106,"")</f>
        <v>A97</v>
      </c>
      <c r="H106" s="423"/>
      <c r="I106" s="423">
        <f ca="1">IF(LEN('6'!B112)&gt;0,'6'!L112,"")</f>
        <v>0</v>
      </c>
      <c r="J106" s="424"/>
    </row>
    <row r="107" spans="7:10" ht="23.25" customHeight="1" x14ac:dyDescent="0.25">
      <c r="G107" s="422" t="str">
        <f>+IF(LEN('OSNOVNA PLAČA'!B107)&gt;0,'OSNOVNA PLAČA'!B107,"")</f>
        <v>A98</v>
      </c>
      <c r="H107" s="423"/>
      <c r="I107" s="423">
        <f ca="1">IF(LEN('6'!B113)&gt;0,'6'!L113,"")</f>
        <v>0</v>
      </c>
      <c r="J107" s="424"/>
    </row>
    <row r="108" spans="7:10" ht="23.25" customHeight="1" x14ac:dyDescent="0.25">
      <c r="G108" s="422" t="str">
        <f>+IF(LEN('OSNOVNA PLAČA'!B108)&gt;0,'OSNOVNA PLAČA'!B108,"")</f>
        <v>A99</v>
      </c>
      <c r="H108" s="423"/>
      <c r="I108" s="423">
        <f ca="1">IF(LEN('6'!B114)&gt;0,'6'!L114,"")</f>
        <v>0</v>
      </c>
      <c r="J108" s="424"/>
    </row>
    <row r="109" spans="7:10" ht="23.25" customHeight="1" x14ac:dyDescent="0.25">
      <c r="G109" s="422" t="str">
        <f>+IF(LEN('OSNOVNA PLAČA'!B109)&gt;0,'OSNOVNA PLAČA'!B109,"")</f>
        <v>A100</v>
      </c>
      <c r="H109" s="423"/>
      <c r="I109" s="423">
        <f ca="1">IF(LEN('6'!B115)&gt;0,'6'!L115,"")</f>
        <v>0</v>
      </c>
      <c r="J109" s="424"/>
    </row>
    <row r="110" spans="7:10" ht="23.25" customHeight="1" x14ac:dyDescent="0.25">
      <c r="G110" s="422" t="str">
        <f>+IF(LEN('OSNOVNA PLAČA'!B110)&gt;0,'OSNOVNA PLAČA'!B110,"")</f>
        <v>A101</v>
      </c>
      <c r="H110" s="423"/>
      <c r="I110" s="423">
        <f ca="1">IF(LEN('6'!B116)&gt;0,'6'!L116,"")</f>
        <v>0</v>
      </c>
      <c r="J110" s="424"/>
    </row>
    <row r="111" spans="7:10" ht="23.25" customHeight="1" x14ac:dyDescent="0.25">
      <c r="G111" s="422" t="str">
        <f>+IF(LEN('OSNOVNA PLAČA'!B111)&gt;0,'OSNOVNA PLAČA'!B111,"")</f>
        <v>A102</v>
      </c>
      <c r="H111" s="423"/>
      <c r="I111" s="423">
        <f ca="1">IF(LEN('6'!B117)&gt;0,'6'!L117,"")</f>
        <v>0</v>
      </c>
      <c r="J111" s="424"/>
    </row>
    <row r="112" spans="7:10" ht="23.25" customHeight="1" x14ac:dyDescent="0.25">
      <c r="G112" s="422" t="str">
        <f>+IF(LEN('OSNOVNA PLAČA'!B112)&gt;0,'OSNOVNA PLAČA'!B112,"")</f>
        <v>A103</v>
      </c>
      <c r="H112" s="423"/>
      <c r="I112" s="423">
        <f ca="1">IF(LEN('6'!B118)&gt;0,'6'!L118,"")</f>
        <v>0</v>
      </c>
      <c r="J112" s="424"/>
    </row>
    <row r="113" spans="7:10" ht="23.25" customHeight="1" x14ac:dyDescent="0.25">
      <c r="G113" s="422" t="str">
        <f>+IF(LEN('OSNOVNA PLAČA'!B113)&gt;0,'OSNOVNA PLAČA'!B113,"")</f>
        <v>A104</v>
      </c>
      <c r="H113" s="423"/>
      <c r="I113" s="423">
        <f ca="1">IF(LEN('6'!B119)&gt;0,'6'!L119,"")</f>
        <v>0</v>
      </c>
      <c r="J113" s="424"/>
    </row>
    <row r="114" spans="7:10" ht="23.25" customHeight="1" x14ac:dyDescent="0.25">
      <c r="G114" s="422" t="str">
        <f>+IF(LEN('OSNOVNA PLAČA'!B114)&gt;0,'OSNOVNA PLAČA'!B114,"")</f>
        <v>A105</v>
      </c>
      <c r="H114" s="423"/>
      <c r="I114" s="423">
        <f ca="1">IF(LEN('6'!B120)&gt;0,'6'!L120,"")</f>
        <v>0</v>
      </c>
      <c r="J114" s="424"/>
    </row>
    <row r="115" spans="7:10" ht="23.25" customHeight="1" x14ac:dyDescent="0.25">
      <c r="G115" s="422" t="str">
        <f>+IF(LEN('OSNOVNA PLAČA'!B115)&gt;0,'OSNOVNA PLAČA'!B115,"")</f>
        <v>A106</v>
      </c>
      <c r="H115" s="423"/>
      <c r="I115" s="423">
        <f ca="1">IF(LEN('6'!B121)&gt;0,'6'!L121,"")</f>
        <v>0</v>
      </c>
      <c r="J115" s="424"/>
    </row>
    <row r="116" spans="7:10" ht="23.25" customHeight="1" x14ac:dyDescent="0.25">
      <c r="G116" s="422" t="str">
        <f>+IF(LEN('OSNOVNA PLAČA'!B116)&gt;0,'OSNOVNA PLAČA'!B116,"")</f>
        <v>A107</v>
      </c>
      <c r="H116" s="423"/>
      <c r="I116" s="423">
        <f ca="1">IF(LEN('6'!B122)&gt;0,'6'!L122,"")</f>
        <v>0</v>
      </c>
      <c r="J116" s="424"/>
    </row>
    <row r="117" spans="7:10" ht="23.25" customHeight="1" x14ac:dyDescent="0.25">
      <c r="G117" s="422" t="str">
        <f>+IF(LEN('OSNOVNA PLAČA'!B117)&gt;0,'OSNOVNA PLAČA'!B117,"")</f>
        <v>A108</v>
      </c>
      <c r="H117" s="423"/>
      <c r="I117" s="423">
        <f ca="1">IF(LEN('6'!B123)&gt;0,'6'!L123,"")</f>
        <v>0</v>
      </c>
      <c r="J117" s="424"/>
    </row>
    <row r="118" spans="7:10" ht="23.25" customHeight="1" x14ac:dyDescent="0.25">
      <c r="G118" s="422" t="str">
        <f>+IF(LEN('OSNOVNA PLAČA'!B118)&gt;0,'OSNOVNA PLAČA'!B118,"")</f>
        <v>A109</v>
      </c>
      <c r="H118" s="423"/>
      <c r="I118" s="423">
        <f ca="1">IF(LEN('6'!B124)&gt;0,'6'!L124,"")</f>
        <v>0</v>
      </c>
      <c r="J118" s="424"/>
    </row>
    <row r="119" spans="7:10" ht="23.25" customHeight="1" x14ac:dyDescent="0.25">
      <c r="G119" s="422" t="str">
        <f>+IF(LEN('OSNOVNA PLAČA'!B119)&gt;0,'OSNOVNA PLAČA'!B119,"")</f>
        <v>A110</v>
      </c>
      <c r="H119" s="423"/>
      <c r="I119" s="423">
        <f ca="1">IF(LEN('6'!B125)&gt;0,'6'!L125,"")</f>
        <v>0</v>
      </c>
      <c r="J119" s="424"/>
    </row>
    <row r="120" spans="7:10" ht="23.25" customHeight="1" x14ac:dyDescent="0.25">
      <c r="G120" s="422" t="str">
        <f>+IF(LEN('OSNOVNA PLAČA'!B120)&gt;0,'OSNOVNA PLAČA'!B120,"")</f>
        <v>A111</v>
      </c>
      <c r="H120" s="423"/>
      <c r="I120" s="423">
        <f ca="1">IF(LEN('6'!B126)&gt;0,'6'!L126,"")</f>
        <v>0</v>
      </c>
      <c r="J120" s="424"/>
    </row>
    <row r="121" spans="7:10" ht="23.25" customHeight="1" x14ac:dyDescent="0.25">
      <c r="G121" s="422" t="str">
        <f>+IF(LEN('OSNOVNA PLAČA'!B121)&gt;0,'OSNOVNA PLAČA'!B121,"")</f>
        <v>A112</v>
      </c>
      <c r="H121" s="423"/>
      <c r="I121" s="423">
        <f ca="1">IF(LEN('6'!B127)&gt;0,'6'!L127,"")</f>
        <v>0</v>
      </c>
      <c r="J121" s="424"/>
    </row>
    <row r="122" spans="7:10" ht="23.25" customHeight="1" x14ac:dyDescent="0.25">
      <c r="G122" s="422" t="str">
        <f>+IF(LEN('OSNOVNA PLAČA'!B122)&gt;0,'OSNOVNA PLAČA'!B122,"")</f>
        <v>A113</v>
      </c>
      <c r="H122" s="423"/>
      <c r="I122" s="423">
        <f ca="1">IF(LEN('6'!B128)&gt;0,'6'!L128,"")</f>
        <v>0</v>
      </c>
      <c r="J122" s="424"/>
    </row>
    <row r="123" spans="7:10" ht="23.25" customHeight="1" x14ac:dyDescent="0.25">
      <c r="G123" s="422" t="str">
        <f>+IF(LEN('OSNOVNA PLAČA'!B123)&gt;0,'OSNOVNA PLAČA'!B123,"")</f>
        <v>A114</v>
      </c>
      <c r="H123" s="423"/>
      <c r="I123" s="423">
        <f ca="1">IF(LEN('6'!B129)&gt;0,'6'!L129,"")</f>
        <v>0</v>
      </c>
      <c r="J123" s="424"/>
    </row>
    <row r="124" spans="7:10" ht="23.25" customHeight="1" x14ac:dyDescent="0.25">
      <c r="G124" s="422" t="str">
        <f>+IF(LEN('OSNOVNA PLAČA'!B124)&gt;0,'OSNOVNA PLAČA'!B124,"")</f>
        <v>A115</v>
      </c>
      <c r="H124" s="423"/>
      <c r="I124" s="423">
        <f ca="1">IF(LEN('6'!B130)&gt;0,'6'!L130,"")</f>
        <v>0</v>
      </c>
      <c r="J124" s="424"/>
    </row>
    <row r="125" spans="7:10" ht="23.25" customHeight="1" x14ac:dyDescent="0.25">
      <c r="G125" s="422" t="str">
        <f>+IF(LEN('OSNOVNA PLAČA'!B125)&gt;0,'OSNOVNA PLAČA'!B125,"")</f>
        <v>A116</v>
      </c>
      <c r="H125" s="423"/>
      <c r="I125" s="423">
        <f ca="1">IF(LEN('6'!B131)&gt;0,'6'!L131,"")</f>
        <v>0</v>
      </c>
      <c r="J125" s="424"/>
    </row>
    <row r="126" spans="7:10" ht="23.25" customHeight="1" x14ac:dyDescent="0.25">
      <c r="G126" s="422" t="str">
        <f>+IF(LEN('OSNOVNA PLAČA'!B126)&gt;0,'OSNOVNA PLAČA'!B126,"")</f>
        <v>A117</v>
      </c>
      <c r="H126" s="423"/>
      <c r="I126" s="423">
        <f ca="1">IF(LEN('6'!B132)&gt;0,'6'!L132,"")</f>
        <v>0</v>
      </c>
      <c r="J126" s="424"/>
    </row>
    <row r="127" spans="7:10" ht="23.25" customHeight="1" x14ac:dyDescent="0.25">
      <c r="G127" s="422" t="str">
        <f>+IF(LEN('OSNOVNA PLAČA'!B127)&gt;0,'OSNOVNA PLAČA'!B127,"")</f>
        <v>A118</v>
      </c>
      <c r="H127" s="423"/>
      <c r="I127" s="423">
        <f ca="1">IF(LEN('6'!B133)&gt;0,'6'!L133,"")</f>
        <v>0</v>
      </c>
      <c r="J127" s="424"/>
    </row>
    <row r="128" spans="7:10" ht="23.25" customHeight="1" x14ac:dyDescent="0.25">
      <c r="G128" s="422" t="str">
        <f>+IF(LEN('OSNOVNA PLAČA'!B128)&gt;0,'OSNOVNA PLAČA'!B128,"")</f>
        <v>A119</v>
      </c>
      <c r="H128" s="423"/>
      <c r="I128" s="423">
        <f ca="1">IF(LEN('6'!B134)&gt;0,'6'!L134,"")</f>
        <v>0</v>
      </c>
      <c r="J128" s="424"/>
    </row>
    <row r="129" spans="7:10" ht="23.25" customHeight="1" x14ac:dyDescent="0.25">
      <c r="G129" s="422" t="str">
        <f>+IF(LEN('OSNOVNA PLAČA'!B129)&gt;0,'OSNOVNA PLAČA'!B129,"")</f>
        <v>A120</v>
      </c>
      <c r="H129" s="423"/>
      <c r="I129" s="423">
        <f ca="1">IF(LEN('6'!B135)&gt;0,'6'!L135,"")</f>
        <v>0</v>
      </c>
      <c r="J129" s="424"/>
    </row>
    <row r="130" spans="7:10" ht="23.25" customHeight="1" x14ac:dyDescent="0.25">
      <c r="G130" s="422" t="str">
        <f>+IF(LEN('OSNOVNA PLAČA'!B130)&gt;0,'OSNOVNA PLAČA'!B130,"")</f>
        <v>A121</v>
      </c>
      <c r="H130" s="423"/>
      <c r="I130" s="423">
        <f ca="1">IF(LEN('6'!B136)&gt;0,'6'!L136,"")</f>
        <v>0</v>
      </c>
      <c r="J130" s="424"/>
    </row>
    <row r="131" spans="7:10" ht="23.25" customHeight="1" x14ac:dyDescent="0.25">
      <c r="G131" s="422" t="str">
        <f>+IF(LEN('OSNOVNA PLAČA'!B131)&gt;0,'OSNOVNA PLAČA'!B131,"")</f>
        <v>A122</v>
      </c>
      <c r="H131" s="423"/>
      <c r="I131" s="423">
        <f ca="1">IF(LEN('6'!B137)&gt;0,'6'!L137,"")</f>
        <v>0</v>
      </c>
      <c r="J131" s="424"/>
    </row>
    <row r="132" spans="7:10" ht="23.25" customHeight="1" x14ac:dyDescent="0.25">
      <c r="G132" s="422" t="str">
        <f>+IF(LEN('OSNOVNA PLAČA'!B132)&gt;0,'OSNOVNA PLAČA'!B132,"")</f>
        <v>A123</v>
      </c>
      <c r="H132" s="423"/>
      <c r="I132" s="423">
        <f ca="1">IF(LEN('6'!B138)&gt;0,'6'!L138,"")</f>
        <v>0</v>
      </c>
      <c r="J132" s="424"/>
    </row>
    <row r="133" spans="7:10" ht="23.25" customHeight="1" x14ac:dyDescent="0.25">
      <c r="G133" s="422" t="str">
        <f>+IF(LEN('OSNOVNA PLAČA'!B133)&gt;0,'OSNOVNA PLAČA'!B133,"")</f>
        <v>A124</v>
      </c>
      <c r="H133" s="423"/>
      <c r="I133" s="423">
        <f ca="1">IF(LEN('6'!B139)&gt;0,'6'!L139,"")</f>
        <v>0</v>
      </c>
      <c r="J133" s="424"/>
    </row>
    <row r="134" spans="7:10" ht="23.25" customHeight="1" x14ac:dyDescent="0.25">
      <c r="G134" s="422" t="str">
        <f>+IF(LEN('OSNOVNA PLAČA'!B134)&gt;0,'OSNOVNA PLAČA'!B134,"")</f>
        <v>A125</v>
      </c>
      <c r="H134" s="423"/>
      <c r="I134" s="423">
        <f ca="1">IF(LEN('6'!B140)&gt;0,'6'!L140,"")</f>
        <v>0</v>
      </c>
      <c r="J134" s="424"/>
    </row>
    <row r="135" spans="7:10" ht="23.25" customHeight="1" x14ac:dyDescent="0.25">
      <c r="G135" s="422" t="str">
        <f>+IF(LEN('OSNOVNA PLAČA'!B135)&gt;0,'OSNOVNA PLAČA'!B135,"")</f>
        <v>A126</v>
      </c>
      <c r="H135" s="423"/>
      <c r="I135" s="423">
        <f ca="1">IF(LEN('6'!B141)&gt;0,'6'!L141,"")</f>
        <v>0</v>
      </c>
      <c r="J135" s="424"/>
    </row>
    <row r="136" spans="7:10" ht="23.25" customHeight="1" x14ac:dyDescent="0.25">
      <c r="G136" s="422" t="str">
        <f>+IF(LEN('OSNOVNA PLAČA'!B136)&gt;0,'OSNOVNA PLAČA'!B136,"")</f>
        <v>A127</v>
      </c>
      <c r="H136" s="423"/>
      <c r="I136" s="423">
        <f ca="1">IF(LEN('6'!B142)&gt;0,'6'!L142,"")</f>
        <v>0</v>
      </c>
      <c r="J136" s="424"/>
    </row>
    <row r="137" spans="7:10" ht="23.25" customHeight="1" x14ac:dyDescent="0.25">
      <c r="G137" s="422" t="str">
        <f>+IF(LEN('OSNOVNA PLAČA'!B137)&gt;0,'OSNOVNA PLAČA'!B137,"")</f>
        <v>A128</v>
      </c>
      <c r="H137" s="423"/>
      <c r="I137" s="423">
        <f ca="1">IF(LEN('6'!B143)&gt;0,'6'!L143,"")</f>
        <v>0</v>
      </c>
      <c r="J137" s="424"/>
    </row>
    <row r="138" spans="7:10" ht="23.25" customHeight="1" x14ac:dyDescent="0.25">
      <c r="G138" s="422" t="str">
        <f>+IF(LEN('OSNOVNA PLAČA'!B138)&gt;0,'OSNOVNA PLAČA'!B138,"")</f>
        <v>A129</v>
      </c>
      <c r="H138" s="423"/>
      <c r="I138" s="423">
        <f ca="1">IF(LEN('6'!B144)&gt;0,'6'!L144,"")</f>
        <v>0</v>
      </c>
      <c r="J138" s="424"/>
    </row>
    <row r="139" spans="7:10" ht="23.25" customHeight="1" x14ac:dyDescent="0.25">
      <c r="G139" s="422" t="str">
        <f>+IF(LEN('OSNOVNA PLAČA'!B139)&gt;0,'OSNOVNA PLAČA'!B139,"")</f>
        <v>A130</v>
      </c>
      <c r="H139" s="423"/>
      <c r="I139" s="423">
        <f ca="1">IF(LEN('6'!B145)&gt;0,'6'!L145,"")</f>
        <v>0</v>
      </c>
      <c r="J139" s="424"/>
    </row>
    <row r="140" spans="7:10" ht="23.25" customHeight="1" x14ac:dyDescent="0.25">
      <c r="G140" s="422" t="str">
        <f>+IF(LEN('OSNOVNA PLAČA'!B140)&gt;0,'OSNOVNA PLAČA'!B140,"")</f>
        <v>A131</v>
      </c>
      <c r="H140" s="423"/>
      <c r="I140" s="423">
        <f ca="1">IF(LEN('6'!B146)&gt;0,'6'!L146,"")</f>
        <v>0</v>
      </c>
      <c r="J140" s="424"/>
    </row>
    <row r="141" spans="7:10" ht="23.25" customHeight="1" x14ac:dyDescent="0.25">
      <c r="G141" s="422" t="str">
        <f>+IF(LEN('OSNOVNA PLAČA'!B141)&gt;0,'OSNOVNA PLAČA'!B141,"")</f>
        <v>A132</v>
      </c>
      <c r="H141" s="423"/>
      <c r="I141" s="423">
        <f ca="1">IF(LEN('6'!B147)&gt;0,'6'!L147,"")</f>
        <v>0</v>
      </c>
      <c r="J141" s="424"/>
    </row>
    <row r="142" spans="7:10" ht="23.25" customHeight="1" x14ac:dyDescent="0.25">
      <c r="G142" s="422" t="str">
        <f>+IF(LEN('OSNOVNA PLAČA'!B142)&gt;0,'OSNOVNA PLAČA'!B142,"")</f>
        <v>A133</v>
      </c>
      <c r="H142" s="423"/>
      <c r="I142" s="423">
        <f ca="1">IF(LEN('6'!B148)&gt;0,'6'!L148,"")</f>
        <v>0</v>
      </c>
      <c r="J142" s="424"/>
    </row>
    <row r="143" spans="7:10" ht="23.25" customHeight="1" x14ac:dyDescent="0.25">
      <c r="G143" s="422" t="str">
        <f>+IF(LEN('OSNOVNA PLAČA'!B143)&gt;0,'OSNOVNA PLAČA'!B143,"")</f>
        <v>A134</v>
      </c>
      <c r="H143" s="423"/>
      <c r="I143" s="423">
        <f ca="1">IF(LEN('6'!B149)&gt;0,'6'!L149,"")</f>
        <v>0</v>
      </c>
      <c r="J143" s="424"/>
    </row>
    <row r="144" spans="7:10" ht="23.25" customHeight="1" x14ac:dyDescent="0.25">
      <c r="G144" s="422" t="str">
        <f>+IF(LEN('OSNOVNA PLAČA'!B144)&gt;0,'OSNOVNA PLAČA'!B144,"")</f>
        <v>A135</v>
      </c>
      <c r="H144" s="423"/>
      <c r="I144" s="423">
        <f ca="1">IF(LEN('6'!B150)&gt;0,'6'!L150,"")</f>
        <v>0</v>
      </c>
      <c r="J144" s="424"/>
    </row>
    <row r="145" spans="7:10" ht="23.25" customHeight="1" x14ac:dyDescent="0.25">
      <c r="G145" s="422" t="str">
        <f>+IF(LEN('OSNOVNA PLAČA'!B145)&gt;0,'OSNOVNA PLAČA'!B145,"")</f>
        <v>A136</v>
      </c>
      <c r="H145" s="423"/>
      <c r="I145" s="423">
        <f ca="1">IF(LEN('6'!B151)&gt;0,'6'!L151,"")</f>
        <v>0</v>
      </c>
      <c r="J145" s="424"/>
    </row>
    <row r="146" spans="7:10" ht="23.25" customHeight="1" x14ac:dyDescent="0.25">
      <c r="G146" s="422" t="str">
        <f>+IF(LEN('OSNOVNA PLAČA'!B146)&gt;0,'OSNOVNA PLAČA'!B146,"")</f>
        <v>A137</v>
      </c>
      <c r="H146" s="423"/>
      <c r="I146" s="423">
        <f ca="1">IF(LEN('6'!B152)&gt;0,'6'!L152,"")</f>
        <v>0</v>
      </c>
      <c r="J146" s="424"/>
    </row>
    <row r="147" spans="7:10" ht="23.25" customHeight="1" x14ac:dyDescent="0.25">
      <c r="G147" s="422" t="str">
        <f>+IF(LEN('OSNOVNA PLAČA'!B147)&gt;0,'OSNOVNA PLAČA'!B147,"")</f>
        <v>A138</v>
      </c>
      <c r="H147" s="423"/>
      <c r="I147" s="423">
        <f ca="1">IF(LEN('6'!B153)&gt;0,'6'!L153,"")</f>
        <v>0</v>
      </c>
      <c r="J147" s="424"/>
    </row>
    <row r="148" spans="7:10" ht="23.25" customHeight="1" x14ac:dyDescent="0.25">
      <c r="G148" s="422" t="str">
        <f>+IF(LEN('OSNOVNA PLAČA'!B148)&gt;0,'OSNOVNA PLAČA'!B148,"")</f>
        <v>A139</v>
      </c>
      <c r="H148" s="423"/>
      <c r="I148" s="423">
        <f ca="1">IF(LEN('6'!B154)&gt;0,'6'!L154,"")</f>
        <v>0</v>
      </c>
      <c r="J148" s="424"/>
    </row>
    <row r="149" spans="7:10" ht="23.25" customHeight="1" x14ac:dyDescent="0.25">
      <c r="G149" s="422" t="str">
        <f>+IF(LEN('OSNOVNA PLAČA'!B149)&gt;0,'OSNOVNA PLAČA'!B149,"")</f>
        <v>A140</v>
      </c>
      <c r="H149" s="423"/>
      <c r="I149" s="423">
        <f ca="1">IF(LEN('6'!B155)&gt;0,'6'!L155,"")</f>
        <v>0</v>
      </c>
      <c r="J149" s="424"/>
    </row>
    <row r="150" spans="7:10" ht="23.25" customHeight="1" x14ac:dyDescent="0.25">
      <c r="G150" s="422" t="str">
        <f>+IF(LEN('OSNOVNA PLAČA'!B150)&gt;0,'OSNOVNA PLAČA'!B150,"")</f>
        <v>A141</v>
      </c>
      <c r="H150" s="423"/>
      <c r="I150" s="423">
        <f ca="1">IF(LEN('6'!B156)&gt;0,'6'!L156,"")</f>
        <v>0</v>
      </c>
      <c r="J150" s="424"/>
    </row>
    <row r="151" spans="7:10" ht="23.25" customHeight="1" x14ac:dyDescent="0.25">
      <c r="G151" s="422" t="str">
        <f>+IF(LEN('OSNOVNA PLAČA'!B151)&gt;0,'OSNOVNA PLAČA'!B151,"")</f>
        <v>A142</v>
      </c>
      <c r="H151" s="423"/>
      <c r="I151" s="423">
        <f ca="1">IF(LEN('6'!B157)&gt;0,'6'!L157,"")</f>
        <v>0</v>
      </c>
      <c r="J151" s="424"/>
    </row>
    <row r="152" spans="7:10" ht="23.25" customHeight="1" x14ac:dyDescent="0.25">
      <c r="G152" s="422" t="str">
        <f>+IF(LEN('OSNOVNA PLAČA'!B152)&gt;0,'OSNOVNA PLAČA'!B152,"")</f>
        <v>A143</v>
      </c>
      <c r="H152" s="423"/>
      <c r="I152" s="423">
        <f ca="1">IF(LEN('6'!B158)&gt;0,'6'!L158,"")</f>
        <v>0</v>
      </c>
      <c r="J152" s="424"/>
    </row>
    <row r="153" spans="7:10" ht="23.25" customHeight="1" x14ac:dyDescent="0.25">
      <c r="G153" s="422" t="str">
        <f>+IF(LEN('OSNOVNA PLAČA'!B153)&gt;0,'OSNOVNA PLAČA'!B153,"")</f>
        <v>A144</v>
      </c>
      <c r="H153" s="423"/>
      <c r="I153" s="423">
        <f ca="1">IF(LEN('6'!B159)&gt;0,'6'!L159,"")</f>
        <v>0</v>
      </c>
      <c r="J153" s="424"/>
    </row>
    <row r="154" spans="7:10" ht="23.25" customHeight="1" x14ac:dyDescent="0.25">
      <c r="G154" s="422" t="str">
        <f>+IF(LEN('OSNOVNA PLAČA'!B154)&gt;0,'OSNOVNA PLAČA'!B154,"")</f>
        <v>A145</v>
      </c>
      <c r="H154" s="423"/>
      <c r="I154" s="423">
        <f ca="1">IF(LEN('6'!B160)&gt;0,'6'!L160,"")</f>
        <v>0</v>
      </c>
      <c r="J154" s="424"/>
    </row>
    <row r="155" spans="7:10" ht="23.25" customHeight="1" x14ac:dyDescent="0.25">
      <c r="G155" s="422" t="str">
        <f>+IF(LEN('OSNOVNA PLAČA'!B155)&gt;0,'OSNOVNA PLAČA'!B155,"")</f>
        <v>A146</v>
      </c>
      <c r="H155" s="423"/>
      <c r="I155" s="423">
        <f ca="1">IF(LEN('6'!B161)&gt;0,'6'!L161,"")</f>
        <v>0</v>
      </c>
      <c r="J155" s="424"/>
    </row>
    <row r="156" spans="7:10" ht="23.25" customHeight="1" x14ac:dyDescent="0.25">
      <c r="G156" s="422" t="str">
        <f>+IF(LEN('OSNOVNA PLAČA'!B156)&gt;0,'OSNOVNA PLAČA'!B156,"")</f>
        <v>A147</v>
      </c>
      <c r="H156" s="423"/>
      <c r="I156" s="423">
        <f ca="1">IF(LEN('6'!B162)&gt;0,'6'!L162,"")</f>
        <v>0</v>
      </c>
      <c r="J156" s="424"/>
    </row>
    <row r="157" spans="7:10" ht="23.25" customHeight="1" x14ac:dyDescent="0.25">
      <c r="G157" s="422" t="str">
        <f>+IF(LEN('OSNOVNA PLAČA'!B157)&gt;0,'OSNOVNA PLAČA'!B157,"")</f>
        <v>A148</v>
      </c>
      <c r="H157" s="423"/>
      <c r="I157" s="423">
        <f ca="1">IF(LEN('6'!B163)&gt;0,'6'!L163,"")</f>
        <v>0</v>
      </c>
      <c r="J157" s="424"/>
    </row>
    <row r="158" spans="7:10" ht="23.25" customHeight="1" x14ac:dyDescent="0.25">
      <c r="G158" s="422" t="str">
        <f>+IF(LEN('OSNOVNA PLAČA'!B158)&gt;0,'OSNOVNA PLAČA'!B158,"")</f>
        <v>A149</v>
      </c>
      <c r="H158" s="423"/>
      <c r="I158" s="423">
        <f ca="1">IF(LEN('6'!B164)&gt;0,'6'!L164,"")</f>
        <v>0</v>
      </c>
      <c r="J158" s="424"/>
    </row>
    <row r="159" spans="7:10" ht="23.25" customHeight="1" x14ac:dyDescent="0.25">
      <c r="G159" s="422" t="str">
        <f>+IF(LEN('OSNOVNA PLAČA'!B159)&gt;0,'OSNOVNA PLAČA'!B159,"")</f>
        <v>A150</v>
      </c>
      <c r="H159" s="423"/>
      <c r="I159" s="423">
        <f ca="1">IF(LEN('6'!B165)&gt;0,'6'!L165,"")</f>
        <v>0</v>
      </c>
      <c r="J159" s="424"/>
    </row>
    <row r="160" spans="7:10" ht="23.25" customHeight="1" x14ac:dyDescent="0.25">
      <c r="G160" s="422" t="str">
        <f>+IF(LEN('OSNOVNA PLAČA'!B160)&gt;0,'OSNOVNA PLAČA'!B160,"")</f>
        <v>A151</v>
      </c>
      <c r="H160" s="423"/>
      <c r="I160" s="423">
        <f ca="1">IF(LEN('6'!B166)&gt;0,'6'!L166,"")</f>
        <v>0</v>
      </c>
      <c r="J160" s="424"/>
    </row>
    <row r="161" spans="7:10" ht="23.25" customHeight="1" x14ac:dyDescent="0.25">
      <c r="G161" s="422" t="str">
        <f>+IF(LEN('OSNOVNA PLAČA'!B161)&gt;0,'OSNOVNA PLAČA'!B161,"")</f>
        <v>A152</v>
      </c>
      <c r="H161" s="423"/>
      <c r="I161" s="423">
        <f ca="1">IF(LEN('6'!B167)&gt;0,'6'!L167,"")</f>
        <v>0</v>
      </c>
      <c r="J161" s="424"/>
    </row>
    <row r="162" spans="7:10" ht="23.25" customHeight="1" x14ac:dyDescent="0.25">
      <c r="G162" s="422" t="str">
        <f>+IF(LEN('OSNOVNA PLAČA'!B162)&gt;0,'OSNOVNA PLAČA'!B162,"")</f>
        <v>A153</v>
      </c>
      <c r="H162" s="423"/>
      <c r="I162" s="423">
        <f ca="1">IF(LEN('6'!B168)&gt;0,'6'!L168,"")</f>
        <v>0</v>
      </c>
      <c r="J162" s="424"/>
    </row>
    <row r="163" spans="7:10" ht="23.25" customHeight="1" x14ac:dyDescent="0.25">
      <c r="G163" s="422" t="str">
        <f>+IF(LEN('OSNOVNA PLAČA'!B163)&gt;0,'OSNOVNA PLAČA'!B163,"")</f>
        <v>A154</v>
      </c>
      <c r="H163" s="423"/>
      <c r="I163" s="423">
        <f ca="1">IF(LEN('6'!B169)&gt;0,'6'!L169,"")</f>
        <v>0</v>
      </c>
      <c r="J163" s="424"/>
    </row>
    <row r="164" spans="7:10" ht="23.25" customHeight="1" x14ac:dyDescent="0.25">
      <c r="G164" s="422" t="str">
        <f>+IF(LEN('OSNOVNA PLAČA'!B164)&gt;0,'OSNOVNA PLAČA'!B164,"")</f>
        <v>A155</v>
      </c>
      <c r="H164" s="423"/>
      <c r="I164" s="423">
        <f ca="1">IF(LEN('6'!B170)&gt;0,'6'!L170,"")</f>
        <v>0</v>
      </c>
      <c r="J164" s="424"/>
    </row>
    <row r="165" spans="7:10" ht="23.25" customHeight="1" x14ac:dyDescent="0.25">
      <c r="G165" s="422" t="str">
        <f>+IF(LEN('OSNOVNA PLAČA'!B165)&gt;0,'OSNOVNA PLAČA'!B165,"")</f>
        <v>A156</v>
      </c>
      <c r="H165" s="423"/>
      <c r="I165" s="423">
        <f ca="1">IF(LEN('6'!B171)&gt;0,'6'!L171,"")</f>
        <v>0</v>
      </c>
      <c r="J165" s="424"/>
    </row>
    <row r="166" spans="7:10" ht="23.25" customHeight="1" x14ac:dyDescent="0.25">
      <c r="G166" s="422" t="str">
        <f>+IF(LEN('OSNOVNA PLAČA'!B166)&gt;0,'OSNOVNA PLAČA'!B166,"")</f>
        <v>A157</v>
      </c>
      <c r="H166" s="423"/>
      <c r="I166" s="423">
        <f ca="1">IF(LEN('6'!B172)&gt;0,'6'!L172,"")</f>
        <v>0</v>
      </c>
      <c r="J166" s="424"/>
    </row>
    <row r="167" spans="7:10" ht="23.25" customHeight="1" x14ac:dyDescent="0.25">
      <c r="G167" s="422" t="str">
        <f>+IF(LEN('OSNOVNA PLAČA'!B167)&gt;0,'OSNOVNA PLAČA'!B167,"")</f>
        <v>A158</v>
      </c>
      <c r="H167" s="423"/>
      <c r="I167" s="423">
        <f ca="1">IF(LEN('6'!B173)&gt;0,'6'!L173,"")</f>
        <v>0</v>
      </c>
      <c r="J167" s="424"/>
    </row>
    <row r="168" spans="7:10" ht="23.25" customHeight="1" x14ac:dyDescent="0.25">
      <c r="G168" s="422" t="str">
        <f>+IF(LEN('OSNOVNA PLAČA'!B168)&gt;0,'OSNOVNA PLAČA'!B168,"")</f>
        <v>A159</v>
      </c>
      <c r="H168" s="423"/>
      <c r="I168" s="423">
        <f ca="1">IF(LEN('6'!B174)&gt;0,'6'!L174,"")</f>
        <v>0</v>
      </c>
      <c r="J168" s="424"/>
    </row>
    <row r="169" spans="7:10" ht="23.25" customHeight="1" x14ac:dyDescent="0.25">
      <c r="G169" s="422" t="str">
        <f>+IF(LEN('OSNOVNA PLAČA'!B169)&gt;0,'OSNOVNA PLAČA'!B169,"")</f>
        <v>A160</v>
      </c>
      <c r="H169" s="423"/>
      <c r="I169" s="423">
        <f ca="1">IF(LEN('6'!B175)&gt;0,'6'!L175,"")</f>
        <v>0</v>
      </c>
      <c r="J169" s="424"/>
    </row>
    <row r="170" spans="7:10" ht="23.25" customHeight="1" x14ac:dyDescent="0.25">
      <c r="G170" s="422" t="str">
        <f>+IF(LEN('OSNOVNA PLAČA'!B170)&gt;0,'OSNOVNA PLAČA'!B170,"")</f>
        <v>A161</v>
      </c>
      <c r="H170" s="423"/>
      <c r="I170" s="423">
        <f ca="1">IF(LEN('6'!B176)&gt;0,'6'!L176,"")</f>
        <v>0</v>
      </c>
      <c r="J170" s="424"/>
    </row>
    <row r="171" spans="7:10" ht="23.25" customHeight="1" x14ac:dyDescent="0.25">
      <c r="G171" s="422" t="str">
        <f>+IF(LEN('OSNOVNA PLAČA'!B171)&gt;0,'OSNOVNA PLAČA'!B171,"")</f>
        <v>A162</v>
      </c>
      <c r="H171" s="423"/>
      <c r="I171" s="423">
        <f ca="1">IF(LEN('6'!B177)&gt;0,'6'!L177,"")</f>
        <v>0</v>
      </c>
      <c r="J171" s="424"/>
    </row>
    <row r="172" spans="7:10" ht="23.25" customHeight="1" x14ac:dyDescent="0.25">
      <c r="G172" s="422" t="str">
        <f>+IF(LEN('OSNOVNA PLAČA'!B172)&gt;0,'OSNOVNA PLAČA'!B172,"")</f>
        <v>A163</v>
      </c>
      <c r="H172" s="423"/>
      <c r="I172" s="423">
        <f ca="1">IF(LEN('6'!B178)&gt;0,'6'!L178,"")</f>
        <v>0</v>
      </c>
      <c r="J172" s="424"/>
    </row>
    <row r="173" spans="7:10" ht="23.25" customHeight="1" x14ac:dyDescent="0.25">
      <c r="G173" s="422" t="str">
        <f>+IF(LEN('OSNOVNA PLAČA'!B173)&gt;0,'OSNOVNA PLAČA'!B173,"")</f>
        <v>A164</v>
      </c>
      <c r="H173" s="423"/>
      <c r="I173" s="423">
        <f ca="1">IF(LEN('6'!B179)&gt;0,'6'!L179,"")</f>
        <v>0</v>
      </c>
      <c r="J173" s="424"/>
    </row>
    <row r="174" spans="7:10" ht="23.25" customHeight="1" x14ac:dyDescent="0.25">
      <c r="G174" s="422" t="str">
        <f>+IF(LEN('OSNOVNA PLAČA'!B174)&gt;0,'OSNOVNA PLAČA'!B174,"")</f>
        <v>A165</v>
      </c>
      <c r="H174" s="423"/>
      <c r="I174" s="423">
        <f ca="1">IF(LEN('6'!B180)&gt;0,'6'!L180,"")</f>
        <v>0</v>
      </c>
      <c r="J174" s="424"/>
    </row>
    <row r="175" spans="7:10" ht="23.25" customHeight="1" x14ac:dyDescent="0.25">
      <c r="G175" s="422" t="str">
        <f>+IF(LEN('OSNOVNA PLAČA'!B175)&gt;0,'OSNOVNA PLAČA'!B175,"")</f>
        <v>A166</v>
      </c>
      <c r="H175" s="423"/>
      <c r="I175" s="423">
        <f ca="1">IF(LEN('6'!B181)&gt;0,'6'!L181,"")</f>
        <v>0</v>
      </c>
      <c r="J175" s="424"/>
    </row>
    <row r="176" spans="7:10" ht="23.25" customHeight="1" x14ac:dyDescent="0.25">
      <c r="G176" s="422" t="str">
        <f>+IF(LEN('OSNOVNA PLAČA'!B176)&gt;0,'OSNOVNA PLAČA'!B176,"")</f>
        <v>A167</v>
      </c>
      <c r="H176" s="423"/>
      <c r="I176" s="423">
        <f ca="1">IF(LEN('6'!B182)&gt;0,'6'!L182,"")</f>
        <v>0</v>
      </c>
      <c r="J176" s="424"/>
    </row>
    <row r="177" spans="7:10" ht="23.25" customHeight="1" x14ac:dyDescent="0.25">
      <c r="G177" s="422" t="str">
        <f>+IF(LEN('OSNOVNA PLAČA'!B177)&gt;0,'OSNOVNA PLAČA'!B177,"")</f>
        <v>A168</v>
      </c>
      <c r="H177" s="423"/>
      <c r="I177" s="423">
        <f ca="1">IF(LEN('6'!B183)&gt;0,'6'!L183,"")</f>
        <v>0</v>
      </c>
      <c r="J177" s="424"/>
    </row>
    <row r="178" spans="7:10" ht="23.25" customHeight="1" x14ac:dyDescent="0.25">
      <c r="G178" s="422" t="str">
        <f>+IF(LEN('OSNOVNA PLAČA'!B178)&gt;0,'OSNOVNA PLAČA'!B178,"")</f>
        <v>A169</v>
      </c>
      <c r="H178" s="423"/>
      <c r="I178" s="423">
        <f ca="1">IF(LEN('6'!B184)&gt;0,'6'!L184,"")</f>
        <v>0</v>
      </c>
      <c r="J178" s="424"/>
    </row>
    <row r="179" spans="7:10" ht="23.25" customHeight="1" x14ac:dyDescent="0.25">
      <c r="G179" s="422" t="str">
        <f>+IF(LEN('OSNOVNA PLAČA'!B179)&gt;0,'OSNOVNA PLAČA'!B179,"")</f>
        <v>A170</v>
      </c>
      <c r="H179" s="423"/>
      <c r="I179" s="423">
        <f ca="1">IF(LEN('6'!B185)&gt;0,'6'!L185,"")</f>
        <v>0</v>
      </c>
      <c r="J179" s="424"/>
    </row>
    <row r="180" spans="7:10" ht="23.25" customHeight="1" x14ac:dyDescent="0.25">
      <c r="G180" s="422" t="str">
        <f>+IF(LEN('OSNOVNA PLAČA'!B180)&gt;0,'OSNOVNA PLAČA'!B180,"")</f>
        <v>A171</v>
      </c>
      <c r="H180" s="423"/>
      <c r="I180" s="423">
        <f ca="1">IF(LEN('6'!B186)&gt;0,'6'!L186,"")</f>
        <v>0</v>
      </c>
      <c r="J180" s="424"/>
    </row>
    <row r="181" spans="7:10" ht="23.25" customHeight="1" x14ac:dyDescent="0.25">
      <c r="G181" s="422" t="str">
        <f>+IF(LEN('OSNOVNA PLAČA'!B181)&gt;0,'OSNOVNA PLAČA'!B181,"")</f>
        <v>A172</v>
      </c>
      <c r="H181" s="423"/>
      <c r="I181" s="423">
        <f ca="1">IF(LEN('6'!B187)&gt;0,'6'!L187,"")</f>
        <v>0</v>
      </c>
      <c r="J181" s="424"/>
    </row>
    <row r="182" spans="7:10" ht="23.25" customHeight="1" x14ac:dyDescent="0.25">
      <c r="G182" s="422" t="str">
        <f>+IF(LEN('OSNOVNA PLAČA'!B182)&gt;0,'OSNOVNA PLAČA'!B182,"")</f>
        <v>A173</v>
      </c>
      <c r="H182" s="423"/>
      <c r="I182" s="423">
        <f ca="1">IF(LEN('6'!B188)&gt;0,'6'!L188,"")</f>
        <v>0</v>
      </c>
      <c r="J182" s="424"/>
    </row>
    <row r="183" spans="7:10" ht="23.25" customHeight="1" x14ac:dyDescent="0.25">
      <c r="G183" s="422" t="str">
        <f>+IF(LEN('OSNOVNA PLAČA'!B183)&gt;0,'OSNOVNA PLAČA'!B183,"")</f>
        <v>A174</v>
      </c>
      <c r="H183" s="423"/>
      <c r="I183" s="423">
        <f ca="1">IF(LEN('6'!B189)&gt;0,'6'!L189,"")</f>
        <v>0</v>
      </c>
      <c r="J183" s="424"/>
    </row>
    <row r="184" spans="7:10" ht="23.25" customHeight="1" x14ac:dyDescent="0.25">
      <c r="G184" s="422" t="str">
        <f>+IF(LEN('OSNOVNA PLAČA'!B184)&gt;0,'OSNOVNA PLAČA'!B184,"")</f>
        <v>A175</v>
      </c>
      <c r="H184" s="423"/>
      <c r="I184" s="423">
        <f ca="1">IF(LEN('6'!B190)&gt;0,'6'!L190,"")</f>
        <v>0</v>
      </c>
      <c r="J184" s="424"/>
    </row>
    <row r="185" spans="7:10" ht="23.25" customHeight="1" x14ac:dyDescent="0.25">
      <c r="G185" s="422" t="str">
        <f>+IF(LEN('OSNOVNA PLAČA'!B185)&gt;0,'OSNOVNA PLAČA'!B185,"")</f>
        <v>A176</v>
      </c>
      <c r="H185" s="423"/>
      <c r="I185" s="423">
        <f ca="1">IF(LEN('6'!B191)&gt;0,'6'!L191,"")</f>
        <v>0</v>
      </c>
      <c r="J185" s="424"/>
    </row>
    <row r="186" spans="7:10" ht="23.25" customHeight="1" x14ac:dyDescent="0.25">
      <c r="G186" s="422" t="str">
        <f>+IF(LEN('OSNOVNA PLAČA'!B186)&gt;0,'OSNOVNA PLAČA'!B186,"")</f>
        <v>A177</v>
      </c>
      <c r="H186" s="423"/>
      <c r="I186" s="423">
        <f ca="1">IF(LEN('6'!B192)&gt;0,'6'!L192,"")</f>
        <v>0</v>
      </c>
      <c r="J186" s="424"/>
    </row>
    <row r="187" spans="7:10" ht="23.25" customHeight="1" x14ac:dyDescent="0.25">
      <c r="G187" s="422" t="str">
        <f>+IF(LEN('OSNOVNA PLAČA'!B187)&gt;0,'OSNOVNA PLAČA'!B187,"")</f>
        <v>A178</v>
      </c>
      <c r="H187" s="423"/>
      <c r="I187" s="423">
        <f ca="1">IF(LEN('6'!B193)&gt;0,'6'!L193,"")</f>
        <v>0</v>
      </c>
      <c r="J187" s="424"/>
    </row>
    <row r="188" spans="7:10" ht="23.25" customHeight="1" x14ac:dyDescent="0.25">
      <c r="G188" s="422" t="str">
        <f>+IF(LEN('OSNOVNA PLAČA'!B188)&gt;0,'OSNOVNA PLAČA'!B188,"")</f>
        <v>A179</v>
      </c>
      <c r="H188" s="423"/>
      <c r="I188" s="423">
        <f ca="1">IF(LEN('6'!B194)&gt;0,'6'!L194,"")</f>
        <v>0</v>
      </c>
      <c r="J188" s="424"/>
    </row>
    <row r="189" spans="7:10" ht="23.25" customHeight="1" x14ac:dyDescent="0.25">
      <c r="G189" s="422" t="str">
        <f>+IF(LEN('OSNOVNA PLAČA'!B189)&gt;0,'OSNOVNA PLAČA'!B189,"")</f>
        <v>A180</v>
      </c>
      <c r="H189" s="423"/>
      <c r="I189" s="423">
        <f ca="1">IF(LEN('6'!B195)&gt;0,'6'!L195,"")</f>
        <v>0</v>
      </c>
      <c r="J189" s="424"/>
    </row>
    <row r="190" spans="7:10" ht="23.25" customHeight="1" x14ac:dyDescent="0.25">
      <c r="G190" s="422" t="str">
        <f>+IF(LEN('OSNOVNA PLAČA'!B190)&gt;0,'OSNOVNA PLAČA'!B190,"")</f>
        <v>A181</v>
      </c>
      <c r="H190" s="423"/>
      <c r="I190" s="423">
        <f ca="1">IF(LEN('6'!B196)&gt;0,'6'!L196,"")</f>
        <v>0</v>
      </c>
      <c r="J190" s="424"/>
    </row>
    <row r="191" spans="7:10" ht="23.25" customHeight="1" x14ac:dyDescent="0.25">
      <c r="G191" s="422" t="str">
        <f>+IF(LEN('OSNOVNA PLAČA'!B191)&gt;0,'OSNOVNA PLAČA'!B191,"")</f>
        <v>A182</v>
      </c>
      <c r="H191" s="423"/>
      <c r="I191" s="423">
        <f ca="1">IF(LEN('6'!B197)&gt;0,'6'!L197,"")</f>
        <v>0</v>
      </c>
      <c r="J191" s="424"/>
    </row>
    <row r="192" spans="7:10" ht="23.25" customHeight="1" x14ac:dyDescent="0.25">
      <c r="G192" s="422" t="str">
        <f>+IF(LEN('OSNOVNA PLAČA'!B192)&gt;0,'OSNOVNA PLAČA'!B192,"")</f>
        <v>A183</v>
      </c>
      <c r="H192" s="423"/>
      <c r="I192" s="423">
        <f ca="1">IF(LEN('6'!B198)&gt;0,'6'!L198,"")</f>
        <v>0</v>
      </c>
      <c r="J192" s="424"/>
    </row>
    <row r="193" spans="7:10" ht="23.25" customHeight="1" x14ac:dyDescent="0.25">
      <c r="G193" s="422" t="str">
        <f>+IF(LEN('OSNOVNA PLAČA'!B193)&gt;0,'OSNOVNA PLAČA'!B193,"")</f>
        <v>A184</v>
      </c>
      <c r="H193" s="423"/>
      <c r="I193" s="423">
        <f ca="1">IF(LEN('6'!B199)&gt;0,'6'!L199,"")</f>
        <v>0</v>
      </c>
      <c r="J193" s="424"/>
    </row>
    <row r="194" spans="7:10" ht="23.25" customHeight="1" x14ac:dyDescent="0.25">
      <c r="G194" s="422" t="str">
        <f>+IF(LEN('OSNOVNA PLAČA'!B194)&gt;0,'OSNOVNA PLAČA'!B194,"")</f>
        <v>A185</v>
      </c>
      <c r="H194" s="423"/>
      <c r="I194" s="423">
        <f ca="1">IF(LEN('6'!B200)&gt;0,'6'!L200,"")</f>
        <v>0</v>
      </c>
      <c r="J194" s="424"/>
    </row>
    <row r="195" spans="7:10" ht="23.25" customHeight="1" x14ac:dyDescent="0.25">
      <c r="G195" s="422" t="str">
        <f>+IF(LEN('OSNOVNA PLAČA'!B195)&gt;0,'OSNOVNA PLAČA'!B195,"")</f>
        <v>A186</v>
      </c>
      <c r="H195" s="423"/>
      <c r="I195" s="423">
        <f ca="1">IF(LEN('6'!B201)&gt;0,'6'!L201,"")</f>
        <v>0</v>
      </c>
      <c r="J195" s="424"/>
    </row>
    <row r="196" spans="7:10" ht="23.25" customHeight="1" x14ac:dyDescent="0.25">
      <c r="G196" s="422" t="str">
        <f>+IF(LEN('OSNOVNA PLAČA'!B196)&gt;0,'OSNOVNA PLAČA'!B196,"")</f>
        <v>A187</v>
      </c>
      <c r="H196" s="423"/>
      <c r="I196" s="423">
        <f ca="1">IF(LEN('6'!B202)&gt;0,'6'!L202,"")</f>
        <v>0</v>
      </c>
      <c r="J196" s="424"/>
    </row>
    <row r="197" spans="7:10" ht="23.25" customHeight="1" x14ac:dyDescent="0.25">
      <c r="G197" s="422" t="str">
        <f>+IF(LEN('OSNOVNA PLAČA'!B197)&gt;0,'OSNOVNA PLAČA'!B197,"")</f>
        <v>A188</v>
      </c>
      <c r="H197" s="423"/>
      <c r="I197" s="423">
        <f ca="1">IF(LEN('6'!B203)&gt;0,'6'!L203,"")</f>
        <v>0</v>
      </c>
      <c r="J197" s="424"/>
    </row>
    <row r="198" spans="7:10" ht="23.25" customHeight="1" x14ac:dyDescent="0.25">
      <c r="G198" s="422" t="str">
        <f>+IF(LEN('OSNOVNA PLAČA'!B198)&gt;0,'OSNOVNA PLAČA'!B198,"")</f>
        <v>A189</v>
      </c>
      <c r="H198" s="423"/>
      <c r="I198" s="423">
        <f ca="1">IF(LEN('6'!B204)&gt;0,'6'!L204,"")</f>
        <v>0</v>
      </c>
      <c r="J198" s="424"/>
    </row>
    <row r="199" spans="7:10" ht="23.25" customHeight="1" x14ac:dyDescent="0.25">
      <c r="G199" s="422" t="str">
        <f>+IF(LEN('OSNOVNA PLAČA'!B199)&gt;0,'OSNOVNA PLAČA'!B199,"")</f>
        <v>A190</v>
      </c>
      <c r="H199" s="423"/>
      <c r="I199" s="423">
        <f ca="1">IF(LEN('6'!B205)&gt;0,'6'!L205,"")</f>
        <v>0</v>
      </c>
      <c r="J199" s="424"/>
    </row>
    <row r="200" spans="7:10" ht="23.25" customHeight="1" x14ac:dyDescent="0.25">
      <c r="G200" s="422" t="str">
        <f>+IF(LEN('OSNOVNA PLAČA'!B200)&gt;0,'OSNOVNA PLAČA'!B200,"")</f>
        <v>A191</v>
      </c>
      <c r="H200" s="423"/>
      <c r="I200" s="423">
        <f ca="1">IF(LEN('6'!B206)&gt;0,'6'!L206,"")</f>
        <v>0</v>
      </c>
      <c r="J200" s="424"/>
    </row>
    <row r="201" spans="7:10" ht="23.25" customHeight="1" x14ac:dyDescent="0.25">
      <c r="G201" s="422" t="str">
        <f>+IF(LEN('OSNOVNA PLAČA'!B201)&gt;0,'OSNOVNA PLAČA'!B201,"")</f>
        <v>A192</v>
      </c>
      <c r="H201" s="423"/>
      <c r="I201" s="423">
        <f ca="1">IF(LEN('6'!B207)&gt;0,'6'!L207,"")</f>
        <v>0</v>
      </c>
      <c r="J201" s="424"/>
    </row>
    <row r="202" spans="7:10" ht="23.25" customHeight="1" x14ac:dyDescent="0.25">
      <c r="G202" s="422" t="str">
        <f>+IF(LEN('OSNOVNA PLAČA'!B202)&gt;0,'OSNOVNA PLAČA'!B202,"")</f>
        <v>A193</v>
      </c>
      <c r="H202" s="423"/>
      <c r="I202" s="423">
        <f ca="1">IF(LEN('6'!B208)&gt;0,'6'!L208,"")</f>
        <v>0</v>
      </c>
      <c r="J202" s="424"/>
    </row>
    <row r="203" spans="7:10" ht="23.25" customHeight="1" x14ac:dyDescent="0.25">
      <c r="G203" s="422" t="str">
        <f>+IF(LEN('OSNOVNA PLAČA'!B203)&gt;0,'OSNOVNA PLAČA'!B203,"")</f>
        <v>A194</v>
      </c>
      <c r="H203" s="423"/>
      <c r="I203" s="423">
        <f ca="1">IF(LEN('6'!B209)&gt;0,'6'!L209,"")</f>
        <v>0</v>
      </c>
      <c r="J203" s="424"/>
    </row>
    <row r="204" spans="7:10" ht="23.25" customHeight="1" x14ac:dyDescent="0.25">
      <c r="G204" s="422" t="str">
        <f>+IF(LEN('OSNOVNA PLAČA'!B204)&gt;0,'OSNOVNA PLAČA'!B204,"")</f>
        <v>A195</v>
      </c>
      <c r="H204" s="423"/>
      <c r="I204" s="423">
        <f ca="1">IF(LEN('6'!B210)&gt;0,'6'!L210,"")</f>
        <v>0</v>
      </c>
      <c r="J204" s="424"/>
    </row>
    <row r="205" spans="7:10" ht="23.25" customHeight="1" x14ac:dyDescent="0.25">
      <c r="G205" s="422" t="str">
        <f>+IF(LEN('OSNOVNA PLAČA'!B205)&gt;0,'OSNOVNA PLAČA'!B205,"")</f>
        <v>A196</v>
      </c>
      <c r="H205" s="423"/>
      <c r="I205" s="423">
        <f ca="1">IF(LEN('6'!B211)&gt;0,'6'!L211,"")</f>
        <v>0</v>
      </c>
      <c r="J205" s="424"/>
    </row>
    <row r="206" spans="7:10" ht="23.25" customHeight="1" x14ac:dyDescent="0.25">
      <c r="G206" s="422" t="str">
        <f>+IF(LEN('OSNOVNA PLAČA'!B206)&gt;0,'OSNOVNA PLAČA'!B206,"")</f>
        <v>A197</v>
      </c>
      <c r="H206" s="423"/>
      <c r="I206" s="423">
        <f ca="1">IF(LEN('6'!B212)&gt;0,'6'!L212,"")</f>
        <v>0</v>
      </c>
      <c r="J206" s="424"/>
    </row>
    <row r="207" spans="7:10" ht="23.25" customHeight="1" x14ac:dyDescent="0.25">
      <c r="G207" s="422" t="str">
        <f>+IF(LEN('OSNOVNA PLAČA'!B207)&gt;0,'OSNOVNA PLAČA'!B207,"")</f>
        <v>A198</v>
      </c>
      <c r="H207" s="423"/>
      <c r="I207" s="423">
        <f ca="1">IF(LEN('6'!B213)&gt;0,'6'!L213,"")</f>
        <v>0</v>
      </c>
      <c r="J207" s="424"/>
    </row>
    <row r="208" spans="7:10" ht="23.25" customHeight="1" x14ac:dyDescent="0.25">
      <c r="G208" s="422" t="str">
        <f>+IF(LEN('OSNOVNA PLAČA'!B208)&gt;0,'OSNOVNA PLAČA'!B208,"")</f>
        <v>A199</v>
      </c>
      <c r="H208" s="423"/>
      <c r="I208" s="423">
        <f ca="1">IF(LEN('6'!B214)&gt;0,'6'!L214,"")</f>
        <v>0</v>
      </c>
      <c r="J208" s="424"/>
    </row>
    <row r="209" spans="7:10" ht="23.25" customHeight="1" x14ac:dyDescent="0.25">
      <c r="G209" s="422" t="str">
        <f>+IF(LEN('OSNOVNA PLAČA'!B209)&gt;0,'OSNOVNA PLAČA'!B209,"")</f>
        <v>A200</v>
      </c>
      <c r="H209" s="423"/>
      <c r="I209" s="423">
        <f ca="1">IF(LEN('6'!B215)&gt;0,'6'!L215,"")</f>
        <v>0</v>
      </c>
      <c r="J209" s="424"/>
    </row>
    <row r="210" spans="7:10" ht="23.25" customHeight="1" x14ac:dyDescent="0.25">
      <c r="G210" s="422" t="str">
        <f>+IF(LEN('OSNOVNA PLAČA'!B210)&gt;0,'OSNOVNA PLAČA'!B210,"")</f>
        <v>A201</v>
      </c>
      <c r="H210" s="423"/>
      <c r="I210" s="423">
        <f ca="1">IF(LEN('6'!B216)&gt;0,'6'!L216,"")</f>
        <v>0</v>
      </c>
      <c r="J210" s="424"/>
    </row>
    <row r="211" spans="7:10" ht="23.25" customHeight="1" x14ac:dyDescent="0.25">
      <c r="G211" s="422" t="str">
        <f>+IF(LEN('OSNOVNA PLAČA'!B211)&gt;0,'OSNOVNA PLAČA'!B211,"")</f>
        <v>A202</v>
      </c>
      <c r="H211" s="423"/>
      <c r="I211" s="423">
        <f ca="1">IF(LEN('6'!B217)&gt;0,'6'!L217,"")</f>
        <v>0</v>
      </c>
      <c r="J211" s="424"/>
    </row>
    <row r="212" spans="7:10" ht="23.25" customHeight="1" x14ac:dyDescent="0.25">
      <c r="G212" s="422" t="str">
        <f>+IF(LEN('OSNOVNA PLAČA'!B212)&gt;0,'OSNOVNA PLAČA'!B212,"")</f>
        <v>A203</v>
      </c>
      <c r="H212" s="423"/>
      <c r="I212" s="423">
        <f ca="1">IF(LEN('6'!B218)&gt;0,'6'!L218,"")</f>
        <v>0</v>
      </c>
      <c r="J212" s="424"/>
    </row>
    <row r="213" spans="7:10" ht="23.25" customHeight="1" x14ac:dyDescent="0.25">
      <c r="G213" s="422" t="str">
        <f>+IF(LEN('OSNOVNA PLAČA'!B213)&gt;0,'OSNOVNA PLAČA'!B213,"")</f>
        <v>A204</v>
      </c>
      <c r="H213" s="423"/>
      <c r="I213" s="423">
        <f ca="1">IF(LEN('6'!B219)&gt;0,'6'!L219,"")</f>
        <v>0</v>
      </c>
      <c r="J213" s="424"/>
    </row>
    <row r="214" spans="7:10" ht="23.25" customHeight="1" x14ac:dyDescent="0.25">
      <c r="G214" s="422" t="str">
        <f>+IF(LEN('OSNOVNA PLAČA'!B214)&gt;0,'OSNOVNA PLAČA'!B214,"")</f>
        <v>A205</v>
      </c>
      <c r="H214" s="423"/>
      <c r="I214" s="423">
        <f ca="1">IF(LEN('6'!B220)&gt;0,'6'!L220,"")</f>
        <v>0</v>
      </c>
      <c r="J214" s="424"/>
    </row>
    <row r="215" spans="7:10" ht="23.25" customHeight="1" x14ac:dyDescent="0.25">
      <c r="G215" s="422" t="str">
        <f>+IF(LEN('OSNOVNA PLAČA'!B215)&gt;0,'OSNOVNA PLAČA'!B215,"")</f>
        <v>A206</v>
      </c>
      <c r="H215" s="423"/>
      <c r="I215" s="423">
        <f ca="1">IF(LEN('6'!B221)&gt;0,'6'!L221,"")</f>
        <v>0</v>
      </c>
      <c r="J215" s="424"/>
    </row>
    <row r="216" spans="7:10" ht="23.25" customHeight="1" x14ac:dyDescent="0.25">
      <c r="G216" s="422" t="str">
        <f>+IF(LEN('OSNOVNA PLAČA'!B216)&gt;0,'OSNOVNA PLAČA'!B216,"")</f>
        <v>A207</v>
      </c>
      <c r="H216" s="423"/>
      <c r="I216" s="423">
        <f ca="1">IF(LEN('6'!B222)&gt;0,'6'!L222,"")</f>
        <v>0</v>
      </c>
      <c r="J216" s="424"/>
    </row>
    <row r="217" spans="7:10" ht="23.25" customHeight="1" x14ac:dyDescent="0.25">
      <c r="G217" s="422" t="str">
        <f>+IF(LEN('OSNOVNA PLAČA'!B217)&gt;0,'OSNOVNA PLAČA'!B217,"")</f>
        <v>A208</v>
      </c>
      <c r="H217" s="423"/>
      <c r="I217" s="423">
        <f ca="1">IF(LEN('6'!B223)&gt;0,'6'!L223,"")</f>
        <v>0</v>
      </c>
      <c r="J217" s="424"/>
    </row>
    <row r="218" spans="7:10" ht="23.25" customHeight="1" x14ac:dyDescent="0.25">
      <c r="G218" s="422" t="str">
        <f>+IF(LEN('OSNOVNA PLAČA'!B218)&gt;0,'OSNOVNA PLAČA'!B218,"")</f>
        <v>A209</v>
      </c>
      <c r="H218" s="423"/>
      <c r="I218" s="423">
        <f ca="1">IF(LEN('6'!B224)&gt;0,'6'!L224,"")</f>
        <v>0</v>
      </c>
      <c r="J218" s="424"/>
    </row>
    <row r="219" spans="7:10" ht="23.25" customHeight="1" x14ac:dyDescent="0.25">
      <c r="G219" s="422" t="str">
        <f>+IF(LEN('OSNOVNA PLAČA'!B219)&gt;0,'OSNOVNA PLAČA'!B219,"")</f>
        <v>A210</v>
      </c>
      <c r="H219" s="423"/>
      <c r="I219" s="423">
        <f ca="1">IF(LEN('6'!B225)&gt;0,'6'!L225,"")</f>
        <v>0</v>
      </c>
      <c r="J219" s="424"/>
    </row>
    <row r="220" spans="7:10" ht="23.25" customHeight="1" x14ac:dyDescent="0.25">
      <c r="G220" s="422" t="str">
        <f>+IF(LEN('OSNOVNA PLAČA'!B220)&gt;0,'OSNOVNA PLAČA'!B220,"")</f>
        <v>A211</v>
      </c>
      <c r="H220" s="423"/>
      <c r="I220" s="423">
        <f ca="1">IF(LEN('6'!B226)&gt;0,'6'!L226,"")</f>
        <v>0</v>
      </c>
      <c r="J220" s="424"/>
    </row>
    <row r="221" spans="7:10" ht="23.25" customHeight="1" x14ac:dyDescent="0.25">
      <c r="G221" s="422" t="str">
        <f>+IF(LEN('OSNOVNA PLAČA'!B221)&gt;0,'OSNOVNA PLAČA'!B221,"")</f>
        <v>A212</v>
      </c>
      <c r="H221" s="423"/>
      <c r="I221" s="423">
        <f ca="1">IF(LEN('6'!B227)&gt;0,'6'!L227,"")</f>
        <v>0</v>
      </c>
      <c r="J221" s="424"/>
    </row>
    <row r="222" spans="7:10" ht="23.25" customHeight="1" x14ac:dyDescent="0.25">
      <c r="G222" s="422" t="str">
        <f>+IF(LEN('OSNOVNA PLAČA'!B222)&gt;0,'OSNOVNA PLAČA'!B222,"")</f>
        <v>A213</v>
      </c>
      <c r="H222" s="423"/>
      <c r="I222" s="423">
        <f ca="1">IF(LEN('6'!B228)&gt;0,'6'!L228,"")</f>
        <v>0</v>
      </c>
      <c r="J222" s="424"/>
    </row>
    <row r="223" spans="7:10" ht="23.25" customHeight="1" x14ac:dyDescent="0.25">
      <c r="G223" s="422" t="str">
        <f>+IF(LEN('OSNOVNA PLAČA'!B223)&gt;0,'OSNOVNA PLAČA'!B223,"")</f>
        <v>A214</v>
      </c>
      <c r="H223" s="423"/>
      <c r="I223" s="423">
        <f ca="1">IF(LEN('6'!B229)&gt;0,'6'!L229,"")</f>
        <v>0</v>
      </c>
      <c r="J223" s="424"/>
    </row>
    <row r="224" spans="7:10" ht="23.25" customHeight="1" x14ac:dyDescent="0.25">
      <c r="G224" s="422" t="str">
        <f>+IF(LEN('OSNOVNA PLAČA'!B224)&gt;0,'OSNOVNA PLAČA'!B224,"")</f>
        <v>A215</v>
      </c>
      <c r="H224" s="423"/>
      <c r="I224" s="423">
        <f ca="1">IF(LEN('6'!B230)&gt;0,'6'!L230,"")</f>
        <v>0</v>
      </c>
      <c r="J224" s="424"/>
    </row>
    <row r="225" spans="7:10" ht="23.25" customHeight="1" x14ac:dyDescent="0.25">
      <c r="G225" s="422" t="str">
        <f>+IF(LEN('OSNOVNA PLAČA'!B225)&gt;0,'OSNOVNA PLAČA'!B225,"")</f>
        <v>A216</v>
      </c>
      <c r="H225" s="423"/>
      <c r="I225" s="423">
        <f ca="1">IF(LEN('6'!B231)&gt;0,'6'!L231,"")</f>
        <v>0</v>
      </c>
      <c r="J225" s="424"/>
    </row>
    <row r="226" spans="7:10" ht="23.25" customHeight="1" x14ac:dyDescent="0.25">
      <c r="G226" s="422" t="str">
        <f>+IF(LEN('OSNOVNA PLAČA'!B226)&gt;0,'OSNOVNA PLAČA'!B226,"")</f>
        <v>A217</v>
      </c>
      <c r="H226" s="423"/>
      <c r="I226" s="423">
        <f ca="1">IF(LEN('6'!B232)&gt;0,'6'!L232,"")</f>
        <v>0</v>
      </c>
      <c r="J226" s="424"/>
    </row>
    <row r="227" spans="7:10" ht="23.25" customHeight="1" x14ac:dyDescent="0.25">
      <c r="G227" s="422" t="str">
        <f>+IF(LEN('OSNOVNA PLAČA'!B227)&gt;0,'OSNOVNA PLAČA'!B227,"")</f>
        <v>A218</v>
      </c>
      <c r="H227" s="423"/>
      <c r="I227" s="423">
        <f ca="1">IF(LEN('6'!B233)&gt;0,'6'!L233,"")</f>
        <v>0</v>
      </c>
      <c r="J227" s="424"/>
    </row>
    <row r="228" spans="7:10" ht="23.25" customHeight="1" x14ac:dyDescent="0.25">
      <c r="G228" s="422" t="str">
        <f>+IF(LEN('OSNOVNA PLAČA'!B228)&gt;0,'OSNOVNA PLAČA'!B228,"")</f>
        <v>A219</v>
      </c>
      <c r="H228" s="423"/>
      <c r="I228" s="423">
        <f ca="1">IF(LEN('6'!B234)&gt;0,'6'!L234,"")</f>
        <v>0</v>
      </c>
      <c r="J228" s="424"/>
    </row>
    <row r="229" spans="7:10" ht="23.25" customHeight="1" x14ac:dyDescent="0.25">
      <c r="G229" s="422" t="str">
        <f>+IF(LEN('OSNOVNA PLAČA'!B229)&gt;0,'OSNOVNA PLAČA'!B229,"")</f>
        <v>A220</v>
      </c>
      <c r="H229" s="423"/>
      <c r="I229" s="423">
        <f ca="1">IF(LEN('6'!B235)&gt;0,'6'!L235,"")</f>
        <v>0</v>
      </c>
      <c r="J229" s="424"/>
    </row>
    <row r="230" spans="7:10" ht="23.25" customHeight="1" x14ac:dyDescent="0.25">
      <c r="G230" s="422" t="str">
        <f>+IF(LEN('OSNOVNA PLAČA'!B230)&gt;0,'OSNOVNA PLAČA'!B230,"")</f>
        <v>A221</v>
      </c>
      <c r="H230" s="423"/>
      <c r="I230" s="423">
        <f ca="1">IF(LEN('6'!B236)&gt;0,'6'!L236,"")</f>
        <v>0</v>
      </c>
      <c r="J230" s="424"/>
    </row>
    <row r="231" spans="7:10" ht="23.25" customHeight="1" x14ac:dyDescent="0.25">
      <c r="G231" s="422" t="str">
        <f>+IF(LEN('OSNOVNA PLAČA'!B231)&gt;0,'OSNOVNA PLAČA'!B231,"")</f>
        <v>A222</v>
      </c>
      <c r="H231" s="423"/>
      <c r="I231" s="423">
        <f ca="1">IF(LEN('6'!B237)&gt;0,'6'!L237,"")</f>
        <v>0</v>
      </c>
      <c r="J231" s="424"/>
    </row>
    <row r="232" spans="7:10" ht="23.25" customHeight="1" x14ac:dyDescent="0.25">
      <c r="G232" s="422" t="str">
        <f>+IF(LEN('OSNOVNA PLAČA'!B232)&gt;0,'OSNOVNA PLAČA'!B232,"")</f>
        <v>A223</v>
      </c>
      <c r="H232" s="423"/>
      <c r="I232" s="423">
        <f ca="1">IF(LEN('6'!B238)&gt;0,'6'!L238,"")</f>
        <v>0</v>
      </c>
      <c r="J232" s="424"/>
    </row>
    <row r="233" spans="7:10" ht="23.25" customHeight="1" x14ac:dyDescent="0.25">
      <c r="G233" s="422" t="str">
        <f>+IF(LEN('OSNOVNA PLAČA'!B233)&gt;0,'OSNOVNA PLAČA'!B233,"")</f>
        <v>A224</v>
      </c>
      <c r="H233" s="423"/>
      <c r="I233" s="423">
        <f ca="1">IF(LEN('6'!B239)&gt;0,'6'!L239,"")</f>
        <v>0</v>
      </c>
      <c r="J233" s="424"/>
    </row>
    <row r="234" spans="7:10" ht="23.25" customHeight="1" x14ac:dyDescent="0.25">
      <c r="G234" s="422" t="str">
        <f>+IF(LEN('OSNOVNA PLAČA'!B234)&gt;0,'OSNOVNA PLAČA'!B234,"")</f>
        <v>A225</v>
      </c>
      <c r="H234" s="423"/>
      <c r="I234" s="423">
        <f ca="1">IF(LEN('6'!B240)&gt;0,'6'!L240,"")</f>
        <v>0</v>
      </c>
      <c r="J234" s="424"/>
    </row>
    <row r="235" spans="7:10" ht="23.25" customHeight="1" x14ac:dyDescent="0.25">
      <c r="G235" s="422" t="str">
        <f>+IF(LEN('OSNOVNA PLAČA'!B235)&gt;0,'OSNOVNA PLAČA'!B235,"")</f>
        <v>A226</v>
      </c>
      <c r="H235" s="423"/>
      <c r="I235" s="423">
        <f ca="1">IF(LEN('6'!B241)&gt;0,'6'!L241,"")</f>
        <v>0</v>
      </c>
      <c r="J235" s="424"/>
    </row>
    <row r="236" spans="7:10" ht="23.25" customHeight="1" x14ac:dyDescent="0.25">
      <c r="G236" s="422" t="str">
        <f>+IF(LEN('OSNOVNA PLAČA'!B236)&gt;0,'OSNOVNA PLAČA'!B236,"")</f>
        <v>A227</v>
      </c>
      <c r="H236" s="423"/>
      <c r="I236" s="423">
        <f ca="1">IF(LEN('6'!B242)&gt;0,'6'!L242,"")</f>
        <v>0</v>
      </c>
      <c r="J236" s="424"/>
    </row>
    <row r="237" spans="7:10" ht="23.25" customHeight="1" x14ac:dyDescent="0.25">
      <c r="G237" s="422" t="str">
        <f>+IF(LEN('OSNOVNA PLAČA'!B237)&gt;0,'OSNOVNA PLAČA'!B237,"")</f>
        <v>A228</v>
      </c>
      <c r="H237" s="423"/>
      <c r="I237" s="423">
        <f ca="1">IF(LEN('6'!B243)&gt;0,'6'!L243,"")</f>
        <v>0</v>
      </c>
      <c r="J237" s="424"/>
    </row>
    <row r="238" spans="7:10" ht="23.25" customHeight="1" x14ac:dyDescent="0.25">
      <c r="G238" s="422" t="str">
        <f>+IF(LEN('OSNOVNA PLAČA'!B238)&gt;0,'OSNOVNA PLAČA'!B238,"")</f>
        <v>A229</v>
      </c>
      <c r="H238" s="423"/>
      <c r="I238" s="423">
        <f ca="1">IF(LEN('6'!B244)&gt;0,'6'!L244,"")</f>
        <v>0</v>
      </c>
      <c r="J238" s="424"/>
    </row>
    <row r="239" spans="7:10" ht="23.25" customHeight="1" x14ac:dyDescent="0.25">
      <c r="G239" s="422" t="str">
        <f>+IF(LEN('OSNOVNA PLAČA'!B239)&gt;0,'OSNOVNA PLAČA'!B239,"")</f>
        <v>A230</v>
      </c>
      <c r="H239" s="423"/>
      <c r="I239" s="423">
        <f ca="1">IF(LEN('6'!B245)&gt;0,'6'!L245,"")</f>
        <v>0</v>
      </c>
      <c r="J239" s="424"/>
    </row>
    <row r="240" spans="7:10" ht="23.25" customHeight="1" x14ac:dyDescent="0.25">
      <c r="G240" s="422" t="str">
        <f>+IF(LEN('OSNOVNA PLAČA'!B240)&gt;0,'OSNOVNA PLAČA'!B240,"")</f>
        <v>A231</v>
      </c>
      <c r="H240" s="423"/>
      <c r="I240" s="423">
        <f ca="1">IF(LEN('6'!B246)&gt;0,'6'!L246,"")</f>
        <v>0</v>
      </c>
      <c r="J240" s="424"/>
    </row>
    <row r="241" spans="7:10" ht="23.25" customHeight="1" x14ac:dyDescent="0.25">
      <c r="G241" s="422" t="str">
        <f>+IF(LEN('OSNOVNA PLAČA'!B241)&gt;0,'OSNOVNA PLAČA'!B241,"")</f>
        <v>A232</v>
      </c>
      <c r="H241" s="423"/>
      <c r="I241" s="423">
        <f ca="1">IF(LEN('6'!B247)&gt;0,'6'!L247,"")</f>
        <v>0</v>
      </c>
      <c r="J241" s="424"/>
    </row>
    <row r="242" spans="7:10" ht="23.25" customHeight="1" x14ac:dyDescent="0.25">
      <c r="G242" s="422" t="str">
        <f>+IF(LEN('OSNOVNA PLAČA'!B242)&gt;0,'OSNOVNA PLAČA'!B242,"")</f>
        <v>A233</v>
      </c>
      <c r="H242" s="423"/>
      <c r="I242" s="423">
        <f ca="1">IF(LEN('6'!B248)&gt;0,'6'!L248,"")</f>
        <v>0</v>
      </c>
      <c r="J242" s="424"/>
    </row>
    <row r="243" spans="7:10" ht="23.25" customHeight="1" x14ac:dyDescent="0.25">
      <c r="G243" s="422" t="str">
        <f>+IF(LEN('OSNOVNA PLAČA'!B243)&gt;0,'OSNOVNA PLAČA'!B243,"")</f>
        <v>A234</v>
      </c>
      <c r="H243" s="423"/>
      <c r="I243" s="423">
        <f ca="1">IF(LEN('6'!B249)&gt;0,'6'!L249,"")</f>
        <v>0</v>
      </c>
      <c r="J243" s="424"/>
    </row>
    <row r="244" spans="7:10" ht="23.25" customHeight="1" x14ac:dyDescent="0.25">
      <c r="G244" s="422" t="str">
        <f>+IF(LEN('OSNOVNA PLAČA'!B244)&gt;0,'OSNOVNA PLAČA'!B244,"")</f>
        <v>A235</v>
      </c>
      <c r="H244" s="423"/>
      <c r="I244" s="423">
        <f ca="1">IF(LEN('6'!B250)&gt;0,'6'!L250,"")</f>
        <v>0</v>
      </c>
      <c r="J244" s="424"/>
    </row>
    <row r="245" spans="7:10" ht="23.25" customHeight="1" x14ac:dyDescent="0.25">
      <c r="G245" s="422" t="str">
        <f>+IF(LEN('OSNOVNA PLAČA'!B245)&gt;0,'OSNOVNA PLAČA'!B245,"")</f>
        <v>A236</v>
      </c>
      <c r="H245" s="423"/>
      <c r="I245" s="423">
        <f ca="1">IF(LEN('6'!B251)&gt;0,'6'!L251,"")</f>
        <v>0</v>
      </c>
      <c r="J245" s="424"/>
    </row>
    <row r="246" spans="7:10" ht="23.25" customHeight="1" x14ac:dyDescent="0.25">
      <c r="G246" s="422" t="str">
        <f>+IF(LEN('OSNOVNA PLAČA'!B246)&gt;0,'OSNOVNA PLAČA'!B246,"")</f>
        <v>A237</v>
      </c>
      <c r="H246" s="423"/>
      <c r="I246" s="423">
        <f ca="1">IF(LEN('6'!B252)&gt;0,'6'!L252,"")</f>
        <v>0</v>
      </c>
      <c r="J246" s="424"/>
    </row>
    <row r="247" spans="7:10" ht="23.25" customHeight="1" x14ac:dyDescent="0.25">
      <c r="G247" s="422" t="str">
        <f>+IF(LEN('OSNOVNA PLAČA'!B247)&gt;0,'OSNOVNA PLAČA'!B247,"")</f>
        <v>A238</v>
      </c>
      <c r="H247" s="423"/>
      <c r="I247" s="423">
        <f ca="1">IF(LEN('6'!B253)&gt;0,'6'!L253,"")</f>
        <v>0</v>
      </c>
      <c r="J247" s="424"/>
    </row>
    <row r="248" spans="7:10" ht="23.25" customHeight="1" x14ac:dyDescent="0.25">
      <c r="G248" s="422" t="str">
        <f>+IF(LEN('OSNOVNA PLAČA'!B248)&gt;0,'OSNOVNA PLAČA'!B248,"")</f>
        <v>A239</v>
      </c>
      <c r="H248" s="423"/>
      <c r="I248" s="423">
        <f ca="1">IF(LEN('6'!B254)&gt;0,'6'!L254,"")</f>
        <v>0</v>
      </c>
      <c r="J248" s="424"/>
    </row>
    <row r="249" spans="7:10" ht="23.25" customHeight="1" x14ac:dyDescent="0.25">
      <c r="G249" s="422" t="str">
        <f>+IF(LEN('OSNOVNA PLAČA'!B249)&gt;0,'OSNOVNA PLAČA'!B249,"")</f>
        <v>A240</v>
      </c>
      <c r="H249" s="423"/>
      <c r="I249" s="423">
        <f ca="1">IF(LEN('6'!B255)&gt;0,'6'!L255,"")</f>
        <v>0</v>
      </c>
      <c r="J249" s="424"/>
    </row>
    <row r="250" spans="7:10" ht="23.25" customHeight="1" x14ac:dyDescent="0.25">
      <c r="G250" s="422" t="str">
        <f>+IF(LEN('OSNOVNA PLAČA'!B250)&gt;0,'OSNOVNA PLAČA'!B250,"")</f>
        <v>A241</v>
      </c>
      <c r="H250" s="423"/>
      <c r="I250" s="423">
        <f ca="1">IF(LEN('6'!B256)&gt;0,'6'!L256,"")</f>
        <v>0</v>
      </c>
      <c r="J250" s="424"/>
    </row>
    <row r="251" spans="7:10" ht="23.25" customHeight="1" x14ac:dyDescent="0.25">
      <c r="G251" s="422" t="str">
        <f>+IF(LEN('OSNOVNA PLAČA'!B251)&gt;0,'OSNOVNA PLAČA'!B251,"")</f>
        <v>A242</v>
      </c>
      <c r="H251" s="423"/>
      <c r="I251" s="423">
        <f ca="1">IF(LEN('6'!B257)&gt;0,'6'!L257,"")</f>
        <v>0</v>
      </c>
      <c r="J251" s="424"/>
    </row>
    <row r="252" spans="7:10" ht="23.25" customHeight="1" x14ac:dyDescent="0.25">
      <c r="G252" s="422" t="str">
        <f>+IF(LEN('OSNOVNA PLAČA'!B252)&gt;0,'OSNOVNA PLAČA'!B252,"")</f>
        <v>A243</v>
      </c>
      <c r="H252" s="423"/>
      <c r="I252" s="423">
        <f ca="1">IF(LEN('6'!B258)&gt;0,'6'!L258,"")</f>
        <v>0</v>
      </c>
      <c r="J252" s="424"/>
    </row>
    <row r="253" spans="7:10" ht="23.25" customHeight="1" x14ac:dyDescent="0.25">
      <c r="G253" s="422" t="str">
        <f>+IF(LEN('OSNOVNA PLAČA'!B253)&gt;0,'OSNOVNA PLAČA'!B253,"")</f>
        <v>A244</v>
      </c>
      <c r="H253" s="423"/>
      <c r="I253" s="423">
        <f ca="1">IF(LEN('6'!B259)&gt;0,'6'!L259,"")</f>
        <v>0</v>
      </c>
      <c r="J253" s="424"/>
    </row>
    <row r="254" spans="7:10" ht="23.25" customHeight="1" x14ac:dyDescent="0.25">
      <c r="G254" s="422" t="str">
        <f>+IF(LEN('OSNOVNA PLAČA'!B254)&gt;0,'OSNOVNA PLAČA'!B254,"")</f>
        <v>A245</v>
      </c>
      <c r="H254" s="423"/>
      <c r="I254" s="423">
        <f ca="1">IF(LEN('6'!B260)&gt;0,'6'!L260,"")</f>
        <v>0</v>
      </c>
      <c r="J254" s="424"/>
    </row>
    <row r="255" spans="7:10" ht="23.25" customHeight="1" x14ac:dyDescent="0.25">
      <c r="G255" s="422" t="str">
        <f>+IF(LEN('OSNOVNA PLAČA'!B255)&gt;0,'OSNOVNA PLAČA'!B255,"")</f>
        <v>A246</v>
      </c>
      <c r="H255" s="423"/>
      <c r="I255" s="423">
        <f ca="1">IF(LEN('6'!B261)&gt;0,'6'!L261,"")</f>
        <v>0</v>
      </c>
      <c r="J255" s="424"/>
    </row>
    <row r="256" spans="7:10" ht="23.25" customHeight="1" x14ac:dyDescent="0.25">
      <c r="G256" s="422" t="str">
        <f>+IF(LEN('OSNOVNA PLAČA'!B256)&gt;0,'OSNOVNA PLAČA'!B256,"")</f>
        <v>A247</v>
      </c>
      <c r="H256" s="423"/>
      <c r="I256" s="423">
        <f ca="1">IF(LEN('6'!B262)&gt;0,'6'!L262,"")</f>
        <v>0</v>
      </c>
      <c r="J256" s="424"/>
    </row>
    <row r="257" spans="7:10" ht="23.25" customHeight="1" x14ac:dyDescent="0.25">
      <c r="G257" s="422" t="str">
        <f>+IF(LEN('OSNOVNA PLAČA'!B257)&gt;0,'OSNOVNA PLAČA'!B257,"")</f>
        <v>A248</v>
      </c>
      <c r="H257" s="423"/>
      <c r="I257" s="423">
        <f ca="1">IF(LEN('6'!B263)&gt;0,'6'!L263,"")</f>
        <v>0</v>
      </c>
      <c r="J257" s="424"/>
    </row>
    <row r="258" spans="7:10" ht="23.25" customHeight="1" x14ac:dyDescent="0.25">
      <c r="G258" s="422" t="str">
        <f>+IF(LEN('OSNOVNA PLAČA'!B258)&gt;0,'OSNOVNA PLAČA'!B258,"")</f>
        <v>A249</v>
      </c>
      <c r="H258" s="423"/>
      <c r="I258" s="423">
        <f ca="1">IF(LEN('6'!B264)&gt;0,'6'!L264,"")</f>
        <v>0</v>
      </c>
      <c r="J258" s="424"/>
    </row>
    <row r="259" spans="7:10" ht="23.25" customHeight="1" thickBot="1" x14ac:dyDescent="0.3">
      <c r="G259" s="431" t="str">
        <f>+IF(LEN('OSNOVNA PLAČA'!B259)&gt;0,'OSNOVNA PLAČA'!B259,"")</f>
        <v>A250</v>
      </c>
      <c r="H259" s="432"/>
      <c r="I259" s="432">
        <f ca="1">IF(LEN('6'!B265)&gt;0,'6'!L265,"")</f>
        <v>0</v>
      </c>
      <c r="J259" s="433"/>
    </row>
  </sheetData>
  <mergeCells count="502">
    <mergeCell ref="G258:H258"/>
    <mergeCell ref="I258:J258"/>
    <mergeCell ref="G259:H259"/>
    <mergeCell ref="I259:J259"/>
    <mergeCell ref="G255:H255"/>
    <mergeCell ref="I255:J255"/>
    <mergeCell ref="G256:H256"/>
    <mergeCell ref="I256:J256"/>
    <mergeCell ref="G257:H257"/>
    <mergeCell ref="I257:J257"/>
    <mergeCell ref="G252:H252"/>
    <mergeCell ref="I252:J252"/>
    <mergeCell ref="G253:H253"/>
    <mergeCell ref="I253:J253"/>
    <mergeCell ref="G254:H254"/>
    <mergeCell ref="I254:J254"/>
    <mergeCell ref="G249:H249"/>
    <mergeCell ref="I249:J249"/>
    <mergeCell ref="G250:H250"/>
    <mergeCell ref="I250:J250"/>
    <mergeCell ref="G251:H251"/>
    <mergeCell ref="I251:J251"/>
    <mergeCell ref="G246:H246"/>
    <mergeCell ref="I246:J246"/>
    <mergeCell ref="G247:H247"/>
    <mergeCell ref="I247:J247"/>
    <mergeCell ref="G248:H248"/>
    <mergeCell ref="I248:J248"/>
    <mergeCell ref="G243:H243"/>
    <mergeCell ref="I243:J243"/>
    <mergeCell ref="G244:H244"/>
    <mergeCell ref="I244:J244"/>
    <mergeCell ref="G245:H245"/>
    <mergeCell ref="I245:J245"/>
    <mergeCell ref="G240:H240"/>
    <mergeCell ref="I240:J240"/>
    <mergeCell ref="G241:H241"/>
    <mergeCell ref="I241:J241"/>
    <mergeCell ref="G242:H242"/>
    <mergeCell ref="I242:J242"/>
    <mergeCell ref="G237:H237"/>
    <mergeCell ref="I237:J237"/>
    <mergeCell ref="G238:H238"/>
    <mergeCell ref="I238:J238"/>
    <mergeCell ref="G239:H239"/>
    <mergeCell ref="I239:J239"/>
    <mergeCell ref="G234:H234"/>
    <mergeCell ref="I234:J234"/>
    <mergeCell ref="G235:H235"/>
    <mergeCell ref="I235:J235"/>
    <mergeCell ref="G236:H236"/>
    <mergeCell ref="I236:J236"/>
    <mergeCell ref="G231:H231"/>
    <mergeCell ref="I231:J231"/>
    <mergeCell ref="G232:H232"/>
    <mergeCell ref="I232:J232"/>
    <mergeCell ref="G233:H233"/>
    <mergeCell ref="I233:J233"/>
    <mergeCell ref="G228:H228"/>
    <mergeCell ref="I228:J228"/>
    <mergeCell ref="G229:H229"/>
    <mergeCell ref="I229:J229"/>
    <mergeCell ref="G230:H230"/>
    <mergeCell ref="I230:J230"/>
    <mergeCell ref="G225:H225"/>
    <mergeCell ref="I225:J225"/>
    <mergeCell ref="G226:H226"/>
    <mergeCell ref="I226:J226"/>
    <mergeCell ref="G227:H227"/>
    <mergeCell ref="I227:J227"/>
    <mergeCell ref="G222:H222"/>
    <mergeCell ref="I222:J222"/>
    <mergeCell ref="G223:H223"/>
    <mergeCell ref="I223:J223"/>
    <mergeCell ref="G224:H224"/>
    <mergeCell ref="I224:J224"/>
    <mergeCell ref="G219:H219"/>
    <mergeCell ref="I219:J219"/>
    <mergeCell ref="G220:H220"/>
    <mergeCell ref="I220:J220"/>
    <mergeCell ref="G221:H221"/>
    <mergeCell ref="I221:J221"/>
    <mergeCell ref="G216:H216"/>
    <mergeCell ref="I216:J216"/>
    <mergeCell ref="G217:H217"/>
    <mergeCell ref="I217:J217"/>
    <mergeCell ref="G218:H218"/>
    <mergeCell ref="I218:J218"/>
    <mergeCell ref="G213:H213"/>
    <mergeCell ref="I213:J213"/>
    <mergeCell ref="G214:H214"/>
    <mergeCell ref="I214:J214"/>
    <mergeCell ref="G215:H215"/>
    <mergeCell ref="I215:J215"/>
    <mergeCell ref="G210:H210"/>
    <mergeCell ref="I210:J210"/>
    <mergeCell ref="G211:H211"/>
    <mergeCell ref="I211:J211"/>
    <mergeCell ref="G212:H212"/>
    <mergeCell ref="I212:J212"/>
    <mergeCell ref="G207:H207"/>
    <mergeCell ref="I207:J207"/>
    <mergeCell ref="G208:H208"/>
    <mergeCell ref="I208:J208"/>
    <mergeCell ref="G209:H209"/>
    <mergeCell ref="I209:J209"/>
    <mergeCell ref="G204:H204"/>
    <mergeCell ref="I204:J204"/>
    <mergeCell ref="G205:H205"/>
    <mergeCell ref="I205:J205"/>
    <mergeCell ref="G206:H206"/>
    <mergeCell ref="I206:J206"/>
    <mergeCell ref="G201:H201"/>
    <mergeCell ref="I201:J201"/>
    <mergeCell ref="G202:H202"/>
    <mergeCell ref="I202:J202"/>
    <mergeCell ref="G203:H203"/>
    <mergeCell ref="I203:J203"/>
    <mergeCell ref="G198:H198"/>
    <mergeCell ref="I198:J198"/>
    <mergeCell ref="G199:H199"/>
    <mergeCell ref="I199:J199"/>
    <mergeCell ref="G200:H200"/>
    <mergeCell ref="I200:J200"/>
    <mergeCell ref="G195:H195"/>
    <mergeCell ref="I195:J195"/>
    <mergeCell ref="G196:H196"/>
    <mergeCell ref="I196:J196"/>
    <mergeCell ref="G197:H197"/>
    <mergeCell ref="I197:J197"/>
    <mergeCell ref="G192:H192"/>
    <mergeCell ref="I192:J192"/>
    <mergeCell ref="G193:H193"/>
    <mergeCell ref="I193:J193"/>
    <mergeCell ref="G194:H194"/>
    <mergeCell ref="I194:J194"/>
    <mergeCell ref="G189:H189"/>
    <mergeCell ref="I189:J189"/>
    <mergeCell ref="G190:H190"/>
    <mergeCell ref="I190:J190"/>
    <mergeCell ref="G191:H191"/>
    <mergeCell ref="I191:J191"/>
    <mergeCell ref="G186:H186"/>
    <mergeCell ref="I186:J186"/>
    <mergeCell ref="G187:H187"/>
    <mergeCell ref="I187:J187"/>
    <mergeCell ref="G188:H188"/>
    <mergeCell ref="I188:J188"/>
    <mergeCell ref="G183:H183"/>
    <mergeCell ref="I183:J183"/>
    <mergeCell ref="G184:H184"/>
    <mergeCell ref="I184:J184"/>
    <mergeCell ref="G185:H185"/>
    <mergeCell ref="I185:J185"/>
    <mergeCell ref="G180:H180"/>
    <mergeCell ref="I180:J180"/>
    <mergeCell ref="G181:H181"/>
    <mergeCell ref="I181:J181"/>
    <mergeCell ref="G182:H182"/>
    <mergeCell ref="I182:J182"/>
    <mergeCell ref="G177:H177"/>
    <mergeCell ref="I177:J177"/>
    <mergeCell ref="G178:H178"/>
    <mergeCell ref="I178:J178"/>
    <mergeCell ref="G179:H179"/>
    <mergeCell ref="I179:J179"/>
    <mergeCell ref="G174:H174"/>
    <mergeCell ref="I174:J174"/>
    <mergeCell ref="G175:H175"/>
    <mergeCell ref="I175:J175"/>
    <mergeCell ref="G176:H176"/>
    <mergeCell ref="I176:J176"/>
    <mergeCell ref="G171:H171"/>
    <mergeCell ref="I171:J171"/>
    <mergeCell ref="G172:H172"/>
    <mergeCell ref="I172:J172"/>
    <mergeCell ref="G173:H173"/>
    <mergeCell ref="I173:J173"/>
    <mergeCell ref="G168:H168"/>
    <mergeCell ref="I168:J168"/>
    <mergeCell ref="G169:H169"/>
    <mergeCell ref="I169:J169"/>
    <mergeCell ref="G170:H170"/>
    <mergeCell ref="I170:J170"/>
    <mergeCell ref="G165:H165"/>
    <mergeCell ref="I165:J165"/>
    <mergeCell ref="G166:H166"/>
    <mergeCell ref="I166:J166"/>
    <mergeCell ref="G167:H167"/>
    <mergeCell ref="I167:J167"/>
    <mergeCell ref="G162:H162"/>
    <mergeCell ref="I162:J162"/>
    <mergeCell ref="G163:H163"/>
    <mergeCell ref="I163:J163"/>
    <mergeCell ref="G164:H164"/>
    <mergeCell ref="I164:J164"/>
    <mergeCell ref="G159:H159"/>
    <mergeCell ref="I159:J159"/>
    <mergeCell ref="G160:H160"/>
    <mergeCell ref="I160:J160"/>
    <mergeCell ref="G161:H161"/>
    <mergeCell ref="I161:J161"/>
    <mergeCell ref="G156:H156"/>
    <mergeCell ref="I156:J156"/>
    <mergeCell ref="G157:H157"/>
    <mergeCell ref="I157:J157"/>
    <mergeCell ref="G158:H158"/>
    <mergeCell ref="I158:J158"/>
    <mergeCell ref="G153:H153"/>
    <mergeCell ref="I153:J153"/>
    <mergeCell ref="G154:H154"/>
    <mergeCell ref="I154:J154"/>
    <mergeCell ref="G155:H155"/>
    <mergeCell ref="I155:J155"/>
    <mergeCell ref="G150:H150"/>
    <mergeCell ref="I150:J150"/>
    <mergeCell ref="G151:H151"/>
    <mergeCell ref="I151:J151"/>
    <mergeCell ref="G152:H152"/>
    <mergeCell ref="I152:J152"/>
    <mergeCell ref="G147:H147"/>
    <mergeCell ref="I147:J147"/>
    <mergeCell ref="G148:H148"/>
    <mergeCell ref="I148:J148"/>
    <mergeCell ref="G149:H149"/>
    <mergeCell ref="I149:J149"/>
    <mergeCell ref="G144:H144"/>
    <mergeCell ref="I144:J144"/>
    <mergeCell ref="G145:H145"/>
    <mergeCell ref="I145:J145"/>
    <mergeCell ref="G146:H146"/>
    <mergeCell ref="I146:J146"/>
    <mergeCell ref="G141:H141"/>
    <mergeCell ref="I141:J141"/>
    <mergeCell ref="G142:H142"/>
    <mergeCell ref="I142:J142"/>
    <mergeCell ref="G143:H143"/>
    <mergeCell ref="I143:J143"/>
    <mergeCell ref="G138:H138"/>
    <mergeCell ref="I138:J138"/>
    <mergeCell ref="G139:H139"/>
    <mergeCell ref="I139:J139"/>
    <mergeCell ref="G140:H140"/>
    <mergeCell ref="I140:J140"/>
    <mergeCell ref="G135:H135"/>
    <mergeCell ref="I135:J135"/>
    <mergeCell ref="G136:H136"/>
    <mergeCell ref="I136:J136"/>
    <mergeCell ref="G137:H137"/>
    <mergeCell ref="I137:J137"/>
    <mergeCell ref="G132:H132"/>
    <mergeCell ref="I132:J132"/>
    <mergeCell ref="G133:H133"/>
    <mergeCell ref="I133:J133"/>
    <mergeCell ref="G134:H134"/>
    <mergeCell ref="I134:J134"/>
    <mergeCell ref="G129:H129"/>
    <mergeCell ref="I129:J129"/>
    <mergeCell ref="G130:H130"/>
    <mergeCell ref="I130:J130"/>
    <mergeCell ref="G131:H131"/>
    <mergeCell ref="I131:J131"/>
    <mergeCell ref="G126:H126"/>
    <mergeCell ref="I126:J126"/>
    <mergeCell ref="G127:H127"/>
    <mergeCell ref="I127:J127"/>
    <mergeCell ref="G128:H128"/>
    <mergeCell ref="I128:J128"/>
    <mergeCell ref="G123:H123"/>
    <mergeCell ref="I123:J123"/>
    <mergeCell ref="G124:H124"/>
    <mergeCell ref="I124:J124"/>
    <mergeCell ref="G125:H125"/>
    <mergeCell ref="I125:J125"/>
    <mergeCell ref="G120:H120"/>
    <mergeCell ref="I120:J120"/>
    <mergeCell ref="G121:H121"/>
    <mergeCell ref="I121:J121"/>
    <mergeCell ref="G122:H122"/>
    <mergeCell ref="I122:J122"/>
    <mergeCell ref="G117:H117"/>
    <mergeCell ref="I117:J117"/>
    <mergeCell ref="G118:H118"/>
    <mergeCell ref="I118:J118"/>
    <mergeCell ref="G119:H119"/>
    <mergeCell ref="I119:J119"/>
    <mergeCell ref="G114:H114"/>
    <mergeCell ref="I114:J114"/>
    <mergeCell ref="G115:H115"/>
    <mergeCell ref="I115:J115"/>
    <mergeCell ref="G116:H116"/>
    <mergeCell ref="I116:J116"/>
    <mergeCell ref="G111:H111"/>
    <mergeCell ref="I111:J111"/>
    <mergeCell ref="G112:H112"/>
    <mergeCell ref="I112:J112"/>
    <mergeCell ref="G113:H113"/>
    <mergeCell ref="I113:J113"/>
    <mergeCell ref="G108:H108"/>
    <mergeCell ref="I108:J108"/>
    <mergeCell ref="G109:H109"/>
    <mergeCell ref="I109:J109"/>
    <mergeCell ref="G110:H110"/>
    <mergeCell ref="I110:J110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99:H99"/>
    <mergeCell ref="I99:J99"/>
    <mergeCell ref="G100:H100"/>
    <mergeCell ref="I100:J100"/>
    <mergeCell ref="G101:H101"/>
    <mergeCell ref="I101:J101"/>
    <mergeCell ref="G96:H96"/>
    <mergeCell ref="I96:J96"/>
    <mergeCell ref="G97:H97"/>
    <mergeCell ref="I97:J97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81:H81"/>
    <mergeCell ref="I81:J81"/>
    <mergeCell ref="G82:H82"/>
    <mergeCell ref="I82:J82"/>
    <mergeCell ref="G83:H83"/>
    <mergeCell ref="I83:J83"/>
    <mergeCell ref="G78:H78"/>
    <mergeCell ref="I78:J78"/>
    <mergeCell ref="G79:H79"/>
    <mergeCell ref="I79:J79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63:H63"/>
    <mergeCell ref="I63:J63"/>
    <mergeCell ref="G64:H64"/>
    <mergeCell ref="I64:J64"/>
    <mergeCell ref="G65:H65"/>
    <mergeCell ref="I65:J65"/>
    <mergeCell ref="G60:H60"/>
    <mergeCell ref="I60:J60"/>
    <mergeCell ref="G61:H61"/>
    <mergeCell ref="I61:J61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45:H45"/>
    <mergeCell ref="I45:J45"/>
    <mergeCell ref="G46:H46"/>
    <mergeCell ref="I46:J46"/>
    <mergeCell ref="G47:H47"/>
    <mergeCell ref="I47:J47"/>
    <mergeCell ref="G42:H42"/>
    <mergeCell ref="I42:J42"/>
    <mergeCell ref="G43:H43"/>
    <mergeCell ref="I43:J43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27:H27"/>
    <mergeCell ref="I27:J27"/>
    <mergeCell ref="G28:H28"/>
    <mergeCell ref="I28:J28"/>
    <mergeCell ref="G29:H29"/>
    <mergeCell ref="I29:J29"/>
    <mergeCell ref="G24:H24"/>
    <mergeCell ref="I24:J24"/>
    <mergeCell ref="G25:H25"/>
    <mergeCell ref="I25:J25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9:H9"/>
    <mergeCell ref="I9:J9"/>
    <mergeCell ref="G10:H10"/>
    <mergeCell ref="I10:J10"/>
    <mergeCell ref="G11:H11"/>
    <mergeCell ref="I11:J1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51C83-2611-4F35-9D69-52664D1F34A8}">
  <dimension ref="G1:J259"/>
  <sheetViews>
    <sheetView workbookViewId="0">
      <selection activeCell="G9" sqref="G9:H9"/>
    </sheetView>
  </sheetViews>
  <sheetFormatPr defaultRowHeight="13.2" x14ac:dyDescent="0.25"/>
  <cols>
    <col min="1" max="5" width="2.6640625" customWidth="1"/>
    <col min="8" max="8" width="41.109375" customWidth="1"/>
    <col min="9" max="9" width="25.5546875" customWidth="1"/>
    <col min="10" max="10" width="39.109375" customWidth="1"/>
  </cols>
  <sheetData>
    <row r="1" spans="7:10" ht="8.25" customHeight="1" x14ac:dyDescent="0.25"/>
    <row r="2" spans="7:10" ht="8.25" customHeight="1" x14ac:dyDescent="0.25"/>
    <row r="3" spans="7:10" ht="8.25" customHeight="1" x14ac:dyDescent="0.25"/>
    <row r="4" spans="7:10" ht="8.25" customHeight="1" x14ac:dyDescent="0.25"/>
    <row r="5" spans="7:10" ht="8.25" customHeight="1" x14ac:dyDescent="0.25"/>
    <row r="6" spans="7:10" ht="23.25" customHeight="1" x14ac:dyDescent="0.25">
      <c r="G6" s="237" t="s">
        <v>399</v>
      </c>
    </row>
    <row r="8" spans="7:10" ht="23.25" customHeight="1" thickBot="1" x14ac:dyDescent="0.3">
      <c r="G8" s="237" t="str">
        <f>"OBDOBJE: julij " &amp; 'OSNOVNA PLAČA'!D5</f>
        <v>OBDOBJE: julij 2024</v>
      </c>
    </row>
    <row r="9" spans="7:10" ht="23.25" customHeight="1" thickBot="1" x14ac:dyDescent="0.3">
      <c r="G9" s="425" t="s">
        <v>2</v>
      </c>
      <c r="H9" s="426"/>
      <c r="I9" s="426" t="s">
        <v>400</v>
      </c>
      <c r="J9" s="427"/>
    </row>
    <row r="10" spans="7:10" ht="23.25" customHeight="1" x14ac:dyDescent="0.25">
      <c r="G10" s="428" t="str">
        <f>+IF(LEN('OSNOVNA PLAČA'!B10)&gt;0,'OSNOVNA PLAČA'!B10,"")</f>
        <v>A1</v>
      </c>
      <c r="H10" s="429"/>
      <c r="I10" s="429">
        <f ca="1">IF(LEN('7'!B16)&gt;0,'7'!L16,"")</f>
        <v>2</v>
      </c>
      <c r="J10" s="430"/>
    </row>
    <row r="11" spans="7:10" ht="23.25" customHeight="1" x14ac:dyDescent="0.25">
      <c r="G11" s="422" t="str">
        <f>+IF(LEN('OSNOVNA PLAČA'!B11)&gt;0,'OSNOVNA PLAČA'!B11,"")</f>
        <v>A2</v>
      </c>
      <c r="H11" s="423"/>
      <c r="I11" s="423">
        <f ca="1">IF(LEN('7'!B17)&gt;0,'7'!L17,"")</f>
        <v>0</v>
      </c>
      <c r="J11" s="424"/>
    </row>
    <row r="12" spans="7:10" ht="23.25" customHeight="1" x14ac:dyDescent="0.25">
      <c r="G12" s="422" t="str">
        <f>+IF(LEN('OSNOVNA PLAČA'!B12)&gt;0,'OSNOVNA PLAČA'!B12,"")</f>
        <v>A3</v>
      </c>
      <c r="H12" s="423"/>
      <c r="I12" s="423">
        <f ca="1">IF(LEN('7'!B18)&gt;0,'7'!L18,"")</f>
        <v>1</v>
      </c>
      <c r="J12" s="424"/>
    </row>
    <row r="13" spans="7:10" ht="23.25" customHeight="1" x14ac:dyDescent="0.25">
      <c r="G13" s="422" t="str">
        <f>+IF(LEN('OSNOVNA PLAČA'!B13)&gt;0,'OSNOVNA PLAČA'!B13,"")</f>
        <v>A4</v>
      </c>
      <c r="H13" s="423"/>
      <c r="I13" s="423">
        <f ca="1">IF(LEN('7'!B19)&gt;0,'7'!L19,"")</f>
        <v>0</v>
      </c>
      <c r="J13" s="424"/>
    </row>
    <row r="14" spans="7:10" ht="23.25" customHeight="1" x14ac:dyDescent="0.25">
      <c r="G14" s="422" t="str">
        <f>+IF(LEN('OSNOVNA PLAČA'!B14)&gt;0,'OSNOVNA PLAČA'!B14,"")</f>
        <v>A5</v>
      </c>
      <c r="H14" s="423"/>
      <c r="I14" s="423">
        <f ca="1">IF(LEN('7'!B20)&gt;0,'7'!L20,"")</f>
        <v>0</v>
      </c>
      <c r="J14" s="424"/>
    </row>
    <row r="15" spans="7:10" ht="23.25" customHeight="1" x14ac:dyDescent="0.25">
      <c r="G15" s="422" t="str">
        <f>+IF(LEN('OSNOVNA PLAČA'!B15)&gt;0,'OSNOVNA PLAČA'!B15,"")</f>
        <v>A6</v>
      </c>
      <c r="H15" s="423"/>
      <c r="I15" s="423">
        <f ca="1">IF(LEN('7'!B21)&gt;0,'7'!L21,"")</f>
        <v>4</v>
      </c>
      <c r="J15" s="424"/>
    </row>
    <row r="16" spans="7:10" ht="23.25" customHeight="1" x14ac:dyDescent="0.25">
      <c r="G16" s="422" t="str">
        <f>+IF(LEN('OSNOVNA PLAČA'!B16)&gt;0,'OSNOVNA PLAČA'!B16,"")</f>
        <v>A7</v>
      </c>
      <c r="H16" s="423"/>
      <c r="I16" s="423">
        <f ca="1">IF(LEN('7'!B22)&gt;0,'7'!L22,"")</f>
        <v>0</v>
      </c>
      <c r="J16" s="424"/>
    </row>
    <row r="17" spans="7:10" ht="23.25" customHeight="1" x14ac:dyDescent="0.25">
      <c r="G17" s="422" t="str">
        <f>+IF(LEN('OSNOVNA PLAČA'!B17)&gt;0,'OSNOVNA PLAČA'!B17,"")</f>
        <v>A8</v>
      </c>
      <c r="H17" s="423"/>
      <c r="I17" s="423">
        <f ca="1">IF(LEN('7'!B23)&gt;0,'7'!L23,"")</f>
        <v>0</v>
      </c>
      <c r="J17" s="424"/>
    </row>
    <row r="18" spans="7:10" ht="23.25" customHeight="1" x14ac:dyDescent="0.25">
      <c r="G18" s="422" t="str">
        <f>+IF(LEN('OSNOVNA PLAČA'!B18)&gt;0,'OSNOVNA PLAČA'!B18,"")</f>
        <v>A9</v>
      </c>
      <c r="H18" s="423"/>
      <c r="I18" s="423">
        <f ca="1">IF(LEN('7'!B24)&gt;0,'7'!L24,"")</f>
        <v>0</v>
      </c>
      <c r="J18" s="424"/>
    </row>
    <row r="19" spans="7:10" ht="23.25" customHeight="1" x14ac:dyDescent="0.25">
      <c r="G19" s="422" t="str">
        <f>+IF(LEN('OSNOVNA PLAČA'!B19)&gt;0,'OSNOVNA PLAČA'!B19,"")</f>
        <v>A10</v>
      </c>
      <c r="H19" s="423"/>
      <c r="I19" s="423">
        <f ca="1">IF(LEN('7'!B25)&gt;0,'7'!L25,"")</f>
        <v>0</v>
      </c>
      <c r="J19" s="424"/>
    </row>
    <row r="20" spans="7:10" ht="23.25" customHeight="1" x14ac:dyDescent="0.25">
      <c r="G20" s="422" t="str">
        <f>+IF(LEN('OSNOVNA PLAČA'!B20)&gt;0,'OSNOVNA PLAČA'!B20,"")</f>
        <v>A11</v>
      </c>
      <c r="H20" s="423"/>
      <c r="I20" s="423">
        <f ca="1">IF(LEN('7'!B26)&gt;0,'7'!L26,"")</f>
        <v>0</v>
      </c>
      <c r="J20" s="424"/>
    </row>
    <row r="21" spans="7:10" ht="23.25" customHeight="1" x14ac:dyDescent="0.25">
      <c r="G21" s="422" t="str">
        <f>+IF(LEN('OSNOVNA PLAČA'!B21)&gt;0,'OSNOVNA PLAČA'!B21,"")</f>
        <v>A12</v>
      </c>
      <c r="H21" s="423"/>
      <c r="I21" s="423">
        <f ca="1">IF(LEN('7'!B27)&gt;0,'7'!L27,"")</f>
        <v>0</v>
      </c>
      <c r="J21" s="424"/>
    </row>
    <row r="22" spans="7:10" ht="23.25" customHeight="1" x14ac:dyDescent="0.25">
      <c r="G22" s="422" t="str">
        <f>+IF(LEN('OSNOVNA PLAČA'!B22)&gt;0,'OSNOVNA PLAČA'!B22,"")</f>
        <v>A13</v>
      </c>
      <c r="H22" s="423"/>
      <c r="I22" s="423">
        <f ca="1">IF(LEN('7'!B28)&gt;0,'7'!L28,"")</f>
        <v>0</v>
      </c>
      <c r="J22" s="424"/>
    </row>
    <row r="23" spans="7:10" ht="23.25" customHeight="1" x14ac:dyDescent="0.25">
      <c r="G23" s="422" t="str">
        <f>+IF(LEN('OSNOVNA PLAČA'!B23)&gt;0,'OSNOVNA PLAČA'!B23,"")</f>
        <v>A14</v>
      </c>
      <c r="H23" s="423"/>
      <c r="I23" s="423">
        <f ca="1">IF(LEN('7'!B29)&gt;0,'7'!L29,"")</f>
        <v>0</v>
      </c>
      <c r="J23" s="424"/>
    </row>
    <row r="24" spans="7:10" ht="23.25" customHeight="1" x14ac:dyDescent="0.25">
      <c r="G24" s="422" t="str">
        <f>+IF(LEN('OSNOVNA PLAČA'!B24)&gt;0,'OSNOVNA PLAČA'!B24,"")</f>
        <v>A15</v>
      </c>
      <c r="H24" s="423"/>
      <c r="I24" s="423">
        <f ca="1">IF(LEN('7'!B30)&gt;0,'7'!L30,"")</f>
        <v>0</v>
      </c>
      <c r="J24" s="424"/>
    </row>
    <row r="25" spans="7:10" ht="23.25" customHeight="1" x14ac:dyDescent="0.25">
      <c r="G25" s="422" t="str">
        <f>+IF(LEN('OSNOVNA PLAČA'!B25)&gt;0,'OSNOVNA PLAČA'!B25,"")</f>
        <v>A16</v>
      </c>
      <c r="H25" s="423"/>
      <c r="I25" s="423">
        <f ca="1">IF(LEN('7'!B31)&gt;0,'7'!L31,"")</f>
        <v>0</v>
      </c>
      <c r="J25" s="424"/>
    </row>
    <row r="26" spans="7:10" ht="23.25" customHeight="1" x14ac:dyDescent="0.25">
      <c r="G26" s="422" t="str">
        <f>+IF(LEN('OSNOVNA PLAČA'!B26)&gt;0,'OSNOVNA PLAČA'!B26,"")</f>
        <v>A17</v>
      </c>
      <c r="H26" s="423"/>
      <c r="I26" s="423">
        <f ca="1">IF(LEN('7'!B32)&gt;0,'7'!L32,"")</f>
        <v>0</v>
      </c>
      <c r="J26" s="424"/>
    </row>
    <row r="27" spans="7:10" ht="23.25" customHeight="1" x14ac:dyDescent="0.25">
      <c r="G27" s="422" t="str">
        <f>+IF(LEN('OSNOVNA PLAČA'!B27)&gt;0,'OSNOVNA PLAČA'!B27,"")</f>
        <v>A18</v>
      </c>
      <c r="H27" s="423"/>
      <c r="I27" s="423">
        <f ca="1">IF(LEN('7'!B33)&gt;0,'7'!L33,"")</f>
        <v>0</v>
      </c>
      <c r="J27" s="424"/>
    </row>
    <row r="28" spans="7:10" ht="23.25" customHeight="1" x14ac:dyDescent="0.25">
      <c r="G28" s="422" t="str">
        <f>+IF(LEN('OSNOVNA PLAČA'!B28)&gt;0,'OSNOVNA PLAČA'!B28,"")</f>
        <v>A19</v>
      </c>
      <c r="H28" s="423"/>
      <c r="I28" s="423">
        <f ca="1">IF(LEN('7'!B34)&gt;0,'7'!L34,"")</f>
        <v>0</v>
      </c>
      <c r="J28" s="424"/>
    </row>
    <row r="29" spans="7:10" ht="23.25" customHeight="1" x14ac:dyDescent="0.25">
      <c r="G29" s="422" t="str">
        <f>+IF(LEN('OSNOVNA PLAČA'!B29)&gt;0,'OSNOVNA PLAČA'!B29,"")</f>
        <v>A20</v>
      </c>
      <c r="H29" s="423"/>
      <c r="I29" s="423">
        <f ca="1">IF(LEN('7'!B35)&gt;0,'7'!L35,"")</f>
        <v>0</v>
      </c>
      <c r="J29" s="424"/>
    </row>
    <row r="30" spans="7:10" ht="23.25" customHeight="1" x14ac:dyDescent="0.25">
      <c r="G30" s="422" t="str">
        <f>+IF(LEN('OSNOVNA PLAČA'!B30)&gt;0,'OSNOVNA PLAČA'!B30,"")</f>
        <v>A21</v>
      </c>
      <c r="H30" s="423"/>
      <c r="I30" s="423">
        <f ca="1">IF(LEN('7'!B36)&gt;0,'7'!L36,"")</f>
        <v>0</v>
      </c>
      <c r="J30" s="424"/>
    </row>
    <row r="31" spans="7:10" ht="23.25" customHeight="1" x14ac:dyDescent="0.25">
      <c r="G31" s="422" t="str">
        <f>+IF(LEN('OSNOVNA PLAČA'!B31)&gt;0,'OSNOVNA PLAČA'!B31,"")</f>
        <v>A22</v>
      </c>
      <c r="H31" s="423"/>
      <c r="I31" s="423">
        <f ca="1">IF(LEN('7'!B37)&gt;0,'7'!L37,"")</f>
        <v>0</v>
      </c>
      <c r="J31" s="424"/>
    </row>
    <row r="32" spans="7:10" ht="23.25" customHeight="1" x14ac:dyDescent="0.25">
      <c r="G32" s="422" t="str">
        <f>+IF(LEN('OSNOVNA PLAČA'!B32)&gt;0,'OSNOVNA PLAČA'!B32,"")</f>
        <v>A23</v>
      </c>
      <c r="H32" s="423"/>
      <c r="I32" s="423">
        <f ca="1">IF(LEN('7'!B38)&gt;0,'7'!L38,"")</f>
        <v>0</v>
      </c>
      <c r="J32" s="424"/>
    </row>
    <row r="33" spans="7:10" ht="23.25" customHeight="1" x14ac:dyDescent="0.25">
      <c r="G33" s="422" t="str">
        <f>+IF(LEN('OSNOVNA PLAČA'!B33)&gt;0,'OSNOVNA PLAČA'!B33,"")</f>
        <v>A24</v>
      </c>
      <c r="H33" s="423"/>
      <c r="I33" s="423">
        <f ca="1">IF(LEN('7'!B39)&gt;0,'7'!L39,"")</f>
        <v>0</v>
      </c>
      <c r="J33" s="424"/>
    </row>
    <row r="34" spans="7:10" ht="23.25" customHeight="1" x14ac:dyDescent="0.25">
      <c r="G34" s="422" t="str">
        <f>+IF(LEN('OSNOVNA PLAČA'!B34)&gt;0,'OSNOVNA PLAČA'!B34,"")</f>
        <v>A25</v>
      </c>
      <c r="H34" s="423"/>
      <c r="I34" s="423">
        <f ca="1">IF(LEN('7'!B40)&gt;0,'7'!L40,"")</f>
        <v>0</v>
      </c>
      <c r="J34" s="424"/>
    </row>
    <row r="35" spans="7:10" ht="23.25" customHeight="1" x14ac:dyDescent="0.25">
      <c r="G35" s="422" t="str">
        <f>+IF(LEN('OSNOVNA PLAČA'!B35)&gt;0,'OSNOVNA PLAČA'!B35,"")</f>
        <v>A26</v>
      </c>
      <c r="H35" s="423"/>
      <c r="I35" s="423">
        <f ca="1">IF(LEN('7'!B41)&gt;0,'7'!L41,"")</f>
        <v>0</v>
      </c>
      <c r="J35" s="424"/>
    </row>
    <row r="36" spans="7:10" ht="23.25" customHeight="1" x14ac:dyDescent="0.25">
      <c r="G36" s="422" t="str">
        <f>+IF(LEN('OSNOVNA PLAČA'!B36)&gt;0,'OSNOVNA PLAČA'!B36,"")</f>
        <v>A27</v>
      </c>
      <c r="H36" s="423"/>
      <c r="I36" s="423">
        <f ca="1">IF(LEN('7'!B42)&gt;0,'7'!L42,"")</f>
        <v>0</v>
      </c>
      <c r="J36" s="424"/>
    </row>
    <row r="37" spans="7:10" ht="23.25" customHeight="1" x14ac:dyDescent="0.25">
      <c r="G37" s="422" t="str">
        <f>+IF(LEN('OSNOVNA PLAČA'!B37)&gt;0,'OSNOVNA PLAČA'!B37,"")</f>
        <v>A28</v>
      </c>
      <c r="H37" s="423"/>
      <c r="I37" s="423">
        <f ca="1">IF(LEN('7'!B43)&gt;0,'7'!L43,"")</f>
        <v>0</v>
      </c>
      <c r="J37" s="424"/>
    </row>
    <row r="38" spans="7:10" ht="23.25" customHeight="1" x14ac:dyDescent="0.25">
      <c r="G38" s="422" t="str">
        <f>+IF(LEN('OSNOVNA PLAČA'!B38)&gt;0,'OSNOVNA PLAČA'!B38,"")</f>
        <v>A29</v>
      </c>
      <c r="H38" s="423"/>
      <c r="I38" s="423">
        <f ca="1">IF(LEN('7'!B44)&gt;0,'7'!L44,"")</f>
        <v>0</v>
      </c>
      <c r="J38" s="424"/>
    </row>
    <row r="39" spans="7:10" ht="23.25" customHeight="1" x14ac:dyDescent="0.25">
      <c r="G39" s="422" t="str">
        <f>+IF(LEN('OSNOVNA PLAČA'!B39)&gt;0,'OSNOVNA PLAČA'!B39,"")</f>
        <v>A30</v>
      </c>
      <c r="H39" s="423"/>
      <c r="I39" s="423">
        <f ca="1">IF(LEN('7'!B45)&gt;0,'7'!L45,"")</f>
        <v>0</v>
      </c>
      <c r="J39" s="424"/>
    </row>
    <row r="40" spans="7:10" ht="23.25" customHeight="1" x14ac:dyDescent="0.25">
      <c r="G40" s="422" t="str">
        <f>+IF(LEN('OSNOVNA PLAČA'!B40)&gt;0,'OSNOVNA PLAČA'!B40,"")</f>
        <v>A31</v>
      </c>
      <c r="H40" s="423"/>
      <c r="I40" s="423">
        <f ca="1">IF(LEN('7'!B46)&gt;0,'7'!L46,"")</f>
        <v>0</v>
      </c>
      <c r="J40" s="424"/>
    </row>
    <row r="41" spans="7:10" ht="23.25" customHeight="1" x14ac:dyDescent="0.25">
      <c r="G41" s="422" t="str">
        <f>+IF(LEN('OSNOVNA PLAČA'!B41)&gt;0,'OSNOVNA PLAČA'!B41,"")</f>
        <v>A32</v>
      </c>
      <c r="H41" s="423"/>
      <c r="I41" s="423">
        <f ca="1">IF(LEN('7'!B47)&gt;0,'7'!L47,"")</f>
        <v>0</v>
      </c>
      <c r="J41" s="424"/>
    </row>
    <row r="42" spans="7:10" ht="23.25" customHeight="1" x14ac:dyDescent="0.25">
      <c r="G42" s="422" t="str">
        <f>+IF(LEN('OSNOVNA PLAČA'!B42)&gt;0,'OSNOVNA PLAČA'!B42,"")</f>
        <v>A33</v>
      </c>
      <c r="H42" s="423"/>
      <c r="I42" s="423">
        <f ca="1">IF(LEN('7'!B48)&gt;0,'7'!L48,"")</f>
        <v>0</v>
      </c>
      <c r="J42" s="424"/>
    </row>
    <row r="43" spans="7:10" ht="23.25" customHeight="1" x14ac:dyDescent="0.25">
      <c r="G43" s="422" t="str">
        <f>+IF(LEN('OSNOVNA PLAČA'!B43)&gt;0,'OSNOVNA PLAČA'!B43,"")</f>
        <v>A34</v>
      </c>
      <c r="H43" s="423"/>
      <c r="I43" s="423">
        <f ca="1">IF(LEN('7'!B49)&gt;0,'7'!L49,"")</f>
        <v>0</v>
      </c>
      <c r="J43" s="424"/>
    </row>
    <row r="44" spans="7:10" ht="23.25" customHeight="1" x14ac:dyDescent="0.25">
      <c r="G44" s="422" t="str">
        <f>+IF(LEN('OSNOVNA PLAČA'!B44)&gt;0,'OSNOVNA PLAČA'!B44,"")</f>
        <v>A35</v>
      </c>
      <c r="H44" s="423"/>
      <c r="I44" s="423">
        <f ca="1">IF(LEN('7'!B50)&gt;0,'7'!L50,"")</f>
        <v>0</v>
      </c>
      <c r="J44" s="424"/>
    </row>
    <row r="45" spans="7:10" ht="23.25" customHeight="1" x14ac:dyDescent="0.25">
      <c r="G45" s="422" t="str">
        <f>+IF(LEN('OSNOVNA PLAČA'!B45)&gt;0,'OSNOVNA PLAČA'!B45,"")</f>
        <v>A36</v>
      </c>
      <c r="H45" s="423"/>
      <c r="I45" s="423">
        <f ca="1">IF(LEN('7'!B51)&gt;0,'7'!L51,"")</f>
        <v>0</v>
      </c>
      <c r="J45" s="424"/>
    </row>
    <row r="46" spans="7:10" ht="23.25" customHeight="1" x14ac:dyDescent="0.25">
      <c r="G46" s="422" t="str">
        <f>+IF(LEN('OSNOVNA PLAČA'!B46)&gt;0,'OSNOVNA PLAČA'!B46,"")</f>
        <v>A37</v>
      </c>
      <c r="H46" s="423"/>
      <c r="I46" s="423">
        <f ca="1">IF(LEN('7'!B52)&gt;0,'7'!L52,"")</f>
        <v>0</v>
      </c>
      <c r="J46" s="424"/>
    </row>
    <row r="47" spans="7:10" ht="23.25" customHeight="1" x14ac:dyDescent="0.25">
      <c r="G47" s="422" t="str">
        <f>+IF(LEN('OSNOVNA PLAČA'!B47)&gt;0,'OSNOVNA PLAČA'!B47,"")</f>
        <v>A38</v>
      </c>
      <c r="H47" s="423"/>
      <c r="I47" s="423">
        <f ca="1">IF(LEN('7'!B53)&gt;0,'7'!L53,"")</f>
        <v>0</v>
      </c>
      <c r="J47" s="424"/>
    </row>
    <row r="48" spans="7:10" ht="23.25" customHeight="1" x14ac:dyDescent="0.25">
      <c r="G48" s="422" t="str">
        <f>+IF(LEN('OSNOVNA PLAČA'!B48)&gt;0,'OSNOVNA PLAČA'!B48,"")</f>
        <v>A39</v>
      </c>
      <c r="H48" s="423"/>
      <c r="I48" s="423">
        <f ca="1">IF(LEN('7'!B54)&gt;0,'7'!L54,"")</f>
        <v>0</v>
      </c>
      <c r="J48" s="424"/>
    </row>
    <row r="49" spans="7:10" ht="23.25" customHeight="1" x14ac:dyDescent="0.25">
      <c r="G49" s="422" t="str">
        <f>+IF(LEN('OSNOVNA PLAČA'!B49)&gt;0,'OSNOVNA PLAČA'!B49,"")</f>
        <v>A40</v>
      </c>
      <c r="H49" s="423"/>
      <c r="I49" s="423">
        <f ca="1">IF(LEN('7'!B55)&gt;0,'7'!L55,"")</f>
        <v>0</v>
      </c>
      <c r="J49" s="424"/>
    </row>
    <row r="50" spans="7:10" ht="23.25" customHeight="1" x14ac:dyDescent="0.25">
      <c r="G50" s="422" t="str">
        <f>+IF(LEN('OSNOVNA PLAČA'!B50)&gt;0,'OSNOVNA PLAČA'!B50,"")</f>
        <v>A41</v>
      </c>
      <c r="H50" s="423"/>
      <c r="I50" s="423">
        <f ca="1">IF(LEN('7'!B56)&gt;0,'7'!L56,"")</f>
        <v>0</v>
      </c>
      <c r="J50" s="424"/>
    </row>
    <row r="51" spans="7:10" ht="23.25" customHeight="1" x14ac:dyDescent="0.25">
      <c r="G51" s="422" t="str">
        <f>+IF(LEN('OSNOVNA PLAČA'!B51)&gt;0,'OSNOVNA PLAČA'!B51,"")</f>
        <v>A42</v>
      </c>
      <c r="H51" s="423"/>
      <c r="I51" s="423">
        <f ca="1">IF(LEN('7'!B57)&gt;0,'7'!L57,"")</f>
        <v>0</v>
      </c>
      <c r="J51" s="424"/>
    </row>
    <row r="52" spans="7:10" ht="23.25" customHeight="1" x14ac:dyDescent="0.25">
      <c r="G52" s="422" t="str">
        <f>+IF(LEN('OSNOVNA PLAČA'!B52)&gt;0,'OSNOVNA PLAČA'!B52,"")</f>
        <v>A43</v>
      </c>
      <c r="H52" s="423"/>
      <c r="I52" s="423">
        <f ca="1">IF(LEN('7'!B58)&gt;0,'7'!L58,"")</f>
        <v>0</v>
      </c>
      <c r="J52" s="424"/>
    </row>
    <row r="53" spans="7:10" ht="23.25" customHeight="1" x14ac:dyDescent="0.25">
      <c r="G53" s="422" t="str">
        <f>+IF(LEN('OSNOVNA PLAČA'!B53)&gt;0,'OSNOVNA PLAČA'!B53,"")</f>
        <v>A44</v>
      </c>
      <c r="H53" s="423"/>
      <c r="I53" s="423">
        <f ca="1">IF(LEN('7'!B59)&gt;0,'7'!L59,"")</f>
        <v>0</v>
      </c>
      <c r="J53" s="424"/>
    </row>
    <row r="54" spans="7:10" ht="23.25" customHeight="1" x14ac:dyDescent="0.25">
      <c r="G54" s="422" t="str">
        <f>+IF(LEN('OSNOVNA PLAČA'!B54)&gt;0,'OSNOVNA PLAČA'!B54,"")</f>
        <v>A45</v>
      </c>
      <c r="H54" s="423"/>
      <c r="I54" s="423">
        <f ca="1">IF(LEN('7'!B60)&gt;0,'7'!L60,"")</f>
        <v>0</v>
      </c>
      <c r="J54" s="424"/>
    </row>
    <row r="55" spans="7:10" ht="23.25" customHeight="1" x14ac:dyDescent="0.25">
      <c r="G55" s="422" t="str">
        <f>+IF(LEN('OSNOVNA PLAČA'!B55)&gt;0,'OSNOVNA PLAČA'!B55,"")</f>
        <v>A46</v>
      </c>
      <c r="H55" s="423"/>
      <c r="I55" s="423">
        <f ca="1">IF(LEN('7'!B61)&gt;0,'7'!L61,"")</f>
        <v>0</v>
      </c>
      <c r="J55" s="424"/>
    </row>
    <row r="56" spans="7:10" ht="23.25" customHeight="1" x14ac:dyDescent="0.25">
      <c r="G56" s="422" t="str">
        <f>+IF(LEN('OSNOVNA PLAČA'!B56)&gt;0,'OSNOVNA PLAČA'!B56,"")</f>
        <v>A47</v>
      </c>
      <c r="H56" s="423"/>
      <c r="I56" s="423">
        <f ca="1">IF(LEN('7'!B62)&gt;0,'7'!L62,"")</f>
        <v>0</v>
      </c>
      <c r="J56" s="424"/>
    </row>
    <row r="57" spans="7:10" ht="23.25" customHeight="1" x14ac:dyDescent="0.25">
      <c r="G57" s="422" t="str">
        <f>+IF(LEN('OSNOVNA PLAČA'!B57)&gt;0,'OSNOVNA PLAČA'!B57,"")</f>
        <v>A48</v>
      </c>
      <c r="H57" s="423"/>
      <c r="I57" s="423">
        <f ca="1">IF(LEN('7'!B63)&gt;0,'7'!L63,"")</f>
        <v>0</v>
      </c>
      <c r="J57" s="424"/>
    </row>
    <row r="58" spans="7:10" ht="23.25" customHeight="1" x14ac:dyDescent="0.25">
      <c r="G58" s="422" t="str">
        <f>+IF(LEN('OSNOVNA PLAČA'!B58)&gt;0,'OSNOVNA PLAČA'!B58,"")</f>
        <v>A49</v>
      </c>
      <c r="H58" s="423"/>
      <c r="I58" s="423">
        <f ca="1">IF(LEN('7'!B64)&gt;0,'7'!L64,"")</f>
        <v>0</v>
      </c>
      <c r="J58" s="424"/>
    </row>
    <row r="59" spans="7:10" ht="23.25" customHeight="1" x14ac:dyDescent="0.25">
      <c r="G59" s="422" t="str">
        <f>+IF(LEN('OSNOVNA PLAČA'!B59)&gt;0,'OSNOVNA PLAČA'!B59,"")</f>
        <v>A50</v>
      </c>
      <c r="H59" s="423"/>
      <c r="I59" s="423">
        <f ca="1">IF(LEN('7'!B65)&gt;0,'7'!L65,"")</f>
        <v>0</v>
      </c>
      <c r="J59" s="424"/>
    </row>
    <row r="60" spans="7:10" ht="23.25" customHeight="1" x14ac:dyDescent="0.25">
      <c r="G60" s="422" t="str">
        <f>+IF(LEN('OSNOVNA PLAČA'!B60)&gt;0,'OSNOVNA PLAČA'!B60,"")</f>
        <v>A51</v>
      </c>
      <c r="H60" s="423"/>
      <c r="I60" s="423">
        <f ca="1">IF(LEN('7'!B66)&gt;0,'7'!L66,"")</f>
        <v>0</v>
      </c>
      <c r="J60" s="424"/>
    </row>
    <row r="61" spans="7:10" ht="23.25" customHeight="1" x14ac:dyDescent="0.25">
      <c r="G61" s="422" t="str">
        <f>+IF(LEN('OSNOVNA PLAČA'!B61)&gt;0,'OSNOVNA PLAČA'!B61,"")</f>
        <v>A52</v>
      </c>
      <c r="H61" s="423"/>
      <c r="I61" s="423">
        <f ca="1">IF(LEN('7'!B67)&gt;0,'7'!L67,"")</f>
        <v>0</v>
      </c>
      <c r="J61" s="424"/>
    </row>
    <row r="62" spans="7:10" ht="23.25" customHeight="1" x14ac:dyDescent="0.25">
      <c r="G62" s="422" t="str">
        <f>+IF(LEN('OSNOVNA PLAČA'!B62)&gt;0,'OSNOVNA PLAČA'!B62,"")</f>
        <v>A53</v>
      </c>
      <c r="H62" s="423"/>
      <c r="I62" s="423">
        <f ca="1">IF(LEN('7'!B68)&gt;0,'7'!L68,"")</f>
        <v>0</v>
      </c>
      <c r="J62" s="424"/>
    </row>
    <row r="63" spans="7:10" ht="23.25" customHeight="1" x14ac:dyDescent="0.25">
      <c r="G63" s="422" t="str">
        <f>+IF(LEN('OSNOVNA PLAČA'!B63)&gt;0,'OSNOVNA PLAČA'!B63,"")</f>
        <v>A54</v>
      </c>
      <c r="H63" s="423"/>
      <c r="I63" s="423">
        <f ca="1">IF(LEN('7'!B69)&gt;0,'7'!L69,"")</f>
        <v>0</v>
      </c>
      <c r="J63" s="424"/>
    </row>
    <row r="64" spans="7:10" ht="23.25" customHeight="1" x14ac:dyDescent="0.25">
      <c r="G64" s="422" t="str">
        <f>+IF(LEN('OSNOVNA PLAČA'!B64)&gt;0,'OSNOVNA PLAČA'!B64,"")</f>
        <v>A55</v>
      </c>
      <c r="H64" s="423"/>
      <c r="I64" s="423">
        <f ca="1">IF(LEN('7'!B70)&gt;0,'7'!L70,"")</f>
        <v>0</v>
      </c>
      <c r="J64" s="424"/>
    </row>
    <row r="65" spans="7:10" ht="23.25" customHeight="1" x14ac:dyDescent="0.25">
      <c r="G65" s="422" t="str">
        <f>+IF(LEN('OSNOVNA PLAČA'!B65)&gt;0,'OSNOVNA PLAČA'!B65,"")</f>
        <v>A56</v>
      </c>
      <c r="H65" s="423"/>
      <c r="I65" s="423">
        <f ca="1">IF(LEN('7'!B71)&gt;0,'7'!L71,"")</f>
        <v>0</v>
      </c>
      <c r="J65" s="424"/>
    </row>
    <row r="66" spans="7:10" ht="23.25" customHeight="1" x14ac:dyDescent="0.25">
      <c r="G66" s="422" t="str">
        <f>+IF(LEN('OSNOVNA PLAČA'!B66)&gt;0,'OSNOVNA PLAČA'!B66,"")</f>
        <v>A57</v>
      </c>
      <c r="H66" s="423"/>
      <c r="I66" s="423">
        <f ca="1">IF(LEN('7'!B72)&gt;0,'7'!L72,"")</f>
        <v>0</v>
      </c>
      <c r="J66" s="424"/>
    </row>
    <row r="67" spans="7:10" ht="23.25" customHeight="1" x14ac:dyDescent="0.25">
      <c r="G67" s="422" t="str">
        <f>+IF(LEN('OSNOVNA PLAČA'!B67)&gt;0,'OSNOVNA PLAČA'!B67,"")</f>
        <v>A58</v>
      </c>
      <c r="H67" s="423"/>
      <c r="I67" s="423">
        <f ca="1">IF(LEN('7'!B73)&gt;0,'7'!L73,"")</f>
        <v>0</v>
      </c>
      <c r="J67" s="424"/>
    </row>
    <row r="68" spans="7:10" ht="23.25" customHeight="1" x14ac:dyDescent="0.25">
      <c r="G68" s="422" t="str">
        <f>+IF(LEN('OSNOVNA PLAČA'!B68)&gt;0,'OSNOVNA PLAČA'!B68,"")</f>
        <v>A59</v>
      </c>
      <c r="H68" s="423"/>
      <c r="I68" s="423">
        <f ca="1">IF(LEN('7'!B74)&gt;0,'7'!L74,"")</f>
        <v>0</v>
      </c>
      <c r="J68" s="424"/>
    </row>
    <row r="69" spans="7:10" ht="23.25" customHeight="1" x14ac:dyDescent="0.25">
      <c r="G69" s="422" t="str">
        <f>+IF(LEN('OSNOVNA PLAČA'!B69)&gt;0,'OSNOVNA PLAČA'!B69,"")</f>
        <v>A60</v>
      </c>
      <c r="H69" s="423"/>
      <c r="I69" s="423">
        <f ca="1">IF(LEN('7'!B75)&gt;0,'7'!L75,"")</f>
        <v>0</v>
      </c>
      <c r="J69" s="424"/>
    </row>
    <row r="70" spans="7:10" ht="23.25" customHeight="1" x14ac:dyDescent="0.25">
      <c r="G70" s="422" t="str">
        <f>+IF(LEN('OSNOVNA PLAČA'!B70)&gt;0,'OSNOVNA PLAČA'!B70,"")</f>
        <v>A61</v>
      </c>
      <c r="H70" s="423"/>
      <c r="I70" s="423">
        <f ca="1">IF(LEN('7'!B76)&gt;0,'7'!L76,"")</f>
        <v>0</v>
      </c>
      <c r="J70" s="424"/>
    </row>
    <row r="71" spans="7:10" ht="23.25" customHeight="1" x14ac:dyDescent="0.25">
      <c r="G71" s="422" t="str">
        <f>+IF(LEN('OSNOVNA PLAČA'!B71)&gt;0,'OSNOVNA PLAČA'!B71,"")</f>
        <v>A62</v>
      </c>
      <c r="H71" s="423"/>
      <c r="I71" s="423">
        <f ca="1">IF(LEN('7'!B77)&gt;0,'7'!L77,"")</f>
        <v>0</v>
      </c>
      <c r="J71" s="424"/>
    </row>
    <row r="72" spans="7:10" ht="23.25" customHeight="1" x14ac:dyDescent="0.25">
      <c r="G72" s="422" t="str">
        <f>+IF(LEN('OSNOVNA PLAČA'!B72)&gt;0,'OSNOVNA PLAČA'!B72,"")</f>
        <v>A63</v>
      </c>
      <c r="H72" s="423"/>
      <c r="I72" s="423">
        <f ca="1">IF(LEN('7'!B78)&gt;0,'7'!L78,"")</f>
        <v>0</v>
      </c>
      <c r="J72" s="424"/>
    </row>
    <row r="73" spans="7:10" ht="23.25" customHeight="1" x14ac:dyDescent="0.25">
      <c r="G73" s="422" t="str">
        <f>+IF(LEN('OSNOVNA PLAČA'!B73)&gt;0,'OSNOVNA PLAČA'!B73,"")</f>
        <v>A64</v>
      </c>
      <c r="H73" s="423"/>
      <c r="I73" s="423">
        <f ca="1">IF(LEN('7'!B79)&gt;0,'7'!L79,"")</f>
        <v>0</v>
      </c>
      <c r="J73" s="424"/>
    </row>
    <row r="74" spans="7:10" ht="23.25" customHeight="1" x14ac:dyDescent="0.25">
      <c r="G74" s="422" t="str">
        <f>+IF(LEN('OSNOVNA PLAČA'!B74)&gt;0,'OSNOVNA PLAČA'!B74,"")</f>
        <v>A65</v>
      </c>
      <c r="H74" s="423"/>
      <c r="I74" s="423">
        <f ca="1">IF(LEN('7'!B80)&gt;0,'7'!L80,"")</f>
        <v>0</v>
      </c>
      <c r="J74" s="424"/>
    </row>
    <row r="75" spans="7:10" ht="23.25" customHeight="1" x14ac:dyDescent="0.25">
      <c r="G75" s="422" t="str">
        <f>+IF(LEN('OSNOVNA PLAČA'!B75)&gt;0,'OSNOVNA PLAČA'!B75,"")</f>
        <v>A66</v>
      </c>
      <c r="H75" s="423"/>
      <c r="I75" s="423">
        <f ca="1">IF(LEN('7'!B81)&gt;0,'7'!L81,"")</f>
        <v>0</v>
      </c>
      <c r="J75" s="424"/>
    </row>
    <row r="76" spans="7:10" ht="23.25" customHeight="1" x14ac:dyDescent="0.25">
      <c r="G76" s="422" t="str">
        <f>+IF(LEN('OSNOVNA PLAČA'!B76)&gt;0,'OSNOVNA PLAČA'!B76,"")</f>
        <v>A67</v>
      </c>
      <c r="H76" s="423"/>
      <c r="I76" s="423">
        <f ca="1">IF(LEN('7'!B82)&gt;0,'7'!L82,"")</f>
        <v>0</v>
      </c>
      <c r="J76" s="424"/>
    </row>
    <row r="77" spans="7:10" ht="23.25" customHeight="1" x14ac:dyDescent="0.25">
      <c r="G77" s="422" t="str">
        <f>+IF(LEN('OSNOVNA PLAČA'!B77)&gt;0,'OSNOVNA PLAČA'!B77,"")</f>
        <v>A68</v>
      </c>
      <c r="H77" s="423"/>
      <c r="I77" s="423">
        <f ca="1">IF(LEN('7'!B83)&gt;0,'7'!L83,"")</f>
        <v>0</v>
      </c>
      <c r="J77" s="424"/>
    </row>
    <row r="78" spans="7:10" ht="23.25" customHeight="1" x14ac:dyDescent="0.25">
      <c r="G78" s="422" t="str">
        <f>+IF(LEN('OSNOVNA PLAČA'!B78)&gt;0,'OSNOVNA PLAČA'!B78,"")</f>
        <v>A69</v>
      </c>
      <c r="H78" s="423"/>
      <c r="I78" s="423">
        <f ca="1">IF(LEN('7'!B84)&gt;0,'7'!L84,"")</f>
        <v>0</v>
      </c>
      <c r="J78" s="424"/>
    </row>
    <row r="79" spans="7:10" ht="23.25" customHeight="1" x14ac:dyDescent="0.25">
      <c r="G79" s="422" t="str">
        <f>+IF(LEN('OSNOVNA PLAČA'!B79)&gt;0,'OSNOVNA PLAČA'!B79,"")</f>
        <v>A70</v>
      </c>
      <c r="H79" s="423"/>
      <c r="I79" s="423">
        <f ca="1">IF(LEN('7'!B85)&gt;0,'7'!L85,"")</f>
        <v>0</v>
      </c>
      <c r="J79" s="424"/>
    </row>
    <row r="80" spans="7:10" ht="23.25" customHeight="1" x14ac:dyDescent="0.25">
      <c r="G80" s="422" t="str">
        <f>+IF(LEN('OSNOVNA PLAČA'!B80)&gt;0,'OSNOVNA PLAČA'!B80,"")</f>
        <v>A71</v>
      </c>
      <c r="H80" s="423"/>
      <c r="I80" s="423">
        <f ca="1">IF(LEN('7'!B86)&gt;0,'7'!L86,"")</f>
        <v>0</v>
      </c>
      <c r="J80" s="424"/>
    </row>
    <row r="81" spans="7:10" ht="23.25" customHeight="1" x14ac:dyDescent="0.25">
      <c r="G81" s="422" t="str">
        <f>+IF(LEN('OSNOVNA PLAČA'!B81)&gt;0,'OSNOVNA PLAČA'!B81,"")</f>
        <v>A72</v>
      </c>
      <c r="H81" s="423"/>
      <c r="I81" s="423">
        <f ca="1">IF(LEN('7'!B87)&gt;0,'7'!L87,"")</f>
        <v>0</v>
      </c>
      <c r="J81" s="424"/>
    </row>
    <row r="82" spans="7:10" ht="23.25" customHeight="1" x14ac:dyDescent="0.25">
      <c r="G82" s="422" t="str">
        <f>+IF(LEN('OSNOVNA PLAČA'!B82)&gt;0,'OSNOVNA PLAČA'!B82,"")</f>
        <v>A73</v>
      </c>
      <c r="H82" s="423"/>
      <c r="I82" s="423">
        <f ca="1">IF(LEN('7'!B88)&gt;0,'7'!L88,"")</f>
        <v>0</v>
      </c>
      <c r="J82" s="424"/>
    </row>
    <row r="83" spans="7:10" ht="23.25" customHeight="1" x14ac:dyDescent="0.25">
      <c r="G83" s="422" t="str">
        <f>+IF(LEN('OSNOVNA PLAČA'!B83)&gt;0,'OSNOVNA PLAČA'!B83,"")</f>
        <v>A74</v>
      </c>
      <c r="H83" s="423"/>
      <c r="I83" s="423">
        <f ca="1">IF(LEN('7'!B89)&gt;0,'7'!L89,"")</f>
        <v>0</v>
      </c>
      <c r="J83" s="424"/>
    </row>
    <row r="84" spans="7:10" ht="23.25" customHeight="1" x14ac:dyDescent="0.25">
      <c r="G84" s="422" t="str">
        <f>+IF(LEN('OSNOVNA PLAČA'!B84)&gt;0,'OSNOVNA PLAČA'!B84,"")</f>
        <v>A75</v>
      </c>
      <c r="H84" s="423"/>
      <c r="I84" s="423">
        <f ca="1">IF(LEN('7'!B90)&gt;0,'7'!L90,"")</f>
        <v>0</v>
      </c>
      <c r="J84" s="424"/>
    </row>
    <row r="85" spans="7:10" ht="23.25" customHeight="1" x14ac:dyDescent="0.25">
      <c r="G85" s="422" t="str">
        <f>+IF(LEN('OSNOVNA PLAČA'!B85)&gt;0,'OSNOVNA PLAČA'!B85,"")</f>
        <v>A76</v>
      </c>
      <c r="H85" s="423"/>
      <c r="I85" s="423">
        <f ca="1">IF(LEN('7'!B91)&gt;0,'7'!L91,"")</f>
        <v>0</v>
      </c>
      <c r="J85" s="424"/>
    </row>
    <row r="86" spans="7:10" ht="23.25" customHeight="1" x14ac:dyDescent="0.25">
      <c r="G86" s="422" t="str">
        <f>+IF(LEN('OSNOVNA PLAČA'!B86)&gt;0,'OSNOVNA PLAČA'!B86,"")</f>
        <v>A77</v>
      </c>
      <c r="H86" s="423"/>
      <c r="I86" s="423">
        <f ca="1">IF(LEN('7'!B92)&gt;0,'7'!L92,"")</f>
        <v>0</v>
      </c>
      <c r="J86" s="424"/>
    </row>
    <row r="87" spans="7:10" ht="23.25" customHeight="1" x14ac:dyDescent="0.25">
      <c r="G87" s="422" t="str">
        <f>+IF(LEN('OSNOVNA PLAČA'!B87)&gt;0,'OSNOVNA PLAČA'!B87,"")</f>
        <v>A78</v>
      </c>
      <c r="H87" s="423"/>
      <c r="I87" s="423">
        <f ca="1">IF(LEN('7'!B93)&gt;0,'7'!L93,"")</f>
        <v>0</v>
      </c>
      <c r="J87" s="424"/>
    </row>
    <row r="88" spans="7:10" ht="23.25" customHeight="1" x14ac:dyDescent="0.25">
      <c r="G88" s="422" t="str">
        <f>+IF(LEN('OSNOVNA PLAČA'!B88)&gt;0,'OSNOVNA PLAČA'!B88,"")</f>
        <v>A79</v>
      </c>
      <c r="H88" s="423"/>
      <c r="I88" s="423">
        <f ca="1">IF(LEN('7'!B94)&gt;0,'7'!L94,"")</f>
        <v>0</v>
      </c>
      <c r="J88" s="424"/>
    </row>
    <row r="89" spans="7:10" ht="23.25" customHeight="1" x14ac:dyDescent="0.25">
      <c r="G89" s="422" t="str">
        <f>+IF(LEN('OSNOVNA PLAČA'!B89)&gt;0,'OSNOVNA PLAČA'!B89,"")</f>
        <v>A80</v>
      </c>
      <c r="H89" s="423"/>
      <c r="I89" s="423">
        <f ca="1">IF(LEN('7'!B95)&gt;0,'7'!L95,"")</f>
        <v>0</v>
      </c>
      <c r="J89" s="424"/>
    </row>
    <row r="90" spans="7:10" ht="23.25" customHeight="1" x14ac:dyDescent="0.25">
      <c r="G90" s="422" t="str">
        <f>+IF(LEN('OSNOVNA PLAČA'!B90)&gt;0,'OSNOVNA PLAČA'!B90,"")</f>
        <v>A81</v>
      </c>
      <c r="H90" s="423"/>
      <c r="I90" s="423">
        <f ca="1">IF(LEN('7'!B96)&gt;0,'7'!L96,"")</f>
        <v>0</v>
      </c>
      <c r="J90" s="424"/>
    </row>
    <row r="91" spans="7:10" ht="23.25" customHeight="1" x14ac:dyDescent="0.25">
      <c r="G91" s="422" t="str">
        <f>+IF(LEN('OSNOVNA PLAČA'!B91)&gt;0,'OSNOVNA PLAČA'!B91,"")</f>
        <v>A82</v>
      </c>
      <c r="H91" s="423"/>
      <c r="I91" s="423">
        <f ca="1">IF(LEN('7'!B97)&gt;0,'7'!L97,"")</f>
        <v>0</v>
      </c>
      <c r="J91" s="424"/>
    </row>
    <row r="92" spans="7:10" ht="23.25" customHeight="1" x14ac:dyDescent="0.25">
      <c r="G92" s="422" t="str">
        <f>+IF(LEN('OSNOVNA PLAČA'!B92)&gt;0,'OSNOVNA PLAČA'!B92,"")</f>
        <v>A83</v>
      </c>
      <c r="H92" s="423"/>
      <c r="I92" s="423">
        <f ca="1">IF(LEN('7'!B98)&gt;0,'7'!L98,"")</f>
        <v>0</v>
      </c>
      <c r="J92" s="424"/>
    </row>
    <row r="93" spans="7:10" ht="23.25" customHeight="1" x14ac:dyDescent="0.25">
      <c r="G93" s="422" t="str">
        <f>+IF(LEN('OSNOVNA PLAČA'!B93)&gt;0,'OSNOVNA PLAČA'!B93,"")</f>
        <v>A84</v>
      </c>
      <c r="H93" s="423"/>
      <c r="I93" s="423">
        <f ca="1">IF(LEN('7'!B99)&gt;0,'7'!L99,"")</f>
        <v>0</v>
      </c>
      <c r="J93" s="424"/>
    </row>
    <row r="94" spans="7:10" ht="23.25" customHeight="1" x14ac:dyDescent="0.25">
      <c r="G94" s="422" t="str">
        <f>+IF(LEN('OSNOVNA PLAČA'!B94)&gt;0,'OSNOVNA PLAČA'!B94,"")</f>
        <v>A85</v>
      </c>
      <c r="H94" s="423"/>
      <c r="I94" s="423">
        <f ca="1">IF(LEN('7'!B100)&gt;0,'7'!L100,"")</f>
        <v>0</v>
      </c>
      <c r="J94" s="424"/>
    </row>
    <row r="95" spans="7:10" ht="23.25" customHeight="1" x14ac:dyDescent="0.25">
      <c r="G95" s="422" t="str">
        <f>+IF(LEN('OSNOVNA PLAČA'!B95)&gt;0,'OSNOVNA PLAČA'!B95,"")</f>
        <v>A86</v>
      </c>
      <c r="H95" s="423"/>
      <c r="I95" s="423">
        <f ca="1">IF(LEN('7'!B101)&gt;0,'7'!L101,"")</f>
        <v>0</v>
      </c>
      <c r="J95" s="424"/>
    </row>
    <row r="96" spans="7:10" ht="23.25" customHeight="1" x14ac:dyDescent="0.25">
      <c r="G96" s="422" t="str">
        <f>+IF(LEN('OSNOVNA PLAČA'!B96)&gt;0,'OSNOVNA PLAČA'!B96,"")</f>
        <v>A87</v>
      </c>
      <c r="H96" s="423"/>
      <c r="I96" s="423">
        <f ca="1">IF(LEN('7'!B102)&gt;0,'7'!L102,"")</f>
        <v>0</v>
      </c>
      <c r="J96" s="424"/>
    </row>
    <row r="97" spans="7:10" ht="23.25" customHeight="1" x14ac:dyDescent="0.25">
      <c r="G97" s="422" t="str">
        <f>+IF(LEN('OSNOVNA PLAČA'!B97)&gt;0,'OSNOVNA PLAČA'!B97,"")</f>
        <v>A88</v>
      </c>
      <c r="H97" s="423"/>
      <c r="I97" s="423">
        <f ca="1">IF(LEN('7'!B103)&gt;0,'7'!L103,"")</f>
        <v>0</v>
      </c>
      <c r="J97" s="424"/>
    </row>
    <row r="98" spans="7:10" ht="23.25" customHeight="1" x14ac:dyDescent="0.25">
      <c r="G98" s="422" t="str">
        <f>+IF(LEN('OSNOVNA PLAČA'!B98)&gt;0,'OSNOVNA PLAČA'!B98,"")</f>
        <v>A89</v>
      </c>
      <c r="H98" s="423"/>
      <c r="I98" s="423">
        <f ca="1">IF(LEN('7'!B104)&gt;0,'7'!L104,"")</f>
        <v>0</v>
      </c>
      <c r="J98" s="424"/>
    </row>
    <row r="99" spans="7:10" ht="23.25" customHeight="1" x14ac:dyDescent="0.25">
      <c r="G99" s="422" t="str">
        <f>+IF(LEN('OSNOVNA PLAČA'!B99)&gt;0,'OSNOVNA PLAČA'!B99,"")</f>
        <v>A90</v>
      </c>
      <c r="H99" s="423"/>
      <c r="I99" s="423">
        <f ca="1">IF(LEN('7'!B105)&gt;0,'7'!L105,"")</f>
        <v>0</v>
      </c>
      <c r="J99" s="424"/>
    </row>
    <row r="100" spans="7:10" ht="23.25" customHeight="1" x14ac:dyDescent="0.25">
      <c r="G100" s="422" t="str">
        <f>+IF(LEN('OSNOVNA PLAČA'!B100)&gt;0,'OSNOVNA PLAČA'!B100,"")</f>
        <v>A91</v>
      </c>
      <c r="H100" s="423"/>
      <c r="I100" s="423">
        <f ca="1">IF(LEN('7'!B106)&gt;0,'7'!L106,"")</f>
        <v>0</v>
      </c>
      <c r="J100" s="424"/>
    </row>
    <row r="101" spans="7:10" ht="23.25" customHeight="1" x14ac:dyDescent="0.25">
      <c r="G101" s="422" t="str">
        <f>+IF(LEN('OSNOVNA PLAČA'!B101)&gt;0,'OSNOVNA PLAČA'!B101,"")</f>
        <v>A92</v>
      </c>
      <c r="H101" s="423"/>
      <c r="I101" s="423">
        <f ca="1">IF(LEN('7'!B107)&gt;0,'7'!L107,"")</f>
        <v>0</v>
      </c>
      <c r="J101" s="424"/>
    </row>
    <row r="102" spans="7:10" ht="23.25" customHeight="1" x14ac:dyDescent="0.25">
      <c r="G102" s="422" t="str">
        <f>+IF(LEN('OSNOVNA PLAČA'!B102)&gt;0,'OSNOVNA PLAČA'!B102,"")</f>
        <v>A93</v>
      </c>
      <c r="H102" s="423"/>
      <c r="I102" s="423">
        <f ca="1">IF(LEN('7'!B108)&gt;0,'7'!L108,"")</f>
        <v>0</v>
      </c>
      <c r="J102" s="424"/>
    </row>
    <row r="103" spans="7:10" ht="23.25" customHeight="1" x14ac:dyDescent="0.25">
      <c r="G103" s="422" t="str">
        <f>+IF(LEN('OSNOVNA PLAČA'!B103)&gt;0,'OSNOVNA PLAČA'!B103,"")</f>
        <v>A94</v>
      </c>
      <c r="H103" s="423"/>
      <c r="I103" s="423">
        <f ca="1">IF(LEN('7'!B109)&gt;0,'7'!L109,"")</f>
        <v>0</v>
      </c>
      <c r="J103" s="424"/>
    </row>
    <row r="104" spans="7:10" ht="23.25" customHeight="1" x14ac:dyDescent="0.25">
      <c r="G104" s="422" t="str">
        <f>+IF(LEN('OSNOVNA PLAČA'!B104)&gt;0,'OSNOVNA PLAČA'!B104,"")</f>
        <v>A95</v>
      </c>
      <c r="H104" s="423"/>
      <c r="I104" s="423">
        <f ca="1">IF(LEN('7'!B110)&gt;0,'7'!L110,"")</f>
        <v>0</v>
      </c>
      <c r="J104" s="424"/>
    </row>
    <row r="105" spans="7:10" ht="23.25" customHeight="1" x14ac:dyDescent="0.25">
      <c r="G105" s="422" t="str">
        <f>+IF(LEN('OSNOVNA PLAČA'!B105)&gt;0,'OSNOVNA PLAČA'!B105,"")</f>
        <v>A96</v>
      </c>
      <c r="H105" s="423"/>
      <c r="I105" s="423">
        <f ca="1">IF(LEN('7'!B111)&gt;0,'7'!L111,"")</f>
        <v>0</v>
      </c>
      <c r="J105" s="424"/>
    </row>
    <row r="106" spans="7:10" ht="23.25" customHeight="1" x14ac:dyDescent="0.25">
      <c r="G106" s="422" t="str">
        <f>+IF(LEN('OSNOVNA PLAČA'!B106)&gt;0,'OSNOVNA PLAČA'!B106,"")</f>
        <v>A97</v>
      </c>
      <c r="H106" s="423"/>
      <c r="I106" s="423">
        <f ca="1">IF(LEN('7'!B112)&gt;0,'7'!L112,"")</f>
        <v>0</v>
      </c>
      <c r="J106" s="424"/>
    </row>
    <row r="107" spans="7:10" ht="23.25" customHeight="1" x14ac:dyDescent="0.25">
      <c r="G107" s="422" t="str">
        <f>+IF(LEN('OSNOVNA PLAČA'!B107)&gt;0,'OSNOVNA PLAČA'!B107,"")</f>
        <v>A98</v>
      </c>
      <c r="H107" s="423"/>
      <c r="I107" s="423">
        <f ca="1">IF(LEN('7'!B113)&gt;0,'7'!L113,"")</f>
        <v>0</v>
      </c>
      <c r="J107" s="424"/>
    </row>
    <row r="108" spans="7:10" ht="23.25" customHeight="1" x14ac:dyDescent="0.25">
      <c r="G108" s="422" t="str">
        <f>+IF(LEN('OSNOVNA PLAČA'!B108)&gt;0,'OSNOVNA PLAČA'!B108,"")</f>
        <v>A99</v>
      </c>
      <c r="H108" s="423"/>
      <c r="I108" s="423">
        <f ca="1">IF(LEN('7'!B114)&gt;0,'7'!L114,"")</f>
        <v>0</v>
      </c>
      <c r="J108" s="424"/>
    </row>
    <row r="109" spans="7:10" ht="23.25" customHeight="1" x14ac:dyDescent="0.25">
      <c r="G109" s="422" t="str">
        <f>+IF(LEN('OSNOVNA PLAČA'!B109)&gt;0,'OSNOVNA PLAČA'!B109,"")</f>
        <v>A100</v>
      </c>
      <c r="H109" s="423"/>
      <c r="I109" s="423">
        <f ca="1">IF(LEN('7'!B115)&gt;0,'7'!L115,"")</f>
        <v>0</v>
      </c>
      <c r="J109" s="424"/>
    </row>
    <row r="110" spans="7:10" ht="23.25" customHeight="1" x14ac:dyDescent="0.25">
      <c r="G110" s="422" t="str">
        <f>+IF(LEN('OSNOVNA PLAČA'!B110)&gt;0,'OSNOVNA PLAČA'!B110,"")</f>
        <v>A101</v>
      </c>
      <c r="H110" s="423"/>
      <c r="I110" s="423">
        <f ca="1">IF(LEN('7'!B116)&gt;0,'7'!L116,"")</f>
        <v>0</v>
      </c>
      <c r="J110" s="424"/>
    </row>
    <row r="111" spans="7:10" ht="23.25" customHeight="1" x14ac:dyDescent="0.25">
      <c r="G111" s="422" t="str">
        <f>+IF(LEN('OSNOVNA PLAČA'!B111)&gt;0,'OSNOVNA PLAČA'!B111,"")</f>
        <v>A102</v>
      </c>
      <c r="H111" s="423"/>
      <c r="I111" s="423">
        <f ca="1">IF(LEN('7'!B117)&gt;0,'7'!L117,"")</f>
        <v>0</v>
      </c>
      <c r="J111" s="424"/>
    </row>
    <row r="112" spans="7:10" ht="23.25" customHeight="1" x14ac:dyDescent="0.25">
      <c r="G112" s="422" t="str">
        <f>+IF(LEN('OSNOVNA PLAČA'!B112)&gt;0,'OSNOVNA PLAČA'!B112,"")</f>
        <v>A103</v>
      </c>
      <c r="H112" s="423"/>
      <c r="I112" s="423">
        <f ca="1">IF(LEN('7'!B118)&gt;0,'7'!L118,"")</f>
        <v>0</v>
      </c>
      <c r="J112" s="424"/>
    </row>
    <row r="113" spans="7:10" ht="23.25" customHeight="1" x14ac:dyDescent="0.25">
      <c r="G113" s="422" t="str">
        <f>+IF(LEN('OSNOVNA PLAČA'!B113)&gt;0,'OSNOVNA PLAČA'!B113,"")</f>
        <v>A104</v>
      </c>
      <c r="H113" s="423"/>
      <c r="I113" s="423">
        <f ca="1">IF(LEN('7'!B119)&gt;0,'7'!L119,"")</f>
        <v>0</v>
      </c>
      <c r="J113" s="424"/>
    </row>
    <row r="114" spans="7:10" ht="23.25" customHeight="1" x14ac:dyDescent="0.25">
      <c r="G114" s="422" t="str">
        <f>+IF(LEN('OSNOVNA PLAČA'!B114)&gt;0,'OSNOVNA PLAČA'!B114,"")</f>
        <v>A105</v>
      </c>
      <c r="H114" s="423"/>
      <c r="I114" s="423">
        <f ca="1">IF(LEN('7'!B120)&gt;0,'7'!L120,"")</f>
        <v>0</v>
      </c>
      <c r="J114" s="424"/>
    </row>
    <row r="115" spans="7:10" ht="23.25" customHeight="1" x14ac:dyDescent="0.25">
      <c r="G115" s="422" t="str">
        <f>+IF(LEN('OSNOVNA PLAČA'!B115)&gt;0,'OSNOVNA PLAČA'!B115,"")</f>
        <v>A106</v>
      </c>
      <c r="H115" s="423"/>
      <c r="I115" s="423">
        <f ca="1">IF(LEN('7'!B121)&gt;0,'7'!L121,"")</f>
        <v>0</v>
      </c>
      <c r="J115" s="424"/>
    </row>
    <row r="116" spans="7:10" ht="23.25" customHeight="1" x14ac:dyDescent="0.25">
      <c r="G116" s="422" t="str">
        <f>+IF(LEN('OSNOVNA PLAČA'!B116)&gt;0,'OSNOVNA PLAČA'!B116,"")</f>
        <v>A107</v>
      </c>
      <c r="H116" s="423"/>
      <c r="I116" s="423">
        <f ca="1">IF(LEN('7'!B122)&gt;0,'7'!L122,"")</f>
        <v>0</v>
      </c>
      <c r="J116" s="424"/>
    </row>
    <row r="117" spans="7:10" ht="23.25" customHeight="1" x14ac:dyDescent="0.25">
      <c r="G117" s="422" t="str">
        <f>+IF(LEN('OSNOVNA PLAČA'!B117)&gt;0,'OSNOVNA PLAČA'!B117,"")</f>
        <v>A108</v>
      </c>
      <c r="H117" s="423"/>
      <c r="I117" s="423">
        <f ca="1">IF(LEN('7'!B123)&gt;0,'7'!L123,"")</f>
        <v>0</v>
      </c>
      <c r="J117" s="424"/>
    </row>
    <row r="118" spans="7:10" ht="23.25" customHeight="1" x14ac:dyDescent="0.25">
      <c r="G118" s="422" t="str">
        <f>+IF(LEN('OSNOVNA PLAČA'!B118)&gt;0,'OSNOVNA PLAČA'!B118,"")</f>
        <v>A109</v>
      </c>
      <c r="H118" s="423"/>
      <c r="I118" s="423">
        <f ca="1">IF(LEN('7'!B124)&gt;0,'7'!L124,"")</f>
        <v>0</v>
      </c>
      <c r="J118" s="424"/>
    </row>
    <row r="119" spans="7:10" ht="23.25" customHeight="1" x14ac:dyDescent="0.25">
      <c r="G119" s="422" t="str">
        <f>+IF(LEN('OSNOVNA PLAČA'!B119)&gt;0,'OSNOVNA PLAČA'!B119,"")</f>
        <v>A110</v>
      </c>
      <c r="H119" s="423"/>
      <c r="I119" s="423">
        <f ca="1">IF(LEN('7'!B125)&gt;0,'7'!L125,"")</f>
        <v>0</v>
      </c>
      <c r="J119" s="424"/>
    </row>
    <row r="120" spans="7:10" ht="23.25" customHeight="1" x14ac:dyDescent="0.25">
      <c r="G120" s="422" t="str">
        <f>+IF(LEN('OSNOVNA PLAČA'!B120)&gt;0,'OSNOVNA PLAČA'!B120,"")</f>
        <v>A111</v>
      </c>
      <c r="H120" s="423"/>
      <c r="I120" s="423">
        <f ca="1">IF(LEN('7'!B126)&gt;0,'7'!L126,"")</f>
        <v>0</v>
      </c>
      <c r="J120" s="424"/>
    </row>
    <row r="121" spans="7:10" ht="23.25" customHeight="1" x14ac:dyDescent="0.25">
      <c r="G121" s="422" t="str">
        <f>+IF(LEN('OSNOVNA PLAČA'!B121)&gt;0,'OSNOVNA PLAČA'!B121,"")</f>
        <v>A112</v>
      </c>
      <c r="H121" s="423"/>
      <c r="I121" s="423">
        <f ca="1">IF(LEN('7'!B127)&gt;0,'7'!L127,"")</f>
        <v>0</v>
      </c>
      <c r="J121" s="424"/>
    </row>
    <row r="122" spans="7:10" ht="23.25" customHeight="1" x14ac:dyDescent="0.25">
      <c r="G122" s="422" t="str">
        <f>+IF(LEN('OSNOVNA PLAČA'!B122)&gt;0,'OSNOVNA PLAČA'!B122,"")</f>
        <v>A113</v>
      </c>
      <c r="H122" s="423"/>
      <c r="I122" s="423">
        <f ca="1">IF(LEN('7'!B128)&gt;0,'7'!L128,"")</f>
        <v>0</v>
      </c>
      <c r="J122" s="424"/>
    </row>
    <row r="123" spans="7:10" ht="23.25" customHeight="1" x14ac:dyDescent="0.25">
      <c r="G123" s="422" t="str">
        <f>+IF(LEN('OSNOVNA PLAČA'!B123)&gt;0,'OSNOVNA PLAČA'!B123,"")</f>
        <v>A114</v>
      </c>
      <c r="H123" s="423"/>
      <c r="I123" s="423">
        <f ca="1">IF(LEN('7'!B129)&gt;0,'7'!L129,"")</f>
        <v>0</v>
      </c>
      <c r="J123" s="424"/>
    </row>
    <row r="124" spans="7:10" ht="23.25" customHeight="1" x14ac:dyDescent="0.25">
      <c r="G124" s="422" t="str">
        <f>+IF(LEN('OSNOVNA PLAČA'!B124)&gt;0,'OSNOVNA PLAČA'!B124,"")</f>
        <v>A115</v>
      </c>
      <c r="H124" s="423"/>
      <c r="I124" s="423">
        <f ca="1">IF(LEN('7'!B130)&gt;0,'7'!L130,"")</f>
        <v>0</v>
      </c>
      <c r="J124" s="424"/>
    </row>
    <row r="125" spans="7:10" ht="23.25" customHeight="1" x14ac:dyDescent="0.25">
      <c r="G125" s="422" t="str">
        <f>+IF(LEN('OSNOVNA PLAČA'!B125)&gt;0,'OSNOVNA PLAČA'!B125,"")</f>
        <v>A116</v>
      </c>
      <c r="H125" s="423"/>
      <c r="I125" s="423">
        <f ca="1">IF(LEN('7'!B131)&gt;0,'7'!L131,"")</f>
        <v>0</v>
      </c>
      <c r="J125" s="424"/>
    </row>
    <row r="126" spans="7:10" ht="23.25" customHeight="1" x14ac:dyDescent="0.25">
      <c r="G126" s="422" t="str">
        <f>+IF(LEN('OSNOVNA PLAČA'!B126)&gt;0,'OSNOVNA PLAČA'!B126,"")</f>
        <v>A117</v>
      </c>
      <c r="H126" s="423"/>
      <c r="I126" s="423">
        <f ca="1">IF(LEN('7'!B132)&gt;0,'7'!L132,"")</f>
        <v>0</v>
      </c>
      <c r="J126" s="424"/>
    </row>
    <row r="127" spans="7:10" ht="23.25" customHeight="1" x14ac:dyDescent="0.25">
      <c r="G127" s="422" t="str">
        <f>+IF(LEN('OSNOVNA PLAČA'!B127)&gt;0,'OSNOVNA PLAČA'!B127,"")</f>
        <v>A118</v>
      </c>
      <c r="H127" s="423"/>
      <c r="I127" s="423">
        <f ca="1">IF(LEN('7'!B133)&gt;0,'7'!L133,"")</f>
        <v>0</v>
      </c>
      <c r="J127" s="424"/>
    </row>
    <row r="128" spans="7:10" ht="23.25" customHeight="1" x14ac:dyDescent="0.25">
      <c r="G128" s="422" t="str">
        <f>+IF(LEN('OSNOVNA PLAČA'!B128)&gt;0,'OSNOVNA PLAČA'!B128,"")</f>
        <v>A119</v>
      </c>
      <c r="H128" s="423"/>
      <c r="I128" s="423">
        <f ca="1">IF(LEN('7'!B134)&gt;0,'7'!L134,"")</f>
        <v>0</v>
      </c>
      <c r="J128" s="424"/>
    </row>
    <row r="129" spans="7:10" ht="23.25" customHeight="1" x14ac:dyDescent="0.25">
      <c r="G129" s="422" t="str">
        <f>+IF(LEN('OSNOVNA PLAČA'!B129)&gt;0,'OSNOVNA PLAČA'!B129,"")</f>
        <v>A120</v>
      </c>
      <c r="H129" s="423"/>
      <c r="I129" s="423">
        <f ca="1">IF(LEN('7'!B135)&gt;0,'7'!L135,"")</f>
        <v>0</v>
      </c>
      <c r="J129" s="424"/>
    </row>
    <row r="130" spans="7:10" ht="23.25" customHeight="1" x14ac:dyDescent="0.25">
      <c r="G130" s="422" t="str">
        <f>+IF(LEN('OSNOVNA PLAČA'!B130)&gt;0,'OSNOVNA PLAČA'!B130,"")</f>
        <v>A121</v>
      </c>
      <c r="H130" s="423"/>
      <c r="I130" s="423">
        <f ca="1">IF(LEN('7'!B136)&gt;0,'7'!L136,"")</f>
        <v>0</v>
      </c>
      <c r="J130" s="424"/>
    </row>
    <row r="131" spans="7:10" ht="23.25" customHeight="1" x14ac:dyDescent="0.25">
      <c r="G131" s="422" t="str">
        <f>+IF(LEN('OSNOVNA PLAČA'!B131)&gt;0,'OSNOVNA PLAČA'!B131,"")</f>
        <v>A122</v>
      </c>
      <c r="H131" s="423"/>
      <c r="I131" s="423">
        <f ca="1">IF(LEN('7'!B137)&gt;0,'7'!L137,"")</f>
        <v>0</v>
      </c>
      <c r="J131" s="424"/>
    </row>
    <row r="132" spans="7:10" ht="23.25" customHeight="1" x14ac:dyDescent="0.25">
      <c r="G132" s="422" t="str">
        <f>+IF(LEN('OSNOVNA PLAČA'!B132)&gt;0,'OSNOVNA PLAČA'!B132,"")</f>
        <v>A123</v>
      </c>
      <c r="H132" s="423"/>
      <c r="I132" s="423">
        <f ca="1">IF(LEN('7'!B138)&gt;0,'7'!L138,"")</f>
        <v>0</v>
      </c>
      <c r="J132" s="424"/>
    </row>
    <row r="133" spans="7:10" ht="23.25" customHeight="1" x14ac:dyDescent="0.25">
      <c r="G133" s="422" t="str">
        <f>+IF(LEN('OSNOVNA PLAČA'!B133)&gt;0,'OSNOVNA PLAČA'!B133,"")</f>
        <v>A124</v>
      </c>
      <c r="H133" s="423"/>
      <c r="I133" s="423">
        <f ca="1">IF(LEN('7'!B139)&gt;0,'7'!L139,"")</f>
        <v>0</v>
      </c>
      <c r="J133" s="424"/>
    </row>
    <row r="134" spans="7:10" ht="23.25" customHeight="1" x14ac:dyDescent="0.25">
      <c r="G134" s="422" t="str">
        <f>+IF(LEN('OSNOVNA PLAČA'!B134)&gt;0,'OSNOVNA PLAČA'!B134,"")</f>
        <v>A125</v>
      </c>
      <c r="H134" s="423"/>
      <c r="I134" s="423">
        <f ca="1">IF(LEN('7'!B140)&gt;0,'7'!L140,"")</f>
        <v>0</v>
      </c>
      <c r="J134" s="424"/>
    </row>
    <row r="135" spans="7:10" ht="23.25" customHeight="1" x14ac:dyDescent="0.25">
      <c r="G135" s="422" t="str">
        <f>+IF(LEN('OSNOVNA PLAČA'!B135)&gt;0,'OSNOVNA PLAČA'!B135,"")</f>
        <v>A126</v>
      </c>
      <c r="H135" s="423"/>
      <c r="I135" s="423">
        <f ca="1">IF(LEN('7'!B141)&gt;0,'7'!L141,"")</f>
        <v>0</v>
      </c>
      <c r="J135" s="424"/>
    </row>
    <row r="136" spans="7:10" ht="23.25" customHeight="1" x14ac:dyDescent="0.25">
      <c r="G136" s="422" t="str">
        <f>+IF(LEN('OSNOVNA PLAČA'!B136)&gt;0,'OSNOVNA PLAČA'!B136,"")</f>
        <v>A127</v>
      </c>
      <c r="H136" s="423"/>
      <c r="I136" s="423">
        <f ca="1">IF(LEN('7'!B142)&gt;0,'7'!L142,"")</f>
        <v>0</v>
      </c>
      <c r="J136" s="424"/>
    </row>
    <row r="137" spans="7:10" ht="23.25" customHeight="1" x14ac:dyDescent="0.25">
      <c r="G137" s="422" t="str">
        <f>+IF(LEN('OSNOVNA PLAČA'!B137)&gt;0,'OSNOVNA PLAČA'!B137,"")</f>
        <v>A128</v>
      </c>
      <c r="H137" s="423"/>
      <c r="I137" s="423">
        <f ca="1">IF(LEN('7'!B143)&gt;0,'7'!L143,"")</f>
        <v>0</v>
      </c>
      <c r="J137" s="424"/>
    </row>
    <row r="138" spans="7:10" ht="23.25" customHeight="1" x14ac:dyDescent="0.25">
      <c r="G138" s="422" t="str">
        <f>+IF(LEN('OSNOVNA PLAČA'!B138)&gt;0,'OSNOVNA PLAČA'!B138,"")</f>
        <v>A129</v>
      </c>
      <c r="H138" s="423"/>
      <c r="I138" s="423">
        <f ca="1">IF(LEN('7'!B144)&gt;0,'7'!L144,"")</f>
        <v>0</v>
      </c>
      <c r="J138" s="424"/>
    </row>
    <row r="139" spans="7:10" ht="23.25" customHeight="1" x14ac:dyDescent="0.25">
      <c r="G139" s="422" t="str">
        <f>+IF(LEN('OSNOVNA PLAČA'!B139)&gt;0,'OSNOVNA PLAČA'!B139,"")</f>
        <v>A130</v>
      </c>
      <c r="H139" s="423"/>
      <c r="I139" s="423">
        <f ca="1">IF(LEN('7'!B145)&gt;0,'7'!L145,"")</f>
        <v>0</v>
      </c>
      <c r="J139" s="424"/>
    </row>
    <row r="140" spans="7:10" ht="23.25" customHeight="1" x14ac:dyDescent="0.25">
      <c r="G140" s="422" t="str">
        <f>+IF(LEN('OSNOVNA PLAČA'!B140)&gt;0,'OSNOVNA PLAČA'!B140,"")</f>
        <v>A131</v>
      </c>
      <c r="H140" s="423"/>
      <c r="I140" s="423">
        <f ca="1">IF(LEN('7'!B146)&gt;0,'7'!L146,"")</f>
        <v>0</v>
      </c>
      <c r="J140" s="424"/>
    </row>
    <row r="141" spans="7:10" ht="23.25" customHeight="1" x14ac:dyDescent="0.25">
      <c r="G141" s="422" t="str">
        <f>+IF(LEN('OSNOVNA PLAČA'!B141)&gt;0,'OSNOVNA PLAČA'!B141,"")</f>
        <v>A132</v>
      </c>
      <c r="H141" s="423"/>
      <c r="I141" s="423">
        <f ca="1">IF(LEN('7'!B147)&gt;0,'7'!L147,"")</f>
        <v>0</v>
      </c>
      <c r="J141" s="424"/>
    </row>
    <row r="142" spans="7:10" ht="23.25" customHeight="1" x14ac:dyDescent="0.25">
      <c r="G142" s="422" t="str">
        <f>+IF(LEN('OSNOVNA PLAČA'!B142)&gt;0,'OSNOVNA PLAČA'!B142,"")</f>
        <v>A133</v>
      </c>
      <c r="H142" s="423"/>
      <c r="I142" s="423">
        <f ca="1">IF(LEN('7'!B148)&gt;0,'7'!L148,"")</f>
        <v>0</v>
      </c>
      <c r="J142" s="424"/>
    </row>
    <row r="143" spans="7:10" ht="23.25" customHeight="1" x14ac:dyDescent="0.25">
      <c r="G143" s="422" t="str">
        <f>+IF(LEN('OSNOVNA PLAČA'!B143)&gt;0,'OSNOVNA PLAČA'!B143,"")</f>
        <v>A134</v>
      </c>
      <c r="H143" s="423"/>
      <c r="I143" s="423">
        <f ca="1">IF(LEN('7'!B149)&gt;0,'7'!L149,"")</f>
        <v>0</v>
      </c>
      <c r="J143" s="424"/>
    </row>
    <row r="144" spans="7:10" ht="23.25" customHeight="1" x14ac:dyDescent="0.25">
      <c r="G144" s="422" t="str">
        <f>+IF(LEN('OSNOVNA PLAČA'!B144)&gt;0,'OSNOVNA PLAČA'!B144,"")</f>
        <v>A135</v>
      </c>
      <c r="H144" s="423"/>
      <c r="I144" s="423">
        <f ca="1">IF(LEN('7'!B150)&gt;0,'7'!L150,"")</f>
        <v>0</v>
      </c>
      <c r="J144" s="424"/>
    </row>
    <row r="145" spans="7:10" ht="23.25" customHeight="1" x14ac:dyDescent="0.25">
      <c r="G145" s="422" t="str">
        <f>+IF(LEN('OSNOVNA PLAČA'!B145)&gt;0,'OSNOVNA PLAČA'!B145,"")</f>
        <v>A136</v>
      </c>
      <c r="H145" s="423"/>
      <c r="I145" s="423">
        <f ca="1">IF(LEN('7'!B151)&gt;0,'7'!L151,"")</f>
        <v>0</v>
      </c>
      <c r="J145" s="424"/>
    </row>
    <row r="146" spans="7:10" ht="23.25" customHeight="1" x14ac:dyDescent="0.25">
      <c r="G146" s="422" t="str">
        <f>+IF(LEN('OSNOVNA PLAČA'!B146)&gt;0,'OSNOVNA PLAČA'!B146,"")</f>
        <v>A137</v>
      </c>
      <c r="H146" s="423"/>
      <c r="I146" s="423">
        <f ca="1">IF(LEN('7'!B152)&gt;0,'7'!L152,"")</f>
        <v>0</v>
      </c>
      <c r="J146" s="424"/>
    </row>
    <row r="147" spans="7:10" ht="23.25" customHeight="1" x14ac:dyDescent="0.25">
      <c r="G147" s="422" t="str">
        <f>+IF(LEN('OSNOVNA PLAČA'!B147)&gt;0,'OSNOVNA PLAČA'!B147,"")</f>
        <v>A138</v>
      </c>
      <c r="H147" s="423"/>
      <c r="I147" s="423">
        <f ca="1">IF(LEN('7'!B153)&gt;0,'7'!L153,"")</f>
        <v>0</v>
      </c>
      <c r="J147" s="424"/>
    </row>
    <row r="148" spans="7:10" ht="23.25" customHeight="1" x14ac:dyDescent="0.25">
      <c r="G148" s="422" t="str">
        <f>+IF(LEN('OSNOVNA PLAČA'!B148)&gt;0,'OSNOVNA PLAČA'!B148,"")</f>
        <v>A139</v>
      </c>
      <c r="H148" s="423"/>
      <c r="I148" s="423">
        <f ca="1">IF(LEN('7'!B154)&gt;0,'7'!L154,"")</f>
        <v>0</v>
      </c>
      <c r="J148" s="424"/>
    </row>
    <row r="149" spans="7:10" ht="23.25" customHeight="1" x14ac:dyDescent="0.25">
      <c r="G149" s="422" t="str">
        <f>+IF(LEN('OSNOVNA PLAČA'!B149)&gt;0,'OSNOVNA PLAČA'!B149,"")</f>
        <v>A140</v>
      </c>
      <c r="H149" s="423"/>
      <c r="I149" s="423">
        <f ca="1">IF(LEN('7'!B155)&gt;0,'7'!L155,"")</f>
        <v>0</v>
      </c>
      <c r="J149" s="424"/>
    </row>
    <row r="150" spans="7:10" ht="23.25" customHeight="1" x14ac:dyDescent="0.25">
      <c r="G150" s="422" t="str">
        <f>+IF(LEN('OSNOVNA PLAČA'!B150)&gt;0,'OSNOVNA PLAČA'!B150,"")</f>
        <v>A141</v>
      </c>
      <c r="H150" s="423"/>
      <c r="I150" s="423">
        <f ca="1">IF(LEN('7'!B156)&gt;0,'7'!L156,"")</f>
        <v>0</v>
      </c>
      <c r="J150" s="424"/>
    </row>
    <row r="151" spans="7:10" ht="23.25" customHeight="1" x14ac:dyDescent="0.25">
      <c r="G151" s="422" t="str">
        <f>+IF(LEN('OSNOVNA PLAČA'!B151)&gt;0,'OSNOVNA PLAČA'!B151,"")</f>
        <v>A142</v>
      </c>
      <c r="H151" s="423"/>
      <c r="I151" s="423">
        <f ca="1">IF(LEN('7'!B157)&gt;0,'7'!L157,"")</f>
        <v>0</v>
      </c>
      <c r="J151" s="424"/>
    </row>
    <row r="152" spans="7:10" ht="23.25" customHeight="1" x14ac:dyDescent="0.25">
      <c r="G152" s="422" t="str">
        <f>+IF(LEN('OSNOVNA PLAČA'!B152)&gt;0,'OSNOVNA PLAČA'!B152,"")</f>
        <v>A143</v>
      </c>
      <c r="H152" s="423"/>
      <c r="I152" s="423">
        <f ca="1">IF(LEN('7'!B158)&gt;0,'7'!L158,"")</f>
        <v>0</v>
      </c>
      <c r="J152" s="424"/>
    </row>
    <row r="153" spans="7:10" ht="23.25" customHeight="1" x14ac:dyDescent="0.25">
      <c r="G153" s="422" t="str">
        <f>+IF(LEN('OSNOVNA PLAČA'!B153)&gt;0,'OSNOVNA PLAČA'!B153,"")</f>
        <v>A144</v>
      </c>
      <c r="H153" s="423"/>
      <c r="I153" s="423">
        <f ca="1">IF(LEN('7'!B159)&gt;0,'7'!L159,"")</f>
        <v>0</v>
      </c>
      <c r="J153" s="424"/>
    </row>
    <row r="154" spans="7:10" ht="23.25" customHeight="1" x14ac:dyDescent="0.25">
      <c r="G154" s="422" t="str">
        <f>+IF(LEN('OSNOVNA PLAČA'!B154)&gt;0,'OSNOVNA PLAČA'!B154,"")</f>
        <v>A145</v>
      </c>
      <c r="H154" s="423"/>
      <c r="I154" s="423">
        <f ca="1">IF(LEN('7'!B160)&gt;0,'7'!L160,"")</f>
        <v>0</v>
      </c>
      <c r="J154" s="424"/>
    </row>
    <row r="155" spans="7:10" ht="23.25" customHeight="1" x14ac:dyDescent="0.25">
      <c r="G155" s="422" t="str">
        <f>+IF(LEN('OSNOVNA PLAČA'!B155)&gt;0,'OSNOVNA PLAČA'!B155,"")</f>
        <v>A146</v>
      </c>
      <c r="H155" s="423"/>
      <c r="I155" s="423">
        <f ca="1">IF(LEN('7'!B161)&gt;0,'7'!L161,"")</f>
        <v>0</v>
      </c>
      <c r="J155" s="424"/>
    </row>
    <row r="156" spans="7:10" ht="23.25" customHeight="1" x14ac:dyDescent="0.25">
      <c r="G156" s="422" t="str">
        <f>+IF(LEN('OSNOVNA PLAČA'!B156)&gt;0,'OSNOVNA PLAČA'!B156,"")</f>
        <v>A147</v>
      </c>
      <c r="H156" s="423"/>
      <c r="I156" s="423">
        <f ca="1">IF(LEN('7'!B162)&gt;0,'7'!L162,"")</f>
        <v>0</v>
      </c>
      <c r="J156" s="424"/>
    </row>
    <row r="157" spans="7:10" ht="23.25" customHeight="1" x14ac:dyDescent="0.25">
      <c r="G157" s="422" t="str">
        <f>+IF(LEN('OSNOVNA PLAČA'!B157)&gt;0,'OSNOVNA PLAČA'!B157,"")</f>
        <v>A148</v>
      </c>
      <c r="H157" s="423"/>
      <c r="I157" s="423">
        <f ca="1">IF(LEN('7'!B163)&gt;0,'7'!L163,"")</f>
        <v>0</v>
      </c>
      <c r="J157" s="424"/>
    </row>
    <row r="158" spans="7:10" ht="23.25" customHeight="1" x14ac:dyDescent="0.25">
      <c r="G158" s="422" t="str">
        <f>+IF(LEN('OSNOVNA PLAČA'!B158)&gt;0,'OSNOVNA PLAČA'!B158,"")</f>
        <v>A149</v>
      </c>
      <c r="H158" s="423"/>
      <c r="I158" s="423">
        <f ca="1">IF(LEN('7'!B164)&gt;0,'7'!L164,"")</f>
        <v>0</v>
      </c>
      <c r="J158" s="424"/>
    </row>
    <row r="159" spans="7:10" ht="23.25" customHeight="1" x14ac:dyDescent="0.25">
      <c r="G159" s="422" t="str">
        <f>+IF(LEN('OSNOVNA PLAČA'!B159)&gt;0,'OSNOVNA PLAČA'!B159,"")</f>
        <v>A150</v>
      </c>
      <c r="H159" s="423"/>
      <c r="I159" s="423">
        <f ca="1">IF(LEN('7'!B165)&gt;0,'7'!L165,"")</f>
        <v>0</v>
      </c>
      <c r="J159" s="424"/>
    </row>
    <row r="160" spans="7:10" ht="23.25" customHeight="1" x14ac:dyDescent="0.25">
      <c r="G160" s="422" t="str">
        <f>+IF(LEN('OSNOVNA PLAČA'!B160)&gt;0,'OSNOVNA PLAČA'!B160,"")</f>
        <v>A151</v>
      </c>
      <c r="H160" s="423"/>
      <c r="I160" s="423">
        <f ca="1">IF(LEN('7'!B166)&gt;0,'7'!L166,"")</f>
        <v>0</v>
      </c>
      <c r="J160" s="424"/>
    </row>
    <row r="161" spans="7:10" ht="23.25" customHeight="1" x14ac:dyDescent="0.25">
      <c r="G161" s="422" t="str">
        <f>+IF(LEN('OSNOVNA PLAČA'!B161)&gt;0,'OSNOVNA PLAČA'!B161,"")</f>
        <v>A152</v>
      </c>
      <c r="H161" s="423"/>
      <c r="I161" s="423">
        <f ca="1">IF(LEN('7'!B167)&gt;0,'7'!L167,"")</f>
        <v>0</v>
      </c>
      <c r="J161" s="424"/>
    </row>
    <row r="162" spans="7:10" ht="23.25" customHeight="1" x14ac:dyDescent="0.25">
      <c r="G162" s="422" t="str">
        <f>+IF(LEN('OSNOVNA PLAČA'!B162)&gt;0,'OSNOVNA PLAČA'!B162,"")</f>
        <v>A153</v>
      </c>
      <c r="H162" s="423"/>
      <c r="I162" s="423">
        <f ca="1">IF(LEN('7'!B168)&gt;0,'7'!L168,"")</f>
        <v>0</v>
      </c>
      <c r="J162" s="424"/>
    </row>
    <row r="163" spans="7:10" ht="23.25" customHeight="1" x14ac:dyDescent="0.25">
      <c r="G163" s="422" t="str">
        <f>+IF(LEN('OSNOVNA PLAČA'!B163)&gt;0,'OSNOVNA PLAČA'!B163,"")</f>
        <v>A154</v>
      </c>
      <c r="H163" s="423"/>
      <c r="I163" s="423">
        <f ca="1">IF(LEN('7'!B169)&gt;0,'7'!L169,"")</f>
        <v>0</v>
      </c>
      <c r="J163" s="424"/>
    </row>
    <row r="164" spans="7:10" ht="23.25" customHeight="1" x14ac:dyDescent="0.25">
      <c r="G164" s="422" t="str">
        <f>+IF(LEN('OSNOVNA PLAČA'!B164)&gt;0,'OSNOVNA PLAČA'!B164,"")</f>
        <v>A155</v>
      </c>
      <c r="H164" s="423"/>
      <c r="I164" s="423">
        <f ca="1">IF(LEN('7'!B170)&gt;0,'7'!L170,"")</f>
        <v>0</v>
      </c>
      <c r="J164" s="424"/>
    </row>
    <row r="165" spans="7:10" ht="23.25" customHeight="1" x14ac:dyDescent="0.25">
      <c r="G165" s="422" t="str">
        <f>+IF(LEN('OSNOVNA PLAČA'!B165)&gt;0,'OSNOVNA PLAČA'!B165,"")</f>
        <v>A156</v>
      </c>
      <c r="H165" s="423"/>
      <c r="I165" s="423">
        <f ca="1">IF(LEN('7'!B171)&gt;0,'7'!L171,"")</f>
        <v>0</v>
      </c>
      <c r="J165" s="424"/>
    </row>
    <row r="166" spans="7:10" ht="23.25" customHeight="1" x14ac:dyDescent="0.25">
      <c r="G166" s="422" t="str">
        <f>+IF(LEN('OSNOVNA PLAČA'!B166)&gt;0,'OSNOVNA PLAČA'!B166,"")</f>
        <v>A157</v>
      </c>
      <c r="H166" s="423"/>
      <c r="I166" s="423">
        <f ca="1">IF(LEN('7'!B172)&gt;0,'7'!L172,"")</f>
        <v>0</v>
      </c>
      <c r="J166" s="424"/>
    </row>
    <row r="167" spans="7:10" ht="23.25" customHeight="1" x14ac:dyDescent="0.25">
      <c r="G167" s="422" t="str">
        <f>+IF(LEN('OSNOVNA PLAČA'!B167)&gt;0,'OSNOVNA PLAČA'!B167,"")</f>
        <v>A158</v>
      </c>
      <c r="H167" s="423"/>
      <c r="I167" s="423">
        <f ca="1">IF(LEN('7'!B173)&gt;0,'7'!L173,"")</f>
        <v>0</v>
      </c>
      <c r="J167" s="424"/>
    </row>
    <row r="168" spans="7:10" ht="23.25" customHeight="1" x14ac:dyDescent="0.25">
      <c r="G168" s="422" t="str">
        <f>+IF(LEN('OSNOVNA PLAČA'!B168)&gt;0,'OSNOVNA PLAČA'!B168,"")</f>
        <v>A159</v>
      </c>
      <c r="H168" s="423"/>
      <c r="I168" s="423">
        <f ca="1">IF(LEN('7'!B174)&gt;0,'7'!L174,"")</f>
        <v>0</v>
      </c>
      <c r="J168" s="424"/>
    </row>
    <row r="169" spans="7:10" ht="23.25" customHeight="1" x14ac:dyDescent="0.25">
      <c r="G169" s="422" t="str">
        <f>+IF(LEN('OSNOVNA PLAČA'!B169)&gt;0,'OSNOVNA PLAČA'!B169,"")</f>
        <v>A160</v>
      </c>
      <c r="H169" s="423"/>
      <c r="I169" s="423">
        <f ca="1">IF(LEN('7'!B175)&gt;0,'7'!L175,"")</f>
        <v>0</v>
      </c>
      <c r="J169" s="424"/>
    </row>
    <row r="170" spans="7:10" ht="23.25" customHeight="1" x14ac:dyDescent="0.25">
      <c r="G170" s="422" t="str">
        <f>+IF(LEN('OSNOVNA PLAČA'!B170)&gt;0,'OSNOVNA PLAČA'!B170,"")</f>
        <v>A161</v>
      </c>
      <c r="H170" s="423"/>
      <c r="I170" s="423">
        <f ca="1">IF(LEN('7'!B176)&gt;0,'7'!L176,"")</f>
        <v>0</v>
      </c>
      <c r="J170" s="424"/>
    </row>
    <row r="171" spans="7:10" ht="23.25" customHeight="1" x14ac:dyDescent="0.25">
      <c r="G171" s="422" t="str">
        <f>+IF(LEN('OSNOVNA PLAČA'!B171)&gt;0,'OSNOVNA PLAČA'!B171,"")</f>
        <v>A162</v>
      </c>
      <c r="H171" s="423"/>
      <c r="I171" s="423">
        <f ca="1">IF(LEN('7'!B177)&gt;0,'7'!L177,"")</f>
        <v>0</v>
      </c>
      <c r="J171" s="424"/>
    </row>
    <row r="172" spans="7:10" ht="23.25" customHeight="1" x14ac:dyDescent="0.25">
      <c r="G172" s="422" t="str">
        <f>+IF(LEN('OSNOVNA PLAČA'!B172)&gt;0,'OSNOVNA PLAČA'!B172,"")</f>
        <v>A163</v>
      </c>
      <c r="H172" s="423"/>
      <c r="I172" s="423">
        <f ca="1">IF(LEN('7'!B178)&gt;0,'7'!L178,"")</f>
        <v>0</v>
      </c>
      <c r="J172" s="424"/>
    </row>
    <row r="173" spans="7:10" ht="23.25" customHeight="1" x14ac:dyDescent="0.25">
      <c r="G173" s="422" t="str">
        <f>+IF(LEN('OSNOVNA PLAČA'!B173)&gt;0,'OSNOVNA PLAČA'!B173,"")</f>
        <v>A164</v>
      </c>
      <c r="H173" s="423"/>
      <c r="I173" s="423">
        <f ca="1">IF(LEN('7'!B179)&gt;0,'7'!L179,"")</f>
        <v>0</v>
      </c>
      <c r="J173" s="424"/>
    </row>
    <row r="174" spans="7:10" ht="23.25" customHeight="1" x14ac:dyDescent="0.25">
      <c r="G174" s="422" t="str">
        <f>+IF(LEN('OSNOVNA PLAČA'!B174)&gt;0,'OSNOVNA PLAČA'!B174,"")</f>
        <v>A165</v>
      </c>
      <c r="H174" s="423"/>
      <c r="I174" s="423">
        <f ca="1">IF(LEN('7'!B180)&gt;0,'7'!L180,"")</f>
        <v>0</v>
      </c>
      <c r="J174" s="424"/>
    </row>
    <row r="175" spans="7:10" ht="23.25" customHeight="1" x14ac:dyDescent="0.25">
      <c r="G175" s="422" t="str">
        <f>+IF(LEN('OSNOVNA PLAČA'!B175)&gt;0,'OSNOVNA PLAČA'!B175,"")</f>
        <v>A166</v>
      </c>
      <c r="H175" s="423"/>
      <c r="I175" s="423">
        <f ca="1">IF(LEN('7'!B181)&gt;0,'7'!L181,"")</f>
        <v>0</v>
      </c>
      <c r="J175" s="424"/>
    </row>
    <row r="176" spans="7:10" ht="23.25" customHeight="1" x14ac:dyDescent="0.25">
      <c r="G176" s="422" t="str">
        <f>+IF(LEN('OSNOVNA PLAČA'!B176)&gt;0,'OSNOVNA PLAČA'!B176,"")</f>
        <v>A167</v>
      </c>
      <c r="H176" s="423"/>
      <c r="I176" s="423">
        <f ca="1">IF(LEN('7'!B182)&gt;0,'7'!L182,"")</f>
        <v>0</v>
      </c>
      <c r="J176" s="424"/>
    </row>
    <row r="177" spans="7:10" ht="23.25" customHeight="1" x14ac:dyDescent="0.25">
      <c r="G177" s="422" t="str">
        <f>+IF(LEN('OSNOVNA PLAČA'!B177)&gt;0,'OSNOVNA PLAČA'!B177,"")</f>
        <v>A168</v>
      </c>
      <c r="H177" s="423"/>
      <c r="I177" s="423">
        <f ca="1">IF(LEN('7'!B183)&gt;0,'7'!L183,"")</f>
        <v>0</v>
      </c>
      <c r="J177" s="424"/>
    </row>
    <row r="178" spans="7:10" ht="23.25" customHeight="1" x14ac:dyDescent="0.25">
      <c r="G178" s="422" t="str">
        <f>+IF(LEN('OSNOVNA PLAČA'!B178)&gt;0,'OSNOVNA PLAČA'!B178,"")</f>
        <v>A169</v>
      </c>
      <c r="H178" s="423"/>
      <c r="I178" s="423">
        <f ca="1">IF(LEN('7'!B184)&gt;0,'7'!L184,"")</f>
        <v>0</v>
      </c>
      <c r="J178" s="424"/>
    </row>
    <row r="179" spans="7:10" ht="23.25" customHeight="1" x14ac:dyDescent="0.25">
      <c r="G179" s="422" t="str">
        <f>+IF(LEN('OSNOVNA PLAČA'!B179)&gt;0,'OSNOVNA PLAČA'!B179,"")</f>
        <v>A170</v>
      </c>
      <c r="H179" s="423"/>
      <c r="I179" s="423">
        <f ca="1">IF(LEN('7'!B185)&gt;0,'7'!L185,"")</f>
        <v>0</v>
      </c>
      <c r="J179" s="424"/>
    </row>
    <row r="180" spans="7:10" ht="23.25" customHeight="1" x14ac:dyDescent="0.25">
      <c r="G180" s="422" t="str">
        <f>+IF(LEN('OSNOVNA PLAČA'!B180)&gt;0,'OSNOVNA PLAČA'!B180,"")</f>
        <v>A171</v>
      </c>
      <c r="H180" s="423"/>
      <c r="I180" s="423">
        <f ca="1">IF(LEN('7'!B186)&gt;0,'7'!L186,"")</f>
        <v>0</v>
      </c>
      <c r="J180" s="424"/>
    </row>
    <row r="181" spans="7:10" ht="23.25" customHeight="1" x14ac:dyDescent="0.25">
      <c r="G181" s="422" t="str">
        <f>+IF(LEN('OSNOVNA PLAČA'!B181)&gt;0,'OSNOVNA PLAČA'!B181,"")</f>
        <v>A172</v>
      </c>
      <c r="H181" s="423"/>
      <c r="I181" s="423">
        <f ca="1">IF(LEN('7'!B187)&gt;0,'7'!L187,"")</f>
        <v>0</v>
      </c>
      <c r="J181" s="424"/>
    </row>
    <row r="182" spans="7:10" ht="23.25" customHeight="1" x14ac:dyDescent="0.25">
      <c r="G182" s="422" t="str">
        <f>+IF(LEN('OSNOVNA PLAČA'!B182)&gt;0,'OSNOVNA PLAČA'!B182,"")</f>
        <v>A173</v>
      </c>
      <c r="H182" s="423"/>
      <c r="I182" s="423">
        <f ca="1">IF(LEN('7'!B188)&gt;0,'7'!L188,"")</f>
        <v>0</v>
      </c>
      <c r="J182" s="424"/>
    </row>
    <row r="183" spans="7:10" ht="23.25" customHeight="1" x14ac:dyDescent="0.25">
      <c r="G183" s="422" t="str">
        <f>+IF(LEN('OSNOVNA PLAČA'!B183)&gt;0,'OSNOVNA PLAČA'!B183,"")</f>
        <v>A174</v>
      </c>
      <c r="H183" s="423"/>
      <c r="I183" s="423">
        <f ca="1">IF(LEN('7'!B189)&gt;0,'7'!L189,"")</f>
        <v>0</v>
      </c>
      <c r="J183" s="424"/>
    </row>
    <row r="184" spans="7:10" ht="23.25" customHeight="1" x14ac:dyDescent="0.25">
      <c r="G184" s="422" t="str">
        <f>+IF(LEN('OSNOVNA PLAČA'!B184)&gt;0,'OSNOVNA PLAČA'!B184,"")</f>
        <v>A175</v>
      </c>
      <c r="H184" s="423"/>
      <c r="I184" s="423">
        <f ca="1">IF(LEN('7'!B190)&gt;0,'7'!L190,"")</f>
        <v>0</v>
      </c>
      <c r="J184" s="424"/>
    </row>
    <row r="185" spans="7:10" ht="23.25" customHeight="1" x14ac:dyDescent="0.25">
      <c r="G185" s="422" t="str">
        <f>+IF(LEN('OSNOVNA PLAČA'!B185)&gt;0,'OSNOVNA PLAČA'!B185,"")</f>
        <v>A176</v>
      </c>
      <c r="H185" s="423"/>
      <c r="I185" s="423">
        <f ca="1">IF(LEN('7'!B191)&gt;0,'7'!L191,"")</f>
        <v>0</v>
      </c>
      <c r="J185" s="424"/>
    </row>
    <row r="186" spans="7:10" ht="23.25" customHeight="1" x14ac:dyDescent="0.25">
      <c r="G186" s="422" t="str">
        <f>+IF(LEN('OSNOVNA PLAČA'!B186)&gt;0,'OSNOVNA PLAČA'!B186,"")</f>
        <v>A177</v>
      </c>
      <c r="H186" s="423"/>
      <c r="I186" s="423">
        <f ca="1">IF(LEN('7'!B192)&gt;0,'7'!L192,"")</f>
        <v>0</v>
      </c>
      <c r="J186" s="424"/>
    </row>
    <row r="187" spans="7:10" ht="23.25" customHeight="1" x14ac:dyDescent="0.25">
      <c r="G187" s="422" t="str">
        <f>+IF(LEN('OSNOVNA PLAČA'!B187)&gt;0,'OSNOVNA PLAČA'!B187,"")</f>
        <v>A178</v>
      </c>
      <c r="H187" s="423"/>
      <c r="I187" s="423">
        <f ca="1">IF(LEN('7'!B193)&gt;0,'7'!L193,"")</f>
        <v>0</v>
      </c>
      <c r="J187" s="424"/>
    </row>
    <row r="188" spans="7:10" ht="23.25" customHeight="1" x14ac:dyDescent="0.25">
      <c r="G188" s="422" t="str">
        <f>+IF(LEN('OSNOVNA PLAČA'!B188)&gt;0,'OSNOVNA PLAČA'!B188,"")</f>
        <v>A179</v>
      </c>
      <c r="H188" s="423"/>
      <c r="I188" s="423">
        <f ca="1">IF(LEN('7'!B194)&gt;0,'7'!L194,"")</f>
        <v>0</v>
      </c>
      <c r="J188" s="424"/>
    </row>
    <row r="189" spans="7:10" ht="23.25" customHeight="1" x14ac:dyDescent="0.25">
      <c r="G189" s="422" t="str">
        <f>+IF(LEN('OSNOVNA PLAČA'!B189)&gt;0,'OSNOVNA PLAČA'!B189,"")</f>
        <v>A180</v>
      </c>
      <c r="H189" s="423"/>
      <c r="I189" s="423">
        <f ca="1">IF(LEN('7'!B195)&gt;0,'7'!L195,"")</f>
        <v>0</v>
      </c>
      <c r="J189" s="424"/>
    </row>
    <row r="190" spans="7:10" ht="23.25" customHeight="1" x14ac:dyDescent="0.25">
      <c r="G190" s="422" t="str">
        <f>+IF(LEN('OSNOVNA PLAČA'!B190)&gt;0,'OSNOVNA PLAČA'!B190,"")</f>
        <v>A181</v>
      </c>
      <c r="H190" s="423"/>
      <c r="I190" s="423">
        <f ca="1">IF(LEN('7'!B196)&gt;0,'7'!L196,"")</f>
        <v>0</v>
      </c>
      <c r="J190" s="424"/>
    </row>
    <row r="191" spans="7:10" ht="23.25" customHeight="1" x14ac:dyDescent="0.25">
      <c r="G191" s="422" t="str">
        <f>+IF(LEN('OSNOVNA PLAČA'!B191)&gt;0,'OSNOVNA PLAČA'!B191,"")</f>
        <v>A182</v>
      </c>
      <c r="H191" s="423"/>
      <c r="I191" s="423">
        <f ca="1">IF(LEN('7'!B197)&gt;0,'7'!L197,"")</f>
        <v>0</v>
      </c>
      <c r="J191" s="424"/>
    </row>
    <row r="192" spans="7:10" ht="23.25" customHeight="1" x14ac:dyDescent="0.25">
      <c r="G192" s="422" t="str">
        <f>+IF(LEN('OSNOVNA PLAČA'!B192)&gt;0,'OSNOVNA PLAČA'!B192,"")</f>
        <v>A183</v>
      </c>
      <c r="H192" s="423"/>
      <c r="I192" s="423">
        <f ca="1">IF(LEN('7'!B198)&gt;0,'7'!L198,"")</f>
        <v>0</v>
      </c>
      <c r="J192" s="424"/>
    </row>
    <row r="193" spans="7:10" ht="23.25" customHeight="1" x14ac:dyDescent="0.25">
      <c r="G193" s="422" t="str">
        <f>+IF(LEN('OSNOVNA PLAČA'!B193)&gt;0,'OSNOVNA PLAČA'!B193,"")</f>
        <v>A184</v>
      </c>
      <c r="H193" s="423"/>
      <c r="I193" s="423">
        <f ca="1">IF(LEN('7'!B199)&gt;0,'7'!L199,"")</f>
        <v>0</v>
      </c>
      <c r="J193" s="424"/>
    </row>
    <row r="194" spans="7:10" ht="23.25" customHeight="1" x14ac:dyDescent="0.25">
      <c r="G194" s="422" t="str">
        <f>+IF(LEN('OSNOVNA PLAČA'!B194)&gt;0,'OSNOVNA PLAČA'!B194,"")</f>
        <v>A185</v>
      </c>
      <c r="H194" s="423"/>
      <c r="I194" s="423">
        <f ca="1">IF(LEN('7'!B200)&gt;0,'7'!L200,"")</f>
        <v>0</v>
      </c>
      <c r="J194" s="424"/>
    </row>
    <row r="195" spans="7:10" ht="23.25" customHeight="1" x14ac:dyDescent="0.25">
      <c r="G195" s="422" t="str">
        <f>+IF(LEN('OSNOVNA PLAČA'!B195)&gt;0,'OSNOVNA PLAČA'!B195,"")</f>
        <v>A186</v>
      </c>
      <c r="H195" s="423"/>
      <c r="I195" s="423">
        <f ca="1">IF(LEN('7'!B201)&gt;0,'7'!L201,"")</f>
        <v>0</v>
      </c>
      <c r="J195" s="424"/>
    </row>
    <row r="196" spans="7:10" ht="23.25" customHeight="1" x14ac:dyDescent="0.25">
      <c r="G196" s="422" t="str">
        <f>+IF(LEN('OSNOVNA PLAČA'!B196)&gt;0,'OSNOVNA PLAČA'!B196,"")</f>
        <v>A187</v>
      </c>
      <c r="H196" s="423"/>
      <c r="I196" s="423">
        <f ca="1">IF(LEN('7'!B202)&gt;0,'7'!L202,"")</f>
        <v>0</v>
      </c>
      <c r="J196" s="424"/>
    </row>
    <row r="197" spans="7:10" ht="23.25" customHeight="1" x14ac:dyDescent="0.25">
      <c r="G197" s="422" t="str">
        <f>+IF(LEN('OSNOVNA PLAČA'!B197)&gt;0,'OSNOVNA PLAČA'!B197,"")</f>
        <v>A188</v>
      </c>
      <c r="H197" s="423"/>
      <c r="I197" s="423">
        <f ca="1">IF(LEN('7'!B203)&gt;0,'7'!L203,"")</f>
        <v>0</v>
      </c>
      <c r="J197" s="424"/>
    </row>
    <row r="198" spans="7:10" ht="23.25" customHeight="1" x14ac:dyDescent="0.25">
      <c r="G198" s="422" t="str">
        <f>+IF(LEN('OSNOVNA PLAČA'!B198)&gt;0,'OSNOVNA PLAČA'!B198,"")</f>
        <v>A189</v>
      </c>
      <c r="H198" s="423"/>
      <c r="I198" s="423">
        <f ca="1">IF(LEN('7'!B204)&gt;0,'7'!L204,"")</f>
        <v>0</v>
      </c>
      <c r="J198" s="424"/>
    </row>
    <row r="199" spans="7:10" ht="23.25" customHeight="1" x14ac:dyDescent="0.25">
      <c r="G199" s="422" t="str">
        <f>+IF(LEN('OSNOVNA PLAČA'!B199)&gt;0,'OSNOVNA PLAČA'!B199,"")</f>
        <v>A190</v>
      </c>
      <c r="H199" s="423"/>
      <c r="I199" s="423">
        <f ca="1">IF(LEN('7'!B205)&gt;0,'7'!L205,"")</f>
        <v>0</v>
      </c>
      <c r="J199" s="424"/>
    </row>
    <row r="200" spans="7:10" ht="23.25" customHeight="1" x14ac:dyDescent="0.25">
      <c r="G200" s="422" t="str">
        <f>+IF(LEN('OSNOVNA PLAČA'!B200)&gt;0,'OSNOVNA PLAČA'!B200,"")</f>
        <v>A191</v>
      </c>
      <c r="H200" s="423"/>
      <c r="I200" s="423">
        <f ca="1">IF(LEN('7'!B206)&gt;0,'7'!L206,"")</f>
        <v>0</v>
      </c>
      <c r="J200" s="424"/>
    </row>
    <row r="201" spans="7:10" ht="23.25" customHeight="1" x14ac:dyDescent="0.25">
      <c r="G201" s="422" t="str">
        <f>+IF(LEN('OSNOVNA PLAČA'!B201)&gt;0,'OSNOVNA PLAČA'!B201,"")</f>
        <v>A192</v>
      </c>
      <c r="H201" s="423"/>
      <c r="I201" s="423">
        <f ca="1">IF(LEN('7'!B207)&gt;0,'7'!L207,"")</f>
        <v>0</v>
      </c>
      <c r="J201" s="424"/>
    </row>
    <row r="202" spans="7:10" ht="23.25" customHeight="1" x14ac:dyDescent="0.25">
      <c r="G202" s="422" t="str">
        <f>+IF(LEN('OSNOVNA PLAČA'!B202)&gt;0,'OSNOVNA PLAČA'!B202,"")</f>
        <v>A193</v>
      </c>
      <c r="H202" s="423"/>
      <c r="I202" s="423">
        <f ca="1">IF(LEN('7'!B208)&gt;0,'7'!L208,"")</f>
        <v>0</v>
      </c>
      <c r="J202" s="424"/>
    </row>
    <row r="203" spans="7:10" ht="23.25" customHeight="1" x14ac:dyDescent="0.25">
      <c r="G203" s="422" t="str">
        <f>+IF(LEN('OSNOVNA PLAČA'!B203)&gt;0,'OSNOVNA PLAČA'!B203,"")</f>
        <v>A194</v>
      </c>
      <c r="H203" s="423"/>
      <c r="I203" s="423">
        <f ca="1">IF(LEN('7'!B209)&gt;0,'7'!L209,"")</f>
        <v>0</v>
      </c>
      <c r="J203" s="424"/>
    </row>
    <row r="204" spans="7:10" ht="23.25" customHeight="1" x14ac:dyDescent="0.25">
      <c r="G204" s="422" t="str">
        <f>+IF(LEN('OSNOVNA PLAČA'!B204)&gt;0,'OSNOVNA PLAČA'!B204,"")</f>
        <v>A195</v>
      </c>
      <c r="H204" s="423"/>
      <c r="I204" s="423">
        <f ca="1">IF(LEN('7'!B210)&gt;0,'7'!L210,"")</f>
        <v>0</v>
      </c>
      <c r="J204" s="424"/>
    </row>
    <row r="205" spans="7:10" ht="23.25" customHeight="1" x14ac:dyDescent="0.25">
      <c r="G205" s="422" t="str">
        <f>+IF(LEN('OSNOVNA PLAČA'!B205)&gt;0,'OSNOVNA PLAČA'!B205,"")</f>
        <v>A196</v>
      </c>
      <c r="H205" s="423"/>
      <c r="I205" s="423">
        <f ca="1">IF(LEN('7'!B211)&gt;0,'7'!L211,"")</f>
        <v>0</v>
      </c>
      <c r="J205" s="424"/>
    </row>
    <row r="206" spans="7:10" ht="23.25" customHeight="1" x14ac:dyDescent="0.25">
      <c r="G206" s="422" t="str">
        <f>+IF(LEN('OSNOVNA PLAČA'!B206)&gt;0,'OSNOVNA PLAČA'!B206,"")</f>
        <v>A197</v>
      </c>
      <c r="H206" s="423"/>
      <c r="I206" s="423">
        <f ca="1">IF(LEN('7'!B212)&gt;0,'7'!L212,"")</f>
        <v>0</v>
      </c>
      <c r="J206" s="424"/>
    </row>
    <row r="207" spans="7:10" ht="23.25" customHeight="1" x14ac:dyDescent="0.25">
      <c r="G207" s="422" t="str">
        <f>+IF(LEN('OSNOVNA PLAČA'!B207)&gt;0,'OSNOVNA PLAČA'!B207,"")</f>
        <v>A198</v>
      </c>
      <c r="H207" s="423"/>
      <c r="I207" s="423">
        <f ca="1">IF(LEN('7'!B213)&gt;0,'7'!L213,"")</f>
        <v>0</v>
      </c>
      <c r="J207" s="424"/>
    </row>
    <row r="208" spans="7:10" ht="23.25" customHeight="1" x14ac:dyDescent="0.25">
      <c r="G208" s="422" t="str">
        <f>+IF(LEN('OSNOVNA PLAČA'!B208)&gt;0,'OSNOVNA PLAČA'!B208,"")</f>
        <v>A199</v>
      </c>
      <c r="H208" s="423"/>
      <c r="I208" s="423">
        <f ca="1">IF(LEN('7'!B214)&gt;0,'7'!L214,"")</f>
        <v>0</v>
      </c>
      <c r="J208" s="424"/>
    </row>
    <row r="209" spans="7:10" ht="23.25" customHeight="1" x14ac:dyDescent="0.25">
      <c r="G209" s="422" t="str">
        <f>+IF(LEN('OSNOVNA PLAČA'!B209)&gt;0,'OSNOVNA PLAČA'!B209,"")</f>
        <v>A200</v>
      </c>
      <c r="H209" s="423"/>
      <c r="I209" s="423">
        <f ca="1">IF(LEN('7'!B215)&gt;0,'7'!L215,"")</f>
        <v>0</v>
      </c>
      <c r="J209" s="424"/>
    </row>
    <row r="210" spans="7:10" ht="23.25" customHeight="1" x14ac:dyDescent="0.25">
      <c r="G210" s="422" t="str">
        <f>+IF(LEN('OSNOVNA PLAČA'!B210)&gt;0,'OSNOVNA PLAČA'!B210,"")</f>
        <v>A201</v>
      </c>
      <c r="H210" s="423"/>
      <c r="I210" s="423">
        <f ca="1">IF(LEN('7'!B216)&gt;0,'7'!L216,"")</f>
        <v>0</v>
      </c>
      <c r="J210" s="424"/>
    </row>
    <row r="211" spans="7:10" ht="23.25" customHeight="1" x14ac:dyDescent="0.25">
      <c r="G211" s="422" t="str">
        <f>+IF(LEN('OSNOVNA PLAČA'!B211)&gt;0,'OSNOVNA PLAČA'!B211,"")</f>
        <v>A202</v>
      </c>
      <c r="H211" s="423"/>
      <c r="I211" s="423">
        <f ca="1">IF(LEN('7'!B217)&gt;0,'7'!L217,"")</f>
        <v>0</v>
      </c>
      <c r="J211" s="424"/>
    </row>
    <row r="212" spans="7:10" ht="23.25" customHeight="1" x14ac:dyDescent="0.25">
      <c r="G212" s="422" t="str">
        <f>+IF(LEN('OSNOVNA PLAČA'!B212)&gt;0,'OSNOVNA PLAČA'!B212,"")</f>
        <v>A203</v>
      </c>
      <c r="H212" s="423"/>
      <c r="I212" s="423">
        <f ca="1">IF(LEN('7'!B218)&gt;0,'7'!L218,"")</f>
        <v>0</v>
      </c>
      <c r="J212" s="424"/>
    </row>
    <row r="213" spans="7:10" ht="23.25" customHeight="1" x14ac:dyDescent="0.25">
      <c r="G213" s="422" t="str">
        <f>+IF(LEN('OSNOVNA PLAČA'!B213)&gt;0,'OSNOVNA PLAČA'!B213,"")</f>
        <v>A204</v>
      </c>
      <c r="H213" s="423"/>
      <c r="I213" s="423">
        <f ca="1">IF(LEN('7'!B219)&gt;0,'7'!L219,"")</f>
        <v>0</v>
      </c>
      <c r="J213" s="424"/>
    </row>
    <row r="214" spans="7:10" ht="23.25" customHeight="1" x14ac:dyDescent="0.25">
      <c r="G214" s="422" t="str">
        <f>+IF(LEN('OSNOVNA PLAČA'!B214)&gt;0,'OSNOVNA PLAČA'!B214,"")</f>
        <v>A205</v>
      </c>
      <c r="H214" s="423"/>
      <c r="I214" s="423">
        <f ca="1">IF(LEN('7'!B220)&gt;0,'7'!L220,"")</f>
        <v>0</v>
      </c>
      <c r="J214" s="424"/>
    </row>
    <row r="215" spans="7:10" ht="23.25" customHeight="1" x14ac:dyDescent="0.25">
      <c r="G215" s="422" t="str">
        <f>+IF(LEN('OSNOVNA PLAČA'!B215)&gt;0,'OSNOVNA PLAČA'!B215,"")</f>
        <v>A206</v>
      </c>
      <c r="H215" s="423"/>
      <c r="I215" s="423">
        <f ca="1">IF(LEN('7'!B221)&gt;0,'7'!L221,"")</f>
        <v>0</v>
      </c>
      <c r="J215" s="424"/>
    </row>
    <row r="216" spans="7:10" ht="23.25" customHeight="1" x14ac:dyDescent="0.25">
      <c r="G216" s="422" t="str">
        <f>+IF(LEN('OSNOVNA PLAČA'!B216)&gt;0,'OSNOVNA PLAČA'!B216,"")</f>
        <v>A207</v>
      </c>
      <c r="H216" s="423"/>
      <c r="I216" s="423">
        <f ca="1">IF(LEN('7'!B222)&gt;0,'7'!L222,"")</f>
        <v>0</v>
      </c>
      <c r="J216" s="424"/>
    </row>
    <row r="217" spans="7:10" ht="23.25" customHeight="1" x14ac:dyDescent="0.25">
      <c r="G217" s="422" t="str">
        <f>+IF(LEN('OSNOVNA PLAČA'!B217)&gt;0,'OSNOVNA PLAČA'!B217,"")</f>
        <v>A208</v>
      </c>
      <c r="H217" s="423"/>
      <c r="I217" s="423">
        <f ca="1">IF(LEN('7'!B223)&gt;0,'7'!L223,"")</f>
        <v>0</v>
      </c>
      <c r="J217" s="424"/>
    </row>
    <row r="218" spans="7:10" ht="23.25" customHeight="1" x14ac:dyDescent="0.25">
      <c r="G218" s="422" t="str">
        <f>+IF(LEN('OSNOVNA PLAČA'!B218)&gt;0,'OSNOVNA PLAČA'!B218,"")</f>
        <v>A209</v>
      </c>
      <c r="H218" s="423"/>
      <c r="I218" s="423">
        <f ca="1">IF(LEN('7'!B224)&gt;0,'7'!L224,"")</f>
        <v>0</v>
      </c>
      <c r="J218" s="424"/>
    </row>
    <row r="219" spans="7:10" ht="23.25" customHeight="1" x14ac:dyDescent="0.25">
      <c r="G219" s="422" t="str">
        <f>+IF(LEN('OSNOVNA PLAČA'!B219)&gt;0,'OSNOVNA PLAČA'!B219,"")</f>
        <v>A210</v>
      </c>
      <c r="H219" s="423"/>
      <c r="I219" s="423">
        <f ca="1">IF(LEN('7'!B225)&gt;0,'7'!L225,"")</f>
        <v>0</v>
      </c>
      <c r="J219" s="424"/>
    </row>
    <row r="220" spans="7:10" ht="23.25" customHeight="1" x14ac:dyDescent="0.25">
      <c r="G220" s="422" t="str">
        <f>+IF(LEN('OSNOVNA PLAČA'!B220)&gt;0,'OSNOVNA PLAČA'!B220,"")</f>
        <v>A211</v>
      </c>
      <c r="H220" s="423"/>
      <c r="I220" s="423">
        <f ca="1">IF(LEN('7'!B226)&gt;0,'7'!L226,"")</f>
        <v>0</v>
      </c>
      <c r="J220" s="424"/>
    </row>
    <row r="221" spans="7:10" ht="23.25" customHeight="1" x14ac:dyDescent="0.25">
      <c r="G221" s="422" t="str">
        <f>+IF(LEN('OSNOVNA PLAČA'!B221)&gt;0,'OSNOVNA PLAČA'!B221,"")</f>
        <v>A212</v>
      </c>
      <c r="H221" s="423"/>
      <c r="I221" s="423">
        <f ca="1">IF(LEN('7'!B227)&gt;0,'7'!L227,"")</f>
        <v>0</v>
      </c>
      <c r="J221" s="424"/>
    </row>
    <row r="222" spans="7:10" ht="23.25" customHeight="1" x14ac:dyDescent="0.25">
      <c r="G222" s="422" t="str">
        <f>+IF(LEN('OSNOVNA PLAČA'!B222)&gt;0,'OSNOVNA PLAČA'!B222,"")</f>
        <v>A213</v>
      </c>
      <c r="H222" s="423"/>
      <c r="I222" s="423">
        <f ca="1">IF(LEN('7'!B228)&gt;0,'7'!L228,"")</f>
        <v>0</v>
      </c>
      <c r="J222" s="424"/>
    </row>
    <row r="223" spans="7:10" ht="23.25" customHeight="1" x14ac:dyDescent="0.25">
      <c r="G223" s="422" t="str">
        <f>+IF(LEN('OSNOVNA PLAČA'!B223)&gt;0,'OSNOVNA PLAČA'!B223,"")</f>
        <v>A214</v>
      </c>
      <c r="H223" s="423"/>
      <c r="I223" s="423">
        <f ca="1">IF(LEN('7'!B229)&gt;0,'7'!L229,"")</f>
        <v>0</v>
      </c>
      <c r="J223" s="424"/>
    </row>
    <row r="224" spans="7:10" ht="23.25" customHeight="1" x14ac:dyDescent="0.25">
      <c r="G224" s="422" t="str">
        <f>+IF(LEN('OSNOVNA PLAČA'!B224)&gt;0,'OSNOVNA PLAČA'!B224,"")</f>
        <v>A215</v>
      </c>
      <c r="H224" s="423"/>
      <c r="I224" s="423">
        <f ca="1">IF(LEN('7'!B230)&gt;0,'7'!L230,"")</f>
        <v>0</v>
      </c>
      <c r="J224" s="424"/>
    </row>
    <row r="225" spans="7:10" ht="23.25" customHeight="1" x14ac:dyDescent="0.25">
      <c r="G225" s="422" t="str">
        <f>+IF(LEN('OSNOVNA PLAČA'!B225)&gt;0,'OSNOVNA PLAČA'!B225,"")</f>
        <v>A216</v>
      </c>
      <c r="H225" s="423"/>
      <c r="I225" s="423">
        <f ca="1">IF(LEN('7'!B231)&gt;0,'7'!L231,"")</f>
        <v>0</v>
      </c>
      <c r="J225" s="424"/>
    </row>
    <row r="226" spans="7:10" ht="23.25" customHeight="1" x14ac:dyDescent="0.25">
      <c r="G226" s="422" t="str">
        <f>+IF(LEN('OSNOVNA PLAČA'!B226)&gt;0,'OSNOVNA PLAČA'!B226,"")</f>
        <v>A217</v>
      </c>
      <c r="H226" s="423"/>
      <c r="I226" s="423">
        <f ca="1">IF(LEN('7'!B232)&gt;0,'7'!L232,"")</f>
        <v>0</v>
      </c>
      <c r="J226" s="424"/>
    </row>
    <row r="227" spans="7:10" ht="23.25" customHeight="1" x14ac:dyDescent="0.25">
      <c r="G227" s="422" t="str">
        <f>+IF(LEN('OSNOVNA PLAČA'!B227)&gt;0,'OSNOVNA PLAČA'!B227,"")</f>
        <v>A218</v>
      </c>
      <c r="H227" s="423"/>
      <c r="I227" s="423">
        <f ca="1">IF(LEN('7'!B233)&gt;0,'7'!L233,"")</f>
        <v>0</v>
      </c>
      <c r="J227" s="424"/>
    </row>
    <row r="228" spans="7:10" ht="23.25" customHeight="1" x14ac:dyDescent="0.25">
      <c r="G228" s="422" t="str">
        <f>+IF(LEN('OSNOVNA PLAČA'!B228)&gt;0,'OSNOVNA PLAČA'!B228,"")</f>
        <v>A219</v>
      </c>
      <c r="H228" s="423"/>
      <c r="I228" s="423">
        <f ca="1">IF(LEN('7'!B234)&gt;0,'7'!L234,"")</f>
        <v>0</v>
      </c>
      <c r="J228" s="424"/>
    </row>
    <row r="229" spans="7:10" ht="23.25" customHeight="1" x14ac:dyDescent="0.25">
      <c r="G229" s="422" t="str">
        <f>+IF(LEN('OSNOVNA PLAČA'!B229)&gt;0,'OSNOVNA PLAČA'!B229,"")</f>
        <v>A220</v>
      </c>
      <c r="H229" s="423"/>
      <c r="I229" s="423">
        <f ca="1">IF(LEN('7'!B235)&gt;0,'7'!L235,"")</f>
        <v>0</v>
      </c>
      <c r="J229" s="424"/>
    </row>
    <row r="230" spans="7:10" ht="23.25" customHeight="1" x14ac:dyDescent="0.25">
      <c r="G230" s="422" t="str">
        <f>+IF(LEN('OSNOVNA PLAČA'!B230)&gt;0,'OSNOVNA PLAČA'!B230,"")</f>
        <v>A221</v>
      </c>
      <c r="H230" s="423"/>
      <c r="I230" s="423">
        <f ca="1">IF(LEN('7'!B236)&gt;0,'7'!L236,"")</f>
        <v>0</v>
      </c>
      <c r="J230" s="424"/>
    </row>
    <row r="231" spans="7:10" ht="23.25" customHeight="1" x14ac:dyDescent="0.25">
      <c r="G231" s="422" t="str">
        <f>+IF(LEN('OSNOVNA PLAČA'!B231)&gt;0,'OSNOVNA PLAČA'!B231,"")</f>
        <v>A222</v>
      </c>
      <c r="H231" s="423"/>
      <c r="I231" s="423">
        <f ca="1">IF(LEN('7'!B237)&gt;0,'7'!L237,"")</f>
        <v>0</v>
      </c>
      <c r="J231" s="424"/>
    </row>
    <row r="232" spans="7:10" ht="23.25" customHeight="1" x14ac:dyDescent="0.25">
      <c r="G232" s="422" t="str">
        <f>+IF(LEN('OSNOVNA PLAČA'!B232)&gt;0,'OSNOVNA PLAČA'!B232,"")</f>
        <v>A223</v>
      </c>
      <c r="H232" s="423"/>
      <c r="I232" s="423">
        <f ca="1">IF(LEN('7'!B238)&gt;0,'7'!L238,"")</f>
        <v>0</v>
      </c>
      <c r="J232" s="424"/>
    </row>
    <row r="233" spans="7:10" ht="23.25" customHeight="1" x14ac:dyDescent="0.25">
      <c r="G233" s="422" t="str">
        <f>+IF(LEN('OSNOVNA PLAČA'!B233)&gt;0,'OSNOVNA PLAČA'!B233,"")</f>
        <v>A224</v>
      </c>
      <c r="H233" s="423"/>
      <c r="I233" s="423">
        <f ca="1">IF(LEN('7'!B239)&gt;0,'7'!L239,"")</f>
        <v>0</v>
      </c>
      <c r="J233" s="424"/>
    </row>
    <row r="234" spans="7:10" ht="23.25" customHeight="1" x14ac:dyDescent="0.25">
      <c r="G234" s="422" t="str">
        <f>+IF(LEN('OSNOVNA PLAČA'!B234)&gt;0,'OSNOVNA PLAČA'!B234,"")</f>
        <v>A225</v>
      </c>
      <c r="H234" s="423"/>
      <c r="I234" s="423">
        <f ca="1">IF(LEN('7'!B240)&gt;0,'7'!L240,"")</f>
        <v>0</v>
      </c>
      <c r="J234" s="424"/>
    </row>
    <row r="235" spans="7:10" ht="23.25" customHeight="1" x14ac:dyDescent="0.25">
      <c r="G235" s="422" t="str">
        <f>+IF(LEN('OSNOVNA PLAČA'!B235)&gt;0,'OSNOVNA PLAČA'!B235,"")</f>
        <v>A226</v>
      </c>
      <c r="H235" s="423"/>
      <c r="I235" s="423">
        <f ca="1">IF(LEN('7'!B241)&gt;0,'7'!L241,"")</f>
        <v>0</v>
      </c>
      <c r="J235" s="424"/>
    </row>
    <row r="236" spans="7:10" ht="23.25" customHeight="1" x14ac:dyDescent="0.25">
      <c r="G236" s="422" t="str">
        <f>+IF(LEN('OSNOVNA PLAČA'!B236)&gt;0,'OSNOVNA PLAČA'!B236,"")</f>
        <v>A227</v>
      </c>
      <c r="H236" s="423"/>
      <c r="I236" s="423">
        <f ca="1">IF(LEN('7'!B242)&gt;0,'7'!L242,"")</f>
        <v>0</v>
      </c>
      <c r="J236" s="424"/>
    </row>
    <row r="237" spans="7:10" ht="23.25" customHeight="1" x14ac:dyDescent="0.25">
      <c r="G237" s="422" t="str">
        <f>+IF(LEN('OSNOVNA PLAČA'!B237)&gt;0,'OSNOVNA PLAČA'!B237,"")</f>
        <v>A228</v>
      </c>
      <c r="H237" s="423"/>
      <c r="I237" s="423">
        <f ca="1">IF(LEN('7'!B243)&gt;0,'7'!L243,"")</f>
        <v>0</v>
      </c>
      <c r="J237" s="424"/>
    </row>
    <row r="238" spans="7:10" ht="23.25" customHeight="1" x14ac:dyDescent="0.25">
      <c r="G238" s="422" t="str">
        <f>+IF(LEN('OSNOVNA PLAČA'!B238)&gt;0,'OSNOVNA PLAČA'!B238,"")</f>
        <v>A229</v>
      </c>
      <c r="H238" s="423"/>
      <c r="I238" s="423">
        <f ca="1">IF(LEN('7'!B244)&gt;0,'7'!L244,"")</f>
        <v>0</v>
      </c>
      <c r="J238" s="424"/>
    </row>
    <row r="239" spans="7:10" ht="23.25" customHeight="1" x14ac:dyDescent="0.25">
      <c r="G239" s="422" t="str">
        <f>+IF(LEN('OSNOVNA PLAČA'!B239)&gt;0,'OSNOVNA PLAČA'!B239,"")</f>
        <v>A230</v>
      </c>
      <c r="H239" s="423"/>
      <c r="I239" s="423">
        <f ca="1">IF(LEN('7'!B245)&gt;0,'7'!L245,"")</f>
        <v>0</v>
      </c>
      <c r="J239" s="424"/>
    </row>
    <row r="240" spans="7:10" ht="23.25" customHeight="1" x14ac:dyDescent="0.25">
      <c r="G240" s="422" t="str">
        <f>+IF(LEN('OSNOVNA PLAČA'!B240)&gt;0,'OSNOVNA PLAČA'!B240,"")</f>
        <v>A231</v>
      </c>
      <c r="H240" s="423"/>
      <c r="I240" s="423">
        <f ca="1">IF(LEN('7'!B246)&gt;0,'7'!L246,"")</f>
        <v>0</v>
      </c>
      <c r="J240" s="424"/>
    </row>
    <row r="241" spans="7:10" ht="23.25" customHeight="1" x14ac:dyDescent="0.25">
      <c r="G241" s="422" t="str">
        <f>+IF(LEN('OSNOVNA PLAČA'!B241)&gt;0,'OSNOVNA PLAČA'!B241,"")</f>
        <v>A232</v>
      </c>
      <c r="H241" s="423"/>
      <c r="I241" s="423">
        <f ca="1">IF(LEN('7'!B247)&gt;0,'7'!L247,"")</f>
        <v>0</v>
      </c>
      <c r="J241" s="424"/>
    </row>
    <row r="242" spans="7:10" ht="23.25" customHeight="1" x14ac:dyDescent="0.25">
      <c r="G242" s="422" t="str">
        <f>+IF(LEN('OSNOVNA PLAČA'!B242)&gt;0,'OSNOVNA PLAČA'!B242,"")</f>
        <v>A233</v>
      </c>
      <c r="H242" s="423"/>
      <c r="I242" s="423">
        <f ca="1">IF(LEN('7'!B248)&gt;0,'7'!L248,"")</f>
        <v>0</v>
      </c>
      <c r="J242" s="424"/>
    </row>
    <row r="243" spans="7:10" ht="23.25" customHeight="1" x14ac:dyDescent="0.25">
      <c r="G243" s="422" t="str">
        <f>+IF(LEN('OSNOVNA PLAČA'!B243)&gt;0,'OSNOVNA PLAČA'!B243,"")</f>
        <v>A234</v>
      </c>
      <c r="H243" s="423"/>
      <c r="I243" s="423">
        <f ca="1">IF(LEN('7'!B249)&gt;0,'7'!L249,"")</f>
        <v>0</v>
      </c>
      <c r="J243" s="424"/>
    </row>
    <row r="244" spans="7:10" ht="23.25" customHeight="1" x14ac:dyDescent="0.25">
      <c r="G244" s="422" t="str">
        <f>+IF(LEN('OSNOVNA PLAČA'!B244)&gt;0,'OSNOVNA PLAČA'!B244,"")</f>
        <v>A235</v>
      </c>
      <c r="H244" s="423"/>
      <c r="I244" s="423">
        <f ca="1">IF(LEN('7'!B250)&gt;0,'7'!L250,"")</f>
        <v>0</v>
      </c>
      <c r="J244" s="424"/>
    </row>
    <row r="245" spans="7:10" ht="23.25" customHeight="1" x14ac:dyDescent="0.25">
      <c r="G245" s="422" t="str">
        <f>+IF(LEN('OSNOVNA PLAČA'!B245)&gt;0,'OSNOVNA PLAČA'!B245,"")</f>
        <v>A236</v>
      </c>
      <c r="H245" s="423"/>
      <c r="I245" s="423">
        <f ca="1">IF(LEN('7'!B251)&gt;0,'7'!L251,"")</f>
        <v>0</v>
      </c>
      <c r="J245" s="424"/>
    </row>
    <row r="246" spans="7:10" ht="23.25" customHeight="1" x14ac:dyDescent="0.25">
      <c r="G246" s="422" t="str">
        <f>+IF(LEN('OSNOVNA PLAČA'!B246)&gt;0,'OSNOVNA PLAČA'!B246,"")</f>
        <v>A237</v>
      </c>
      <c r="H246" s="423"/>
      <c r="I246" s="423">
        <f ca="1">IF(LEN('7'!B252)&gt;0,'7'!L252,"")</f>
        <v>0</v>
      </c>
      <c r="J246" s="424"/>
    </row>
    <row r="247" spans="7:10" ht="23.25" customHeight="1" x14ac:dyDescent="0.25">
      <c r="G247" s="422" t="str">
        <f>+IF(LEN('OSNOVNA PLAČA'!B247)&gt;0,'OSNOVNA PLAČA'!B247,"")</f>
        <v>A238</v>
      </c>
      <c r="H247" s="423"/>
      <c r="I247" s="423">
        <f ca="1">IF(LEN('7'!B253)&gt;0,'7'!L253,"")</f>
        <v>0</v>
      </c>
      <c r="J247" s="424"/>
    </row>
    <row r="248" spans="7:10" ht="23.25" customHeight="1" x14ac:dyDescent="0.25">
      <c r="G248" s="422" t="str">
        <f>+IF(LEN('OSNOVNA PLAČA'!B248)&gt;0,'OSNOVNA PLAČA'!B248,"")</f>
        <v>A239</v>
      </c>
      <c r="H248" s="423"/>
      <c r="I248" s="423">
        <f ca="1">IF(LEN('7'!B254)&gt;0,'7'!L254,"")</f>
        <v>0</v>
      </c>
      <c r="J248" s="424"/>
    </row>
    <row r="249" spans="7:10" ht="23.25" customHeight="1" x14ac:dyDescent="0.25">
      <c r="G249" s="422" t="str">
        <f>+IF(LEN('OSNOVNA PLAČA'!B249)&gt;0,'OSNOVNA PLAČA'!B249,"")</f>
        <v>A240</v>
      </c>
      <c r="H249" s="423"/>
      <c r="I249" s="423">
        <f ca="1">IF(LEN('7'!B255)&gt;0,'7'!L255,"")</f>
        <v>0</v>
      </c>
      <c r="J249" s="424"/>
    </row>
    <row r="250" spans="7:10" ht="23.25" customHeight="1" x14ac:dyDescent="0.25">
      <c r="G250" s="422" t="str">
        <f>+IF(LEN('OSNOVNA PLAČA'!B250)&gt;0,'OSNOVNA PLAČA'!B250,"")</f>
        <v>A241</v>
      </c>
      <c r="H250" s="423"/>
      <c r="I250" s="423">
        <f ca="1">IF(LEN('7'!B256)&gt;0,'7'!L256,"")</f>
        <v>0</v>
      </c>
      <c r="J250" s="424"/>
    </row>
    <row r="251" spans="7:10" ht="23.25" customHeight="1" x14ac:dyDescent="0.25">
      <c r="G251" s="422" t="str">
        <f>+IF(LEN('OSNOVNA PLAČA'!B251)&gt;0,'OSNOVNA PLAČA'!B251,"")</f>
        <v>A242</v>
      </c>
      <c r="H251" s="423"/>
      <c r="I251" s="423">
        <f ca="1">IF(LEN('7'!B257)&gt;0,'7'!L257,"")</f>
        <v>0</v>
      </c>
      <c r="J251" s="424"/>
    </row>
    <row r="252" spans="7:10" ht="23.25" customHeight="1" x14ac:dyDescent="0.25">
      <c r="G252" s="422" t="str">
        <f>+IF(LEN('OSNOVNA PLAČA'!B252)&gt;0,'OSNOVNA PLAČA'!B252,"")</f>
        <v>A243</v>
      </c>
      <c r="H252" s="423"/>
      <c r="I252" s="423">
        <f ca="1">IF(LEN('7'!B258)&gt;0,'7'!L258,"")</f>
        <v>0</v>
      </c>
      <c r="J252" s="424"/>
    </row>
    <row r="253" spans="7:10" ht="23.25" customHeight="1" x14ac:dyDescent="0.25">
      <c r="G253" s="422" t="str">
        <f>+IF(LEN('OSNOVNA PLAČA'!B253)&gt;0,'OSNOVNA PLAČA'!B253,"")</f>
        <v>A244</v>
      </c>
      <c r="H253" s="423"/>
      <c r="I253" s="423">
        <f ca="1">IF(LEN('7'!B259)&gt;0,'7'!L259,"")</f>
        <v>0</v>
      </c>
      <c r="J253" s="424"/>
    </row>
    <row r="254" spans="7:10" ht="23.25" customHeight="1" x14ac:dyDescent="0.25">
      <c r="G254" s="422" t="str">
        <f>+IF(LEN('OSNOVNA PLAČA'!B254)&gt;0,'OSNOVNA PLAČA'!B254,"")</f>
        <v>A245</v>
      </c>
      <c r="H254" s="423"/>
      <c r="I254" s="423">
        <f ca="1">IF(LEN('7'!B260)&gt;0,'7'!L260,"")</f>
        <v>0</v>
      </c>
      <c r="J254" s="424"/>
    </row>
    <row r="255" spans="7:10" ht="23.25" customHeight="1" x14ac:dyDescent="0.25">
      <c r="G255" s="422" t="str">
        <f>+IF(LEN('OSNOVNA PLAČA'!B255)&gt;0,'OSNOVNA PLAČA'!B255,"")</f>
        <v>A246</v>
      </c>
      <c r="H255" s="423"/>
      <c r="I255" s="423">
        <f ca="1">IF(LEN('7'!B261)&gt;0,'7'!L261,"")</f>
        <v>0</v>
      </c>
      <c r="J255" s="424"/>
    </row>
    <row r="256" spans="7:10" ht="23.25" customHeight="1" x14ac:dyDescent="0.25">
      <c r="G256" s="422" t="str">
        <f>+IF(LEN('OSNOVNA PLAČA'!B256)&gt;0,'OSNOVNA PLAČA'!B256,"")</f>
        <v>A247</v>
      </c>
      <c r="H256" s="423"/>
      <c r="I256" s="423">
        <f ca="1">IF(LEN('7'!B262)&gt;0,'7'!L262,"")</f>
        <v>0</v>
      </c>
      <c r="J256" s="424"/>
    </row>
    <row r="257" spans="7:10" ht="23.25" customHeight="1" x14ac:dyDescent="0.25">
      <c r="G257" s="422" t="str">
        <f>+IF(LEN('OSNOVNA PLAČA'!B257)&gt;0,'OSNOVNA PLAČA'!B257,"")</f>
        <v>A248</v>
      </c>
      <c r="H257" s="423"/>
      <c r="I257" s="423">
        <f ca="1">IF(LEN('7'!B263)&gt;0,'7'!L263,"")</f>
        <v>0</v>
      </c>
      <c r="J257" s="424"/>
    </row>
    <row r="258" spans="7:10" ht="23.25" customHeight="1" x14ac:dyDescent="0.25">
      <c r="G258" s="422" t="str">
        <f>+IF(LEN('OSNOVNA PLAČA'!B258)&gt;0,'OSNOVNA PLAČA'!B258,"")</f>
        <v>A249</v>
      </c>
      <c r="H258" s="423"/>
      <c r="I258" s="423">
        <f ca="1">IF(LEN('7'!B264)&gt;0,'7'!L264,"")</f>
        <v>0</v>
      </c>
      <c r="J258" s="424"/>
    </row>
    <row r="259" spans="7:10" ht="23.25" customHeight="1" thickBot="1" x14ac:dyDescent="0.3">
      <c r="G259" s="431" t="str">
        <f>+IF(LEN('OSNOVNA PLAČA'!B259)&gt;0,'OSNOVNA PLAČA'!B259,"")</f>
        <v>A250</v>
      </c>
      <c r="H259" s="432"/>
      <c r="I259" s="432">
        <f ca="1">IF(LEN('7'!B265)&gt;0,'7'!L265,"")</f>
        <v>0</v>
      </c>
      <c r="J259" s="433"/>
    </row>
  </sheetData>
  <mergeCells count="502">
    <mergeCell ref="G258:H258"/>
    <mergeCell ref="I258:J258"/>
    <mergeCell ref="G259:H259"/>
    <mergeCell ref="I259:J259"/>
    <mergeCell ref="G255:H255"/>
    <mergeCell ref="I255:J255"/>
    <mergeCell ref="G256:H256"/>
    <mergeCell ref="I256:J256"/>
    <mergeCell ref="G257:H257"/>
    <mergeCell ref="I257:J257"/>
    <mergeCell ref="G252:H252"/>
    <mergeCell ref="I252:J252"/>
    <mergeCell ref="G253:H253"/>
    <mergeCell ref="I253:J253"/>
    <mergeCell ref="G254:H254"/>
    <mergeCell ref="I254:J254"/>
    <mergeCell ref="G249:H249"/>
    <mergeCell ref="I249:J249"/>
    <mergeCell ref="G250:H250"/>
    <mergeCell ref="I250:J250"/>
    <mergeCell ref="G251:H251"/>
    <mergeCell ref="I251:J251"/>
    <mergeCell ref="G246:H246"/>
    <mergeCell ref="I246:J246"/>
    <mergeCell ref="G247:H247"/>
    <mergeCell ref="I247:J247"/>
    <mergeCell ref="G248:H248"/>
    <mergeCell ref="I248:J248"/>
    <mergeCell ref="G243:H243"/>
    <mergeCell ref="I243:J243"/>
    <mergeCell ref="G244:H244"/>
    <mergeCell ref="I244:J244"/>
    <mergeCell ref="G245:H245"/>
    <mergeCell ref="I245:J245"/>
    <mergeCell ref="G240:H240"/>
    <mergeCell ref="I240:J240"/>
    <mergeCell ref="G241:H241"/>
    <mergeCell ref="I241:J241"/>
    <mergeCell ref="G242:H242"/>
    <mergeCell ref="I242:J242"/>
    <mergeCell ref="G237:H237"/>
    <mergeCell ref="I237:J237"/>
    <mergeCell ref="G238:H238"/>
    <mergeCell ref="I238:J238"/>
    <mergeCell ref="G239:H239"/>
    <mergeCell ref="I239:J239"/>
    <mergeCell ref="G234:H234"/>
    <mergeCell ref="I234:J234"/>
    <mergeCell ref="G235:H235"/>
    <mergeCell ref="I235:J235"/>
    <mergeCell ref="G236:H236"/>
    <mergeCell ref="I236:J236"/>
    <mergeCell ref="G231:H231"/>
    <mergeCell ref="I231:J231"/>
    <mergeCell ref="G232:H232"/>
    <mergeCell ref="I232:J232"/>
    <mergeCell ref="G233:H233"/>
    <mergeCell ref="I233:J233"/>
    <mergeCell ref="G228:H228"/>
    <mergeCell ref="I228:J228"/>
    <mergeCell ref="G229:H229"/>
    <mergeCell ref="I229:J229"/>
    <mergeCell ref="G230:H230"/>
    <mergeCell ref="I230:J230"/>
    <mergeCell ref="G225:H225"/>
    <mergeCell ref="I225:J225"/>
    <mergeCell ref="G226:H226"/>
    <mergeCell ref="I226:J226"/>
    <mergeCell ref="G227:H227"/>
    <mergeCell ref="I227:J227"/>
    <mergeCell ref="G222:H222"/>
    <mergeCell ref="I222:J222"/>
    <mergeCell ref="G223:H223"/>
    <mergeCell ref="I223:J223"/>
    <mergeCell ref="G224:H224"/>
    <mergeCell ref="I224:J224"/>
    <mergeCell ref="G219:H219"/>
    <mergeCell ref="I219:J219"/>
    <mergeCell ref="G220:H220"/>
    <mergeCell ref="I220:J220"/>
    <mergeCell ref="G221:H221"/>
    <mergeCell ref="I221:J221"/>
    <mergeCell ref="G216:H216"/>
    <mergeCell ref="I216:J216"/>
    <mergeCell ref="G217:H217"/>
    <mergeCell ref="I217:J217"/>
    <mergeCell ref="G218:H218"/>
    <mergeCell ref="I218:J218"/>
    <mergeCell ref="G213:H213"/>
    <mergeCell ref="I213:J213"/>
    <mergeCell ref="G214:H214"/>
    <mergeCell ref="I214:J214"/>
    <mergeCell ref="G215:H215"/>
    <mergeCell ref="I215:J215"/>
    <mergeCell ref="G210:H210"/>
    <mergeCell ref="I210:J210"/>
    <mergeCell ref="G211:H211"/>
    <mergeCell ref="I211:J211"/>
    <mergeCell ref="G212:H212"/>
    <mergeCell ref="I212:J212"/>
    <mergeCell ref="G207:H207"/>
    <mergeCell ref="I207:J207"/>
    <mergeCell ref="G208:H208"/>
    <mergeCell ref="I208:J208"/>
    <mergeCell ref="G209:H209"/>
    <mergeCell ref="I209:J209"/>
    <mergeCell ref="G204:H204"/>
    <mergeCell ref="I204:J204"/>
    <mergeCell ref="G205:H205"/>
    <mergeCell ref="I205:J205"/>
    <mergeCell ref="G206:H206"/>
    <mergeCell ref="I206:J206"/>
    <mergeCell ref="G201:H201"/>
    <mergeCell ref="I201:J201"/>
    <mergeCell ref="G202:H202"/>
    <mergeCell ref="I202:J202"/>
    <mergeCell ref="G203:H203"/>
    <mergeCell ref="I203:J203"/>
    <mergeCell ref="G198:H198"/>
    <mergeCell ref="I198:J198"/>
    <mergeCell ref="G199:H199"/>
    <mergeCell ref="I199:J199"/>
    <mergeCell ref="G200:H200"/>
    <mergeCell ref="I200:J200"/>
    <mergeCell ref="G195:H195"/>
    <mergeCell ref="I195:J195"/>
    <mergeCell ref="G196:H196"/>
    <mergeCell ref="I196:J196"/>
    <mergeCell ref="G197:H197"/>
    <mergeCell ref="I197:J197"/>
    <mergeCell ref="G192:H192"/>
    <mergeCell ref="I192:J192"/>
    <mergeCell ref="G193:H193"/>
    <mergeCell ref="I193:J193"/>
    <mergeCell ref="G194:H194"/>
    <mergeCell ref="I194:J194"/>
    <mergeCell ref="G189:H189"/>
    <mergeCell ref="I189:J189"/>
    <mergeCell ref="G190:H190"/>
    <mergeCell ref="I190:J190"/>
    <mergeCell ref="G191:H191"/>
    <mergeCell ref="I191:J191"/>
    <mergeCell ref="G186:H186"/>
    <mergeCell ref="I186:J186"/>
    <mergeCell ref="G187:H187"/>
    <mergeCell ref="I187:J187"/>
    <mergeCell ref="G188:H188"/>
    <mergeCell ref="I188:J188"/>
    <mergeCell ref="G183:H183"/>
    <mergeCell ref="I183:J183"/>
    <mergeCell ref="G184:H184"/>
    <mergeCell ref="I184:J184"/>
    <mergeCell ref="G185:H185"/>
    <mergeCell ref="I185:J185"/>
    <mergeCell ref="G180:H180"/>
    <mergeCell ref="I180:J180"/>
    <mergeCell ref="G181:H181"/>
    <mergeCell ref="I181:J181"/>
    <mergeCell ref="G182:H182"/>
    <mergeCell ref="I182:J182"/>
    <mergeCell ref="G177:H177"/>
    <mergeCell ref="I177:J177"/>
    <mergeCell ref="G178:H178"/>
    <mergeCell ref="I178:J178"/>
    <mergeCell ref="G179:H179"/>
    <mergeCell ref="I179:J179"/>
    <mergeCell ref="G174:H174"/>
    <mergeCell ref="I174:J174"/>
    <mergeCell ref="G175:H175"/>
    <mergeCell ref="I175:J175"/>
    <mergeCell ref="G176:H176"/>
    <mergeCell ref="I176:J176"/>
    <mergeCell ref="G171:H171"/>
    <mergeCell ref="I171:J171"/>
    <mergeCell ref="G172:H172"/>
    <mergeCell ref="I172:J172"/>
    <mergeCell ref="G173:H173"/>
    <mergeCell ref="I173:J173"/>
    <mergeCell ref="G168:H168"/>
    <mergeCell ref="I168:J168"/>
    <mergeCell ref="G169:H169"/>
    <mergeCell ref="I169:J169"/>
    <mergeCell ref="G170:H170"/>
    <mergeCell ref="I170:J170"/>
    <mergeCell ref="G165:H165"/>
    <mergeCell ref="I165:J165"/>
    <mergeCell ref="G166:H166"/>
    <mergeCell ref="I166:J166"/>
    <mergeCell ref="G167:H167"/>
    <mergeCell ref="I167:J167"/>
    <mergeCell ref="G162:H162"/>
    <mergeCell ref="I162:J162"/>
    <mergeCell ref="G163:H163"/>
    <mergeCell ref="I163:J163"/>
    <mergeCell ref="G164:H164"/>
    <mergeCell ref="I164:J164"/>
    <mergeCell ref="G159:H159"/>
    <mergeCell ref="I159:J159"/>
    <mergeCell ref="G160:H160"/>
    <mergeCell ref="I160:J160"/>
    <mergeCell ref="G161:H161"/>
    <mergeCell ref="I161:J161"/>
    <mergeCell ref="G156:H156"/>
    <mergeCell ref="I156:J156"/>
    <mergeCell ref="G157:H157"/>
    <mergeCell ref="I157:J157"/>
    <mergeCell ref="G158:H158"/>
    <mergeCell ref="I158:J158"/>
    <mergeCell ref="G153:H153"/>
    <mergeCell ref="I153:J153"/>
    <mergeCell ref="G154:H154"/>
    <mergeCell ref="I154:J154"/>
    <mergeCell ref="G155:H155"/>
    <mergeCell ref="I155:J155"/>
    <mergeCell ref="G150:H150"/>
    <mergeCell ref="I150:J150"/>
    <mergeCell ref="G151:H151"/>
    <mergeCell ref="I151:J151"/>
    <mergeCell ref="G152:H152"/>
    <mergeCell ref="I152:J152"/>
    <mergeCell ref="G147:H147"/>
    <mergeCell ref="I147:J147"/>
    <mergeCell ref="G148:H148"/>
    <mergeCell ref="I148:J148"/>
    <mergeCell ref="G149:H149"/>
    <mergeCell ref="I149:J149"/>
    <mergeCell ref="G144:H144"/>
    <mergeCell ref="I144:J144"/>
    <mergeCell ref="G145:H145"/>
    <mergeCell ref="I145:J145"/>
    <mergeCell ref="G146:H146"/>
    <mergeCell ref="I146:J146"/>
    <mergeCell ref="G141:H141"/>
    <mergeCell ref="I141:J141"/>
    <mergeCell ref="G142:H142"/>
    <mergeCell ref="I142:J142"/>
    <mergeCell ref="G143:H143"/>
    <mergeCell ref="I143:J143"/>
    <mergeCell ref="G138:H138"/>
    <mergeCell ref="I138:J138"/>
    <mergeCell ref="G139:H139"/>
    <mergeCell ref="I139:J139"/>
    <mergeCell ref="G140:H140"/>
    <mergeCell ref="I140:J140"/>
    <mergeCell ref="G135:H135"/>
    <mergeCell ref="I135:J135"/>
    <mergeCell ref="G136:H136"/>
    <mergeCell ref="I136:J136"/>
    <mergeCell ref="G137:H137"/>
    <mergeCell ref="I137:J137"/>
    <mergeCell ref="G132:H132"/>
    <mergeCell ref="I132:J132"/>
    <mergeCell ref="G133:H133"/>
    <mergeCell ref="I133:J133"/>
    <mergeCell ref="G134:H134"/>
    <mergeCell ref="I134:J134"/>
    <mergeCell ref="G129:H129"/>
    <mergeCell ref="I129:J129"/>
    <mergeCell ref="G130:H130"/>
    <mergeCell ref="I130:J130"/>
    <mergeCell ref="G131:H131"/>
    <mergeCell ref="I131:J131"/>
    <mergeCell ref="G126:H126"/>
    <mergeCell ref="I126:J126"/>
    <mergeCell ref="G127:H127"/>
    <mergeCell ref="I127:J127"/>
    <mergeCell ref="G128:H128"/>
    <mergeCell ref="I128:J128"/>
    <mergeCell ref="G123:H123"/>
    <mergeCell ref="I123:J123"/>
    <mergeCell ref="G124:H124"/>
    <mergeCell ref="I124:J124"/>
    <mergeCell ref="G125:H125"/>
    <mergeCell ref="I125:J125"/>
    <mergeCell ref="G120:H120"/>
    <mergeCell ref="I120:J120"/>
    <mergeCell ref="G121:H121"/>
    <mergeCell ref="I121:J121"/>
    <mergeCell ref="G122:H122"/>
    <mergeCell ref="I122:J122"/>
    <mergeCell ref="G117:H117"/>
    <mergeCell ref="I117:J117"/>
    <mergeCell ref="G118:H118"/>
    <mergeCell ref="I118:J118"/>
    <mergeCell ref="G119:H119"/>
    <mergeCell ref="I119:J119"/>
    <mergeCell ref="G114:H114"/>
    <mergeCell ref="I114:J114"/>
    <mergeCell ref="G115:H115"/>
    <mergeCell ref="I115:J115"/>
    <mergeCell ref="G116:H116"/>
    <mergeCell ref="I116:J116"/>
    <mergeCell ref="G111:H111"/>
    <mergeCell ref="I111:J111"/>
    <mergeCell ref="G112:H112"/>
    <mergeCell ref="I112:J112"/>
    <mergeCell ref="G113:H113"/>
    <mergeCell ref="I113:J113"/>
    <mergeCell ref="G108:H108"/>
    <mergeCell ref="I108:J108"/>
    <mergeCell ref="G109:H109"/>
    <mergeCell ref="I109:J109"/>
    <mergeCell ref="G110:H110"/>
    <mergeCell ref="I110:J110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99:H99"/>
    <mergeCell ref="I99:J99"/>
    <mergeCell ref="G100:H100"/>
    <mergeCell ref="I100:J100"/>
    <mergeCell ref="G101:H101"/>
    <mergeCell ref="I101:J101"/>
    <mergeCell ref="G96:H96"/>
    <mergeCell ref="I96:J96"/>
    <mergeCell ref="G97:H97"/>
    <mergeCell ref="I97:J97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81:H81"/>
    <mergeCell ref="I81:J81"/>
    <mergeCell ref="G82:H82"/>
    <mergeCell ref="I82:J82"/>
    <mergeCell ref="G83:H83"/>
    <mergeCell ref="I83:J83"/>
    <mergeCell ref="G78:H78"/>
    <mergeCell ref="I78:J78"/>
    <mergeCell ref="G79:H79"/>
    <mergeCell ref="I79:J79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63:H63"/>
    <mergeCell ref="I63:J63"/>
    <mergeCell ref="G64:H64"/>
    <mergeCell ref="I64:J64"/>
    <mergeCell ref="G65:H65"/>
    <mergeCell ref="I65:J65"/>
    <mergeCell ref="G60:H60"/>
    <mergeCell ref="I60:J60"/>
    <mergeCell ref="G61:H61"/>
    <mergeCell ref="I61:J61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45:H45"/>
    <mergeCell ref="I45:J45"/>
    <mergeCell ref="G46:H46"/>
    <mergeCell ref="I46:J46"/>
    <mergeCell ref="G47:H47"/>
    <mergeCell ref="I47:J47"/>
    <mergeCell ref="G42:H42"/>
    <mergeCell ref="I42:J42"/>
    <mergeCell ref="G43:H43"/>
    <mergeCell ref="I43:J43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27:H27"/>
    <mergeCell ref="I27:J27"/>
    <mergeCell ref="G28:H28"/>
    <mergeCell ref="I28:J28"/>
    <mergeCell ref="G29:H29"/>
    <mergeCell ref="I29:J29"/>
    <mergeCell ref="G24:H24"/>
    <mergeCell ref="I24:J24"/>
    <mergeCell ref="G25:H25"/>
    <mergeCell ref="I25:J25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9:H9"/>
    <mergeCell ref="I9:J9"/>
    <mergeCell ref="G10:H10"/>
    <mergeCell ref="I10:J10"/>
    <mergeCell ref="G11:H11"/>
    <mergeCell ref="I11:J1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4C940-02ED-49BB-9E59-75C484414FA8}">
  <dimension ref="G1:J259"/>
  <sheetViews>
    <sheetView workbookViewId="0">
      <selection activeCell="G9" sqref="G9:H9"/>
    </sheetView>
  </sheetViews>
  <sheetFormatPr defaultRowHeight="13.2" x14ac:dyDescent="0.25"/>
  <cols>
    <col min="1" max="5" width="2.6640625" customWidth="1"/>
    <col min="8" max="8" width="41.109375" customWidth="1"/>
    <col min="9" max="9" width="25.5546875" customWidth="1"/>
    <col min="10" max="10" width="39.109375" customWidth="1"/>
  </cols>
  <sheetData>
    <row r="1" spans="7:10" ht="8.25" customHeight="1" x14ac:dyDescent="0.25"/>
    <row r="2" spans="7:10" ht="8.25" customHeight="1" x14ac:dyDescent="0.25"/>
    <row r="3" spans="7:10" ht="8.25" customHeight="1" x14ac:dyDescent="0.25"/>
    <row r="4" spans="7:10" ht="8.25" customHeight="1" x14ac:dyDescent="0.25"/>
    <row r="5" spans="7:10" ht="8.25" customHeight="1" x14ac:dyDescent="0.25"/>
    <row r="6" spans="7:10" ht="23.25" customHeight="1" x14ac:dyDescent="0.25">
      <c r="G6" s="237" t="s">
        <v>399</v>
      </c>
    </row>
    <row r="8" spans="7:10" ht="23.25" customHeight="1" thickBot="1" x14ac:dyDescent="0.3">
      <c r="G8" s="237" t="str">
        <f>"OBDOBJE: avgust " &amp; 'OSNOVNA PLAČA'!D5</f>
        <v>OBDOBJE: avgust 2024</v>
      </c>
    </row>
    <row r="9" spans="7:10" ht="23.25" customHeight="1" thickBot="1" x14ac:dyDescent="0.3">
      <c r="G9" s="425" t="s">
        <v>2</v>
      </c>
      <c r="H9" s="426"/>
      <c r="I9" s="426" t="s">
        <v>400</v>
      </c>
      <c r="J9" s="427"/>
    </row>
    <row r="10" spans="7:10" ht="23.25" customHeight="1" x14ac:dyDescent="0.25">
      <c r="G10" s="428" t="str">
        <f>+IF(LEN('OSNOVNA PLAČA'!B10)&gt;0,'OSNOVNA PLAČA'!B10,"")</f>
        <v>A1</v>
      </c>
      <c r="H10" s="429"/>
      <c r="I10" s="429">
        <f ca="1">IF(LEN('8'!B16)&gt;0,'8'!L16,"")</f>
        <v>2</v>
      </c>
      <c r="J10" s="430"/>
    </row>
    <row r="11" spans="7:10" ht="23.25" customHeight="1" x14ac:dyDescent="0.25">
      <c r="G11" s="422" t="str">
        <f>+IF(LEN('OSNOVNA PLAČA'!B11)&gt;0,'OSNOVNA PLAČA'!B11,"")</f>
        <v>A2</v>
      </c>
      <c r="H11" s="423"/>
      <c r="I11" s="423">
        <f ca="1">IF(LEN('8'!B17)&gt;0,'8'!L17,"")</f>
        <v>0</v>
      </c>
      <c r="J11" s="424"/>
    </row>
    <row r="12" spans="7:10" ht="23.25" customHeight="1" x14ac:dyDescent="0.25">
      <c r="G12" s="422" t="str">
        <f>+IF(LEN('OSNOVNA PLAČA'!B12)&gt;0,'OSNOVNA PLAČA'!B12,"")</f>
        <v>A3</v>
      </c>
      <c r="H12" s="423"/>
      <c r="I12" s="423">
        <f ca="1">IF(LEN('8'!B18)&gt;0,'8'!L18,"")</f>
        <v>2</v>
      </c>
      <c r="J12" s="424"/>
    </row>
    <row r="13" spans="7:10" ht="23.25" customHeight="1" x14ac:dyDescent="0.25">
      <c r="G13" s="422" t="str">
        <f>+IF(LEN('OSNOVNA PLAČA'!B13)&gt;0,'OSNOVNA PLAČA'!B13,"")</f>
        <v>A4</v>
      </c>
      <c r="H13" s="423"/>
      <c r="I13" s="423">
        <f ca="1">IF(LEN('8'!B19)&gt;0,'8'!L19,"")</f>
        <v>0</v>
      </c>
      <c r="J13" s="424"/>
    </row>
    <row r="14" spans="7:10" ht="23.25" customHeight="1" x14ac:dyDescent="0.25">
      <c r="G14" s="422" t="str">
        <f>+IF(LEN('OSNOVNA PLAČA'!B14)&gt;0,'OSNOVNA PLAČA'!B14,"")</f>
        <v>A5</v>
      </c>
      <c r="H14" s="423"/>
      <c r="I14" s="423">
        <f ca="1">IF(LEN('8'!B20)&gt;0,'8'!L20,"")</f>
        <v>0</v>
      </c>
      <c r="J14" s="424"/>
    </row>
    <row r="15" spans="7:10" ht="23.25" customHeight="1" x14ac:dyDescent="0.25">
      <c r="G15" s="422" t="str">
        <f>+IF(LEN('OSNOVNA PLAČA'!B15)&gt;0,'OSNOVNA PLAČA'!B15,"")</f>
        <v>A6</v>
      </c>
      <c r="H15" s="423"/>
      <c r="I15" s="423">
        <f ca="1">IF(LEN('8'!B21)&gt;0,'8'!L21,"")</f>
        <v>0</v>
      </c>
      <c r="J15" s="424"/>
    </row>
    <row r="16" spans="7:10" ht="23.25" customHeight="1" x14ac:dyDescent="0.25">
      <c r="G16" s="422" t="str">
        <f>+IF(LEN('OSNOVNA PLAČA'!B16)&gt;0,'OSNOVNA PLAČA'!B16,"")</f>
        <v>A7</v>
      </c>
      <c r="H16" s="423"/>
      <c r="I16" s="423">
        <f ca="1">IF(LEN('8'!B22)&gt;0,'8'!L22,"")</f>
        <v>0</v>
      </c>
      <c r="J16" s="424"/>
    </row>
    <row r="17" spans="7:10" ht="23.25" customHeight="1" x14ac:dyDescent="0.25">
      <c r="G17" s="422" t="str">
        <f>+IF(LEN('OSNOVNA PLAČA'!B17)&gt;0,'OSNOVNA PLAČA'!B17,"")</f>
        <v>A8</v>
      </c>
      <c r="H17" s="423"/>
      <c r="I17" s="423">
        <f ca="1">IF(LEN('8'!B23)&gt;0,'8'!L23,"")</f>
        <v>0</v>
      </c>
      <c r="J17" s="424"/>
    </row>
    <row r="18" spans="7:10" ht="23.25" customHeight="1" x14ac:dyDescent="0.25">
      <c r="G18" s="422" t="str">
        <f>+IF(LEN('OSNOVNA PLAČA'!B18)&gt;0,'OSNOVNA PLAČA'!B18,"")</f>
        <v>A9</v>
      </c>
      <c r="H18" s="423"/>
      <c r="I18" s="423">
        <f ca="1">IF(LEN('8'!B24)&gt;0,'8'!L24,"")</f>
        <v>0</v>
      </c>
      <c r="J18" s="424"/>
    </row>
    <row r="19" spans="7:10" ht="23.25" customHeight="1" x14ac:dyDescent="0.25">
      <c r="G19" s="422" t="str">
        <f>+IF(LEN('OSNOVNA PLAČA'!B19)&gt;0,'OSNOVNA PLAČA'!B19,"")</f>
        <v>A10</v>
      </c>
      <c r="H19" s="423"/>
      <c r="I19" s="423">
        <f ca="1">IF(LEN('8'!B25)&gt;0,'8'!L25,"")</f>
        <v>0</v>
      </c>
      <c r="J19" s="424"/>
    </row>
    <row r="20" spans="7:10" ht="23.25" customHeight="1" x14ac:dyDescent="0.25">
      <c r="G20" s="422" t="str">
        <f>+IF(LEN('OSNOVNA PLAČA'!B20)&gt;0,'OSNOVNA PLAČA'!B20,"")</f>
        <v>A11</v>
      </c>
      <c r="H20" s="423"/>
      <c r="I20" s="423">
        <f ca="1">IF(LEN('8'!B26)&gt;0,'8'!L26,"")</f>
        <v>0</v>
      </c>
      <c r="J20" s="424"/>
    </row>
    <row r="21" spans="7:10" ht="23.25" customHeight="1" x14ac:dyDescent="0.25">
      <c r="G21" s="422" t="str">
        <f>+IF(LEN('OSNOVNA PLAČA'!B21)&gt;0,'OSNOVNA PLAČA'!B21,"")</f>
        <v>A12</v>
      </c>
      <c r="H21" s="423"/>
      <c r="I21" s="423">
        <f ca="1">IF(LEN('8'!B27)&gt;0,'8'!L27,"")</f>
        <v>0</v>
      </c>
      <c r="J21" s="424"/>
    </row>
    <row r="22" spans="7:10" ht="23.25" customHeight="1" x14ac:dyDescent="0.25">
      <c r="G22" s="422" t="str">
        <f>+IF(LEN('OSNOVNA PLAČA'!B22)&gt;0,'OSNOVNA PLAČA'!B22,"")</f>
        <v>A13</v>
      </c>
      <c r="H22" s="423"/>
      <c r="I22" s="423">
        <f ca="1">IF(LEN('8'!B28)&gt;0,'8'!L28,"")</f>
        <v>0</v>
      </c>
      <c r="J22" s="424"/>
    </row>
    <row r="23" spans="7:10" ht="23.25" customHeight="1" x14ac:dyDescent="0.25">
      <c r="G23" s="422" t="str">
        <f>+IF(LEN('OSNOVNA PLAČA'!B23)&gt;0,'OSNOVNA PLAČA'!B23,"")</f>
        <v>A14</v>
      </c>
      <c r="H23" s="423"/>
      <c r="I23" s="423">
        <f ca="1">IF(LEN('8'!B29)&gt;0,'8'!L29,"")</f>
        <v>0</v>
      </c>
      <c r="J23" s="424"/>
    </row>
    <row r="24" spans="7:10" ht="23.25" customHeight="1" x14ac:dyDescent="0.25">
      <c r="G24" s="422" t="str">
        <f>+IF(LEN('OSNOVNA PLAČA'!B24)&gt;0,'OSNOVNA PLAČA'!B24,"")</f>
        <v>A15</v>
      </c>
      <c r="H24" s="423"/>
      <c r="I24" s="423">
        <f ca="1">IF(LEN('8'!B30)&gt;0,'8'!L30,"")</f>
        <v>0</v>
      </c>
      <c r="J24" s="424"/>
    </row>
    <row r="25" spans="7:10" ht="23.25" customHeight="1" x14ac:dyDescent="0.25">
      <c r="G25" s="422" t="str">
        <f>+IF(LEN('OSNOVNA PLAČA'!B25)&gt;0,'OSNOVNA PLAČA'!B25,"")</f>
        <v>A16</v>
      </c>
      <c r="H25" s="423"/>
      <c r="I25" s="423">
        <f ca="1">IF(LEN('8'!B31)&gt;0,'8'!L31,"")</f>
        <v>0</v>
      </c>
      <c r="J25" s="424"/>
    </row>
    <row r="26" spans="7:10" ht="23.25" customHeight="1" x14ac:dyDescent="0.25">
      <c r="G26" s="422" t="str">
        <f>+IF(LEN('OSNOVNA PLAČA'!B26)&gt;0,'OSNOVNA PLAČA'!B26,"")</f>
        <v>A17</v>
      </c>
      <c r="H26" s="423"/>
      <c r="I26" s="423">
        <f ca="1">IF(LEN('8'!B32)&gt;0,'8'!L32,"")</f>
        <v>0</v>
      </c>
      <c r="J26" s="424"/>
    </row>
    <row r="27" spans="7:10" ht="23.25" customHeight="1" x14ac:dyDescent="0.25">
      <c r="G27" s="422" t="str">
        <f>+IF(LEN('OSNOVNA PLAČA'!B27)&gt;0,'OSNOVNA PLAČA'!B27,"")</f>
        <v>A18</v>
      </c>
      <c r="H27" s="423"/>
      <c r="I27" s="423">
        <f ca="1">IF(LEN('8'!B33)&gt;0,'8'!L33,"")</f>
        <v>0</v>
      </c>
      <c r="J27" s="424"/>
    </row>
    <row r="28" spans="7:10" ht="23.25" customHeight="1" x14ac:dyDescent="0.25">
      <c r="G28" s="422" t="str">
        <f>+IF(LEN('OSNOVNA PLAČA'!B28)&gt;0,'OSNOVNA PLAČA'!B28,"")</f>
        <v>A19</v>
      </c>
      <c r="H28" s="423"/>
      <c r="I28" s="423">
        <f ca="1">IF(LEN('8'!B34)&gt;0,'8'!L34,"")</f>
        <v>0</v>
      </c>
      <c r="J28" s="424"/>
    </row>
    <row r="29" spans="7:10" ht="23.25" customHeight="1" x14ac:dyDescent="0.25">
      <c r="G29" s="422" t="str">
        <f>+IF(LEN('OSNOVNA PLAČA'!B29)&gt;0,'OSNOVNA PLAČA'!B29,"")</f>
        <v>A20</v>
      </c>
      <c r="H29" s="423"/>
      <c r="I29" s="423">
        <f ca="1">IF(LEN('8'!B35)&gt;0,'8'!L35,"")</f>
        <v>0</v>
      </c>
      <c r="J29" s="424"/>
    </row>
    <row r="30" spans="7:10" ht="23.25" customHeight="1" x14ac:dyDescent="0.25">
      <c r="G30" s="422" t="str">
        <f>+IF(LEN('OSNOVNA PLAČA'!B30)&gt;0,'OSNOVNA PLAČA'!B30,"")</f>
        <v>A21</v>
      </c>
      <c r="H30" s="423"/>
      <c r="I30" s="423">
        <f ca="1">IF(LEN('8'!B36)&gt;0,'8'!L36,"")</f>
        <v>0</v>
      </c>
      <c r="J30" s="424"/>
    </row>
    <row r="31" spans="7:10" ht="23.25" customHeight="1" x14ac:dyDescent="0.25">
      <c r="G31" s="422" t="str">
        <f>+IF(LEN('OSNOVNA PLAČA'!B31)&gt;0,'OSNOVNA PLAČA'!B31,"")</f>
        <v>A22</v>
      </c>
      <c r="H31" s="423"/>
      <c r="I31" s="423">
        <f ca="1">IF(LEN('8'!B37)&gt;0,'8'!L37,"")</f>
        <v>0</v>
      </c>
      <c r="J31" s="424"/>
    </row>
    <row r="32" spans="7:10" ht="23.25" customHeight="1" x14ac:dyDescent="0.25">
      <c r="G32" s="422" t="str">
        <f>+IF(LEN('OSNOVNA PLAČA'!B32)&gt;0,'OSNOVNA PLAČA'!B32,"")</f>
        <v>A23</v>
      </c>
      <c r="H32" s="423"/>
      <c r="I32" s="423">
        <f ca="1">IF(LEN('8'!B38)&gt;0,'8'!L38,"")</f>
        <v>0</v>
      </c>
      <c r="J32" s="424"/>
    </row>
    <row r="33" spans="7:10" ht="23.25" customHeight="1" x14ac:dyDescent="0.25">
      <c r="G33" s="422" t="str">
        <f>+IF(LEN('OSNOVNA PLAČA'!B33)&gt;0,'OSNOVNA PLAČA'!B33,"")</f>
        <v>A24</v>
      </c>
      <c r="H33" s="423"/>
      <c r="I33" s="423">
        <f ca="1">IF(LEN('8'!B39)&gt;0,'8'!L39,"")</f>
        <v>0</v>
      </c>
      <c r="J33" s="424"/>
    </row>
    <row r="34" spans="7:10" ht="23.25" customHeight="1" x14ac:dyDescent="0.25">
      <c r="G34" s="422" t="str">
        <f>+IF(LEN('OSNOVNA PLAČA'!B34)&gt;0,'OSNOVNA PLAČA'!B34,"")</f>
        <v>A25</v>
      </c>
      <c r="H34" s="423"/>
      <c r="I34" s="423">
        <f ca="1">IF(LEN('8'!B40)&gt;0,'8'!L40,"")</f>
        <v>0</v>
      </c>
      <c r="J34" s="424"/>
    </row>
    <row r="35" spans="7:10" ht="23.25" customHeight="1" x14ac:dyDescent="0.25">
      <c r="G35" s="422" t="str">
        <f>+IF(LEN('OSNOVNA PLAČA'!B35)&gt;0,'OSNOVNA PLAČA'!B35,"")</f>
        <v>A26</v>
      </c>
      <c r="H35" s="423"/>
      <c r="I35" s="423">
        <f ca="1">IF(LEN('8'!B41)&gt;0,'8'!L41,"")</f>
        <v>0</v>
      </c>
      <c r="J35" s="424"/>
    </row>
    <row r="36" spans="7:10" ht="23.25" customHeight="1" x14ac:dyDescent="0.25">
      <c r="G36" s="422" t="str">
        <f>+IF(LEN('OSNOVNA PLAČA'!B36)&gt;0,'OSNOVNA PLAČA'!B36,"")</f>
        <v>A27</v>
      </c>
      <c r="H36" s="423"/>
      <c r="I36" s="423">
        <f ca="1">IF(LEN('8'!B42)&gt;0,'8'!L42,"")</f>
        <v>0</v>
      </c>
      <c r="J36" s="424"/>
    </row>
    <row r="37" spans="7:10" ht="23.25" customHeight="1" x14ac:dyDescent="0.25">
      <c r="G37" s="422" t="str">
        <f>+IF(LEN('OSNOVNA PLAČA'!B37)&gt;0,'OSNOVNA PLAČA'!B37,"")</f>
        <v>A28</v>
      </c>
      <c r="H37" s="423"/>
      <c r="I37" s="423">
        <f ca="1">IF(LEN('8'!B43)&gt;0,'8'!L43,"")</f>
        <v>0</v>
      </c>
      <c r="J37" s="424"/>
    </row>
    <row r="38" spans="7:10" ht="23.25" customHeight="1" x14ac:dyDescent="0.25">
      <c r="G38" s="422" t="str">
        <f>+IF(LEN('OSNOVNA PLAČA'!B38)&gt;0,'OSNOVNA PLAČA'!B38,"")</f>
        <v>A29</v>
      </c>
      <c r="H38" s="423"/>
      <c r="I38" s="423">
        <f ca="1">IF(LEN('8'!B44)&gt;0,'8'!L44,"")</f>
        <v>0</v>
      </c>
      <c r="J38" s="424"/>
    </row>
    <row r="39" spans="7:10" ht="23.25" customHeight="1" x14ac:dyDescent="0.25">
      <c r="G39" s="422" t="str">
        <f>+IF(LEN('OSNOVNA PLAČA'!B39)&gt;0,'OSNOVNA PLAČA'!B39,"")</f>
        <v>A30</v>
      </c>
      <c r="H39" s="423"/>
      <c r="I39" s="423">
        <f ca="1">IF(LEN('8'!B45)&gt;0,'8'!L45,"")</f>
        <v>0</v>
      </c>
      <c r="J39" s="424"/>
    </row>
    <row r="40" spans="7:10" ht="23.25" customHeight="1" x14ac:dyDescent="0.25">
      <c r="G40" s="422" t="str">
        <f>+IF(LEN('OSNOVNA PLAČA'!B40)&gt;0,'OSNOVNA PLAČA'!B40,"")</f>
        <v>A31</v>
      </c>
      <c r="H40" s="423"/>
      <c r="I40" s="423">
        <f ca="1">IF(LEN('8'!B46)&gt;0,'8'!L46,"")</f>
        <v>0</v>
      </c>
      <c r="J40" s="424"/>
    </row>
    <row r="41" spans="7:10" ht="23.25" customHeight="1" x14ac:dyDescent="0.25">
      <c r="G41" s="422" t="str">
        <f>+IF(LEN('OSNOVNA PLAČA'!B41)&gt;0,'OSNOVNA PLAČA'!B41,"")</f>
        <v>A32</v>
      </c>
      <c r="H41" s="423"/>
      <c r="I41" s="423">
        <f ca="1">IF(LEN('8'!B47)&gt;0,'8'!L47,"")</f>
        <v>0</v>
      </c>
      <c r="J41" s="424"/>
    </row>
    <row r="42" spans="7:10" ht="23.25" customHeight="1" x14ac:dyDescent="0.25">
      <c r="G42" s="422" t="str">
        <f>+IF(LEN('OSNOVNA PLAČA'!B42)&gt;0,'OSNOVNA PLAČA'!B42,"")</f>
        <v>A33</v>
      </c>
      <c r="H42" s="423"/>
      <c r="I42" s="423">
        <f ca="1">IF(LEN('8'!B48)&gt;0,'8'!L48,"")</f>
        <v>0</v>
      </c>
      <c r="J42" s="424"/>
    </row>
    <row r="43" spans="7:10" ht="23.25" customHeight="1" x14ac:dyDescent="0.25">
      <c r="G43" s="422" t="str">
        <f>+IF(LEN('OSNOVNA PLAČA'!B43)&gt;0,'OSNOVNA PLAČA'!B43,"")</f>
        <v>A34</v>
      </c>
      <c r="H43" s="423"/>
      <c r="I43" s="423">
        <f ca="1">IF(LEN('8'!B49)&gt;0,'8'!L49,"")</f>
        <v>0</v>
      </c>
      <c r="J43" s="424"/>
    </row>
    <row r="44" spans="7:10" ht="23.25" customHeight="1" x14ac:dyDescent="0.25">
      <c r="G44" s="422" t="str">
        <f>+IF(LEN('OSNOVNA PLAČA'!B44)&gt;0,'OSNOVNA PLAČA'!B44,"")</f>
        <v>A35</v>
      </c>
      <c r="H44" s="423"/>
      <c r="I44" s="423">
        <f ca="1">IF(LEN('8'!B50)&gt;0,'8'!L50,"")</f>
        <v>0</v>
      </c>
      <c r="J44" s="424"/>
    </row>
    <row r="45" spans="7:10" ht="23.25" customHeight="1" x14ac:dyDescent="0.25">
      <c r="G45" s="422" t="str">
        <f>+IF(LEN('OSNOVNA PLAČA'!B45)&gt;0,'OSNOVNA PLAČA'!B45,"")</f>
        <v>A36</v>
      </c>
      <c r="H45" s="423"/>
      <c r="I45" s="423">
        <f ca="1">IF(LEN('8'!B51)&gt;0,'8'!L51,"")</f>
        <v>0</v>
      </c>
      <c r="J45" s="424"/>
    </row>
    <row r="46" spans="7:10" ht="23.25" customHeight="1" x14ac:dyDescent="0.25">
      <c r="G46" s="422" t="str">
        <f>+IF(LEN('OSNOVNA PLAČA'!B46)&gt;0,'OSNOVNA PLAČA'!B46,"")</f>
        <v>A37</v>
      </c>
      <c r="H46" s="423"/>
      <c r="I46" s="423">
        <f ca="1">IF(LEN('8'!B52)&gt;0,'8'!L52,"")</f>
        <v>0</v>
      </c>
      <c r="J46" s="424"/>
    </row>
    <row r="47" spans="7:10" ht="23.25" customHeight="1" x14ac:dyDescent="0.25">
      <c r="G47" s="422" t="str">
        <f>+IF(LEN('OSNOVNA PLAČA'!B47)&gt;0,'OSNOVNA PLAČA'!B47,"")</f>
        <v>A38</v>
      </c>
      <c r="H47" s="423"/>
      <c r="I47" s="423">
        <f ca="1">IF(LEN('8'!B53)&gt;0,'8'!L53,"")</f>
        <v>0</v>
      </c>
      <c r="J47" s="424"/>
    </row>
    <row r="48" spans="7:10" ht="23.25" customHeight="1" x14ac:dyDescent="0.25">
      <c r="G48" s="422" t="str">
        <f>+IF(LEN('OSNOVNA PLAČA'!B48)&gt;0,'OSNOVNA PLAČA'!B48,"")</f>
        <v>A39</v>
      </c>
      <c r="H48" s="423"/>
      <c r="I48" s="423">
        <f ca="1">IF(LEN('8'!B54)&gt;0,'8'!L54,"")</f>
        <v>0</v>
      </c>
      <c r="J48" s="424"/>
    </row>
    <row r="49" spans="7:10" ht="23.25" customHeight="1" x14ac:dyDescent="0.25">
      <c r="G49" s="422" t="str">
        <f>+IF(LEN('OSNOVNA PLAČA'!B49)&gt;0,'OSNOVNA PLAČA'!B49,"")</f>
        <v>A40</v>
      </c>
      <c r="H49" s="423"/>
      <c r="I49" s="423">
        <f ca="1">IF(LEN('8'!B55)&gt;0,'8'!L55,"")</f>
        <v>0</v>
      </c>
      <c r="J49" s="424"/>
    </row>
    <row r="50" spans="7:10" ht="23.25" customHeight="1" x14ac:dyDescent="0.25">
      <c r="G50" s="422" t="str">
        <f>+IF(LEN('OSNOVNA PLAČA'!B50)&gt;0,'OSNOVNA PLAČA'!B50,"")</f>
        <v>A41</v>
      </c>
      <c r="H50" s="423"/>
      <c r="I50" s="423">
        <f ca="1">IF(LEN('8'!B56)&gt;0,'8'!L56,"")</f>
        <v>0</v>
      </c>
      <c r="J50" s="424"/>
    </row>
    <row r="51" spans="7:10" ht="23.25" customHeight="1" x14ac:dyDescent="0.25">
      <c r="G51" s="422" t="str">
        <f>+IF(LEN('OSNOVNA PLAČA'!B51)&gt;0,'OSNOVNA PLAČA'!B51,"")</f>
        <v>A42</v>
      </c>
      <c r="H51" s="423"/>
      <c r="I51" s="423">
        <f ca="1">IF(LEN('8'!B57)&gt;0,'8'!L57,"")</f>
        <v>0</v>
      </c>
      <c r="J51" s="424"/>
    </row>
    <row r="52" spans="7:10" ht="23.25" customHeight="1" x14ac:dyDescent="0.25">
      <c r="G52" s="422" t="str">
        <f>+IF(LEN('OSNOVNA PLAČA'!B52)&gt;0,'OSNOVNA PLAČA'!B52,"")</f>
        <v>A43</v>
      </c>
      <c r="H52" s="423"/>
      <c r="I52" s="423">
        <f ca="1">IF(LEN('8'!B58)&gt;0,'8'!L58,"")</f>
        <v>0</v>
      </c>
      <c r="J52" s="424"/>
    </row>
    <row r="53" spans="7:10" ht="23.25" customHeight="1" x14ac:dyDescent="0.25">
      <c r="G53" s="422" t="str">
        <f>+IF(LEN('OSNOVNA PLAČA'!B53)&gt;0,'OSNOVNA PLAČA'!B53,"")</f>
        <v>A44</v>
      </c>
      <c r="H53" s="423"/>
      <c r="I53" s="423">
        <f ca="1">IF(LEN('8'!B59)&gt;0,'8'!L59,"")</f>
        <v>0</v>
      </c>
      <c r="J53" s="424"/>
    </row>
    <row r="54" spans="7:10" ht="23.25" customHeight="1" x14ac:dyDescent="0.25">
      <c r="G54" s="422" t="str">
        <f>+IF(LEN('OSNOVNA PLAČA'!B54)&gt;0,'OSNOVNA PLAČA'!B54,"")</f>
        <v>A45</v>
      </c>
      <c r="H54" s="423"/>
      <c r="I54" s="423">
        <f ca="1">IF(LEN('8'!B60)&gt;0,'8'!L60,"")</f>
        <v>0</v>
      </c>
      <c r="J54" s="424"/>
    </row>
    <row r="55" spans="7:10" ht="23.25" customHeight="1" x14ac:dyDescent="0.25">
      <c r="G55" s="422" t="str">
        <f>+IF(LEN('OSNOVNA PLAČA'!B55)&gt;0,'OSNOVNA PLAČA'!B55,"")</f>
        <v>A46</v>
      </c>
      <c r="H55" s="423"/>
      <c r="I55" s="423">
        <f ca="1">IF(LEN('8'!B61)&gt;0,'8'!L61,"")</f>
        <v>0</v>
      </c>
      <c r="J55" s="424"/>
    </row>
    <row r="56" spans="7:10" ht="23.25" customHeight="1" x14ac:dyDescent="0.25">
      <c r="G56" s="422" t="str">
        <f>+IF(LEN('OSNOVNA PLAČA'!B56)&gt;0,'OSNOVNA PLAČA'!B56,"")</f>
        <v>A47</v>
      </c>
      <c r="H56" s="423"/>
      <c r="I56" s="423">
        <f ca="1">IF(LEN('8'!B62)&gt;0,'8'!L62,"")</f>
        <v>0</v>
      </c>
      <c r="J56" s="424"/>
    </row>
    <row r="57" spans="7:10" ht="23.25" customHeight="1" x14ac:dyDescent="0.25">
      <c r="G57" s="422" t="str">
        <f>+IF(LEN('OSNOVNA PLAČA'!B57)&gt;0,'OSNOVNA PLAČA'!B57,"")</f>
        <v>A48</v>
      </c>
      <c r="H57" s="423"/>
      <c r="I57" s="423">
        <f ca="1">IF(LEN('8'!B63)&gt;0,'8'!L63,"")</f>
        <v>0</v>
      </c>
      <c r="J57" s="424"/>
    </row>
    <row r="58" spans="7:10" ht="23.25" customHeight="1" x14ac:dyDescent="0.25">
      <c r="G58" s="422" t="str">
        <f>+IF(LEN('OSNOVNA PLAČA'!B58)&gt;0,'OSNOVNA PLAČA'!B58,"")</f>
        <v>A49</v>
      </c>
      <c r="H58" s="423"/>
      <c r="I58" s="423">
        <f ca="1">IF(LEN('8'!B64)&gt;0,'8'!L64,"")</f>
        <v>0</v>
      </c>
      <c r="J58" s="424"/>
    </row>
    <row r="59" spans="7:10" ht="23.25" customHeight="1" x14ac:dyDescent="0.25">
      <c r="G59" s="422" t="str">
        <f>+IF(LEN('OSNOVNA PLAČA'!B59)&gt;0,'OSNOVNA PLAČA'!B59,"")</f>
        <v>A50</v>
      </c>
      <c r="H59" s="423"/>
      <c r="I59" s="423">
        <f ca="1">IF(LEN('8'!B65)&gt;0,'8'!L65,"")</f>
        <v>0</v>
      </c>
      <c r="J59" s="424"/>
    </row>
    <row r="60" spans="7:10" ht="23.25" customHeight="1" x14ac:dyDescent="0.25">
      <c r="G60" s="422" t="str">
        <f>+IF(LEN('OSNOVNA PLAČA'!B60)&gt;0,'OSNOVNA PLAČA'!B60,"")</f>
        <v>A51</v>
      </c>
      <c r="H60" s="423"/>
      <c r="I60" s="423">
        <f ca="1">IF(LEN('8'!B66)&gt;0,'8'!L66,"")</f>
        <v>0</v>
      </c>
      <c r="J60" s="424"/>
    </row>
    <row r="61" spans="7:10" ht="23.25" customHeight="1" x14ac:dyDescent="0.25">
      <c r="G61" s="422" t="str">
        <f>+IF(LEN('OSNOVNA PLAČA'!B61)&gt;0,'OSNOVNA PLAČA'!B61,"")</f>
        <v>A52</v>
      </c>
      <c r="H61" s="423"/>
      <c r="I61" s="423">
        <f ca="1">IF(LEN('8'!B67)&gt;0,'8'!L67,"")</f>
        <v>0</v>
      </c>
      <c r="J61" s="424"/>
    </row>
    <row r="62" spans="7:10" ht="23.25" customHeight="1" x14ac:dyDescent="0.25">
      <c r="G62" s="422" t="str">
        <f>+IF(LEN('OSNOVNA PLAČA'!B62)&gt;0,'OSNOVNA PLAČA'!B62,"")</f>
        <v>A53</v>
      </c>
      <c r="H62" s="423"/>
      <c r="I62" s="423">
        <f ca="1">IF(LEN('8'!B68)&gt;0,'8'!L68,"")</f>
        <v>0</v>
      </c>
      <c r="J62" s="424"/>
    </row>
    <row r="63" spans="7:10" ht="23.25" customHeight="1" x14ac:dyDescent="0.25">
      <c r="G63" s="422" t="str">
        <f>+IF(LEN('OSNOVNA PLAČA'!B63)&gt;0,'OSNOVNA PLAČA'!B63,"")</f>
        <v>A54</v>
      </c>
      <c r="H63" s="423"/>
      <c r="I63" s="423">
        <f ca="1">IF(LEN('8'!B69)&gt;0,'8'!L69,"")</f>
        <v>0</v>
      </c>
      <c r="J63" s="424"/>
    </row>
    <row r="64" spans="7:10" ht="23.25" customHeight="1" x14ac:dyDescent="0.25">
      <c r="G64" s="422" t="str">
        <f>+IF(LEN('OSNOVNA PLAČA'!B64)&gt;0,'OSNOVNA PLAČA'!B64,"")</f>
        <v>A55</v>
      </c>
      <c r="H64" s="423"/>
      <c r="I64" s="423">
        <f ca="1">IF(LEN('8'!B70)&gt;0,'8'!L70,"")</f>
        <v>0</v>
      </c>
      <c r="J64" s="424"/>
    </row>
    <row r="65" spans="7:10" ht="23.25" customHeight="1" x14ac:dyDescent="0.25">
      <c r="G65" s="422" t="str">
        <f>+IF(LEN('OSNOVNA PLAČA'!B65)&gt;0,'OSNOVNA PLAČA'!B65,"")</f>
        <v>A56</v>
      </c>
      <c r="H65" s="423"/>
      <c r="I65" s="423">
        <f ca="1">IF(LEN('8'!B71)&gt;0,'8'!L71,"")</f>
        <v>0</v>
      </c>
      <c r="J65" s="424"/>
    </row>
    <row r="66" spans="7:10" ht="23.25" customHeight="1" x14ac:dyDescent="0.25">
      <c r="G66" s="422" t="str">
        <f>+IF(LEN('OSNOVNA PLAČA'!B66)&gt;0,'OSNOVNA PLAČA'!B66,"")</f>
        <v>A57</v>
      </c>
      <c r="H66" s="423"/>
      <c r="I66" s="423">
        <f ca="1">IF(LEN('8'!B72)&gt;0,'8'!L72,"")</f>
        <v>0</v>
      </c>
      <c r="J66" s="424"/>
    </row>
    <row r="67" spans="7:10" ht="23.25" customHeight="1" x14ac:dyDescent="0.25">
      <c r="G67" s="422" t="str">
        <f>+IF(LEN('OSNOVNA PLAČA'!B67)&gt;0,'OSNOVNA PLAČA'!B67,"")</f>
        <v>A58</v>
      </c>
      <c r="H67" s="423"/>
      <c r="I67" s="423">
        <f ca="1">IF(LEN('8'!B73)&gt;0,'8'!L73,"")</f>
        <v>0</v>
      </c>
      <c r="J67" s="424"/>
    </row>
    <row r="68" spans="7:10" ht="23.25" customHeight="1" x14ac:dyDescent="0.25">
      <c r="G68" s="422" t="str">
        <f>+IF(LEN('OSNOVNA PLAČA'!B68)&gt;0,'OSNOVNA PLAČA'!B68,"")</f>
        <v>A59</v>
      </c>
      <c r="H68" s="423"/>
      <c r="I68" s="423">
        <f ca="1">IF(LEN('8'!B74)&gt;0,'8'!L74,"")</f>
        <v>0</v>
      </c>
      <c r="J68" s="424"/>
    </row>
    <row r="69" spans="7:10" ht="23.25" customHeight="1" x14ac:dyDescent="0.25">
      <c r="G69" s="422" t="str">
        <f>+IF(LEN('OSNOVNA PLAČA'!B69)&gt;0,'OSNOVNA PLAČA'!B69,"")</f>
        <v>A60</v>
      </c>
      <c r="H69" s="423"/>
      <c r="I69" s="423">
        <f ca="1">IF(LEN('8'!B75)&gt;0,'8'!L75,"")</f>
        <v>0</v>
      </c>
      <c r="J69" s="424"/>
    </row>
    <row r="70" spans="7:10" ht="23.25" customHeight="1" x14ac:dyDescent="0.25">
      <c r="G70" s="422" t="str">
        <f>+IF(LEN('OSNOVNA PLAČA'!B70)&gt;0,'OSNOVNA PLAČA'!B70,"")</f>
        <v>A61</v>
      </c>
      <c r="H70" s="423"/>
      <c r="I70" s="423">
        <f ca="1">IF(LEN('8'!B76)&gt;0,'8'!L76,"")</f>
        <v>0</v>
      </c>
      <c r="J70" s="424"/>
    </row>
    <row r="71" spans="7:10" ht="23.25" customHeight="1" x14ac:dyDescent="0.25">
      <c r="G71" s="422" t="str">
        <f>+IF(LEN('OSNOVNA PLAČA'!B71)&gt;0,'OSNOVNA PLAČA'!B71,"")</f>
        <v>A62</v>
      </c>
      <c r="H71" s="423"/>
      <c r="I71" s="423">
        <f ca="1">IF(LEN('8'!B77)&gt;0,'8'!L77,"")</f>
        <v>0</v>
      </c>
      <c r="J71" s="424"/>
    </row>
    <row r="72" spans="7:10" ht="23.25" customHeight="1" x14ac:dyDescent="0.25">
      <c r="G72" s="422" t="str">
        <f>+IF(LEN('OSNOVNA PLAČA'!B72)&gt;0,'OSNOVNA PLAČA'!B72,"")</f>
        <v>A63</v>
      </c>
      <c r="H72" s="423"/>
      <c r="I72" s="423">
        <f ca="1">IF(LEN('8'!B78)&gt;0,'8'!L78,"")</f>
        <v>0</v>
      </c>
      <c r="J72" s="424"/>
    </row>
    <row r="73" spans="7:10" ht="23.25" customHeight="1" x14ac:dyDescent="0.25">
      <c r="G73" s="422" t="str">
        <f>+IF(LEN('OSNOVNA PLAČA'!B73)&gt;0,'OSNOVNA PLAČA'!B73,"")</f>
        <v>A64</v>
      </c>
      <c r="H73" s="423"/>
      <c r="I73" s="423">
        <f ca="1">IF(LEN('8'!B79)&gt;0,'8'!L79,"")</f>
        <v>0</v>
      </c>
      <c r="J73" s="424"/>
    </row>
    <row r="74" spans="7:10" ht="23.25" customHeight="1" x14ac:dyDescent="0.25">
      <c r="G74" s="422" t="str">
        <f>+IF(LEN('OSNOVNA PLAČA'!B74)&gt;0,'OSNOVNA PLAČA'!B74,"")</f>
        <v>A65</v>
      </c>
      <c r="H74" s="423"/>
      <c r="I74" s="423">
        <f ca="1">IF(LEN('8'!B80)&gt;0,'8'!L80,"")</f>
        <v>0</v>
      </c>
      <c r="J74" s="424"/>
    </row>
    <row r="75" spans="7:10" ht="23.25" customHeight="1" x14ac:dyDescent="0.25">
      <c r="G75" s="422" t="str">
        <f>+IF(LEN('OSNOVNA PLAČA'!B75)&gt;0,'OSNOVNA PLAČA'!B75,"")</f>
        <v>A66</v>
      </c>
      <c r="H75" s="423"/>
      <c r="I75" s="423">
        <f ca="1">IF(LEN('8'!B81)&gt;0,'8'!L81,"")</f>
        <v>0</v>
      </c>
      <c r="J75" s="424"/>
    </row>
    <row r="76" spans="7:10" ht="23.25" customHeight="1" x14ac:dyDescent="0.25">
      <c r="G76" s="422" t="str">
        <f>+IF(LEN('OSNOVNA PLAČA'!B76)&gt;0,'OSNOVNA PLAČA'!B76,"")</f>
        <v>A67</v>
      </c>
      <c r="H76" s="423"/>
      <c r="I76" s="423">
        <f ca="1">IF(LEN('8'!B82)&gt;0,'8'!L82,"")</f>
        <v>0</v>
      </c>
      <c r="J76" s="424"/>
    </row>
    <row r="77" spans="7:10" ht="23.25" customHeight="1" x14ac:dyDescent="0.25">
      <c r="G77" s="422" t="str">
        <f>+IF(LEN('OSNOVNA PLAČA'!B77)&gt;0,'OSNOVNA PLAČA'!B77,"")</f>
        <v>A68</v>
      </c>
      <c r="H77" s="423"/>
      <c r="I77" s="423">
        <f ca="1">IF(LEN('8'!B83)&gt;0,'8'!L83,"")</f>
        <v>0</v>
      </c>
      <c r="J77" s="424"/>
    </row>
    <row r="78" spans="7:10" ht="23.25" customHeight="1" x14ac:dyDescent="0.25">
      <c r="G78" s="422" t="str">
        <f>+IF(LEN('OSNOVNA PLAČA'!B78)&gt;0,'OSNOVNA PLAČA'!B78,"")</f>
        <v>A69</v>
      </c>
      <c r="H78" s="423"/>
      <c r="I78" s="423">
        <f ca="1">IF(LEN('8'!B84)&gt;0,'8'!L84,"")</f>
        <v>0</v>
      </c>
      <c r="J78" s="424"/>
    </row>
    <row r="79" spans="7:10" ht="23.25" customHeight="1" x14ac:dyDescent="0.25">
      <c r="G79" s="422" t="str">
        <f>+IF(LEN('OSNOVNA PLAČA'!B79)&gt;0,'OSNOVNA PLAČA'!B79,"")</f>
        <v>A70</v>
      </c>
      <c r="H79" s="423"/>
      <c r="I79" s="423">
        <f ca="1">IF(LEN('8'!B85)&gt;0,'8'!L85,"")</f>
        <v>0</v>
      </c>
      <c r="J79" s="424"/>
    </row>
    <row r="80" spans="7:10" ht="23.25" customHeight="1" x14ac:dyDescent="0.25">
      <c r="G80" s="422" t="str">
        <f>+IF(LEN('OSNOVNA PLAČA'!B80)&gt;0,'OSNOVNA PLAČA'!B80,"")</f>
        <v>A71</v>
      </c>
      <c r="H80" s="423"/>
      <c r="I80" s="423">
        <f ca="1">IF(LEN('8'!B86)&gt;0,'8'!L86,"")</f>
        <v>0</v>
      </c>
      <c r="J80" s="424"/>
    </row>
    <row r="81" spans="7:10" ht="23.25" customHeight="1" x14ac:dyDescent="0.25">
      <c r="G81" s="422" t="str">
        <f>+IF(LEN('OSNOVNA PLAČA'!B81)&gt;0,'OSNOVNA PLAČA'!B81,"")</f>
        <v>A72</v>
      </c>
      <c r="H81" s="423"/>
      <c r="I81" s="423">
        <f ca="1">IF(LEN('8'!B87)&gt;0,'8'!L87,"")</f>
        <v>0</v>
      </c>
      <c r="J81" s="424"/>
    </row>
    <row r="82" spans="7:10" ht="23.25" customHeight="1" x14ac:dyDescent="0.25">
      <c r="G82" s="422" t="str">
        <f>+IF(LEN('OSNOVNA PLAČA'!B82)&gt;0,'OSNOVNA PLAČA'!B82,"")</f>
        <v>A73</v>
      </c>
      <c r="H82" s="423"/>
      <c r="I82" s="423">
        <f ca="1">IF(LEN('8'!B88)&gt;0,'8'!L88,"")</f>
        <v>0</v>
      </c>
      <c r="J82" s="424"/>
    </row>
    <row r="83" spans="7:10" ht="23.25" customHeight="1" x14ac:dyDescent="0.25">
      <c r="G83" s="422" t="str">
        <f>+IF(LEN('OSNOVNA PLAČA'!B83)&gt;0,'OSNOVNA PLAČA'!B83,"")</f>
        <v>A74</v>
      </c>
      <c r="H83" s="423"/>
      <c r="I83" s="423">
        <f ca="1">IF(LEN('8'!B89)&gt;0,'8'!L89,"")</f>
        <v>0</v>
      </c>
      <c r="J83" s="424"/>
    </row>
    <row r="84" spans="7:10" ht="23.25" customHeight="1" x14ac:dyDescent="0.25">
      <c r="G84" s="422" t="str">
        <f>+IF(LEN('OSNOVNA PLAČA'!B84)&gt;0,'OSNOVNA PLAČA'!B84,"")</f>
        <v>A75</v>
      </c>
      <c r="H84" s="423"/>
      <c r="I84" s="423">
        <f ca="1">IF(LEN('8'!B90)&gt;0,'8'!L90,"")</f>
        <v>0</v>
      </c>
      <c r="J84" s="424"/>
    </row>
    <row r="85" spans="7:10" ht="23.25" customHeight="1" x14ac:dyDescent="0.25">
      <c r="G85" s="422" t="str">
        <f>+IF(LEN('OSNOVNA PLAČA'!B85)&gt;0,'OSNOVNA PLAČA'!B85,"")</f>
        <v>A76</v>
      </c>
      <c r="H85" s="423"/>
      <c r="I85" s="423">
        <f ca="1">IF(LEN('8'!B91)&gt;0,'8'!L91,"")</f>
        <v>0</v>
      </c>
      <c r="J85" s="424"/>
    </row>
    <row r="86" spans="7:10" ht="23.25" customHeight="1" x14ac:dyDescent="0.25">
      <c r="G86" s="422" t="str">
        <f>+IF(LEN('OSNOVNA PLAČA'!B86)&gt;0,'OSNOVNA PLAČA'!B86,"")</f>
        <v>A77</v>
      </c>
      <c r="H86" s="423"/>
      <c r="I86" s="423">
        <f ca="1">IF(LEN('8'!B92)&gt;0,'8'!L92,"")</f>
        <v>0</v>
      </c>
      <c r="J86" s="424"/>
    </row>
    <row r="87" spans="7:10" ht="23.25" customHeight="1" x14ac:dyDescent="0.25">
      <c r="G87" s="422" t="str">
        <f>+IF(LEN('OSNOVNA PLAČA'!B87)&gt;0,'OSNOVNA PLAČA'!B87,"")</f>
        <v>A78</v>
      </c>
      <c r="H87" s="423"/>
      <c r="I87" s="423">
        <f ca="1">IF(LEN('8'!B93)&gt;0,'8'!L93,"")</f>
        <v>0</v>
      </c>
      <c r="J87" s="424"/>
    </row>
    <row r="88" spans="7:10" ht="23.25" customHeight="1" x14ac:dyDescent="0.25">
      <c r="G88" s="422" t="str">
        <f>+IF(LEN('OSNOVNA PLAČA'!B88)&gt;0,'OSNOVNA PLAČA'!B88,"")</f>
        <v>A79</v>
      </c>
      <c r="H88" s="423"/>
      <c r="I88" s="423">
        <f ca="1">IF(LEN('8'!B94)&gt;0,'8'!L94,"")</f>
        <v>0</v>
      </c>
      <c r="J88" s="424"/>
    </row>
    <row r="89" spans="7:10" ht="23.25" customHeight="1" x14ac:dyDescent="0.25">
      <c r="G89" s="422" t="str">
        <f>+IF(LEN('OSNOVNA PLAČA'!B89)&gt;0,'OSNOVNA PLAČA'!B89,"")</f>
        <v>A80</v>
      </c>
      <c r="H89" s="423"/>
      <c r="I89" s="423">
        <f ca="1">IF(LEN('8'!B95)&gt;0,'8'!L95,"")</f>
        <v>0</v>
      </c>
      <c r="J89" s="424"/>
    </row>
    <row r="90" spans="7:10" ht="23.25" customHeight="1" x14ac:dyDescent="0.25">
      <c r="G90" s="422" t="str">
        <f>+IF(LEN('OSNOVNA PLAČA'!B90)&gt;0,'OSNOVNA PLAČA'!B90,"")</f>
        <v>A81</v>
      </c>
      <c r="H90" s="423"/>
      <c r="I90" s="423">
        <f ca="1">IF(LEN('8'!B96)&gt;0,'8'!L96,"")</f>
        <v>0</v>
      </c>
      <c r="J90" s="424"/>
    </row>
    <row r="91" spans="7:10" ht="23.25" customHeight="1" x14ac:dyDescent="0.25">
      <c r="G91" s="422" t="str">
        <f>+IF(LEN('OSNOVNA PLAČA'!B91)&gt;0,'OSNOVNA PLAČA'!B91,"")</f>
        <v>A82</v>
      </c>
      <c r="H91" s="423"/>
      <c r="I91" s="423">
        <f ca="1">IF(LEN('8'!B97)&gt;0,'8'!L97,"")</f>
        <v>0</v>
      </c>
      <c r="J91" s="424"/>
    </row>
    <row r="92" spans="7:10" ht="23.25" customHeight="1" x14ac:dyDescent="0.25">
      <c r="G92" s="422" t="str">
        <f>+IF(LEN('OSNOVNA PLAČA'!B92)&gt;0,'OSNOVNA PLAČA'!B92,"")</f>
        <v>A83</v>
      </c>
      <c r="H92" s="423"/>
      <c r="I92" s="423">
        <f ca="1">IF(LEN('8'!B98)&gt;0,'8'!L98,"")</f>
        <v>0</v>
      </c>
      <c r="J92" s="424"/>
    </row>
    <row r="93" spans="7:10" ht="23.25" customHeight="1" x14ac:dyDescent="0.25">
      <c r="G93" s="422" t="str">
        <f>+IF(LEN('OSNOVNA PLAČA'!B93)&gt;0,'OSNOVNA PLAČA'!B93,"")</f>
        <v>A84</v>
      </c>
      <c r="H93" s="423"/>
      <c r="I93" s="423">
        <f ca="1">IF(LEN('8'!B99)&gt;0,'8'!L99,"")</f>
        <v>0</v>
      </c>
      <c r="J93" s="424"/>
    </row>
    <row r="94" spans="7:10" ht="23.25" customHeight="1" x14ac:dyDescent="0.25">
      <c r="G94" s="422" t="str">
        <f>+IF(LEN('OSNOVNA PLAČA'!B94)&gt;0,'OSNOVNA PLAČA'!B94,"")</f>
        <v>A85</v>
      </c>
      <c r="H94" s="423"/>
      <c r="I94" s="423">
        <f ca="1">IF(LEN('8'!B100)&gt;0,'8'!L100,"")</f>
        <v>0</v>
      </c>
      <c r="J94" s="424"/>
    </row>
    <row r="95" spans="7:10" ht="23.25" customHeight="1" x14ac:dyDescent="0.25">
      <c r="G95" s="422" t="str">
        <f>+IF(LEN('OSNOVNA PLAČA'!B95)&gt;0,'OSNOVNA PLAČA'!B95,"")</f>
        <v>A86</v>
      </c>
      <c r="H95" s="423"/>
      <c r="I95" s="423">
        <f ca="1">IF(LEN('8'!B101)&gt;0,'8'!L101,"")</f>
        <v>0</v>
      </c>
      <c r="J95" s="424"/>
    </row>
    <row r="96" spans="7:10" ht="23.25" customHeight="1" x14ac:dyDescent="0.25">
      <c r="G96" s="422" t="str">
        <f>+IF(LEN('OSNOVNA PLAČA'!B96)&gt;0,'OSNOVNA PLAČA'!B96,"")</f>
        <v>A87</v>
      </c>
      <c r="H96" s="423"/>
      <c r="I96" s="423">
        <f ca="1">IF(LEN('8'!B102)&gt;0,'8'!L102,"")</f>
        <v>0</v>
      </c>
      <c r="J96" s="424"/>
    </row>
    <row r="97" spans="7:10" ht="23.25" customHeight="1" x14ac:dyDescent="0.25">
      <c r="G97" s="422" t="str">
        <f>+IF(LEN('OSNOVNA PLAČA'!B97)&gt;0,'OSNOVNA PLAČA'!B97,"")</f>
        <v>A88</v>
      </c>
      <c r="H97" s="423"/>
      <c r="I97" s="423">
        <f ca="1">IF(LEN('8'!B103)&gt;0,'8'!L103,"")</f>
        <v>0</v>
      </c>
      <c r="J97" s="424"/>
    </row>
    <row r="98" spans="7:10" ht="23.25" customHeight="1" x14ac:dyDescent="0.25">
      <c r="G98" s="422" t="str">
        <f>+IF(LEN('OSNOVNA PLAČA'!B98)&gt;0,'OSNOVNA PLAČA'!B98,"")</f>
        <v>A89</v>
      </c>
      <c r="H98" s="423"/>
      <c r="I98" s="423">
        <f ca="1">IF(LEN('8'!B104)&gt;0,'8'!L104,"")</f>
        <v>0</v>
      </c>
      <c r="J98" s="424"/>
    </row>
    <row r="99" spans="7:10" ht="23.25" customHeight="1" x14ac:dyDescent="0.25">
      <c r="G99" s="422" t="str">
        <f>+IF(LEN('OSNOVNA PLAČA'!B99)&gt;0,'OSNOVNA PLAČA'!B99,"")</f>
        <v>A90</v>
      </c>
      <c r="H99" s="423"/>
      <c r="I99" s="423">
        <f ca="1">IF(LEN('8'!B105)&gt;0,'8'!L105,"")</f>
        <v>0</v>
      </c>
      <c r="J99" s="424"/>
    </row>
    <row r="100" spans="7:10" ht="23.25" customHeight="1" x14ac:dyDescent="0.25">
      <c r="G100" s="422" t="str">
        <f>+IF(LEN('OSNOVNA PLAČA'!B100)&gt;0,'OSNOVNA PLAČA'!B100,"")</f>
        <v>A91</v>
      </c>
      <c r="H100" s="423"/>
      <c r="I100" s="423">
        <f ca="1">IF(LEN('8'!B106)&gt;0,'8'!L106,"")</f>
        <v>0</v>
      </c>
      <c r="J100" s="424"/>
    </row>
    <row r="101" spans="7:10" ht="23.25" customHeight="1" x14ac:dyDescent="0.25">
      <c r="G101" s="422" t="str">
        <f>+IF(LEN('OSNOVNA PLAČA'!B101)&gt;0,'OSNOVNA PLAČA'!B101,"")</f>
        <v>A92</v>
      </c>
      <c r="H101" s="423"/>
      <c r="I101" s="423">
        <f ca="1">IF(LEN('8'!B107)&gt;0,'8'!L107,"")</f>
        <v>0</v>
      </c>
      <c r="J101" s="424"/>
    </row>
    <row r="102" spans="7:10" ht="23.25" customHeight="1" x14ac:dyDescent="0.25">
      <c r="G102" s="422" t="str">
        <f>+IF(LEN('OSNOVNA PLAČA'!B102)&gt;0,'OSNOVNA PLAČA'!B102,"")</f>
        <v>A93</v>
      </c>
      <c r="H102" s="423"/>
      <c r="I102" s="423">
        <f ca="1">IF(LEN('8'!B108)&gt;0,'8'!L108,"")</f>
        <v>0</v>
      </c>
      <c r="J102" s="424"/>
    </row>
    <row r="103" spans="7:10" ht="23.25" customHeight="1" x14ac:dyDescent="0.25">
      <c r="G103" s="422" t="str">
        <f>+IF(LEN('OSNOVNA PLAČA'!B103)&gt;0,'OSNOVNA PLAČA'!B103,"")</f>
        <v>A94</v>
      </c>
      <c r="H103" s="423"/>
      <c r="I103" s="423">
        <f ca="1">IF(LEN('8'!B109)&gt;0,'8'!L109,"")</f>
        <v>0</v>
      </c>
      <c r="J103" s="424"/>
    </row>
    <row r="104" spans="7:10" ht="23.25" customHeight="1" x14ac:dyDescent="0.25">
      <c r="G104" s="422" t="str">
        <f>+IF(LEN('OSNOVNA PLAČA'!B104)&gt;0,'OSNOVNA PLAČA'!B104,"")</f>
        <v>A95</v>
      </c>
      <c r="H104" s="423"/>
      <c r="I104" s="423">
        <f ca="1">IF(LEN('8'!B110)&gt;0,'8'!L110,"")</f>
        <v>0</v>
      </c>
      <c r="J104" s="424"/>
    </row>
    <row r="105" spans="7:10" ht="23.25" customHeight="1" x14ac:dyDescent="0.25">
      <c r="G105" s="422" t="str">
        <f>+IF(LEN('OSNOVNA PLAČA'!B105)&gt;0,'OSNOVNA PLAČA'!B105,"")</f>
        <v>A96</v>
      </c>
      <c r="H105" s="423"/>
      <c r="I105" s="423">
        <f ca="1">IF(LEN('8'!B111)&gt;0,'8'!L111,"")</f>
        <v>0</v>
      </c>
      <c r="J105" s="424"/>
    </row>
    <row r="106" spans="7:10" ht="23.25" customHeight="1" x14ac:dyDescent="0.25">
      <c r="G106" s="422" t="str">
        <f>+IF(LEN('OSNOVNA PLAČA'!B106)&gt;0,'OSNOVNA PLAČA'!B106,"")</f>
        <v>A97</v>
      </c>
      <c r="H106" s="423"/>
      <c r="I106" s="423">
        <f ca="1">IF(LEN('8'!B112)&gt;0,'8'!L112,"")</f>
        <v>0</v>
      </c>
      <c r="J106" s="424"/>
    </row>
    <row r="107" spans="7:10" ht="23.25" customHeight="1" x14ac:dyDescent="0.25">
      <c r="G107" s="422" t="str">
        <f>+IF(LEN('OSNOVNA PLAČA'!B107)&gt;0,'OSNOVNA PLAČA'!B107,"")</f>
        <v>A98</v>
      </c>
      <c r="H107" s="423"/>
      <c r="I107" s="423">
        <f ca="1">IF(LEN('8'!B113)&gt;0,'8'!L113,"")</f>
        <v>0</v>
      </c>
      <c r="J107" s="424"/>
    </row>
    <row r="108" spans="7:10" ht="23.25" customHeight="1" x14ac:dyDescent="0.25">
      <c r="G108" s="422" t="str">
        <f>+IF(LEN('OSNOVNA PLAČA'!B108)&gt;0,'OSNOVNA PLAČA'!B108,"")</f>
        <v>A99</v>
      </c>
      <c r="H108" s="423"/>
      <c r="I108" s="423">
        <f ca="1">IF(LEN('8'!B114)&gt;0,'8'!L114,"")</f>
        <v>0</v>
      </c>
      <c r="J108" s="424"/>
    </row>
    <row r="109" spans="7:10" ht="23.25" customHeight="1" x14ac:dyDescent="0.25">
      <c r="G109" s="422" t="str">
        <f>+IF(LEN('OSNOVNA PLAČA'!B109)&gt;0,'OSNOVNA PLAČA'!B109,"")</f>
        <v>A100</v>
      </c>
      <c r="H109" s="423"/>
      <c r="I109" s="423">
        <f ca="1">IF(LEN('8'!B115)&gt;0,'8'!L115,"")</f>
        <v>0</v>
      </c>
      <c r="J109" s="424"/>
    </row>
    <row r="110" spans="7:10" ht="23.25" customHeight="1" x14ac:dyDescent="0.25">
      <c r="G110" s="422" t="str">
        <f>+IF(LEN('OSNOVNA PLAČA'!B110)&gt;0,'OSNOVNA PLAČA'!B110,"")</f>
        <v>A101</v>
      </c>
      <c r="H110" s="423"/>
      <c r="I110" s="423">
        <f ca="1">IF(LEN('8'!B116)&gt;0,'8'!L116,"")</f>
        <v>0</v>
      </c>
      <c r="J110" s="424"/>
    </row>
    <row r="111" spans="7:10" ht="23.25" customHeight="1" x14ac:dyDescent="0.25">
      <c r="G111" s="422" t="str">
        <f>+IF(LEN('OSNOVNA PLAČA'!B111)&gt;0,'OSNOVNA PLAČA'!B111,"")</f>
        <v>A102</v>
      </c>
      <c r="H111" s="423"/>
      <c r="I111" s="423">
        <f ca="1">IF(LEN('8'!B117)&gt;0,'8'!L117,"")</f>
        <v>0</v>
      </c>
      <c r="J111" s="424"/>
    </row>
    <row r="112" spans="7:10" ht="23.25" customHeight="1" x14ac:dyDescent="0.25">
      <c r="G112" s="422" t="str">
        <f>+IF(LEN('OSNOVNA PLAČA'!B112)&gt;0,'OSNOVNA PLAČA'!B112,"")</f>
        <v>A103</v>
      </c>
      <c r="H112" s="423"/>
      <c r="I112" s="423">
        <f ca="1">IF(LEN('8'!B118)&gt;0,'8'!L118,"")</f>
        <v>0</v>
      </c>
      <c r="J112" s="424"/>
    </row>
    <row r="113" spans="7:10" ht="23.25" customHeight="1" x14ac:dyDescent="0.25">
      <c r="G113" s="422" t="str">
        <f>+IF(LEN('OSNOVNA PLAČA'!B113)&gt;0,'OSNOVNA PLAČA'!B113,"")</f>
        <v>A104</v>
      </c>
      <c r="H113" s="423"/>
      <c r="I113" s="423">
        <f ca="1">IF(LEN('8'!B119)&gt;0,'8'!L119,"")</f>
        <v>0</v>
      </c>
      <c r="J113" s="424"/>
    </row>
    <row r="114" spans="7:10" ht="23.25" customHeight="1" x14ac:dyDescent="0.25">
      <c r="G114" s="422" t="str">
        <f>+IF(LEN('OSNOVNA PLAČA'!B114)&gt;0,'OSNOVNA PLAČA'!B114,"")</f>
        <v>A105</v>
      </c>
      <c r="H114" s="423"/>
      <c r="I114" s="423">
        <f ca="1">IF(LEN('8'!B120)&gt;0,'8'!L120,"")</f>
        <v>0</v>
      </c>
      <c r="J114" s="424"/>
    </row>
    <row r="115" spans="7:10" ht="23.25" customHeight="1" x14ac:dyDescent="0.25">
      <c r="G115" s="422" t="str">
        <f>+IF(LEN('OSNOVNA PLAČA'!B115)&gt;0,'OSNOVNA PLAČA'!B115,"")</f>
        <v>A106</v>
      </c>
      <c r="H115" s="423"/>
      <c r="I115" s="423">
        <f ca="1">IF(LEN('8'!B121)&gt;0,'8'!L121,"")</f>
        <v>0</v>
      </c>
      <c r="J115" s="424"/>
    </row>
    <row r="116" spans="7:10" ht="23.25" customHeight="1" x14ac:dyDescent="0.25">
      <c r="G116" s="422" t="str">
        <f>+IF(LEN('OSNOVNA PLAČA'!B116)&gt;0,'OSNOVNA PLAČA'!B116,"")</f>
        <v>A107</v>
      </c>
      <c r="H116" s="423"/>
      <c r="I116" s="423">
        <f ca="1">IF(LEN('8'!B122)&gt;0,'8'!L122,"")</f>
        <v>0</v>
      </c>
      <c r="J116" s="424"/>
    </row>
    <row r="117" spans="7:10" ht="23.25" customHeight="1" x14ac:dyDescent="0.25">
      <c r="G117" s="422" t="str">
        <f>+IF(LEN('OSNOVNA PLAČA'!B117)&gt;0,'OSNOVNA PLAČA'!B117,"")</f>
        <v>A108</v>
      </c>
      <c r="H117" s="423"/>
      <c r="I117" s="423">
        <f ca="1">IF(LEN('8'!B123)&gt;0,'8'!L123,"")</f>
        <v>0</v>
      </c>
      <c r="J117" s="424"/>
    </row>
    <row r="118" spans="7:10" ht="23.25" customHeight="1" x14ac:dyDescent="0.25">
      <c r="G118" s="422" t="str">
        <f>+IF(LEN('OSNOVNA PLAČA'!B118)&gt;0,'OSNOVNA PLAČA'!B118,"")</f>
        <v>A109</v>
      </c>
      <c r="H118" s="423"/>
      <c r="I118" s="423">
        <f ca="1">IF(LEN('8'!B124)&gt;0,'8'!L124,"")</f>
        <v>0</v>
      </c>
      <c r="J118" s="424"/>
    </row>
    <row r="119" spans="7:10" ht="23.25" customHeight="1" x14ac:dyDescent="0.25">
      <c r="G119" s="422" t="str">
        <f>+IF(LEN('OSNOVNA PLAČA'!B119)&gt;0,'OSNOVNA PLAČA'!B119,"")</f>
        <v>A110</v>
      </c>
      <c r="H119" s="423"/>
      <c r="I119" s="423">
        <f ca="1">IF(LEN('8'!B125)&gt;0,'8'!L125,"")</f>
        <v>0</v>
      </c>
      <c r="J119" s="424"/>
    </row>
    <row r="120" spans="7:10" ht="23.25" customHeight="1" x14ac:dyDescent="0.25">
      <c r="G120" s="422" t="str">
        <f>+IF(LEN('OSNOVNA PLAČA'!B120)&gt;0,'OSNOVNA PLAČA'!B120,"")</f>
        <v>A111</v>
      </c>
      <c r="H120" s="423"/>
      <c r="I120" s="423">
        <f ca="1">IF(LEN('8'!B126)&gt;0,'8'!L126,"")</f>
        <v>0</v>
      </c>
      <c r="J120" s="424"/>
    </row>
    <row r="121" spans="7:10" ht="23.25" customHeight="1" x14ac:dyDescent="0.25">
      <c r="G121" s="422" t="str">
        <f>+IF(LEN('OSNOVNA PLAČA'!B121)&gt;0,'OSNOVNA PLAČA'!B121,"")</f>
        <v>A112</v>
      </c>
      <c r="H121" s="423"/>
      <c r="I121" s="423">
        <f ca="1">IF(LEN('8'!B127)&gt;0,'8'!L127,"")</f>
        <v>0</v>
      </c>
      <c r="J121" s="424"/>
    </row>
    <row r="122" spans="7:10" ht="23.25" customHeight="1" x14ac:dyDescent="0.25">
      <c r="G122" s="422" t="str">
        <f>+IF(LEN('OSNOVNA PLAČA'!B122)&gt;0,'OSNOVNA PLAČA'!B122,"")</f>
        <v>A113</v>
      </c>
      <c r="H122" s="423"/>
      <c r="I122" s="423">
        <f ca="1">IF(LEN('8'!B128)&gt;0,'8'!L128,"")</f>
        <v>0</v>
      </c>
      <c r="J122" s="424"/>
    </row>
    <row r="123" spans="7:10" ht="23.25" customHeight="1" x14ac:dyDescent="0.25">
      <c r="G123" s="422" t="str">
        <f>+IF(LEN('OSNOVNA PLAČA'!B123)&gt;0,'OSNOVNA PLAČA'!B123,"")</f>
        <v>A114</v>
      </c>
      <c r="H123" s="423"/>
      <c r="I123" s="423">
        <f ca="1">IF(LEN('8'!B129)&gt;0,'8'!L129,"")</f>
        <v>0</v>
      </c>
      <c r="J123" s="424"/>
    </row>
    <row r="124" spans="7:10" ht="23.25" customHeight="1" x14ac:dyDescent="0.25">
      <c r="G124" s="422" t="str">
        <f>+IF(LEN('OSNOVNA PLAČA'!B124)&gt;0,'OSNOVNA PLAČA'!B124,"")</f>
        <v>A115</v>
      </c>
      <c r="H124" s="423"/>
      <c r="I124" s="423">
        <f ca="1">IF(LEN('8'!B130)&gt;0,'8'!L130,"")</f>
        <v>0</v>
      </c>
      <c r="J124" s="424"/>
    </row>
    <row r="125" spans="7:10" ht="23.25" customHeight="1" x14ac:dyDescent="0.25">
      <c r="G125" s="422" t="str">
        <f>+IF(LEN('OSNOVNA PLAČA'!B125)&gt;0,'OSNOVNA PLAČA'!B125,"")</f>
        <v>A116</v>
      </c>
      <c r="H125" s="423"/>
      <c r="I125" s="423">
        <f ca="1">IF(LEN('8'!B131)&gt;0,'8'!L131,"")</f>
        <v>0</v>
      </c>
      <c r="J125" s="424"/>
    </row>
    <row r="126" spans="7:10" ht="23.25" customHeight="1" x14ac:dyDescent="0.25">
      <c r="G126" s="422" t="str">
        <f>+IF(LEN('OSNOVNA PLAČA'!B126)&gt;0,'OSNOVNA PLAČA'!B126,"")</f>
        <v>A117</v>
      </c>
      <c r="H126" s="423"/>
      <c r="I126" s="423">
        <f ca="1">IF(LEN('8'!B132)&gt;0,'8'!L132,"")</f>
        <v>0</v>
      </c>
      <c r="J126" s="424"/>
    </row>
    <row r="127" spans="7:10" ht="23.25" customHeight="1" x14ac:dyDescent="0.25">
      <c r="G127" s="422" t="str">
        <f>+IF(LEN('OSNOVNA PLAČA'!B127)&gt;0,'OSNOVNA PLAČA'!B127,"")</f>
        <v>A118</v>
      </c>
      <c r="H127" s="423"/>
      <c r="I127" s="423">
        <f ca="1">IF(LEN('8'!B133)&gt;0,'8'!L133,"")</f>
        <v>0</v>
      </c>
      <c r="J127" s="424"/>
    </row>
    <row r="128" spans="7:10" ht="23.25" customHeight="1" x14ac:dyDescent="0.25">
      <c r="G128" s="422" t="str">
        <f>+IF(LEN('OSNOVNA PLAČA'!B128)&gt;0,'OSNOVNA PLAČA'!B128,"")</f>
        <v>A119</v>
      </c>
      <c r="H128" s="423"/>
      <c r="I128" s="423">
        <f ca="1">IF(LEN('8'!B134)&gt;0,'8'!L134,"")</f>
        <v>0</v>
      </c>
      <c r="J128" s="424"/>
    </row>
    <row r="129" spans="7:10" ht="23.25" customHeight="1" x14ac:dyDescent="0.25">
      <c r="G129" s="422" t="str">
        <f>+IF(LEN('OSNOVNA PLAČA'!B129)&gt;0,'OSNOVNA PLAČA'!B129,"")</f>
        <v>A120</v>
      </c>
      <c r="H129" s="423"/>
      <c r="I129" s="423">
        <f ca="1">IF(LEN('8'!B135)&gt;0,'8'!L135,"")</f>
        <v>0</v>
      </c>
      <c r="J129" s="424"/>
    </row>
    <row r="130" spans="7:10" ht="23.25" customHeight="1" x14ac:dyDescent="0.25">
      <c r="G130" s="422" t="str">
        <f>+IF(LEN('OSNOVNA PLAČA'!B130)&gt;0,'OSNOVNA PLAČA'!B130,"")</f>
        <v>A121</v>
      </c>
      <c r="H130" s="423"/>
      <c r="I130" s="423">
        <f ca="1">IF(LEN('8'!B136)&gt;0,'8'!L136,"")</f>
        <v>0</v>
      </c>
      <c r="J130" s="424"/>
    </row>
    <row r="131" spans="7:10" ht="23.25" customHeight="1" x14ac:dyDescent="0.25">
      <c r="G131" s="422" t="str">
        <f>+IF(LEN('OSNOVNA PLAČA'!B131)&gt;0,'OSNOVNA PLAČA'!B131,"")</f>
        <v>A122</v>
      </c>
      <c r="H131" s="423"/>
      <c r="I131" s="423">
        <f ca="1">IF(LEN('8'!B137)&gt;0,'8'!L137,"")</f>
        <v>0</v>
      </c>
      <c r="J131" s="424"/>
    </row>
    <row r="132" spans="7:10" ht="23.25" customHeight="1" x14ac:dyDescent="0.25">
      <c r="G132" s="422" t="str">
        <f>+IF(LEN('OSNOVNA PLAČA'!B132)&gt;0,'OSNOVNA PLAČA'!B132,"")</f>
        <v>A123</v>
      </c>
      <c r="H132" s="423"/>
      <c r="I132" s="423">
        <f ca="1">IF(LEN('8'!B138)&gt;0,'8'!L138,"")</f>
        <v>0</v>
      </c>
      <c r="J132" s="424"/>
    </row>
    <row r="133" spans="7:10" ht="23.25" customHeight="1" x14ac:dyDescent="0.25">
      <c r="G133" s="422" t="str">
        <f>+IF(LEN('OSNOVNA PLAČA'!B133)&gt;0,'OSNOVNA PLAČA'!B133,"")</f>
        <v>A124</v>
      </c>
      <c r="H133" s="423"/>
      <c r="I133" s="423">
        <f ca="1">IF(LEN('8'!B139)&gt;0,'8'!L139,"")</f>
        <v>0</v>
      </c>
      <c r="J133" s="424"/>
    </row>
    <row r="134" spans="7:10" ht="23.25" customHeight="1" x14ac:dyDescent="0.25">
      <c r="G134" s="422" t="str">
        <f>+IF(LEN('OSNOVNA PLAČA'!B134)&gt;0,'OSNOVNA PLAČA'!B134,"")</f>
        <v>A125</v>
      </c>
      <c r="H134" s="423"/>
      <c r="I134" s="423">
        <f ca="1">IF(LEN('8'!B140)&gt;0,'8'!L140,"")</f>
        <v>0</v>
      </c>
      <c r="J134" s="424"/>
    </row>
    <row r="135" spans="7:10" ht="23.25" customHeight="1" x14ac:dyDescent="0.25">
      <c r="G135" s="422" t="str">
        <f>+IF(LEN('OSNOVNA PLAČA'!B135)&gt;0,'OSNOVNA PLAČA'!B135,"")</f>
        <v>A126</v>
      </c>
      <c r="H135" s="423"/>
      <c r="I135" s="423">
        <f ca="1">IF(LEN('8'!B141)&gt;0,'8'!L141,"")</f>
        <v>0</v>
      </c>
      <c r="J135" s="424"/>
    </row>
    <row r="136" spans="7:10" ht="23.25" customHeight="1" x14ac:dyDescent="0.25">
      <c r="G136" s="422" t="str">
        <f>+IF(LEN('OSNOVNA PLAČA'!B136)&gt;0,'OSNOVNA PLAČA'!B136,"")</f>
        <v>A127</v>
      </c>
      <c r="H136" s="423"/>
      <c r="I136" s="423">
        <f ca="1">IF(LEN('8'!B142)&gt;0,'8'!L142,"")</f>
        <v>0</v>
      </c>
      <c r="J136" s="424"/>
    </row>
    <row r="137" spans="7:10" ht="23.25" customHeight="1" x14ac:dyDescent="0.25">
      <c r="G137" s="422" t="str">
        <f>+IF(LEN('OSNOVNA PLAČA'!B137)&gt;0,'OSNOVNA PLAČA'!B137,"")</f>
        <v>A128</v>
      </c>
      <c r="H137" s="423"/>
      <c r="I137" s="423">
        <f ca="1">IF(LEN('8'!B143)&gt;0,'8'!L143,"")</f>
        <v>0</v>
      </c>
      <c r="J137" s="424"/>
    </row>
    <row r="138" spans="7:10" ht="23.25" customHeight="1" x14ac:dyDescent="0.25">
      <c r="G138" s="422" t="str">
        <f>+IF(LEN('OSNOVNA PLAČA'!B138)&gt;0,'OSNOVNA PLAČA'!B138,"")</f>
        <v>A129</v>
      </c>
      <c r="H138" s="423"/>
      <c r="I138" s="423">
        <f ca="1">IF(LEN('8'!B144)&gt;0,'8'!L144,"")</f>
        <v>0</v>
      </c>
      <c r="J138" s="424"/>
    </row>
    <row r="139" spans="7:10" ht="23.25" customHeight="1" x14ac:dyDescent="0.25">
      <c r="G139" s="422" t="str">
        <f>+IF(LEN('OSNOVNA PLAČA'!B139)&gt;0,'OSNOVNA PLAČA'!B139,"")</f>
        <v>A130</v>
      </c>
      <c r="H139" s="423"/>
      <c r="I139" s="423">
        <f ca="1">IF(LEN('8'!B145)&gt;0,'8'!L145,"")</f>
        <v>0</v>
      </c>
      <c r="J139" s="424"/>
    </row>
    <row r="140" spans="7:10" ht="23.25" customHeight="1" x14ac:dyDescent="0.25">
      <c r="G140" s="422" t="str">
        <f>+IF(LEN('OSNOVNA PLAČA'!B140)&gt;0,'OSNOVNA PLAČA'!B140,"")</f>
        <v>A131</v>
      </c>
      <c r="H140" s="423"/>
      <c r="I140" s="423">
        <f ca="1">IF(LEN('8'!B146)&gt;0,'8'!L146,"")</f>
        <v>0</v>
      </c>
      <c r="J140" s="424"/>
    </row>
    <row r="141" spans="7:10" ht="23.25" customHeight="1" x14ac:dyDescent="0.25">
      <c r="G141" s="422" t="str">
        <f>+IF(LEN('OSNOVNA PLAČA'!B141)&gt;0,'OSNOVNA PLAČA'!B141,"")</f>
        <v>A132</v>
      </c>
      <c r="H141" s="423"/>
      <c r="I141" s="423">
        <f ca="1">IF(LEN('8'!B147)&gt;0,'8'!L147,"")</f>
        <v>0</v>
      </c>
      <c r="J141" s="424"/>
    </row>
    <row r="142" spans="7:10" ht="23.25" customHeight="1" x14ac:dyDescent="0.25">
      <c r="G142" s="422" t="str">
        <f>+IF(LEN('OSNOVNA PLAČA'!B142)&gt;0,'OSNOVNA PLAČA'!B142,"")</f>
        <v>A133</v>
      </c>
      <c r="H142" s="423"/>
      <c r="I142" s="423">
        <f ca="1">IF(LEN('8'!B148)&gt;0,'8'!L148,"")</f>
        <v>0</v>
      </c>
      <c r="J142" s="424"/>
    </row>
    <row r="143" spans="7:10" ht="23.25" customHeight="1" x14ac:dyDescent="0.25">
      <c r="G143" s="422" t="str">
        <f>+IF(LEN('OSNOVNA PLAČA'!B143)&gt;0,'OSNOVNA PLAČA'!B143,"")</f>
        <v>A134</v>
      </c>
      <c r="H143" s="423"/>
      <c r="I143" s="423">
        <f ca="1">IF(LEN('8'!B149)&gt;0,'8'!L149,"")</f>
        <v>0</v>
      </c>
      <c r="J143" s="424"/>
    </row>
    <row r="144" spans="7:10" ht="23.25" customHeight="1" x14ac:dyDescent="0.25">
      <c r="G144" s="422" t="str">
        <f>+IF(LEN('OSNOVNA PLAČA'!B144)&gt;0,'OSNOVNA PLAČA'!B144,"")</f>
        <v>A135</v>
      </c>
      <c r="H144" s="423"/>
      <c r="I144" s="423">
        <f ca="1">IF(LEN('8'!B150)&gt;0,'8'!L150,"")</f>
        <v>0</v>
      </c>
      <c r="J144" s="424"/>
    </row>
    <row r="145" spans="7:10" ht="23.25" customHeight="1" x14ac:dyDescent="0.25">
      <c r="G145" s="422" t="str">
        <f>+IF(LEN('OSNOVNA PLAČA'!B145)&gt;0,'OSNOVNA PLAČA'!B145,"")</f>
        <v>A136</v>
      </c>
      <c r="H145" s="423"/>
      <c r="I145" s="423">
        <f ca="1">IF(LEN('8'!B151)&gt;0,'8'!L151,"")</f>
        <v>0</v>
      </c>
      <c r="J145" s="424"/>
    </row>
    <row r="146" spans="7:10" ht="23.25" customHeight="1" x14ac:dyDescent="0.25">
      <c r="G146" s="422" t="str">
        <f>+IF(LEN('OSNOVNA PLAČA'!B146)&gt;0,'OSNOVNA PLAČA'!B146,"")</f>
        <v>A137</v>
      </c>
      <c r="H146" s="423"/>
      <c r="I146" s="423">
        <f ca="1">IF(LEN('8'!B152)&gt;0,'8'!L152,"")</f>
        <v>0</v>
      </c>
      <c r="J146" s="424"/>
    </row>
    <row r="147" spans="7:10" ht="23.25" customHeight="1" x14ac:dyDescent="0.25">
      <c r="G147" s="422" t="str">
        <f>+IF(LEN('OSNOVNA PLAČA'!B147)&gt;0,'OSNOVNA PLAČA'!B147,"")</f>
        <v>A138</v>
      </c>
      <c r="H147" s="423"/>
      <c r="I147" s="423">
        <f ca="1">IF(LEN('8'!B153)&gt;0,'8'!L153,"")</f>
        <v>0</v>
      </c>
      <c r="J147" s="424"/>
    </row>
    <row r="148" spans="7:10" ht="23.25" customHeight="1" x14ac:dyDescent="0.25">
      <c r="G148" s="422" t="str">
        <f>+IF(LEN('OSNOVNA PLAČA'!B148)&gt;0,'OSNOVNA PLAČA'!B148,"")</f>
        <v>A139</v>
      </c>
      <c r="H148" s="423"/>
      <c r="I148" s="423">
        <f ca="1">IF(LEN('8'!B154)&gt;0,'8'!L154,"")</f>
        <v>0</v>
      </c>
      <c r="J148" s="424"/>
    </row>
    <row r="149" spans="7:10" ht="23.25" customHeight="1" x14ac:dyDescent="0.25">
      <c r="G149" s="422" t="str">
        <f>+IF(LEN('OSNOVNA PLAČA'!B149)&gt;0,'OSNOVNA PLAČA'!B149,"")</f>
        <v>A140</v>
      </c>
      <c r="H149" s="423"/>
      <c r="I149" s="423">
        <f ca="1">IF(LEN('8'!B155)&gt;0,'8'!L155,"")</f>
        <v>0</v>
      </c>
      <c r="J149" s="424"/>
    </row>
    <row r="150" spans="7:10" ht="23.25" customHeight="1" x14ac:dyDescent="0.25">
      <c r="G150" s="422" t="str">
        <f>+IF(LEN('OSNOVNA PLAČA'!B150)&gt;0,'OSNOVNA PLAČA'!B150,"")</f>
        <v>A141</v>
      </c>
      <c r="H150" s="423"/>
      <c r="I150" s="423">
        <f ca="1">IF(LEN('8'!B156)&gt;0,'8'!L156,"")</f>
        <v>0</v>
      </c>
      <c r="J150" s="424"/>
    </row>
    <row r="151" spans="7:10" ht="23.25" customHeight="1" x14ac:dyDescent="0.25">
      <c r="G151" s="422" t="str">
        <f>+IF(LEN('OSNOVNA PLAČA'!B151)&gt;0,'OSNOVNA PLAČA'!B151,"")</f>
        <v>A142</v>
      </c>
      <c r="H151" s="423"/>
      <c r="I151" s="423">
        <f ca="1">IF(LEN('8'!B157)&gt;0,'8'!L157,"")</f>
        <v>0</v>
      </c>
      <c r="J151" s="424"/>
    </row>
    <row r="152" spans="7:10" ht="23.25" customHeight="1" x14ac:dyDescent="0.25">
      <c r="G152" s="422" t="str">
        <f>+IF(LEN('OSNOVNA PLAČA'!B152)&gt;0,'OSNOVNA PLAČA'!B152,"")</f>
        <v>A143</v>
      </c>
      <c r="H152" s="423"/>
      <c r="I152" s="423">
        <f ca="1">IF(LEN('8'!B158)&gt;0,'8'!L158,"")</f>
        <v>0</v>
      </c>
      <c r="J152" s="424"/>
    </row>
    <row r="153" spans="7:10" ht="23.25" customHeight="1" x14ac:dyDescent="0.25">
      <c r="G153" s="422" t="str">
        <f>+IF(LEN('OSNOVNA PLAČA'!B153)&gt;0,'OSNOVNA PLAČA'!B153,"")</f>
        <v>A144</v>
      </c>
      <c r="H153" s="423"/>
      <c r="I153" s="423">
        <f ca="1">IF(LEN('8'!B159)&gt;0,'8'!L159,"")</f>
        <v>0</v>
      </c>
      <c r="J153" s="424"/>
    </row>
    <row r="154" spans="7:10" ht="23.25" customHeight="1" x14ac:dyDescent="0.25">
      <c r="G154" s="422" t="str">
        <f>+IF(LEN('OSNOVNA PLAČA'!B154)&gt;0,'OSNOVNA PLAČA'!B154,"")</f>
        <v>A145</v>
      </c>
      <c r="H154" s="423"/>
      <c r="I154" s="423">
        <f ca="1">IF(LEN('8'!B160)&gt;0,'8'!L160,"")</f>
        <v>0</v>
      </c>
      <c r="J154" s="424"/>
    </row>
    <row r="155" spans="7:10" ht="23.25" customHeight="1" x14ac:dyDescent="0.25">
      <c r="G155" s="422" t="str">
        <f>+IF(LEN('OSNOVNA PLAČA'!B155)&gt;0,'OSNOVNA PLAČA'!B155,"")</f>
        <v>A146</v>
      </c>
      <c r="H155" s="423"/>
      <c r="I155" s="423">
        <f ca="1">IF(LEN('8'!B161)&gt;0,'8'!L161,"")</f>
        <v>0</v>
      </c>
      <c r="J155" s="424"/>
    </row>
    <row r="156" spans="7:10" ht="23.25" customHeight="1" x14ac:dyDescent="0.25">
      <c r="G156" s="422" t="str">
        <f>+IF(LEN('OSNOVNA PLAČA'!B156)&gt;0,'OSNOVNA PLAČA'!B156,"")</f>
        <v>A147</v>
      </c>
      <c r="H156" s="423"/>
      <c r="I156" s="423">
        <f ca="1">IF(LEN('8'!B162)&gt;0,'8'!L162,"")</f>
        <v>0</v>
      </c>
      <c r="J156" s="424"/>
    </row>
    <row r="157" spans="7:10" ht="23.25" customHeight="1" x14ac:dyDescent="0.25">
      <c r="G157" s="422" t="str">
        <f>+IF(LEN('OSNOVNA PLAČA'!B157)&gt;0,'OSNOVNA PLAČA'!B157,"")</f>
        <v>A148</v>
      </c>
      <c r="H157" s="423"/>
      <c r="I157" s="423">
        <f ca="1">IF(LEN('8'!B163)&gt;0,'8'!L163,"")</f>
        <v>0</v>
      </c>
      <c r="J157" s="424"/>
    </row>
    <row r="158" spans="7:10" ht="23.25" customHeight="1" x14ac:dyDescent="0.25">
      <c r="G158" s="422" t="str">
        <f>+IF(LEN('OSNOVNA PLAČA'!B158)&gt;0,'OSNOVNA PLAČA'!B158,"")</f>
        <v>A149</v>
      </c>
      <c r="H158" s="423"/>
      <c r="I158" s="423">
        <f ca="1">IF(LEN('8'!B164)&gt;0,'8'!L164,"")</f>
        <v>0</v>
      </c>
      <c r="J158" s="424"/>
    </row>
    <row r="159" spans="7:10" ht="23.25" customHeight="1" x14ac:dyDescent="0.25">
      <c r="G159" s="422" t="str">
        <f>+IF(LEN('OSNOVNA PLAČA'!B159)&gt;0,'OSNOVNA PLAČA'!B159,"")</f>
        <v>A150</v>
      </c>
      <c r="H159" s="423"/>
      <c r="I159" s="423">
        <f ca="1">IF(LEN('8'!B165)&gt;0,'8'!L165,"")</f>
        <v>0</v>
      </c>
      <c r="J159" s="424"/>
    </row>
    <row r="160" spans="7:10" ht="23.25" customHeight="1" x14ac:dyDescent="0.25">
      <c r="G160" s="422" t="str">
        <f>+IF(LEN('OSNOVNA PLAČA'!B160)&gt;0,'OSNOVNA PLAČA'!B160,"")</f>
        <v>A151</v>
      </c>
      <c r="H160" s="423"/>
      <c r="I160" s="423">
        <f ca="1">IF(LEN('8'!B166)&gt;0,'8'!L166,"")</f>
        <v>0</v>
      </c>
      <c r="J160" s="424"/>
    </row>
    <row r="161" spans="7:10" ht="23.25" customHeight="1" x14ac:dyDescent="0.25">
      <c r="G161" s="422" t="str">
        <f>+IF(LEN('OSNOVNA PLAČA'!B161)&gt;0,'OSNOVNA PLAČA'!B161,"")</f>
        <v>A152</v>
      </c>
      <c r="H161" s="423"/>
      <c r="I161" s="423">
        <f ca="1">IF(LEN('8'!B167)&gt;0,'8'!L167,"")</f>
        <v>0</v>
      </c>
      <c r="J161" s="424"/>
    </row>
    <row r="162" spans="7:10" ht="23.25" customHeight="1" x14ac:dyDescent="0.25">
      <c r="G162" s="422" t="str">
        <f>+IF(LEN('OSNOVNA PLAČA'!B162)&gt;0,'OSNOVNA PLAČA'!B162,"")</f>
        <v>A153</v>
      </c>
      <c r="H162" s="423"/>
      <c r="I162" s="423">
        <f ca="1">IF(LEN('8'!B168)&gt;0,'8'!L168,"")</f>
        <v>0</v>
      </c>
      <c r="J162" s="424"/>
    </row>
    <row r="163" spans="7:10" ht="23.25" customHeight="1" x14ac:dyDescent="0.25">
      <c r="G163" s="422" t="str">
        <f>+IF(LEN('OSNOVNA PLAČA'!B163)&gt;0,'OSNOVNA PLAČA'!B163,"")</f>
        <v>A154</v>
      </c>
      <c r="H163" s="423"/>
      <c r="I163" s="423">
        <f ca="1">IF(LEN('8'!B169)&gt;0,'8'!L169,"")</f>
        <v>0</v>
      </c>
      <c r="J163" s="424"/>
    </row>
    <row r="164" spans="7:10" ht="23.25" customHeight="1" x14ac:dyDescent="0.25">
      <c r="G164" s="422" t="str">
        <f>+IF(LEN('OSNOVNA PLAČA'!B164)&gt;0,'OSNOVNA PLAČA'!B164,"")</f>
        <v>A155</v>
      </c>
      <c r="H164" s="423"/>
      <c r="I164" s="423">
        <f ca="1">IF(LEN('8'!B170)&gt;0,'8'!L170,"")</f>
        <v>0</v>
      </c>
      <c r="J164" s="424"/>
    </row>
    <row r="165" spans="7:10" ht="23.25" customHeight="1" x14ac:dyDescent="0.25">
      <c r="G165" s="422" t="str">
        <f>+IF(LEN('OSNOVNA PLAČA'!B165)&gt;0,'OSNOVNA PLAČA'!B165,"")</f>
        <v>A156</v>
      </c>
      <c r="H165" s="423"/>
      <c r="I165" s="423">
        <f ca="1">IF(LEN('8'!B171)&gt;0,'8'!L171,"")</f>
        <v>0</v>
      </c>
      <c r="J165" s="424"/>
    </row>
    <row r="166" spans="7:10" ht="23.25" customHeight="1" x14ac:dyDescent="0.25">
      <c r="G166" s="422" t="str">
        <f>+IF(LEN('OSNOVNA PLAČA'!B166)&gt;0,'OSNOVNA PLAČA'!B166,"")</f>
        <v>A157</v>
      </c>
      <c r="H166" s="423"/>
      <c r="I166" s="423">
        <f ca="1">IF(LEN('8'!B172)&gt;0,'8'!L172,"")</f>
        <v>0</v>
      </c>
      <c r="J166" s="424"/>
    </row>
    <row r="167" spans="7:10" ht="23.25" customHeight="1" x14ac:dyDescent="0.25">
      <c r="G167" s="422" t="str">
        <f>+IF(LEN('OSNOVNA PLAČA'!B167)&gt;0,'OSNOVNA PLAČA'!B167,"")</f>
        <v>A158</v>
      </c>
      <c r="H167" s="423"/>
      <c r="I167" s="423">
        <f ca="1">IF(LEN('8'!B173)&gt;0,'8'!L173,"")</f>
        <v>0</v>
      </c>
      <c r="J167" s="424"/>
    </row>
    <row r="168" spans="7:10" ht="23.25" customHeight="1" x14ac:dyDescent="0.25">
      <c r="G168" s="422" t="str">
        <f>+IF(LEN('OSNOVNA PLAČA'!B168)&gt;0,'OSNOVNA PLAČA'!B168,"")</f>
        <v>A159</v>
      </c>
      <c r="H168" s="423"/>
      <c r="I168" s="423">
        <f ca="1">IF(LEN('8'!B174)&gt;0,'8'!L174,"")</f>
        <v>0</v>
      </c>
      <c r="J168" s="424"/>
    </row>
    <row r="169" spans="7:10" ht="23.25" customHeight="1" x14ac:dyDescent="0.25">
      <c r="G169" s="422" t="str">
        <f>+IF(LEN('OSNOVNA PLAČA'!B169)&gt;0,'OSNOVNA PLAČA'!B169,"")</f>
        <v>A160</v>
      </c>
      <c r="H169" s="423"/>
      <c r="I169" s="423">
        <f ca="1">IF(LEN('8'!B175)&gt;0,'8'!L175,"")</f>
        <v>0</v>
      </c>
      <c r="J169" s="424"/>
    </row>
    <row r="170" spans="7:10" ht="23.25" customHeight="1" x14ac:dyDescent="0.25">
      <c r="G170" s="422" t="str">
        <f>+IF(LEN('OSNOVNA PLAČA'!B170)&gt;0,'OSNOVNA PLAČA'!B170,"")</f>
        <v>A161</v>
      </c>
      <c r="H170" s="423"/>
      <c r="I170" s="423">
        <f ca="1">IF(LEN('8'!B176)&gt;0,'8'!L176,"")</f>
        <v>0</v>
      </c>
      <c r="J170" s="424"/>
    </row>
    <row r="171" spans="7:10" ht="23.25" customHeight="1" x14ac:dyDescent="0.25">
      <c r="G171" s="422" t="str">
        <f>+IF(LEN('OSNOVNA PLAČA'!B171)&gt;0,'OSNOVNA PLAČA'!B171,"")</f>
        <v>A162</v>
      </c>
      <c r="H171" s="423"/>
      <c r="I171" s="423">
        <f ca="1">IF(LEN('8'!B177)&gt;0,'8'!L177,"")</f>
        <v>0</v>
      </c>
      <c r="J171" s="424"/>
    </row>
    <row r="172" spans="7:10" ht="23.25" customHeight="1" x14ac:dyDescent="0.25">
      <c r="G172" s="422" t="str">
        <f>+IF(LEN('OSNOVNA PLAČA'!B172)&gt;0,'OSNOVNA PLAČA'!B172,"")</f>
        <v>A163</v>
      </c>
      <c r="H172" s="423"/>
      <c r="I172" s="423">
        <f ca="1">IF(LEN('8'!B178)&gt;0,'8'!L178,"")</f>
        <v>0</v>
      </c>
      <c r="J172" s="424"/>
    </row>
    <row r="173" spans="7:10" ht="23.25" customHeight="1" x14ac:dyDescent="0.25">
      <c r="G173" s="422" t="str">
        <f>+IF(LEN('OSNOVNA PLAČA'!B173)&gt;0,'OSNOVNA PLAČA'!B173,"")</f>
        <v>A164</v>
      </c>
      <c r="H173" s="423"/>
      <c r="I173" s="423">
        <f ca="1">IF(LEN('8'!B179)&gt;0,'8'!L179,"")</f>
        <v>0</v>
      </c>
      <c r="J173" s="424"/>
    </row>
    <row r="174" spans="7:10" ht="23.25" customHeight="1" x14ac:dyDescent="0.25">
      <c r="G174" s="422" t="str">
        <f>+IF(LEN('OSNOVNA PLAČA'!B174)&gt;0,'OSNOVNA PLAČA'!B174,"")</f>
        <v>A165</v>
      </c>
      <c r="H174" s="423"/>
      <c r="I174" s="423">
        <f ca="1">IF(LEN('8'!B180)&gt;0,'8'!L180,"")</f>
        <v>0</v>
      </c>
      <c r="J174" s="424"/>
    </row>
    <row r="175" spans="7:10" ht="23.25" customHeight="1" x14ac:dyDescent="0.25">
      <c r="G175" s="422" t="str">
        <f>+IF(LEN('OSNOVNA PLAČA'!B175)&gt;0,'OSNOVNA PLAČA'!B175,"")</f>
        <v>A166</v>
      </c>
      <c r="H175" s="423"/>
      <c r="I175" s="423">
        <f ca="1">IF(LEN('8'!B181)&gt;0,'8'!L181,"")</f>
        <v>0</v>
      </c>
      <c r="J175" s="424"/>
    </row>
    <row r="176" spans="7:10" ht="23.25" customHeight="1" x14ac:dyDescent="0.25">
      <c r="G176" s="422" t="str">
        <f>+IF(LEN('OSNOVNA PLAČA'!B176)&gt;0,'OSNOVNA PLAČA'!B176,"")</f>
        <v>A167</v>
      </c>
      <c r="H176" s="423"/>
      <c r="I176" s="423">
        <f ca="1">IF(LEN('8'!B182)&gt;0,'8'!L182,"")</f>
        <v>0</v>
      </c>
      <c r="J176" s="424"/>
    </row>
    <row r="177" spans="7:10" ht="23.25" customHeight="1" x14ac:dyDescent="0.25">
      <c r="G177" s="422" t="str">
        <f>+IF(LEN('OSNOVNA PLAČA'!B177)&gt;0,'OSNOVNA PLAČA'!B177,"")</f>
        <v>A168</v>
      </c>
      <c r="H177" s="423"/>
      <c r="I177" s="423">
        <f ca="1">IF(LEN('8'!B183)&gt;0,'8'!L183,"")</f>
        <v>0</v>
      </c>
      <c r="J177" s="424"/>
    </row>
    <row r="178" spans="7:10" ht="23.25" customHeight="1" x14ac:dyDescent="0.25">
      <c r="G178" s="422" t="str">
        <f>+IF(LEN('OSNOVNA PLAČA'!B178)&gt;0,'OSNOVNA PLAČA'!B178,"")</f>
        <v>A169</v>
      </c>
      <c r="H178" s="423"/>
      <c r="I178" s="423">
        <f ca="1">IF(LEN('8'!B184)&gt;0,'8'!L184,"")</f>
        <v>0</v>
      </c>
      <c r="J178" s="424"/>
    </row>
    <row r="179" spans="7:10" ht="23.25" customHeight="1" x14ac:dyDescent="0.25">
      <c r="G179" s="422" t="str">
        <f>+IF(LEN('OSNOVNA PLAČA'!B179)&gt;0,'OSNOVNA PLAČA'!B179,"")</f>
        <v>A170</v>
      </c>
      <c r="H179" s="423"/>
      <c r="I179" s="423">
        <f ca="1">IF(LEN('8'!B185)&gt;0,'8'!L185,"")</f>
        <v>0</v>
      </c>
      <c r="J179" s="424"/>
    </row>
    <row r="180" spans="7:10" ht="23.25" customHeight="1" x14ac:dyDescent="0.25">
      <c r="G180" s="422" t="str">
        <f>+IF(LEN('OSNOVNA PLAČA'!B180)&gt;0,'OSNOVNA PLAČA'!B180,"")</f>
        <v>A171</v>
      </c>
      <c r="H180" s="423"/>
      <c r="I180" s="423">
        <f ca="1">IF(LEN('8'!B186)&gt;0,'8'!L186,"")</f>
        <v>0</v>
      </c>
      <c r="J180" s="424"/>
    </row>
    <row r="181" spans="7:10" ht="23.25" customHeight="1" x14ac:dyDescent="0.25">
      <c r="G181" s="422" t="str">
        <f>+IF(LEN('OSNOVNA PLAČA'!B181)&gt;0,'OSNOVNA PLAČA'!B181,"")</f>
        <v>A172</v>
      </c>
      <c r="H181" s="423"/>
      <c r="I181" s="423">
        <f ca="1">IF(LEN('8'!B187)&gt;0,'8'!L187,"")</f>
        <v>0</v>
      </c>
      <c r="J181" s="424"/>
    </row>
    <row r="182" spans="7:10" ht="23.25" customHeight="1" x14ac:dyDescent="0.25">
      <c r="G182" s="422" t="str">
        <f>+IF(LEN('OSNOVNA PLAČA'!B182)&gt;0,'OSNOVNA PLAČA'!B182,"")</f>
        <v>A173</v>
      </c>
      <c r="H182" s="423"/>
      <c r="I182" s="423">
        <f ca="1">IF(LEN('8'!B188)&gt;0,'8'!L188,"")</f>
        <v>0</v>
      </c>
      <c r="J182" s="424"/>
    </row>
    <row r="183" spans="7:10" ht="23.25" customHeight="1" x14ac:dyDescent="0.25">
      <c r="G183" s="422" t="str">
        <f>+IF(LEN('OSNOVNA PLAČA'!B183)&gt;0,'OSNOVNA PLAČA'!B183,"")</f>
        <v>A174</v>
      </c>
      <c r="H183" s="423"/>
      <c r="I183" s="423">
        <f ca="1">IF(LEN('8'!B189)&gt;0,'8'!L189,"")</f>
        <v>0</v>
      </c>
      <c r="J183" s="424"/>
    </row>
    <row r="184" spans="7:10" ht="23.25" customHeight="1" x14ac:dyDescent="0.25">
      <c r="G184" s="422" t="str">
        <f>+IF(LEN('OSNOVNA PLAČA'!B184)&gt;0,'OSNOVNA PLAČA'!B184,"")</f>
        <v>A175</v>
      </c>
      <c r="H184" s="423"/>
      <c r="I184" s="423">
        <f ca="1">IF(LEN('8'!B190)&gt;0,'8'!L190,"")</f>
        <v>0</v>
      </c>
      <c r="J184" s="424"/>
    </row>
    <row r="185" spans="7:10" ht="23.25" customHeight="1" x14ac:dyDescent="0.25">
      <c r="G185" s="422" t="str">
        <f>+IF(LEN('OSNOVNA PLAČA'!B185)&gt;0,'OSNOVNA PLAČA'!B185,"")</f>
        <v>A176</v>
      </c>
      <c r="H185" s="423"/>
      <c r="I185" s="423">
        <f ca="1">IF(LEN('8'!B191)&gt;0,'8'!L191,"")</f>
        <v>0</v>
      </c>
      <c r="J185" s="424"/>
    </row>
    <row r="186" spans="7:10" ht="23.25" customHeight="1" x14ac:dyDescent="0.25">
      <c r="G186" s="422" t="str">
        <f>+IF(LEN('OSNOVNA PLAČA'!B186)&gt;0,'OSNOVNA PLAČA'!B186,"")</f>
        <v>A177</v>
      </c>
      <c r="H186" s="423"/>
      <c r="I186" s="423">
        <f ca="1">IF(LEN('8'!B192)&gt;0,'8'!L192,"")</f>
        <v>0</v>
      </c>
      <c r="J186" s="424"/>
    </row>
    <row r="187" spans="7:10" ht="23.25" customHeight="1" x14ac:dyDescent="0.25">
      <c r="G187" s="422" t="str">
        <f>+IF(LEN('OSNOVNA PLAČA'!B187)&gt;0,'OSNOVNA PLAČA'!B187,"")</f>
        <v>A178</v>
      </c>
      <c r="H187" s="423"/>
      <c r="I187" s="423">
        <f ca="1">IF(LEN('8'!B193)&gt;0,'8'!L193,"")</f>
        <v>0</v>
      </c>
      <c r="J187" s="424"/>
    </row>
    <row r="188" spans="7:10" ht="23.25" customHeight="1" x14ac:dyDescent="0.25">
      <c r="G188" s="422" t="str">
        <f>+IF(LEN('OSNOVNA PLAČA'!B188)&gt;0,'OSNOVNA PLAČA'!B188,"")</f>
        <v>A179</v>
      </c>
      <c r="H188" s="423"/>
      <c r="I188" s="423">
        <f ca="1">IF(LEN('8'!B194)&gt;0,'8'!L194,"")</f>
        <v>0</v>
      </c>
      <c r="J188" s="424"/>
    </row>
    <row r="189" spans="7:10" ht="23.25" customHeight="1" x14ac:dyDescent="0.25">
      <c r="G189" s="422" t="str">
        <f>+IF(LEN('OSNOVNA PLAČA'!B189)&gt;0,'OSNOVNA PLAČA'!B189,"")</f>
        <v>A180</v>
      </c>
      <c r="H189" s="423"/>
      <c r="I189" s="423">
        <f ca="1">IF(LEN('8'!B195)&gt;0,'8'!L195,"")</f>
        <v>0</v>
      </c>
      <c r="J189" s="424"/>
    </row>
    <row r="190" spans="7:10" ht="23.25" customHeight="1" x14ac:dyDescent="0.25">
      <c r="G190" s="422" t="str">
        <f>+IF(LEN('OSNOVNA PLAČA'!B190)&gt;0,'OSNOVNA PLAČA'!B190,"")</f>
        <v>A181</v>
      </c>
      <c r="H190" s="423"/>
      <c r="I190" s="423">
        <f ca="1">IF(LEN('8'!B196)&gt;0,'8'!L196,"")</f>
        <v>0</v>
      </c>
      <c r="J190" s="424"/>
    </row>
    <row r="191" spans="7:10" ht="23.25" customHeight="1" x14ac:dyDescent="0.25">
      <c r="G191" s="422" t="str">
        <f>+IF(LEN('OSNOVNA PLAČA'!B191)&gt;0,'OSNOVNA PLAČA'!B191,"")</f>
        <v>A182</v>
      </c>
      <c r="H191" s="423"/>
      <c r="I191" s="423">
        <f ca="1">IF(LEN('8'!B197)&gt;0,'8'!L197,"")</f>
        <v>0</v>
      </c>
      <c r="J191" s="424"/>
    </row>
    <row r="192" spans="7:10" ht="23.25" customHeight="1" x14ac:dyDescent="0.25">
      <c r="G192" s="422" t="str">
        <f>+IF(LEN('OSNOVNA PLAČA'!B192)&gt;0,'OSNOVNA PLAČA'!B192,"")</f>
        <v>A183</v>
      </c>
      <c r="H192" s="423"/>
      <c r="I192" s="423">
        <f ca="1">IF(LEN('8'!B198)&gt;0,'8'!L198,"")</f>
        <v>0</v>
      </c>
      <c r="J192" s="424"/>
    </row>
    <row r="193" spans="7:10" ht="23.25" customHeight="1" x14ac:dyDescent="0.25">
      <c r="G193" s="422" t="str">
        <f>+IF(LEN('OSNOVNA PLAČA'!B193)&gt;0,'OSNOVNA PLAČA'!B193,"")</f>
        <v>A184</v>
      </c>
      <c r="H193" s="423"/>
      <c r="I193" s="423">
        <f ca="1">IF(LEN('8'!B199)&gt;0,'8'!L199,"")</f>
        <v>0</v>
      </c>
      <c r="J193" s="424"/>
    </row>
    <row r="194" spans="7:10" ht="23.25" customHeight="1" x14ac:dyDescent="0.25">
      <c r="G194" s="422" t="str">
        <f>+IF(LEN('OSNOVNA PLAČA'!B194)&gt;0,'OSNOVNA PLAČA'!B194,"")</f>
        <v>A185</v>
      </c>
      <c r="H194" s="423"/>
      <c r="I194" s="423">
        <f ca="1">IF(LEN('8'!B200)&gt;0,'8'!L200,"")</f>
        <v>0</v>
      </c>
      <c r="J194" s="424"/>
    </row>
    <row r="195" spans="7:10" ht="23.25" customHeight="1" x14ac:dyDescent="0.25">
      <c r="G195" s="422" t="str">
        <f>+IF(LEN('OSNOVNA PLAČA'!B195)&gt;0,'OSNOVNA PLAČA'!B195,"")</f>
        <v>A186</v>
      </c>
      <c r="H195" s="423"/>
      <c r="I195" s="423">
        <f ca="1">IF(LEN('8'!B201)&gt;0,'8'!L201,"")</f>
        <v>0</v>
      </c>
      <c r="J195" s="424"/>
    </row>
    <row r="196" spans="7:10" ht="23.25" customHeight="1" x14ac:dyDescent="0.25">
      <c r="G196" s="422" t="str">
        <f>+IF(LEN('OSNOVNA PLAČA'!B196)&gt;0,'OSNOVNA PLAČA'!B196,"")</f>
        <v>A187</v>
      </c>
      <c r="H196" s="423"/>
      <c r="I196" s="423">
        <f ca="1">IF(LEN('8'!B202)&gt;0,'8'!L202,"")</f>
        <v>0</v>
      </c>
      <c r="J196" s="424"/>
    </row>
    <row r="197" spans="7:10" ht="23.25" customHeight="1" x14ac:dyDescent="0.25">
      <c r="G197" s="422" t="str">
        <f>+IF(LEN('OSNOVNA PLAČA'!B197)&gt;0,'OSNOVNA PLAČA'!B197,"")</f>
        <v>A188</v>
      </c>
      <c r="H197" s="423"/>
      <c r="I197" s="423">
        <f ca="1">IF(LEN('8'!B203)&gt;0,'8'!L203,"")</f>
        <v>0</v>
      </c>
      <c r="J197" s="424"/>
    </row>
    <row r="198" spans="7:10" ht="23.25" customHeight="1" x14ac:dyDescent="0.25">
      <c r="G198" s="422" t="str">
        <f>+IF(LEN('OSNOVNA PLAČA'!B198)&gt;0,'OSNOVNA PLAČA'!B198,"")</f>
        <v>A189</v>
      </c>
      <c r="H198" s="423"/>
      <c r="I198" s="423">
        <f ca="1">IF(LEN('8'!B204)&gt;0,'8'!L204,"")</f>
        <v>0</v>
      </c>
      <c r="J198" s="424"/>
    </row>
    <row r="199" spans="7:10" ht="23.25" customHeight="1" x14ac:dyDescent="0.25">
      <c r="G199" s="422" t="str">
        <f>+IF(LEN('OSNOVNA PLAČA'!B199)&gt;0,'OSNOVNA PLAČA'!B199,"")</f>
        <v>A190</v>
      </c>
      <c r="H199" s="423"/>
      <c r="I199" s="423">
        <f ca="1">IF(LEN('8'!B205)&gt;0,'8'!L205,"")</f>
        <v>0</v>
      </c>
      <c r="J199" s="424"/>
    </row>
    <row r="200" spans="7:10" ht="23.25" customHeight="1" x14ac:dyDescent="0.25">
      <c r="G200" s="422" t="str">
        <f>+IF(LEN('OSNOVNA PLAČA'!B200)&gt;0,'OSNOVNA PLAČA'!B200,"")</f>
        <v>A191</v>
      </c>
      <c r="H200" s="423"/>
      <c r="I200" s="423">
        <f ca="1">IF(LEN('8'!B206)&gt;0,'8'!L206,"")</f>
        <v>0</v>
      </c>
      <c r="J200" s="424"/>
    </row>
    <row r="201" spans="7:10" ht="23.25" customHeight="1" x14ac:dyDescent="0.25">
      <c r="G201" s="422" t="str">
        <f>+IF(LEN('OSNOVNA PLAČA'!B201)&gt;0,'OSNOVNA PLAČA'!B201,"")</f>
        <v>A192</v>
      </c>
      <c r="H201" s="423"/>
      <c r="I201" s="423">
        <f ca="1">IF(LEN('8'!B207)&gt;0,'8'!L207,"")</f>
        <v>0</v>
      </c>
      <c r="J201" s="424"/>
    </row>
    <row r="202" spans="7:10" ht="23.25" customHeight="1" x14ac:dyDescent="0.25">
      <c r="G202" s="422" t="str">
        <f>+IF(LEN('OSNOVNA PLAČA'!B202)&gt;0,'OSNOVNA PLAČA'!B202,"")</f>
        <v>A193</v>
      </c>
      <c r="H202" s="423"/>
      <c r="I202" s="423">
        <f ca="1">IF(LEN('8'!B208)&gt;0,'8'!L208,"")</f>
        <v>0</v>
      </c>
      <c r="J202" s="424"/>
    </row>
    <row r="203" spans="7:10" ht="23.25" customHeight="1" x14ac:dyDescent="0.25">
      <c r="G203" s="422" t="str">
        <f>+IF(LEN('OSNOVNA PLAČA'!B203)&gt;0,'OSNOVNA PLAČA'!B203,"")</f>
        <v>A194</v>
      </c>
      <c r="H203" s="423"/>
      <c r="I203" s="423">
        <f ca="1">IF(LEN('8'!B209)&gt;0,'8'!L209,"")</f>
        <v>0</v>
      </c>
      <c r="J203" s="424"/>
    </row>
    <row r="204" spans="7:10" ht="23.25" customHeight="1" x14ac:dyDescent="0.25">
      <c r="G204" s="422" t="str">
        <f>+IF(LEN('OSNOVNA PLAČA'!B204)&gt;0,'OSNOVNA PLAČA'!B204,"")</f>
        <v>A195</v>
      </c>
      <c r="H204" s="423"/>
      <c r="I204" s="423">
        <f ca="1">IF(LEN('8'!B210)&gt;0,'8'!L210,"")</f>
        <v>0</v>
      </c>
      <c r="J204" s="424"/>
    </row>
    <row r="205" spans="7:10" ht="23.25" customHeight="1" x14ac:dyDescent="0.25">
      <c r="G205" s="422" t="str">
        <f>+IF(LEN('OSNOVNA PLAČA'!B205)&gt;0,'OSNOVNA PLAČA'!B205,"")</f>
        <v>A196</v>
      </c>
      <c r="H205" s="423"/>
      <c r="I205" s="423">
        <f ca="1">IF(LEN('8'!B211)&gt;0,'8'!L211,"")</f>
        <v>0</v>
      </c>
      <c r="J205" s="424"/>
    </row>
    <row r="206" spans="7:10" ht="23.25" customHeight="1" x14ac:dyDescent="0.25">
      <c r="G206" s="422" t="str">
        <f>+IF(LEN('OSNOVNA PLAČA'!B206)&gt;0,'OSNOVNA PLAČA'!B206,"")</f>
        <v>A197</v>
      </c>
      <c r="H206" s="423"/>
      <c r="I206" s="423">
        <f ca="1">IF(LEN('8'!B212)&gt;0,'8'!L212,"")</f>
        <v>0</v>
      </c>
      <c r="J206" s="424"/>
    </row>
    <row r="207" spans="7:10" ht="23.25" customHeight="1" x14ac:dyDescent="0.25">
      <c r="G207" s="422" t="str">
        <f>+IF(LEN('OSNOVNA PLAČA'!B207)&gt;0,'OSNOVNA PLAČA'!B207,"")</f>
        <v>A198</v>
      </c>
      <c r="H207" s="423"/>
      <c r="I207" s="423">
        <f ca="1">IF(LEN('8'!B213)&gt;0,'8'!L213,"")</f>
        <v>0</v>
      </c>
      <c r="J207" s="424"/>
    </row>
    <row r="208" spans="7:10" ht="23.25" customHeight="1" x14ac:dyDescent="0.25">
      <c r="G208" s="422" t="str">
        <f>+IF(LEN('OSNOVNA PLAČA'!B208)&gt;0,'OSNOVNA PLAČA'!B208,"")</f>
        <v>A199</v>
      </c>
      <c r="H208" s="423"/>
      <c r="I208" s="423">
        <f ca="1">IF(LEN('8'!B214)&gt;0,'8'!L214,"")</f>
        <v>0</v>
      </c>
      <c r="J208" s="424"/>
    </row>
    <row r="209" spans="7:10" ht="23.25" customHeight="1" x14ac:dyDescent="0.25">
      <c r="G209" s="422" t="str">
        <f>+IF(LEN('OSNOVNA PLAČA'!B209)&gt;0,'OSNOVNA PLAČA'!B209,"")</f>
        <v>A200</v>
      </c>
      <c r="H209" s="423"/>
      <c r="I209" s="423">
        <f ca="1">IF(LEN('8'!B215)&gt;0,'8'!L215,"")</f>
        <v>0</v>
      </c>
      <c r="J209" s="424"/>
    </row>
    <row r="210" spans="7:10" ht="23.25" customHeight="1" x14ac:dyDescent="0.25">
      <c r="G210" s="422" t="str">
        <f>+IF(LEN('OSNOVNA PLAČA'!B210)&gt;0,'OSNOVNA PLAČA'!B210,"")</f>
        <v>A201</v>
      </c>
      <c r="H210" s="423"/>
      <c r="I210" s="423">
        <f ca="1">IF(LEN('8'!B216)&gt;0,'8'!L216,"")</f>
        <v>0</v>
      </c>
      <c r="J210" s="424"/>
    </row>
    <row r="211" spans="7:10" ht="23.25" customHeight="1" x14ac:dyDescent="0.25">
      <c r="G211" s="422" t="str">
        <f>+IF(LEN('OSNOVNA PLAČA'!B211)&gt;0,'OSNOVNA PLAČA'!B211,"")</f>
        <v>A202</v>
      </c>
      <c r="H211" s="423"/>
      <c r="I211" s="423">
        <f ca="1">IF(LEN('8'!B217)&gt;0,'8'!L217,"")</f>
        <v>0</v>
      </c>
      <c r="J211" s="424"/>
    </row>
    <row r="212" spans="7:10" ht="23.25" customHeight="1" x14ac:dyDescent="0.25">
      <c r="G212" s="422" t="str">
        <f>+IF(LEN('OSNOVNA PLAČA'!B212)&gt;0,'OSNOVNA PLAČA'!B212,"")</f>
        <v>A203</v>
      </c>
      <c r="H212" s="423"/>
      <c r="I212" s="423">
        <f ca="1">IF(LEN('8'!B218)&gt;0,'8'!L218,"")</f>
        <v>0</v>
      </c>
      <c r="J212" s="424"/>
    </row>
    <row r="213" spans="7:10" ht="23.25" customHeight="1" x14ac:dyDescent="0.25">
      <c r="G213" s="422" t="str">
        <f>+IF(LEN('OSNOVNA PLAČA'!B213)&gt;0,'OSNOVNA PLAČA'!B213,"")</f>
        <v>A204</v>
      </c>
      <c r="H213" s="423"/>
      <c r="I213" s="423">
        <f ca="1">IF(LEN('8'!B219)&gt;0,'8'!L219,"")</f>
        <v>0</v>
      </c>
      <c r="J213" s="424"/>
    </row>
    <row r="214" spans="7:10" ht="23.25" customHeight="1" x14ac:dyDescent="0.25">
      <c r="G214" s="422" t="str">
        <f>+IF(LEN('OSNOVNA PLAČA'!B214)&gt;0,'OSNOVNA PLAČA'!B214,"")</f>
        <v>A205</v>
      </c>
      <c r="H214" s="423"/>
      <c r="I214" s="423">
        <f ca="1">IF(LEN('8'!B220)&gt;0,'8'!L220,"")</f>
        <v>0</v>
      </c>
      <c r="J214" s="424"/>
    </row>
    <row r="215" spans="7:10" ht="23.25" customHeight="1" x14ac:dyDescent="0.25">
      <c r="G215" s="422" t="str">
        <f>+IF(LEN('OSNOVNA PLAČA'!B215)&gt;0,'OSNOVNA PLAČA'!B215,"")</f>
        <v>A206</v>
      </c>
      <c r="H215" s="423"/>
      <c r="I215" s="423">
        <f ca="1">IF(LEN('8'!B221)&gt;0,'8'!L221,"")</f>
        <v>0</v>
      </c>
      <c r="J215" s="424"/>
    </row>
    <row r="216" spans="7:10" ht="23.25" customHeight="1" x14ac:dyDescent="0.25">
      <c r="G216" s="422" t="str">
        <f>+IF(LEN('OSNOVNA PLAČA'!B216)&gt;0,'OSNOVNA PLAČA'!B216,"")</f>
        <v>A207</v>
      </c>
      <c r="H216" s="423"/>
      <c r="I216" s="423">
        <f ca="1">IF(LEN('8'!B222)&gt;0,'8'!L222,"")</f>
        <v>0</v>
      </c>
      <c r="J216" s="424"/>
    </row>
    <row r="217" spans="7:10" ht="23.25" customHeight="1" x14ac:dyDescent="0.25">
      <c r="G217" s="422" t="str">
        <f>+IF(LEN('OSNOVNA PLAČA'!B217)&gt;0,'OSNOVNA PLAČA'!B217,"")</f>
        <v>A208</v>
      </c>
      <c r="H217" s="423"/>
      <c r="I217" s="423">
        <f ca="1">IF(LEN('8'!B223)&gt;0,'8'!L223,"")</f>
        <v>0</v>
      </c>
      <c r="J217" s="424"/>
    </row>
    <row r="218" spans="7:10" ht="23.25" customHeight="1" x14ac:dyDescent="0.25">
      <c r="G218" s="422" t="str">
        <f>+IF(LEN('OSNOVNA PLAČA'!B218)&gt;0,'OSNOVNA PLAČA'!B218,"")</f>
        <v>A209</v>
      </c>
      <c r="H218" s="423"/>
      <c r="I218" s="423">
        <f ca="1">IF(LEN('8'!B224)&gt;0,'8'!L224,"")</f>
        <v>0</v>
      </c>
      <c r="J218" s="424"/>
    </row>
    <row r="219" spans="7:10" ht="23.25" customHeight="1" x14ac:dyDescent="0.25">
      <c r="G219" s="422" t="str">
        <f>+IF(LEN('OSNOVNA PLAČA'!B219)&gt;0,'OSNOVNA PLAČA'!B219,"")</f>
        <v>A210</v>
      </c>
      <c r="H219" s="423"/>
      <c r="I219" s="423">
        <f ca="1">IF(LEN('8'!B225)&gt;0,'8'!L225,"")</f>
        <v>0</v>
      </c>
      <c r="J219" s="424"/>
    </row>
    <row r="220" spans="7:10" ht="23.25" customHeight="1" x14ac:dyDescent="0.25">
      <c r="G220" s="422" t="str">
        <f>+IF(LEN('OSNOVNA PLAČA'!B220)&gt;0,'OSNOVNA PLAČA'!B220,"")</f>
        <v>A211</v>
      </c>
      <c r="H220" s="423"/>
      <c r="I220" s="423">
        <f ca="1">IF(LEN('8'!B226)&gt;0,'8'!L226,"")</f>
        <v>0</v>
      </c>
      <c r="J220" s="424"/>
    </row>
    <row r="221" spans="7:10" ht="23.25" customHeight="1" x14ac:dyDescent="0.25">
      <c r="G221" s="422" t="str">
        <f>+IF(LEN('OSNOVNA PLAČA'!B221)&gt;0,'OSNOVNA PLAČA'!B221,"")</f>
        <v>A212</v>
      </c>
      <c r="H221" s="423"/>
      <c r="I221" s="423">
        <f ca="1">IF(LEN('8'!B227)&gt;0,'8'!L227,"")</f>
        <v>0</v>
      </c>
      <c r="J221" s="424"/>
    </row>
    <row r="222" spans="7:10" ht="23.25" customHeight="1" x14ac:dyDescent="0.25">
      <c r="G222" s="422" t="str">
        <f>+IF(LEN('OSNOVNA PLAČA'!B222)&gt;0,'OSNOVNA PLAČA'!B222,"")</f>
        <v>A213</v>
      </c>
      <c r="H222" s="423"/>
      <c r="I222" s="423">
        <f ca="1">IF(LEN('8'!B228)&gt;0,'8'!L228,"")</f>
        <v>0</v>
      </c>
      <c r="J222" s="424"/>
    </row>
    <row r="223" spans="7:10" ht="23.25" customHeight="1" x14ac:dyDescent="0.25">
      <c r="G223" s="422" t="str">
        <f>+IF(LEN('OSNOVNA PLAČA'!B223)&gt;0,'OSNOVNA PLAČA'!B223,"")</f>
        <v>A214</v>
      </c>
      <c r="H223" s="423"/>
      <c r="I223" s="423">
        <f ca="1">IF(LEN('8'!B229)&gt;0,'8'!L229,"")</f>
        <v>0</v>
      </c>
      <c r="J223" s="424"/>
    </row>
    <row r="224" spans="7:10" ht="23.25" customHeight="1" x14ac:dyDescent="0.25">
      <c r="G224" s="422" t="str">
        <f>+IF(LEN('OSNOVNA PLAČA'!B224)&gt;0,'OSNOVNA PLAČA'!B224,"")</f>
        <v>A215</v>
      </c>
      <c r="H224" s="423"/>
      <c r="I224" s="423">
        <f ca="1">IF(LEN('8'!B230)&gt;0,'8'!L230,"")</f>
        <v>0</v>
      </c>
      <c r="J224" s="424"/>
    </row>
    <row r="225" spans="7:10" ht="23.25" customHeight="1" x14ac:dyDescent="0.25">
      <c r="G225" s="422" t="str">
        <f>+IF(LEN('OSNOVNA PLAČA'!B225)&gt;0,'OSNOVNA PLAČA'!B225,"")</f>
        <v>A216</v>
      </c>
      <c r="H225" s="423"/>
      <c r="I225" s="423">
        <f ca="1">IF(LEN('8'!B231)&gt;0,'8'!L231,"")</f>
        <v>0</v>
      </c>
      <c r="J225" s="424"/>
    </row>
    <row r="226" spans="7:10" ht="23.25" customHeight="1" x14ac:dyDescent="0.25">
      <c r="G226" s="422" t="str">
        <f>+IF(LEN('OSNOVNA PLAČA'!B226)&gt;0,'OSNOVNA PLAČA'!B226,"")</f>
        <v>A217</v>
      </c>
      <c r="H226" s="423"/>
      <c r="I226" s="423">
        <f ca="1">IF(LEN('8'!B232)&gt;0,'8'!L232,"")</f>
        <v>0</v>
      </c>
      <c r="J226" s="424"/>
    </row>
    <row r="227" spans="7:10" ht="23.25" customHeight="1" x14ac:dyDescent="0.25">
      <c r="G227" s="422" t="str">
        <f>+IF(LEN('OSNOVNA PLAČA'!B227)&gt;0,'OSNOVNA PLAČA'!B227,"")</f>
        <v>A218</v>
      </c>
      <c r="H227" s="423"/>
      <c r="I227" s="423">
        <f ca="1">IF(LEN('8'!B233)&gt;0,'8'!L233,"")</f>
        <v>0</v>
      </c>
      <c r="J227" s="424"/>
    </row>
    <row r="228" spans="7:10" ht="23.25" customHeight="1" x14ac:dyDescent="0.25">
      <c r="G228" s="422" t="str">
        <f>+IF(LEN('OSNOVNA PLAČA'!B228)&gt;0,'OSNOVNA PLAČA'!B228,"")</f>
        <v>A219</v>
      </c>
      <c r="H228" s="423"/>
      <c r="I228" s="423">
        <f ca="1">IF(LEN('8'!B234)&gt;0,'8'!L234,"")</f>
        <v>0</v>
      </c>
      <c r="J228" s="424"/>
    </row>
    <row r="229" spans="7:10" ht="23.25" customHeight="1" x14ac:dyDescent="0.25">
      <c r="G229" s="422" t="str">
        <f>+IF(LEN('OSNOVNA PLAČA'!B229)&gt;0,'OSNOVNA PLAČA'!B229,"")</f>
        <v>A220</v>
      </c>
      <c r="H229" s="423"/>
      <c r="I229" s="423">
        <f ca="1">IF(LEN('8'!B235)&gt;0,'8'!L235,"")</f>
        <v>0</v>
      </c>
      <c r="J229" s="424"/>
    </row>
    <row r="230" spans="7:10" ht="23.25" customHeight="1" x14ac:dyDescent="0.25">
      <c r="G230" s="422" t="str">
        <f>+IF(LEN('OSNOVNA PLAČA'!B230)&gt;0,'OSNOVNA PLAČA'!B230,"")</f>
        <v>A221</v>
      </c>
      <c r="H230" s="423"/>
      <c r="I230" s="423">
        <f ca="1">IF(LEN('8'!B236)&gt;0,'8'!L236,"")</f>
        <v>0</v>
      </c>
      <c r="J230" s="424"/>
    </row>
    <row r="231" spans="7:10" ht="23.25" customHeight="1" x14ac:dyDescent="0.25">
      <c r="G231" s="422" t="str">
        <f>+IF(LEN('OSNOVNA PLAČA'!B231)&gt;0,'OSNOVNA PLAČA'!B231,"")</f>
        <v>A222</v>
      </c>
      <c r="H231" s="423"/>
      <c r="I231" s="423">
        <f ca="1">IF(LEN('8'!B237)&gt;0,'8'!L237,"")</f>
        <v>0</v>
      </c>
      <c r="J231" s="424"/>
    </row>
    <row r="232" spans="7:10" ht="23.25" customHeight="1" x14ac:dyDescent="0.25">
      <c r="G232" s="422" t="str">
        <f>+IF(LEN('OSNOVNA PLAČA'!B232)&gt;0,'OSNOVNA PLAČA'!B232,"")</f>
        <v>A223</v>
      </c>
      <c r="H232" s="423"/>
      <c r="I232" s="423">
        <f ca="1">IF(LEN('8'!B238)&gt;0,'8'!L238,"")</f>
        <v>0</v>
      </c>
      <c r="J232" s="424"/>
    </row>
    <row r="233" spans="7:10" ht="23.25" customHeight="1" x14ac:dyDescent="0.25">
      <c r="G233" s="422" t="str">
        <f>+IF(LEN('OSNOVNA PLAČA'!B233)&gt;0,'OSNOVNA PLAČA'!B233,"")</f>
        <v>A224</v>
      </c>
      <c r="H233" s="423"/>
      <c r="I233" s="423">
        <f ca="1">IF(LEN('8'!B239)&gt;0,'8'!L239,"")</f>
        <v>0</v>
      </c>
      <c r="J233" s="424"/>
    </row>
    <row r="234" spans="7:10" ht="23.25" customHeight="1" x14ac:dyDescent="0.25">
      <c r="G234" s="422" t="str">
        <f>+IF(LEN('OSNOVNA PLAČA'!B234)&gt;0,'OSNOVNA PLAČA'!B234,"")</f>
        <v>A225</v>
      </c>
      <c r="H234" s="423"/>
      <c r="I234" s="423">
        <f ca="1">IF(LEN('8'!B240)&gt;0,'8'!L240,"")</f>
        <v>0</v>
      </c>
      <c r="J234" s="424"/>
    </row>
    <row r="235" spans="7:10" ht="23.25" customHeight="1" x14ac:dyDescent="0.25">
      <c r="G235" s="422" t="str">
        <f>+IF(LEN('OSNOVNA PLAČA'!B235)&gt;0,'OSNOVNA PLAČA'!B235,"")</f>
        <v>A226</v>
      </c>
      <c r="H235" s="423"/>
      <c r="I235" s="423">
        <f ca="1">IF(LEN('8'!B241)&gt;0,'8'!L241,"")</f>
        <v>0</v>
      </c>
      <c r="J235" s="424"/>
    </row>
    <row r="236" spans="7:10" ht="23.25" customHeight="1" x14ac:dyDescent="0.25">
      <c r="G236" s="422" t="str">
        <f>+IF(LEN('OSNOVNA PLAČA'!B236)&gt;0,'OSNOVNA PLAČA'!B236,"")</f>
        <v>A227</v>
      </c>
      <c r="H236" s="423"/>
      <c r="I236" s="423">
        <f ca="1">IF(LEN('8'!B242)&gt;0,'8'!L242,"")</f>
        <v>0</v>
      </c>
      <c r="J236" s="424"/>
    </row>
    <row r="237" spans="7:10" ht="23.25" customHeight="1" x14ac:dyDescent="0.25">
      <c r="G237" s="422" t="str">
        <f>+IF(LEN('OSNOVNA PLAČA'!B237)&gt;0,'OSNOVNA PLAČA'!B237,"")</f>
        <v>A228</v>
      </c>
      <c r="H237" s="423"/>
      <c r="I237" s="423">
        <f ca="1">IF(LEN('8'!B243)&gt;0,'8'!L243,"")</f>
        <v>0</v>
      </c>
      <c r="J237" s="424"/>
    </row>
    <row r="238" spans="7:10" ht="23.25" customHeight="1" x14ac:dyDescent="0.25">
      <c r="G238" s="422" t="str">
        <f>+IF(LEN('OSNOVNA PLAČA'!B238)&gt;0,'OSNOVNA PLAČA'!B238,"")</f>
        <v>A229</v>
      </c>
      <c r="H238" s="423"/>
      <c r="I238" s="423">
        <f ca="1">IF(LEN('8'!B244)&gt;0,'8'!L244,"")</f>
        <v>0</v>
      </c>
      <c r="J238" s="424"/>
    </row>
    <row r="239" spans="7:10" ht="23.25" customHeight="1" x14ac:dyDescent="0.25">
      <c r="G239" s="422" t="str">
        <f>+IF(LEN('OSNOVNA PLAČA'!B239)&gt;0,'OSNOVNA PLAČA'!B239,"")</f>
        <v>A230</v>
      </c>
      <c r="H239" s="423"/>
      <c r="I239" s="423">
        <f ca="1">IF(LEN('8'!B245)&gt;0,'8'!L245,"")</f>
        <v>0</v>
      </c>
      <c r="J239" s="424"/>
    </row>
    <row r="240" spans="7:10" ht="23.25" customHeight="1" x14ac:dyDescent="0.25">
      <c r="G240" s="422" t="str">
        <f>+IF(LEN('OSNOVNA PLAČA'!B240)&gt;0,'OSNOVNA PLAČA'!B240,"")</f>
        <v>A231</v>
      </c>
      <c r="H240" s="423"/>
      <c r="I240" s="423">
        <f ca="1">IF(LEN('8'!B246)&gt;0,'8'!L246,"")</f>
        <v>0</v>
      </c>
      <c r="J240" s="424"/>
    </row>
    <row r="241" spans="7:10" ht="23.25" customHeight="1" x14ac:dyDescent="0.25">
      <c r="G241" s="422" t="str">
        <f>+IF(LEN('OSNOVNA PLAČA'!B241)&gt;0,'OSNOVNA PLAČA'!B241,"")</f>
        <v>A232</v>
      </c>
      <c r="H241" s="423"/>
      <c r="I241" s="423">
        <f ca="1">IF(LEN('8'!B247)&gt;0,'8'!L247,"")</f>
        <v>0</v>
      </c>
      <c r="J241" s="424"/>
    </row>
    <row r="242" spans="7:10" ht="23.25" customHeight="1" x14ac:dyDescent="0.25">
      <c r="G242" s="422" t="str">
        <f>+IF(LEN('OSNOVNA PLAČA'!B242)&gt;0,'OSNOVNA PLAČA'!B242,"")</f>
        <v>A233</v>
      </c>
      <c r="H242" s="423"/>
      <c r="I242" s="423">
        <f ca="1">IF(LEN('8'!B248)&gt;0,'8'!L248,"")</f>
        <v>0</v>
      </c>
      <c r="J242" s="424"/>
    </row>
    <row r="243" spans="7:10" ht="23.25" customHeight="1" x14ac:dyDescent="0.25">
      <c r="G243" s="422" t="str">
        <f>+IF(LEN('OSNOVNA PLAČA'!B243)&gt;0,'OSNOVNA PLAČA'!B243,"")</f>
        <v>A234</v>
      </c>
      <c r="H243" s="423"/>
      <c r="I243" s="423">
        <f ca="1">IF(LEN('8'!B249)&gt;0,'8'!L249,"")</f>
        <v>0</v>
      </c>
      <c r="J243" s="424"/>
    </row>
    <row r="244" spans="7:10" ht="23.25" customHeight="1" x14ac:dyDescent="0.25">
      <c r="G244" s="422" t="str">
        <f>+IF(LEN('OSNOVNA PLAČA'!B244)&gt;0,'OSNOVNA PLAČA'!B244,"")</f>
        <v>A235</v>
      </c>
      <c r="H244" s="423"/>
      <c r="I244" s="423">
        <f ca="1">IF(LEN('8'!B250)&gt;0,'8'!L250,"")</f>
        <v>0</v>
      </c>
      <c r="J244" s="424"/>
    </row>
    <row r="245" spans="7:10" ht="23.25" customHeight="1" x14ac:dyDescent="0.25">
      <c r="G245" s="422" t="str">
        <f>+IF(LEN('OSNOVNA PLAČA'!B245)&gt;0,'OSNOVNA PLAČA'!B245,"")</f>
        <v>A236</v>
      </c>
      <c r="H245" s="423"/>
      <c r="I245" s="423">
        <f ca="1">IF(LEN('8'!B251)&gt;0,'8'!L251,"")</f>
        <v>0</v>
      </c>
      <c r="J245" s="424"/>
    </row>
    <row r="246" spans="7:10" ht="23.25" customHeight="1" x14ac:dyDescent="0.25">
      <c r="G246" s="422" t="str">
        <f>+IF(LEN('OSNOVNA PLAČA'!B246)&gt;0,'OSNOVNA PLAČA'!B246,"")</f>
        <v>A237</v>
      </c>
      <c r="H246" s="423"/>
      <c r="I246" s="423">
        <f ca="1">IF(LEN('8'!B252)&gt;0,'8'!L252,"")</f>
        <v>0</v>
      </c>
      <c r="J246" s="424"/>
    </row>
    <row r="247" spans="7:10" ht="23.25" customHeight="1" x14ac:dyDescent="0.25">
      <c r="G247" s="422" t="str">
        <f>+IF(LEN('OSNOVNA PLAČA'!B247)&gt;0,'OSNOVNA PLAČA'!B247,"")</f>
        <v>A238</v>
      </c>
      <c r="H247" s="423"/>
      <c r="I247" s="423">
        <f ca="1">IF(LEN('8'!B253)&gt;0,'8'!L253,"")</f>
        <v>0</v>
      </c>
      <c r="J247" s="424"/>
    </row>
    <row r="248" spans="7:10" ht="23.25" customHeight="1" x14ac:dyDescent="0.25">
      <c r="G248" s="422" t="str">
        <f>+IF(LEN('OSNOVNA PLAČA'!B248)&gt;0,'OSNOVNA PLAČA'!B248,"")</f>
        <v>A239</v>
      </c>
      <c r="H248" s="423"/>
      <c r="I248" s="423">
        <f ca="1">IF(LEN('8'!B254)&gt;0,'8'!L254,"")</f>
        <v>0</v>
      </c>
      <c r="J248" s="424"/>
    </row>
    <row r="249" spans="7:10" ht="23.25" customHeight="1" x14ac:dyDescent="0.25">
      <c r="G249" s="422" t="str">
        <f>+IF(LEN('OSNOVNA PLAČA'!B249)&gt;0,'OSNOVNA PLAČA'!B249,"")</f>
        <v>A240</v>
      </c>
      <c r="H249" s="423"/>
      <c r="I249" s="423">
        <f ca="1">IF(LEN('8'!B255)&gt;0,'8'!L255,"")</f>
        <v>0</v>
      </c>
      <c r="J249" s="424"/>
    </row>
    <row r="250" spans="7:10" ht="23.25" customHeight="1" x14ac:dyDescent="0.25">
      <c r="G250" s="422" t="str">
        <f>+IF(LEN('OSNOVNA PLAČA'!B250)&gt;0,'OSNOVNA PLAČA'!B250,"")</f>
        <v>A241</v>
      </c>
      <c r="H250" s="423"/>
      <c r="I250" s="423">
        <f ca="1">IF(LEN('8'!B256)&gt;0,'8'!L256,"")</f>
        <v>0</v>
      </c>
      <c r="J250" s="424"/>
    </row>
    <row r="251" spans="7:10" ht="23.25" customHeight="1" x14ac:dyDescent="0.25">
      <c r="G251" s="422" t="str">
        <f>+IF(LEN('OSNOVNA PLAČA'!B251)&gt;0,'OSNOVNA PLAČA'!B251,"")</f>
        <v>A242</v>
      </c>
      <c r="H251" s="423"/>
      <c r="I251" s="423">
        <f ca="1">IF(LEN('8'!B257)&gt;0,'8'!L257,"")</f>
        <v>0</v>
      </c>
      <c r="J251" s="424"/>
    </row>
    <row r="252" spans="7:10" ht="23.25" customHeight="1" x14ac:dyDescent="0.25">
      <c r="G252" s="422" t="str">
        <f>+IF(LEN('OSNOVNA PLAČA'!B252)&gt;0,'OSNOVNA PLAČA'!B252,"")</f>
        <v>A243</v>
      </c>
      <c r="H252" s="423"/>
      <c r="I252" s="423">
        <f ca="1">IF(LEN('8'!B258)&gt;0,'8'!L258,"")</f>
        <v>0</v>
      </c>
      <c r="J252" s="424"/>
    </row>
    <row r="253" spans="7:10" ht="23.25" customHeight="1" x14ac:dyDescent="0.25">
      <c r="G253" s="422" t="str">
        <f>+IF(LEN('OSNOVNA PLAČA'!B253)&gt;0,'OSNOVNA PLAČA'!B253,"")</f>
        <v>A244</v>
      </c>
      <c r="H253" s="423"/>
      <c r="I253" s="423">
        <f ca="1">IF(LEN('8'!B259)&gt;0,'8'!L259,"")</f>
        <v>0</v>
      </c>
      <c r="J253" s="424"/>
    </row>
    <row r="254" spans="7:10" ht="23.25" customHeight="1" x14ac:dyDescent="0.25">
      <c r="G254" s="422" t="str">
        <f>+IF(LEN('OSNOVNA PLAČA'!B254)&gt;0,'OSNOVNA PLAČA'!B254,"")</f>
        <v>A245</v>
      </c>
      <c r="H254" s="423"/>
      <c r="I254" s="423">
        <f ca="1">IF(LEN('8'!B260)&gt;0,'8'!L260,"")</f>
        <v>0</v>
      </c>
      <c r="J254" s="424"/>
    </row>
    <row r="255" spans="7:10" ht="23.25" customHeight="1" x14ac:dyDescent="0.25">
      <c r="G255" s="422" t="str">
        <f>+IF(LEN('OSNOVNA PLAČA'!B255)&gt;0,'OSNOVNA PLAČA'!B255,"")</f>
        <v>A246</v>
      </c>
      <c r="H255" s="423"/>
      <c r="I255" s="423">
        <f ca="1">IF(LEN('8'!B261)&gt;0,'8'!L261,"")</f>
        <v>0</v>
      </c>
      <c r="J255" s="424"/>
    </row>
    <row r="256" spans="7:10" ht="23.25" customHeight="1" x14ac:dyDescent="0.25">
      <c r="G256" s="422" t="str">
        <f>+IF(LEN('OSNOVNA PLAČA'!B256)&gt;0,'OSNOVNA PLAČA'!B256,"")</f>
        <v>A247</v>
      </c>
      <c r="H256" s="423"/>
      <c r="I256" s="423">
        <f ca="1">IF(LEN('8'!B262)&gt;0,'8'!L262,"")</f>
        <v>0</v>
      </c>
      <c r="J256" s="424"/>
    </row>
    <row r="257" spans="7:10" ht="23.25" customHeight="1" x14ac:dyDescent="0.25">
      <c r="G257" s="422" t="str">
        <f>+IF(LEN('OSNOVNA PLAČA'!B257)&gt;0,'OSNOVNA PLAČA'!B257,"")</f>
        <v>A248</v>
      </c>
      <c r="H257" s="423"/>
      <c r="I257" s="423">
        <f ca="1">IF(LEN('8'!B263)&gt;0,'8'!L263,"")</f>
        <v>0</v>
      </c>
      <c r="J257" s="424"/>
    </row>
    <row r="258" spans="7:10" ht="23.25" customHeight="1" x14ac:dyDescent="0.25">
      <c r="G258" s="422" t="str">
        <f>+IF(LEN('OSNOVNA PLAČA'!B258)&gt;0,'OSNOVNA PLAČA'!B258,"")</f>
        <v>A249</v>
      </c>
      <c r="H258" s="423"/>
      <c r="I258" s="423">
        <f ca="1">IF(LEN('8'!B264)&gt;0,'8'!L264,"")</f>
        <v>0</v>
      </c>
      <c r="J258" s="424"/>
    </row>
    <row r="259" spans="7:10" ht="23.25" customHeight="1" thickBot="1" x14ac:dyDescent="0.3">
      <c r="G259" s="431" t="str">
        <f>+IF(LEN('OSNOVNA PLAČA'!B259)&gt;0,'OSNOVNA PLAČA'!B259,"")</f>
        <v>A250</v>
      </c>
      <c r="H259" s="432"/>
      <c r="I259" s="432">
        <f ca="1">IF(LEN('8'!B265)&gt;0,'8'!L265,"")</f>
        <v>0</v>
      </c>
      <c r="J259" s="433"/>
    </row>
  </sheetData>
  <mergeCells count="502">
    <mergeCell ref="G258:H258"/>
    <mergeCell ref="I258:J258"/>
    <mergeCell ref="G259:H259"/>
    <mergeCell ref="I259:J259"/>
    <mergeCell ref="G255:H255"/>
    <mergeCell ref="I255:J255"/>
    <mergeCell ref="G256:H256"/>
    <mergeCell ref="I256:J256"/>
    <mergeCell ref="G257:H257"/>
    <mergeCell ref="I257:J257"/>
    <mergeCell ref="G252:H252"/>
    <mergeCell ref="I252:J252"/>
    <mergeCell ref="G253:H253"/>
    <mergeCell ref="I253:J253"/>
    <mergeCell ref="G254:H254"/>
    <mergeCell ref="I254:J254"/>
    <mergeCell ref="G249:H249"/>
    <mergeCell ref="I249:J249"/>
    <mergeCell ref="G250:H250"/>
    <mergeCell ref="I250:J250"/>
    <mergeCell ref="G251:H251"/>
    <mergeCell ref="I251:J251"/>
    <mergeCell ref="G246:H246"/>
    <mergeCell ref="I246:J246"/>
    <mergeCell ref="G247:H247"/>
    <mergeCell ref="I247:J247"/>
    <mergeCell ref="G248:H248"/>
    <mergeCell ref="I248:J248"/>
    <mergeCell ref="G243:H243"/>
    <mergeCell ref="I243:J243"/>
    <mergeCell ref="G244:H244"/>
    <mergeCell ref="I244:J244"/>
    <mergeCell ref="G245:H245"/>
    <mergeCell ref="I245:J245"/>
    <mergeCell ref="G240:H240"/>
    <mergeCell ref="I240:J240"/>
    <mergeCell ref="G241:H241"/>
    <mergeCell ref="I241:J241"/>
    <mergeCell ref="G242:H242"/>
    <mergeCell ref="I242:J242"/>
    <mergeCell ref="G237:H237"/>
    <mergeCell ref="I237:J237"/>
    <mergeCell ref="G238:H238"/>
    <mergeCell ref="I238:J238"/>
    <mergeCell ref="G239:H239"/>
    <mergeCell ref="I239:J239"/>
    <mergeCell ref="G234:H234"/>
    <mergeCell ref="I234:J234"/>
    <mergeCell ref="G235:H235"/>
    <mergeCell ref="I235:J235"/>
    <mergeCell ref="G236:H236"/>
    <mergeCell ref="I236:J236"/>
    <mergeCell ref="G231:H231"/>
    <mergeCell ref="I231:J231"/>
    <mergeCell ref="G232:H232"/>
    <mergeCell ref="I232:J232"/>
    <mergeCell ref="G233:H233"/>
    <mergeCell ref="I233:J233"/>
    <mergeCell ref="G228:H228"/>
    <mergeCell ref="I228:J228"/>
    <mergeCell ref="G229:H229"/>
    <mergeCell ref="I229:J229"/>
    <mergeCell ref="G230:H230"/>
    <mergeCell ref="I230:J230"/>
    <mergeCell ref="G225:H225"/>
    <mergeCell ref="I225:J225"/>
    <mergeCell ref="G226:H226"/>
    <mergeCell ref="I226:J226"/>
    <mergeCell ref="G227:H227"/>
    <mergeCell ref="I227:J227"/>
    <mergeCell ref="G222:H222"/>
    <mergeCell ref="I222:J222"/>
    <mergeCell ref="G223:H223"/>
    <mergeCell ref="I223:J223"/>
    <mergeCell ref="G224:H224"/>
    <mergeCell ref="I224:J224"/>
    <mergeCell ref="G219:H219"/>
    <mergeCell ref="I219:J219"/>
    <mergeCell ref="G220:H220"/>
    <mergeCell ref="I220:J220"/>
    <mergeCell ref="G221:H221"/>
    <mergeCell ref="I221:J221"/>
    <mergeCell ref="G216:H216"/>
    <mergeCell ref="I216:J216"/>
    <mergeCell ref="G217:H217"/>
    <mergeCell ref="I217:J217"/>
    <mergeCell ref="G218:H218"/>
    <mergeCell ref="I218:J218"/>
    <mergeCell ref="G213:H213"/>
    <mergeCell ref="I213:J213"/>
    <mergeCell ref="G214:H214"/>
    <mergeCell ref="I214:J214"/>
    <mergeCell ref="G215:H215"/>
    <mergeCell ref="I215:J215"/>
    <mergeCell ref="G210:H210"/>
    <mergeCell ref="I210:J210"/>
    <mergeCell ref="G211:H211"/>
    <mergeCell ref="I211:J211"/>
    <mergeCell ref="G212:H212"/>
    <mergeCell ref="I212:J212"/>
    <mergeCell ref="G207:H207"/>
    <mergeCell ref="I207:J207"/>
    <mergeCell ref="G208:H208"/>
    <mergeCell ref="I208:J208"/>
    <mergeCell ref="G209:H209"/>
    <mergeCell ref="I209:J209"/>
    <mergeCell ref="G204:H204"/>
    <mergeCell ref="I204:J204"/>
    <mergeCell ref="G205:H205"/>
    <mergeCell ref="I205:J205"/>
    <mergeCell ref="G206:H206"/>
    <mergeCell ref="I206:J206"/>
    <mergeCell ref="G201:H201"/>
    <mergeCell ref="I201:J201"/>
    <mergeCell ref="G202:H202"/>
    <mergeCell ref="I202:J202"/>
    <mergeCell ref="G203:H203"/>
    <mergeCell ref="I203:J203"/>
    <mergeCell ref="G198:H198"/>
    <mergeCell ref="I198:J198"/>
    <mergeCell ref="G199:H199"/>
    <mergeCell ref="I199:J199"/>
    <mergeCell ref="G200:H200"/>
    <mergeCell ref="I200:J200"/>
    <mergeCell ref="G195:H195"/>
    <mergeCell ref="I195:J195"/>
    <mergeCell ref="G196:H196"/>
    <mergeCell ref="I196:J196"/>
    <mergeCell ref="G197:H197"/>
    <mergeCell ref="I197:J197"/>
    <mergeCell ref="G192:H192"/>
    <mergeCell ref="I192:J192"/>
    <mergeCell ref="G193:H193"/>
    <mergeCell ref="I193:J193"/>
    <mergeCell ref="G194:H194"/>
    <mergeCell ref="I194:J194"/>
    <mergeCell ref="G189:H189"/>
    <mergeCell ref="I189:J189"/>
    <mergeCell ref="G190:H190"/>
    <mergeCell ref="I190:J190"/>
    <mergeCell ref="G191:H191"/>
    <mergeCell ref="I191:J191"/>
    <mergeCell ref="G186:H186"/>
    <mergeCell ref="I186:J186"/>
    <mergeCell ref="G187:H187"/>
    <mergeCell ref="I187:J187"/>
    <mergeCell ref="G188:H188"/>
    <mergeCell ref="I188:J188"/>
    <mergeCell ref="G183:H183"/>
    <mergeCell ref="I183:J183"/>
    <mergeCell ref="G184:H184"/>
    <mergeCell ref="I184:J184"/>
    <mergeCell ref="G185:H185"/>
    <mergeCell ref="I185:J185"/>
    <mergeCell ref="G180:H180"/>
    <mergeCell ref="I180:J180"/>
    <mergeCell ref="G181:H181"/>
    <mergeCell ref="I181:J181"/>
    <mergeCell ref="G182:H182"/>
    <mergeCell ref="I182:J182"/>
    <mergeCell ref="G177:H177"/>
    <mergeCell ref="I177:J177"/>
    <mergeCell ref="G178:H178"/>
    <mergeCell ref="I178:J178"/>
    <mergeCell ref="G179:H179"/>
    <mergeCell ref="I179:J179"/>
    <mergeCell ref="G174:H174"/>
    <mergeCell ref="I174:J174"/>
    <mergeCell ref="G175:H175"/>
    <mergeCell ref="I175:J175"/>
    <mergeCell ref="G176:H176"/>
    <mergeCell ref="I176:J176"/>
    <mergeCell ref="G171:H171"/>
    <mergeCell ref="I171:J171"/>
    <mergeCell ref="G172:H172"/>
    <mergeCell ref="I172:J172"/>
    <mergeCell ref="G173:H173"/>
    <mergeCell ref="I173:J173"/>
    <mergeCell ref="G168:H168"/>
    <mergeCell ref="I168:J168"/>
    <mergeCell ref="G169:H169"/>
    <mergeCell ref="I169:J169"/>
    <mergeCell ref="G170:H170"/>
    <mergeCell ref="I170:J170"/>
    <mergeCell ref="G165:H165"/>
    <mergeCell ref="I165:J165"/>
    <mergeCell ref="G166:H166"/>
    <mergeCell ref="I166:J166"/>
    <mergeCell ref="G167:H167"/>
    <mergeCell ref="I167:J167"/>
    <mergeCell ref="G162:H162"/>
    <mergeCell ref="I162:J162"/>
    <mergeCell ref="G163:H163"/>
    <mergeCell ref="I163:J163"/>
    <mergeCell ref="G164:H164"/>
    <mergeCell ref="I164:J164"/>
    <mergeCell ref="G159:H159"/>
    <mergeCell ref="I159:J159"/>
    <mergeCell ref="G160:H160"/>
    <mergeCell ref="I160:J160"/>
    <mergeCell ref="G161:H161"/>
    <mergeCell ref="I161:J161"/>
    <mergeCell ref="G156:H156"/>
    <mergeCell ref="I156:J156"/>
    <mergeCell ref="G157:H157"/>
    <mergeCell ref="I157:J157"/>
    <mergeCell ref="G158:H158"/>
    <mergeCell ref="I158:J158"/>
    <mergeCell ref="G153:H153"/>
    <mergeCell ref="I153:J153"/>
    <mergeCell ref="G154:H154"/>
    <mergeCell ref="I154:J154"/>
    <mergeCell ref="G155:H155"/>
    <mergeCell ref="I155:J155"/>
    <mergeCell ref="G150:H150"/>
    <mergeCell ref="I150:J150"/>
    <mergeCell ref="G151:H151"/>
    <mergeCell ref="I151:J151"/>
    <mergeCell ref="G152:H152"/>
    <mergeCell ref="I152:J152"/>
    <mergeCell ref="G147:H147"/>
    <mergeCell ref="I147:J147"/>
    <mergeCell ref="G148:H148"/>
    <mergeCell ref="I148:J148"/>
    <mergeCell ref="G149:H149"/>
    <mergeCell ref="I149:J149"/>
    <mergeCell ref="G144:H144"/>
    <mergeCell ref="I144:J144"/>
    <mergeCell ref="G145:H145"/>
    <mergeCell ref="I145:J145"/>
    <mergeCell ref="G146:H146"/>
    <mergeCell ref="I146:J146"/>
    <mergeCell ref="G141:H141"/>
    <mergeCell ref="I141:J141"/>
    <mergeCell ref="G142:H142"/>
    <mergeCell ref="I142:J142"/>
    <mergeCell ref="G143:H143"/>
    <mergeCell ref="I143:J143"/>
    <mergeCell ref="G138:H138"/>
    <mergeCell ref="I138:J138"/>
    <mergeCell ref="G139:H139"/>
    <mergeCell ref="I139:J139"/>
    <mergeCell ref="G140:H140"/>
    <mergeCell ref="I140:J140"/>
    <mergeCell ref="G135:H135"/>
    <mergeCell ref="I135:J135"/>
    <mergeCell ref="G136:H136"/>
    <mergeCell ref="I136:J136"/>
    <mergeCell ref="G137:H137"/>
    <mergeCell ref="I137:J137"/>
    <mergeCell ref="G132:H132"/>
    <mergeCell ref="I132:J132"/>
    <mergeCell ref="G133:H133"/>
    <mergeCell ref="I133:J133"/>
    <mergeCell ref="G134:H134"/>
    <mergeCell ref="I134:J134"/>
    <mergeCell ref="G129:H129"/>
    <mergeCell ref="I129:J129"/>
    <mergeCell ref="G130:H130"/>
    <mergeCell ref="I130:J130"/>
    <mergeCell ref="G131:H131"/>
    <mergeCell ref="I131:J131"/>
    <mergeCell ref="G126:H126"/>
    <mergeCell ref="I126:J126"/>
    <mergeCell ref="G127:H127"/>
    <mergeCell ref="I127:J127"/>
    <mergeCell ref="G128:H128"/>
    <mergeCell ref="I128:J128"/>
    <mergeCell ref="G123:H123"/>
    <mergeCell ref="I123:J123"/>
    <mergeCell ref="G124:H124"/>
    <mergeCell ref="I124:J124"/>
    <mergeCell ref="G125:H125"/>
    <mergeCell ref="I125:J125"/>
    <mergeCell ref="G120:H120"/>
    <mergeCell ref="I120:J120"/>
    <mergeCell ref="G121:H121"/>
    <mergeCell ref="I121:J121"/>
    <mergeCell ref="G122:H122"/>
    <mergeCell ref="I122:J122"/>
    <mergeCell ref="G117:H117"/>
    <mergeCell ref="I117:J117"/>
    <mergeCell ref="G118:H118"/>
    <mergeCell ref="I118:J118"/>
    <mergeCell ref="G119:H119"/>
    <mergeCell ref="I119:J119"/>
    <mergeCell ref="G114:H114"/>
    <mergeCell ref="I114:J114"/>
    <mergeCell ref="G115:H115"/>
    <mergeCell ref="I115:J115"/>
    <mergeCell ref="G116:H116"/>
    <mergeCell ref="I116:J116"/>
    <mergeCell ref="G111:H111"/>
    <mergeCell ref="I111:J111"/>
    <mergeCell ref="G112:H112"/>
    <mergeCell ref="I112:J112"/>
    <mergeCell ref="G113:H113"/>
    <mergeCell ref="I113:J113"/>
    <mergeCell ref="G108:H108"/>
    <mergeCell ref="I108:J108"/>
    <mergeCell ref="G109:H109"/>
    <mergeCell ref="I109:J109"/>
    <mergeCell ref="G110:H110"/>
    <mergeCell ref="I110:J110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99:H99"/>
    <mergeCell ref="I99:J99"/>
    <mergeCell ref="G100:H100"/>
    <mergeCell ref="I100:J100"/>
    <mergeCell ref="G101:H101"/>
    <mergeCell ref="I101:J101"/>
    <mergeCell ref="G96:H96"/>
    <mergeCell ref="I96:J96"/>
    <mergeCell ref="G97:H97"/>
    <mergeCell ref="I97:J97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81:H81"/>
    <mergeCell ref="I81:J81"/>
    <mergeCell ref="G82:H82"/>
    <mergeCell ref="I82:J82"/>
    <mergeCell ref="G83:H83"/>
    <mergeCell ref="I83:J83"/>
    <mergeCell ref="G78:H78"/>
    <mergeCell ref="I78:J78"/>
    <mergeCell ref="G79:H79"/>
    <mergeCell ref="I79:J79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63:H63"/>
    <mergeCell ref="I63:J63"/>
    <mergeCell ref="G64:H64"/>
    <mergeCell ref="I64:J64"/>
    <mergeCell ref="G65:H65"/>
    <mergeCell ref="I65:J65"/>
    <mergeCell ref="G60:H60"/>
    <mergeCell ref="I60:J60"/>
    <mergeCell ref="G61:H61"/>
    <mergeCell ref="I61:J61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45:H45"/>
    <mergeCell ref="I45:J45"/>
    <mergeCell ref="G46:H46"/>
    <mergeCell ref="I46:J46"/>
    <mergeCell ref="G47:H47"/>
    <mergeCell ref="I47:J47"/>
    <mergeCell ref="G42:H42"/>
    <mergeCell ref="I42:J42"/>
    <mergeCell ref="G43:H43"/>
    <mergeCell ref="I43:J43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27:H27"/>
    <mergeCell ref="I27:J27"/>
    <mergeCell ref="G28:H28"/>
    <mergeCell ref="I28:J28"/>
    <mergeCell ref="G29:H29"/>
    <mergeCell ref="I29:J29"/>
    <mergeCell ref="G24:H24"/>
    <mergeCell ref="I24:J24"/>
    <mergeCell ref="G25:H25"/>
    <mergeCell ref="I25:J25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9:H9"/>
    <mergeCell ref="I9:J9"/>
    <mergeCell ref="G10:H10"/>
    <mergeCell ref="I10:J10"/>
    <mergeCell ref="G11:H11"/>
    <mergeCell ref="I11:J1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8CED9-B011-44C1-AC15-6C70B0FDB388}">
  <dimension ref="G1:J259"/>
  <sheetViews>
    <sheetView workbookViewId="0">
      <selection activeCell="G9" sqref="G9:H9"/>
    </sheetView>
  </sheetViews>
  <sheetFormatPr defaultRowHeight="13.2" x14ac:dyDescent="0.25"/>
  <cols>
    <col min="1" max="5" width="2.6640625" customWidth="1"/>
    <col min="8" max="8" width="41.109375" customWidth="1"/>
    <col min="9" max="9" width="25.5546875" customWidth="1"/>
    <col min="10" max="10" width="39.109375" customWidth="1"/>
  </cols>
  <sheetData>
    <row r="1" spans="7:10" ht="8.25" customHeight="1" x14ac:dyDescent="0.25"/>
    <row r="2" spans="7:10" ht="8.25" customHeight="1" x14ac:dyDescent="0.25"/>
    <row r="3" spans="7:10" ht="8.25" customHeight="1" x14ac:dyDescent="0.25"/>
    <row r="4" spans="7:10" ht="8.25" customHeight="1" x14ac:dyDescent="0.25"/>
    <row r="5" spans="7:10" ht="8.25" customHeight="1" x14ac:dyDescent="0.25"/>
    <row r="6" spans="7:10" ht="23.25" customHeight="1" x14ac:dyDescent="0.25">
      <c r="G6" s="237" t="s">
        <v>399</v>
      </c>
    </row>
    <row r="8" spans="7:10" ht="23.25" customHeight="1" thickBot="1" x14ac:dyDescent="0.3">
      <c r="G8" s="237" t="str">
        <f>"OBDOBJE: september " &amp; 'OSNOVNA PLAČA'!D5</f>
        <v>OBDOBJE: september 2024</v>
      </c>
    </row>
    <row r="9" spans="7:10" ht="23.25" customHeight="1" thickBot="1" x14ac:dyDescent="0.3">
      <c r="G9" s="425" t="s">
        <v>2</v>
      </c>
      <c r="H9" s="426"/>
      <c r="I9" s="426" t="s">
        <v>400</v>
      </c>
      <c r="J9" s="427"/>
    </row>
    <row r="10" spans="7:10" ht="23.25" customHeight="1" x14ac:dyDescent="0.25">
      <c r="G10" s="428" t="str">
        <f>+IF(LEN('OSNOVNA PLAČA'!B10)&gt;0,'OSNOVNA PLAČA'!B10,"")</f>
        <v>A1</v>
      </c>
      <c r="H10" s="429"/>
      <c r="I10" s="429">
        <f ca="1">IF(LEN('9'!B16)&gt;0,'9'!L16,"")</f>
        <v>2</v>
      </c>
      <c r="J10" s="430"/>
    </row>
    <row r="11" spans="7:10" ht="23.25" customHeight="1" x14ac:dyDescent="0.25">
      <c r="G11" s="422" t="str">
        <f>+IF(LEN('OSNOVNA PLAČA'!B11)&gt;0,'OSNOVNA PLAČA'!B11,"")</f>
        <v>A2</v>
      </c>
      <c r="H11" s="423"/>
      <c r="I11" s="423">
        <f ca="1">IF(LEN('9'!B17)&gt;0,'9'!L17,"")</f>
        <v>0</v>
      </c>
      <c r="J11" s="424"/>
    </row>
    <row r="12" spans="7:10" ht="23.25" customHeight="1" x14ac:dyDescent="0.25">
      <c r="G12" s="422" t="str">
        <f>+IF(LEN('OSNOVNA PLAČA'!B12)&gt;0,'OSNOVNA PLAČA'!B12,"")</f>
        <v>A3</v>
      </c>
      <c r="H12" s="423"/>
      <c r="I12" s="423">
        <f ca="1">IF(LEN('9'!B18)&gt;0,'9'!L18,"")</f>
        <v>0</v>
      </c>
      <c r="J12" s="424"/>
    </row>
    <row r="13" spans="7:10" ht="23.25" customHeight="1" x14ac:dyDescent="0.25">
      <c r="G13" s="422" t="str">
        <f>+IF(LEN('OSNOVNA PLAČA'!B13)&gt;0,'OSNOVNA PLAČA'!B13,"")</f>
        <v>A4</v>
      </c>
      <c r="H13" s="423"/>
      <c r="I13" s="423">
        <f ca="1">IF(LEN('9'!B19)&gt;0,'9'!L19,"")</f>
        <v>0</v>
      </c>
      <c r="J13" s="424"/>
    </row>
    <row r="14" spans="7:10" ht="23.25" customHeight="1" x14ac:dyDescent="0.25">
      <c r="G14" s="422" t="str">
        <f>+IF(LEN('OSNOVNA PLAČA'!B14)&gt;0,'OSNOVNA PLAČA'!B14,"")</f>
        <v>A5</v>
      </c>
      <c r="H14" s="423"/>
      <c r="I14" s="423">
        <f ca="1">IF(LEN('9'!B20)&gt;0,'9'!L20,"")</f>
        <v>0</v>
      </c>
      <c r="J14" s="424"/>
    </row>
    <row r="15" spans="7:10" ht="23.25" customHeight="1" x14ac:dyDescent="0.25">
      <c r="G15" s="422" t="str">
        <f>+IF(LEN('OSNOVNA PLAČA'!B15)&gt;0,'OSNOVNA PLAČA'!B15,"")</f>
        <v>A6</v>
      </c>
      <c r="H15" s="423"/>
      <c r="I15" s="423">
        <f ca="1">IF(LEN('9'!B21)&gt;0,'9'!L21,"")</f>
        <v>0</v>
      </c>
      <c r="J15" s="424"/>
    </row>
    <row r="16" spans="7:10" ht="23.25" customHeight="1" x14ac:dyDescent="0.25">
      <c r="G16" s="422" t="str">
        <f>+IF(LEN('OSNOVNA PLAČA'!B16)&gt;0,'OSNOVNA PLAČA'!B16,"")</f>
        <v>A7</v>
      </c>
      <c r="H16" s="423"/>
      <c r="I16" s="423">
        <f ca="1">IF(LEN('9'!B22)&gt;0,'9'!L22,"")</f>
        <v>0</v>
      </c>
      <c r="J16" s="424"/>
    </row>
    <row r="17" spans="7:10" ht="23.25" customHeight="1" x14ac:dyDescent="0.25">
      <c r="G17" s="422" t="str">
        <f>+IF(LEN('OSNOVNA PLAČA'!B17)&gt;0,'OSNOVNA PLAČA'!B17,"")</f>
        <v>A8</v>
      </c>
      <c r="H17" s="423"/>
      <c r="I17" s="423">
        <f ca="1">IF(LEN('9'!B23)&gt;0,'9'!L23,"")</f>
        <v>0</v>
      </c>
      <c r="J17" s="424"/>
    </row>
    <row r="18" spans="7:10" ht="23.25" customHeight="1" x14ac:dyDescent="0.25">
      <c r="G18" s="422" t="str">
        <f>+IF(LEN('OSNOVNA PLAČA'!B18)&gt;0,'OSNOVNA PLAČA'!B18,"")</f>
        <v>A9</v>
      </c>
      <c r="H18" s="423"/>
      <c r="I18" s="423">
        <f ca="1">IF(LEN('9'!B24)&gt;0,'9'!L24,"")</f>
        <v>0</v>
      </c>
      <c r="J18" s="424"/>
    </row>
    <row r="19" spans="7:10" ht="23.25" customHeight="1" x14ac:dyDescent="0.25">
      <c r="G19" s="422" t="str">
        <f>+IF(LEN('OSNOVNA PLAČA'!B19)&gt;0,'OSNOVNA PLAČA'!B19,"")</f>
        <v>A10</v>
      </c>
      <c r="H19" s="423"/>
      <c r="I19" s="423">
        <f ca="1">IF(LEN('9'!B25)&gt;0,'9'!L25,"")</f>
        <v>0</v>
      </c>
      <c r="J19" s="424"/>
    </row>
    <row r="20" spans="7:10" ht="23.25" customHeight="1" x14ac:dyDescent="0.25">
      <c r="G20" s="422" t="str">
        <f>+IF(LEN('OSNOVNA PLAČA'!B20)&gt;0,'OSNOVNA PLAČA'!B20,"")</f>
        <v>A11</v>
      </c>
      <c r="H20" s="423"/>
      <c r="I20" s="423">
        <f ca="1">IF(LEN('9'!B26)&gt;0,'9'!L26,"")</f>
        <v>0</v>
      </c>
      <c r="J20" s="424"/>
    </row>
    <row r="21" spans="7:10" ht="23.25" customHeight="1" x14ac:dyDescent="0.25">
      <c r="G21" s="422" t="str">
        <f>+IF(LEN('OSNOVNA PLAČA'!B21)&gt;0,'OSNOVNA PLAČA'!B21,"")</f>
        <v>A12</v>
      </c>
      <c r="H21" s="423"/>
      <c r="I21" s="423">
        <f ca="1">IF(LEN('9'!B27)&gt;0,'9'!L27,"")</f>
        <v>0</v>
      </c>
      <c r="J21" s="424"/>
    </row>
    <row r="22" spans="7:10" ht="23.25" customHeight="1" x14ac:dyDescent="0.25">
      <c r="G22" s="422" t="str">
        <f>+IF(LEN('OSNOVNA PLAČA'!B22)&gt;0,'OSNOVNA PLAČA'!B22,"")</f>
        <v>A13</v>
      </c>
      <c r="H22" s="423"/>
      <c r="I22" s="423">
        <f ca="1">IF(LEN('9'!B28)&gt;0,'9'!L28,"")</f>
        <v>0</v>
      </c>
      <c r="J22" s="424"/>
    </row>
    <row r="23" spans="7:10" ht="23.25" customHeight="1" x14ac:dyDescent="0.25">
      <c r="G23" s="422" t="str">
        <f>+IF(LEN('OSNOVNA PLAČA'!B23)&gt;0,'OSNOVNA PLAČA'!B23,"")</f>
        <v>A14</v>
      </c>
      <c r="H23" s="423"/>
      <c r="I23" s="423">
        <f ca="1">IF(LEN('9'!B29)&gt;0,'9'!L29,"")</f>
        <v>0</v>
      </c>
      <c r="J23" s="424"/>
    </row>
    <row r="24" spans="7:10" ht="23.25" customHeight="1" x14ac:dyDescent="0.25">
      <c r="G24" s="422" t="str">
        <f>+IF(LEN('OSNOVNA PLAČA'!B24)&gt;0,'OSNOVNA PLAČA'!B24,"")</f>
        <v>A15</v>
      </c>
      <c r="H24" s="423"/>
      <c r="I24" s="423">
        <f ca="1">IF(LEN('9'!B30)&gt;0,'9'!L30,"")</f>
        <v>0</v>
      </c>
      <c r="J24" s="424"/>
    </row>
    <row r="25" spans="7:10" ht="23.25" customHeight="1" x14ac:dyDescent="0.25">
      <c r="G25" s="422" t="str">
        <f>+IF(LEN('OSNOVNA PLAČA'!B25)&gt;0,'OSNOVNA PLAČA'!B25,"")</f>
        <v>A16</v>
      </c>
      <c r="H25" s="423"/>
      <c r="I25" s="423">
        <f ca="1">IF(LEN('9'!B31)&gt;0,'9'!L31,"")</f>
        <v>0</v>
      </c>
      <c r="J25" s="424"/>
    </row>
    <row r="26" spans="7:10" ht="23.25" customHeight="1" x14ac:dyDescent="0.25">
      <c r="G26" s="422" t="str">
        <f>+IF(LEN('OSNOVNA PLAČA'!B26)&gt;0,'OSNOVNA PLAČA'!B26,"")</f>
        <v>A17</v>
      </c>
      <c r="H26" s="423"/>
      <c r="I26" s="423">
        <f ca="1">IF(LEN('9'!B32)&gt;0,'9'!L32,"")</f>
        <v>0</v>
      </c>
      <c r="J26" s="424"/>
    </row>
    <row r="27" spans="7:10" ht="23.25" customHeight="1" x14ac:dyDescent="0.25">
      <c r="G27" s="422" t="str">
        <f>+IF(LEN('OSNOVNA PLAČA'!B27)&gt;0,'OSNOVNA PLAČA'!B27,"")</f>
        <v>A18</v>
      </c>
      <c r="H27" s="423"/>
      <c r="I27" s="423">
        <f ca="1">IF(LEN('9'!B33)&gt;0,'9'!L33,"")</f>
        <v>0</v>
      </c>
      <c r="J27" s="424"/>
    </row>
    <row r="28" spans="7:10" ht="23.25" customHeight="1" x14ac:dyDescent="0.25">
      <c r="G28" s="422" t="str">
        <f>+IF(LEN('OSNOVNA PLAČA'!B28)&gt;0,'OSNOVNA PLAČA'!B28,"")</f>
        <v>A19</v>
      </c>
      <c r="H28" s="423"/>
      <c r="I28" s="423">
        <f ca="1">IF(LEN('9'!B34)&gt;0,'9'!L34,"")</f>
        <v>0</v>
      </c>
      <c r="J28" s="424"/>
    </row>
    <row r="29" spans="7:10" ht="23.25" customHeight="1" x14ac:dyDescent="0.25">
      <c r="G29" s="422" t="str">
        <f>+IF(LEN('OSNOVNA PLAČA'!B29)&gt;0,'OSNOVNA PLAČA'!B29,"")</f>
        <v>A20</v>
      </c>
      <c r="H29" s="423"/>
      <c r="I29" s="423">
        <f ca="1">IF(LEN('9'!B35)&gt;0,'9'!L35,"")</f>
        <v>0</v>
      </c>
      <c r="J29" s="424"/>
    </row>
    <row r="30" spans="7:10" ht="23.25" customHeight="1" x14ac:dyDescent="0.25">
      <c r="G30" s="422" t="str">
        <f>+IF(LEN('OSNOVNA PLAČA'!B30)&gt;0,'OSNOVNA PLAČA'!B30,"")</f>
        <v>A21</v>
      </c>
      <c r="H30" s="423"/>
      <c r="I30" s="423">
        <f ca="1">IF(LEN('9'!B36)&gt;0,'9'!L36,"")</f>
        <v>0</v>
      </c>
      <c r="J30" s="424"/>
    </row>
    <row r="31" spans="7:10" ht="23.25" customHeight="1" x14ac:dyDescent="0.25">
      <c r="G31" s="422" t="str">
        <f>+IF(LEN('OSNOVNA PLAČA'!B31)&gt;0,'OSNOVNA PLAČA'!B31,"")</f>
        <v>A22</v>
      </c>
      <c r="H31" s="423"/>
      <c r="I31" s="423">
        <f ca="1">IF(LEN('9'!B37)&gt;0,'9'!L37,"")</f>
        <v>0</v>
      </c>
      <c r="J31" s="424"/>
    </row>
    <row r="32" spans="7:10" ht="23.25" customHeight="1" x14ac:dyDescent="0.25">
      <c r="G32" s="422" t="str">
        <f>+IF(LEN('OSNOVNA PLAČA'!B32)&gt;0,'OSNOVNA PLAČA'!B32,"")</f>
        <v>A23</v>
      </c>
      <c r="H32" s="423"/>
      <c r="I32" s="423">
        <f ca="1">IF(LEN('9'!B38)&gt;0,'9'!L38,"")</f>
        <v>0</v>
      </c>
      <c r="J32" s="424"/>
    </row>
    <row r="33" spans="7:10" ht="23.25" customHeight="1" x14ac:dyDescent="0.25">
      <c r="G33" s="422" t="str">
        <f>+IF(LEN('OSNOVNA PLAČA'!B33)&gt;0,'OSNOVNA PLAČA'!B33,"")</f>
        <v>A24</v>
      </c>
      <c r="H33" s="423"/>
      <c r="I33" s="423">
        <f ca="1">IF(LEN('9'!B39)&gt;0,'9'!L39,"")</f>
        <v>0</v>
      </c>
      <c r="J33" s="424"/>
    </row>
    <row r="34" spans="7:10" ht="23.25" customHeight="1" x14ac:dyDescent="0.25">
      <c r="G34" s="422" t="str">
        <f>+IF(LEN('OSNOVNA PLAČA'!B34)&gt;0,'OSNOVNA PLAČA'!B34,"")</f>
        <v>A25</v>
      </c>
      <c r="H34" s="423"/>
      <c r="I34" s="423">
        <f ca="1">IF(LEN('9'!B40)&gt;0,'9'!L40,"")</f>
        <v>0</v>
      </c>
      <c r="J34" s="424"/>
    </row>
    <row r="35" spans="7:10" ht="23.25" customHeight="1" x14ac:dyDescent="0.25">
      <c r="G35" s="422" t="str">
        <f>+IF(LEN('OSNOVNA PLAČA'!B35)&gt;0,'OSNOVNA PLAČA'!B35,"")</f>
        <v>A26</v>
      </c>
      <c r="H35" s="423"/>
      <c r="I35" s="423">
        <f ca="1">IF(LEN('9'!B41)&gt;0,'9'!L41,"")</f>
        <v>0</v>
      </c>
      <c r="J35" s="424"/>
    </row>
    <row r="36" spans="7:10" ht="23.25" customHeight="1" x14ac:dyDescent="0.25">
      <c r="G36" s="422" t="str">
        <f>+IF(LEN('OSNOVNA PLAČA'!B36)&gt;0,'OSNOVNA PLAČA'!B36,"")</f>
        <v>A27</v>
      </c>
      <c r="H36" s="423"/>
      <c r="I36" s="423">
        <f ca="1">IF(LEN('9'!B42)&gt;0,'9'!L42,"")</f>
        <v>0</v>
      </c>
      <c r="J36" s="424"/>
    </row>
    <row r="37" spans="7:10" ht="23.25" customHeight="1" x14ac:dyDescent="0.25">
      <c r="G37" s="422" t="str">
        <f>+IF(LEN('OSNOVNA PLAČA'!B37)&gt;0,'OSNOVNA PLAČA'!B37,"")</f>
        <v>A28</v>
      </c>
      <c r="H37" s="423"/>
      <c r="I37" s="423">
        <f ca="1">IF(LEN('9'!B43)&gt;0,'9'!L43,"")</f>
        <v>0</v>
      </c>
      <c r="J37" s="424"/>
    </row>
    <row r="38" spans="7:10" ht="23.25" customHeight="1" x14ac:dyDescent="0.25">
      <c r="G38" s="422" t="str">
        <f>+IF(LEN('OSNOVNA PLAČA'!B38)&gt;0,'OSNOVNA PLAČA'!B38,"")</f>
        <v>A29</v>
      </c>
      <c r="H38" s="423"/>
      <c r="I38" s="423">
        <f ca="1">IF(LEN('9'!B44)&gt;0,'9'!L44,"")</f>
        <v>0</v>
      </c>
      <c r="J38" s="424"/>
    </row>
    <row r="39" spans="7:10" ht="23.25" customHeight="1" x14ac:dyDescent="0.25">
      <c r="G39" s="422" t="str">
        <f>+IF(LEN('OSNOVNA PLAČA'!B39)&gt;0,'OSNOVNA PLAČA'!B39,"")</f>
        <v>A30</v>
      </c>
      <c r="H39" s="423"/>
      <c r="I39" s="423">
        <f ca="1">IF(LEN('9'!B45)&gt;0,'9'!L45,"")</f>
        <v>0</v>
      </c>
      <c r="J39" s="424"/>
    </row>
    <row r="40" spans="7:10" ht="23.25" customHeight="1" x14ac:dyDescent="0.25">
      <c r="G40" s="422" t="str">
        <f>+IF(LEN('OSNOVNA PLAČA'!B40)&gt;0,'OSNOVNA PLAČA'!B40,"")</f>
        <v>A31</v>
      </c>
      <c r="H40" s="423"/>
      <c r="I40" s="423">
        <f ca="1">IF(LEN('9'!B46)&gt;0,'9'!L46,"")</f>
        <v>0</v>
      </c>
      <c r="J40" s="424"/>
    </row>
    <row r="41" spans="7:10" ht="23.25" customHeight="1" x14ac:dyDescent="0.25">
      <c r="G41" s="422" t="str">
        <f>+IF(LEN('OSNOVNA PLAČA'!B41)&gt;0,'OSNOVNA PLAČA'!B41,"")</f>
        <v>A32</v>
      </c>
      <c r="H41" s="423"/>
      <c r="I41" s="423">
        <f ca="1">IF(LEN('9'!B47)&gt;0,'9'!L47,"")</f>
        <v>0</v>
      </c>
      <c r="J41" s="424"/>
    </row>
    <row r="42" spans="7:10" ht="23.25" customHeight="1" x14ac:dyDescent="0.25">
      <c r="G42" s="422" t="str">
        <f>+IF(LEN('OSNOVNA PLAČA'!B42)&gt;0,'OSNOVNA PLAČA'!B42,"")</f>
        <v>A33</v>
      </c>
      <c r="H42" s="423"/>
      <c r="I42" s="423">
        <f ca="1">IF(LEN('9'!B48)&gt;0,'9'!L48,"")</f>
        <v>0</v>
      </c>
      <c r="J42" s="424"/>
    </row>
    <row r="43" spans="7:10" ht="23.25" customHeight="1" x14ac:dyDescent="0.25">
      <c r="G43" s="422" t="str">
        <f>+IF(LEN('OSNOVNA PLAČA'!B43)&gt;0,'OSNOVNA PLAČA'!B43,"")</f>
        <v>A34</v>
      </c>
      <c r="H43" s="423"/>
      <c r="I43" s="423">
        <f ca="1">IF(LEN('9'!B49)&gt;0,'9'!L49,"")</f>
        <v>0</v>
      </c>
      <c r="J43" s="424"/>
    </row>
    <row r="44" spans="7:10" ht="23.25" customHeight="1" x14ac:dyDescent="0.25">
      <c r="G44" s="422" t="str">
        <f>+IF(LEN('OSNOVNA PLAČA'!B44)&gt;0,'OSNOVNA PLAČA'!B44,"")</f>
        <v>A35</v>
      </c>
      <c r="H44" s="423"/>
      <c r="I44" s="423">
        <f ca="1">IF(LEN('9'!B50)&gt;0,'9'!L50,"")</f>
        <v>0</v>
      </c>
      <c r="J44" s="424"/>
    </row>
    <row r="45" spans="7:10" ht="23.25" customHeight="1" x14ac:dyDescent="0.25">
      <c r="G45" s="422" t="str">
        <f>+IF(LEN('OSNOVNA PLAČA'!B45)&gt;0,'OSNOVNA PLAČA'!B45,"")</f>
        <v>A36</v>
      </c>
      <c r="H45" s="423"/>
      <c r="I45" s="423">
        <f ca="1">IF(LEN('9'!B51)&gt;0,'9'!L51,"")</f>
        <v>0</v>
      </c>
      <c r="J45" s="424"/>
    </row>
    <row r="46" spans="7:10" ht="23.25" customHeight="1" x14ac:dyDescent="0.25">
      <c r="G46" s="422" t="str">
        <f>+IF(LEN('OSNOVNA PLAČA'!B46)&gt;0,'OSNOVNA PLAČA'!B46,"")</f>
        <v>A37</v>
      </c>
      <c r="H46" s="423"/>
      <c r="I46" s="423">
        <f ca="1">IF(LEN('9'!B52)&gt;0,'9'!L52,"")</f>
        <v>0</v>
      </c>
      <c r="J46" s="424"/>
    </row>
    <row r="47" spans="7:10" ht="23.25" customHeight="1" x14ac:dyDescent="0.25">
      <c r="G47" s="422" t="str">
        <f>+IF(LEN('OSNOVNA PLAČA'!B47)&gt;0,'OSNOVNA PLAČA'!B47,"")</f>
        <v>A38</v>
      </c>
      <c r="H47" s="423"/>
      <c r="I47" s="423">
        <f ca="1">IF(LEN('9'!B53)&gt;0,'9'!L53,"")</f>
        <v>0</v>
      </c>
      <c r="J47" s="424"/>
    </row>
    <row r="48" spans="7:10" ht="23.25" customHeight="1" x14ac:dyDescent="0.25">
      <c r="G48" s="422" t="str">
        <f>+IF(LEN('OSNOVNA PLAČA'!B48)&gt;0,'OSNOVNA PLAČA'!B48,"")</f>
        <v>A39</v>
      </c>
      <c r="H48" s="423"/>
      <c r="I48" s="423">
        <f ca="1">IF(LEN('9'!B54)&gt;0,'9'!L54,"")</f>
        <v>0</v>
      </c>
      <c r="J48" s="424"/>
    </row>
    <row r="49" spans="7:10" ht="23.25" customHeight="1" x14ac:dyDescent="0.25">
      <c r="G49" s="422" t="str">
        <f>+IF(LEN('OSNOVNA PLAČA'!B49)&gt;0,'OSNOVNA PLAČA'!B49,"")</f>
        <v>A40</v>
      </c>
      <c r="H49" s="423"/>
      <c r="I49" s="423">
        <f ca="1">IF(LEN('9'!B55)&gt;0,'9'!L55,"")</f>
        <v>0</v>
      </c>
      <c r="J49" s="424"/>
    </row>
    <row r="50" spans="7:10" ht="23.25" customHeight="1" x14ac:dyDescent="0.25">
      <c r="G50" s="422" t="str">
        <f>+IF(LEN('OSNOVNA PLAČA'!B50)&gt;0,'OSNOVNA PLAČA'!B50,"")</f>
        <v>A41</v>
      </c>
      <c r="H50" s="423"/>
      <c r="I50" s="423">
        <f ca="1">IF(LEN('9'!B56)&gt;0,'9'!L56,"")</f>
        <v>0</v>
      </c>
      <c r="J50" s="424"/>
    </row>
    <row r="51" spans="7:10" ht="23.25" customHeight="1" x14ac:dyDescent="0.25">
      <c r="G51" s="422" t="str">
        <f>+IF(LEN('OSNOVNA PLAČA'!B51)&gt;0,'OSNOVNA PLAČA'!B51,"")</f>
        <v>A42</v>
      </c>
      <c r="H51" s="423"/>
      <c r="I51" s="423">
        <f ca="1">IF(LEN('9'!B57)&gt;0,'9'!L57,"")</f>
        <v>0</v>
      </c>
      <c r="J51" s="424"/>
    </row>
    <row r="52" spans="7:10" ht="23.25" customHeight="1" x14ac:dyDescent="0.25">
      <c r="G52" s="422" t="str">
        <f>+IF(LEN('OSNOVNA PLAČA'!B52)&gt;0,'OSNOVNA PLAČA'!B52,"")</f>
        <v>A43</v>
      </c>
      <c r="H52" s="423"/>
      <c r="I52" s="423">
        <f ca="1">IF(LEN('9'!B58)&gt;0,'9'!L58,"")</f>
        <v>0</v>
      </c>
      <c r="J52" s="424"/>
    </row>
    <row r="53" spans="7:10" ht="23.25" customHeight="1" x14ac:dyDescent="0.25">
      <c r="G53" s="422" t="str">
        <f>+IF(LEN('OSNOVNA PLAČA'!B53)&gt;0,'OSNOVNA PLAČA'!B53,"")</f>
        <v>A44</v>
      </c>
      <c r="H53" s="423"/>
      <c r="I53" s="423">
        <f ca="1">IF(LEN('9'!B59)&gt;0,'9'!L59,"")</f>
        <v>0</v>
      </c>
      <c r="J53" s="424"/>
    </row>
    <row r="54" spans="7:10" ht="23.25" customHeight="1" x14ac:dyDescent="0.25">
      <c r="G54" s="422" t="str">
        <f>+IF(LEN('OSNOVNA PLAČA'!B54)&gt;0,'OSNOVNA PLAČA'!B54,"")</f>
        <v>A45</v>
      </c>
      <c r="H54" s="423"/>
      <c r="I54" s="423">
        <f ca="1">IF(LEN('9'!B60)&gt;0,'9'!L60,"")</f>
        <v>0</v>
      </c>
      <c r="J54" s="424"/>
    </row>
    <row r="55" spans="7:10" ht="23.25" customHeight="1" x14ac:dyDescent="0.25">
      <c r="G55" s="422" t="str">
        <f>+IF(LEN('OSNOVNA PLAČA'!B55)&gt;0,'OSNOVNA PLAČA'!B55,"")</f>
        <v>A46</v>
      </c>
      <c r="H55" s="423"/>
      <c r="I55" s="423">
        <f ca="1">IF(LEN('9'!B61)&gt;0,'9'!L61,"")</f>
        <v>0</v>
      </c>
      <c r="J55" s="424"/>
    </row>
    <row r="56" spans="7:10" ht="23.25" customHeight="1" x14ac:dyDescent="0.25">
      <c r="G56" s="422" t="str">
        <f>+IF(LEN('OSNOVNA PLAČA'!B56)&gt;0,'OSNOVNA PLAČA'!B56,"")</f>
        <v>A47</v>
      </c>
      <c r="H56" s="423"/>
      <c r="I56" s="423">
        <f ca="1">IF(LEN('9'!B62)&gt;0,'9'!L62,"")</f>
        <v>0</v>
      </c>
      <c r="J56" s="424"/>
    </row>
    <row r="57" spans="7:10" ht="23.25" customHeight="1" x14ac:dyDescent="0.25">
      <c r="G57" s="422" t="str">
        <f>+IF(LEN('OSNOVNA PLAČA'!B57)&gt;0,'OSNOVNA PLAČA'!B57,"")</f>
        <v>A48</v>
      </c>
      <c r="H57" s="423"/>
      <c r="I57" s="423">
        <f ca="1">IF(LEN('9'!B63)&gt;0,'9'!L63,"")</f>
        <v>0</v>
      </c>
      <c r="J57" s="424"/>
    </row>
    <row r="58" spans="7:10" ht="23.25" customHeight="1" x14ac:dyDescent="0.25">
      <c r="G58" s="422" t="str">
        <f>+IF(LEN('OSNOVNA PLAČA'!B58)&gt;0,'OSNOVNA PLAČA'!B58,"")</f>
        <v>A49</v>
      </c>
      <c r="H58" s="423"/>
      <c r="I58" s="423">
        <f ca="1">IF(LEN('9'!B64)&gt;0,'9'!L64,"")</f>
        <v>0</v>
      </c>
      <c r="J58" s="424"/>
    </row>
    <row r="59" spans="7:10" ht="23.25" customHeight="1" x14ac:dyDescent="0.25">
      <c r="G59" s="422" t="str">
        <f>+IF(LEN('OSNOVNA PLAČA'!B59)&gt;0,'OSNOVNA PLAČA'!B59,"")</f>
        <v>A50</v>
      </c>
      <c r="H59" s="423"/>
      <c r="I59" s="423">
        <f ca="1">IF(LEN('9'!B65)&gt;0,'9'!L65,"")</f>
        <v>0</v>
      </c>
      <c r="J59" s="424"/>
    </row>
    <row r="60" spans="7:10" ht="23.25" customHeight="1" x14ac:dyDescent="0.25">
      <c r="G60" s="422" t="str">
        <f>+IF(LEN('OSNOVNA PLAČA'!B60)&gt;0,'OSNOVNA PLAČA'!B60,"")</f>
        <v>A51</v>
      </c>
      <c r="H60" s="423"/>
      <c r="I60" s="423">
        <f ca="1">IF(LEN('9'!B66)&gt;0,'9'!L66,"")</f>
        <v>0</v>
      </c>
      <c r="J60" s="424"/>
    </row>
    <row r="61" spans="7:10" ht="23.25" customHeight="1" x14ac:dyDescent="0.25">
      <c r="G61" s="422" t="str">
        <f>+IF(LEN('OSNOVNA PLAČA'!B61)&gt;0,'OSNOVNA PLAČA'!B61,"")</f>
        <v>A52</v>
      </c>
      <c r="H61" s="423"/>
      <c r="I61" s="423">
        <f ca="1">IF(LEN('9'!B67)&gt;0,'9'!L67,"")</f>
        <v>0</v>
      </c>
      <c r="J61" s="424"/>
    </row>
    <row r="62" spans="7:10" ht="23.25" customHeight="1" x14ac:dyDescent="0.25">
      <c r="G62" s="422" t="str">
        <f>+IF(LEN('OSNOVNA PLAČA'!B62)&gt;0,'OSNOVNA PLAČA'!B62,"")</f>
        <v>A53</v>
      </c>
      <c r="H62" s="423"/>
      <c r="I62" s="423">
        <f ca="1">IF(LEN('9'!B68)&gt;0,'9'!L68,"")</f>
        <v>0</v>
      </c>
      <c r="J62" s="424"/>
    </row>
    <row r="63" spans="7:10" ht="23.25" customHeight="1" x14ac:dyDescent="0.25">
      <c r="G63" s="422" t="str">
        <f>+IF(LEN('OSNOVNA PLAČA'!B63)&gt;0,'OSNOVNA PLAČA'!B63,"")</f>
        <v>A54</v>
      </c>
      <c r="H63" s="423"/>
      <c r="I63" s="423">
        <f ca="1">IF(LEN('9'!B69)&gt;0,'9'!L69,"")</f>
        <v>0</v>
      </c>
      <c r="J63" s="424"/>
    </row>
    <row r="64" spans="7:10" ht="23.25" customHeight="1" x14ac:dyDescent="0.25">
      <c r="G64" s="422" t="str">
        <f>+IF(LEN('OSNOVNA PLAČA'!B64)&gt;0,'OSNOVNA PLAČA'!B64,"")</f>
        <v>A55</v>
      </c>
      <c r="H64" s="423"/>
      <c r="I64" s="423">
        <f ca="1">IF(LEN('9'!B70)&gt;0,'9'!L70,"")</f>
        <v>0</v>
      </c>
      <c r="J64" s="424"/>
    </row>
    <row r="65" spans="7:10" ht="23.25" customHeight="1" x14ac:dyDescent="0.25">
      <c r="G65" s="422" t="str">
        <f>+IF(LEN('OSNOVNA PLAČA'!B65)&gt;0,'OSNOVNA PLAČA'!B65,"")</f>
        <v>A56</v>
      </c>
      <c r="H65" s="423"/>
      <c r="I65" s="423">
        <f ca="1">IF(LEN('9'!B71)&gt;0,'9'!L71,"")</f>
        <v>0</v>
      </c>
      <c r="J65" s="424"/>
    </row>
    <row r="66" spans="7:10" ht="23.25" customHeight="1" x14ac:dyDescent="0.25">
      <c r="G66" s="422" t="str">
        <f>+IF(LEN('OSNOVNA PLAČA'!B66)&gt;0,'OSNOVNA PLAČA'!B66,"")</f>
        <v>A57</v>
      </c>
      <c r="H66" s="423"/>
      <c r="I66" s="423">
        <f ca="1">IF(LEN('9'!B72)&gt;0,'9'!L72,"")</f>
        <v>0</v>
      </c>
      <c r="J66" s="424"/>
    </row>
    <row r="67" spans="7:10" ht="23.25" customHeight="1" x14ac:dyDescent="0.25">
      <c r="G67" s="422" t="str">
        <f>+IF(LEN('OSNOVNA PLAČA'!B67)&gt;0,'OSNOVNA PLAČA'!B67,"")</f>
        <v>A58</v>
      </c>
      <c r="H67" s="423"/>
      <c r="I67" s="423">
        <f ca="1">IF(LEN('9'!B73)&gt;0,'9'!L73,"")</f>
        <v>0</v>
      </c>
      <c r="J67" s="424"/>
    </row>
    <row r="68" spans="7:10" ht="23.25" customHeight="1" x14ac:dyDescent="0.25">
      <c r="G68" s="422" t="str">
        <f>+IF(LEN('OSNOVNA PLAČA'!B68)&gt;0,'OSNOVNA PLAČA'!B68,"")</f>
        <v>A59</v>
      </c>
      <c r="H68" s="423"/>
      <c r="I68" s="423">
        <f ca="1">IF(LEN('9'!B74)&gt;0,'9'!L74,"")</f>
        <v>0</v>
      </c>
      <c r="J68" s="424"/>
    </row>
    <row r="69" spans="7:10" ht="23.25" customHeight="1" x14ac:dyDescent="0.25">
      <c r="G69" s="422" t="str">
        <f>+IF(LEN('OSNOVNA PLAČA'!B69)&gt;0,'OSNOVNA PLAČA'!B69,"")</f>
        <v>A60</v>
      </c>
      <c r="H69" s="423"/>
      <c r="I69" s="423">
        <f ca="1">IF(LEN('9'!B75)&gt;0,'9'!L75,"")</f>
        <v>0</v>
      </c>
      <c r="J69" s="424"/>
    </row>
    <row r="70" spans="7:10" ht="23.25" customHeight="1" x14ac:dyDescent="0.25">
      <c r="G70" s="422" t="str">
        <f>+IF(LEN('OSNOVNA PLAČA'!B70)&gt;0,'OSNOVNA PLAČA'!B70,"")</f>
        <v>A61</v>
      </c>
      <c r="H70" s="423"/>
      <c r="I70" s="423">
        <f ca="1">IF(LEN('9'!B76)&gt;0,'9'!L76,"")</f>
        <v>0</v>
      </c>
      <c r="J70" s="424"/>
    </row>
    <row r="71" spans="7:10" ht="23.25" customHeight="1" x14ac:dyDescent="0.25">
      <c r="G71" s="422" t="str">
        <f>+IF(LEN('OSNOVNA PLAČA'!B71)&gt;0,'OSNOVNA PLAČA'!B71,"")</f>
        <v>A62</v>
      </c>
      <c r="H71" s="423"/>
      <c r="I71" s="423">
        <f ca="1">IF(LEN('9'!B77)&gt;0,'9'!L77,"")</f>
        <v>0</v>
      </c>
      <c r="J71" s="424"/>
    </row>
    <row r="72" spans="7:10" ht="23.25" customHeight="1" x14ac:dyDescent="0.25">
      <c r="G72" s="422" t="str">
        <f>+IF(LEN('OSNOVNA PLAČA'!B72)&gt;0,'OSNOVNA PLAČA'!B72,"")</f>
        <v>A63</v>
      </c>
      <c r="H72" s="423"/>
      <c r="I72" s="423">
        <f ca="1">IF(LEN('9'!B78)&gt;0,'9'!L78,"")</f>
        <v>0</v>
      </c>
      <c r="J72" s="424"/>
    </row>
    <row r="73" spans="7:10" ht="23.25" customHeight="1" x14ac:dyDescent="0.25">
      <c r="G73" s="422" t="str">
        <f>+IF(LEN('OSNOVNA PLAČA'!B73)&gt;0,'OSNOVNA PLAČA'!B73,"")</f>
        <v>A64</v>
      </c>
      <c r="H73" s="423"/>
      <c r="I73" s="423">
        <f ca="1">IF(LEN('9'!B79)&gt;0,'9'!L79,"")</f>
        <v>0</v>
      </c>
      <c r="J73" s="424"/>
    </row>
    <row r="74" spans="7:10" ht="23.25" customHeight="1" x14ac:dyDescent="0.25">
      <c r="G74" s="422" t="str">
        <f>+IF(LEN('OSNOVNA PLAČA'!B74)&gt;0,'OSNOVNA PLAČA'!B74,"")</f>
        <v>A65</v>
      </c>
      <c r="H74" s="423"/>
      <c r="I74" s="423">
        <f ca="1">IF(LEN('9'!B80)&gt;0,'9'!L80,"")</f>
        <v>0</v>
      </c>
      <c r="J74" s="424"/>
    </row>
    <row r="75" spans="7:10" ht="23.25" customHeight="1" x14ac:dyDescent="0.25">
      <c r="G75" s="422" t="str">
        <f>+IF(LEN('OSNOVNA PLAČA'!B75)&gt;0,'OSNOVNA PLAČA'!B75,"")</f>
        <v>A66</v>
      </c>
      <c r="H75" s="423"/>
      <c r="I75" s="423">
        <f ca="1">IF(LEN('9'!B81)&gt;0,'9'!L81,"")</f>
        <v>0</v>
      </c>
      <c r="J75" s="424"/>
    </row>
    <row r="76" spans="7:10" ht="23.25" customHeight="1" x14ac:dyDescent="0.25">
      <c r="G76" s="422" t="str">
        <f>+IF(LEN('OSNOVNA PLAČA'!B76)&gt;0,'OSNOVNA PLAČA'!B76,"")</f>
        <v>A67</v>
      </c>
      <c r="H76" s="423"/>
      <c r="I76" s="423">
        <f ca="1">IF(LEN('9'!B82)&gt;0,'9'!L82,"")</f>
        <v>0</v>
      </c>
      <c r="J76" s="424"/>
    </row>
    <row r="77" spans="7:10" ht="23.25" customHeight="1" x14ac:dyDescent="0.25">
      <c r="G77" s="422" t="str">
        <f>+IF(LEN('OSNOVNA PLAČA'!B77)&gt;0,'OSNOVNA PLAČA'!B77,"")</f>
        <v>A68</v>
      </c>
      <c r="H77" s="423"/>
      <c r="I77" s="423">
        <f ca="1">IF(LEN('9'!B83)&gt;0,'9'!L83,"")</f>
        <v>0</v>
      </c>
      <c r="J77" s="424"/>
    </row>
    <row r="78" spans="7:10" ht="23.25" customHeight="1" x14ac:dyDescent="0.25">
      <c r="G78" s="422" t="str">
        <f>+IF(LEN('OSNOVNA PLAČA'!B78)&gt;0,'OSNOVNA PLAČA'!B78,"")</f>
        <v>A69</v>
      </c>
      <c r="H78" s="423"/>
      <c r="I78" s="423">
        <f ca="1">IF(LEN('9'!B84)&gt;0,'9'!L84,"")</f>
        <v>0</v>
      </c>
      <c r="J78" s="424"/>
    </row>
    <row r="79" spans="7:10" ht="23.25" customHeight="1" x14ac:dyDescent="0.25">
      <c r="G79" s="422" t="str">
        <f>+IF(LEN('OSNOVNA PLAČA'!B79)&gt;0,'OSNOVNA PLAČA'!B79,"")</f>
        <v>A70</v>
      </c>
      <c r="H79" s="423"/>
      <c r="I79" s="423">
        <f ca="1">IF(LEN('9'!B85)&gt;0,'9'!L85,"")</f>
        <v>0</v>
      </c>
      <c r="J79" s="424"/>
    </row>
    <row r="80" spans="7:10" ht="23.25" customHeight="1" x14ac:dyDescent="0.25">
      <c r="G80" s="422" t="str">
        <f>+IF(LEN('OSNOVNA PLAČA'!B80)&gt;0,'OSNOVNA PLAČA'!B80,"")</f>
        <v>A71</v>
      </c>
      <c r="H80" s="423"/>
      <c r="I80" s="423">
        <f ca="1">IF(LEN('9'!B86)&gt;0,'9'!L86,"")</f>
        <v>0</v>
      </c>
      <c r="J80" s="424"/>
    </row>
    <row r="81" spans="7:10" ht="23.25" customHeight="1" x14ac:dyDescent="0.25">
      <c r="G81" s="422" t="str">
        <f>+IF(LEN('OSNOVNA PLAČA'!B81)&gt;0,'OSNOVNA PLAČA'!B81,"")</f>
        <v>A72</v>
      </c>
      <c r="H81" s="423"/>
      <c r="I81" s="423">
        <f ca="1">IF(LEN('9'!B87)&gt;0,'9'!L87,"")</f>
        <v>0</v>
      </c>
      <c r="J81" s="424"/>
    </row>
    <row r="82" spans="7:10" ht="23.25" customHeight="1" x14ac:dyDescent="0.25">
      <c r="G82" s="422" t="str">
        <f>+IF(LEN('OSNOVNA PLAČA'!B82)&gt;0,'OSNOVNA PLAČA'!B82,"")</f>
        <v>A73</v>
      </c>
      <c r="H82" s="423"/>
      <c r="I82" s="423">
        <f ca="1">IF(LEN('9'!B88)&gt;0,'9'!L88,"")</f>
        <v>0</v>
      </c>
      <c r="J82" s="424"/>
    </row>
    <row r="83" spans="7:10" ht="23.25" customHeight="1" x14ac:dyDescent="0.25">
      <c r="G83" s="422" t="str">
        <f>+IF(LEN('OSNOVNA PLAČA'!B83)&gt;0,'OSNOVNA PLAČA'!B83,"")</f>
        <v>A74</v>
      </c>
      <c r="H83" s="423"/>
      <c r="I83" s="423">
        <f ca="1">IF(LEN('9'!B89)&gt;0,'9'!L89,"")</f>
        <v>0</v>
      </c>
      <c r="J83" s="424"/>
    </row>
    <row r="84" spans="7:10" ht="23.25" customHeight="1" x14ac:dyDescent="0.25">
      <c r="G84" s="422" t="str">
        <f>+IF(LEN('OSNOVNA PLAČA'!B84)&gt;0,'OSNOVNA PLAČA'!B84,"")</f>
        <v>A75</v>
      </c>
      <c r="H84" s="423"/>
      <c r="I84" s="423">
        <f ca="1">IF(LEN('9'!B90)&gt;0,'9'!L90,"")</f>
        <v>0</v>
      </c>
      <c r="J84" s="424"/>
    </row>
    <row r="85" spans="7:10" ht="23.25" customHeight="1" x14ac:dyDescent="0.25">
      <c r="G85" s="422" t="str">
        <f>+IF(LEN('OSNOVNA PLAČA'!B85)&gt;0,'OSNOVNA PLAČA'!B85,"")</f>
        <v>A76</v>
      </c>
      <c r="H85" s="423"/>
      <c r="I85" s="423">
        <f ca="1">IF(LEN('9'!B91)&gt;0,'9'!L91,"")</f>
        <v>0</v>
      </c>
      <c r="J85" s="424"/>
    </row>
    <row r="86" spans="7:10" ht="23.25" customHeight="1" x14ac:dyDescent="0.25">
      <c r="G86" s="422" t="str">
        <f>+IF(LEN('OSNOVNA PLAČA'!B86)&gt;0,'OSNOVNA PLAČA'!B86,"")</f>
        <v>A77</v>
      </c>
      <c r="H86" s="423"/>
      <c r="I86" s="423">
        <f ca="1">IF(LEN('9'!B92)&gt;0,'9'!L92,"")</f>
        <v>0</v>
      </c>
      <c r="J86" s="424"/>
    </row>
    <row r="87" spans="7:10" ht="23.25" customHeight="1" x14ac:dyDescent="0.25">
      <c r="G87" s="422" t="str">
        <f>+IF(LEN('OSNOVNA PLAČA'!B87)&gt;0,'OSNOVNA PLAČA'!B87,"")</f>
        <v>A78</v>
      </c>
      <c r="H87" s="423"/>
      <c r="I87" s="423">
        <f ca="1">IF(LEN('9'!B93)&gt;0,'9'!L93,"")</f>
        <v>0</v>
      </c>
      <c r="J87" s="424"/>
    </row>
    <row r="88" spans="7:10" ht="23.25" customHeight="1" x14ac:dyDescent="0.25">
      <c r="G88" s="422" t="str">
        <f>+IF(LEN('OSNOVNA PLAČA'!B88)&gt;0,'OSNOVNA PLAČA'!B88,"")</f>
        <v>A79</v>
      </c>
      <c r="H88" s="423"/>
      <c r="I88" s="423">
        <f ca="1">IF(LEN('9'!B94)&gt;0,'9'!L94,"")</f>
        <v>0</v>
      </c>
      <c r="J88" s="424"/>
    </row>
    <row r="89" spans="7:10" ht="23.25" customHeight="1" x14ac:dyDescent="0.25">
      <c r="G89" s="422" t="str">
        <f>+IF(LEN('OSNOVNA PLAČA'!B89)&gt;0,'OSNOVNA PLAČA'!B89,"")</f>
        <v>A80</v>
      </c>
      <c r="H89" s="423"/>
      <c r="I89" s="423">
        <f ca="1">IF(LEN('9'!B95)&gt;0,'9'!L95,"")</f>
        <v>0</v>
      </c>
      <c r="J89" s="424"/>
    </row>
    <row r="90" spans="7:10" ht="23.25" customHeight="1" x14ac:dyDescent="0.25">
      <c r="G90" s="422" t="str">
        <f>+IF(LEN('OSNOVNA PLAČA'!B90)&gt;0,'OSNOVNA PLAČA'!B90,"")</f>
        <v>A81</v>
      </c>
      <c r="H90" s="423"/>
      <c r="I90" s="423">
        <f ca="1">IF(LEN('9'!B96)&gt;0,'9'!L96,"")</f>
        <v>0</v>
      </c>
      <c r="J90" s="424"/>
    </row>
    <row r="91" spans="7:10" ht="23.25" customHeight="1" x14ac:dyDescent="0.25">
      <c r="G91" s="422" t="str">
        <f>+IF(LEN('OSNOVNA PLAČA'!B91)&gt;0,'OSNOVNA PLAČA'!B91,"")</f>
        <v>A82</v>
      </c>
      <c r="H91" s="423"/>
      <c r="I91" s="423">
        <f ca="1">IF(LEN('9'!B97)&gt;0,'9'!L97,"")</f>
        <v>0</v>
      </c>
      <c r="J91" s="424"/>
    </row>
    <row r="92" spans="7:10" ht="23.25" customHeight="1" x14ac:dyDescent="0.25">
      <c r="G92" s="422" t="str">
        <f>+IF(LEN('OSNOVNA PLAČA'!B92)&gt;0,'OSNOVNA PLAČA'!B92,"")</f>
        <v>A83</v>
      </c>
      <c r="H92" s="423"/>
      <c r="I92" s="423">
        <f ca="1">IF(LEN('9'!B98)&gt;0,'9'!L98,"")</f>
        <v>0</v>
      </c>
      <c r="J92" s="424"/>
    </row>
    <row r="93" spans="7:10" ht="23.25" customHeight="1" x14ac:dyDescent="0.25">
      <c r="G93" s="422" t="str">
        <f>+IF(LEN('OSNOVNA PLAČA'!B93)&gt;0,'OSNOVNA PLAČA'!B93,"")</f>
        <v>A84</v>
      </c>
      <c r="H93" s="423"/>
      <c r="I93" s="423">
        <f ca="1">IF(LEN('9'!B99)&gt;0,'9'!L99,"")</f>
        <v>0</v>
      </c>
      <c r="J93" s="424"/>
    </row>
    <row r="94" spans="7:10" ht="23.25" customHeight="1" x14ac:dyDescent="0.25">
      <c r="G94" s="422" t="str">
        <f>+IF(LEN('OSNOVNA PLAČA'!B94)&gt;0,'OSNOVNA PLAČA'!B94,"")</f>
        <v>A85</v>
      </c>
      <c r="H94" s="423"/>
      <c r="I94" s="423">
        <f ca="1">IF(LEN('9'!B100)&gt;0,'9'!L100,"")</f>
        <v>0</v>
      </c>
      <c r="J94" s="424"/>
    </row>
    <row r="95" spans="7:10" ht="23.25" customHeight="1" x14ac:dyDescent="0.25">
      <c r="G95" s="422" t="str">
        <f>+IF(LEN('OSNOVNA PLAČA'!B95)&gt;0,'OSNOVNA PLAČA'!B95,"")</f>
        <v>A86</v>
      </c>
      <c r="H95" s="423"/>
      <c r="I95" s="423">
        <f ca="1">IF(LEN('9'!B101)&gt;0,'9'!L101,"")</f>
        <v>0</v>
      </c>
      <c r="J95" s="424"/>
    </row>
    <row r="96" spans="7:10" ht="23.25" customHeight="1" x14ac:dyDescent="0.25">
      <c r="G96" s="422" t="str">
        <f>+IF(LEN('OSNOVNA PLAČA'!B96)&gt;0,'OSNOVNA PLAČA'!B96,"")</f>
        <v>A87</v>
      </c>
      <c r="H96" s="423"/>
      <c r="I96" s="423">
        <f ca="1">IF(LEN('9'!B102)&gt;0,'9'!L102,"")</f>
        <v>0</v>
      </c>
      <c r="J96" s="424"/>
    </row>
    <row r="97" spans="7:10" ht="23.25" customHeight="1" x14ac:dyDescent="0.25">
      <c r="G97" s="422" t="str">
        <f>+IF(LEN('OSNOVNA PLAČA'!B97)&gt;0,'OSNOVNA PLAČA'!B97,"")</f>
        <v>A88</v>
      </c>
      <c r="H97" s="423"/>
      <c r="I97" s="423">
        <f ca="1">IF(LEN('9'!B103)&gt;0,'9'!L103,"")</f>
        <v>0</v>
      </c>
      <c r="J97" s="424"/>
    </row>
    <row r="98" spans="7:10" ht="23.25" customHeight="1" x14ac:dyDescent="0.25">
      <c r="G98" s="422" t="str">
        <f>+IF(LEN('OSNOVNA PLAČA'!B98)&gt;0,'OSNOVNA PLAČA'!B98,"")</f>
        <v>A89</v>
      </c>
      <c r="H98" s="423"/>
      <c r="I98" s="423">
        <f ca="1">IF(LEN('9'!B104)&gt;0,'9'!L104,"")</f>
        <v>0</v>
      </c>
      <c r="J98" s="424"/>
    </row>
    <row r="99" spans="7:10" ht="23.25" customHeight="1" x14ac:dyDescent="0.25">
      <c r="G99" s="422" t="str">
        <f>+IF(LEN('OSNOVNA PLAČA'!B99)&gt;0,'OSNOVNA PLAČA'!B99,"")</f>
        <v>A90</v>
      </c>
      <c r="H99" s="423"/>
      <c r="I99" s="423">
        <f ca="1">IF(LEN('9'!B105)&gt;0,'9'!L105,"")</f>
        <v>0</v>
      </c>
      <c r="J99" s="424"/>
    </row>
    <row r="100" spans="7:10" ht="23.25" customHeight="1" x14ac:dyDescent="0.25">
      <c r="G100" s="422" t="str">
        <f>+IF(LEN('OSNOVNA PLAČA'!B100)&gt;0,'OSNOVNA PLAČA'!B100,"")</f>
        <v>A91</v>
      </c>
      <c r="H100" s="423"/>
      <c r="I100" s="423">
        <f ca="1">IF(LEN('9'!B106)&gt;0,'9'!L106,"")</f>
        <v>0</v>
      </c>
      <c r="J100" s="424"/>
    </row>
    <row r="101" spans="7:10" ht="23.25" customHeight="1" x14ac:dyDescent="0.25">
      <c r="G101" s="422" t="str">
        <f>+IF(LEN('OSNOVNA PLAČA'!B101)&gt;0,'OSNOVNA PLAČA'!B101,"")</f>
        <v>A92</v>
      </c>
      <c r="H101" s="423"/>
      <c r="I101" s="423">
        <f ca="1">IF(LEN('9'!B107)&gt;0,'9'!L107,"")</f>
        <v>0</v>
      </c>
      <c r="J101" s="424"/>
    </row>
    <row r="102" spans="7:10" ht="23.25" customHeight="1" x14ac:dyDescent="0.25">
      <c r="G102" s="422" t="str">
        <f>+IF(LEN('OSNOVNA PLAČA'!B102)&gt;0,'OSNOVNA PLAČA'!B102,"")</f>
        <v>A93</v>
      </c>
      <c r="H102" s="423"/>
      <c r="I102" s="423">
        <f ca="1">IF(LEN('9'!B108)&gt;0,'9'!L108,"")</f>
        <v>0</v>
      </c>
      <c r="J102" s="424"/>
    </row>
    <row r="103" spans="7:10" ht="23.25" customHeight="1" x14ac:dyDescent="0.25">
      <c r="G103" s="422" t="str">
        <f>+IF(LEN('OSNOVNA PLAČA'!B103)&gt;0,'OSNOVNA PLAČA'!B103,"")</f>
        <v>A94</v>
      </c>
      <c r="H103" s="423"/>
      <c r="I103" s="423">
        <f ca="1">IF(LEN('9'!B109)&gt;0,'9'!L109,"")</f>
        <v>0</v>
      </c>
      <c r="J103" s="424"/>
    </row>
    <row r="104" spans="7:10" ht="23.25" customHeight="1" x14ac:dyDescent="0.25">
      <c r="G104" s="422" t="str">
        <f>+IF(LEN('OSNOVNA PLAČA'!B104)&gt;0,'OSNOVNA PLAČA'!B104,"")</f>
        <v>A95</v>
      </c>
      <c r="H104" s="423"/>
      <c r="I104" s="423">
        <f ca="1">IF(LEN('9'!B110)&gt;0,'9'!L110,"")</f>
        <v>0</v>
      </c>
      <c r="J104" s="424"/>
    </row>
    <row r="105" spans="7:10" ht="23.25" customHeight="1" x14ac:dyDescent="0.25">
      <c r="G105" s="422" t="str">
        <f>+IF(LEN('OSNOVNA PLAČA'!B105)&gt;0,'OSNOVNA PLAČA'!B105,"")</f>
        <v>A96</v>
      </c>
      <c r="H105" s="423"/>
      <c r="I105" s="423">
        <f ca="1">IF(LEN('9'!B111)&gt;0,'9'!L111,"")</f>
        <v>0</v>
      </c>
      <c r="J105" s="424"/>
    </row>
    <row r="106" spans="7:10" ht="23.25" customHeight="1" x14ac:dyDescent="0.25">
      <c r="G106" s="422" t="str">
        <f>+IF(LEN('OSNOVNA PLAČA'!B106)&gt;0,'OSNOVNA PLAČA'!B106,"")</f>
        <v>A97</v>
      </c>
      <c r="H106" s="423"/>
      <c r="I106" s="423">
        <f ca="1">IF(LEN('9'!B112)&gt;0,'9'!L112,"")</f>
        <v>0</v>
      </c>
      <c r="J106" s="424"/>
    </row>
    <row r="107" spans="7:10" ht="23.25" customHeight="1" x14ac:dyDescent="0.25">
      <c r="G107" s="422" t="str">
        <f>+IF(LEN('OSNOVNA PLAČA'!B107)&gt;0,'OSNOVNA PLAČA'!B107,"")</f>
        <v>A98</v>
      </c>
      <c r="H107" s="423"/>
      <c r="I107" s="423">
        <f ca="1">IF(LEN('9'!B113)&gt;0,'9'!L113,"")</f>
        <v>0</v>
      </c>
      <c r="J107" s="424"/>
    </row>
    <row r="108" spans="7:10" ht="23.25" customHeight="1" x14ac:dyDescent="0.25">
      <c r="G108" s="422" t="str">
        <f>+IF(LEN('OSNOVNA PLAČA'!B108)&gt;0,'OSNOVNA PLAČA'!B108,"")</f>
        <v>A99</v>
      </c>
      <c r="H108" s="423"/>
      <c r="I108" s="423">
        <f ca="1">IF(LEN('9'!B114)&gt;0,'9'!L114,"")</f>
        <v>0</v>
      </c>
      <c r="J108" s="424"/>
    </row>
    <row r="109" spans="7:10" ht="23.25" customHeight="1" x14ac:dyDescent="0.25">
      <c r="G109" s="422" t="str">
        <f>+IF(LEN('OSNOVNA PLAČA'!B109)&gt;0,'OSNOVNA PLAČA'!B109,"")</f>
        <v>A100</v>
      </c>
      <c r="H109" s="423"/>
      <c r="I109" s="423">
        <f ca="1">IF(LEN('9'!B115)&gt;0,'9'!L115,"")</f>
        <v>0</v>
      </c>
      <c r="J109" s="424"/>
    </row>
    <row r="110" spans="7:10" ht="23.25" customHeight="1" x14ac:dyDescent="0.25">
      <c r="G110" s="422" t="str">
        <f>+IF(LEN('OSNOVNA PLAČA'!B110)&gt;0,'OSNOVNA PLAČA'!B110,"")</f>
        <v>A101</v>
      </c>
      <c r="H110" s="423"/>
      <c r="I110" s="423">
        <f ca="1">IF(LEN('9'!B116)&gt;0,'9'!L116,"")</f>
        <v>0</v>
      </c>
      <c r="J110" s="424"/>
    </row>
    <row r="111" spans="7:10" ht="23.25" customHeight="1" x14ac:dyDescent="0.25">
      <c r="G111" s="422" t="str">
        <f>+IF(LEN('OSNOVNA PLAČA'!B111)&gt;0,'OSNOVNA PLAČA'!B111,"")</f>
        <v>A102</v>
      </c>
      <c r="H111" s="423"/>
      <c r="I111" s="423">
        <f ca="1">IF(LEN('9'!B117)&gt;0,'9'!L117,"")</f>
        <v>0</v>
      </c>
      <c r="J111" s="424"/>
    </row>
    <row r="112" spans="7:10" ht="23.25" customHeight="1" x14ac:dyDescent="0.25">
      <c r="G112" s="422" t="str">
        <f>+IF(LEN('OSNOVNA PLAČA'!B112)&gt;0,'OSNOVNA PLAČA'!B112,"")</f>
        <v>A103</v>
      </c>
      <c r="H112" s="423"/>
      <c r="I112" s="423">
        <f ca="1">IF(LEN('9'!B118)&gt;0,'9'!L118,"")</f>
        <v>0</v>
      </c>
      <c r="J112" s="424"/>
    </row>
    <row r="113" spans="7:10" ht="23.25" customHeight="1" x14ac:dyDescent="0.25">
      <c r="G113" s="422" t="str">
        <f>+IF(LEN('OSNOVNA PLAČA'!B113)&gt;0,'OSNOVNA PLAČA'!B113,"")</f>
        <v>A104</v>
      </c>
      <c r="H113" s="423"/>
      <c r="I113" s="423">
        <f ca="1">IF(LEN('9'!B119)&gt;0,'9'!L119,"")</f>
        <v>0</v>
      </c>
      <c r="J113" s="424"/>
    </row>
    <row r="114" spans="7:10" ht="23.25" customHeight="1" x14ac:dyDescent="0.25">
      <c r="G114" s="422" t="str">
        <f>+IF(LEN('OSNOVNA PLAČA'!B114)&gt;0,'OSNOVNA PLAČA'!B114,"")</f>
        <v>A105</v>
      </c>
      <c r="H114" s="423"/>
      <c r="I114" s="423">
        <f ca="1">IF(LEN('9'!B120)&gt;0,'9'!L120,"")</f>
        <v>0</v>
      </c>
      <c r="J114" s="424"/>
    </row>
    <row r="115" spans="7:10" ht="23.25" customHeight="1" x14ac:dyDescent="0.25">
      <c r="G115" s="422" t="str">
        <f>+IF(LEN('OSNOVNA PLAČA'!B115)&gt;0,'OSNOVNA PLAČA'!B115,"")</f>
        <v>A106</v>
      </c>
      <c r="H115" s="423"/>
      <c r="I115" s="423">
        <f ca="1">IF(LEN('9'!B121)&gt;0,'9'!L121,"")</f>
        <v>0</v>
      </c>
      <c r="J115" s="424"/>
    </row>
    <row r="116" spans="7:10" ht="23.25" customHeight="1" x14ac:dyDescent="0.25">
      <c r="G116" s="422" t="str">
        <f>+IF(LEN('OSNOVNA PLAČA'!B116)&gt;0,'OSNOVNA PLAČA'!B116,"")</f>
        <v>A107</v>
      </c>
      <c r="H116" s="423"/>
      <c r="I116" s="423">
        <f ca="1">IF(LEN('9'!B122)&gt;0,'9'!L122,"")</f>
        <v>0</v>
      </c>
      <c r="J116" s="424"/>
    </row>
    <row r="117" spans="7:10" ht="23.25" customHeight="1" x14ac:dyDescent="0.25">
      <c r="G117" s="422" t="str">
        <f>+IF(LEN('OSNOVNA PLAČA'!B117)&gt;0,'OSNOVNA PLAČA'!B117,"")</f>
        <v>A108</v>
      </c>
      <c r="H117" s="423"/>
      <c r="I117" s="423">
        <f ca="1">IF(LEN('9'!B123)&gt;0,'9'!L123,"")</f>
        <v>0</v>
      </c>
      <c r="J117" s="424"/>
    </row>
    <row r="118" spans="7:10" ht="23.25" customHeight="1" x14ac:dyDescent="0.25">
      <c r="G118" s="422" t="str">
        <f>+IF(LEN('OSNOVNA PLAČA'!B118)&gt;0,'OSNOVNA PLAČA'!B118,"")</f>
        <v>A109</v>
      </c>
      <c r="H118" s="423"/>
      <c r="I118" s="423">
        <f ca="1">IF(LEN('9'!B124)&gt;0,'9'!L124,"")</f>
        <v>0</v>
      </c>
      <c r="J118" s="424"/>
    </row>
    <row r="119" spans="7:10" ht="23.25" customHeight="1" x14ac:dyDescent="0.25">
      <c r="G119" s="422" t="str">
        <f>+IF(LEN('OSNOVNA PLAČA'!B119)&gt;0,'OSNOVNA PLAČA'!B119,"")</f>
        <v>A110</v>
      </c>
      <c r="H119" s="423"/>
      <c r="I119" s="423">
        <f ca="1">IF(LEN('9'!B125)&gt;0,'9'!L125,"")</f>
        <v>0</v>
      </c>
      <c r="J119" s="424"/>
    </row>
    <row r="120" spans="7:10" ht="23.25" customHeight="1" x14ac:dyDescent="0.25">
      <c r="G120" s="422" t="str">
        <f>+IF(LEN('OSNOVNA PLAČA'!B120)&gt;0,'OSNOVNA PLAČA'!B120,"")</f>
        <v>A111</v>
      </c>
      <c r="H120" s="423"/>
      <c r="I120" s="423">
        <f ca="1">IF(LEN('9'!B126)&gt;0,'9'!L126,"")</f>
        <v>0</v>
      </c>
      <c r="J120" s="424"/>
    </row>
    <row r="121" spans="7:10" ht="23.25" customHeight="1" x14ac:dyDescent="0.25">
      <c r="G121" s="422" t="str">
        <f>+IF(LEN('OSNOVNA PLAČA'!B121)&gt;0,'OSNOVNA PLAČA'!B121,"")</f>
        <v>A112</v>
      </c>
      <c r="H121" s="423"/>
      <c r="I121" s="423">
        <f ca="1">IF(LEN('9'!B127)&gt;0,'9'!L127,"")</f>
        <v>0</v>
      </c>
      <c r="J121" s="424"/>
    </row>
    <row r="122" spans="7:10" ht="23.25" customHeight="1" x14ac:dyDescent="0.25">
      <c r="G122" s="422" t="str">
        <f>+IF(LEN('OSNOVNA PLAČA'!B122)&gt;0,'OSNOVNA PLAČA'!B122,"")</f>
        <v>A113</v>
      </c>
      <c r="H122" s="423"/>
      <c r="I122" s="423">
        <f ca="1">IF(LEN('9'!B128)&gt;0,'9'!L128,"")</f>
        <v>0</v>
      </c>
      <c r="J122" s="424"/>
    </row>
    <row r="123" spans="7:10" ht="23.25" customHeight="1" x14ac:dyDescent="0.25">
      <c r="G123" s="422" t="str">
        <f>+IF(LEN('OSNOVNA PLAČA'!B123)&gt;0,'OSNOVNA PLAČA'!B123,"")</f>
        <v>A114</v>
      </c>
      <c r="H123" s="423"/>
      <c r="I123" s="423">
        <f ca="1">IF(LEN('9'!B129)&gt;0,'9'!L129,"")</f>
        <v>0</v>
      </c>
      <c r="J123" s="424"/>
    </row>
    <row r="124" spans="7:10" ht="23.25" customHeight="1" x14ac:dyDescent="0.25">
      <c r="G124" s="422" t="str">
        <f>+IF(LEN('OSNOVNA PLAČA'!B124)&gt;0,'OSNOVNA PLAČA'!B124,"")</f>
        <v>A115</v>
      </c>
      <c r="H124" s="423"/>
      <c r="I124" s="423">
        <f ca="1">IF(LEN('9'!B130)&gt;0,'9'!L130,"")</f>
        <v>0</v>
      </c>
      <c r="J124" s="424"/>
    </row>
    <row r="125" spans="7:10" ht="23.25" customHeight="1" x14ac:dyDescent="0.25">
      <c r="G125" s="422" t="str">
        <f>+IF(LEN('OSNOVNA PLAČA'!B125)&gt;0,'OSNOVNA PLAČA'!B125,"")</f>
        <v>A116</v>
      </c>
      <c r="H125" s="423"/>
      <c r="I125" s="423">
        <f ca="1">IF(LEN('9'!B131)&gt;0,'9'!L131,"")</f>
        <v>0</v>
      </c>
      <c r="J125" s="424"/>
    </row>
    <row r="126" spans="7:10" ht="23.25" customHeight="1" x14ac:dyDescent="0.25">
      <c r="G126" s="422" t="str">
        <f>+IF(LEN('OSNOVNA PLAČA'!B126)&gt;0,'OSNOVNA PLAČA'!B126,"")</f>
        <v>A117</v>
      </c>
      <c r="H126" s="423"/>
      <c r="I126" s="423">
        <f ca="1">IF(LEN('9'!B132)&gt;0,'9'!L132,"")</f>
        <v>0</v>
      </c>
      <c r="J126" s="424"/>
    </row>
    <row r="127" spans="7:10" ht="23.25" customHeight="1" x14ac:dyDescent="0.25">
      <c r="G127" s="422" t="str">
        <f>+IF(LEN('OSNOVNA PLAČA'!B127)&gt;0,'OSNOVNA PLAČA'!B127,"")</f>
        <v>A118</v>
      </c>
      <c r="H127" s="423"/>
      <c r="I127" s="423">
        <f ca="1">IF(LEN('9'!B133)&gt;0,'9'!L133,"")</f>
        <v>0</v>
      </c>
      <c r="J127" s="424"/>
    </row>
    <row r="128" spans="7:10" ht="23.25" customHeight="1" x14ac:dyDescent="0.25">
      <c r="G128" s="422" t="str">
        <f>+IF(LEN('OSNOVNA PLAČA'!B128)&gt;0,'OSNOVNA PLAČA'!B128,"")</f>
        <v>A119</v>
      </c>
      <c r="H128" s="423"/>
      <c r="I128" s="423">
        <f ca="1">IF(LEN('9'!B134)&gt;0,'9'!L134,"")</f>
        <v>0</v>
      </c>
      <c r="J128" s="424"/>
    </row>
    <row r="129" spans="7:10" ht="23.25" customHeight="1" x14ac:dyDescent="0.25">
      <c r="G129" s="422" t="str">
        <f>+IF(LEN('OSNOVNA PLAČA'!B129)&gt;0,'OSNOVNA PLAČA'!B129,"")</f>
        <v>A120</v>
      </c>
      <c r="H129" s="423"/>
      <c r="I129" s="423">
        <f ca="1">IF(LEN('9'!B135)&gt;0,'9'!L135,"")</f>
        <v>0</v>
      </c>
      <c r="J129" s="424"/>
    </row>
    <row r="130" spans="7:10" ht="23.25" customHeight="1" x14ac:dyDescent="0.25">
      <c r="G130" s="422" t="str">
        <f>+IF(LEN('OSNOVNA PLAČA'!B130)&gt;0,'OSNOVNA PLAČA'!B130,"")</f>
        <v>A121</v>
      </c>
      <c r="H130" s="423"/>
      <c r="I130" s="423">
        <f ca="1">IF(LEN('9'!B136)&gt;0,'9'!L136,"")</f>
        <v>0</v>
      </c>
      <c r="J130" s="424"/>
    </row>
    <row r="131" spans="7:10" ht="23.25" customHeight="1" x14ac:dyDescent="0.25">
      <c r="G131" s="422" t="str">
        <f>+IF(LEN('OSNOVNA PLAČA'!B131)&gt;0,'OSNOVNA PLAČA'!B131,"")</f>
        <v>A122</v>
      </c>
      <c r="H131" s="423"/>
      <c r="I131" s="423">
        <f ca="1">IF(LEN('9'!B137)&gt;0,'9'!L137,"")</f>
        <v>0</v>
      </c>
      <c r="J131" s="424"/>
    </row>
    <row r="132" spans="7:10" ht="23.25" customHeight="1" x14ac:dyDescent="0.25">
      <c r="G132" s="422" t="str">
        <f>+IF(LEN('OSNOVNA PLAČA'!B132)&gt;0,'OSNOVNA PLAČA'!B132,"")</f>
        <v>A123</v>
      </c>
      <c r="H132" s="423"/>
      <c r="I132" s="423">
        <f ca="1">IF(LEN('9'!B138)&gt;0,'9'!L138,"")</f>
        <v>0</v>
      </c>
      <c r="J132" s="424"/>
    </row>
    <row r="133" spans="7:10" ht="23.25" customHeight="1" x14ac:dyDescent="0.25">
      <c r="G133" s="422" t="str">
        <f>+IF(LEN('OSNOVNA PLAČA'!B133)&gt;0,'OSNOVNA PLAČA'!B133,"")</f>
        <v>A124</v>
      </c>
      <c r="H133" s="423"/>
      <c r="I133" s="423">
        <f ca="1">IF(LEN('9'!B139)&gt;0,'9'!L139,"")</f>
        <v>0</v>
      </c>
      <c r="J133" s="424"/>
    </row>
    <row r="134" spans="7:10" ht="23.25" customHeight="1" x14ac:dyDescent="0.25">
      <c r="G134" s="422" t="str">
        <f>+IF(LEN('OSNOVNA PLAČA'!B134)&gt;0,'OSNOVNA PLAČA'!B134,"")</f>
        <v>A125</v>
      </c>
      <c r="H134" s="423"/>
      <c r="I134" s="423">
        <f ca="1">IF(LEN('9'!B140)&gt;0,'9'!L140,"")</f>
        <v>0</v>
      </c>
      <c r="J134" s="424"/>
    </row>
    <row r="135" spans="7:10" ht="23.25" customHeight="1" x14ac:dyDescent="0.25">
      <c r="G135" s="422" t="str">
        <f>+IF(LEN('OSNOVNA PLAČA'!B135)&gt;0,'OSNOVNA PLAČA'!B135,"")</f>
        <v>A126</v>
      </c>
      <c r="H135" s="423"/>
      <c r="I135" s="423">
        <f ca="1">IF(LEN('9'!B141)&gt;0,'9'!L141,"")</f>
        <v>0</v>
      </c>
      <c r="J135" s="424"/>
    </row>
    <row r="136" spans="7:10" ht="23.25" customHeight="1" x14ac:dyDescent="0.25">
      <c r="G136" s="422" t="str">
        <f>+IF(LEN('OSNOVNA PLAČA'!B136)&gt;0,'OSNOVNA PLAČA'!B136,"")</f>
        <v>A127</v>
      </c>
      <c r="H136" s="423"/>
      <c r="I136" s="423">
        <f ca="1">IF(LEN('9'!B142)&gt;0,'9'!L142,"")</f>
        <v>0</v>
      </c>
      <c r="J136" s="424"/>
    </row>
    <row r="137" spans="7:10" ht="23.25" customHeight="1" x14ac:dyDescent="0.25">
      <c r="G137" s="422" t="str">
        <f>+IF(LEN('OSNOVNA PLAČA'!B137)&gt;0,'OSNOVNA PLAČA'!B137,"")</f>
        <v>A128</v>
      </c>
      <c r="H137" s="423"/>
      <c r="I137" s="423">
        <f ca="1">IF(LEN('9'!B143)&gt;0,'9'!L143,"")</f>
        <v>0</v>
      </c>
      <c r="J137" s="424"/>
    </row>
    <row r="138" spans="7:10" ht="23.25" customHeight="1" x14ac:dyDescent="0.25">
      <c r="G138" s="422" t="str">
        <f>+IF(LEN('OSNOVNA PLAČA'!B138)&gt;0,'OSNOVNA PLAČA'!B138,"")</f>
        <v>A129</v>
      </c>
      <c r="H138" s="423"/>
      <c r="I138" s="423">
        <f ca="1">IF(LEN('9'!B144)&gt;0,'9'!L144,"")</f>
        <v>0</v>
      </c>
      <c r="J138" s="424"/>
    </row>
    <row r="139" spans="7:10" ht="23.25" customHeight="1" x14ac:dyDescent="0.25">
      <c r="G139" s="422" t="str">
        <f>+IF(LEN('OSNOVNA PLAČA'!B139)&gt;0,'OSNOVNA PLAČA'!B139,"")</f>
        <v>A130</v>
      </c>
      <c r="H139" s="423"/>
      <c r="I139" s="423">
        <f ca="1">IF(LEN('9'!B145)&gt;0,'9'!L145,"")</f>
        <v>0</v>
      </c>
      <c r="J139" s="424"/>
    </row>
    <row r="140" spans="7:10" ht="23.25" customHeight="1" x14ac:dyDescent="0.25">
      <c r="G140" s="422" t="str">
        <f>+IF(LEN('OSNOVNA PLAČA'!B140)&gt;0,'OSNOVNA PLAČA'!B140,"")</f>
        <v>A131</v>
      </c>
      <c r="H140" s="423"/>
      <c r="I140" s="423">
        <f ca="1">IF(LEN('9'!B146)&gt;0,'9'!L146,"")</f>
        <v>0</v>
      </c>
      <c r="J140" s="424"/>
    </row>
    <row r="141" spans="7:10" ht="23.25" customHeight="1" x14ac:dyDescent="0.25">
      <c r="G141" s="422" t="str">
        <f>+IF(LEN('OSNOVNA PLAČA'!B141)&gt;0,'OSNOVNA PLAČA'!B141,"")</f>
        <v>A132</v>
      </c>
      <c r="H141" s="423"/>
      <c r="I141" s="423">
        <f ca="1">IF(LEN('9'!B147)&gt;0,'9'!L147,"")</f>
        <v>0</v>
      </c>
      <c r="J141" s="424"/>
    </row>
    <row r="142" spans="7:10" ht="23.25" customHeight="1" x14ac:dyDescent="0.25">
      <c r="G142" s="422" t="str">
        <f>+IF(LEN('OSNOVNA PLAČA'!B142)&gt;0,'OSNOVNA PLAČA'!B142,"")</f>
        <v>A133</v>
      </c>
      <c r="H142" s="423"/>
      <c r="I142" s="423">
        <f ca="1">IF(LEN('9'!B148)&gt;0,'9'!L148,"")</f>
        <v>0</v>
      </c>
      <c r="J142" s="424"/>
    </row>
    <row r="143" spans="7:10" ht="23.25" customHeight="1" x14ac:dyDescent="0.25">
      <c r="G143" s="422" t="str">
        <f>+IF(LEN('OSNOVNA PLAČA'!B143)&gt;0,'OSNOVNA PLAČA'!B143,"")</f>
        <v>A134</v>
      </c>
      <c r="H143" s="423"/>
      <c r="I143" s="423">
        <f ca="1">IF(LEN('9'!B149)&gt;0,'9'!L149,"")</f>
        <v>0</v>
      </c>
      <c r="J143" s="424"/>
    </row>
    <row r="144" spans="7:10" ht="23.25" customHeight="1" x14ac:dyDescent="0.25">
      <c r="G144" s="422" t="str">
        <f>+IF(LEN('OSNOVNA PLAČA'!B144)&gt;0,'OSNOVNA PLAČA'!B144,"")</f>
        <v>A135</v>
      </c>
      <c r="H144" s="423"/>
      <c r="I144" s="423">
        <f ca="1">IF(LEN('9'!B150)&gt;0,'9'!L150,"")</f>
        <v>0</v>
      </c>
      <c r="J144" s="424"/>
    </row>
    <row r="145" spans="7:10" ht="23.25" customHeight="1" x14ac:dyDescent="0.25">
      <c r="G145" s="422" t="str">
        <f>+IF(LEN('OSNOVNA PLAČA'!B145)&gt;0,'OSNOVNA PLAČA'!B145,"")</f>
        <v>A136</v>
      </c>
      <c r="H145" s="423"/>
      <c r="I145" s="423">
        <f ca="1">IF(LEN('9'!B151)&gt;0,'9'!L151,"")</f>
        <v>0</v>
      </c>
      <c r="J145" s="424"/>
    </row>
    <row r="146" spans="7:10" ht="23.25" customHeight="1" x14ac:dyDescent="0.25">
      <c r="G146" s="422" t="str">
        <f>+IF(LEN('OSNOVNA PLAČA'!B146)&gt;0,'OSNOVNA PLAČA'!B146,"")</f>
        <v>A137</v>
      </c>
      <c r="H146" s="423"/>
      <c r="I146" s="423">
        <f ca="1">IF(LEN('9'!B152)&gt;0,'9'!L152,"")</f>
        <v>0</v>
      </c>
      <c r="J146" s="424"/>
    </row>
    <row r="147" spans="7:10" ht="23.25" customHeight="1" x14ac:dyDescent="0.25">
      <c r="G147" s="422" t="str">
        <f>+IF(LEN('OSNOVNA PLAČA'!B147)&gt;0,'OSNOVNA PLAČA'!B147,"")</f>
        <v>A138</v>
      </c>
      <c r="H147" s="423"/>
      <c r="I147" s="423">
        <f ca="1">IF(LEN('9'!B153)&gt;0,'9'!L153,"")</f>
        <v>0</v>
      </c>
      <c r="J147" s="424"/>
    </row>
    <row r="148" spans="7:10" ht="23.25" customHeight="1" x14ac:dyDescent="0.25">
      <c r="G148" s="422" t="str">
        <f>+IF(LEN('OSNOVNA PLAČA'!B148)&gt;0,'OSNOVNA PLAČA'!B148,"")</f>
        <v>A139</v>
      </c>
      <c r="H148" s="423"/>
      <c r="I148" s="423">
        <f ca="1">IF(LEN('9'!B154)&gt;0,'9'!L154,"")</f>
        <v>0</v>
      </c>
      <c r="J148" s="424"/>
    </row>
    <row r="149" spans="7:10" ht="23.25" customHeight="1" x14ac:dyDescent="0.25">
      <c r="G149" s="422" t="str">
        <f>+IF(LEN('OSNOVNA PLAČA'!B149)&gt;0,'OSNOVNA PLAČA'!B149,"")</f>
        <v>A140</v>
      </c>
      <c r="H149" s="423"/>
      <c r="I149" s="423">
        <f ca="1">IF(LEN('9'!B155)&gt;0,'9'!L155,"")</f>
        <v>0</v>
      </c>
      <c r="J149" s="424"/>
    </row>
    <row r="150" spans="7:10" ht="23.25" customHeight="1" x14ac:dyDescent="0.25">
      <c r="G150" s="422" t="str">
        <f>+IF(LEN('OSNOVNA PLAČA'!B150)&gt;0,'OSNOVNA PLAČA'!B150,"")</f>
        <v>A141</v>
      </c>
      <c r="H150" s="423"/>
      <c r="I150" s="423">
        <f ca="1">IF(LEN('9'!B156)&gt;0,'9'!L156,"")</f>
        <v>0</v>
      </c>
      <c r="J150" s="424"/>
    </row>
    <row r="151" spans="7:10" ht="23.25" customHeight="1" x14ac:dyDescent="0.25">
      <c r="G151" s="422" t="str">
        <f>+IF(LEN('OSNOVNA PLAČA'!B151)&gt;0,'OSNOVNA PLAČA'!B151,"")</f>
        <v>A142</v>
      </c>
      <c r="H151" s="423"/>
      <c r="I151" s="423">
        <f ca="1">IF(LEN('9'!B157)&gt;0,'9'!L157,"")</f>
        <v>0</v>
      </c>
      <c r="J151" s="424"/>
    </row>
    <row r="152" spans="7:10" ht="23.25" customHeight="1" x14ac:dyDescent="0.25">
      <c r="G152" s="422" t="str">
        <f>+IF(LEN('OSNOVNA PLAČA'!B152)&gt;0,'OSNOVNA PLAČA'!B152,"")</f>
        <v>A143</v>
      </c>
      <c r="H152" s="423"/>
      <c r="I152" s="423">
        <f ca="1">IF(LEN('9'!B158)&gt;0,'9'!L158,"")</f>
        <v>0</v>
      </c>
      <c r="J152" s="424"/>
    </row>
    <row r="153" spans="7:10" ht="23.25" customHeight="1" x14ac:dyDescent="0.25">
      <c r="G153" s="422" t="str">
        <f>+IF(LEN('OSNOVNA PLAČA'!B153)&gt;0,'OSNOVNA PLAČA'!B153,"")</f>
        <v>A144</v>
      </c>
      <c r="H153" s="423"/>
      <c r="I153" s="423">
        <f ca="1">IF(LEN('9'!B159)&gt;0,'9'!L159,"")</f>
        <v>0</v>
      </c>
      <c r="J153" s="424"/>
    </row>
    <row r="154" spans="7:10" ht="23.25" customHeight="1" x14ac:dyDescent="0.25">
      <c r="G154" s="422" t="str">
        <f>+IF(LEN('OSNOVNA PLAČA'!B154)&gt;0,'OSNOVNA PLAČA'!B154,"")</f>
        <v>A145</v>
      </c>
      <c r="H154" s="423"/>
      <c r="I154" s="423">
        <f ca="1">IF(LEN('9'!B160)&gt;0,'9'!L160,"")</f>
        <v>0</v>
      </c>
      <c r="J154" s="424"/>
    </row>
    <row r="155" spans="7:10" ht="23.25" customHeight="1" x14ac:dyDescent="0.25">
      <c r="G155" s="422" t="str">
        <f>+IF(LEN('OSNOVNA PLAČA'!B155)&gt;0,'OSNOVNA PLAČA'!B155,"")</f>
        <v>A146</v>
      </c>
      <c r="H155" s="423"/>
      <c r="I155" s="423">
        <f ca="1">IF(LEN('9'!B161)&gt;0,'9'!L161,"")</f>
        <v>0</v>
      </c>
      <c r="J155" s="424"/>
    </row>
    <row r="156" spans="7:10" ht="23.25" customHeight="1" x14ac:dyDescent="0.25">
      <c r="G156" s="422" t="str">
        <f>+IF(LEN('OSNOVNA PLAČA'!B156)&gt;0,'OSNOVNA PLAČA'!B156,"")</f>
        <v>A147</v>
      </c>
      <c r="H156" s="423"/>
      <c r="I156" s="423">
        <f ca="1">IF(LEN('9'!B162)&gt;0,'9'!L162,"")</f>
        <v>0</v>
      </c>
      <c r="J156" s="424"/>
    </row>
    <row r="157" spans="7:10" ht="23.25" customHeight="1" x14ac:dyDescent="0.25">
      <c r="G157" s="422" t="str">
        <f>+IF(LEN('OSNOVNA PLAČA'!B157)&gt;0,'OSNOVNA PLAČA'!B157,"")</f>
        <v>A148</v>
      </c>
      <c r="H157" s="423"/>
      <c r="I157" s="423">
        <f ca="1">IF(LEN('9'!B163)&gt;0,'9'!L163,"")</f>
        <v>0</v>
      </c>
      <c r="J157" s="424"/>
    </row>
    <row r="158" spans="7:10" ht="23.25" customHeight="1" x14ac:dyDescent="0.25">
      <c r="G158" s="422" t="str">
        <f>+IF(LEN('OSNOVNA PLAČA'!B158)&gt;0,'OSNOVNA PLAČA'!B158,"")</f>
        <v>A149</v>
      </c>
      <c r="H158" s="423"/>
      <c r="I158" s="423">
        <f ca="1">IF(LEN('9'!B164)&gt;0,'9'!L164,"")</f>
        <v>0</v>
      </c>
      <c r="J158" s="424"/>
    </row>
    <row r="159" spans="7:10" ht="23.25" customHeight="1" x14ac:dyDescent="0.25">
      <c r="G159" s="422" t="str">
        <f>+IF(LEN('OSNOVNA PLAČA'!B159)&gt;0,'OSNOVNA PLAČA'!B159,"")</f>
        <v>A150</v>
      </c>
      <c r="H159" s="423"/>
      <c r="I159" s="423">
        <f ca="1">IF(LEN('9'!B165)&gt;0,'9'!L165,"")</f>
        <v>0</v>
      </c>
      <c r="J159" s="424"/>
    </row>
    <row r="160" spans="7:10" ht="23.25" customHeight="1" x14ac:dyDescent="0.25">
      <c r="G160" s="422" t="str">
        <f>+IF(LEN('OSNOVNA PLAČA'!B160)&gt;0,'OSNOVNA PLAČA'!B160,"")</f>
        <v>A151</v>
      </c>
      <c r="H160" s="423"/>
      <c r="I160" s="423">
        <f ca="1">IF(LEN('9'!B166)&gt;0,'9'!L166,"")</f>
        <v>0</v>
      </c>
      <c r="J160" s="424"/>
    </row>
    <row r="161" spans="7:10" ht="23.25" customHeight="1" x14ac:dyDescent="0.25">
      <c r="G161" s="422" t="str">
        <f>+IF(LEN('OSNOVNA PLAČA'!B161)&gt;0,'OSNOVNA PLAČA'!B161,"")</f>
        <v>A152</v>
      </c>
      <c r="H161" s="423"/>
      <c r="I161" s="423">
        <f ca="1">IF(LEN('9'!B167)&gt;0,'9'!L167,"")</f>
        <v>0</v>
      </c>
      <c r="J161" s="424"/>
    </row>
    <row r="162" spans="7:10" ht="23.25" customHeight="1" x14ac:dyDescent="0.25">
      <c r="G162" s="422" t="str">
        <f>+IF(LEN('OSNOVNA PLAČA'!B162)&gt;0,'OSNOVNA PLAČA'!B162,"")</f>
        <v>A153</v>
      </c>
      <c r="H162" s="423"/>
      <c r="I162" s="423">
        <f ca="1">IF(LEN('9'!B168)&gt;0,'9'!L168,"")</f>
        <v>0</v>
      </c>
      <c r="J162" s="424"/>
    </row>
    <row r="163" spans="7:10" ht="23.25" customHeight="1" x14ac:dyDescent="0.25">
      <c r="G163" s="422" t="str">
        <f>+IF(LEN('OSNOVNA PLAČA'!B163)&gt;0,'OSNOVNA PLAČA'!B163,"")</f>
        <v>A154</v>
      </c>
      <c r="H163" s="423"/>
      <c r="I163" s="423">
        <f ca="1">IF(LEN('9'!B169)&gt;0,'9'!L169,"")</f>
        <v>0</v>
      </c>
      <c r="J163" s="424"/>
    </row>
    <row r="164" spans="7:10" ht="23.25" customHeight="1" x14ac:dyDescent="0.25">
      <c r="G164" s="422" t="str">
        <f>+IF(LEN('OSNOVNA PLAČA'!B164)&gt;0,'OSNOVNA PLAČA'!B164,"")</f>
        <v>A155</v>
      </c>
      <c r="H164" s="423"/>
      <c r="I164" s="423">
        <f ca="1">IF(LEN('9'!B170)&gt;0,'9'!L170,"")</f>
        <v>0</v>
      </c>
      <c r="J164" s="424"/>
    </row>
    <row r="165" spans="7:10" ht="23.25" customHeight="1" x14ac:dyDescent="0.25">
      <c r="G165" s="422" t="str">
        <f>+IF(LEN('OSNOVNA PLAČA'!B165)&gt;0,'OSNOVNA PLAČA'!B165,"")</f>
        <v>A156</v>
      </c>
      <c r="H165" s="423"/>
      <c r="I165" s="423">
        <f ca="1">IF(LEN('9'!B171)&gt;0,'9'!L171,"")</f>
        <v>0</v>
      </c>
      <c r="J165" s="424"/>
    </row>
    <row r="166" spans="7:10" ht="23.25" customHeight="1" x14ac:dyDescent="0.25">
      <c r="G166" s="422" t="str">
        <f>+IF(LEN('OSNOVNA PLAČA'!B166)&gt;0,'OSNOVNA PLAČA'!B166,"")</f>
        <v>A157</v>
      </c>
      <c r="H166" s="423"/>
      <c r="I166" s="423">
        <f ca="1">IF(LEN('9'!B172)&gt;0,'9'!L172,"")</f>
        <v>0</v>
      </c>
      <c r="J166" s="424"/>
    </row>
    <row r="167" spans="7:10" ht="23.25" customHeight="1" x14ac:dyDescent="0.25">
      <c r="G167" s="422" t="str">
        <f>+IF(LEN('OSNOVNA PLAČA'!B167)&gt;0,'OSNOVNA PLAČA'!B167,"")</f>
        <v>A158</v>
      </c>
      <c r="H167" s="423"/>
      <c r="I167" s="423">
        <f ca="1">IF(LEN('9'!B173)&gt;0,'9'!L173,"")</f>
        <v>0</v>
      </c>
      <c r="J167" s="424"/>
    </row>
    <row r="168" spans="7:10" ht="23.25" customHeight="1" x14ac:dyDescent="0.25">
      <c r="G168" s="422" t="str">
        <f>+IF(LEN('OSNOVNA PLAČA'!B168)&gt;0,'OSNOVNA PLAČA'!B168,"")</f>
        <v>A159</v>
      </c>
      <c r="H168" s="423"/>
      <c r="I168" s="423">
        <f ca="1">IF(LEN('9'!B174)&gt;0,'9'!L174,"")</f>
        <v>0</v>
      </c>
      <c r="J168" s="424"/>
    </row>
    <row r="169" spans="7:10" ht="23.25" customHeight="1" x14ac:dyDescent="0.25">
      <c r="G169" s="422" t="str">
        <f>+IF(LEN('OSNOVNA PLAČA'!B169)&gt;0,'OSNOVNA PLAČA'!B169,"")</f>
        <v>A160</v>
      </c>
      <c r="H169" s="423"/>
      <c r="I169" s="423">
        <f ca="1">IF(LEN('9'!B175)&gt;0,'9'!L175,"")</f>
        <v>0</v>
      </c>
      <c r="J169" s="424"/>
    </row>
    <row r="170" spans="7:10" ht="23.25" customHeight="1" x14ac:dyDescent="0.25">
      <c r="G170" s="422" t="str">
        <f>+IF(LEN('OSNOVNA PLAČA'!B170)&gt;0,'OSNOVNA PLAČA'!B170,"")</f>
        <v>A161</v>
      </c>
      <c r="H170" s="423"/>
      <c r="I170" s="423">
        <f ca="1">IF(LEN('9'!B176)&gt;0,'9'!L176,"")</f>
        <v>0</v>
      </c>
      <c r="J170" s="424"/>
    </row>
    <row r="171" spans="7:10" ht="23.25" customHeight="1" x14ac:dyDescent="0.25">
      <c r="G171" s="422" t="str">
        <f>+IF(LEN('OSNOVNA PLAČA'!B171)&gt;0,'OSNOVNA PLAČA'!B171,"")</f>
        <v>A162</v>
      </c>
      <c r="H171" s="423"/>
      <c r="I171" s="423">
        <f ca="1">IF(LEN('9'!B177)&gt;0,'9'!L177,"")</f>
        <v>0</v>
      </c>
      <c r="J171" s="424"/>
    </row>
    <row r="172" spans="7:10" ht="23.25" customHeight="1" x14ac:dyDescent="0.25">
      <c r="G172" s="422" t="str">
        <f>+IF(LEN('OSNOVNA PLAČA'!B172)&gt;0,'OSNOVNA PLAČA'!B172,"")</f>
        <v>A163</v>
      </c>
      <c r="H172" s="423"/>
      <c r="I172" s="423">
        <f ca="1">IF(LEN('9'!B178)&gt;0,'9'!L178,"")</f>
        <v>0</v>
      </c>
      <c r="J172" s="424"/>
    </row>
    <row r="173" spans="7:10" ht="23.25" customHeight="1" x14ac:dyDescent="0.25">
      <c r="G173" s="422" t="str">
        <f>+IF(LEN('OSNOVNA PLAČA'!B173)&gt;0,'OSNOVNA PLAČA'!B173,"")</f>
        <v>A164</v>
      </c>
      <c r="H173" s="423"/>
      <c r="I173" s="423">
        <f ca="1">IF(LEN('9'!B179)&gt;0,'9'!L179,"")</f>
        <v>0</v>
      </c>
      <c r="J173" s="424"/>
    </row>
    <row r="174" spans="7:10" ht="23.25" customHeight="1" x14ac:dyDescent="0.25">
      <c r="G174" s="422" t="str">
        <f>+IF(LEN('OSNOVNA PLAČA'!B174)&gt;0,'OSNOVNA PLAČA'!B174,"")</f>
        <v>A165</v>
      </c>
      <c r="H174" s="423"/>
      <c r="I174" s="423">
        <f ca="1">IF(LEN('9'!B180)&gt;0,'9'!L180,"")</f>
        <v>0</v>
      </c>
      <c r="J174" s="424"/>
    </row>
    <row r="175" spans="7:10" ht="23.25" customHeight="1" x14ac:dyDescent="0.25">
      <c r="G175" s="422" t="str">
        <f>+IF(LEN('OSNOVNA PLAČA'!B175)&gt;0,'OSNOVNA PLAČA'!B175,"")</f>
        <v>A166</v>
      </c>
      <c r="H175" s="423"/>
      <c r="I175" s="423">
        <f ca="1">IF(LEN('9'!B181)&gt;0,'9'!L181,"")</f>
        <v>0</v>
      </c>
      <c r="J175" s="424"/>
    </row>
    <row r="176" spans="7:10" ht="23.25" customHeight="1" x14ac:dyDescent="0.25">
      <c r="G176" s="422" t="str">
        <f>+IF(LEN('OSNOVNA PLAČA'!B176)&gt;0,'OSNOVNA PLAČA'!B176,"")</f>
        <v>A167</v>
      </c>
      <c r="H176" s="423"/>
      <c r="I176" s="423">
        <f ca="1">IF(LEN('9'!B182)&gt;0,'9'!L182,"")</f>
        <v>0</v>
      </c>
      <c r="J176" s="424"/>
    </row>
    <row r="177" spans="7:10" ht="23.25" customHeight="1" x14ac:dyDescent="0.25">
      <c r="G177" s="422" t="str">
        <f>+IF(LEN('OSNOVNA PLAČA'!B177)&gt;0,'OSNOVNA PLAČA'!B177,"")</f>
        <v>A168</v>
      </c>
      <c r="H177" s="423"/>
      <c r="I177" s="423">
        <f ca="1">IF(LEN('9'!B183)&gt;0,'9'!L183,"")</f>
        <v>0</v>
      </c>
      <c r="J177" s="424"/>
    </row>
    <row r="178" spans="7:10" ht="23.25" customHeight="1" x14ac:dyDescent="0.25">
      <c r="G178" s="422" t="str">
        <f>+IF(LEN('OSNOVNA PLAČA'!B178)&gt;0,'OSNOVNA PLAČA'!B178,"")</f>
        <v>A169</v>
      </c>
      <c r="H178" s="423"/>
      <c r="I178" s="423">
        <f ca="1">IF(LEN('9'!B184)&gt;0,'9'!L184,"")</f>
        <v>0</v>
      </c>
      <c r="J178" s="424"/>
    </row>
    <row r="179" spans="7:10" ht="23.25" customHeight="1" x14ac:dyDescent="0.25">
      <c r="G179" s="422" t="str">
        <f>+IF(LEN('OSNOVNA PLAČA'!B179)&gt;0,'OSNOVNA PLAČA'!B179,"")</f>
        <v>A170</v>
      </c>
      <c r="H179" s="423"/>
      <c r="I179" s="423">
        <f ca="1">IF(LEN('9'!B185)&gt;0,'9'!L185,"")</f>
        <v>0</v>
      </c>
      <c r="J179" s="424"/>
    </row>
    <row r="180" spans="7:10" ht="23.25" customHeight="1" x14ac:dyDescent="0.25">
      <c r="G180" s="422" t="str">
        <f>+IF(LEN('OSNOVNA PLAČA'!B180)&gt;0,'OSNOVNA PLAČA'!B180,"")</f>
        <v>A171</v>
      </c>
      <c r="H180" s="423"/>
      <c r="I180" s="423">
        <f ca="1">IF(LEN('9'!B186)&gt;0,'9'!L186,"")</f>
        <v>0</v>
      </c>
      <c r="J180" s="424"/>
    </row>
    <row r="181" spans="7:10" ht="23.25" customHeight="1" x14ac:dyDescent="0.25">
      <c r="G181" s="422" t="str">
        <f>+IF(LEN('OSNOVNA PLAČA'!B181)&gt;0,'OSNOVNA PLAČA'!B181,"")</f>
        <v>A172</v>
      </c>
      <c r="H181" s="423"/>
      <c r="I181" s="423">
        <f ca="1">IF(LEN('9'!B187)&gt;0,'9'!L187,"")</f>
        <v>0</v>
      </c>
      <c r="J181" s="424"/>
    </row>
    <row r="182" spans="7:10" ht="23.25" customHeight="1" x14ac:dyDescent="0.25">
      <c r="G182" s="422" t="str">
        <f>+IF(LEN('OSNOVNA PLAČA'!B182)&gt;0,'OSNOVNA PLAČA'!B182,"")</f>
        <v>A173</v>
      </c>
      <c r="H182" s="423"/>
      <c r="I182" s="423">
        <f ca="1">IF(LEN('9'!B188)&gt;0,'9'!L188,"")</f>
        <v>0</v>
      </c>
      <c r="J182" s="424"/>
    </row>
    <row r="183" spans="7:10" ht="23.25" customHeight="1" x14ac:dyDescent="0.25">
      <c r="G183" s="422" t="str">
        <f>+IF(LEN('OSNOVNA PLAČA'!B183)&gt;0,'OSNOVNA PLAČA'!B183,"")</f>
        <v>A174</v>
      </c>
      <c r="H183" s="423"/>
      <c r="I183" s="423">
        <f ca="1">IF(LEN('9'!B189)&gt;0,'9'!L189,"")</f>
        <v>0</v>
      </c>
      <c r="J183" s="424"/>
    </row>
    <row r="184" spans="7:10" ht="23.25" customHeight="1" x14ac:dyDescent="0.25">
      <c r="G184" s="422" t="str">
        <f>+IF(LEN('OSNOVNA PLAČA'!B184)&gt;0,'OSNOVNA PLAČA'!B184,"")</f>
        <v>A175</v>
      </c>
      <c r="H184" s="423"/>
      <c r="I184" s="423">
        <f ca="1">IF(LEN('9'!B190)&gt;0,'9'!L190,"")</f>
        <v>0</v>
      </c>
      <c r="J184" s="424"/>
    </row>
    <row r="185" spans="7:10" ht="23.25" customHeight="1" x14ac:dyDescent="0.25">
      <c r="G185" s="422" t="str">
        <f>+IF(LEN('OSNOVNA PLAČA'!B185)&gt;0,'OSNOVNA PLAČA'!B185,"")</f>
        <v>A176</v>
      </c>
      <c r="H185" s="423"/>
      <c r="I185" s="423">
        <f ca="1">IF(LEN('9'!B191)&gt;0,'9'!L191,"")</f>
        <v>0</v>
      </c>
      <c r="J185" s="424"/>
    </row>
    <row r="186" spans="7:10" ht="23.25" customHeight="1" x14ac:dyDescent="0.25">
      <c r="G186" s="422" t="str">
        <f>+IF(LEN('OSNOVNA PLAČA'!B186)&gt;0,'OSNOVNA PLAČA'!B186,"")</f>
        <v>A177</v>
      </c>
      <c r="H186" s="423"/>
      <c r="I186" s="423">
        <f ca="1">IF(LEN('9'!B192)&gt;0,'9'!L192,"")</f>
        <v>0</v>
      </c>
      <c r="J186" s="424"/>
    </row>
    <row r="187" spans="7:10" ht="23.25" customHeight="1" x14ac:dyDescent="0.25">
      <c r="G187" s="422" t="str">
        <f>+IF(LEN('OSNOVNA PLAČA'!B187)&gt;0,'OSNOVNA PLAČA'!B187,"")</f>
        <v>A178</v>
      </c>
      <c r="H187" s="423"/>
      <c r="I187" s="423">
        <f ca="1">IF(LEN('9'!B193)&gt;0,'9'!L193,"")</f>
        <v>0</v>
      </c>
      <c r="J187" s="424"/>
    </row>
    <row r="188" spans="7:10" ht="23.25" customHeight="1" x14ac:dyDescent="0.25">
      <c r="G188" s="422" t="str">
        <f>+IF(LEN('OSNOVNA PLAČA'!B188)&gt;0,'OSNOVNA PLAČA'!B188,"")</f>
        <v>A179</v>
      </c>
      <c r="H188" s="423"/>
      <c r="I188" s="423">
        <f ca="1">IF(LEN('9'!B194)&gt;0,'9'!L194,"")</f>
        <v>0</v>
      </c>
      <c r="J188" s="424"/>
    </row>
    <row r="189" spans="7:10" ht="23.25" customHeight="1" x14ac:dyDescent="0.25">
      <c r="G189" s="422" t="str">
        <f>+IF(LEN('OSNOVNA PLAČA'!B189)&gt;0,'OSNOVNA PLAČA'!B189,"")</f>
        <v>A180</v>
      </c>
      <c r="H189" s="423"/>
      <c r="I189" s="423">
        <f ca="1">IF(LEN('9'!B195)&gt;0,'9'!L195,"")</f>
        <v>0</v>
      </c>
      <c r="J189" s="424"/>
    </row>
    <row r="190" spans="7:10" ht="23.25" customHeight="1" x14ac:dyDescent="0.25">
      <c r="G190" s="422" t="str">
        <f>+IF(LEN('OSNOVNA PLAČA'!B190)&gt;0,'OSNOVNA PLAČA'!B190,"")</f>
        <v>A181</v>
      </c>
      <c r="H190" s="423"/>
      <c r="I190" s="423">
        <f ca="1">IF(LEN('9'!B196)&gt;0,'9'!L196,"")</f>
        <v>0</v>
      </c>
      <c r="J190" s="424"/>
    </row>
    <row r="191" spans="7:10" ht="23.25" customHeight="1" x14ac:dyDescent="0.25">
      <c r="G191" s="422" t="str">
        <f>+IF(LEN('OSNOVNA PLAČA'!B191)&gt;0,'OSNOVNA PLAČA'!B191,"")</f>
        <v>A182</v>
      </c>
      <c r="H191" s="423"/>
      <c r="I191" s="423">
        <f ca="1">IF(LEN('9'!B197)&gt;0,'9'!L197,"")</f>
        <v>0</v>
      </c>
      <c r="J191" s="424"/>
    </row>
    <row r="192" spans="7:10" ht="23.25" customHeight="1" x14ac:dyDescent="0.25">
      <c r="G192" s="422" t="str">
        <f>+IF(LEN('OSNOVNA PLAČA'!B192)&gt;0,'OSNOVNA PLAČA'!B192,"")</f>
        <v>A183</v>
      </c>
      <c r="H192" s="423"/>
      <c r="I192" s="423">
        <f ca="1">IF(LEN('9'!B198)&gt;0,'9'!L198,"")</f>
        <v>0</v>
      </c>
      <c r="J192" s="424"/>
    </row>
    <row r="193" spans="7:10" ht="23.25" customHeight="1" x14ac:dyDescent="0.25">
      <c r="G193" s="422" t="str">
        <f>+IF(LEN('OSNOVNA PLAČA'!B193)&gt;0,'OSNOVNA PLAČA'!B193,"")</f>
        <v>A184</v>
      </c>
      <c r="H193" s="423"/>
      <c r="I193" s="423">
        <f ca="1">IF(LEN('9'!B199)&gt;0,'9'!L199,"")</f>
        <v>0</v>
      </c>
      <c r="J193" s="424"/>
    </row>
    <row r="194" spans="7:10" ht="23.25" customHeight="1" x14ac:dyDescent="0.25">
      <c r="G194" s="422" t="str">
        <f>+IF(LEN('OSNOVNA PLAČA'!B194)&gt;0,'OSNOVNA PLAČA'!B194,"")</f>
        <v>A185</v>
      </c>
      <c r="H194" s="423"/>
      <c r="I194" s="423">
        <f ca="1">IF(LEN('9'!B200)&gt;0,'9'!L200,"")</f>
        <v>0</v>
      </c>
      <c r="J194" s="424"/>
    </row>
    <row r="195" spans="7:10" ht="23.25" customHeight="1" x14ac:dyDescent="0.25">
      <c r="G195" s="422" t="str">
        <f>+IF(LEN('OSNOVNA PLAČA'!B195)&gt;0,'OSNOVNA PLAČA'!B195,"")</f>
        <v>A186</v>
      </c>
      <c r="H195" s="423"/>
      <c r="I195" s="423">
        <f ca="1">IF(LEN('9'!B201)&gt;0,'9'!L201,"")</f>
        <v>0</v>
      </c>
      <c r="J195" s="424"/>
    </row>
    <row r="196" spans="7:10" ht="23.25" customHeight="1" x14ac:dyDescent="0.25">
      <c r="G196" s="422" t="str">
        <f>+IF(LEN('OSNOVNA PLAČA'!B196)&gt;0,'OSNOVNA PLAČA'!B196,"")</f>
        <v>A187</v>
      </c>
      <c r="H196" s="423"/>
      <c r="I196" s="423">
        <f ca="1">IF(LEN('9'!B202)&gt;0,'9'!L202,"")</f>
        <v>0</v>
      </c>
      <c r="J196" s="424"/>
    </row>
    <row r="197" spans="7:10" ht="23.25" customHeight="1" x14ac:dyDescent="0.25">
      <c r="G197" s="422" t="str">
        <f>+IF(LEN('OSNOVNA PLAČA'!B197)&gt;0,'OSNOVNA PLAČA'!B197,"")</f>
        <v>A188</v>
      </c>
      <c r="H197" s="423"/>
      <c r="I197" s="423">
        <f ca="1">IF(LEN('9'!B203)&gt;0,'9'!L203,"")</f>
        <v>0</v>
      </c>
      <c r="J197" s="424"/>
    </row>
    <row r="198" spans="7:10" ht="23.25" customHeight="1" x14ac:dyDescent="0.25">
      <c r="G198" s="422" t="str">
        <f>+IF(LEN('OSNOVNA PLAČA'!B198)&gt;0,'OSNOVNA PLAČA'!B198,"")</f>
        <v>A189</v>
      </c>
      <c r="H198" s="423"/>
      <c r="I198" s="423">
        <f ca="1">IF(LEN('9'!B204)&gt;0,'9'!L204,"")</f>
        <v>0</v>
      </c>
      <c r="J198" s="424"/>
    </row>
    <row r="199" spans="7:10" ht="23.25" customHeight="1" x14ac:dyDescent="0.25">
      <c r="G199" s="422" t="str">
        <f>+IF(LEN('OSNOVNA PLAČA'!B199)&gt;0,'OSNOVNA PLAČA'!B199,"")</f>
        <v>A190</v>
      </c>
      <c r="H199" s="423"/>
      <c r="I199" s="423">
        <f ca="1">IF(LEN('9'!B205)&gt;0,'9'!L205,"")</f>
        <v>0</v>
      </c>
      <c r="J199" s="424"/>
    </row>
    <row r="200" spans="7:10" ht="23.25" customHeight="1" x14ac:dyDescent="0.25">
      <c r="G200" s="422" t="str">
        <f>+IF(LEN('OSNOVNA PLAČA'!B200)&gt;0,'OSNOVNA PLAČA'!B200,"")</f>
        <v>A191</v>
      </c>
      <c r="H200" s="423"/>
      <c r="I200" s="423">
        <f ca="1">IF(LEN('9'!B206)&gt;0,'9'!L206,"")</f>
        <v>0</v>
      </c>
      <c r="J200" s="424"/>
    </row>
    <row r="201" spans="7:10" ht="23.25" customHeight="1" x14ac:dyDescent="0.25">
      <c r="G201" s="422" t="str">
        <f>+IF(LEN('OSNOVNA PLAČA'!B201)&gt;0,'OSNOVNA PLAČA'!B201,"")</f>
        <v>A192</v>
      </c>
      <c r="H201" s="423"/>
      <c r="I201" s="423">
        <f ca="1">IF(LEN('9'!B207)&gt;0,'9'!L207,"")</f>
        <v>0</v>
      </c>
      <c r="J201" s="424"/>
    </row>
    <row r="202" spans="7:10" ht="23.25" customHeight="1" x14ac:dyDescent="0.25">
      <c r="G202" s="422" t="str">
        <f>+IF(LEN('OSNOVNA PLAČA'!B202)&gt;0,'OSNOVNA PLAČA'!B202,"")</f>
        <v>A193</v>
      </c>
      <c r="H202" s="423"/>
      <c r="I202" s="423">
        <f ca="1">IF(LEN('9'!B208)&gt;0,'9'!L208,"")</f>
        <v>0</v>
      </c>
      <c r="J202" s="424"/>
    </row>
    <row r="203" spans="7:10" ht="23.25" customHeight="1" x14ac:dyDescent="0.25">
      <c r="G203" s="422" t="str">
        <f>+IF(LEN('OSNOVNA PLAČA'!B203)&gt;0,'OSNOVNA PLAČA'!B203,"")</f>
        <v>A194</v>
      </c>
      <c r="H203" s="423"/>
      <c r="I203" s="423">
        <f ca="1">IF(LEN('9'!B209)&gt;0,'9'!L209,"")</f>
        <v>0</v>
      </c>
      <c r="J203" s="424"/>
    </row>
    <row r="204" spans="7:10" ht="23.25" customHeight="1" x14ac:dyDescent="0.25">
      <c r="G204" s="422" t="str">
        <f>+IF(LEN('OSNOVNA PLAČA'!B204)&gt;0,'OSNOVNA PLAČA'!B204,"")</f>
        <v>A195</v>
      </c>
      <c r="H204" s="423"/>
      <c r="I204" s="423">
        <f ca="1">IF(LEN('9'!B210)&gt;0,'9'!L210,"")</f>
        <v>0</v>
      </c>
      <c r="J204" s="424"/>
    </row>
    <row r="205" spans="7:10" ht="23.25" customHeight="1" x14ac:dyDescent="0.25">
      <c r="G205" s="422" t="str">
        <f>+IF(LEN('OSNOVNA PLAČA'!B205)&gt;0,'OSNOVNA PLAČA'!B205,"")</f>
        <v>A196</v>
      </c>
      <c r="H205" s="423"/>
      <c r="I205" s="423">
        <f ca="1">IF(LEN('9'!B211)&gt;0,'9'!L211,"")</f>
        <v>0</v>
      </c>
      <c r="J205" s="424"/>
    </row>
    <row r="206" spans="7:10" ht="23.25" customHeight="1" x14ac:dyDescent="0.25">
      <c r="G206" s="422" t="str">
        <f>+IF(LEN('OSNOVNA PLAČA'!B206)&gt;0,'OSNOVNA PLAČA'!B206,"")</f>
        <v>A197</v>
      </c>
      <c r="H206" s="423"/>
      <c r="I206" s="423">
        <f ca="1">IF(LEN('9'!B212)&gt;0,'9'!L212,"")</f>
        <v>0</v>
      </c>
      <c r="J206" s="424"/>
    </row>
    <row r="207" spans="7:10" ht="23.25" customHeight="1" x14ac:dyDescent="0.25">
      <c r="G207" s="422" t="str">
        <f>+IF(LEN('OSNOVNA PLAČA'!B207)&gt;0,'OSNOVNA PLAČA'!B207,"")</f>
        <v>A198</v>
      </c>
      <c r="H207" s="423"/>
      <c r="I207" s="423">
        <f ca="1">IF(LEN('9'!B213)&gt;0,'9'!L213,"")</f>
        <v>0</v>
      </c>
      <c r="J207" s="424"/>
    </row>
    <row r="208" spans="7:10" ht="23.25" customHeight="1" x14ac:dyDescent="0.25">
      <c r="G208" s="422" t="str">
        <f>+IF(LEN('OSNOVNA PLAČA'!B208)&gt;0,'OSNOVNA PLAČA'!B208,"")</f>
        <v>A199</v>
      </c>
      <c r="H208" s="423"/>
      <c r="I208" s="423">
        <f ca="1">IF(LEN('9'!B214)&gt;0,'9'!L214,"")</f>
        <v>0</v>
      </c>
      <c r="J208" s="424"/>
    </row>
    <row r="209" spans="7:10" ht="23.25" customHeight="1" x14ac:dyDescent="0.25">
      <c r="G209" s="422" t="str">
        <f>+IF(LEN('OSNOVNA PLAČA'!B209)&gt;0,'OSNOVNA PLAČA'!B209,"")</f>
        <v>A200</v>
      </c>
      <c r="H209" s="423"/>
      <c r="I209" s="423">
        <f ca="1">IF(LEN('9'!B215)&gt;0,'9'!L215,"")</f>
        <v>0</v>
      </c>
      <c r="J209" s="424"/>
    </row>
    <row r="210" spans="7:10" ht="23.25" customHeight="1" x14ac:dyDescent="0.25">
      <c r="G210" s="422" t="str">
        <f>+IF(LEN('OSNOVNA PLAČA'!B210)&gt;0,'OSNOVNA PLAČA'!B210,"")</f>
        <v>A201</v>
      </c>
      <c r="H210" s="423"/>
      <c r="I210" s="423">
        <f ca="1">IF(LEN('9'!B216)&gt;0,'9'!L216,"")</f>
        <v>0</v>
      </c>
      <c r="J210" s="424"/>
    </row>
    <row r="211" spans="7:10" ht="23.25" customHeight="1" x14ac:dyDescent="0.25">
      <c r="G211" s="422" t="str">
        <f>+IF(LEN('OSNOVNA PLAČA'!B211)&gt;0,'OSNOVNA PLAČA'!B211,"")</f>
        <v>A202</v>
      </c>
      <c r="H211" s="423"/>
      <c r="I211" s="423">
        <f ca="1">IF(LEN('9'!B217)&gt;0,'9'!L217,"")</f>
        <v>0</v>
      </c>
      <c r="J211" s="424"/>
    </row>
    <row r="212" spans="7:10" ht="23.25" customHeight="1" x14ac:dyDescent="0.25">
      <c r="G212" s="422" t="str">
        <f>+IF(LEN('OSNOVNA PLAČA'!B212)&gt;0,'OSNOVNA PLAČA'!B212,"")</f>
        <v>A203</v>
      </c>
      <c r="H212" s="423"/>
      <c r="I212" s="423">
        <f ca="1">IF(LEN('9'!B218)&gt;0,'9'!L218,"")</f>
        <v>0</v>
      </c>
      <c r="J212" s="424"/>
    </row>
    <row r="213" spans="7:10" ht="23.25" customHeight="1" x14ac:dyDescent="0.25">
      <c r="G213" s="422" t="str">
        <f>+IF(LEN('OSNOVNA PLAČA'!B213)&gt;0,'OSNOVNA PLAČA'!B213,"")</f>
        <v>A204</v>
      </c>
      <c r="H213" s="423"/>
      <c r="I213" s="423">
        <f ca="1">IF(LEN('9'!B219)&gt;0,'9'!L219,"")</f>
        <v>0</v>
      </c>
      <c r="J213" s="424"/>
    </row>
    <row r="214" spans="7:10" ht="23.25" customHeight="1" x14ac:dyDescent="0.25">
      <c r="G214" s="422" t="str">
        <f>+IF(LEN('OSNOVNA PLAČA'!B214)&gt;0,'OSNOVNA PLAČA'!B214,"")</f>
        <v>A205</v>
      </c>
      <c r="H214" s="423"/>
      <c r="I214" s="423">
        <f ca="1">IF(LEN('9'!B220)&gt;0,'9'!L220,"")</f>
        <v>0</v>
      </c>
      <c r="J214" s="424"/>
    </row>
    <row r="215" spans="7:10" ht="23.25" customHeight="1" x14ac:dyDescent="0.25">
      <c r="G215" s="422" t="str">
        <f>+IF(LEN('OSNOVNA PLAČA'!B215)&gt;0,'OSNOVNA PLAČA'!B215,"")</f>
        <v>A206</v>
      </c>
      <c r="H215" s="423"/>
      <c r="I215" s="423">
        <f ca="1">IF(LEN('9'!B221)&gt;0,'9'!L221,"")</f>
        <v>0</v>
      </c>
      <c r="J215" s="424"/>
    </row>
    <row r="216" spans="7:10" ht="23.25" customHeight="1" x14ac:dyDescent="0.25">
      <c r="G216" s="422" t="str">
        <f>+IF(LEN('OSNOVNA PLAČA'!B216)&gt;0,'OSNOVNA PLAČA'!B216,"")</f>
        <v>A207</v>
      </c>
      <c r="H216" s="423"/>
      <c r="I216" s="423">
        <f ca="1">IF(LEN('9'!B222)&gt;0,'9'!L222,"")</f>
        <v>0</v>
      </c>
      <c r="J216" s="424"/>
    </row>
    <row r="217" spans="7:10" ht="23.25" customHeight="1" x14ac:dyDescent="0.25">
      <c r="G217" s="422" t="str">
        <f>+IF(LEN('OSNOVNA PLAČA'!B217)&gt;0,'OSNOVNA PLAČA'!B217,"")</f>
        <v>A208</v>
      </c>
      <c r="H217" s="423"/>
      <c r="I217" s="423">
        <f ca="1">IF(LEN('9'!B223)&gt;0,'9'!L223,"")</f>
        <v>0</v>
      </c>
      <c r="J217" s="424"/>
    </row>
    <row r="218" spans="7:10" ht="23.25" customHeight="1" x14ac:dyDescent="0.25">
      <c r="G218" s="422" t="str">
        <f>+IF(LEN('OSNOVNA PLAČA'!B218)&gt;0,'OSNOVNA PLAČA'!B218,"")</f>
        <v>A209</v>
      </c>
      <c r="H218" s="423"/>
      <c r="I218" s="423">
        <f ca="1">IF(LEN('9'!B224)&gt;0,'9'!L224,"")</f>
        <v>0</v>
      </c>
      <c r="J218" s="424"/>
    </row>
    <row r="219" spans="7:10" ht="23.25" customHeight="1" x14ac:dyDescent="0.25">
      <c r="G219" s="422" t="str">
        <f>+IF(LEN('OSNOVNA PLAČA'!B219)&gt;0,'OSNOVNA PLAČA'!B219,"")</f>
        <v>A210</v>
      </c>
      <c r="H219" s="423"/>
      <c r="I219" s="423">
        <f ca="1">IF(LEN('9'!B225)&gt;0,'9'!L225,"")</f>
        <v>0</v>
      </c>
      <c r="J219" s="424"/>
    </row>
    <row r="220" spans="7:10" ht="23.25" customHeight="1" x14ac:dyDescent="0.25">
      <c r="G220" s="422" t="str">
        <f>+IF(LEN('OSNOVNA PLAČA'!B220)&gt;0,'OSNOVNA PLAČA'!B220,"")</f>
        <v>A211</v>
      </c>
      <c r="H220" s="423"/>
      <c r="I220" s="423">
        <f ca="1">IF(LEN('9'!B226)&gt;0,'9'!L226,"")</f>
        <v>0</v>
      </c>
      <c r="J220" s="424"/>
    </row>
    <row r="221" spans="7:10" ht="23.25" customHeight="1" x14ac:dyDescent="0.25">
      <c r="G221" s="422" t="str">
        <f>+IF(LEN('OSNOVNA PLAČA'!B221)&gt;0,'OSNOVNA PLAČA'!B221,"")</f>
        <v>A212</v>
      </c>
      <c r="H221" s="423"/>
      <c r="I221" s="423">
        <f ca="1">IF(LEN('9'!B227)&gt;0,'9'!L227,"")</f>
        <v>0</v>
      </c>
      <c r="J221" s="424"/>
    </row>
    <row r="222" spans="7:10" ht="23.25" customHeight="1" x14ac:dyDescent="0.25">
      <c r="G222" s="422" t="str">
        <f>+IF(LEN('OSNOVNA PLAČA'!B222)&gt;0,'OSNOVNA PLAČA'!B222,"")</f>
        <v>A213</v>
      </c>
      <c r="H222" s="423"/>
      <c r="I222" s="423">
        <f ca="1">IF(LEN('9'!B228)&gt;0,'9'!L228,"")</f>
        <v>0</v>
      </c>
      <c r="J222" s="424"/>
    </row>
    <row r="223" spans="7:10" ht="23.25" customHeight="1" x14ac:dyDescent="0.25">
      <c r="G223" s="422" t="str">
        <f>+IF(LEN('OSNOVNA PLAČA'!B223)&gt;0,'OSNOVNA PLAČA'!B223,"")</f>
        <v>A214</v>
      </c>
      <c r="H223" s="423"/>
      <c r="I223" s="423">
        <f ca="1">IF(LEN('9'!B229)&gt;0,'9'!L229,"")</f>
        <v>0</v>
      </c>
      <c r="J223" s="424"/>
    </row>
    <row r="224" spans="7:10" ht="23.25" customHeight="1" x14ac:dyDescent="0.25">
      <c r="G224" s="422" t="str">
        <f>+IF(LEN('OSNOVNA PLAČA'!B224)&gt;0,'OSNOVNA PLAČA'!B224,"")</f>
        <v>A215</v>
      </c>
      <c r="H224" s="423"/>
      <c r="I224" s="423">
        <f ca="1">IF(LEN('9'!B230)&gt;0,'9'!L230,"")</f>
        <v>0</v>
      </c>
      <c r="J224" s="424"/>
    </row>
    <row r="225" spans="7:10" ht="23.25" customHeight="1" x14ac:dyDescent="0.25">
      <c r="G225" s="422" t="str">
        <f>+IF(LEN('OSNOVNA PLAČA'!B225)&gt;0,'OSNOVNA PLAČA'!B225,"")</f>
        <v>A216</v>
      </c>
      <c r="H225" s="423"/>
      <c r="I225" s="423">
        <f ca="1">IF(LEN('9'!B231)&gt;0,'9'!L231,"")</f>
        <v>0</v>
      </c>
      <c r="J225" s="424"/>
    </row>
    <row r="226" spans="7:10" ht="23.25" customHeight="1" x14ac:dyDescent="0.25">
      <c r="G226" s="422" t="str">
        <f>+IF(LEN('OSNOVNA PLAČA'!B226)&gt;0,'OSNOVNA PLAČA'!B226,"")</f>
        <v>A217</v>
      </c>
      <c r="H226" s="423"/>
      <c r="I226" s="423">
        <f ca="1">IF(LEN('9'!B232)&gt;0,'9'!L232,"")</f>
        <v>0</v>
      </c>
      <c r="J226" s="424"/>
    </row>
    <row r="227" spans="7:10" ht="23.25" customHeight="1" x14ac:dyDescent="0.25">
      <c r="G227" s="422" t="str">
        <f>+IF(LEN('OSNOVNA PLAČA'!B227)&gt;0,'OSNOVNA PLAČA'!B227,"")</f>
        <v>A218</v>
      </c>
      <c r="H227" s="423"/>
      <c r="I227" s="423">
        <f ca="1">IF(LEN('9'!B233)&gt;0,'9'!L233,"")</f>
        <v>0</v>
      </c>
      <c r="J227" s="424"/>
    </row>
    <row r="228" spans="7:10" ht="23.25" customHeight="1" x14ac:dyDescent="0.25">
      <c r="G228" s="422" t="str">
        <f>+IF(LEN('OSNOVNA PLAČA'!B228)&gt;0,'OSNOVNA PLAČA'!B228,"")</f>
        <v>A219</v>
      </c>
      <c r="H228" s="423"/>
      <c r="I228" s="423">
        <f ca="1">IF(LEN('9'!B234)&gt;0,'9'!L234,"")</f>
        <v>0</v>
      </c>
      <c r="J228" s="424"/>
    </row>
    <row r="229" spans="7:10" ht="23.25" customHeight="1" x14ac:dyDescent="0.25">
      <c r="G229" s="422" t="str">
        <f>+IF(LEN('OSNOVNA PLAČA'!B229)&gt;0,'OSNOVNA PLAČA'!B229,"")</f>
        <v>A220</v>
      </c>
      <c r="H229" s="423"/>
      <c r="I229" s="423">
        <f ca="1">IF(LEN('9'!B235)&gt;0,'9'!L235,"")</f>
        <v>0</v>
      </c>
      <c r="J229" s="424"/>
    </row>
    <row r="230" spans="7:10" ht="23.25" customHeight="1" x14ac:dyDescent="0.25">
      <c r="G230" s="422" t="str">
        <f>+IF(LEN('OSNOVNA PLAČA'!B230)&gt;0,'OSNOVNA PLAČA'!B230,"")</f>
        <v>A221</v>
      </c>
      <c r="H230" s="423"/>
      <c r="I230" s="423">
        <f ca="1">IF(LEN('9'!B236)&gt;0,'9'!L236,"")</f>
        <v>0</v>
      </c>
      <c r="J230" s="424"/>
    </row>
    <row r="231" spans="7:10" ht="23.25" customHeight="1" x14ac:dyDescent="0.25">
      <c r="G231" s="422" t="str">
        <f>+IF(LEN('OSNOVNA PLAČA'!B231)&gt;0,'OSNOVNA PLAČA'!B231,"")</f>
        <v>A222</v>
      </c>
      <c r="H231" s="423"/>
      <c r="I231" s="423">
        <f ca="1">IF(LEN('9'!B237)&gt;0,'9'!L237,"")</f>
        <v>0</v>
      </c>
      <c r="J231" s="424"/>
    </row>
    <row r="232" spans="7:10" ht="23.25" customHeight="1" x14ac:dyDescent="0.25">
      <c r="G232" s="422" t="str">
        <f>+IF(LEN('OSNOVNA PLAČA'!B232)&gt;0,'OSNOVNA PLAČA'!B232,"")</f>
        <v>A223</v>
      </c>
      <c r="H232" s="423"/>
      <c r="I232" s="423">
        <f ca="1">IF(LEN('9'!B238)&gt;0,'9'!L238,"")</f>
        <v>0</v>
      </c>
      <c r="J232" s="424"/>
    </row>
    <row r="233" spans="7:10" ht="23.25" customHeight="1" x14ac:dyDescent="0.25">
      <c r="G233" s="422" t="str">
        <f>+IF(LEN('OSNOVNA PLAČA'!B233)&gt;0,'OSNOVNA PLAČA'!B233,"")</f>
        <v>A224</v>
      </c>
      <c r="H233" s="423"/>
      <c r="I233" s="423">
        <f ca="1">IF(LEN('9'!B239)&gt;0,'9'!L239,"")</f>
        <v>0</v>
      </c>
      <c r="J233" s="424"/>
    </row>
    <row r="234" spans="7:10" ht="23.25" customHeight="1" x14ac:dyDescent="0.25">
      <c r="G234" s="422" t="str">
        <f>+IF(LEN('OSNOVNA PLAČA'!B234)&gt;0,'OSNOVNA PLAČA'!B234,"")</f>
        <v>A225</v>
      </c>
      <c r="H234" s="423"/>
      <c r="I234" s="423">
        <f ca="1">IF(LEN('9'!B240)&gt;0,'9'!L240,"")</f>
        <v>0</v>
      </c>
      <c r="J234" s="424"/>
    </row>
    <row r="235" spans="7:10" ht="23.25" customHeight="1" x14ac:dyDescent="0.25">
      <c r="G235" s="422" t="str">
        <f>+IF(LEN('OSNOVNA PLAČA'!B235)&gt;0,'OSNOVNA PLAČA'!B235,"")</f>
        <v>A226</v>
      </c>
      <c r="H235" s="423"/>
      <c r="I235" s="423">
        <f ca="1">IF(LEN('9'!B241)&gt;0,'9'!L241,"")</f>
        <v>0</v>
      </c>
      <c r="J235" s="424"/>
    </row>
    <row r="236" spans="7:10" ht="23.25" customHeight="1" x14ac:dyDescent="0.25">
      <c r="G236" s="422" t="str">
        <f>+IF(LEN('OSNOVNA PLAČA'!B236)&gt;0,'OSNOVNA PLAČA'!B236,"")</f>
        <v>A227</v>
      </c>
      <c r="H236" s="423"/>
      <c r="I236" s="423">
        <f ca="1">IF(LEN('9'!B242)&gt;0,'9'!L242,"")</f>
        <v>0</v>
      </c>
      <c r="J236" s="424"/>
    </row>
    <row r="237" spans="7:10" ht="23.25" customHeight="1" x14ac:dyDescent="0.25">
      <c r="G237" s="422" t="str">
        <f>+IF(LEN('OSNOVNA PLAČA'!B237)&gt;0,'OSNOVNA PLAČA'!B237,"")</f>
        <v>A228</v>
      </c>
      <c r="H237" s="423"/>
      <c r="I237" s="423">
        <f ca="1">IF(LEN('9'!B243)&gt;0,'9'!L243,"")</f>
        <v>0</v>
      </c>
      <c r="J237" s="424"/>
    </row>
    <row r="238" spans="7:10" ht="23.25" customHeight="1" x14ac:dyDescent="0.25">
      <c r="G238" s="422" t="str">
        <f>+IF(LEN('OSNOVNA PLAČA'!B238)&gt;0,'OSNOVNA PLAČA'!B238,"")</f>
        <v>A229</v>
      </c>
      <c r="H238" s="423"/>
      <c r="I238" s="423">
        <f ca="1">IF(LEN('9'!B244)&gt;0,'9'!L244,"")</f>
        <v>0</v>
      </c>
      <c r="J238" s="424"/>
    </row>
    <row r="239" spans="7:10" ht="23.25" customHeight="1" x14ac:dyDescent="0.25">
      <c r="G239" s="422" t="str">
        <f>+IF(LEN('OSNOVNA PLAČA'!B239)&gt;0,'OSNOVNA PLAČA'!B239,"")</f>
        <v>A230</v>
      </c>
      <c r="H239" s="423"/>
      <c r="I239" s="423">
        <f ca="1">IF(LEN('9'!B245)&gt;0,'9'!L245,"")</f>
        <v>0</v>
      </c>
      <c r="J239" s="424"/>
    </row>
    <row r="240" spans="7:10" ht="23.25" customHeight="1" x14ac:dyDescent="0.25">
      <c r="G240" s="422" t="str">
        <f>+IF(LEN('OSNOVNA PLAČA'!B240)&gt;0,'OSNOVNA PLAČA'!B240,"")</f>
        <v>A231</v>
      </c>
      <c r="H240" s="423"/>
      <c r="I240" s="423">
        <f ca="1">IF(LEN('9'!B246)&gt;0,'9'!L246,"")</f>
        <v>0</v>
      </c>
      <c r="J240" s="424"/>
    </row>
    <row r="241" spans="7:10" ht="23.25" customHeight="1" x14ac:dyDescent="0.25">
      <c r="G241" s="422" t="str">
        <f>+IF(LEN('OSNOVNA PLAČA'!B241)&gt;0,'OSNOVNA PLAČA'!B241,"")</f>
        <v>A232</v>
      </c>
      <c r="H241" s="423"/>
      <c r="I241" s="423">
        <f ca="1">IF(LEN('9'!B247)&gt;0,'9'!L247,"")</f>
        <v>0</v>
      </c>
      <c r="J241" s="424"/>
    </row>
    <row r="242" spans="7:10" ht="23.25" customHeight="1" x14ac:dyDescent="0.25">
      <c r="G242" s="422" t="str">
        <f>+IF(LEN('OSNOVNA PLAČA'!B242)&gt;0,'OSNOVNA PLAČA'!B242,"")</f>
        <v>A233</v>
      </c>
      <c r="H242" s="423"/>
      <c r="I242" s="423">
        <f ca="1">IF(LEN('9'!B248)&gt;0,'9'!L248,"")</f>
        <v>0</v>
      </c>
      <c r="J242" s="424"/>
    </row>
    <row r="243" spans="7:10" ht="23.25" customHeight="1" x14ac:dyDescent="0.25">
      <c r="G243" s="422" t="str">
        <f>+IF(LEN('OSNOVNA PLAČA'!B243)&gt;0,'OSNOVNA PLAČA'!B243,"")</f>
        <v>A234</v>
      </c>
      <c r="H243" s="423"/>
      <c r="I243" s="423">
        <f ca="1">IF(LEN('9'!B249)&gt;0,'9'!L249,"")</f>
        <v>0</v>
      </c>
      <c r="J243" s="424"/>
    </row>
    <row r="244" spans="7:10" ht="23.25" customHeight="1" x14ac:dyDescent="0.25">
      <c r="G244" s="422" t="str">
        <f>+IF(LEN('OSNOVNA PLAČA'!B244)&gt;0,'OSNOVNA PLAČA'!B244,"")</f>
        <v>A235</v>
      </c>
      <c r="H244" s="423"/>
      <c r="I244" s="423">
        <f ca="1">IF(LEN('9'!B250)&gt;0,'9'!L250,"")</f>
        <v>0</v>
      </c>
      <c r="J244" s="424"/>
    </row>
    <row r="245" spans="7:10" ht="23.25" customHeight="1" x14ac:dyDescent="0.25">
      <c r="G245" s="422" t="str">
        <f>+IF(LEN('OSNOVNA PLAČA'!B245)&gt;0,'OSNOVNA PLAČA'!B245,"")</f>
        <v>A236</v>
      </c>
      <c r="H245" s="423"/>
      <c r="I245" s="423">
        <f ca="1">IF(LEN('9'!B251)&gt;0,'9'!L251,"")</f>
        <v>0</v>
      </c>
      <c r="J245" s="424"/>
    </row>
    <row r="246" spans="7:10" ht="23.25" customHeight="1" x14ac:dyDescent="0.25">
      <c r="G246" s="422" t="str">
        <f>+IF(LEN('OSNOVNA PLAČA'!B246)&gt;0,'OSNOVNA PLAČA'!B246,"")</f>
        <v>A237</v>
      </c>
      <c r="H246" s="423"/>
      <c r="I246" s="423">
        <f ca="1">IF(LEN('9'!B252)&gt;0,'9'!L252,"")</f>
        <v>0</v>
      </c>
      <c r="J246" s="424"/>
    </row>
    <row r="247" spans="7:10" ht="23.25" customHeight="1" x14ac:dyDescent="0.25">
      <c r="G247" s="422" t="str">
        <f>+IF(LEN('OSNOVNA PLAČA'!B247)&gt;0,'OSNOVNA PLAČA'!B247,"")</f>
        <v>A238</v>
      </c>
      <c r="H247" s="423"/>
      <c r="I247" s="423">
        <f ca="1">IF(LEN('9'!B253)&gt;0,'9'!L253,"")</f>
        <v>0</v>
      </c>
      <c r="J247" s="424"/>
    </row>
    <row r="248" spans="7:10" ht="23.25" customHeight="1" x14ac:dyDescent="0.25">
      <c r="G248" s="422" t="str">
        <f>+IF(LEN('OSNOVNA PLAČA'!B248)&gt;0,'OSNOVNA PLAČA'!B248,"")</f>
        <v>A239</v>
      </c>
      <c r="H248" s="423"/>
      <c r="I248" s="423">
        <f ca="1">IF(LEN('9'!B254)&gt;0,'9'!L254,"")</f>
        <v>0</v>
      </c>
      <c r="J248" s="424"/>
    </row>
    <row r="249" spans="7:10" ht="23.25" customHeight="1" x14ac:dyDescent="0.25">
      <c r="G249" s="422" t="str">
        <f>+IF(LEN('OSNOVNA PLAČA'!B249)&gt;0,'OSNOVNA PLAČA'!B249,"")</f>
        <v>A240</v>
      </c>
      <c r="H249" s="423"/>
      <c r="I249" s="423">
        <f ca="1">IF(LEN('9'!B255)&gt;0,'9'!L255,"")</f>
        <v>0</v>
      </c>
      <c r="J249" s="424"/>
    </row>
    <row r="250" spans="7:10" ht="23.25" customHeight="1" x14ac:dyDescent="0.25">
      <c r="G250" s="422" t="str">
        <f>+IF(LEN('OSNOVNA PLAČA'!B250)&gt;0,'OSNOVNA PLAČA'!B250,"")</f>
        <v>A241</v>
      </c>
      <c r="H250" s="423"/>
      <c r="I250" s="423">
        <f ca="1">IF(LEN('9'!B256)&gt;0,'9'!L256,"")</f>
        <v>0</v>
      </c>
      <c r="J250" s="424"/>
    </row>
    <row r="251" spans="7:10" ht="23.25" customHeight="1" x14ac:dyDescent="0.25">
      <c r="G251" s="422" t="str">
        <f>+IF(LEN('OSNOVNA PLAČA'!B251)&gt;0,'OSNOVNA PLAČA'!B251,"")</f>
        <v>A242</v>
      </c>
      <c r="H251" s="423"/>
      <c r="I251" s="423">
        <f ca="1">IF(LEN('9'!B257)&gt;0,'9'!L257,"")</f>
        <v>0</v>
      </c>
      <c r="J251" s="424"/>
    </row>
    <row r="252" spans="7:10" ht="23.25" customHeight="1" x14ac:dyDescent="0.25">
      <c r="G252" s="422" t="str">
        <f>+IF(LEN('OSNOVNA PLAČA'!B252)&gt;0,'OSNOVNA PLAČA'!B252,"")</f>
        <v>A243</v>
      </c>
      <c r="H252" s="423"/>
      <c r="I252" s="423">
        <f ca="1">IF(LEN('9'!B258)&gt;0,'9'!L258,"")</f>
        <v>0</v>
      </c>
      <c r="J252" s="424"/>
    </row>
    <row r="253" spans="7:10" ht="23.25" customHeight="1" x14ac:dyDescent="0.25">
      <c r="G253" s="422" t="str">
        <f>+IF(LEN('OSNOVNA PLAČA'!B253)&gt;0,'OSNOVNA PLAČA'!B253,"")</f>
        <v>A244</v>
      </c>
      <c r="H253" s="423"/>
      <c r="I253" s="423">
        <f ca="1">IF(LEN('9'!B259)&gt;0,'9'!L259,"")</f>
        <v>0</v>
      </c>
      <c r="J253" s="424"/>
    </row>
    <row r="254" spans="7:10" ht="23.25" customHeight="1" x14ac:dyDescent="0.25">
      <c r="G254" s="422" t="str">
        <f>+IF(LEN('OSNOVNA PLAČA'!B254)&gt;0,'OSNOVNA PLAČA'!B254,"")</f>
        <v>A245</v>
      </c>
      <c r="H254" s="423"/>
      <c r="I254" s="423">
        <f ca="1">IF(LEN('9'!B260)&gt;0,'9'!L260,"")</f>
        <v>0</v>
      </c>
      <c r="J254" s="424"/>
    </row>
    <row r="255" spans="7:10" ht="23.25" customHeight="1" x14ac:dyDescent="0.25">
      <c r="G255" s="422" t="str">
        <f>+IF(LEN('OSNOVNA PLAČA'!B255)&gt;0,'OSNOVNA PLAČA'!B255,"")</f>
        <v>A246</v>
      </c>
      <c r="H255" s="423"/>
      <c r="I255" s="423">
        <f ca="1">IF(LEN('9'!B261)&gt;0,'9'!L261,"")</f>
        <v>0</v>
      </c>
      <c r="J255" s="424"/>
    </row>
    <row r="256" spans="7:10" ht="23.25" customHeight="1" x14ac:dyDescent="0.25">
      <c r="G256" s="422" t="str">
        <f>+IF(LEN('OSNOVNA PLAČA'!B256)&gt;0,'OSNOVNA PLAČA'!B256,"")</f>
        <v>A247</v>
      </c>
      <c r="H256" s="423"/>
      <c r="I256" s="423">
        <f ca="1">IF(LEN('9'!B262)&gt;0,'9'!L262,"")</f>
        <v>0</v>
      </c>
      <c r="J256" s="424"/>
    </row>
    <row r="257" spans="7:10" ht="23.25" customHeight="1" x14ac:dyDescent="0.25">
      <c r="G257" s="422" t="str">
        <f>+IF(LEN('OSNOVNA PLAČA'!B257)&gt;0,'OSNOVNA PLAČA'!B257,"")</f>
        <v>A248</v>
      </c>
      <c r="H257" s="423"/>
      <c r="I257" s="423">
        <f ca="1">IF(LEN('9'!B263)&gt;0,'9'!L263,"")</f>
        <v>0</v>
      </c>
      <c r="J257" s="424"/>
    </row>
    <row r="258" spans="7:10" ht="23.25" customHeight="1" x14ac:dyDescent="0.25">
      <c r="G258" s="422" t="str">
        <f>+IF(LEN('OSNOVNA PLAČA'!B258)&gt;0,'OSNOVNA PLAČA'!B258,"")</f>
        <v>A249</v>
      </c>
      <c r="H258" s="423"/>
      <c r="I258" s="423">
        <f ca="1">IF(LEN('9'!B264)&gt;0,'9'!L264,"")</f>
        <v>0</v>
      </c>
      <c r="J258" s="424"/>
    </row>
    <row r="259" spans="7:10" ht="23.25" customHeight="1" thickBot="1" x14ac:dyDescent="0.3">
      <c r="G259" s="431" t="str">
        <f>+IF(LEN('OSNOVNA PLAČA'!B259)&gt;0,'OSNOVNA PLAČA'!B259,"")</f>
        <v>A250</v>
      </c>
      <c r="H259" s="432"/>
      <c r="I259" s="432">
        <f ca="1">IF(LEN('9'!B265)&gt;0,'9'!L265,"")</f>
        <v>0</v>
      </c>
      <c r="J259" s="433"/>
    </row>
  </sheetData>
  <mergeCells count="502">
    <mergeCell ref="G258:H258"/>
    <mergeCell ref="I258:J258"/>
    <mergeCell ref="G259:H259"/>
    <mergeCell ref="I259:J259"/>
    <mergeCell ref="G255:H255"/>
    <mergeCell ref="I255:J255"/>
    <mergeCell ref="G256:H256"/>
    <mergeCell ref="I256:J256"/>
    <mergeCell ref="G257:H257"/>
    <mergeCell ref="I257:J257"/>
    <mergeCell ref="G252:H252"/>
    <mergeCell ref="I252:J252"/>
    <mergeCell ref="G253:H253"/>
    <mergeCell ref="I253:J253"/>
    <mergeCell ref="G254:H254"/>
    <mergeCell ref="I254:J254"/>
    <mergeCell ref="G249:H249"/>
    <mergeCell ref="I249:J249"/>
    <mergeCell ref="G250:H250"/>
    <mergeCell ref="I250:J250"/>
    <mergeCell ref="G251:H251"/>
    <mergeCell ref="I251:J251"/>
    <mergeCell ref="G246:H246"/>
    <mergeCell ref="I246:J246"/>
    <mergeCell ref="G247:H247"/>
    <mergeCell ref="I247:J247"/>
    <mergeCell ref="G248:H248"/>
    <mergeCell ref="I248:J248"/>
    <mergeCell ref="G243:H243"/>
    <mergeCell ref="I243:J243"/>
    <mergeCell ref="G244:H244"/>
    <mergeCell ref="I244:J244"/>
    <mergeCell ref="G245:H245"/>
    <mergeCell ref="I245:J245"/>
    <mergeCell ref="G240:H240"/>
    <mergeCell ref="I240:J240"/>
    <mergeCell ref="G241:H241"/>
    <mergeCell ref="I241:J241"/>
    <mergeCell ref="G242:H242"/>
    <mergeCell ref="I242:J242"/>
    <mergeCell ref="G237:H237"/>
    <mergeCell ref="I237:J237"/>
    <mergeCell ref="G238:H238"/>
    <mergeCell ref="I238:J238"/>
    <mergeCell ref="G239:H239"/>
    <mergeCell ref="I239:J239"/>
    <mergeCell ref="G234:H234"/>
    <mergeCell ref="I234:J234"/>
    <mergeCell ref="G235:H235"/>
    <mergeCell ref="I235:J235"/>
    <mergeCell ref="G236:H236"/>
    <mergeCell ref="I236:J236"/>
    <mergeCell ref="G231:H231"/>
    <mergeCell ref="I231:J231"/>
    <mergeCell ref="G232:H232"/>
    <mergeCell ref="I232:J232"/>
    <mergeCell ref="G233:H233"/>
    <mergeCell ref="I233:J233"/>
    <mergeCell ref="G228:H228"/>
    <mergeCell ref="I228:J228"/>
    <mergeCell ref="G229:H229"/>
    <mergeCell ref="I229:J229"/>
    <mergeCell ref="G230:H230"/>
    <mergeCell ref="I230:J230"/>
    <mergeCell ref="G225:H225"/>
    <mergeCell ref="I225:J225"/>
    <mergeCell ref="G226:H226"/>
    <mergeCell ref="I226:J226"/>
    <mergeCell ref="G227:H227"/>
    <mergeCell ref="I227:J227"/>
    <mergeCell ref="G222:H222"/>
    <mergeCell ref="I222:J222"/>
    <mergeCell ref="G223:H223"/>
    <mergeCell ref="I223:J223"/>
    <mergeCell ref="G224:H224"/>
    <mergeCell ref="I224:J224"/>
    <mergeCell ref="G219:H219"/>
    <mergeCell ref="I219:J219"/>
    <mergeCell ref="G220:H220"/>
    <mergeCell ref="I220:J220"/>
    <mergeCell ref="G221:H221"/>
    <mergeCell ref="I221:J221"/>
    <mergeCell ref="G216:H216"/>
    <mergeCell ref="I216:J216"/>
    <mergeCell ref="G217:H217"/>
    <mergeCell ref="I217:J217"/>
    <mergeCell ref="G218:H218"/>
    <mergeCell ref="I218:J218"/>
    <mergeCell ref="G213:H213"/>
    <mergeCell ref="I213:J213"/>
    <mergeCell ref="G214:H214"/>
    <mergeCell ref="I214:J214"/>
    <mergeCell ref="G215:H215"/>
    <mergeCell ref="I215:J215"/>
    <mergeCell ref="G210:H210"/>
    <mergeCell ref="I210:J210"/>
    <mergeCell ref="G211:H211"/>
    <mergeCell ref="I211:J211"/>
    <mergeCell ref="G212:H212"/>
    <mergeCell ref="I212:J212"/>
    <mergeCell ref="G207:H207"/>
    <mergeCell ref="I207:J207"/>
    <mergeCell ref="G208:H208"/>
    <mergeCell ref="I208:J208"/>
    <mergeCell ref="G209:H209"/>
    <mergeCell ref="I209:J209"/>
    <mergeCell ref="G204:H204"/>
    <mergeCell ref="I204:J204"/>
    <mergeCell ref="G205:H205"/>
    <mergeCell ref="I205:J205"/>
    <mergeCell ref="G206:H206"/>
    <mergeCell ref="I206:J206"/>
    <mergeCell ref="G201:H201"/>
    <mergeCell ref="I201:J201"/>
    <mergeCell ref="G202:H202"/>
    <mergeCell ref="I202:J202"/>
    <mergeCell ref="G203:H203"/>
    <mergeCell ref="I203:J203"/>
    <mergeCell ref="G198:H198"/>
    <mergeCell ref="I198:J198"/>
    <mergeCell ref="G199:H199"/>
    <mergeCell ref="I199:J199"/>
    <mergeCell ref="G200:H200"/>
    <mergeCell ref="I200:J200"/>
    <mergeCell ref="G195:H195"/>
    <mergeCell ref="I195:J195"/>
    <mergeCell ref="G196:H196"/>
    <mergeCell ref="I196:J196"/>
    <mergeCell ref="G197:H197"/>
    <mergeCell ref="I197:J197"/>
    <mergeCell ref="G192:H192"/>
    <mergeCell ref="I192:J192"/>
    <mergeCell ref="G193:H193"/>
    <mergeCell ref="I193:J193"/>
    <mergeCell ref="G194:H194"/>
    <mergeCell ref="I194:J194"/>
    <mergeCell ref="G189:H189"/>
    <mergeCell ref="I189:J189"/>
    <mergeCell ref="G190:H190"/>
    <mergeCell ref="I190:J190"/>
    <mergeCell ref="G191:H191"/>
    <mergeCell ref="I191:J191"/>
    <mergeCell ref="G186:H186"/>
    <mergeCell ref="I186:J186"/>
    <mergeCell ref="G187:H187"/>
    <mergeCell ref="I187:J187"/>
    <mergeCell ref="G188:H188"/>
    <mergeCell ref="I188:J188"/>
    <mergeCell ref="G183:H183"/>
    <mergeCell ref="I183:J183"/>
    <mergeCell ref="G184:H184"/>
    <mergeCell ref="I184:J184"/>
    <mergeCell ref="G185:H185"/>
    <mergeCell ref="I185:J185"/>
    <mergeCell ref="G180:H180"/>
    <mergeCell ref="I180:J180"/>
    <mergeCell ref="G181:H181"/>
    <mergeCell ref="I181:J181"/>
    <mergeCell ref="G182:H182"/>
    <mergeCell ref="I182:J182"/>
    <mergeCell ref="G177:H177"/>
    <mergeCell ref="I177:J177"/>
    <mergeCell ref="G178:H178"/>
    <mergeCell ref="I178:J178"/>
    <mergeCell ref="G179:H179"/>
    <mergeCell ref="I179:J179"/>
    <mergeCell ref="G174:H174"/>
    <mergeCell ref="I174:J174"/>
    <mergeCell ref="G175:H175"/>
    <mergeCell ref="I175:J175"/>
    <mergeCell ref="G176:H176"/>
    <mergeCell ref="I176:J176"/>
    <mergeCell ref="G171:H171"/>
    <mergeCell ref="I171:J171"/>
    <mergeCell ref="G172:H172"/>
    <mergeCell ref="I172:J172"/>
    <mergeCell ref="G173:H173"/>
    <mergeCell ref="I173:J173"/>
    <mergeCell ref="G168:H168"/>
    <mergeCell ref="I168:J168"/>
    <mergeCell ref="G169:H169"/>
    <mergeCell ref="I169:J169"/>
    <mergeCell ref="G170:H170"/>
    <mergeCell ref="I170:J170"/>
    <mergeCell ref="G165:H165"/>
    <mergeCell ref="I165:J165"/>
    <mergeCell ref="G166:H166"/>
    <mergeCell ref="I166:J166"/>
    <mergeCell ref="G167:H167"/>
    <mergeCell ref="I167:J167"/>
    <mergeCell ref="G162:H162"/>
    <mergeCell ref="I162:J162"/>
    <mergeCell ref="G163:H163"/>
    <mergeCell ref="I163:J163"/>
    <mergeCell ref="G164:H164"/>
    <mergeCell ref="I164:J164"/>
    <mergeCell ref="G159:H159"/>
    <mergeCell ref="I159:J159"/>
    <mergeCell ref="G160:H160"/>
    <mergeCell ref="I160:J160"/>
    <mergeCell ref="G161:H161"/>
    <mergeCell ref="I161:J161"/>
    <mergeCell ref="G156:H156"/>
    <mergeCell ref="I156:J156"/>
    <mergeCell ref="G157:H157"/>
    <mergeCell ref="I157:J157"/>
    <mergeCell ref="G158:H158"/>
    <mergeCell ref="I158:J158"/>
    <mergeCell ref="G153:H153"/>
    <mergeCell ref="I153:J153"/>
    <mergeCell ref="G154:H154"/>
    <mergeCell ref="I154:J154"/>
    <mergeCell ref="G155:H155"/>
    <mergeCell ref="I155:J155"/>
    <mergeCell ref="G150:H150"/>
    <mergeCell ref="I150:J150"/>
    <mergeCell ref="G151:H151"/>
    <mergeCell ref="I151:J151"/>
    <mergeCell ref="G152:H152"/>
    <mergeCell ref="I152:J152"/>
    <mergeCell ref="G147:H147"/>
    <mergeCell ref="I147:J147"/>
    <mergeCell ref="G148:H148"/>
    <mergeCell ref="I148:J148"/>
    <mergeCell ref="G149:H149"/>
    <mergeCell ref="I149:J149"/>
    <mergeCell ref="G144:H144"/>
    <mergeCell ref="I144:J144"/>
    <mergeCell ref="G145:H145"/>
    <mergeCell ref="I145:J145"/>
    <mergeCell ref="G146:H146"/>
    <mergeCell ref="I146:J146"/>
    <mergeCell ref="G141:H141"/>
    <mergeCell ref="I141:J141"/>
    <mergeCell ref="G142:H142"/>
    <mergeCell ref="I142:J142"/>
    <mergeCell ref="G143:H143"/>
    <mergeCell ref="I143:J143"/>
    <mergeCell ref="G138:H138"/>
    <mergeCell ref="I138:J138"/>
    <mergeCell ref="G139:H139"/>
    <mergeCell ref="I139:J139"/>
    <mergeCell ref="G140:H140"/>
    <mergeCell ref="I140:J140"/>
    <mergeCell ref="G135:H135"/>
    <mergeCell ref="I135:J135"/>
    <mergeCell ref="G136:H136"/>
    <mergeCell ref="I136:J136"/>
    <mergeCell ref="G137:H137"/>
    <mergeCell ref="I137:J137"/>
    <mergeCell ref="G132:H132"/>
    <mergeCell ref="I132:J132"/>
    <mergeCell ref="G133:H133"/>
    <mergeCell ref="I133:J133"/>
    <mergeCell ref="G134:H134"/>
    <mergeCell ref="I134:J134"/>
    <mergeCell ref="G129:H129"/>
    <mergeCell ref="I129:J129"/>
    <mergeCell ref="G130:H130"/>
    <mergeCell ref="I130:J130"/>
    <mergeCell ref="G131:H131"/>
    <mergeCell ref="I131:J131"/>
    <mergeCell ref="G126:H126"/>
    <mergeCell ref="I126:J126"/>
    <mergeCell ref="G127:H127"/>
    <mergeCell ref="I127:J127"/>
    <mergeCell ref="G128:H128"/>
    <mergeCell ref="I128:J128"/>
    <mergeCell ref="G123:H123"/>
    <mergeCell ref="I123:J123"/>
    <mergeCell ref="G124:H124"/>
    <mergeCell ref="I124:J124"/>
    <mergeCell ref="G125:H125"/>
    <mergeCell ref="I125:J125"/>
    <mergeCell ref="G120:H120"/>
    <mergeCell ref="I120:J120"/>
    <mergeCell ref="G121:H121"/>
    <mergeCell ref="I121:J121"/>
    <mergeCell ref="G122:H122"/>
    <mergeCell ref="I122:J122"/>
    <mergeCell ref="G117:H117"/>
    <mergeCell ref="I117:J117"/>
    <mergeCell ref="G118:H118"/>
    <mergeCell ref="I118:J118"/>
    <mergeCell ref="G119:H119"/>
    <mergeCell ref="I119:J119"/>
    <mergeCell ref="G114:H114"/>
    <mergeCell ref="I114:J114"/>
    <mergeCell ref="G115:H115"/>
    <mergeCell ref="I115:J115"/>
    <mergeCell ref="G116:H116"/>
    <mergeCell ref="I116:J116"/>
    <mergeCell ref="G111:H111"/>
    <mergeCell ref="I111:J111"/>
    <mergeCell ref="G112:H112"/>
    <mergeCell ref="I112:J112"/>
    <mergeCell ref="G113:H113"/>
    <mergeCell ref="I113:J113"/>
    <mergeCell ref="G108:H108"/>
    <mergeCell ref="I108:J108"/>
    <mergeCell ref="G109:H109"/>
    <mergeCell ref="I109:J109"/>
    <mergeCell ref="G110:H110"/>
    <mergeCell ref="I110:J110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99:H99"/>
    <mergeCell ref="I99:J99"/>
    <mergeCell ref="G100:H100"/>
    <mergeCell ref="I100:J100"/>
    <mergeCell ref="G101:H101"/>
    <mergeCell ref="I101:J101"/>
    <mergeCell ref="G96:H96"/>
    <mergeCell ref="I96:J96"/>
    <mergeCell ref="G97:H97"/>
    <mergeCell ref="I97:J97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81:H81"/>
    <mergeCell ref="I81:J81"/>
    <mergeCell ref="G82:H82"/>
    <mergeCell ref="I82:J82"/>
    <mergeCell ref="G83:H83"/>
    <mergeCell ref="I83:J83"/>
    <mergeCell ref="G78:H78"/>
    <mergeCell ref="I78:J78"/>
    <mergeCell ref="G79:H79"/>
    <mergeCell ref="I79:J79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63:H63"/>
    <mergeCell ref="I63:J63"/>
    <mergeCell ref="G64:H64"/>
    <mergeCell ref="I64:J64"/>
    <mergeCell ref="G65:H65"/>
    <mergeCell ref="I65:J65"/>
    <mergeCell ref="G60:H60"/>
    <mergeCell ref="I60:J60"/>
    <mergeCell ref="G61:H61"/>
    <mergeCell ref="I61:J61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45:H45"/>
    <mergeCell ref="I45:J45"/>
    <mergeCell ref="G46:H46"/>
    <mergeCell ref="I46:J46"/>
    <mergeCell ref="G47:H47"/>
    <mergeCell ref="I47:J47"/>
    <mergeCell ref="G42:H42"/>
    <mergeCell ref="I42:J42"/>
    <mergeCell ref="G43:H43"/>
    <mergeCell ref="I43:J43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27:H27"/>
    <mergeCell ref="I27:J27"/>
    <mergeCell ref="G28:H28"/>
    <mergeCell ref="I28:J28"/>
    <mergeCell ref="G29:H29"/>
    <mergeCell ref="I29:J29"/>
    <mergeCell ref="G24:H24"/>
    <mergeCell ref="I24:J24"/>
    <mergeCell ref="G25:H25"/>
    <mergeCell ref="I25:J25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9:H9"/>
    <mergeCell ref="I9:J9"/>
    <mergeCell ref="G10:H10"/>
    <mergeCell ref="I10:J10"/>
    <mergeCell ref="G11:H11"/>
    <mergeCell ref="I11:J1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C66F7-10CD-4D67-8FAA-BDABC322A756}">
  <dimension ref="G1:J259"/>
  <sheetViews>
    <sheetView workbookViewId="0"/>
  </sheetViews>
  <sheetFormatPr defaultRowHeight="13.2" x14ac:dyDescent="0.25"/>
  <cols>
    <col min="1" max="5" width="2.6640625" customWidth="1"/>
    <col min="8" max="8" width="41.109375" customWidth="1"/>
    <col min="9" max="9" width="25.5546875" customWidth="1"/>
    <col min="10" max="10" width="39.109375" customWidth="1"/>
  </cols>
  <sheetData>
    <row r="1" spans="7:10" ht="8.25" customHeight="1" x14ac:dyDescent="0.25"/>
    <row r="2" spans="7:10" ht="8.25" customHeight="1" x14ac:dyDescent="0.25"/>
    <row r="3" spans="7:10" ht="8.25" customHeight="1" x14ac:dyDescent="0.25"/>
    <row r="4" spans="7:10" ht="8.25" customHeight="1" x14ac:dyDescent="0.25"/>
    <row r="5" spans="7:10" ht="8.25" customHeight="1" x14ac:dyDescent="0.25"/>
    <row r="6" spans="7:10" ht="23.25" customHeight="1" x14ac:dyDescent="0.25">
      <c r="G6" s="237" t="s">
        <v>399</v>
      </c>
    </row>
    <row r="8" spans="7:10" ht="23.25" customHeight="1" thickBot="1" x14ac:dyDescent="0.3">
      <c r="G8" s="237" t="str">
        <f>"OBDOBJE: oktober " &amp; 'OSNOVNA PLAČA'!D5</f>
        <v>OBDOBJE: oktober 2024</v>
      </c>
    </row>
    <row r="9" spans="7:10" ht="23.25" customHeight="1" thickBot="1" x14ac:dyDescent="0.3">
      <c r="G9" s="425" t="s">
        <v>2</v>
      </c>
      <c r="H9" s="426"/>
      <c r="I9" s="426" t="s">
        <v>400</v>
      </c>
      <c r="J9" s="427"/>
    </row>
    <row r="10" spans="7:10" ht="23.25" customHeight="1" x14ac:dyDescent="0.25">
      <c r="G10" s="428" t="str">
        <f>+IF(LEN('OSNOVNA PLAČA'!B10)&gt;0,'OSNOVNA PLAČA'!B10,"")</f>
        <v>A1</v>
      </c>
      <c r="H10" s="429"/>
      <c r="I10" s="429">
        <f ca="1">IF(LEN('10'!B16)&gt;0,'10'!L16,"")</f>
        <v>2</v>
      </c>
      <c r="J10" s="430"/>
    </row>
    <row r="11" spans="7:10" ht="23.25" customHeight="1" x14ac:dyDescent="0.25">
      <c r="G11" s="422" t="str">
        <f>+IF(LEN('OSNOVNA PLAČA'!B11)&gt;0,'OSNOVNA PLAČA'!B11,"")</f>
        <v>A2</v>
      </c>
      <c r="H11" s="423"/>
      <c r="I11" s="423">
        <f ca="1">IF(LEN('10'!B17)&gt;0,'10'!L17,"")</f>
        <v>0</v>
      </c>
      <c r="J11" s="424"/>
    </row>
    <row r="12" spans="7:10" ht="23.25" customHeight="1" x14ac:dyDescent="0.25">
      <c r="G12" s="422" t="str">
        <f>+IF(LEN('OSNOVNA PLAČA'!B12)&gt;0,'OSNOVNA PLAČA'!B12,"")</f>
        <v>A3</v>
      </c>
      <c r="H12" s="423"/>
      <c r="I12" s="423">
        <f ca="1">IF(LEN('10'!B18)&gt;0,'10'!L18,"")</f>
        <v>2</v>
      </c>
      <c r="J12" s="424"/>
    </row>
    <row r="13" spans="7:10" ht="23.25" customHeight="1" x14ac:dyDescent="0.25">
      <c r="G13" s="422" t="str">
        <f>+IF(LEN('OSNOVNA PLAČA'!B13)&gt;0,'OSNOVNA PLAČA'!B13,"")</f>
        <v>A4</v>
      </c>
      <c r="H13" s="423"/>
      <c r="I13" s="423">
        <f ca="1">IF(LEN('10'!B19)&gt;0,'10'!L19,"")</f>
        <v>0</v>
      </c>
      <c r="J13" s="424"/>
    </row>
    <row r="14" spans="7:10" ht="23.25" customHeight="1" x14ac:dyDescent="0.25">
      <c r="G14" s="422" t="str">
        <f>+IF(LEN('OSNOVNA PLAČA'!B14)&gt;0,'OSNOVNA PLAČA'!B14,"")</f>
        <v>A5</v>
      </c>
      <c r="H14" s="423"/>
      <c r="I14" s="423">
        <f ca="1">IF(LEN('10'!B20)&gt;0,'10'!L20,"")</f>
        <v>0</v>
      </c>
      <c r="J14" s="424"/>
    </row>
    <row r="15" spans="7:10" ht="23.25" customHeight="1" x14ac:dyDescent="0.25">
      <c r="G15" s="422" t="str">
        <f>+IF(LEN('OSNOVNA PLAČA'!B15)&gt;0,'OSNOVNA PLAČA'!B15,"")</f>
        <v>A6</v>
      </c>
      <c r="H15" s="423"/>
      <c r="I15" s="423">
        <f ca="1">IF(LEN('10'!B21)&gt;0,'10'!L21,"")</f>
        <v>0</v>
      </c>
      <c r="J15" s="424"/>
    </row>
    <row r="16" spans="7:10" ht="23.25" customHeight="1" x14ac:dyDescent="0.25">
      <c r="G16" s="422" t="str">
        <f>+IF(LEN('OSNOVNA PLAČA'!B16)&gt;0,'OSNOVNA PLAČA'!B16,"")</f>
        <v>A7</v>
      </c>
      <c r="H16" s="423"/>
      <c r="I16" s="423">
        <f ca="1">IF(LEN('10'!B22)&gt;0,'10'!L22,"")</f>
        <v>0</v>
      </c>
      <c r="J16" s="424"/>
    </row>
    <row r="17" spans="7:10" ht="23.25" customHeight="1" x14ac:dyDescent="0.25">
      <c r="G17" s="422" t="str">
        <f>+IF(LEN('OSNOVNA PLAČA'!B17)&gt;0,'OSNOVNA PLAČA'!B17,"")</f>
        <v>A8</v>
      </c>
      <c r="H17" s="423"/>
      <c r="I17" s="423">
        <f ca="1">IF(LEN('10'!B23)&gt;0,'10'!L23,"")</f>
        <v>0</v>
      </c>
      <c r="J17" s="424"/>
    </row>
    <row r="18" spans="7:10" ht="23.25" customHeight="1" x14ac:dyDescent="0.25">
      <c r="G18" s="422" t="str">
        <f>+IF(LEN('OSNOVNA PLAČA'!B18)&gt;0,'OSNOVNA PLAČA'!B18,"")</f>
        <v>A9</v>
      </c>
      <c r="H18" s="423"/>
      <c r="I18" s="423">
        <f ca="1">IF(LEN('10'!B24)&gt;0,'10'!L24,"")</f>
        <v>0</v>
      </c>
      <c r="J18" s="424"/>
    </row>
    <row r="19" spans="7:10" ht="23.25" customHeight="1" x14ac:dyDescent="0.25">
      <c r="G19" s="422" t="str">
        <f>+IF(LEN('OSNOVNA PLAČA'!B19)&gt;0,'OSNOVNA PLAČA'!B19,"")</f>
        <v>A10</v>
      </c>
      <c r="H19" s="423"/>
      <c r="I19" s="423">
        <f ca="1">IF(LEN('10'!B25)&gt;0,'10'!L25,"")</f>
        <v>0</v>
      </c>
      <c r="J19" s="424"/>
    </row>
    <row r="20" spans="7:10" ht="23.25" customHeight="1" x14ac:dyDescent="0.25">
      <c r="G20" s="422" t="str">
        <f>+IF(LEN('OSNOVNA PLAČA'!B20)&gt;0,'OSNOVNA PLAČA'!B20,"")</f>
        <v>A11</v>
      </c>
      <c r="H20" s="423"/>
      <c r="I20" s="423">
        <f ca="1">IF(LEN('10'!B26)&gt;0,'10'!L26,"")</f>
        <v>0</v>
      </c>
      <c r="J20" s="424"/>
    </row>
    <row r="21" spans="7:10" ht="23.25" customHeight="1" x14ac:dyDescent="0.25">
      <c r="G21" s="422" t="str">
        <f>+IF(LEN('OSNOVNA PLAČA'!B21)&gt;0,'OSNOVNA PLAČA'!B21,"")</f>
        <v>A12</v>
      </c>
      <c r="H21" s="423"/>
      <c r="I21" s="423">
        <f ca="1">IF(LEN('10'!B27)&gt;0,'10'!L27,"")</f>
        <v>0</v>
      </c>
      <c r="J21" s="424"/>
    </row>
    <row r="22" spans="7:10" ht="23.25" customHeight="1" x14ac:dyDescent="0.25">
      <c r="G22" s="422" t="str">
        <f>+IF(LEN('OSNOVNA PLAČA'!B22)&gt;0,'OSNOVNA PLAČA'!B22,"")</f>
        <v>A13</v>
      </c>
      <c r="H22" s="423"/>
      <c r="I22" s="423">
        <f ca="1">IF(LEN('10'!B28)&gt;0,'10'!L28,"")</f>
        <v>0</v>
      </c>
      <c r="J22" s="424"/>
    </row>
    <row r="23" spans="7:10" ht="23.25" customHeight="1" x14ac:dyDescent="0.25">
      <c r="G23" s="422" t="str">
        <f>+IF(LEN('OSNOVNA PLAČA'!B23)&gt;0,'OSNOVNA PLAČA'!B23,"")</f>
        <v>A14</v>
      </c>
      <c r="H23" s="423"/>
      <c r="I23" s="423">
        <f ca="1">IF(LEN('10'!B29)&gt;0,'10'!L29,"")</f>
        <v>0</v>
      </c>
      <c r="J23" s="424"/>
    </row>
    <row r="24" spans="7:10" ht="23.25" customHeight="1" x14ac:dyDescent="0.25">
      <c r="G24" s="422" t="str">
        <f>+IF(LEN('OSNOVNA PLAČA'!B24)&gt;0,'OSNOVNA PLAČA'!B24,"")</f>
        <v>A15</v>
      </c>
      <c r="H24" s="423"/>
      <c r="I24" s="423">
        <f ca="1">IF(LEN('10'!B30)&gt;0,'10'!L30,"")</f>
        <v>0</v>
      </c>
      <c r="J24" s="424"/>
    </row>
    <row r="25" spans="7:10" ht="23.25" customHeight="1" x14ac:dyDescent="0.25">
      <c r="G25" s="422" t="str">
        <f>+IF(LEN('OSNOVNA PLAČA'!B25)&gt;0,'OSNOVNA PLAČA'!B25,"")</f>
        <v>A16</v>
      </c>
      <c r="H25" s="423"/>
      <c r="I25" s="423">
        <f ca="1">IF(LEN('10'!B31)&gt;0,'10'!L31,"")</f>
        <v>0</v>
      </c>
      <c r="J25" s="424"/>
    </row>
    <row r="26" spans="7:10" ht="23.25" customHeight="1" x14ac:dyDescent="0.25">
      <c r="G26" s="422" t="str">
        <f>+IF(LEN('OSNOVNA PLAČA'!B26)&gt;0,'OSNOVNA PLAČA'!B26,"")</f>
        <v>A17</v>
      </c>
      <c r="H26" s="423"/>
      <c r="I26" s="423">
        <f ca="1">IF(LEN('10'!B32)&gt;0,'10'!L32,"")</f>
        <v>0</v>
      </c>
      <c r="J26" s="424"/>
    </row>
    <row r="27" spans="7:10" ht="23.25" customHeight="1" x14ac:dyDescent="0.25">
      <c r="G27" s="422" t="str">
        <f>+IF(LEN('OSNOVNA PLAČA'!B27)&gt;0,'OSNOVNA PLAČA'!B27,"")</f>
        <v>A18</v>
      </c>
      <c r="H27" s="423"/>
      <c r="I27" s="423">
        <f ca="1">IF(LEN('10'!B33)&gt;0,'10'!L33,"")</f>
        <v>0</v>
      </c>
      <c r="J27" s="424"/>
    </row>
    <row r="28" spans="7:10" ht="23.25" customHeight="1" x14ac:dyDescent="0.25">
      <c r="G28" s="422" t="str">
        <f>+IF(LEN('OSNOVNA PLAČA'!B28)&gt;0,'OSNOVNA PLAČA'!B28,"")</f>
        <v>A19</v>
      </c>
      <c r="H28" s="423"/>
      <c r="I28" s="423">
        <f ca="1">IF(LEN('10'!B34)&gt;0,'10'!L34,"")</f>
        <v>0</v>
      </c>
      <c r="J28" s="424"/>
    </row>
    <row r="29" spans="7:10" ht="23.25" customHeight="1" x14ac:dyDescent="0.25">
      <c r="G29" s="422" t="str">
        <f>+IF(LEN('OSNOVNA PLAČA'!B29)&gt;0,'OSNOVNA PLAČA'!B29,"")</f>
        <v>A20</v>
      </c>
      <c r="H29" s="423"/>
      <c r="I29" s="423">
        <f ca="1">IF(LEN('10'!B35)&gt;0,'10'!L35,"")</f>
        <v>0</v>
      </c>
      <c r="J29" s="424"/>
    </row>
    <row r="30" spans="7:10" ht="23.25" customHeight="1" x14ac:dyDescent="0.25">
      <c r="G30" s="422" t="str">
        <f>+IF(LEN('OSNOVNA PLAČA'!B30)&gt;0,'OSNOVNA PLAČA'!B30,"")</f>
        <v>A21</v>
      </c>
      <c r="H30" s="423"/>
      <c r="I30" s="423">
        <f ca="1">IF(LEN('10'!B36)&gt;0,'10'!L36,"")</f>
        <v>0</v>
      </c>
      <c r="J30" s="424"/>
    </row>
    <row r="31" spans="7:10" ht="23.25" customHeight="1" x14ac:dyDescent="0.25">
      <c r="G31" s="422" t="str">
        <f>+IF(LEN('OSNOVNA PLAČA'!B31)&gt;0,'OSNOVNA PLAČA'!B31,"")</f>
        <v>A22</v>
      </c>
      <c r="H31" s="423"/>
      <c r="I31" s="423">
        <f ca="1">IF(LEN('10'!B37)&gt;0,'10'!L37,"")</f>
        <v>0</v>
      </c>
      <c r="J31" s="424"/>
    </row>
    <row r="32" spans="7:10" ht="23.25" customHeight="1" x14ac:dyDescent="0.25">
      <c r="G32" s="422" t="str">
        <f>+IF(LEN('OSNOVNA PLAČA'!B32)&gt;0,'OSNOVNA PLAČA'!B32,"")</f>
        <v>A23</v>
      </c>
      <c r="H32" s="423"/>
      <c r="I32" s="423">
        <f ca="1">IF(LEN('10'!B38)&gt;0,'10'!L38,"")</f>
        <v>0</v>
      </c>
      <c r="J32" s="424"/>
    </row>
    <row r="33" spans="7:10" ht="23.25" customHeight="1" x14ac:dyDescent="0.25">
      <c r="G33" s="422" t="str">
        <f>+IF(LEN('OSNOVNA PLAČA'!B33)&gt;0,'OSNOVNA PLAČA'!B33,"")</f>
        <v>A24</v>
      </c>
      <c r="H33" s="423"/>
      <c r="I33" s="423">
        <f ca="1">IF(LEN('10'!B39)&gt;0,'10'!L39,"")</f>
        <v>0</v>
      </c>
      <c r="J33" s="424"/>
    </row>
    <row r="34" spans="7:10" ht="23.25" customHeight="1" x14ac:dyDescent="0.25">
      <c r="G34" s="422" t="str">
        <f>+IF(LEN('OSNOVNA PLAČA'!B34)&gt;0,'OSNOVNA PLAČA'!B34,"")</f>
        <v>A25</v>
      </c>
      <c r="H34" s="423"/>
      <c r="I34" s="423">
        <f ca="1">IF(LEN('10'!B40)&gt;0,'10'!L40,"")</f>
        <v>0</v>
      </c>
      <c r="J34" s="424"/>
    </row>
    <row r="35" spans="7:10" ht="23.25" customHeight="1" x14ac:dyDescent="0.25">
      <c r="G35" s="422" t="str">
        <f>+IF(LEN('OSNOVNA PLAČA'!B35)&gt;0,'OSNOVNA PLAČA'!B35,"")</f>
        <v>A26</v>
      </c>
      <c r="H35" s="423"/>
      <c r="I35" s="423">
        <f ca="1">IF(LEN('10'!B41)&gt;0,'10'!L41,"")</f>
        <v>0</v>
      </c>
      <c r="J35" s="424"/>
    </row>
    <row r="36" spans="7:10" ht="23.25" customHeight="1" x14ac:dyDescent="0.25">
      <c r="G36" s="422" t="str">
        <f>+IF(LEN('OSNOVNA PLAČA'!B36)&gt;0,'OSNOVNA PLAČA'!B36,"")</f>
        <v>A27</v>
      </c>
      <c r="H36" s="423"/>
      <c r="I36" s="423">
        <f ca="1">IF(LEN('10'!B42)&gt;0,'10'!L42,"")</f>
        <v>0</v>
      </c>
      <c r="J36" s="424"/>
    </row>
    <row r="37" spans="7:10" ht="23.25" customHeight="1" x14ac:dyDescent="0.25">
      <c r="G37" s="422" t="str">
        <f>+IF(LEN('OSNOVNA PLAČA'!B37)&gt;0,'OSNOVNA PLAČA'!B37,"")</f>
        <v>A28</v>
      </c>
      <c r="H37" s="423"/>
      <c r="I37" s="423">
        <f ca="1">IF(LEN('10'!B43)&gt;0,'10'!L43,"")</f>
        <v>0</v>
      </c>
      <c r="J37" s="424"/>
    </row>
    <row r="38" spans="7:10" ht="23.25" customHeight="1" x14ac:dyDescent="0.25">
      <c r="G38" s="422" t="str">
        <f>+IF(LEN('OSNOVNA PLAČA'!B38)&gt;0,'OSNOVNA PLAČA'!B38,"")</f>
        <v>A29</v>
      </c>
      <c r="H38" s="423"/>
      <c r="I38" s="423">
        <f ca="1">IF(LEN('10'!B44)&gt;0,'10'!L44,"")</f>
        <v>0</v>
      </c>
      <c r="J38" s="424"/>
    </row>
    <row r="39" spans="7:10" ht="23.25" customHeight="1" x14ac:dyDescent="0.25">
      <c r="G39" s="422" t="str">
        <f>+IF(LEN('OSNOVNA PLAČA'!B39)&gt;0,'OSNOVNA PLAČA'!B39,"")</f>
        <v>A30</v>
      </c>
      <c r="H39" s="423"/>
      <c r="I39" s="423">
        <f ca="1">IF(LEN('10'!B45)&gt;0,'10'!L45,"")</f>
        <v>0</v>
      </c>
      <c r="J39" s="424"/>
    </row>
    <row r="40" spans="7:10" ht="23.25" customHeight="1" x14ac:dyDescent="0.25">
      <c r="G40" s="422" t="str">
        <f>+IF(LEN('OSNOVNA PLAČA'!B40)&gt;0,'OSNOVNA PLAČA'!B40,"")</f>
        <v>A31</v>
      </c>
      <c r="H40" s="423"/>
      <c r="I40" s="423">
        <f ca="1">IF(LEN('10'!B46)&gt;0,'10'!L46,"")</f>
        <v>0</v>
      </c>
      <c r="J40" s="424"/>
    </row>
    <row r="41" spans="7:10" ht="23.25" customHeight="1" x14ac:dyDescent="0.25">
      <c r="G41" s="422" t="str">
        <f>+IF(LEN('OSNOVNA PLAČA'!B41)&gt;0,'OSNOVNA PLAČA'!B41,"")</f>
        <v>A32</v>
      </c>
      <c r="H41" s="423"/>
      <c r="I41" s="423">
        <f ca="1">IF(LEN('10'!B47)&gt;0,'10'!L47,"")</f>
        <v>0</v>
      </c>
      <c r="J41" s="424"/>
    </row>
    <row r="42" spans="7:10" ht="23.25" customHeight="1" x14ac:dyDescent="0.25">
      <c r="G42" s="422" t="str">
        <f>+IF(LEN('OSNOVNA PLAČA'!B42)&gt;0,'OSNOVNA PLAČA'!B42,"")</f>
        <v>A33</v>
      </c>
      <c r="H42" s="423"/>
      <c r="I42" s="423">
        <f ca="1">IF(LEN('10'!B48)&gt;0,'10'!L48,"")</f>
        <v>0</v>
      </c>
      <c r="J42" s="424"/>
    </row>
    <row r="43" spans="7:10" ht="23.25" customHeight="1" x14ac:dyDescent="0.25">
      <c r="G43" s="422" t="str">
        <f>+IF(LEN('OSNOVNA PLAČA'!B43)&gt;0,'OSNOVNA PLAČA'!B43,"")</f>
        <v>A34</v>
      </c>
      <c r="H43" s="423"/>
      <c r="I43" s="423">
        <f ca="1">IF(LEN('10'!B49)&gt;0,'10'!L49,"")</f>
        <v>0</v>
      </c>
      <c r="J43" s="424"/>
    </row>
    <row r="44" spans="7:10" ht="23.25" customHeight="1" x14ac:dyDescent="0.25">
      <c r="G44" s="422" t="str">
        <f>+IF(LEN('OSNOVNA PLAČA'!B44)&gt;0,'OSNOVNA PLAČA'!B44,"")</f>
        <v>A35</v>
      </c>
      <c r="H44" s="423"/>
      <c r="I44" s="423">
        <f ca="1">IF(LEN('10'!B50)&gt;0,'10'!L50,"")</f>
        <v>0</v>
      </c>
      <c r="J44" s="424"/>
    </row>
    <row r="45" spans="7:10" ht="23.25" customHeight="1" x14ac:dyDescent="0.25">
      <c r="G45" s="422" t="str">
        <f>+IF(LEN('OSNOVNA PLAČA'!B45)&gt;0,'OSNOVNA PLAČA'!B45,"")</f>
        <v>A36</v>
      </c>
      <c r="H45" s="423"/>
      <c r="I45" s="423">
        <f ca="1">IF(LEN('10'!B51)&gt;0,'10'!L51,"")</f>
        <v>0</v>
      </c>
      <c r="J45" s="424"/>
    </row>
    <row r="46" spans="7:10" ht="23.25" customHeight="1" x14ac:dyDescent="0.25">
      <c r="G46" s="422" t="str">
        <f>+IF(LEN('OSNOVNA PLAČA'!B46)&gt;0,'OSNOVNA PLAČA'!B46,"")</f>
        <v>A37</v>
      </c>
      <c r="H46" s="423"/>
      <c r="I46" s="423">
        <f ca="1">IF(LEN('10'!B52)&gt;0,'10'!L52,"")</f>
        <v>0</v>
      </c>
      <c r="J46" s="424"/>
    </row>
    <row r="47" spans="7:10" ht="23.25" customHeight="1" x14ac:dyDescent="0.25">
      <c r="G47" s="422" t="str">
        <f>+IF(LEN('OSNOVNA PLAČA'!B47)&gt;0,'OSNOVNA PLAČA'!B47,"")</f>
        <v>A38</v>
      </c>
      <c r="H47" s="423"/>
      <c r="I47" s="423">
        <f ca="1">IF(LEN('10'!B53)&gt;0,'10'!L53,"")</f>
        <v>0</v>
      </c>
      <c r="J47" s="424"/>
    </row>
    <row r="48" spans="7:10" ht="23.25" customHeight="1" x14ac:dyDescent="0.25">
      <c r="G48" s="422" t="str">
        <f>+IF(LEN('OSNOVNA PLAČA'!B48)&gt;0,'OSNOVNA PLAČA'!B48,"")</f>
        <v>A39</v>
      </c>
      <c r="H48" s="423"/>
      <c r="I48" s="423">
        <f ca="1">IF(LEN('10'!B54)&gt;0,'10'!L54,"")</f>
        <v>0</v>
      </c>
      <c r="J48" s="424"/>
    </row>
    <row r="49" spans="7:10" ht="23.25" customHeight="1" x14ac:dyDescent="0.25">
      <c r="G49" s="422" t="str">
        <f>+IF(LEN('OSNOVNA PLAČA'!B49)&gt;0,'OSNOVNA PLAČA'!B49,"")</f>
        <v>A40</v>
      </c>
      <c r="H49" s="423"/>
      <c r="I49" s="423">
        <f ca="1">IF(LEN('10'!B55)&gt;0,'10'!L55,"")</f>
        <v>0</v>
      </c>
      <c r="J49" s="424"/>
    </row>
    <row r="50" spans="7:10" ht="23.25" customHeight="1" x14ac:dyDescent="0.25">
      <c r="G50" s="422" t="str">
        <f>+IF(LEN('OSNOVNA PLAČA'!B50)&gt;0,'OSNOVNA PLAČA'!B50,"")</f>
        <v>A41</v>
      </c>
      <c r="H50" s="423"/>
      <c r="I50" s="423">
        <f ca="1">IF(LEN('10'!B56)&gt;0,'10'!L56,"")</f>
        <v>0</v>
      </c>
      <c r="J50" s="424"/>
    </row>
    <row r="51" spans="7:10" ht="23.25" customHeight="1" x14ac:dyDescent="0.25">
      <c r="G51" s="422" t="str">
        <f>+IF(LEN('OSNOVNA PLAČA'!B51)&gt;0,'OSNOVNA PLAČA'!B51,"")</f>
        <v>A42</v>
      </c>
      <c r="H51" s="423"/>
      <c r="I51" s="423">
        <f ca="1">IF(LEN('10'!B57)&gt;0,'10'!L57,"")</f>
        <v>0</v>
      </c>
      <c r="J51" s="424"/>
    </row>
    <row r="52" spans="7:10" ht="23.25" customHeight="1" x14ac:dyDescent="0.25">
      <c r="G52" s="422" t="str">
        <f>+IF(LEN('OSNOVNA PLAČA'!B52)&gt;0,'OSNOVNA PLAČA'!B52,"")</f>
        <v>A43</v>
      </c>
      <c r="H52" s="423"/>
      <c r="I52" s="423">
        <f ca="1">IF(LEN('10'!B58)&gt;0,'10'!L58,"")</f>
        <v>0</v>
      </c>
      <c r="J52" s="424"/>
    </row>
    <row r="53" spans="7:10" ht="23.25" customHeight="1" x14ac:dyDescent="0.25">
      <c r="G53" s="422" t="str">
        <f>+IF(LEN('OSNOVNA PLAČA'!B53)&gt;0,'OSNOVNA PLAČA'!B53,"")</f>
        <v>A44</v>
      </c>
      <c r="H53" s="423"/>
      <c r="I53" s="423">
        <f ca="1">IF(LEN('10'!B59)&gt;0,'10'!L59,"")</f>
        <v>0</v>
      </c>
      <c r="J53" s="424"/>
    </row>
    <row r="54" spans="7:10" ht="23.25" customHeight="1" x14ac:dyDescent="0.25">
      <c r="G54" s="422" t="str">
        <f>+IF(LEN('OSNOVNA PLAČA'!B54)&gt;0,'OSNOVNA PLAČA'!B54,"")</f>
        <v>A45</v>
      </c>
      <c r="H54" s="423"/>
      <c r="I54" s="423">
        <f ca="1">IF(LEN('10'!B60)&gt;0,'10'!L60,"")</f>
        <v>0</v>
      </c>
      <c r="J54" s="424"/>
    </row>
    <row r="55" spans="7:10" ht="23.25" customHeight="1" x14ac:dyDescent="0.25">
      <c r="G55" s="422" t="str">
        <f>+IF(LEN('OSNOVNA PLAČA'!B55)&gt;0,'OSNOVNA PLAČA'!B55,"")</f>
        <v>A46</v>
      </c>
      <c r="H55" s="423"/>
      <c r="I55" s="423">
        <f ca="1">IF(LEN('10'!B61)&gt;0,'10'!L61,"")</f>
        <v>0</v>
      </c>
      <c r="J55" s="424"/>
    </row>
    <row r="56" spans="7:10" ht="23.25" customHeight="1" x14ac:dyDescent="0.25">
      <c r="G56" s="422" t="str">
        <f>+IF(LEN('OSNOVNA PLAČA'!B56)&gt;0,'OSNOVNA PLAČA'!B56,"")</f>
        <v>A47</v>
      </c>
      <c r="H56" s="423"/>
      <c r="I56" s="423">
        <f ca="1">IF(LEN('10'!B62)&gt;0,'10'!L62,"")</f>
        <v>0</v>
      </c>
      <c r="J56" s="424"/>
    </row>
    <row r="57" spans="7:10" ht="23.25" customHeight="1" x14ac:dyDescent="0.25">
      <c r="G57" s="422" t="str">
        <f>+IF(LEN('OSNOVNA PLAČA'!B57)&gt;0,'OSNOVNA PLAČA'!B57,"")</f>
        <v>A48</v>
      </c>
      <c r="H57" s="423"/>
      <c r="I57" s="423">
        <f ca="1">IF(LEN('10'!B63)&gt;0,'10'!L63,"")</f>
        <v>0</v>
      </c>
      <c r="J57" s="424"/>
    </row>
    <row r="58" spans="7:10" ht="23.25" customHeight="1" x14ac:dyDescent="0.25">
      <c r="G58" s="422" t="str">
        <f>+IF(LEN('OSNOVNA PLAČA'!B58)&gt;0,'OSNOVNA PLAČA'!B58,"")</f>
        <v>A49</v>
      </c>
      <c r="H58" s="423"/>
      <c r="I58" s="423">
        <f ca="1">IF(LEN('10'!B64)&gt;0,'10'!L64,"")</f>
        <v>0</v>
      </c>
      <c r="J58" s="424"/>
    </row>
    <row r="59" spans="7:10" ht="23.25" customHeight="1" x14ac:dyDescent="0.25">
      <c r="G59" s="422" t="str">
        <f>+IF(LEN('OSNOVNA PLAČA'!B59)&gt;0,'OSNOVNA PLAČA'!B59,"")</f>
        <v>A50</v>
      </c>
      <c r="H59" s="423"/>
      <c r="I59" s="423">
        <f ca="1">IF(LEN('10'!B65)&gt;0,'10'!L65,"")</f>
        <v>0</v>
      </c>
      <c r="J59" s="424"/>
    </row>
    <row r="60" spans="7:10" ht="23.25" customHeight="1" x14ac:dyDescent="0.25">
      <c r="G60" s="422" t="str">
        <f>+IF(LEN('OSNOVNA PLAČA'!B60)&gt;0,'OSNOVNA PLAČA'!B60,"")</f>
        <v>A51</v>
      </c>
      <c r="H60" s="423"/>
      <c r="I60" s="423">
        <f ca="1">IF(LEN('10'!B66)&gt;0,'10'!L66,"")</f>
        <v>0</v>
      </c>
      <c r="J60" s="424"/>
    </row>
    <row r="61" spans="7:10" ht="23.25" customHeight="1" x14ac:dyDescent="0.25">
      <c r="G61" s="422" t="str">
        <f>+IF(LEN('OSNOVNA PLAČA'!B61)&gt;0,'OSNOVNA PLAČA'!B61,"")</f>
        <v>A52</v>
      </c>
      <c r="H61" s="423"/>
      <c r="I61" s="423">
        <f ca="1">IF(LEN('10'!B67)&gt;0,'10'!L67,"")</f>
        <v>0</v>
      </c>
      <c r="J61" s="424"/>
    </row>
    <row r="62" spans="7:10" ht="23.25" customHeight="1" x14ac:dyDescent="0.25">
      <c r="G62" s="422" t="str">
        <f>+IF(LEN('OSNOVNA PLAČA'!B62)&gt;0,'OSNOVNA PLAČA'!B62,"")</f>
        <v>A53</v>
      </c>
      <c r="H62" s="423"/>
      <c r="I62" s="423">
        <f ca="1">IF(LEN('10'!B68)&gt;0,'10'!L68,"")</f>
        <v>0</v>
      </c>
      <c r="J62" s="424"/>
    </row>
    <row r="63" spans="7:10" ht="23.25" customHeight="1" x14ac:dyDescent="0.25">
      <c r="G63" s="422" t="str">
        <f>+IF(LEN('OSNOVNA PLAČA'!B63)&gt;0,'OSNOVNA PLAČA'!B63,"")</f>
        <v>A54</v>
      </c>
      <c r="H63" s="423"/>
      <c r="I63" s="423">
        <f ca="1">IF(LEN('10'!B69)&gt;0,'10'!L69,"")</f>
        <v>0</v>
      </c>
      <c r="J63" s="424"/>
    </row>
    <row r="64" spans="7:10" ht="23.25" customHeight="1" x14ac:dyDescent="0.25">
      <c r="G64" s="422" t="str">
        <f>+IF(LEN('OSNOVNA PLAČA'!B64)&gt;0,'OSNOVNA PLAČA'!B64,"")</f>
        <v>A55</v>
      </c>
      <c r="H64" s="423"/>
      <c r="I64" s="423">
        <f ca="1">IF(LEN('10'!B70)&gt;0,'10'!L70,"")</f>
        <v>0</v>
      </c>
      <c r="J64" s="424"/>
    </row>
    <row r="65" spans="7:10" ht="23.25" customHeight="1" x14ac:dyDescent="0.25">
      <c r="G65" s="422" t="str">
        <f>+IF(LEN('OSNOVNA PLAČA'!B65)&gt;0,'OSNOVNA PLAČA'!B65,"")</f>
        <v>A56</v>
      </c>
      <c r="H65" s="423"/>
      <c r="I65" s="423">
        <f ca="1">IF(LEN('10'!B71)&gt;0,'10'!L71,"")</f>
        <v>0</v>
      </c>
      <c r="J65" s="424"/>
    </row>
    <row r="66" spans="7:10" ht="23.25" customHeight="1" x14ac:dyDescent="0.25">
      <c r="G66" s="422" t="str">
        <f>+IF(LEN('OSNOVNA PLAČA'!B66)&gt;0,'OSNOVNA PLAČA'!B66,"")</f>
        <v>A57</v>
      </c>
      <c r="H66" s="423"/>
      <c r="I66" s="423">
        <f ca="1">IF(LEN('10'!B72)&gt;0,'10'!L72,"")</f>
        <v>0</v>
      </c>
      <c r="J66" s="424"/>
    </row>
    <row r="67" spans="7:10" ht="23.25" customHeight="1" x14ac:dyDescent="0.25">
      <c r="G67" s="422" t="str">
        <f>+IF(LEN('OSNOVNA PLAČA'!B67)&gt;0,'OSNOVNA PLAČA'!B67,"")</f>
        <v>A58</v>
      </c>
      <c r="H67" s="423"/>
      <c r="I67" s="423">
        <f ca="1">IF(LEN('10'!B73)&gt;0,'10'!L73,"")</f>
        <v>0</v>
      </c>
      <c r="J67" s="424"/>
    </row>
    <row r="68" spans="7:10" ht="23.25" customHeight="1" x14ac:dyDescent="0.25">
      <c r="G68" s="422" t="str">
        <f>+IF(LEN('OSNOVNA PLAČA'!B68)&gt;0,'OSNOVNA PLAČA'!B68,"")</f>
        <v>A59</v>
      </c>
      <c r="H68" s="423"/>
      <c r="I68" s="423">
        <f ca="1">IF(LEN('10'!B74)&gt;0,'10'!L74,"")</f>
        <v>0</v>
      </c>
      <c r="J68" s="424"/>
    </row>
    <row r="69" spans="7:10" ht="23.25" customHeight="1" x14ac:dyDescent="0.25">
      <c r="G69" s="422" t="str">
        <f>+IF(LEN('OSNOVNA PLAČA'!B69)&gt;0,'OSNOVNA PLAČA'!B69,"")</f>
        <v>A60</v>
      </c>
      <c r="H69" s="423"/>
      <c r="I69" s="423">
        <f ca="1">IF(LEN('10'!B75)&gt;0,'10'!L75,"")</f>
        <v>0</v>
      </c>
      <c r="J69" s="424"/>
    </row>
    <row r="70" spans="7:10" ht="23.25" customHeight="1" x14ac:dyDescent="0.25">
      <c r="G70" s="422" t="str">
        <f>+IF(LEN('OSNOVNA PLAČA'!B70)&gt;0,'OSNOVNA PLAČA'!B70,"")</f>
        <v>A61</v>
      </c>
      <c r="H70" s="423"/>
      <c r="I70" s="423">
        <f ca="1">IF(LEN('10'!B76)&gt;0,'10'!L76,"")</f>
        <v>0</v>
      </c>
      <c r="J70" s="424"/>
    </row>
    <row r="71" spans="7:10" ht="23.25" customHeight="1" x14ac:dyDescent="0.25">
      <c r="G71" s="422" t="str">
        <f>+IF(LEN('OSNOVNA PLAČA'!B71)&gt;0,'OSNOVNA PLAČA'!B71,"")</f>
        <v>A62</v>
      </c>
      <c r="H71" s="423"/>
      <c r="I71" s="423">
        <f ca="1">IF(LEN('10'!B77)&gt;0,'10'!L77,"")</f>
        <v>0</v>
      </c>
      <c r="J71" s="424"/>
    </row>
    <row r="72" spans="7:10" ht="23.25" customHeight="1" x14ac:dyDescent="0.25">
      <c r="G72" s="422" t="str">
        <f>+IF(LEN('OSNOVNA PLAČA'!B72)&gt;0,'OSNOVNA PLAČA'!B72,"")</f>
        <v>A63</v>
      </c>
      <c r="H72" s="423"/>
      <c r="I72" s="423">
        <f ca="1">IF(LEN('10'!B78)&gt;0,'10'!L78,"")</f>
        <v>0</v>
      </c>
      <c r="J72" s="424"/>
    </row>
    <row r="73" spans="7:10" ht="23.25" customHeight="1" x14ac:dyDescent="0.25">
      <c r="G73" s="422" t="str">
        <f>+IF(LEN('OSNOVNA PLAČA'!B73)&gt;0,'OSNOVNA PLAČA'!B73,"")</f>
        <v>A64</v>
      </c>
      <c r="H73" s="423"/>
      <c r="I73" s="423">
        <f ca="1">IF(LEN('10'!B79)&gt;0,'10'!L79,"")</f>
        <v>0</v>
      </c>
      <c r="J73" s="424"/>
    </row>
    <row r="74" spans="7:10" ht="23.25" customHeight="1" x14ac:dyDescent="0.25">
      <c r="G74" s="422" t="str">
        <f>+IF(LEN('OSNOVNA PLAČA'!B74)&gt;0,'OSNOVNA PLAČA'!B74,"")</f>
        <v>A65</v>
      </c>
      <c r="H74" s="423"/>
      <c r="I74" s="423">
        <f ca="1">IF(LEN('10'!B80)&gt;0,'10'!L80,"")</f>
        <v>0</v>
      </c>
      <c r="J74" s="424"/>
    </row>
    <row r="75" spans="7:10" ht="23.25" customHeight="1" x14ac:dyDescent="0.25">
      <c r="G75" s="422" t="str">
        <f>+IF(LEN('OSNOVNA PLAČA'!B75)&gt;0,'OSNOVNA PLAČA'!B75,"")</f>
        <v>A66</v>
      </c>
      <c r="H75" s="423"/>
      <c r="I75" s="423">
        <f ca="1">IF(LEN('10'!B81)&gt;0,'10'!L81,"")</f>
        <v>0</v>
      </c>
      <c r="J75" s="424"/>
    </row>
    <row r="76" spans="7:10" ht="23.25" customHeight="1" x14ac:dyDescent="0.25">
      <c r="G76" s="422" t="str">
        <f>+IF(LEN('OSNOVNA PLAČA'!B76)&gt;0,'OSNOVNA PLAČA'!B76,"")</f>
        <v>A67</v>
      </c>
      <c r="H76" s="423"/>
      <c r="I76" s="423">
        <f ca="1">IF(LEN('10'!B82)&gt;0,'10'!L82,"")</f>
        <v>0</v>
      </c>
      <c r="J76" s="424"/>
    </row>
    <row r="77" spans="7:10" ht="23.25" customHeight="1" x14ac:dyDescent="0.25">
      <c r="G77" s="422" t="str">
        <f>+IF(LEN('OSNOVNA PLAČA'!B77)&gt;0,'OSNOVNA PLAČA'!B77,"")</f>
        <v>A68</v>
      </c>
      <c r="H77" s="423"/>
      <c r="I77" s="423">
        <f ca="1">IF(LEN('10'!B83)&gt;0,'10'!L83,"")</f>
        <v>0</v>
      </c>
      <c r="J77" s="424"/>
    </row>
    <row r="78" spans="7:10" ht="23.25" customHeight="1" x14ac:dyDescent="0.25">
      <c r="G78" s="422" t="str">
        <f>+IF(LEN('OSNOVNA PLAČA'!B78)&gt;0,'OSNOVNA PLAČA'!B78,"")</f>
        <v>A69</v>
      </c>
      <c r="H78" s="423"/>
      <c r="I78" s="423">
        <f ca="1">IF(LEN('10'!B84)&gt;0,'10'!L84,"")</f>
        <v>0</v>
      </c>
      <c r="J78" s="424"/>
    </row>
    <row r="79" spans="7:10" ht="23.25" customHeight="1" x14ac:dyDescent="0.25">
      <c r="G79" s="422" t="str">
        <f>+IF(LEN('OSNOVNA PLAČA'!B79)&gt;0,'OSNOVNA PLAČA'!B79,"")</f>
        <v>A70</v>
      </c>
      <c r="H79" s="423"/>
      <c r="I79" s="423">
        <f ca="1">IF(LEN('10'!B85)&gt;0,'10'!L85,"")</f>
        <v>0</v>
      </c>
      <c r="J79" s="424"/>
    </row>
    <row r="80" spans="7:10" ht="23.25" customHeight="1" x14ac:dyDescent="0.25">
      <c r="G80" s="422" t="str">
        <f>+IF(LEN('OSNOVNA PLAČA'!B80)&gt;0,'OSNOVNA PLAČA'!B80,"")</f>
        <v>A71</v>
      </c>
      <c r="H80" s="423"/>
      <c r="I80" s="423">
        <f ca="1">IF(LEN('10'!B86)&gt;0,'10'!L86,"")</f>
        <v>0</v>
      </c>
      <c r="J80" s="424"/>
    </row>
    <row r="81" spans="7:10" ht="23.25" customHeight="1" x14ac:dyDescent="0.25">
      <c r="G81" s="422" t="str">
        <f>+IF(LEN('OSNOVNA PLAČA'!B81)&gt;0,'OSNOVNA PLAČA'!B81,"")</f>
        <v>A72</v>
      </c>
      <c r="H81" s="423"/>
      <c r="I81" s="423">
        <f ca="1">IF(LEN('10'!B87)&gt;0,'10'!L87,"")</f>
        <v>0</v>
      </c>
      <c r="J81" s="424"/>
    </row>
    <row r="82" spans="7:10" ht="23.25" customHeight="1" x14ac:dyDescent="0.25">
      <c r="G82" s="422" t="str">
        <f>+IF(LEN('OSNOVNA PLAČA'!B82)&gt;0,'OSNOVNA PLAČA'!B82,"")</f>
        <v>A73</v>
      </c>
      <c r="H82" s="423"/>
      <c r="I82" s="423">
        <f ca="1">IF(LEN('10'!B88)&gt;0,'10'!L88,"")</f>
        <v>0</v>
      </c>
      <c r="J82" s="424"/>
    </row>
    <row r="83" spans="7:10" ht="23.25" customHeight="1" x14ac:dyDescent="0.25">
      <c r="G83" s="422" t="str">
        <f>+IF(LEN('OSNOVNA PLAČA'!B83)&gt;0,'OSNOVNA PLAČA'!B83,"")</f>
        <v>A74</v>
      </c>
      <c r="H83" s="423"/>
      <c r="I83" s="423">
        <f ca="1">IF(LEN('10'!B89)&gt;0,'10'!L89,"")</f>
        <v>0</v>
      </c>
      <c r="J83" s="424"/>
    </row>
    <row r="84" spans="7:10" ht="23.25" customHeight="1" x14ac:dyDescent="0.25">
      <c r="G84" s="422" t="str">
        <f>+IF(LEN('OSNOVNA PLAČA'!B84)&gt;0,'OSNOVNA PLAČA'!B84,"")</f>
        <v>A75</v>
      </c>
      <c r="H84" s="423"/>
      <c r="I84" s="423">
        <f ca="1">IF(LEN('10'!B90)&gt;0,'10'!L90,"")</f>
        <v>0</v>
      </c>
      <c r="J84" s="424"/>
    </row>
    <row r="85" spans="7:10" ht="23.25" customHeight="1" x14ac:dyDescent="0.25">
      <c r="G85" s="422" t="str">
        <f>+IF(LEN('OSNOVNA PLAČA'!B85)&gt;0,'OSNOVNA PLAČA'!B85,"")</f>
        <v>A76</v>
      </c>
      <c r="H85" s="423"/>
      <c r="I85" s="423">
        <f ca="1">IF(LEN('10'!B91)&gt;0,'10'!L91,"")</f>
        <v>0</v>
      </c>
      <c r="J85" s="424"/>
    </row>
    <row r="86" spans="7:10" ht="23.25" customHeight="1" x14ac:dyDescent="0.25">
      <c r="G86" s="422" t="str">
        <f>+IF(LEN('OSNOVNA PLAČA'!B86)&gt;0,'OSNOVNA PLAČA'!B86,"")</f>
        <v>A77</v>
      </c>
      <c r="H86" s="423"/>
      <c r="I86" s="423">
        <f ca="1">IF(LEN('10'!B92)&gt;0,'10'!L92,"")</f>
        <v>0</v>
      </c>
      <c r="J86" s="424"/>
    </row>
    <row r="87" spans="7:10" ht="23.25" customHeight="1" x14ac:dyDescent="0.25">
      <c r="G87" s="422" t="str">
        <f>+IF(LEN('OSNOVNA PLAČA'!B87)&gt;0,'OSNOVNA PLAČA'!B87,"")</f>
        <v>A78</v>
      </c>
      <c r="H87" s="423"/>
      <c r="I87" s="423">
        <f ca="1">IF(LEN('10'!B93)&gt;0,'10'!L93,"")</f>
        <v>0</v>
      </c>
      <c r="J87" s="424"/>
    </row>
    <row r="88" spans="7:10" ht="23.25" customHeight="1" x14ac:dyDescent="0.25">
      <c r="G88" s="422" t="str">
        <f>+IF(LEN('OSNOVNA PLAČA'!B88)&gt;0,'OSNOVNA PLAČA'!B88,"")</f>
        <v>A79</v>
      </c>
      <c r="H88" s="423"/>
      <c r="I88" s="423">
        <f ca="1">IF(LEN('10'!B94)&gt;0,'10'!L94,"")</f>
        <v>0</v>
      </c>
      <c r="J88" s="424"/>
    </row>
    <row r="89" spans="7:10" ht="23.25" customHeight="1" x14ac:dyDescent="0.25">
      <c r="G89" s="422" t="str">
        <f>+IF(LEN('OSNOVNA PLAČA'!B89)&gt;0,'OSNOVNA PLAČA'!B89,"")</f>
        <v>A80</v>
      </c>
      <c r="H89" s="423"/>
      <c r="I89" s="423">
        <f ca="1">IF(LEN('10'!B95)&gt;0,'10'!L95,"")</f>
        <v>0</v>
      </c>
      <c r="J89" s="424"/>
    </row>
    <row r="90" spans="7:10" ht="23.25" customHeight="1" x14ac:dyDescent="0.25">
      <c r="G90" s="422" t="str">
        <f>+IF(LEN('OSNOVNA PLAČA'!B90)&gt;0,'OSNOVNA PLAČA'!B90,"")</f>
        <v>A81</v>
      </c>
      <c r="H90" s="423"/>
      <c r="I90" s="423">
        <f ca="1">IF(LEN('10'!B96)&gt;0,'10'!L96,"")</f>
        <v>0</v>
      </c>
      <c r="J90" s="424"/>
    </row>
    <row r="91" spans="7:10" ht="23.25" customHeight="1" x14ac:dyDescent="0.25">
      <c r="G91" s="422" t="str">
        <f>+IF(LEN('OSNOVNA PLAČA'!B91)&gt;0,'OSNOVNA PLAČA'!B91,"")</f>
        <v>A82</v>
      </c>
      <c r="H91" s="423"/>
      <c r="I91" s="423">
        <f ca="1">IF(LEN('10'!B97)&gt;0,'10'!L97,"")</f>
        <v>0</v>
      </c>
      <c r="J91" s="424"/>
    </row>
    <row r="92" spans="7:10" ht="23.25" customHeight="1" x14ac:dyDescent="0.25">
      <c r="G92" s="422" t="str">
        <f>+IF(LEN('OSNOVNA PLAČA'!B92)&gt;0,'OSNOVNA PLAČA'!B92,"")</f>
        <v>A83</v>
      </c>
      <c r="H92" s="423"/>
      <c r="I92" s="423">
        <f ca="1">IF(LEN('10'!B98)&gt;0,'10'!L98,"")</f>
        <v>0</v>
      </c>
      <c r="J92" s="424"/>
    </row>
    <row r="93" spans="7:10" ht="23.25" customHeight="1" x14ac:dyDescent="0.25">
      <c r="G93" s="422" t="str">
        <f>+IF(LEN('OSNOVNA PLAČA'!B93)&gt;0,'OSNOVNA PLAČA'!B93,"")</f>
        <v>A84</v>
      </c>
      <c r="H93" s="423"/>
      <c r="I93" s="423">
        <f ca="1">IF(LEN('10'!B99)&gt;0,'10'!L99,"")</f>
        <v>0</v>
      </c>
      <c r="J93" s="424"/>
    </row>
    <row r="94" spans="7:10" ht="23.25" customHeight="1" x14ac:dyDescent="0.25">
      <c r="G94" s="422" t="str">
        <f>+IF(LEN('OSNOVNA PLAČA'!B94)&gt;0,'OSNOVNA PLAČA'!B94,"")</f>
        <v>A85</v>
      </c>
      <c r="H94" s="423"/>
      <c r="I94" s="423">
        <f ca="1">IF(LEN('10'!B100)&gt;0,'10'!L100,"")</f>
        <v>0</v>
      </c>
      <c r="J94" s="424"/>
    </row>
    <row r="95" spans="7:10" ht="23.25" customHeight="1" x14ac:dyDescent="0.25">
      <c r="G95" s="422" t="str">
        <f>+IF(LEN('OSNOVNA PLAČA'!B95)&gt;0,'OSNOVNA PLAČA'!B95,"")</f>
        <v>A86</v>
      </c>
      <c r="H95" s="423"/>
      <c r="I95" s="423">
        <f ca="1">IF(LEN('10'!B101)&gt;0,'10'!L101,"")</f>
        <v>0</v>
      </c>
      <c r="J95" s="424"/>
    </row>
    <row r="96" spans="7:10" ht="23.25" customHeight="1" x14ac:dyDescent="0.25">
      <c r="G96" s="422" t="str">
        <f>+IF(LEN('OSNOVNA PLAČA'!B96)&gt;0,'OSNOVNA PLAČA'!B96,"")</f>
        <v>A87</v>
      </c>
      <c r="H96" s="423"/>
      <c r="I96" s="423">
        <f ca="1">IF(LEN('10'!B102)&gt;0,'10'!L102,"")</f>
        <v>0</v>
      </c>
      <c r="J96" s="424"/>
    </row>
    <row r="97" spans="7:10" ht="23.25" customHeight="1" x14ac:dyDescent="0.25">
      <c r="G97" s="422" t="str">
        <f>+IF(LEN('OSNOVNA PLAČA'!B97)&gt;0,'OSNOVNA PLAČA'!B97,"")</f>
        <v>A88</v>
      </c>
      <c r="H97" s="423"/>
      <c r="I97" s="423">
        <f ca="1">IF(LEN('10'!B103)&gt;0,'10'!L103,"")</f>
        <v>0</v>
      </c>
      <c r="J97" s="424"/>
    </row>
    <row r="98" spans="7:10" ht="23.25" customHeight="1" x14ac:dyDescent="0.25">
      <c r="G98" s="422" t="str">
        <f>+IF(LEN('OSNOVNA PLAČA'!B98)&gt;0,'OSNOVNA PLAČA'!B98,"")</f>
        <v>A89</v>
      </c>
      <c r="H98" s="423"/>
      <c r="I98" s="423">
        <f ca="1">IF(LEN('10'!B104)&gt;0,'10'!L104,"")</f>
        <v>0</v>
      </c>
      <c r="J98" s="424"/>
    </row>
    <row r="99" spans="7:10" ht="23.25" customHeight="1" x14ac:dyDescent="0.25">
      <c r="G99" s="422" t="str">
        <f>+IF(LEN('OSNOVNA PLAČA'!B99)&gt;0,'OSNOVNA PLAČA'!B99,"")</f>
        <v>A90</v>
      </c>
      <c r="H99" s="423"/>
      <c r="I99" s="423">
        <f ca="1">IF(LEN('10'!B105)&gt;0,'10'!L105,"")</f>
        <v>0</v>
      </c>
      <c r="J99" s="424"/>
    </row>
    <row r="100" spans="7:10" ht="23.25" customHeight="1" x14ac:dyDescent="0.25">
      <c r="G100" s="422" t="str">
        <f>+IF(LEN('OSNOVNA PLAČA'!B100)&gt;0,'OSNOVNA PLAČA'!B100,"")</f>
        <v>A91</v>
      </c>
      <c r="H100" s="423"/>
      <c r="I100" s="423">
        <f ca="1">IF(LEN('10'!B106)&gt;0,'10'!L106,"")</f>
        <v>0</v>
      </c>
      <c r="J100" s="424"/>
    </row>
    <row r="101" spans="7:10" ht="23.25" customHeight="1" x14ac:dyDescent="0.25">
      <c r="G101" s="422" t="str">
        <f>+IF(LEN('OSNOVNA PLAČA'!B101)&gt;0,'OSNOVNA PLAČA'!B101,"")</f>
        <v>A92</v>
      </c>
      <c r="H101" s="423"/>
      <c r="I101" s="423">
        <f ca="1">IF(LEN('10'!B107)&gt;0,'10'!L107,"")</f>
        <v>0</v>
      </c>
      <c r="J101" s="424"/>
    </row>
    <row r="102" spans="7:10" ht="23.25" customHeight="1" x14ac:dyDescent="0.25">
      <c r="G102" s="422" t="str">
        <f>+IF(LEN('OSNOVNA PLAČA'!B102)&gt;0,'OSNOVNA PLAČA'!B102,"")</f>
        <v>A93</v>
      </c>
      <c r="H102" s="423"/>
      <c r="I102" s="423">
        <f ca="1">IF(LEN('10'!B108)&gt;0,'10'!L108,"")</f>
        <v>0</v>
      </c>
      <c r="J102" s="424"/>
    </row>
    <row r="103" spans="7:10" ht="23.25" customHeight="1" x14ac:dyDescent="0.25">
      <c r="G103" s="422" t="str">
        <f>+IF(LEN('OSNOVNA PLAČA'!B103)&gt;0,'OSNOVNA PLAČA'!B103,"")</f>
        <v>A94</v>
      </c>
      <c r="H103" s="423"/>
      <c r="I103" s="423">
        <f ca="1">IF(LEN('10'!B109)&gt;0,'10'!L109,"")</f>
        <v>0</v>
      </c>
      <c r="J103" s="424"/>
    </row>
    <row r="104" spans="7:10" ht="23.25" customHeight="1" x14ac:dyDescent="0.25">
      <c r="G104" s="422" t="str">
        <f>+IF(LEN('OSNOVNA PLAČA'!B104)&gt;0,'OSNOVNA PLAČA'!B104,"")</f>
        <v>A95</v>
      </c>
      <c r="H104" s="423"/>
      <c r="I104" s="423">
        <f ca="1">IF(LEN('10'!B110)&gt;0,'10'!L110,"")</f>
        <v>0</v>
      </c>
      <c r="J104" s="424"/>
    </row>
    <row r="105" spans="7:10" ht="23.25" customHeight="1" x14ac:dyDescent="0.25">
      <c r="G105" s="422" t="str">
        <f>+IF(LEN('OSNOVNA PLAČA'!B105)&gt;0,'OSNOVNA PLAČA'!B105,"")</f>
        <v>A96</v>
      </c>
      <c r="H105" s="423"/>
      <c r="I105" s="423">
        <f ca="1">IF(LEN('10'!B111)&gt;0,'10'!L111,"")</f>
        <v>0</v>
      </c>
      <c r="J105" s="424"/>
    </row>
    <row r="106" spans="7:10" ht="23.25" customHeight="1" x14ac:dyDescent="0.25">
      <c r="G106" s="422" t="str">
        <f>+IF(LEN('OSNOVNA PLAČA'!B106)&gt;0,'OSNOVNA PLAČA'!B106,"")</f>
        <v>A97</v>
      </c>
      <c r="H106" s="423"/>
      <c r="I106" s="423">
        <f ca="1">IF(LEN('10'!B112)&gt;0,'10'!L112,"")</f>
        <v>0</v>
      </c>
      <c r="J106" s="424"/>
    </row>
    <row r="107" spans="7:10" ht="23.25" customHeight="1" x14ac:dyDescent="0.25">
      <c r="G107" s="422" t="str">
        <f>+IF(LEN('OSNOVNA PLAČA'!B107)&gt;0,'OSNOVNA PLAČA'!B107,"")</f>
        <v>A98</v>
      </c>
      <c r="H107" s="423"/>
      <c r="I107" s="423">
        <f ca="1">IF(LEN('10'!B113)&gt;0,'10'!L113,"")</f>
        <v>0</v>
      </c>
      <c r="J107" s="424"/>
    </row>
    <row r="108" spans="7:10" ht="23.25" customHeight="1" x14ac:dyDescent="0.25">
      <c r="G108" s="422" t="str">
        <f>+IF(LEN('OSNOVNA PLAČA'!B108)&gt;0,'OSNOVNA PLAČA'!B108,"")</f>
        <v>A99</v>
      </c>
      <c r="H108" s="423"/>
      <c r="I108" s="423">
        <f ca="1">IF(LEN('10'!B114)&gt;0,'10'!L114,"")</f>
        <v>0</v>
      </c>
      <c r="J108" s="424"/>
    </row>
    <row r="109" spans="7:10" ht="23.25" customHeight="1" x14ac:dyDescent="0.25">
      <c r="G109" s="422" t="str">
        <f>+IF(LEN('OSNOVNA PLAČA'!B109)&gt;0,'OSNOVNA PLAČA'!B109,"")</f>
        <v>A100</v>
      </c>
      <c r="H109" s="423"/>
      <c r="I109" s="423">
        <f ca="1">IF(LEN('10'!B115)&gt;0,'10'!L115,"")</f>
        <v>0</v>
      </c>
      <c r="J109" s="424"/>
    </row>
    <row r="110" spans="7:10" ht="23.25" customHeight="1" x14ac:dyDescent="0.25">
      <c r="G110" s="422" t="str">
        <f>+IF(LEN('OSNOVNA PLAČA'!B110)&gt;0,'OSNOVNA PLAČA'!B110,"")</f>
        <v>A101</v>
      </c>
      <c r="H110" s="423"/>
      <c r="I110" s="423">
        <f ca="1">IF(LEN('10'!B116)&gt;0,'10'!L116,"")</f>
        <v>0</v>
      </c>
      <c r="J110" s="424"/>
    </row>
    <row r="111" spans="7:10" ht="23.25" customHeight="1" x14ac:dyDescent="0.25">
      <c r="G111" s="422" t="str">
        <f>+IF(LEN('OSNOVNA PLAČA'!B111)&gt;0,'OSNOVNA PLAČA'!B111,"")</f>
        <v>A102</v>
      </c>
      <c r="H111" s="423"/>
      <c r="I111" s="423">
        <f ca="1">IF(LEN('10'!B117)&gt;0,'10'!L117,"")</f>
        <v>0</v>
      </c>
      <c r="J111" s="424"/>
    </row>
    <row r="112" spans="7:10" ht="23.25" customHeight="1" x14ac:dyDescent="0.25">
      <c r="G112" s="422" t="str">
        <f>+IF(LEN('OSNOVNA PLAČA'!B112)&gt;0,'OSNOVNA PLAČA'!B112,"")</f>
        <v>A103</v>
      </c>
      <c r="H112" s="423"/>
      <c r="I112" s="423">
        <f ca="1">IF(LEN('10'!B118)&gt;0,'10'!L118,"")</f>
        <v>0</v>
      </c>
      <c r="J112" s="424"/>
    </row>
    <row r="113" spans="7:10" ht="23.25" customHeight="1" x14ac:dyDescent="0.25">
      <c r="G113" s="422" t="str">
        <f>+IF(LEN('OSNOVNA PLAČA'!B113)&gt;0,'OSNOVNA PLAČA'!B113,"")</f>
        <v>A104</v>
      </c>
      <c r="H113" s="423"/>
      <c r="I113" s="423">
        <f ca="1">IF(LEN('10'!B119)&gt;0,'10'!L119,"")</f>
        <v>0</v>
      </c>
      <c r="J113" s="424"/>
    </row>
    <row r="114" spans="7:10" ht="23.25" customHeight="1" x14ac:dyDescent="0.25">
      <c r="G114" s="422" t="str">
        <f>+IF(LEN('OSNOVNA PLAČA'!B114)&gt;0,'OSNOVNA PLAČA'!B114,"")</f>
        <v>A105</v>
      </c>
      <c r="H114" s="423"/>
      <c r="I114" s="423">
        <f ca="1">IF(LEN('10'!B120)&gt;0,'10'!L120,"")</f>
        <v>0</v>
      </c>
      <c r="J114" s="424"/>
    </row>
    <row r="115" spans="7:10" ht="23.25" customHeight="1" x14ac:dyDescent="0.25">
      <c r="G115" s="422" t="str">
        <f>+IF(LEN('OSNOVNA PLAČA'!B115)&gt;0,'OSNOVNA PLAČA'!B115,"")</f>
        <v>A106</v>
      </c>
      <c r="H115" s="423"/>
      <c r="I115" s="423">
        <f ca="1">IF(LEN('10'!B121)&gt;0,'10'!L121,"")</f>
        <v>0</v>
      </c>
      <c r="J115" s="424"/>
    </row>
    <row r="116" spans="7:10" ht="23.25" customHeight="1" x14ac:dyDescent="0.25">
      <c r="G116" s="422" t="str">
        <f>+IF(LEN('OSNOVNA PLAČA'!B116)&gt;0,'OSNOVNA PLAČA'!B116,"")</f>
        <v>A107</v>
      </c>
      <c r="H116" s="423"/>
      <c r="I116" s="423">
        <f ca="1">IF(LEN('10'!B122)&gt;0,'10'!L122,"")</f>
        <v>0</v>
      </c>
      <c r="J116" s="424"/>
    </row>
    <row r="117" spans="7:10" ht="23.25" customHeight="1" x14ac:dyDescent="0.25">
      <c r="G117" s="422" t="str">
        <f>+IF(LEN('OSNOVNA PLAČA'!B117)&gt;0,'OSNOVNA PLAČA'!B117,"")</f>
        <v>A108</v>
      </c>
      <c r="H117" s="423"/>
      <c r="I117" s="423">
        <f ca="1">IF(LEN('10'!B123)&gt;0,'10'!L123,"")</f>
        <v>0</v>
      </c>
      <c r="J117" s="424"/>
    </row>
    <row r="118" spans="7:10" ht="23.25" customHeight="1" x14ac:dyDescent="0.25">
      <c r="G118" s="422" t="str">
        <f>+IF(LEN('OSNOVNA PLAČA'!B118)&gt;0,'OSNOVNA PLAČA'!B118,"")</f>
        <v>A109</v>
      </c>
      <c r="H118" s="423"/>
      <c r="I118" s="423">
        <f ca="1">IF(LEN('10'!B124)&gt;0,'10'!L124,"")</f>
        <v>0</v>
      </c>
      <c r="J118" s="424"/>
    </row>
    <row r="119" spans="7:10" ht="23.25" customHeight="1" x14ac:dyDescent="0.25">
      <c r="G119" s="422" t="str">
        <f>+IF(LEN('OSNOVNA PLAČA'!B119)&gt;0,'OSNOVNA PLAČA'!B119,"")</f>
        <v>A110</v>
      </c>
      <c r="H119" s="423"/>
      <c r="I119" s="423">
        <f ca="1">IF(LEN('10'!B125)&gt;0,'10'!L125,"")</f>
        <v>0</v>
      </c>
      <c r="J119" s="424"/>
    </row>
    <row r="120" spans="7:10" ht="23.25" customHeight="1" x14ac:dyDescent="0.25">
      <c r="G120" s="422" t="str">
        <f>+IF(LEN('OSNOVNA PLAČA'!B120)&gt;0,'OSNOVNA PLAČA'!B120,"")</f>
        <v>A111</v>
      </c>
      <c r="H120" s="423"/>
      <c r="I120" s="423">
        <f ca="1">IF(LEN('10'!B126)&gt;0,'10'!L126,"")</f>
        <v>0</v>
      </c>
      <c r="J120" s="424"/>
    </row>
    <row r="121" spans="7:10" ht="23.25" customHeight="1" x14ac:dyDescent="0.25">
      <c r="G121" s="422" t="str">
        <f>+IF(LEN('OSNOVNA PLAČA'!B121)&gt;0,'OSNOVNA PLAČA'!B121,"")</f>
        <v>A112</v>
      </c>
      <c r="H121" s="423"/>
      <c r="I121" s="423">
        <f ca="1">IF(LEN('10'!B127)&gt;0,'10'!L127,"")</f>
        <v>0</v>
      </c>
      <c r="J121" s="424"/>
    </row>
    <row r="122" spans="7:10" ht="23.25" customHeight="1" x14ac:dyDescent="0.25">
      <c r="G122" s="422" t="str">
        <f>+IF(LEN('OSNOVNA PLAČA'!B122)&gt;0,'OSNOVNA PLAČA'!B122,"")</f>
        <v>A113</v>
      </c>
      <c r="H122" s="423"/>
      <c r="I122" s="423">
        <f ca="1">IF(LEN('10'!B128)&gt;0,'10'!L128,"")</f>
        <v>0</v>
      </c>
      <c r="J122" s="424"/>
    </row>
    <row r="123" spans="7:10" ht="23.25" customHeight="1" x14ac:dyDescent="0.25">
      <c r="G123" s="422" t="str">
        <f>+IF(LEN('OSNOVNA PLAČA'!B123)&gt;0,'OSNOVNA PLAČA'!B123,"")</f>
        <v>A114</v>
      </c>
      <c r="H123" s="423"/>
      <c r="I123" s="423">
        <f ca="1">IF(LEN('10'!B129)&gt;0,'10'!L129,"")</f>
        <v>0</v>
      </c>
      <c r="J123" s="424"/>
    </row>
    <row r="124" spans="7:10" ht="23.25" customHeight="1" x14ac:dyDescent="0.25">
      <c r="G124" s="422" t="str">
        <f>+IF(LEN('OSNOVNA PLAČA'!B124)&gt;0,'OSNOVNA PLAČA'!B124,"")</f>
        <v>A115</v>
      </c>
      <c r="H124" s="423"/>
      <c r="I124" s="423">
        <f ca="1">IF(LEN('10'!B130)&gt;0,'10'!L130,"")</f>
        <v>0</v>
      </c>
      <c r="J124" s="424"/>
    </row>
    <row r="125" spans="7:10" ht="23.25" customHeight="1" x14ac:dyDescent="0.25">
      <c r="G125" s="422" t="str">
        <f>+IF(LEN('OSNOVNA PLAČA'!B125)&gt;0,'OSNOVNA PLAČA'!B125,"")</f>
        <v>A116</v>
      </c>
      <c r="H125" s="423"/>
      <c r="I125" s="423">
        <f ca="1">IF(LEN('10'!B131)&gt;0,'10'!L131,"")</f>
        <v>0</v>
      </c>
      <c r="J125" s="424"/>
    </row>
    <row r="126" spans="7:10" ht="23.25" customHeight="1" x14ac:dyDescent="0.25">
      <c r="G126" s="422" t="str">
        <f>+IF(LEN('OSNOVNA PLAČA'!B126)&gt;0,'OSNOVNA PLAČA'!B126,"")</f>
        <v>A117</v>
      </c>
      <c r="H126" s="423"/>
      <c r="I126" s="423">
        <f ca="1">IF(LEN('10'!B132)&gt;0,'10'!L132,"")</f>
        <v>0</v>
      </c>
      <c r="J126" s="424"/>
    </row>
    <row r="127" spans="7:10" ht="23.25" customHeight="1" x14ac:dyDescent="0.25">
      <c r="G127" s="422" t="str">
        <f>+IF(LEN('OSNOVNA PLAČA'!B127)&gt;0,'OSNOVNA PLAČA'!B127,"")</f>
        <v>A118</v>
      </c>
      <c r="H127" s="423"/>
      <c r="I127" s="423">
        <f ca="1">IF(LEN('10'!B133)&gt;0,'10'!L133,"")</f>
        <v>0</v>
      </c>
      <c r="J127" s="424"/>
    </row>
    <row r="128" spans="7:10" ht="23.25" customHeight="1" x14ac:dyDescent="0.25">
      <c r="G128" s="422" t="str">
        <f>+IF(LEN('OSNOVNA PLAČA'!B128)&gt;0,'OSNOVNA PLAČA'!B128,"")</f>
        <v>A119</v>
      </c>
      <c r="H128" s="423"/>
      <c r="I128" s="423">
        <f ca="1">IF(LEN('10'!B134)&gt;0,'10'!L134,"")</f>
        <v>0</v>
      </c>
      <c r="J128" s="424"/>
    </row>
    <row r="129" spans="7:10" ht="23.25" customHeight="1" x14ac:dyDescent="0.25">
      <c r="G129" s="422" t="str">
        <f>+IF(LEN('OSNOVNA PLAČA'!B129)&gt;0,'OSNOVNA PLAČA'!B129,"")</f>
        <v>A120</v>
      </c>
      <c r="H129" s="423"/>
      <c r="I129" s="423">
        <f ca="1">IF(LEN('10'!B135)&gt;0,'10'!L135,"")</f>
        <v>0</v>
      </c>
      <c r="J129" s="424"/>
    </row>
    <row r="130" spans="7:10" ht="23.25" customHeight="1" x14ac:dyDescent="0.25">
      <c r="G130" s="422" t="str">
        <f>+IF(LEN('OSNOVNA PLAČA'!B130)&gt;0,'OSNOVNA PLAČA'!B130,"")</f>
        <v>A121</v>
      </c>
      <c r="H130" s="423"/>
      <c r="I130" s="423">
        <f ca="1">IF(LEN('10'!B136)&gt;0,'10'!L136,"")</f>
        <v>0</v>
      </c>
      <c r="J130" s="424"/>
    </row>
    <row r="131" spans="7:10" ht="23.25" customHeight="1" x14ac:dyDescent="0.25">
      <c r="G131" s="422" t="str">
        <f>+IF(LEN('OSNOVNA PLAČA'!B131)&gt;0,'OSNOVNA PLAČA'!B131,"")</f>
        <v>A122</v>
      </c>
      <c r="H131" s="423"/>
      <c r="I131" s="423">
        <f ca="1">IF(LEN('10'!B137)&gt;0,'10'!L137,"")</f>
        <v>0</v>
      </c>
      <c r="J131" s="424"/>
    </row>
    <row r="132" spans="7:10" ht="23.25" customHeight="1" x14ac:dyDescent="0.25">
      <c r="G132" s="422" t="str">
        <f>+IF(LEN('OSNOVNA PLAČA'!B132)&gt;0,'OSNOVNA PLAČA'!B132,"")</f>
        <v>A123</v>
      </c>
      <c r="H132" s="423"/>
      <c r="I132" s="423">
        <f ca="1">IF(LEN('10'!B138)&gt;0,'10'!L138,"")</f>
        <v>0</v>
      </c>
      <c r="J132" s="424"/>
    </row>
    <row r="133" spans="7:10" ht="23.25" customHeight="1" x14ac:dyDescent="0.25">
      <c r="G133" s="422" t="str">
        <f>+IF(LEN('OSNOVNA PLAČA'!B133)&gt;0,'OSNOVNA PLAČA'!B133,"")</f>
        <v>A124</v>
      </c>
      <c r="H133" s="423"/>
      <c r="I133" s="423">
        <f ca="1">IF(LEN('10'!B139)&gt;0,'10'!L139,"")</f>
        <v>0</v>
      </c>
      <c r="J133" s="424"/>
    </row>
    <row r="134" spans="7:10" ht="23.25" customHeight="1" x14ac:dyDescent="0.25">
      <c r="G134" s="422" t="str">
        <f>+IF(LEN('OSNOVNA PLAČA'!B134)&gt;0,'OSNOVNA PLAČA'!B134,"")</f>
        <v>A125</v>
      </c>
      <c r="H134" s="423"/>
      <c r="I134" s="423">
        <f ca="1">IF(LEN('10'!B140)&gt;0,'10'!L140,"")</f>
        <v>0</v>
      </c>
      <c r="J134" s="424"/>
    </row>
    <row r="135" spans="7:10" ht="23.25" customHeight="1" x14ac:dyDescent="0.25">
      <c r="G135" s="422" t="str">
        <f>+IF(LEN('OSNOVNA PLAČA'!B135)&gt;0,'OSNOVNA PLAČA'!B135,"")</f>
        <v>A126</v>
      </c>
      <c r="H135" s="423"/>
      <c r="I135" s="423">
        <f ca="1">IF(LEN('10'!B141)&gt;0,'10'!L141,"")</f>
        <v>0</v>
      </c>
      <c r="J135" s="424"/>
    </row>
    <row r="136" spans="7:10" ht="23.25" customHeight="1" x14ac:dyDescent="0.25">
      <c r="G136" s="422" t="str">
        <f>+IF(LEN('OSNOVNA PLAČA'!B136)&gt;0,'OSNOVNA PLAČA'!B136,"")</f>
        <v>A127</v>
      </c>
      <c r="H136" s="423"/>
      <c r="I136" s="423">
        <f ca="1">IF(LEN('10'!B142)&gt;0,'10'!L142,"")</f>
        <v>0</v>
      </c>
      <c r="J136" s="424"/>
    </row>
    <row r="137" spans="7:10" ht="23.25" customHeight="1" x14ac:dyDescent="0.25">
      <c r="G137" s="422" t="str">
        <f>+IF(LEN('OSNOVNA PLAČA'!B137)&gt;0,'OSNOVNA PLAČA'!B137,"")</f>
        <v>A128</v>
      </c>
      <c r="H137" s="423"/>
      <c r="I137" s="423">
        <f ca="1">IF(LEN('10'!B143)&gt;0,'10'!L143,"")</f>
        <v>0</v>
      </c>
      <c r="J137" s="424"/>
    </row>
    <row r="138" spans="7:10" ht="23.25" customHeight="1" x14ac:dyDescent="0.25">
      <c r="G138" s="422" t="str">
        <f>+IF(LEN('OSNOVNA PLAČA'!B138)&gt;0,'OSNOVNA PLAČA'!B138,"")</f>
        <v>A129</v>
      </c>
      <c r="H138" s="423"/>
      <c r="I138" s="423">
        <f ca="1">IF(LEN('10'!B144)&gt;0,'10'!L144,"")</f>
        <v>0</v>
      </c>
      <c r="J138" s="424"/>
    </row>
    <row r="139" spans="7:10" ht="23.25" customHeight="1" x14ac:dyDescent="0.25">
      <c r="G139" s="422" t="str">
        <f>+IF(LEN('OSNOVNA PLAČA'!B139)&gt;0,'OSNOVNA PLAČA'!B139,"")</f>
        <v>A130</v>
      </c>
      <c r="H139" s="423"/>
      <c r="I139" s="423">
        <f ca="1">IF(LEN('10'!B145)&gt;0,'10'!L145,"")</f>
        <v>0</v>
      </c>
      <c r="J139" s="424"/>
    </row>
    <row r="140" spans="7:10" ht="23.25" customHeight="1" x14ac:dyDescent="0.25">
      <c r="G140" s="422" t="str">
        <f>+IF(LEN('OSNOVNA PLAČA'!B140)&gt;0,'OSNOVNA PLAČA'!B140,"")</f>
        <v>A131</v>
      </c>
      <c r="H140" s="423"/>
      <c r="I140" s="423">
        <f ca="1">IF(LEN('10'!B146)&gt;0,'10'!L146,"")</f>
        <v>0</v>
      </c>
      <c r="J140" s="424"/>
    </row>
    <row r="141" spans="7:10" ht="23.25" customHeight="1" x14ac:dyDescent="0.25">
      <c r="G141" s="422" t="str">
        <f>+IF(LEN('OSNOVNA PLAČA'!B141)&gt;0,'OSNOVNA PLAČA'!B141,"")</f>
        <v>A132</v>
      </c>
      <c r="H141" s="423"/>
      <c r="I141" s="423">
        <f ca="1">IF(LEN('10'!B147)&gt;0,'10'!L147,"")</f>
        <v>0</v>
      </c>
      <c r="J141" s="424"/>
    </row>
    <row r="142" spans="7:10" ht="23.25" customHeight="1" x14ac:dyDescent="0.25">
      <c r="G142" s="422" t="str">
        <f>+IF(LEN('OSNOVNA PLAČA'!B142)&gt;0,'OSNOVNA PLAČA'!B142,"")</f>
        <v>A133</v>
      </c>
      <c r="H142" s="423"/>
      <c r="I142" s="423">
        <f ca="1">IF(LEN('10'!B148)&gt;0,'10'!L148,"")</f>
        <v>0</v>
      </c>
      <c r="J142" s="424"/>
    </row>
    <row r="143" spans="7:10" ht="23.25" customHeight="1" x14ac:dyDescent="0.25">
      <c r="G143" s="422" t="str">
        <f>+IF(LEN('OSNOVNA PLAČA'!B143)&gt;0,'OSNOVNA PLAČA'!B143,"")</f>
        <v>A134</v>
      </c>
      <c r="H143" s="423"/>
      <c r="I143" s="423">
        <f ca="1">IF(LEN('10'!B149)&gt;0,'10'!L149,"")</f>
        <v>0</v>
      </c>
      <c r="J143" s="424"/>
    </row>
    <row r="144" spans="7:10" ht="23.25" customHeight="1" x14ac:dyDescent="0.25">
      <c r="G144" s="422" t="str">
        <f>+IF(LEN('OSNOVNA PLAČA'!B144)&gt;0,'OSNOVNA PLAČA'!B144,"")</f>
        <v>A135</v>
      </c>
      <c r="H144" s="423"/>
      <c r="I144" s="423">
        <f ca="1">IF(LEN('10'!B150)&gt;0,'10'!L150,"")</f>
        <v>0</v>
      </c>
      <c r="J144" s="424"/>
    </row>
    <row r="145" spans="7:10" ht="23.25" customHeight="1" x14ac:dyDescent="0.25">
      <c r="G145" s="422" t="str">
        <f>+IF(LEN('OSNOVNA PLAČA'!B145)&gt;0,'OSNOVNA PLAČA'!B145,"")</f>
        <v>A136</v>
      </c>
      <c r="H145" s="423"/>
      <c r="I145" s="423">
        <f ca="1">IF(LEN('10'!B151)&gt;0,'10'!L151,"")</f>
        <v>0</v>
      </c>
      <c r="J145" s="424"/>
    </row>
    <row r="146" spans="7:10" ht="23.25" customHeight="1" x14ac:dyDescent="0.25">
      <c r="G146" s="422" t="str">
        <f>+IF(LEN('OSNOVNA PLAČA'!B146)&gt;0,'OSNOVNA PLAČA'!B146,"")</f>
        <v>A137</v>
      </c>
      <c r="H146" s="423"/>
      <c r="I146" s="423">
        <f ca="1">IF(LEN('10'!B152)&gt;0,'10'!L152,"")</f>
        <v>0</v>
      </c>
      <c r="J146" s="424"/>
    </row>
    <row r="147" spans="7:10" ht="23.25" customHeight="1" x14ac:dyDescent="0.25">
      <c r="G147" s="422" t="str">
        <f>+IF(LEN('OSNOVNA PLAČA'!B147)&gt;0,'OSNOVNA PLAČA'!B147,"")</f>
        <v>A138</v>
      </c>
      <c r="H147" s="423"/>
      <c r="I147" s="423">
        <f ca="1">IF(LEN('10'!B153)&gt;0,'10'!L153,"")</f>
        <v>0</v>
      </c>
      <c r="J147" s="424"/>
    </row>
    <row r="148" spans="7:10" ht="23.25" customHeight="1" x14ac:dyDescent="0.25">
      <c r="G148" s="422" t="str">
        <f>+IF(LEN('OSNOVNA PLAČA'!B148)&gt;0,'OSNOVNA PLAČA'!B148,"")</f>
        <v>A139</v>
      </c>
      <c r="H148" s="423"/>
      <c r="I148" s="423">
        <f ca="1">IF(LEN('10'!B154)&gt;0,'10'!L154,"")</f>
        <v>0</v>
      </c>
      <c r="J148" s="424"/>
    </row>
    <row r="149" spans="7:10" ht="23.25" customHeight="1" x14ac:dyDescent="0.25">
      <c r="G149" s="422" t="str">
        <f>+IF(LEN('OSNOVNA PLAČA'!B149)&gt;0,'OSNOVNA PLAČA'!B149,"")</f>
        <v>A140</v>
      </c>
      <c r="H149" s="423"/>
      <c r="I149" s="423">
        <f ca="1">IF(LEN('10'!B155)&gt;0,'10'!L155,"")</f>
        <v>0</v>
      </c>
      <c r="J149" s="424"/>
    </row>
    <row r="150" spans="7:10" ht="23.25" customHeight="1" x14ac:dyDescent="0.25">
      <c r="G150" s="422" t="str">
        <f>+IF(LEN('OSNOVNA PLAČA'!B150)&gt;0,'OSNOVNA PLAČA'!B150,"")</f>
        <v>A141</v>
      </c>
      <c r="H150" s="423"/>
      <c r="I150" s="423">
        <f ca="1">IF(LEN('10'!B156)&gt;0,'10'!L156,"")</f>
        <v>0</v>
      </c>
      <c r="J150" s="424"/>
    </row>
    <row r="151" spans="7:10" ht="23.25" customHeight="1" x14ac:dyDescent="0.25">
      <c r="G151" s="422" t="str">
        <f>+IF(LEN('OSNOVNA PLAČA'!B151)&gt;0,'OSNOVNA PLAČA'!B151,"")</f>
        <v>A142</v>
      </c>
      <c r="H151" s="423"/>
      <c r="I151" s="423">
        <f ca="1">IF(LEN('10'!B157)&gt;0,'10'!L157,"")</f>
        <v>0</v>
      </c>
      <c r="J151" s="424"/>
    </row>
    <row r="152" spans="7:10" ht="23.25" customHeight="1" x14ac:dyDescent="0.25">
      <c r="G152" s="422" t="str">
        <f>+IF(LEN('OSNOVNA PLAČA'!B152)&gt;0,'OSNOVNA PLAČA'!B152,"")</f>
        <v>A143</v>
      </c>
      <c r="H152" s="423"/>
      <c r="I152" s="423">
        <f ca="1">IF(LEN('10'!B158)&gt;0,'10'!L158,"")</f>
        <v>0</v>
      </c>
      <c r="J152" s="424"/>
    </row>
    <row r="153" spans="7:10" ht="23.25" customHeight="1" x14ac:dyDescent="0.25">
      <c r="G153" s="422" t="str">
        <f>+IF(LEN('OSNOVNA PLAČA'!B153)&gt;0,'OSNOVNA PLAČA'!B153,"")</f>
        <v>A144</v>
      </c>
      <c r="H153" s="423"/>
      <c r="I153" s="423">
        <f ca="1">IF(LEN('10'!B159)&gt;0,'10'!L159,"")</f>
        <v>0</v>
      </c>
      <c r="J153" s="424"/>
    </row>
    <row r="154" spans="7:10" ht="23.25" customHeight="1" x14ac:dyDescent="0.25">
      <c r="G154" s="422" t="str">
        <f>+IF(LEN('OSNOVNA PLAČA'!B154)&gt;0,'OSNOVNA PLAČA'!B154,"")</f>
        <v>A145</v>
      </c>
      <c r="H154" s="423"/>
      <c r="I154" s="423">
        <f ca="1">IF(LEN('10'!B160)&gt;0,'10'!L160,"")</f>
        <v>0</v>
      </c>
      <c r="J154" s="424"/>
    </row>
    <row r="155" spans="7:10" ht="23.25" customHeight="1" x14ac:dyDescent="0.25">
      <c r="G155" s="422" t="str">
        <f>+IF(LEN('OSNOVNA PLAČA'!B155)&gt;0,'OSNOVNA PLAČA'!B155,"")</f>
        <v>A146</v>
      </c>
      <c r="H155" s="423"/>
      <c r="I155" s="423">
        <f ca="1">IF(LEN('10'!B161)&gt;0,'10'!L161,"")</f>
        <v>0</v>
      </c>
      <c r="J155" s="424"/>
    </row>
    <row r="156" spans="7:10" ht="23.25" customHeight="1" x14ac:dyDescent="0.25">
      <c r="G156" s="422" t="str">
        <f>+IF(LEN('OSNOVNA PLAČA'!B156)&gt;0,'OSNOVNA PLAČA'!B156,"")</f>
        <v>A147</v>
      </c>
      <c r="H156" s="423"/>
      <c r="I156" s="423">
        <f ca="1">IF(LEN('10'!B162)&gt;0,'10'!L162,"")</f>
        <v>0</v>
      </c>
      <c r="J156" s="424"/>
    </row>
    <row r="157" spans="7:10" ht="23.25" customHeight="1" x14ac:dyDescent="0.25">
      <c r="G157" s="422" t="str">
        <f>+IF(LEN('OSNOVNA PLAČA'!B157)&gt;0,'OSNOVNA PLAČA'!B157,"")</f>
        <v>A148</v>
      </c>
      <c r="H157" s="423"/>
      <c r="I157" s="423">
        <f ca="1">IF(LEN('10'!B163)&gt;0,'10'!L163,"")</f>
        <v>0</v>
      </c>
      <c r="J157" s="424"/>
    </row>
    <row r="158" spans="7:10" ht="23.25" customHeight="1" x14ac:dyDescent="0.25">
      <c r="G158" s="422" t="str">
        <f>+IF(LEN('OSNOVNA PLAČA'!B158)&gt;0,'OSNOVNA PLAČA'!B158,"")</f>
        <v>A149</v>
      </c>
      <c r="H158" s="423"/>
      <c r="I158" s="423">
        <f ca="1">IF(LEN('10'!B164)&gt;0,'10'!L164,"")</f>
        <v>0</v>
      </c>
      <c r="J158" s="424"/>
    </row>
    <row r="159" spans="7:10" ht="23.25" customHeight="1" x14ac:dyDescent="0.25">
      <c r="G159" s="422" t="str">
        <f>+IF(LEN('OSNOVNA PLAČA'!B159)&gt;0,'OSNOVNA PLAČA'!B159,"")</f>
        <v>A150</v>
      </c>
      <c r="H159" s="423"/>
      <c r="I159" s="423">
        <f ca="1">IF(LEN('10'!B165)&gt;0,'10'!L165,"")</f>
        <v>0</v>
      </c>
      <c r="J159" s="424"/>
    </row>
    <row r="160" spans="7:10" ht="23.25" customHeight="1" x14ac:dyDescent="0.25">
      <c r="G160" s="422" t="str">
        <f>+IF(LEN('OSNOVNA PLAČA'!B160)&gt;0,'OSNOVNA PLAČA'!B160,"")</f>
        <v>A151</v>
      </c>
      <c r="H160" s="423"/>
      <c r="I160" s="423">
        <f ca="1">IF(LEN('10'!B166)&gt;0,'10'!L166,"")</f>
        <v>0</v>
      </c>
      <c r="J160" s="424"/>
    </row>
    <row r="161" spans="7:10" ht="23.25" customHeight="1" x14ac:dyDescent="0.25">
      <c r="G161" s="422" t="str">
        <f>+IF(LEN('OSNOVNA PLAČA'!B161)&gt;0,'OSNOVNA PLAČA'!B161,"")</f>
        <v>A152</v>
      </c>
      <c r="H161" s="423"/>
      <c r="I161" s="423">
        <f ca="1">IF(LEN('10'!B167)&gt;0,'10'!L167,"")</f>
        <v>0</v>
      </c>
      <c r="J161" s="424"/>
    </row>
    <row r="162" spans="7:10" ht="23.25" customHeight="1" x14ac:dyDescent="0.25">
      <c r="G162" s="422" t="str">
        <f>+IF(LEN('OSNOVNA PLAČA'!B162)&gt;0,'OSNOVNA PLAČA'!B162,"")</f>
        <v>A153</v>
      </c>
      <c r="H162" s="423"/>
      <c r="I162" s="423">
        <f ca="1">IF(LEN('10'!B168)&gt;0,'10'!L168,"")</f>
        <v>0</v>
      </c>
      <c r="J162" s="424"/>
    </row>
    <row r="163" spans="7:10" ht="23.25" customHeight="1" x14ac:dyDescent="0.25">
      <c r="G163" s="422" t="str">
        <f>+IF(LEN('OSNOVNA PLAČA'!B163)&gt;0,'OSNOVNA PLAČA'!B163,"")</f>
        <v>A154</v>
      </c>
      <c r="H163" s="423"/>
      <c r="I163" s="423">
        <f ca="1">IF(LEN('10'!B169)&gt;0,'10'!L169,"")</f>
        <v>0</v>
      </c>
      <c r="J163" s="424"/>
    </row>
    <row r="164" spans="7:10" ht="23.25" customHeight="1" x14ac:dyDescent="0.25">
      <c r="G164" s="422" t="str">
        <f>+IF(LEN('OSNOVNA PLAČA'!B164)&gt;0,'OSNOVNA PLAČA'!B164,"")</f>
        <v>A155</v>
      </c>
      <c r="H164" s="423"/>
      <c r="I164" s="423">
        <f ca="1">IF(LEN('10'!B170)&gt;0,'10'!L170,"")</f>
        <v>0</v>
      </c>
      <c r="J164" s="424"/>
    </row>
    <row r="165" spans="7:10" ht="23.25" customHeight="1" x14ac:dyDescent="0.25">
      <c r="G165" s="422" t="str">
        <f>+IF(LEN('OSNOVNA PLAČA'!B165)&gt;0,'OSNOVNA PLAČA'!B165,"")</f>
        <v>A156</v>
      </c>
      <c r="H165" s="423"/>
      <c r="I165" s="423">
        <f ca="1">IF(LEN('10'!B171)&gt;0,'10'!L171,"")</f>
        <v>0</v>
      </c>
      <c r="J165" s="424"/>
    </row>
    <row r="166" spans="7:10" ht="23.25" customHeight="1" x14ac:dyDescent="0.25">
      <c r="G166" s="422" t="str">
        <f>+IF(LEN('OSNOVNA PLAČA'!B166)&gt;0,'OSNOVNA PLAČA'!B166,"")</f>
        <v>A157</v>
      </c>
      <c r="H166" s="423"/>
      <c r="I166" s="423">
        <f ca="1">IF(LEN('10'!B172)&gt;0,'10'!L172,"")</f>
        <v>0</v>
      </c>
      <c r="J166" s="424"/>
    </row>
    <row r="167" spans="7:10" ht="23.25" customHeight="1" x14ac:dyDescent="0.25">
      <c r="G167" s="422" t="str">
        <f>+IF(LEN('OSNOVNA PLAČA'!B167)&gt;0,'OSNOVNA PLAČA'!B167,"")</f>
        <v>A158</v>
      </c>
      <c r="H167" s="423"/>
      <c r="I167" s="423">
        <f ca="1">IF(LEN('10'!B173)&gt;0,'10'!L173,"")</f>
        <v>0</v>
      </c>
      <c r="J167" s="424"/>
    </row>
    <row r="168" spans="7:10" ht="23.25" customHeight="1" x14ac:dyDescent="0.25">
      <c r="G168" s="422" t="str">
        <f>+IF(LEN('OSNOVNA PLAČA'!B168)&gt;0,'OSNOVNA PLAČA'!B168,"")</f>
        <v>A159</v>
      </c>
      <c r="H168" s="423"/>
      <c r="I168" s="423">
        <f ca="1">IF(LEN('10'!B174)&gt;0,'10'!L174,"")</f>
        <v>0</v>
      </c>
      <c r="J168" s="424"/>
    </row>
    <row r="169" spans="7:10" ht="23.25" customHeight="1" x14ac:dyDescent="0.25">
      <c r="G169" s="422" t="str">
        <f>+IF(LEN('OSNOVNA PLAČA'!B169)&gt;0,'OSNOVNA PLAČA'!B169,"")</f>
        <v>A160</v>
      </c>
      <c r="H169" s="423"/>
      <c r="I169" s="423">
        <f ca="1">IF(LEN('10'!B175)&gt;0,'10'!L175,"")</f>
        <v>0</v>
      </c>
      <c r="J169" s="424"/>
    </row>
    <row r="170" spans="7:10" ht="23.25" customHeight="1" x14ac:dyDescent="0.25">
      <c r="G170" s="422" t="str">
        <f>+IF(LEN('OSNOVNA PLAČA'!B170)&gt;0,'OSNOVNA PLAČA'!B170,"")</f>
        <v>A161</v>
      </c>
      <c r="H170" s="423"/>
      <c r="I170" s="423">
        <f ca="1">IF(LEN('10'!B176)&gt;0,'10'!L176,"")</f>
        <v>0</v>
      </c>
      <c r="J170" s="424"/>
    </row>
    <row r="171" spans="7:10" ht="23.25" customHeight="1" x14ac:dyDescent="0.25">
      <c r="G171" s="422" t="str">
        <f>+IF(LEN('OSNOVNA PLAČA'!B171)&gt;0,'OSNOVNA PLAČA'!B171,"")</f>
        <v>A162</v>
      </c>
      <c r="H171" s="423"/>
      <c r="I171" s="423">
        <f ca="1">IF(LEN('10'!B177)&gt;0,'10'!L177,"")</f>
        <v>0</v>
      </c>
      <c r="J171" s="424"/>
    </row>
    <row r="172" spans="7:10" ht="23.25" customHeight="1" x14ac:dyDescent="0.25">
      <c r="G172" s="422" t="str">
        <f>+IF(LEN('OSNOVNA PLAČA'!B172)&gt;0,'OSNOVNA PLAČA'!B172,"")</f>
        <v>A163</v>
      </c>
      <c r="H172" s="423"/>
      <c r="I172" s="423">
        <f ca="1">IF(LEN('10'!B178)&gt;0,'10'!L178,"")</f>
        <v>0</v>
      </c>
      <c r="J172" s="424"/>
    </row>
    <row r="173" spans="7:10" ht="23.25" customHeight="1" x14ac:dyDescent="0.25">
      <c r="G173" s="422" t="str">
        <f>+IF(LEN('OSNOVNA PLAČA'!B173)&gt;0,'OSNOVNA PLAČA'!B173,"")</f>
        <v>A164</v>
      </c>
      <c r="H173" s="423"/>
      <c r="I173" s="423">
        <f ca="1">IF(LEN('10'!B179)&gt;0,'10'!L179,"")</f>
        <v>0</v>
      </c>
      <c r="J173" s="424"/>
    </row>
    <row r="174" spans="7:10" ht="23.25" customHeight="1" x14ac:dyDescent="0.25">
      <c r="G174" s="422" t="str">
        <f>+IF(LEN('OSNOVNA PLAČA'!B174)&gt;0,'OSNOVNA PLAČA'!B174,"")</f>
        <v>A165</v>
      </c>
      <c r="H174" s="423"/>
      <c r="I174" s="423">
        <f ca="1">IF(LEN('10'!B180)&gt;0,'10'!L180,"")</f>
        <v>0</v>
      </c>
      <c r="J174" s="424"/>
    </row>
    <row r="175" spans="7:10" ht="23.25" customHeight="1" x14ac:dyDescent="0.25">
      <c r="G175" s="422" t="str">
        <f>+IF(LEN('OSNOVNA PLAČA'!B175)&gt;0,'OSNOVNA PLAČA'!B175,"")</f>
        <v>A166</v>
      </c>
      <c r="H175" s="423"/>
      <c r="I175" s="423">
        <f ca="1">IF(LEN('10'!B181)&gt;0,'10'!L181,"")</f>
        <v>0</v>
      </c>
      <c r="J175" s="424"/>
    </row>
    <row r="176" spans="7:10" ht="23.25" customHeight="1" x14ac:dyDescent="0.25">
      <c r="G176" s="422" t="str">
        <f>+IF(LEN('OSNOVNA PLAČA'!B176)&gt;0,'OSNOVNA PLAČA'!B176,"")</f>
        <v>A167</v>
      </c>
      <c r="H176" s="423"/>
      <c r="I176" s="423">
        <f ca="1">IF(LEN('10'!B182)&gt;0,'10'!L182,"")</f>
        <v>0</v>
      </c>
      <c r="J176" s="424"/>
    </row>
    <row r="177" spans="7:10" ht="23.25" customHeight="1" x14ac:dyDescent="0.25">
      <c r="G177" s="422" t="str">
        <f>+IF(LEN('OSNOVNA PLAČA'!B177)&gt;0,'OSNOVNA PLAČA'!B177,"")</f>
        <v>A168</v>
      </c>
      <c r="H177" s="423"/>
      <c r="I177" s="423">
        <f ca="1">IF(LEN('10'!B183)&gt;0,'10'!L183,"")</f>
        <v>0</v>
      </c>
      <c r="J177" s="424"/>
    </row>
    <row r="178" spans="7:10" ht="23.25" customHeight="1" x14ac:dyDescent="0.25">
      <c r="G178" s="422" t="str">
        <f>+IF(LEN('OSNOVNA PLAČA'!B178)&gt;0,'OSNOVNA PLAČA'!B178,"")</f>
        <v>A169</v>
      </c>
      <c r="H178" s="423"/>
      <c r="I178" s="423">
        <f ca="1">IF(LEN('10'!B184)&gt;0,'10'!L184,"")</f>
        <v>0</v>
      </c>
      <c r="J178" s="424"/>
    </row>
    <row r="179" spans="7:10" ht="23.25" customHeight="1" x14ac:dyDescent="0.25">
      <c r="G179" s="422" t="str">
        <f>+IF(LEN('OSNOVNA PLAČA'!B179)&gt;0,'OSNOVNA PLAČA'!B179,"")</f>
        <v>A170</v>
      </c>
      <c r="H179" s="423"/>
      <c r="I179" s="423">
        <f ca="1">IF(LEN('10'!B185)&gt;0,'10'!L185,"")</f>
        <v>0</v>
      </c>
      <c r="J179" s="424"/>
    </row>
    <row r="180" spans="7:10" ht="23.25" customHeight="1" x14ac:dyDescent="0.25">
      <c r="G180" s="422" t="str">
        <f>+IF(LEN('OSNOVNA PLAČA'!B180)&gt;0,'OSNOVNA PLAČA'!B180,"")</f>
        <v>A171</v>
      </c>
      <c r="H180" s="423"/>
      <c r="I180" s="423">
        <f ca="1">IF(LEN('10'!B186)&gt;0,'10'!L186,"")</f>
        <v>0</v>
      </c>
      <c r="J180" s="424"/>
    </row>
    <row r="181" spans="7:10" ht="23.25" customHeight="1" x14ac:dyDescent="0.25">
      <c r="G181" s="422" t="str">
        <f>+IF(LEN('OSNOVNA PLAČA'!B181)&gt;0,'OSNOVNA PLAČA'!B181,"")</f>
        <v>A172</v>
      </c>
      <c r="H181" s="423"/>
      <c r="I181" s="423">
        <f ca="1">IF(LEN('10'!B187)&gt;0,'10'!L187,"")</f>
        <v>0</v>
      </c>
      <c r="J181" s="424"/>
    </row>
    <row r="182" spans="7:10" ht="23.25" customHeight="1" x14ac:dyDescent="0.25">
      <c r="G182" s="422" t="str">
        <f>+IF(LEN('OSNOVNA PLAČA'!B182)&gt;0,'OSNOVNA PLAČA'!B182,"")</f>
        <v>A173</v>
      </c>
      <c r="H182" s="423"/>
      <c r="I182" s="423">
        <f ca="1">IF(LEN('10'!B188)&gt;0,'10'!L188,"")</f>
        <v>0</v>
      </c>
      <c r="J182" s="424"/>
    </row>
    <row r="183" spans="7:10" ht="23.25" customHeight="1" x14ac:dyDescent="0.25">
      <c r="G183" s="422" t="str">
        <f>+IF(LEN('OSNOVNA PLAČA'!B183)&gt;0,'OSNOVNA PLAČA'!B183,"")</f>
        <v>A174</v>
      </c>
      <c r="H183" s="423"/>
      <c r="I183" s="423">
        <f ca="1">IF(LEN('10'!B189)&gt;0,'10'!L189,"")</f>
        <v>0</v>
      </c>
      <c r="J183" s="424"/>
    </row>
    <row r="184" spans="7:10" ht="23.25" customHeight="1" x14ac:dyDescent="0.25">
      <c r="G184" s="422" t="str">
        <f>+IF(LEN('OSNOVNA PLAČA'!B184)&gt;0,'OSNOVNA PLAČA'!B184,"")</f>
        <v>A175</v>
      </c>
      <c r="H184" s="423"/>
      <c r="I184" s="423">
        <f ca="1">IF(LEN('10'!B190)&gt;0,'10'!L190,"")</f>
        <v>0</v>
      </c>
      <c r="J184" s="424"/>
    </row>
    <row r="185" spans="7:10" ht="23.25" customHeight="1" x14ac:dyDescent="0.25">
      <c r="G185" s="422" t="str">
        <f>+IF(LEN('OSNOVNA PLAČA'!B185)&gt;0,'OSNOVNA PLAČA'!B185,"")</f>
        <v>A176</v>
      </c>
      <c r="H185" s="423"/>
      <c r="I185" s="423">
        <f ca="1">IF(LEN('10'!B191)&gt;0,'10'!L191,"")</f>
        <v>0</v>
      </c>
      <c r="J185" s="424"/>
    </row>
    <row r="186" spans="7:10" ht="23.25" customHeight="1" x14ac:dyDescent="0.25">
      <c r="G186" s="422" t="str">
        <f>+IF(LEN('OSNOVNA PLAČA'!B186)&gt;0,'OSNOVNA PLAČA'!B186,"")</f>
        <v>A177</v>
      </c>
      <c r="H186" s="423"/>
      <c r="I186" s="423">
        <f ca="1">IF(LEN('10'!B192)&gt;0,'10'!L192,"")</f>
        <v>0</v>
      </c>
      <c r="J186" s="424"/>
    </row>
    <row r="187" spans="7:10" ht="23.25" customHeight="1" x14ac:dyDescent="0.25">
      <c r="G187" s="422" t="str">
        <f>+IF(LEN('OSNOVNA PLAČA'!B187)&gt;0,'OSNOVNA PLAČA'!B187,"")</f>
        <v>A178</v>
      </c>
      <c r="H187" s="423"/>
      <c r="I187" s="423">
        <f ca="1">IF(LEN('10'!B193)&gt;0,'10'!L193,"")</f>
        <v>0</v>
      </c>
      <c r="J187" s="424"/>
    </row>
    <row r="188" spans="7:10" ht="23.25" customHeight="1" x14ac:dyDescent="0.25">
      <c r="G188" s="422" t="str">
        <f>+IF(LEN('OSNOVNA PLAČA'!B188)&gt;0,'OSNOVNA PLAČA'!B188,"")</f>
        <v>A179</v>
      </c>
      <c r="H188" s="423"/>
      <c r="I188" s="423">
        <f ca="1">IF(LEN('10'!B194)&gt;0,'10'!L194,"")</f>
        <v>0</v>
      </c>
      <c r="J188" s="424"/>
    </row>
    <row r="189" spans="7:10" ht="23.25" customHeight="1" x14ac:dyDescent="0.25">
      <c r="G189" s="422" t="str">
        <f>+IF(LEN('OSNOVNA PLAČA'!B189)&gt;0,'OSNOVNA PLAČA'!B189,"")</f>
        <v>A180</v>
      </c>
      <c r="H189" s="423"/>
      <c r="I189" s="423">
        <f ca="1">IF(LEN('10'!B195)&gt;0,'10'!L195,"")</f>
        <v>0</v>
      </c>
      <c r="J189" s="424"/>
    </row>
    <row r="190" spans="7:10" ht="23.25" customHeight="1" x14ac:dyDescent="0.25">
      <c r="G190" s="422" t="str">
        <f>+IF(LEN('OSNOVNA PLAČA'!B190)&gt;0,'OSNOVNA PLAČA'!B190,"")</f>
        <v>A181</v>
      </c>
      <c r="H190" s="423"/>
      <c r="I190" s="423">
        <f ca="1">IF(LEN('10'!B196)&gt;0,'10'!L196,"")</f>
        <v>0</v>
      </c>
      <c r="J190" s="424"/>
    </row>
    <row r="191" spans="7:10" ht="23.25" customHeight="1" x14ac:dyDescent="0.25">
      <c r="G191" s="422" t="str">
        <f>+IF(LEN('OSNOVNA PLAČA'!B191)&gt;0,'OSNOVNA PLAČA'!B191,"")</f>
        <v>A182</v>
      </c>
      <c r="H191" s="423"/>
      <c r="I191" s="423">
        <f ca="1">IF(LEN('10'!B197)&gt;0,'10'!L197,"")</f>
        <v>0</v>
      </c>
      <c r="J191" s="424"/>
    </row>
    <row r="192" spans="7:10" ht="23.25" customHeight="1" x14ac:dyDescent="0.25">
      <c r="G192" s="422" t="str">
        <f>+IF(LEN('OSNOVNA PLAČA'!B192)&gt;0,'OSNOVNA PLAČA'!B192,"")</f>
        <v>A183</v>
      </c>
      <c r="H192" s="423"/>
      <c r="I192" s="423">
        <f ca="1">IF(LEN('10'!B198)&gt;0,'10'!L198,"")</f>
        <v>0</v>
      </c>
      <c r="J192" s="424"/>
    </row>
    <row r="193" spans="7:10" ht="23.25" customHeight="1" x14ac:dyDescent="0.25">
      <c r="G193" s="422" t="str">
        <f>+IF(LEN('OSNOVNA PLAČA'!B193)&gt;0,'OSNOVNA PLAČA'!B193,"")</f>
        <v>A184</v>
      </c>
      <c r="H193" s="423"/>
      <c r="I193" s="423">
        <f ca="1">IF(LEN('10'!B199)&gt;0,'10'!L199,"")</f>
        <v>0</v>
      </c>
      <c r="J193" s="424"/>
    </row>
    <row r="194" spans="7:10" ht="23.25" customHeight="1" x14ac:dyDescent="0.25">
      <c r="G194" s="422" t="str">
        <f>+IF(LEN('OSNOVNA PLAČA'!B194)&gt;0,'OSNOVNA PLAČA'!B194,"")</f>
        <v>A185</v>
      </c>
      <c r="H194" s="423"/>
      <c r="I194" s="423">
        <f ca="1">IF(LEN('10'!B200)&gt;0,'10'!L200,"")</f>
        <v>0</v>
      </c>
      <c r="J194" s="424"/>
    </row>
    <row r="195" spans="7:10" ht="23.25" customHeight="1" x14ac:dyDescent="0.25">
      <c r="G195" s="422" t="str">
        <f>+IF(LEN('OSNOVNA PLAČA'!B195)&gt;0,'OSNOVNA PLAČA'!B195,"")</f>
        <v>A186</v>
      </c>
      <c r="H195" s="423"/>
      <c r="I195" s="423">
        <f ca="1">IF(LEN('10'!B201)&gt;0,'10'!L201,"")</f>
        <v>0</v>
      </c>
      <c r="J195" s="424"/>
    </row>
    <row r="196" spans="7:10" ht="23.25" customHeight="1" x14ac:dyDescent="0.25">
      <c r="G196" s="422" t="str">
        <f>+IF(LEN('OSNOVNA PLAČA'!B196)&gt;0,'OSNOVNA PLAČA'!B196,"")</f>
        <v>A187</v>
      </c>
      <c r="H196" s="423"/>
      <c r="I196" s="423">
        <f ca="1">IF(LEN('10'!B202)&gt;0,'10'!L202,"")</f>
        <v>0</v>
      </c>
      <c r="J196" s="424"/>
    </row>
    <row r="197" spans="7:10" ht="23.25" customHeight="1" x14ac:dyDescent="0.25">
      <c r="G197" s="422" t="str">
        <f>+IF(LEN('OSNOVNA PLAČA'!B197)&gt;0,'OSNOVNA PLAČA'!B197,"")</f>
        <v>A188</v>
      </c>
      <c r="H197" s="423"/>
      <c r="I197" s="423">
        <f ca="1">IF(LEN('10'!B203)&gt;0,'10'!L203,"")</f>
        <v>0</v>
      </c>
      <c r="J197" s="424"/>
    </row>
    <row r="198" spans="7:10" ht="23.25" customHeight="1" x14ac:dyDescent="0.25">
      <c r="G198" s="422" t="str">
        <f>+IF(LEN('OSNOVNA PLAČA'!B198)&gt;0,'OSNOVNA PLAČA'!B198,"")</f>
        <v>A189</v>
      </c>
      <c r="H198" s="423"/>
      <c r="I198" s="423">
        <f ca="1">IF(LEN('10'!B204)&gt;0,'10'!L204,"")</f>
        <v>0</v>
      </c>
      <c r="J198" s="424"/>
    </row>
    <row r="199" spans="7:10" ht="23.25" customHeight="1" x14ac:dyDescent="0.25">
      <c r="G199" s="422" t="str">
        <f>+IF(LEN('OSNOVNA PLAČA'!B199)&gt;0,'OSNOVNA PLAČA'!B199,"")</f>
        <v>A190</v>
      </c>
      <c r="H199" s="423"/>
      <c r="I199" s="423">
        <f ca="1">IF(LEN('10'!B205)&gt;0,'10'!L205,"")</f>
        <v>0</v>
      </c>
      <c r="J199" s="424"/>
    </row>
    <row r="200" spans="7:10" ht="23.25" customHeight="1" x14ac:dyDescent="0.25">
      <c r="G200" s="422" t="str">
        <f>+IF(LEN('OSNOVNA PLAČA'!B200)&gt;0,'OSNOVNA PLAČA'!B200,"")</f>
        <v>A191</v>
      </c>
      <c r="H200" s="423"/>
      <c r="I200" s="423">
        <f ca="1">IF(LEN('10'!B206)&gt;0,'10'!L206,"")</f>
        <v>0</v>
      </c>
      <c r="J200" s="424"/>
    </row>
    <row r="201" spans="7:10" ht="23.25" customHeight="1" x14ac:dyDescent="0.25">
      <c r="G201" s="422" t="str">
        <f>+IF(LEN('OSNOVNA PLAČA'!B201)&gt;0,'OSNOVNA PLAČA'!B201,"")</f>
        <v>A192</v>
      </c>
      <c r="H201" s="423"/>
      <c r="I201" s="423">
        <f ca="1">IF(LEN('10'!B207)&gt;0,'10'!L207,"")</f>
        <v>0</v>
      </c>
      <c r="J201" s="424"/>
    </row>
    <row r="202" spans="7:10" ht="23.25" customHeight="1" x14ac:dyDescent="0.25">
      <c r="G202" s="422" t="str">
        <f>+IF(LEN('OSNOVNA PLAČA'!B202)&gt;0,'OSNOVNA PLAČA'!B202,"")</f>
        <v>A193</v>
      </c>
      <c r="H202" s="423"/>
      <c r="I202" s="423">
        <f ca="1">IF(LEN('10'!B208)&gt;0,'10'!L208,"")</f>
        <v>0</v>
      </c>
      <c r="J202" s="424"/>
    </row>
    <row r="203" spans="7:10" ht="23.25" customHeight="1" x14ac:dyDescent="0.25">
      <c r="G203" s="422" t="str">
        <f>+IF(LEN('OSNOVNA PLAČA'!B203)&gt;0,'OSNOVNA PLAČA'!B203,"")</f>
        <v>A194</v>
      </c>
      <c r="H203" s="423"/>
      <c r="I203" s="423">
        <f ca="1">IF(LEN('10'!B209)&gt;0,'10'!L209,"")</f>
        <v>0</v>
      </c>
      <c r="J203" s="424"/>
    </row>
    <row r="204" spans="7:10" ht="23.25" customHeight="1" x14ac:dyDescent="0.25">
      <c r="G204" s="422" t="str">
        <f>+IF(LEN('OSNOVNA PLAČA'!B204)&gt;0,'OSNOVNA PLAČA'!B204,"")</f>
        <v>A195</v>
      </c>
      <c r="H204" s="423"/>
      <c r="I204" s="423">
        <f ca="1">IF(LEN('10'!B210)&gt;0,'10'!L210,"")</f>
        <v>0</v>
      </c>
      <c r="J204" s="424"/>
    </row>
    <row r="205" spans="7:10" ht="23.25" customHeight="1" x14ac:dyDescent="0.25">
      <c r="G205" s="422" t="str">
        <f>+IF(LEN('OSNOVNA PLAČA'!B205)&gt;0,'OSNOVNA PLAČA'!B205,"")</f>
        <v>A196</v>
      </c>
      <c r="H205" s="423"/>
      <c r="I205" s="423">
        <f ca="1">IF(LEN('10'!B211)&gt;0,'10'!L211,"")</f>
        <v>0</v>
      </c>
      <c r="J205" s="424"/>
    </row>
    <row r="206" spans="7:10" ht="23.25" customHeight="1" x14ac:dyDescent="0.25">
      <c r="G206" s="422" t="str">
        <f>+IF(LEN('OSNOVNA PLAČA'!B206)&gt;0,'OSNOVNA PLAČA'!B206,"")</f>
        <v>A197</v>
      </c>
      <c r="H206" s="423"/>
      <c r="I206" s="423">
        <f ca="1">IF(LEN('10'!B212)&gt;0,'10'!L212,"")</f>
        <v>0</v>
      </c>
      <c r="J206" s="424"/>
    </row>
    <row r="207" spans="7:10" ht="23.25" customHeight="1" x14ac:dyDescent="0.25">
      <c r="G207" s="422" t="str">
        <f>+IF(LEN('OSNOVNA PLAČA'!B207)&gt;0,'OSNOVNA PLAČA'!B207,"")</f>
        <v>A198</v>
      </c>
      <c r="H207" s="423"/>
      <c r="I207" s="423">
        <f ca="1">IF(LEN('10'!B213)&gt;0,'10'!L213,"")</f>
        <v>0</v>
      </c>
      <c r="J207" s="424"/>
    </row>
    <row r="208" spans="7:10" ht="23.25" customHeight="1" x14ac:dyDescent="0.25">
      <c r="G208" s="422" t="str">
        <f>+IF(LEN('OSNOVNA PLAČA'!B208)&gt;0,'OSNOVNA PLAČA'!B208,"")</f>
        <v>A199</v>
      </c>
      <c r="H208" s="423"/>
      <c r="I208" s="423">
        <f ca="1">IF(LEN('10'!B214)&gt;0,'10'!L214,"")</f>
        <v>0</v>
      </c>
      <c r="J208" s="424"/>
    </row>
    <row r="209" spans="7:10" ht="23.25" customHeight="1" x14ac:dyDescent="0.25">
      <c r="G209" s="422" t="str">
        <f>+IF(LEN('OSNOVNA PLAČA'!B209)&gt;0,'OSNOVNA PLAČA'!B209,"")</f>
        <v>A200</v>
      </c>
      <c r="H209" s="423"/>
      <c r="I209" s="423">
        <f ca="1">IF(LEN('10'!B215)&gt;0,'10'!L215,"")</f>
        <v>0</v>
      </c>
      <c r="J209" s="424"/>
    </row>
    <row r="210" spans="7:10" ht="23.25" customHeight="1" x14ac:dyDescent="0.25">
      <c r="G210" s="422" t="str">
        <f>+IF(LEN('OSNOVNA PLAČA'!B210)&gt;0,'OSNOVNA PLAČA'!B210,"")</f>
        <v>A201</v>
      </c>
      <c r="H210" s="423"/>
      <c r="I210" s="423">
        <f ca="1">IF(LEN('10'!B216)&gt;0,'10'!L216,"")</f>
        <v>0</v>
      </c>
      <c r="J210" s="424"/>
    </row>
    <row r="211" spans="7:10" ht="23.25" customHeight="1" x14ac:dyDescent="0.25">
      <c r="G211" s="422" t="str">
        <f>+IF(LEN('OSNOVNA PLAČA'!B211)&gt;0,'OSNOVNA PLAČA'!B211,"")</f>
        <v>A202</v>
      </c>
      <c r="H211" s="423"/>
      <c r="I211" s="423">
        <f ca="1">IF(LEN('10'!B217)&gt;0,'10'!L217,"")</f>
        <v>0</v>
      </c>
      <c r="J211" s="424"/>
    </row>
    <row r="212" spans="7:10" ht="23.25" customHeight="1" x14ac:dyDescent="0.25">
      <c r="G212" s="422" t="str">
        <f>+IF(LEN('OSNOVNA PLAČA'!B212)&gt;0,'OSNOVNA PLAČA'!B212,"")</f>
        <v>A203</v>
      </c>
      <c r="H212" s="423"/>
      <c r="I212" s="423">
        <f ca="1">IF(LEN('10'!B218)&gt;0,'10'!L218,"")</f>
        <v>0</v>
      </c>
      <c r="J212" s="424"/>
    </row>
    <row r="213" spans="7:10" ht="23.25" customHeight="1" x14ac:dyDescent="0.25">
      <c r="G213" s="422" t="str">
        <f>+IF(LEN('OSNOVNA PLAČA'!B213)&gt;0,'OSNOVNA PLAČA'!B213,"")</f>
        <v>A204</v>
      </c>
      <c r="H213" s="423"/>
      <c r="I213" s="423">
        <f ca="1">IF(LEN('10'!B219)&gt;0,'10'!L219,"")</f>
        <v>0</v>
      </c>
      <c r="J213" s="424"/>
    </row>
    <row r="214" spans="7:10" ht="23.25" customHeight="1" x14ac:dyDescent="0.25">
      <c r="G214" s="422" t="str">
        <f>+IF(LEN('OSNOVNA PLAČA'!B214)&gt;0,'OSNOVNA PLAČA'!B214,"")</f>
        <v>A205</v>
      </c>
      <c r="H214" s="423"/>
      <c r="I214" s="423">
        <f ca="1">IF(LEN('10'!B220)&gt;0,'10'!L220,"")</f>
        <v>0</v>
      </c>
      <c r="J214" s="424"/>
    </row>
    <row r="215" spans="7:10" ht="23.25" customHeight="1" x14ac:dyDescent="0.25">
      <c r="G215" s="422" t="str">
        <f>+IF(LEN('OSNOVNA PLAČA'!B215)&gt;0,'OSNOVNA PLAČA'!B215,"")</f>
        <v>A206</v>
      </c>
      <c r="H215" s="423"/>
      <c r="I215" s="423">
        <f ca="1">IF(LEN('10'!B221)&gt;0,'10'!L221,"")</f>
        <v>0</v>
      </c>
      <c r="J215" s="424"/>
    </row>
    <row r="216" spans="7:10" ht="23.25" customHeight="1" x14ac:dyDescent="0.25">
      <c r="G216" s="422" t="str">
        <f>+IF(LEN('OSNOVNA PLAČA'!B216)&gt;0,'OSNOVNA PLAČA'!B216,"")</f>
        <v>A207</v>
      </c>
      <c r="H216" s="423"/>
      <c r="I216" s="423">
        <f ca="1">IF(LEN('10'!B222)&gt;0,'10'!L222,"")</f>
        <v>0</v>
      </c>
      <c r="J216" s="424"/>
    </row>
    <row r="217" spans="7:10" ht="23.25" customHeight="1" x14ac:dyDescent="0.25">
      <c r="G217" s="422" t="str">
        <f>+IF(LEN('OSNOVNA PLAČA'!B217)&gt;0,'OSNOVNA PLAČA'!B217,"")</f>
        <v>A208</v>
      </c>
      <c r="H217" s="423"/>
      <c r="I217" s="423">
        <f ca="1">IF(LEN('10'!B223)&gt;0,'10'!L223,"")</f>
        <v>0</v>
      </c>
      <c r="J217" s="424"/>
    </row>
    <row r="218" spans="7:10" ht="23.25" customHeight="1" x14ac:dyDescent="0.25">
      <c r="G218" s="422" t="str">
        <f>+IF(LEN('OSNOVNA PLAČA'!B218)&gt;0,'OSNOVNA PLAČA'!B218,"")</f>
        <v>A209</v>
      </c>
      <c r="H218" s="423"/>
      <c r="I218" s="423">
        <f ca="1">IF(LEN('10'!B224)&gt;0,'10'!L224,"")</f>
        <v>0</v>
      </c>
      <c r="J218" s="424"/>
    </row>
    <row r="219" spans="7:10" ht="23.25" customHeight="1" x14ac:dyDescent="0.25">
      <c r="G219" s="422" t="str">
        <f>+IF(LEN('OSNOVNA PLAČA'!B219)&gt;0,'OSNOVNA PLAČA'!B219,"")</f>
        <v>A210</v>
      </c>
      <c r="H219" s="423"/>
      <c r="I219" s="423">
        <f ca="1">IF(LEN('10'!B225)&gt;0,'10'!L225,"")</f>
        <v>0</v>
      </c>
      <c r="J219" s="424"/>
    </row>
    <row r="220" spans="7:10" ht="23.25" customHeight="1" x14ac:dyDescent="0.25">
      <c r="G220" s="422" t="str">
        <f>+IF(LEN('OSNOVNA PLAČA'!B220)&gt;0,'OSNOVNA PLAČA'!B220,"")</f>
        <v>A211</v>
      </c>
      <c r="H220" s="423"/>
      <c r="I220" s="423">
        <f ca="1">IF(LEN('10'!B226)&gt;0,'10'!L226,"")</f>
        <v>0</v>
      </c>
      <c r="J220" s="424"/>
    </row>
    <row r="221" spans="7:10" ht="23.25" customHeight="1" x14ac:dyDescent="0.25">
      <c r="G221" s="422" t="str">
        <f>+IF(LEN('OSNOVNA PLAČA'!B221)&gt;0,'OSNOVNA PLAČA'!B221,"")</f>
        <v>A212</v>
      </c>
      <c r="H221" s="423"/>
      <c r="I221" s="423">
        <f ca="1">IF(LEN('10'!B227)&gt;0,'10'!L227,"")</f>
        <v>0</v>
      </c>
      <c r="J221" s="424"/>
    </row>
    <row r="222" spans="7:10" ht="23.25" customHeight="1" x14ac:dyDescent="0.25">
      <c r="G222" s="422" t="str">
        <f>+IF(LEN('OSNOVNA PLAČA'!B222)&gt;0,'OSNOVNA PLAČA'!B222,"")</f>
        <v>A213</v>
      </c>
      <c r="H222" s="423"/>
      <c r="I222" s="423">
        <f ca="1">IF(LEN('10'!B228)&gt;0,'10'!L228,"")</f>
        <v>0</v>
      </c>
      <c r="J222" s="424"/>
    </row>
    <row r="223" spans="7:10" ht="23.25" customHeight="1" x14ac:dyDescent="0.25">
      <c r="G223" s="422" t="str">
        <f>+IF(LEN('OSNOVNA PLAČA'!B223)&gt;0,'OSNOVNA PLAČA'!B223,"")</f>
        <v>A214</v>
      </c>
      <c r="H223" s="423"/>
      <c r="I223" s="423">
        <f ca="1">IF(LEN('10'!B229)&gt;0,'10'!L229,"")</f>
        <v>0</v>
      </c>
      <c r="J223" s="424"/>
    </row>
    <row r="224" spans="7:10" ht="23.25" customHeight="1" x14ac:dyDescent="0.25">
      <c r="G224" s="422" t="str">
        <f>+IF(LEN('OSNOVNA PLAČA'!B224)&gt;0,'OSNOVNA PLAČA'!B224,"")</f>
        <v>A215</v>
      </c>
      <c r="H224" s="423"/>
      <c r="I224" s="423">
        <f ca="1">IF(LEN('10'!B230)&gt;0,'10'!L230,"")</f>
        <v>0</v>
      </c>
      <c r="J224" s="424"/>
    </row>
    <row r="225" spans="7:10" ht="23.25" customHeight="1" x14ac:dyDescent="0.25">
      <c r="G225" s="422" t="str">
        <f>+IF(LEN('OSNOVNA PLAČA'!B225)&gt;0,'OSNOVNA PLAČA'!B225,"")</f>
        <v>A216</v>
      </c>
      <c r="H225" s="423"/>
      <c r="I225" s="423">
        <f ca="1">IF(LEN('10'!B231)&gt;0,'10'!L231,"")</f>
        <v>0</v>
      </c>
      <c r="J225" s="424"/>
    </row>
    <row r="226" spans="7:10" ht="23.25" customHeight="1" x14ac:dyDescent="0.25">
      <c r="G226" s="422" t="str">
        <f>+IF(LEN('OSNOVNA PLAČA'!B226)&gt;0,'OSNOVNA PLAČA'!B226,"")</f>
        <v>A217</v>
      </c>
      <c r="H226" s="423"/>
      <c r="I226" s="423">
        <f ca="1">IF(LEN('10'!B232)&gt;0,'10'!L232,"")</f>
        <v>0</v>
      </c>
      <c r="J226" s="424"/>
    </row>
    <row r="227" spans="7:10" ht="23.25" customHeight="1" x14ac:dyDescent="0.25">
      <c r="G227" s="422" t="str">
        <f>+IF(LEN('OSNOVNA PLAČA'!B227)&gt;0,'OSNOVNA PLAČA'!B227,"")</f>
        <v>A218</v>
      </c>
      <c r="H227" s="423"/>
      <c r="I227" s="423">
        <f ca="1">IF(LEN('10'!B233)&gt;0,'10'!L233,"")</f>
        <v>0</v>
      </c>
      <c r="J227" s="424"/>
    </row>
    <row r="228" spans="7:10" ht="23.25" customHeight="1" x14ac:dyDescent="0.25">
      <c r="G228" s="422" t="str">
        <f>+IF(LEN('OSNOVNA PLAČA'!B228)&gt;0,'OSNOVNA PLAČA'!B228,"")</f>
        <v>A219</v>
      </c>
      <c r="H228" s="423"/>
      <c r="I228" s="423">
        <f ca="1">IF(LEN('10'!B234)&gt;0,'10'!L234,"")</f>
        <v>0</v>
      </c>
      <c r="J228" s="424"/>
    </row>
    <row r="229" spans="7:10" ht="23.25" customHeight="1" x14ac:dyDescent="0.25">
      <c r="G229" s="422" t="str">
        <f>+IF(LEN('OSNOVNA PLAČA'!B229)&gt;0,'OSNOVNA PLAČA'!B229,"")</f>
        <v>A220</v>
      </c>
      <c r="H229" s="423"/>
      <c r="I229" s="423">
        <f ca="1">IF(LEN('10'!B235)&gt;0,'10'!L235,"")</f>
        <v>0</v>
      </c>
      <c r="J229" s="424"/>
    </row>
    <row r="230" spans="7:10" ht="23.25" customHeight="1" x14ac:dyDescent="0.25">
      <c r="G230" s="422" t="str">
        <f>+IF(LEN('OSNOVNA PLAČA'!B230)&gt;0,'OSNOVNA PLAČA'!B230,"")</f>
        <v>A221</v>
      </c>
      <c r="H230" s="423"/>
      <c r="I230" s="423">
        <f ca="1">IF(LEN('10'!B236)&gt;0,'10'!L236,"")</f>
        <v>0</v>
      </c>
      <c r="J230" s="424"/>
    </row>
    <row r="231" spans="7:10" ht="23.25" customHeight="1" x14ac:dyDescent="0.25">
      <c r="G231" s="422" t="str">
        <f>+IF(LEN('OSNOVNA PLAČA'!B231)&gt;0,'OSNOVNA PLAČA'!B231,"")</f>
        <v>A222</v>
      </c>
      <c r="H231" s="423"/>
      <c r="I231" s="423">
        <f ca="1">IF(LEN('10'!B237)&gt;0,'10'!L237,"")</f>
        <v>0</v>
      </c>
      <c r="J231" s="424"/>
    </row>
    <row r="232" spans="7:10" ht="23.25" customHeight="1" x14ac:dyDescent="0.25">
      <c r="G232" s="422" t="str">
        <f>+IF(LEN('OSNOVNA PLAČA'!B232)&gt;0,'OSNOVNA PLAČA'!B232,"")</f>
        <v>A223</v>
      </c>
      <c r="H232" s="423"/>
      <c r="I232" s="423">
        <f ca="1">IF(LEN('10'!B238)&gt;0,'10'!L238,"")</f>
        <v>0</v>
      </c>
      <c r="J232" s="424"/>
    </row>
    <row r="233" spans="7:10" ht="23.25" customHeight="1" x14ac:dyDescent="0.25">
      <c r="G233" s="422" t="str">
        <f>+IF(LEN('OSNOVNA PLAČA'!B233)&gt;0,'OSNOVNA PLAČA'!B233,"")</f>
        <v>A224</v>
      </c>
      <c r="H233" s="423"/>
      <c r="I233" s="423">
        <f ca="1">IF(LEN('10'!B239)&gt;0,'10'!L239,"")</f>
        <v>0</v>
      </c>
      <c r="J233" s="424"/>
    </row>
    <row r="234" spans="7:10" ht="23.25" customHeight="1" x14ac:dyDescent="0.25">
      <c r="G234" s="422" t="str">
        <f>+IF(LEN('OSNOVNA PLAČA'!B234)&gt;0,'OSNOVNA PLAČA'!B234,"")</f>
        <v>A225</v>
      </c>
      <c r="H234" s="423"/>
      <c r="I234" s="423">
        <f ca="1">IF(LEN('10'!B240)&gt;0,'10'!L240,"")</f>
        <v>0</v>
      </c>
      <c r="J234" s="424"/>
    </row>
    <row r="235" spans="7:10" ht="23.25" customHeight="1" x14ac:dyDescent="0.25">
      <c r="G235" s="422" t="str">
        <f>+IF(LEN('OSNOVNA PLAČA'!B235)&gt;0,'OSNOVNA PLAČA'!B235,"")</f>
        <v>A226</v>
      </c>
      <c r="H235" s="423"/>
      <c r="I235" s="423">
        <f ca="1">IF(LEN('10'!B241)&gt;0,'10'!L241,"")</f>
        <v>0</v>
      </c>
      <c r="J235" s="424"/>
    </row>
    <row r="236" spans="7:10" ht="23.25" customHeight="1" x14ac:dyDescent="0.25">
      <c r="G236" s="422" t="str">
        <f>+IF(LEN('OSNOVNA PLAČA'!B236)&gt;0,'OSNOVNA PLAČA'!B236,"")</f>
        <v>A227</v>
      </c>
      <c r="H236" s="423"/>
      <c r="I236" s="423">
        <f ca="1">IF(LEN('10'!B242)&gt;0,'10'!L242,"")</f>
        <v>0</v>
      </c>
      <c r="J236" s="424"/>
    </row>
    <row r="237" spans="7:10" ht="23.25" customHeight="1" x14ac:dyDescent="0.25">
      <c r="G237" s="422" t="str">
        <f>+IF(LEN('OSNOVNA PLAČA'!B237)&gt;0,'OSNOVNA PLAČA'!B237,"")</f>
        <v>A228</v>
      </c>
      <c r="H237" s="423"/>
      <c r="I237" s="423">
        <f ca="1">IF(LEN('10'!B243)&gt;0,'10'!L243,"")</f>
        <v>0</v>
      </c>
      <c r="J237" s="424"/>
    </row>
    <row r="238" spans="7:10" ht="23.25" customHeight="1" x14ac:dyDescent="0.25">
      <c r="G238" s="422" t="str">
        <f>+IF(LEN('OSNOVNA PLAČA'!B238)&gt;0,'OSNOVNA PLAČA'!B238,"")</f>
        <v>A229</v>
      </c>
      <c r="H238" s="423"/>
      <c r="I238" s="423">
        <f ca="1">IF(LEN('10'!B244)&gt;0,'10'!L244,"")</f>
        <v>0</v>
      </c>
      <c r="J238" s="424"/>
    </row>
    <row r="239" spans="7:10" ht="23.25" customHeight="1" x14ac:dyDescent="0.25">
      <c r="G239" s="422" t="str">
        <f>+IF(LEN('OSNOVNA PLAČA'!B239)&gt;0,'OSNOVNA PLAČA'!B239,"")</f>
        <v>A230</v>
      </c>
      <c r="H239" s="423"/>
      <c r="I239" s="423">
        <f ca="1">IF(LEN('10'!B245)&gt;0,'10'!L245,"")</f>
        <v>0</v>
      </c>
      <c r="J239" s="424"/>
    </row>
    <row r="240" spans="7:10" ht="23.25" customHeight="1" x14ac:dyDescent="0.25">
      <c r="G240" s="422" t="str">
        <f>+IF(LEN('OSNOVNA PLAČA'!B240)&gt;0,'OSNOVNA PLAČA'!B240,"")</f>
        <v>A231</v>
      </c>
      <c r="H240" s="423"/>
      <c r="I240" s="423">
        <f ca="1">IF(LEN('10'!B246)&gt;0,'10'!L246,"")</f>
        <v>0</v>
      </c>
      <c r="J240" s="424"/>
    </row>
    <row r="241" spans="7:10" ht="23.25" customHeight="1" x14ac:dyDescent="0.25">
      <c r="G241" s="422" t="str">
        <f>+IF(LEN('OSNOVNA PLAČA'!B241)&gt;0,'OSNOVNA PLAČA'!B241,"")</f>
        <v>A232</v>
      </c>
      <c r="H241" s="423"/>
      <c r="I241" s="423">
        <f ca="1">IF(LEN('10'!B247)&gt;0,'10'!L247,"")</f>
        <v>0</v>
      </c>
      <c r="J241" s="424"/>
    </row>
    <row r="242" spans="7:10" ht="23.25" customHeight="1" x14ac:dyDescent="0.25">
      <c r="G242" s="422" t="str">
        <f>+IF(LEN('OSNOVNA PLAČA'!B242)&gt;0,'OSNOVNA PLAČA'!B242,"")</f>
        <v>A233</v>
      </c>
      <c r="H242" s="423"/>
      <c r="I242" s="423">
        <f ca="1">IF(LEN('10'!B248)&gt;0,'10'!L248,"")</f>
        <v>0</v>
      </c>
      <c r="J242" s="424"/>
    </row>
    <row r="243" spans="7:10" ht="23.25" customHeight="1" x14ac:dyDescent="0.25">
      <c r="G243" s="422" t="str">
        <f>+IF(LEN('OSNOVNA PLAČA'!B243)&gt;0,'OSNOVNA PLAČA'!B243,"")</f>
        <v>A234</v>
      </c>
      <c r="H243" s="423"/>
      <c r="I243" s="423">
        <f ca="1">IF(LEN('10'!B249)&gt;0,'10'!L249,"")</f>
        <v>0</v>
      </c>
      <c r="J243" s="424"/>
    </row>
    <row r="244" spans="7:10" ht="23.25" customHeight="1" x14ac:dyDescent="0.25">
      <c r="G244" s="422" t="str">
        <f>+IF(LEN('OSNOVNA PLAČA'!B244)&gt;0,'OSNOVNA PLAČA'!B244,"")</f>
        <v>A235</v>
      </c>
      <c r="H244" s="423"/>
      <c r="I244" s="423">
        <f ca="1">IF(LEN('10'!B250)&gt;0,'10'!L250,"")</f>
        <v>0</v>
      </c>
      <c r="J244" s="424"/>
    </row>
    <row r="245" spans="7:10" ht="23.25" customHeight="1" x14ac:dyDescent="0.25">
      <c r="G245" s="422" t="str">
        <f>+IF(LEN('OSNOVNA PLAČA'!B245)&gt;0,'OSNOVNA PLAČA'!B245,"")</f>
        <v>A236</v>
      </c>
      <c r="H245" s="423"/>
      <c r="I245" s="423">
        <f ca="1">IF(LEN('10'!B251)&gt;0,'10'!L251,"")</f>
        <v>0</v>
      </c>
      <c r="J245" s="424"/>
    </row>
    <row r="246" spans="7:10" ht="23.25" customHeight="1" x14ac:dyDescent="0.25">
      <c r="G246" s="422" t="str">
        <f>+IF(LEN('OSNOVNA PLAČA'!B246)&gt;0,'OSNOVNA PLAČA'!B246,"")</f>
        <v>A237</v>
      </c>
      <c r="H246" s="423"/>
      <c r="I246" s="423">
        <f ca="1">IF(LEN('10'!B252)&gt;0,'10'!L252,"")</f>
        <v>0</v>
      </c>
      <c r="J246" s="424"/>
    </row>
    <row r="247" spans="7:10" ht="23.25" customHeight="1" x14ac:dyDescent="0.25">
      <c r="G247" s="422" t="str">
        <f>+IF(LEN('OSNOVNA PLAČA'!B247)&gt;0,'OSNOVNA PLAČA'!B247,"")</f>
        <v>A238</v>
      </c>
      <c r="H247" s="423"/>
      <c r="I247" s="423">
        <f ca="1">IF(LEN('10'!B253)&gt;0,'10'!L253,"")</f>
        <v>0</v>
      </c>
      <c r="J247" s="424"/>
    </row>
    <row r="248" spans="7:10" ht="23.25" customHeight="1" x14ac:dyDescent="0.25">
      <c r="G248" s="422" t="str">
        <f>+IF(LEN('OSNOVNA PLAČA'!B248)&gt;0,'OSNOVNA PLAČA'!B248,"")</f>
        <v>A239</v>
      </c>
      <c r="H248" s="423"/>
      <c r="I248" s="423">
        <f ca="1">IF(LEN('10'!B254)&gt;0,'10'!L254,"")</f>
        <v>0</v>
      </c>
      <c r="J248" s="424"/>
    </row>
    <row r="249" spans="7:10" ht="23.25" customHeight="1" x14ac:dyDescent="0.25">
      <c r="G249" s="422" t="str">
        <f>+IF(LEN('OSNOVNA PLAČA'!B249)&gt;0,'OSNOVNA PLAČA'!B249,"")</f>
        <v>A240</v>
      </c>
      <c r="H249" s="423"/>
      <c r="I249" s="423">
        <f ca="1">IF(LEN('10'!B255)&gt;0,'10'!L255,"")</f>
        <v>0</v>
      </c>
      <c r="J249" s="424"/>
    </row>
    <row r="250" spans="7:10" ht="23.25" customHeight="1" x14ac:dyDescent="0.25">
      <c r="G250" s="422" t="str">
        <f>+IF(LEN('OSNOVNA PLAČA'!B250)&gt;0,'OSNOVNA PLAČA'!B250,"")</f>
        <v>A241</v>
      </c>
      <c r="H250" s="423"/>
      <c r="I250" s="423">
        <f ca="1">IF(LEN('10'!B256)&gt;0,'10'!L256,"")</f>
        <v>0</v>
      </c>
      <c r="J250" s="424"/>
    </row>
    <row r="251" spans="7:10" ht="23.25" customHeight="1" x14ac:dyDescent="0.25">
      <c r="G251" s="422" t="str">
        <f>+IF(LEN('OSNOVNA PLAČA'!B251)&gt;0,'OSNOVNA PLAČA'!B251,"")</f>
        <v>A242</v>
      </c>
      <c r="H251" s="423"/>
      <c r="I251" s="423">
        <f ca="1">IF(LEN('10'!B257)&gt;0,'10'!L257,"")</f>
        <v>0</v>
      </c>
      <c r="J251" s="424"/>
    </row>
    <row r="252" spans="7:10" ht="23.25" customHeight="1" x14ac:dyDescent="0.25">
      <c r="G252" s="422" t="str">
        <f>+IF(LEN('OSNOVNA PLAČA'!B252)&gt;0,'OSNOVNA PLAČA'!B252,"")</f>
        <v>A243</v>
      </c>
      <c r="H252" s="423"/>
      <c r="I252" s="423">
        <f ca="1">IF(LEN('10'!B258)&gt;0,'10'!L258,"")</f>
        <v>0</v>
      </c>
      <c r="J252" s="424"/>
    </row>
    <row r="253" spans="7:10" ht="23.25" customHeight="1" x14ac:dyDescent="0.25">
      <c r="G253" s="422" t="str">
        <f>+IF(LEN('OSNOVNA PLAČA'!B253)&gt;0,'OSNOVNA PLAČA'!B253,"")</f>
        <v>A244</v>
      </c>
      <c r="H253" s="423"/>
      <c r="I253" s="423">
        <f ca="1">IF(LEN('10'!B259)&gt;0,'10'!L259,"")</f>
        <v>0</v>
      </c>
      <c r="J253" s="424"/>
    </row>
    <row r="254" spans="7:10" ht="23.25" customHeight="1" x14ac:dyDescent="0.25">
      <c r="G254" s="422" t="str">
        <f>+IF(LEN('OSNOVNA PLAČA'!B254)&gt;0,'OSNOVNA PLAČA'!B254,"")</f>
        <v>A245</v>
      </c>
      <c r="H254" s="423"/>
      <c r="I254" s="423">
        <f ca="1">IF(LEN('10'!B260)&gt;0,'10'!L260,"")</f>
        <v>0</v>
      </c>
      <c r="J254" s="424"/>
    </row>
    <row r="255" spans="7:10" ht="23.25" customHeight="1" x14ac:dyDescent="0.25">
      <c r="G255" s="422" t="str">
        <f>+IF(LEN('OSNOVNA PLAČA'!B255)&gt;0,'OSNOVNA PLAČA'!B255,"")</f>
        <v>A246</v>
      </c>
      <c r="H255" s="423"/>
      <c r="I255" s="423">
        <f ca="1">IF(LEN('10'!B261)&gt;0,'10'!L261,"")</f>
        <v>0</v>
      </c>
      <c r="J255" s="424"/>
    </row>
    <row r="256" spans="7:10" ht="23.25" customHeight="1" x14ac:dyDescent="0.25">
      <c r="G256" s="422" t="str">
        <f>+IF(LEN('OSNOVNA PLAČA'!B256)&gt;0,'OSNOVNA PLAČA'!B256,"")</f>
        <v>A247</v>
      </c>
      <c r="H256" s="423"/>
      <c r="I256" s="423">
        <f ca="1">IF(LEN('10'!B262)&gt;0,'10'!L262,"")</f>
        <v>0</v>
      </c>
      <c r="J256" s="424"/>
    </row>
    <row r="257" spans="7:10" ht="23.25" customHeight="1" x14ac:dyDescent="0.25">
      <c r="G257" s="422" t="str">
        <f>+IF(LEN('OSNOVNA PLAČA'!B257)&gt;0,'OSNOVNA PLAČA'!B257,"")</f>
        <v>A248</v>
      </c>
      <c r="H257" s="423"/>
      <c r="I257" s="423">
        <f ca="1">IF(LEN('10'!B263)&gt;0,'10'!L263,"")</f>
        <v>0</v>
      </c>
      <c r="J257" s="424"/>
    </row>
    <row r="258" spans="7:10" ht="23.25" customHeight="1" x14ac:dyDescent="0.25">
      <c r="G258" s="422" t="str">
        <f>+IF(LEN('OSNOVNA PLAČA'!B258)&gt;0,'OSNOVNA PLAČA'!B258,"")</f>
        <v>A249</v>
      </c>
      <c r="H258" s="423"/>
      <c r="I258" s="423">
        <f ca="1">IF(LEN('10'!B264)&gt;0,'10'!L264,"")</f>
        <v>0</v>
      </c>
      <c r="J258" s="424"/>
    </row>
    <row r="259" spans="7:10" ht="23.25" customHeight="1" thickBot="1" x14ac:dyDescent="0.3">
      <c r="G259" s="431" t="str">
        <f>+IF(LEN('OSNOVNA PLAČA'!B259)&gt;0,'OSNOVNA PLAČA'!B259,"")</f>
        <v>A250</v>
      </c>
      <c r="H259" s="432"/>
      <c r="I259" s="432">
        <f ca="1">IF(LEN('10'!B265)&gt;0,'10'!L265,"")</f>
        <v>0</v>
      </c>
      <c r="J259" s="433"/>
    </row>
  </sheetData>
  <mergeCells count="502">
    <mergeCell ref="G258:H258"/>
    <mergeCell ref="I258:J258"/>
    <mergeCell ref="G259:H259"/>
    <mergeCell ref="I259:J259"/>
    <mergeCell ref="G255:H255"/>
    <mergeCell ref="I255:J255"/>
    <mergeCell ref="G256:H256"/>
    <mergeCell ref="I256:J256"/>
    <mergeCell ref="G257:H257"/>
    <mergeCell ref="I257:J257"/>
    <mergeCell ref="G252:H252"/>
    <mergeCell ref="I252:J252"/>
    <mergeCell ref="G253:H253"/>
    <mergeCell ref="I253:J253"/>
    <mergeCell ref="G254:H254"/>
    <mergeCell ref="I254:J254"/>
    <mergeCell ref="G249:H249"/>
    <mergeCell ref="I249:J249"/>
    <mergeCell ref="G250:H250"/>
    <mergeCell ref="I250:J250"/>
    <mergeCell ref="G251:H251"/>
    <mergeCell ref="I251:J251"/>
    <mergeCell ref="G246:H246"/>
    <mergeCell ref="I246:J246"/>
    <mergeCell ref="G247:H247"/>
    <mergeCell ref="I247:J247"/>
    <mergeCell ref="G248:H248"/>
    <mergeCell ref="I248:J248"/>
    <mergeCell ref="G243:H243"/>
    <mergeCell ref="I243:J243"/>
    <mergeCell ref="G244:H244"/>
    <mergeCell ref="I244:J244"/>
    <mergeCell ref="G245:H245"/>
    <mergeCell ref="I245:J245"/>
    <mergeCell ref="G240:H240"/>
    <mergeCell ref="I240:J240"/>
    <mergeCell ref="G241:H241"/>
    <mergeCell ref="I241:J241"/>
    <mergeCell ref="G242:H242"/>
    <mergeCell ref="I242:J242"/>
    <mergeCell ref="G237:H237"/>
    <mergeCell ref="I237:J237"/>
    <mergeCell ref="G238:H238"/>
    <mergeCell ref="I238:J238"/>
    <mergeCell ref="G239:H239"/>
    <mergeCell ref="I239:J239"/>
    <mergeCell ref="G234:H234"/>
    <mergeCell ref="I234:J234"/>
    <mergeCell ref="G235:H235"/>
    <mergeCell ref="I235:J235"/>
    <mergeCell ref="G236:H236"/>
    <mergeCell ref="I236:J236"/>
    <mergeCell ref="G231:H231"/>
    <mergeCell ref="I231:J231"/>
    <mergeCell ref="G232:H232"/>
    <mergeCell ref="I232:J232"/>
    <mergeCell ref="G233:H233"/>
    <mergeCell ref="I233:J233"/>
    <mergeCell ref="G228:H228"/>
    <mergeCell ref="I228:J228"/>
    <mergeCell ref="G229:H229"/>
    <mergeCell ref="I229:J229"/>
    <mergeCell ref="G230:H230"/>
    <mergeCell ref="I230:J230"/>
    <mergeCell ref="G225:H225"/>
    <mergeCell ref="I225:J225"/>
    <mergeCell ref="G226:H226"/>
    <mergeCell ref="I226:J226"/>
    <mergeCell ref="G227:H227"/>
    <mergeCell ref="I227:J227"/>
    <mergeCell ref="G222:H222"/>
    <mergeCell ref="I222:J222"/>
    <mergeCell ref="G223:H223"/>
    <mergeCell ref="I223:J223"/>
    <mergeCell ref="G224:H224"/>
    <mergeCell ref="I224:J224"/>
    <mergeCell ref="G219:H219"/>
    <mergeCell ref="I219:J219"/>
    <mergeCell ref="G220:H220"/>
    <mergeCell ref="I220:J220"/>
    <mergeCell ref="G221:H221"/>
    <mergeCell ref="I221:J221"/>
    <mergeCell ref="G216:H216"/>
    <mergeCell ref="I216:J216"/>
    <mergeCell ref="G217:H217"/>
    <mergeCell ref="I217:J217"/>
    <mergeCell ref="G218:H218"/>
    <mergeCell ref="I218:J218"/>
    <mergeCell ref="G213:H213"/>
    <mergeCell ref="I213:J213"/>
    <mergeCell ref="G214:H214"/>
    <mergeCell ref="I214:J214"/>
    <mergeCell ref="G215:H215"/>
    <mergeCell ref="I215:J215"/>
    <mergeCell ref="G210:H210"/>
    <mergeCell ref="I210:J210"/>
    <mergeCell ref="G211:H211"/>
    <mergeCell ref="I211:J211"/>
    <mergeCell ref="G212:H212"/>
    <mergeCell ref="I212:J212"/>
    <mergeCell ref="G207:H207"/>
    <mergeCell ref="I207:J207"/>
    <mergeCell ref="G208:H208"/>
    <mergeCell ref="I208:J208"/>
    <mergeCell ref="G209:H209"/>
    <mergeCell ref="I209:J209"/>
    <mergeCell ref="G204:H204"/>
    <mergeCell ref="I204:J204"/>
    <mergeCell ref="G205:H205"/>
    <mergeCell ref="I205:J205"/>
    <mergeCell ref="G206:H206"/>
    <mergeCell ref="I206:J206"/>
    <mergeCell ref="G201:H201"/>
    <mergeCell ref="I201:J201"/>
    <mergeCell ref="G202:H202"/>
    <mergeCell ref="I202:J202"/>
    <mergeCell ref="G203:H203"/>
    <mergeCell ref="I203:J203"/>
    <mergeCell ref="G198:H198"/>
    <mergeCell ref="I198:J198"/>
    <mergeCell ref="G199:H199"/>
    <mergeCell ref="I199:J199"/>
    <mergeCell ref="G200:H200"/>
    <mergeCell ref="I200:J200"/>
    <mergeCell ref="G195:H195"/>
    <mergeCell ref="I195:J195"/>
    <mergeCell ref="G196:H196"/>
    <mergeCell ref="I196:J196"/>
    <mergeCell ref="G197:H197"/>
    <mergeCell ref="I197:J197"/>
    <mergeCell ref="G192:H192"/>
    <mergeCell ref="I192:J192"/>
    <mergeCell ref="G193:H193"/>
    <mergeCell ref="I193:J193"/>
    <mergeCell ref="G194:H194"/>
    <mergeCell ref="I194:J194"/>
    <mergeCell ref="G189:H189"/>
    <mergeCell ref="I189:J189"/>
    <mergeCell ref="G190:H190"/>
    <mergeCell ref="I190:J190"/>
    <mergeCell ref="G191:H191"/>
    <mergeCell ref="I191:J191"/>
    <mergeCell ref="G186:H186"/>
    <mergeCell ref="I186:J186"/>
    <mergeCell ref="G187:H187"/>
    <mergeCell ref="I187:J187"/>
    <mergeCell ref="G188:H188"/>
    <mergeCell ref="I188:J188"/>
    <mergeCell ref="G183:H183"/>
    <mergeCell ref="I183:J183"/>
    <mergeCell ref="G184:H184"/>
    <mergeCell ref="I184:J184"/>
    <mergeCell ref="G185:H185"/>
    <mergeCell ref="I185:J185"/>
    <mergeCell ref="G180:H180"/>
    <mergeCell ref="I180:J180"/>
    <mergeCell ref="G181:H181"/>
    <mergeCell ref="I181:J181"/>
    <mergeCell ref="G182:H182"/>
    <mergeCell ref="I182:J182"/>
    <mergeCell ref="G177:H177"/>
    <mergeCell ref="I177:J177"/>
    <mergeCell ref="G178:H178"/>
    <mergeCell ref="I178:J178"/>
    <mergeCell ref="G179:H179"/>
    <mergeCell ref="I179:J179"/>
    <mergeCell ref="G174:H174"/>
    <mergeCell ref="I174:J174"/>
    <mergeCell ref="G175:H175"/>
    <mergeCell ref="I175:J175"/>
    <mergeCell ref="G176:H176"/>
    <mergeCell ref="I176:J176"/>
    <mergeCell ref="G171:H171"/>
    <mergeCell ref="I171:J171"/>
    <mergeCell ref="G172:H172"/>
    <mergeCell ref="I172:J172"/>
    <mergeCell ref="G173:H173"/>
    <mergeCell ref="I173:J173"/>
    <mergeCell ref="G168:H168"/>
    <mergeCell ref="I168:J168"/>
    <mergeCell ref="G169:H169"/>
    <mergeCell ref="I169:J169"/>
    <mergeCell ref="G170:H170"/>
    <mergeCell ref="I170:J170"/>
    <mergeCell ref="G165:H165"/>
    <mergeCell ref="I165:J165"/>
    <mergeCell ref="G166:H166"/>
    <mergeCell ref="I166:J166"/>
    <mergeCell ref="G167:H167"/>
    <mergeCell ref="I167:J167"/>
    <mergeCell ref="G162:H162"/>
    <mergeCell ref="I162:J162"/>
    <mergeCell ref="G163:H163"/>
    <mergeCell ref="I163:J163"/>
    <mergeCell ref="G164:H164"/>
    <mergeCell ref="I164:J164"/>
    <mergeCell ref="G159:H159"/>
    <mergeCell ref="I159:J159"/>
    <mergeCell ref="G160:H160"/>
    <mergeCell ref="I160:J160"/>
    <mergeCell ref="G161:H161"/>
    <mergeCell ref="I161:J161"/>
    <mergeCell ref="G156:H156"/>
    <mergeCell ref="I156:J156"/>
    <mergeCell ref="G157:H157"/>
    <mergeCell ref="I157:J157"/>
    <mergeCell ref="G158:H158"/>
    <mergeCell ref="I158:J158"/>
    <mergeCell ref="G153:H153"/>
    <mergeCell ref="I153:J153"/>
    <mergeCell ref="G154:H154"/>
    <mergeCell ref="I154:J154"/>
    <mergeCell ref="G155:H155"/>
    <mergeCell ref="I155:J155"/>
    <mergeCell ref="G150:H150"/>
    <mergeCell ref="I150:J150"/>
    <mergeCell ref="G151:H151"/>
    <mergeCell ref="I151:J151"/>
    <mergeCell ref="G152:H152"/>
    <mergeCell ref="I152:J152"/>
    <mergeCell ref="G147:H147"/>
    <mergeCell ref="I147:J147"/>
    <mergeCell ref="G148:H148"/>
    <mergeCell ref="I148:J148"/>
    <mergeCell ref="G149:H149"/>
    <mergeCell ref="I149:J149"/>
    <mergeCell ref="G144:H144"/>
    <mergeCell ref="I144:J144"/>
    <mergeCell ref="G145:H145"/>
    <mergeCell ref="I145:J145"/>
    <mergeCell ref="G146:H146"/>
    <mergeCell ref="I146:J146"/>
    <mergeCell ref="G141:H141"/>
    <mergeCell ref="I141:J141"/>
    <mergeCell ref="G142:H142"/>
    <mergeCell ref="I142:J142"/>
    <mergeCell ref="G143:H143"/>
    <mergeCell ref="I143:J143"/>
    <mergeCell ref="G138:H138"/>
    <mergeCell ref="I138:J138"/>
    <mergeCell ref="G139:H139"/>
    <mergeCell ref="I139:J139"/>
    <mergeCell ref="G140:H140"/>
    <mergeCell ref="I140:J140"/>
    <mergeCell ref="G135:H135"/>
    <mergeCell ref="I135:J135"/>
    <mergeCell ref="G136:H136"/>
    <mergeCell ref="I136:J136"/>
    <mergeCell ref="G137:H137"/>
    <mergeCell ref="I137:J137"/>
    <mergeCell ref="G132:H132"/>
    <mergeCell ref="I132:J132"/>
    <mergeCell ref="G133:H133"/>
    <mergeCell ref="I133:J133"/>
    <mergeCell ref="G134:H134"/>
    <mergeCell ref="I134:J134"/>
    <mergeCell ref="G129:H129"/>
    <mergeCell ref="I129:J129"/>
    <mergeCell ref="G130:H130"/>
    <mergeCell ref="I130:J130"/>
    <mergeCell ref="G131:H131"/>
    <mergeCell ref="I131:J131"/>
    <mergeCell ref="G126:H126"/>
    <mergeCell ref="I126:J126"/>
    <mergeCell ref="G127:H127"/>
    <mergeCell ref="I127:J127"/>
    <mergeCell ref="G128:H128"/>
    <mergeCell ref="I128:J128"/>
    <mergeCell ref="G123:H123"/>
    <mergeCell ref="I123:J123"/>
    <mergeCell ref="G124:H124"/>
    <mergeCell ref="I124:J124"/>
    <mergeCell ref="G125:H125"/>
    <mergeCell ref="I125:J125"/>
    <mergeCell ref="G120:H120"/>
    <mergeCell ref="I120:J120"/>
    <mergeCell ref="G121:H121"/>
    <mergeCell ref="I121:J121"/>
    <mergeCell ref="G122:H122"/>
    <mergeCell ref="I122:J122"/>
    <mergeCell ref="G117:H117"/>
    <mergeCell ref="I117:J117"/>
    <mergeCell ref="G118:H118"/>
    <mergeCell ref="I118:J118"/>
    <mergeCell ref="G119:H119"/>
    <mergeCell ref="I119:J119"/>
    <mergeCell ref="G114:H114"/>
    <mergeCell ref="I114:J114"/>
    <mergeCell ref="G115:H115"/>
    <mergeCell ref="I115:J115"/>
    <mergeCell ref="G116:H116"/>
    <mergeCell ref="I116:J116"/>
    <mergeCell ref="G111:H111"/>
    <mergeCell ref="I111:J111"/>
    <mergeCell ref="G112:H112"/>
    <mergeCell ref="I112:J112"/>
    <mergeCell ref="G113:H113"/>
    <mergeCell ref="I113:J113"/>
    <mergeCell ref="G108:H108"/>
    <mergeCell ref="I108:J108"/>
    <mergeCell ref="G109:H109"/>
    <mergeCell ref="I109:J109"/>
    <mergeCell ref="G110:H110"/>
    <mergeCell ref="I110:J110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99:H99"/>
    <mergeCell ref="I99:J99"/>
    <mergeCell ref="G100:H100"/>
    <mergeCell ref="I100:J100"/>
    <mergeCell ref="G101:H101"/>
    <mergeCell ref="I101:J101"/>
    <mergeCell ref="G96:H96"/>
    <mergeCell ref="I96:J96"/>
    <mergeCell ref="G97:H97"/>
    <mergeCell ref="I97:J97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81:H81"/>
    <mergeCell ref="I81:J81"/>
    <mergeCell ref="G82:H82"/>
    <mergeCell ref="I82:J82"/>
    <mergeCell ref="G83:H83"/>
    <mergeCell ref="I83:J83"/>
    <mergeCell ref="G78:H78"/>
    <mergeCell ref="I78:J78"/>
    <mergeCell ref="G79:H79"/>
    <mergeCell ref="I79:J79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63:H63"/>
    <mergeCell ref="I63:J63"/>
    <mergeCell ref="G64:H64"/>
    <mergeCell ref="I64:J64"/>
    <mergeCell ref="G65:H65"/>
    <mergeCell ref="I65:J65"/>
    <mergeCell ref="G60:H60"/>
    <mergeCell ref="I60:J60"/>
    <mergeCell ref="G61:H61"/>
    <mergeCell ref="I61:J61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45:H45"/>
    <mergeCell ref="I45:J45"/>
    <mergeCell ref="G46:H46"/>
    <mergeCell ref="I46:J46"/>
    <mergeCell ref="G47:H47"/>
    <mergeCell ref="I47:J47"/>
    <mergeCell ref="G42:H42"/>
    <mergeCell ref="I42:J42"/>
    <mergeCell ref="G43:H43"/>
    <mergeCell ref="I43:J43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27:H27"/>
    <mergeCell ref="I27:J27"/>
    <mergeCell ref="G28:H28"/>
    <mergeCell ref="I28:J28"/>
    <mergeCell ref="G29:H29"/>
    <mergeCell ref="I29:J29"/>
    <mergeCell ref="G24:H24"/>
    <mergeCell ref="I24:J24"/>
    <mergeCell ref="G25:H25"/>
    <mergeCell ref="I25:J25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9:H9"/>
    <mergeCell ref="I9:J9"/>
    <mergeCell ref="G10:H10"/>
    <mergeCell ref="I10:J10"/>
    <mergeCell ref="G11:H11"/>
    <mergeCell ref="I11:J1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32347-B968-4D54-ADF9-D18204CD3F48}">
  <dimension ref="G1:J259"/>
  <sheetViews>
    <sheetView workbookViewId="0"/>
  </sheetViews>
  <sheetFormatPr defaultRowHeight="13.2" x14ac:dyDescent="0.25"/>
  <cols>
    <col min="1" max="5" width="2.6640625" customWidth="1"/>
    <col min="8" max="8" width="41.109375" customWidth="1"/>
    <col min="9" max="9" width="25.5546875" customWidth="1"/>
    <col min="10" max="10" width="39.109375" customWidth="1"/>
  </cols>
  <sheetData>
    <row r="1" spans="7:10" ht="8.25" customHeight="1" x14ac:dyDescent="0.25"/>
    <row r="2" spans="7:10" ht="8.25" customHeight="1" x14ac:dyDescent="0.25"/>
    <row r="3" spans="7:10" ht="8.25" customHeight="1" x14ac:dyDescent="0.25"/>
    <row r="4" spans="7:10" ht="8.25" customHeight="1" x14ac:dyDescent="0.25"/>
    <row r="5" spans="7:10" ht="8.25" customHeight="1" x14ac:dyDescent="0.25"/>
    <row r="6" spans="7:10" ht="23.25" customHeight="1" x14ac:dyDescent="0.25">
      <c r="G6" s="237" t="s">
        <v>399</v>
      </c>
    </row>
    <row r="8" spans="7:10" ht="23.25" customHeight="1" thickBot="1" x14ac:dyDescent="0.3">
      <c r="G8" s="237" t="str">
        <f>"OBDOBJE: november " &amp; 'OSNOVNA PLAČA'!D5</f>
        <v>OBDOBJE: november 2024</v>
      </c>
    </row>
    <row r="9" spans="7:10" ht="23.25" customHeight="1" thickBot="1" x14ac:dyDescent="0.3">
      <c r="G9" s="425" t="s">
        <v>2</v>
      </c>
      <c r="H9" s="426"/>
      <c r="I9" s="426" t="s">
        <v>400</v>
      </c>
      <c r="J9" s="427"/>
    </row>
    <row r="10" spans="7:10" ht="23.25" customHeight="1" x14ac:dyDescent="0.25">
      <c r="G10" s="428" t="str">
        <f>+IF(LEN('OSNOVNA PLAČA'!B10)&gt;0,'OSNOVNA PLAČA'!B10,"")</f>
        <v>A1</v>
      </c>
      <c r="H10" s="429"/>
      <c r="I10" s="429">
        <f ca="1">IF(LEN('11'!B16)&gt;0,'11'!L16,"")</f>
        <v>2</v>
      </c>
      <c r="J10" s="430"/>
    </row>
    <row r="11" spans="7:10" ht="23.25" customHeight="1" x14ac:dyDescent="0.25">
      <c r="G11" s="422" t="str">
        <f>+IF(LEN('OSNOVNA PLAČA'!B11)&gt;0,'OSNOVNA PLAČA'!B11,"")</f>
        <v>A2</v>
      </c>
      <c r="H11" s="423"/>
      <c r="I11" s="423">
        <f ca="1">IF(LEN('11'!B17)&gt;0,'11'!L17,"")</f>
        <v>1</v>
      </c>
      <c r="J11" s="424"/>
    </row>
    <row r="12" spans="7:10" ht="23.25" customHeight="1" x14ac:dyDescent="0.25">
      <c r="G12" s="422" t="str">
        <f>+IF(LEN('OSNOVNA PLAČA'!B12)&gt;0,'OSNOVNA PLAČA'!B12,"")</f>
        <v>A3</v>
      </c>
      <c r="H12" s="423"/>
      <c r="I12" s="423">
        <f ca="1">IF(LEN('11'!B18)&gt;0,'11'!L18,"")</f>
        <v>1</v>
      </c>
      <c r="J12" s="424"/>
    </row>
    <row r="13" spans="7:10" ht="23.25" customHeight="1" x14ac:dyDescent="0.25">
      <c r="G13" s="422" t="str">
        <f>+IF(LEN('OSNOVNA PLAČA'!B13)&gt;0,'OSNOVNA PLAČA'!B13,"")</f>
        <v>A4</v>
      </c>
      <c r="H13" s="423"/>
      <c r="I13" s="423">
        <f ca="1">IF(LEN('11'!B19)&gt;0,'11'!L19,"")</f>
        <v>1</v>
      </c>
      <c r="J13" s="424"/>
    </row>
    <row r="14" spans="7:10" ht="23.25" customHeight="1" x14ac:dyDescent="0.25">
      <c r="G14" s="422" t="str">
        <f>+IF(LEN('OSNOVNA PLAČA'!B14)&gt;0,'OSNOVNA PLAČA'!B14,"")</f>
        <v>A5</v>
      </c>
      <c r="H14" s="423"/>
      <c r="I14" s="423">
        <f ca="1">IF(LEN('11'!B20)&gt;0,'11'!L20,"")</f>
        <v>1</v>
      </c>
      <c r="J14" s="424"/>
    </row>
    <row r="15" spans="7:10" ht="23.25" customHeight="1" x14ac:dyDescent="0.25">
      <c r="G15" s="422" t="str">
        <f>+IF(LEN('OSNOVNA PLAČA'!B15)&gt;0,'OSNOVNA PLAČA'!B15,"")</f>
        <v>A6</v>
      </c>
      <c r="H15" s="423"/>
      <c r="I15" s="423">
        <f ca="1">IF(LEN('11'!B21)&gt;0,'11'!L21,"")</f>
        <v>0</v>
      </c>
      <c r="J15" s="424"/>
    </row>
    <row r="16" spans="7:10" ht="23.25" customHeight="1" x14ac:dyDescent="0.25">
      <c r="G16" s="422" t="str">
        <f>+IF(LEN('OSNOVNA PLAČA'!B16)&gt;0,'OSNOVNA PLAČA'!B16,"")</f>
        <v>A7</v>
      </c>
      <c r="H16" s="423"/>
      <c r="I16" s="423">
        <f ca="1">IF(LEN('11'!B22)&gt;0,'11'!L22,"")</f>
        <v>0</v>
      </c>
      <c r="J16" s="424"/>
    </row>
    <row r="17" spans="7:10" ht="23.25" customHeight="1" x14ac:dyDescent="0.25">
      <c r="G17" s="422" t="str">
        <f>+IF(LEN('OSNOVNA PLAČA'!B17)&gt;0,'OSNOVNA PLAČA'!B17,"")</f>
        <v>A8</v>
      </c>
      <c r="H17" s="423"/>
      <c r="I17" s="423">
        <f ca="1">IF(LEN('11'!B23)&gt;0,'11'!L23,"")</f>
        <v>0</v>
      </c>
      <c r="J17" s="424"/>
    </row>
    <row r="18" spans="7:10" ht="23.25" customHeight="1" x14ac:dyDescent="0.25">
      <c r="G18" s="422" t="str">
        <f>+IF(LEN('OSNOVNA PLAČA'!B18)&gt;0,'OSNOVNA PLAČA'!B18,"")</f>
        <v>A9</v>
      </c>
      <c r="H18" s="423"/>
      <c r="I18" s="423">
        <f ca="1">IF(LEN('11'!B24)&gt;0,'11'!L24,"")</f>
        <v>0</v>
      </c>
      <c r="J18" s="424"/>
    </row>
    <row r="19" spans="7:10" ht="23.25" customHeight="1" x14ac:dyDescent="0.25">
      <c r="G19" s="422" t="str">
        <f>+IF(LEN('OSNOVNA PLAČA'!B19)&gt;0,'OSNOVNA PLAČA'!B19,"")</f>
        <v>A10</v>
      </c>
      <c r="H19" s="423"/>
      <c r="I19" s="423">
        <f ca="1">IF(LEN('11'!B25)&gt;0,'11'!L25,"")</f>
        <v>0</v>
      </c>
      <c r="J19" s="424"/>
    </row>
    <row r="20" spans="7:10" ht="23.25" customHeight="1" x14ac:dyDescent="0.25">
      <c r="G20" s="422" t="str">
        <f>+IF(LEN('OSNOVNA PLAČA'!B20)&gt;0,'OSNOVNA PLAČA'!B20,"")</f>
        <v>A11</v>
      </c>
      <c r="H20" s="423"/>
      <c r="I20" s="423">
        <f ca="1">IF(LEN('11'!B26)&gt;0,'11'!L26,"")</f>
        <v>2</v>
      </c>
      <c r="J20" s="424"/>
    </row>
    <row r="21" spans="7:10" ht="23.25" customHeight="1" x14ac:dyDescent="0.25">
      <c r="G21" s="422" t="str">
        <f>+IF(LEN('OSNOVNA PLAČA'!B21)&gt;0,'OSNOVNA PLAČA'!B21,"")</f>
        <v>A12</v>
      </c>
      <c r="H21" s="423"/>
      <c r="I21" s="423">
        <f ca="1">IF(LEN('11'!B27)&gt;0,'11'!L27,"")</f>
        <v>0</v>
      </c>
      <c r="J21" s="424"/>
    </row>
    <row r="22" spans="7:10" ht="23.25" customHeight="1" x14ac:dyDescent="0.25">
      <c r="G22" s="422" t="str">
        <f>+IF(LEN('OSNOVNA PLAČA'!B22)&gt;0,'OSNOVNA PLAČA'!B22,"")</f>
        <v>A13</v>
      </c>
      <c r="H22" s="423"/>
      <c r="I22" s="423">
        <f ca="1">IF(LEN('11'!B28)&gt;0,'11'!L28,"")</f>
        <v>0</v>
      </c>
      <c r="J22" s="424"/>
    </row>
    <row r="23" spans="7:10" ht="23.25" customHeight="1" x14ac:dyDescent="0.25">
      <c r="G23" s="422" t="str">
        <f>+IF(LEN('OSNOVNA PLAČA'!B23)&gt;0,'OSNOVNA PLAČA'!B23,"")</f>
        <v>A14</v>
      </c>
      <c r="H23" s="423"/>
      <c r="I23" s="423">
        <f ca="1">IF(LEN('11'!B29)&gt;0,'11'!L29,"")</f>
        <v>0</v>
      </c>
      <c r="J23" s="424"/>
    </row>
    <row r="24" spans="7:10" ht="23.25" customHeight="1" x14ac:dyDescent="0.25">
      <c r="G24" s="422" t="str">
        <f>+IF(LEN('OSNOVNA PLAČA'!B24)&gt;0,'OSNOVNA PLAČA'!B24,"")</f>
        <v>A15</v>
      </c>
      <c r="H24" s="423"/>
      <c r="I24" s="423">
        <f ca="1">IF(LEN('11'!B30)&gt;0,'11'!L30,"")</f>
        <v>0</v>
      </c>
      <c r="J24" s="424"/>
    </row>
    <row r="25" spans="7:10" ht="23.25" customHeight="1" x14ac:dyDescent="0.25">
      <c r="G25" s="422" t="str">
        <f>+IF(LEN('OSNOVNA PLAČA'!B25)&gt;0,'OSNOVNA PLAČA'!B25,"")</f>
        <v>A16</v>
      </c>
      <c r="H25" s="423"/>
      <c r="I25" s="423">
        <f ca="1">IF(LEN('11'!B31)&gt;0,'11'!L31,"")</f>
        <v>0</v>
      </c>
      <c r="J25" s="424"/>
    </row>
    <row r="26" spans="7:10" ht="23.25" customHeight="1" x14ac:dyDescent="0.25">
      <c r="G26" s="422" t="str">
        <f>+IF(LEN('OSNOVNA PLAČA'!B26)&gt;0,'OSNOVNA PLAČA'!B26,"")</f>
        <v>A17</v>
      </c>
      <c r="H26" s="423"/>
      <c r="I26" s="423">
        <f ca="1">IF(LEN('11'!B32)&gt;0,'11'!L32,"")</f>
        <v>0</v>
      </c>
      <c r="J26" s="424"/>
    </row>
    <row r="27" spans="7:10" ht="23.25" customHeight="1" x14ac:dyDescent="0.25">
      <c r="G27" s="422" t="str">
        <f>+IF(LEN('OSNOVNA PLAČA'!B27)&gt;0,'OSNOVNA PLAČA'!B27,"")</f>
        <v>A18</v>
      </c>
      <c r="H27" s="423"/>
      <c r="I27" s="423">
        <f ca="1">IF(LEN('11'!B33)&gt;0,'11'!L33,"")</f>
        <v>0</v>
      </c>
      <c r="J27" s="424"/>
    </row>
    <row r="28" spans="7:10" ht="23.25" customHeight="1" x14ac:dyDescent="0.25">
      <c r="G28" s="422" t="str">
        <f>+IF(LEN('OSNOVNA PLAČA'!B28)&gt;0,'OSNOVNA PLAČA'!B28,"")</f>
        <v>A19</v>
      </c>
      <c r="H28" s="423"/>
      <c r="I28" s="423">
        <f ca="1">IF(LEN('11'!B34)&gt;0,'11'!L34,"")</f>
        <v>0</v>
      </c>
      <c r="J28" s="424"/>
    </row>
    <row r="29" spans="7:10" ht="23.25" customHeight="1" x14ac:dyDescent="0.25">
      <c r="G29" s="422" t="str">
        <f>+IF(LEN('OSNOVNA PLAČA'!B29)&gt;0,'OSNOVNA PLAČA'!B29,"")</f>
        <v>A20</v>
      </c>
      <c r="H29" s="423"/>
      <c r="I29" s="423">
        <f ca="1">IF(LEN('11'!B35)&gt;0,'11'!L35,"")</f>
        <v>0</v>
      </c>
      <c r="J29" s="424"/>
    </row>
    <row r="30" spans="7:10" ht="23.25" customHeight="1" x14ac:dyDescent="0.25">
      <c r="G30" s="422" t="str">
        <f>+IF(LEN('OSNOVNA PLAČA'!B30)&gt;0,'OSNOVNA PLAČA'!B30,"")</f>
        <v>A21</v>
      </c>
      <c r="H30" s="423"/>
      <c r="I30" s="423">
        <f ca="1">IF(LEN('11'!B36)&gt;0,'11'!L36,"")</f>
        <v>0</v>
      </c>
      <c r="J30" s="424"/>
    </row>
    <row r="31" spans="7:10" ht="23.25" customHeight="1" x14ac:dyDescent="0.25">
      <c r="G31" s="422" t="str">
        <f>+IF(LEN('OSNOVNA PLAČA'!B31)&gt;0,'OSNOVNA PLAČA'!B31,"")</f>
        <v>A22</v>
      </c>
      <c r="H31" s="423"/>
      <c r="I31" s="423">
        <f ca="1">IF(LEN('11'!B37)&gt;0,'11'!L37,"")</f>
        <v>0</v>
      </c>
      <c r="J31" s="424"/>
    </row>
    <row r="32" spans="7:10" ht="23.25" customHeight="1" x14ac:dyDescent="0.25">
      <c r="G32" s="422" t="str">
        <f>+IF(LEN('OSNOVNA PLAČA'!B32)&gt;0,'OSNOVNA PLAČA'!B32,"")</f>
        <v>A23</v>
      </c>
      <c r="H32" s="423"/>
      <c r="I32" s="423">
        <f ca="1">IF(LEN('11'!B38)&gt;0,'11'!L38,"")</f>
        <v>0</v>
      </c>
      <c r="J32" s="424"/>
    </row>
    <row r="33" spans="7:10" ht="23.25" customHeight="1" x14ac:dyDescent="0.25">
      <c r="G33" s="422" t="str">
        <f>+IF(LEN('OSNOVNA PLAČA'!B33)&gt;0,'OSNOVNA PLAČA'!B33,"")</f>
        <v>A24</v>
      </c>
      <c r="H33" s="423"/>
      <c r="I33" s="423">
        <f ca="1">IF(LEN('11'!B39)&gt;0,'11'!L39,"")</f>
        <v>0</v>
      </c>
      <c r="J33" s="424"/>
    </row>
    <row r="34" spans="7:10" ht="23.25" customHeight="1" x14ac:dyDescent="0.25">
      <c r="G34" s="422" t="str">
        <f>+IF(LEN('OSNOVNA PLAČA'!B34)&gt;0,'OSNOVNA PLAČA'!B34,"")</f>
        <v>A25</v>
      </c>
      <c r="H34" s="423"/>
      <c r="I34" s="423">
        <f ca="1">IF(LEN('11'!B40)&gt;0,'11'!L40,"")</f>
        <v>0</v>
      </c>
      <c r="J34" s="424"/>
    </row>
    <row r="35" spans="7:10" ht="23.25" customHeight="1" x14ac:dyDescent="0.25">
      <c r="G35" s="422" t="str">
        <f>+IF(LEN('OSNOVNA PLAČA'!B35)&gt;0,'OSNOVNA PLAČA'!B35,"")</f>
        <v>A26</v>
      </c>
      <c r="H35" s="423"/>
      <c r="I35" s="423">
        <f ca="1">IF(LEN('11'!B41)&gt;0,'11'!L41,"")</f>
        <v>0</v>
      </c>
      <c r="J35" s="424"/>
    </row>
    <row r="36" spans="7:10" ht="23.25" customHeight="1" x14ac:dyDescent="0.25">
      <c r="G36" s="422" t="str">
        <f>+IF(LEN('OSNOVNA PLAČA'!B36)&gt;0,'OSNOVNA PLAČA'!B36,"")</f>
        <v>A27</v>
      </c>
      <c r="H36" s="423"/>
      <c r="I36" s="423">
        <f ca="1">IF(LEN('11'!B42)&gt;0,'11'!L42,"")</f>
        <v>0</v>
      </c>
      <c r="J36" s="424"/>
    </row>
    <row r="37" spans="7:10" ht="23.25" customHeight="1" x14ac:dyDescent="0.25">
      <c r="G37" s="422" t="str">
        <f>+IF(LEN('OSNOVNA PLAČA'!B37)&gt;0,'OSNOVNA PLAČA'!B37,"")</f>
        <v>A28</v>
      </c>
      <c r="H37" s="423"/>
      <c r="I37" s="423">
        <f ca="1">IF(LEN('11'!B43)&gt;0,'11'!L43,"")</f>
        <v>0</v>
      </c>
      <c r="J37" s="424"/>
    </row>
    <row r="38" spans="7:10" ht="23.25" customHeight="1" x14ac:dyDescent="0.25">
      <c r="G38" s="422" t="str">
        <f>+IF(LEN('OSNOVNA PLAČA'!B38)&gt;0,'OSNOVNA PLAČA'!B38,"")</f>
        <v>A29</v>
      </c>
      <c r="H38" s="423"/>
      <c r="I38" s="423">
        <f ca="1">IF(LEN('11'!B44)&gt;0,'11'!L44,"")</f>
        <v>0</v>
      </c>
      <c r="J38" s="424"/>
    </row>
    <row r="39" spans="7:10" ht="23.25" customHeight="1" x14ac:dyDescent="0.25">
      <c r="G39" s="422" t="str">
        <f>+IF(LEN('OSNOVNA PLAČA'!B39)&gt;0,'OSNOVNA PLAČA'!B39,"")</f>
        <v>A30</v>
      </c>
      <c r="H39" s="423"/>
      <c r="I39" s="423">
        <f ca="1">IF(LEN('11'!B45)&gt;0,'11'!L45,"")</f>
        <v>0</v>
      </c>
      <c r="J39" s="424"/>
    </row>
    <row r="40" spans="7:10" ht="23.25" customHeight="1" x14ac:dyDescent="0.25">
      <c r="G40" s="422" t="str">
        <f>+IF(LEN('OSNOVNA PLAČA'!B40)&gt;0,'OSNOVNA PLAČA'!B40,"")</f>
        <v>A31</v>
      </c>
      <c r="H40" s="423"/>
      <c r="I40" s="423">
        <f ca="1">IF(LEN('11'!B46)&gt;0,'11'!L46,"")</f>
        <v>0</v>
      </c>
      <c r="J40" s="424"/>
    </row>
    <row r="41" spans="7:10" ht="23.25" customHeight="1" x14ac:dyDescent="0.25">
      <c r="G41" s="422" t="str">
        <f>+IF(LEN('OSNOVNA PLAČA'!B41)&gt;0,'OSNOVNA PLAČA'!B41,"")</f>
        <v>A32</v>
      </c>
      <c r="H41" s="423"/>
      <c r="I41" s="423">
        <f ca="1">IF(LEN('11'!B47)&gt;0,'11'!L47,"")</f>
        <v>0</v>
      </c>
      <c r="J41" s="424"/>
    </row>
    <row r="42" spans="7:10" ht="23.25" customHeight="1" x14ac:dyDescent="0.25">
      <c r="G42" s="422" t="str">
        <f>+IF(LEN('OSNOVNA PLAČA'!B42)&gt;0,'OSNOVNA PLAČA'!B42,"")</f>
        <v>A33</v>
      </c>
      <c r="H42" s="423"/>
      <c r="I42" s="423">
        <f ca="1">IF(LEN('11'!B48)&gt;0,'11'!L48,"")</f>
        <v>0</v>
      </c>
      <c r="J42" s="424"/>
    </row>
    <row r="43" spans="7:10" ht="23.25" customHeight="1" x14ac:dyDescent="0.25">
      <c r="G43" s="422" t="str">
        <f>+IF(LEN('OSNOVNA PLAČA'!B43)&gt;0,'OSNOVNA PLAČA'!B43,"")</f>
        <v>A34</v>
      </c>
      <c r="H43" s="423"/>
      <c r="I43" s="423">
        <f ca="1">IF(LEN('11'!B49)&gt;0,'11'!L49,"")</f>
        <v>0</v>
      </c>
      <c r="J43" s="424"/>
    </row>
    <row r="44" spans="7:10" ht="23.25" customHeight="1" x14ac:dyDescent="0.25">
      <c r="G44" s="422" t="str">
        <f>+IF(LEN('OSNOVNA PLAČA'!B44)&gt;0,'OSNOVNA PLAČA'!B44,"")</f>
        <v>A35</v>
      </c>
      <c r="H44" s="423"/>
      <c r="I44" s="423">
        <f ca="1">IF(LEN('11'!B50)&gt;0,'11'!L50,"")</f>
        <v>0</v>
      </c>
      <c r="J44" s="424"/>
    </row>
    <row r="45" spans="7:10" ht="23.25" customHeight="1" x14ac:dyDescent="0.25">
      <c r="G45" s="422" t="str">
        <f>+IF(LEN('OSNOVNA PLAČA'!B45)&gt;0,'OSNOVNA PLAČA'!B45,"")</f>
        <v>A36</v>
      </c>
      <c r="H45" s="423"/>
      <c r="I45" s="423">
        <f ca="1">IF(LEN('11'!B51)&gt;0,'11'!L51,"")</f>
        <v>0</v>
      </c>
      <c r="J45" s="424"/>
    </row>
    <row r="46" spans="7:10" ht="23.25" customHeight="1" x14ac:dyDescent="0.25">
      <c r="G46" s="422" t="str">
        <f>+IF(LEN('OSNOVNA PLAČA'!B46)&gt;0,'OSNOVNA PLAČA'!B46,"")</f>
        <v>A37</v>
      </c>
      <c r="H46" s="423"/>
      <c r="I46" s="423">
        <f ca="1">IF(LEN('11'!B52)&gt;0,'11'!L52,"")</f>
        <v>0</v>
      </c>
      <c r="J46" s="424"/>
    </row>
    <row r="47" spans="7:10" ht="23.25" customHeight="1" x14ac:dyDescent="0.25">
      <c r="G47" s="422" t="str">
        <f>+IF(LEN('OSNOVNA PLAČA'!B47)&gt;0,'OSNOVNA PLAČA'!B47,"")</f>
        <v>A38</v>
      </c>
      <c r="H47" s="423"/>
      <c r="I47" s="423">
        <f ca="1">IF(LEN('11'!B53)&gt;0,'11'!L53,"")</f>
        <v>0</v>
      </c>
      <c r="J47" s="424"/>
    </row>
    <row r="48" spans="7:10" ht="23.25" customHeight="1" x14ac:dyDescent="0.25">
      <c r="G48" s="422" t="str">
        <f>+IF(LEN('OSNOVNA PLAČA'!B48)&gt;0,'OSNOVNA PLAČA'!B48,"")</f>
        <v>A39</v>
      </c>
      <c r="H48" s="423"/>
      <c r="I48" s="423">
        <f ca="1">IF(LEN('11'!B54)&gt;0,'11'!L54,"")</f>
        <v>0</v>
      </c>
      <c r="J48" s="424"/>
    </row>
    <row r="49" spans="7:10" ht="23.25" customHeight="1" x14ac:dyDescent="0.25">
      <c r="G49" s="422" t="str">
        <f>+IF(LEN('OSNOVNA PLAČA'!B49)&gt;0,'OSNOVNA PLAČA'!B49,"")</f>
        <v>A40</v>
      </c>
      <c r="H49" s="423"/>
      <c r="I49" s="423">
        <f ca="1">IF(LEN('11'!B55)&gt;0,'11'!L55,"")</f>
        <v>0</v>
      </c>
      <c r="J49" s="424"/>
    </row>
    <row r="50" spans="7:10" ht="23.25" customHeight="1" x14ac:dyDescent="0.25">
      <c r="G50" s="422" t="str">
        <f>+IF(LEN('OSNOVNA PLAČA'!B50)&gt;0,'OSNOVNA PLAČA'!B50,"")</f>
        <v>A41</v>
      </c>
      <c r="H50" s="423"/>
      <c r="I50" s="423">
        <f ca="1">IF(LEN('11'!B56)&gt;0,'11'!L56,"")</f>
        <v>0</v>
      </c>
      <c r="J50" s="424"/>
    </row>
    <row r="51" spans="7:10" ht="23.25" customHeight="1" x14ac:dyDescent="0.25">
      <c r="G51" s="422" t="str">
        <f>+IF(LEN('OSNOVNA PLAČA'!B51)&gt;0,'OSNOVNA PLAČA'!B51,"")</f>
        <v>A42</v>
      </c>
      <c r="H51" s="423"/>
      <c r="I51" s="423">
        <f ca="1">IF(LEN('11'!B57)&gt;0,'11'!L57,"")</f>
        <v>0</v>
      </c>
      <c r="J51" s="424"/>
    </row>
    <row r="52" spans="7:10" ht="23.25" customHeight="1" x14ac:dyDescent="0.25">
      <c r="G52" s="422" t="str">
        <f>+IF(LEN('OSNOVNA PLAČA'!B52)&gt;0,'OSNOVNA PLAČA'!B52,"")</f>
        <v>A43</v>
      </c>
      <c r="H52" s="423"/>
      <c r="I52" s="423">
        <f ca="1">IF(LEN('11'!B58)&gt;0,'11'!L58,"")</f>
        <v>0</v>
      </c>
      <c r="J52" s="424"/>
    </row>
    <row r="53" spans="7:10" ht="23.25" customHeight="1" x14ac:dyDescent="0.25">
      <c r="G53" s="422" t="str">
        <f>+IF(LEN('OSNOVNA PLAČA'!B53)&gt;0,'OSNOVNA PLAČA'!B53,"")</f>
        <v>A44</v>
      </c>
      <c r="H53" s="423"/>
      <c r="I53" s="423">
        <f ca="1">IF(LEN('11'!B59)&gt;0,'11'!L59,"")</f>
        <v>0</v>
      </c>
      <c r="J53" s="424"/>
    </row>
    <row r="54" spans="7:10" ht="23.25" customHeight="1" x14ac:dyDescent="0.25">
      <c r="G54" s="422" t="str">
        <f>+IF(LEN('OSNOVNA PLAČA'!B54)&gt;0,'OSNOVNA PLAČA'!B54,"")</f>
        <v>A45</v>
      </c>
      <c r="H54" s="423"/>
      <c r="I54" s="423">
        <f ca="1">IF(LEN('11'!B60)&gt;0,'11'!L60,"")</f>
        <v>0</v>
      </c>
      <c r="J54" s="424"/>
    </row>
    <row r="55" spans="7:10" ht="23.25" customHeight="1" x14ac:dyDescent="0.25">
      <c r="G55" s="422" t="str">
        <f>+IF(LEN('OSNOVNA PLAČA'!B55)&gt;0,'OSNOVNA PLAČA'!B55,"")</f>
        <v>A46</v>
      </c>
      <c r="H55" s="423"/>
      <c r="I55" s="423">
        <f ca="1">IF(LEN('11'!B61)&gt;0,'11'!L61,"")</f>
        <v>0</v>
      </c>
      <c r="J55" s="424"/>
    </row>
    <row r="56" spans="7:10" ht="23.25" customHeight="1" x14ac:dyDescent="0.25">
      <c r="G56" s="422" t="str">
        <f>+IF(LEN('OSNOVNA PLAČA'!B56)&gt;0,'OSNOVNA PLAČA'!B56,"")</f>
        <v>A47</v>
      </c>
      <c r="H56" s="423"/>
      <c r="I56" s="423">
        <f ca="1">IF(LEN('11'!B62)&gt;0,'11'!L62,"")</f>
        <v>0</v>
      </c>
      <c r="J56" s="424"/>
    </row>
    <row r="57" spans="7:10" ht="23.25" customHeight="1" x14ac:dyDescent="0.25">
      <c r="G57" s="422" t="str">
        <f>+IF(LEN('OSNOVNA PLAČA'!B57)&gt;0,'OSNOVNA PLAČA'!B57,"")</f>
        <v>A48</v>
      </c>
      <c r="H57" s="423"/>
      <c r="I57" s="423">
        <f ca="1">IF(LEN('11'!B63)&gt;0,'11'!L63,"")</f>
        <v>0</v>
      </c>
      <c r="J57" s="424"/>
    </row>
    <row r="58" spans="7:10" ht="23.25" customHeight="1" x14ac:dyDescent="0.25">
      <c r="G58" s="422" t="str">
        <f>+IF(LEN('OSNOVNA PLAČA'!B58)&gt;0,'OSNOVNA PLAČA'!B58,"")</f>
        <v>A49</v>
      </c>
      <c r="H58" s="423"/>
      <c r="I58" s="423">
        <f ca="1">IF(LEN('11'!B64)&gt;0,'11'!L64,"")</f>
        <v>0</v>
      </c>
      <c r="J58" s="424"/>
    </row>
    <row r="59" spans="7:10" ht="23.25" customHeight="1" x14ac:dyDescent="0.25">
      <c r="G59" s="422" t="str">
        <f>+IF(LEN('OSNOVNA PLAČA'!B59)&gt;0,'OSNOVNA PLAČA'!B59,"")</f>
        <v>A50</v>
      </c>
      <c r="H59" s="423"/>
      <c r="I59" s="423">
        <f ca="1">IF(LEN('11'!B65)&gt;0,'11'!L65,"")</f>
        <v>0</v>
      </c>
      <c r="J59" s="424"/>
    </row>
    <row r="60" spans="7:10" ht="23.25" customHeight="1" x14ac:dyDescent="0.25">
      <c r="G60" s="422" t="str">
        <f>+IF(LEN('OSNOVNA PLAČA'!B60)&gt;0,'OSNOVNA PLAČA'!B60,"")</f>
        <v>A51</v>
      </c>
      <c r="H60" s="423"/>
      <c r="I60" s="423">
        <f ca="1">IF(LEN('11'!B66)&gt;0,'11'!L66,"")</f>
        <v>0</v>
      </c>
      <c r="J60" s="424"/>
    </row>
    <row r="61" spans="7:10" ht="23.25" customHeight="1" x14ac:dyDescent="0.25">
      <c r="G61" s="422" t="str">
        <f>+IF(LEN('OSNOVNA PLAČA'!B61)&gt;0,'OSNOVNA PLAČA'!B61,"")</f>
        <v>A52</v>
      </c>
      <c r="H61" s="423"/>
      <c r="I61" s="423">
        <f ca="1">IF(LEN('11'!B67)&gt;0,'11'!L67,"")</f>
        <v>0</v>
      </c>
      <c r="J61" s="424"/>
    </row>
    <row r="62" spans="7:10" ht="23.25" customHeight="1" x14ac:dyDescent="0.25">
      <c r="G62" s="422" t="str">
        <f>+IF(LEN('OSNOVNA PLAČA'!B62)&gt;0,'OSNOVNA PLAČA'!B62,"")</f>
        <v>A53</v>
      </c>
      <c r="H62" s="423"/>
      <c r="I62" s="423">
        <f ca="1">IF(LEN('11'!B68)&gt;0,'11'!L68,"")</f>
        <v>0</v>
      </c>
      <c r="J62" s="424"/>
    </row>
    <row r="63" spans="7:10" ht="23.25" customHeight="1" x14ac:dyDescent="0.25">
      <c r="G63" s="422" t="str">
        <f>+IF(LEN('OSNOVNA PLAČA'!B63)&gt;0,'OSNOVNA PLAČA'!B63,"")</f>
        <v>A54</v>
      </c>
      <c r="H63" s="423"/>
      <c r="I63" s="423">
        <f ca="1">IF(LEN('11'!B69)&gt;0,'11'!L69,"")</f>
        <v>0</v>
      </c>
      <c r="J63" s="424"/>
    </row>
    <row r="64" spans="7:10" ht="23.25" customHeight="1" x14ac:dyDescent="0.25">
      <c r="G64" s="422" t="str">
        <f>+IF(LEN('OSNOVNA PLAČA'!B64)&gt;0,'OSNOVNA PLAČA'!B64,"")</f>
        <v>A55</v>
      </c>
      <c r="H64" s="423"/>
      <c r="I64" s="423">
        <f ca="1">IF(LEN('11'!B70)&gt;0,'11'!L70,"")</f>
        <v>0</v>
      </c>
      <c r="J64" s="424"/>
    </row>
    <row r="65" spans="7:10" ht="23.25" customHeight="1" x14ac:dyDescent="0.25">
      <c r="G65" s="422" t="str">
        <f>+IF(LEN('OSNOVNA PLAČA'!B65)&gt;0,'OSNOVNA PLAČA'!B65,"")</f>
        <v>A56</v>
      </c>
      <c r="H65" s="423"/>
      <c r="I65" s="423">
        <f ca="1">IF(LEN('11'!B71)&gt;0,'11'!L71,"")</f>
        <v>0</v>
      </c>
      <c r="J65" s="424"/>
    </row>
    <row r="66" spans="7:10" ht="23.25" customHeight="1" x14ac:dyDescent="0.25">
      <c r="G66" s="422" t="str">
        <f>+IF(LEN('OSNOVNA PLAČA'!B66)&gt;0,'OSNOVNA PLAČA'!B66,"")</f>
        <v>A57</v>
      </c>
      <c r="H66" s="423"/>
      <c r="I66" s="423">
        <f ca="1">IF(LEN('11'!B72)&gt;0,'11'!L72,"")</f>
        <v>0</v>
      </c>
      <c r="J66" s="424"/>
    </row>
    <row r="67" spans="7:10" ht="23.25" customHeight="1" x14ac:dyDescent="0.25">
      <c r="G67" s="422" t="str">
        <f>+IF(LEN('OSNOVNA PLAČA'!B67)&gt;0,'OSNOVNA PLAČA'!B67,"")</f>
        <v>A58</v>
      </c>
      <c r="H67" s="423"/>
      <c r="I67" s="423">
        <f ca="1">IF(LEN('11'!B73)&gt;0,'11'!L73,"")</f>
        <v>0</v>
      </c>
      <c r="J67" s="424"/>
    </row>
    <row r="68" spans="7:10" ht="23.25" customHeight="1" x14ac:dyDescent="0.25">
      <c r="G68" s="422" t="str">
        <f>+IF(LEN('OSNOVNA PLAČA'!B68)&gt;0,'OSNOVNA PLAČA'!B68,"")</f>
        <v>A59</v>
      </c>
      <c r="H68" s="423"/>
      <c r="I68" s="423">
        <f ca="1">IF(LEN('11'!B74)&gt;0,'11'!L74,"")</f>
        <v>0</v>
      </c>
      <c r="J68" s="424"/>
    </row>
    <row r="69" spans="7:10" ht="23.25" customHeight="1" x14ac:dyDescent="0.25">
      <c r="G69" s="422" t="str">
        <f>+IF(LEN('OSNOVNA PLAČA'!B69)&gt;0,'OSNOVNA PLAČA'!B69,"")</f>
        <v>A60</v>
      </c>
      <c r="H69" s="423"/>
      <c r="I69" s="423">
        <f ca="1">IF(LEN('11'!B75)&gt;0,'11'!L75,"")</f>
        <v>0</v>
      </c>
      <c r="J69" s="424"/>
    </row>
    <row r="70" spans="7:10" ht="23.25" customHeight="1" x14ac:dyDescent="0.25">
      <c r="G70" s="422" t="str">
        <f>+IF(LEN('OSNOVNA PLAČA'!B70)&gt;0,'OSNOVNA PLAČA'!B70,"")</f>
        <v>A61</v>
      </c>
      <c r="H70" s="423"/>
      <c r="I70" s="423">
        <f ca="1">IF(LEN('11'!B76)&gt;0,'11'!L76,"")</f>
        <v>0</v>
      </c>
      <c r="J70" s="424"/>
    </row>
    <row r="71" spans="7:10" ht="23.25" customHeight="1" x14ac:dyDescent="0.25">
      <c r="G71" s="422" t="str">
        <f>+IF(LEN('OSNOVNA PLAČA'!B71)&gt;0,'OSNOVNA PLAČA'!B71,"")</f>
        <v>A62</v>
      </c>
      <c r="H71" s="423"/>
      <c r="I71" s="423">
        <f ca="1">IF(LEN('11'!B77)&gt;0,'11'!L77,"")</f>
        <v>0</v>
      </c>
      <c r="J71" s="424"/>
    </row>
    <row r="72" spans="7:10" ht="23.25" customHeight="1" x14ac:dyDescent="0.25">
      <c r="G72" s="422" t="str">
        <f>+IF(LEN('OSNOVNA PLAČA'!B72)&gt;0,'OSNOVNA PLAČA'!B72,"")</f>
        <v>A63</v>
      </c>
      <c r="H72" s="423"/>
      <c r="I72" s="423">
        <f ca="1">IF(LEN('11'!B78)&gt;0,'11'!L78,"")</f>
        <v>0</v>
      </c>
      <c r="J72" s="424"/>
    </row>
    <row r="73" spans="7:10" ht="23.25" customHeight="1" x14ac:dyDescent="0.25">
      <c r="G73" s="422" t="str">
        <f>+IF(LEN('OSNOVNA PLAČA'!B73)&gt;0,'OSNOVNA PLAČA'!B73,"")</f>
        <v>A64</v>
      </c>
      <c r="H73" s="423"/>
      <c r="I73" s="423">
        <f ca="1">IF(LEN('11'!B79)&gt;0,'11'!L79,"")</f>
        <v>0</v>
      </c>
      <c r="J73" s="424"/>
    </row>
    <row r="74" spans="7:10" ht="23.25" customHeight="1" x14ac:dyDescent="0.25">
      <c r="G74" s="422" t="str">
        <f>+IF(LEN('OSNOVNA PLAČA'!B74)&gt;0,'OSNOVNA PLAČA'!B74,"")</f>
        <v>A65</v>
      </c>
      <c r="H74" s="423"/>
      <c r="I74" s="423">
        <f ca="1">IF(LEN('11'!B80)&gt;0,'11'!L80,"")</f>
        <v>0</v>
      </c>
      <c r="J74" s="424"/>
    </row>
    <row r="75" spans="7:10" ht="23.25" customHeight="1" x14ac:dyDescent="0.25">
      <c r="G75" s="422" t="str">
        <f>+IF(LEN('OSNOVNA PLAČA'!B75)&gt;0,'OSNOVNA PLAČA'!B75,"")</f>
        <v>A66</v>
      </c>
      <c r="H75" s="423"/>
      <c r="I75" s="423">
        <f ca="1">IF(LEN('11'!B81)&gt;0,'11'!L81,"")</f>
        <v>0</v>
      </c>
      <c r="J75" s="424"/>
    </row>
    <row r="76" spans="7:10" ht="23.25" customHeight="1" x14ac:dyDescent="0.25">
      <c r="G76" s="422" t="str">
        <f>+IF(LEN('OSNOVNA PLAČA'!B76)&gt;0,'OSNOVNA PLAČA'!B76,"")</f>
        <v>A67</v>
      </c>
      <c r="H76" s="423"/>
      <c r="I76" s="423">
        <f ca="1">IF(LEN('11'!B82)&gt;0,'11'!L82,"")</f>
        <v>0</v>
      </c>
      <c r="J76" s="424"/>
    </row>
    <row r="77" spans="7:10" ht="23.25" customHeight="1" x14ac:dyDescent="0.25">
      <c r="G77" s="422" t="str">
        <f>+IF(LEN('OSNOVNA PLAČA'!B77)&gt;0,'OSNOVNA PLAČA'!B77,"")</f>
        <v>A68</v>
      </c>
      <c r="H77" s="423"/>
      <c r="I77" s="423">
        <f ca="1">IF(LEN('11'!B83)&gt;0,'11'!L83,"")</f>
        <v>0</v>
      </c>
      <c r="J77" s="424"/>
    </row>
    <row r="78" spans="7:10" ht="23.25" customHeight="1" x14ac:dyDescent="0.25">
      <c r="G78" s="422" t="str">
        <f>+IF(LEN('OSNOVNA PLAČA'!B78)&gt;0,'OSNOVNA PLAČA'!B78,"")</f>
        <v>A69</v>
      </c>
      <c r="H78" s="423"/>
      <c r="I78" s="423">
        <f ca="1">IF(LEN('11'!B84)&gt;0,'11'!L84,"")</f>
        <v>0</v>
      </c>
      <c r="J78" s="424"/>
    </row>
    <row r="79" spans="7:10" ht="23.25" customHeight="1" x14ac:dyDescent="0.25">
      <c r="G79" s="422" t="str">
        <f>+IF(LEN('OSNOVNA PLAČA'!B79)&gt;0,'OSNOVNA PLAČA'!B79,"")</f>
        <v>A70</v>
      </c>
      <c r="H79" s="423"/>
      <c r="I79" s="423">
        <f ca="1">IF(LEN('11'!B85)&gt;0,'11'!L85,"")</f>
        <v>0</v>
      </c>
      <c r="J79" s="424"/>
    </row>
    <row r="80" spans="7:10" ht="23.25" customHeight="1" x14ac:dyDescent="0.25">
      <c r="G80" s="422" t="str">
        <f>+IF(LEN('OSNOVNA PLAČA'!B80)&gt;0,'OSNOVNA PLAČA'!B80,"")</f>
        <v>A71</v>
      </c>
      <c r="H80" s="423"/>
      <c r="I80" s="423">
        <f ca="1">IF(LEN('11'!B86)&gt;0,'11'!L86,"")</f>
        <v>0</v>
      </c>
      <c r="J80" s="424"/>
    </row>
    <row r="81" spans="7:10" ht="23.25" customHeight="1" x14ac:dyDescent="0.25">
      <c r="G81" s="422" t="str">
        <f>+IF(LEN('OSNOVNA PLAČA'!B81)&gt;0,'OSNOVNA PLAČA'!B81,"")</f>
        <v>A72</v>
      </c>
      <c r="H81" s="423"/>
      <c r="I81" s="423">
        <f ca="1">IF(LEN('11'!B87)&gt;0,'11'!L87,"")</f>
        <v>0</v>
      </c>
      <c r="J81" s="424"/>
    </row>
    <row r="82" spans="7:10" ht="23.25" customHeight="1" x14ac:dyDescent="0.25">
      <c r="G82" s="422" t="str">
        <f>+IF(LEN('OSNOVNA PLAČA'!B82)&gt;0,'OSNOVNA PLAČA'!B82,"")</f>
        <v>A73</v>
      </c>
      <c r="H82" s="423"/>
      <c r="I82" s="423">
        <f ca="1">IF(LEN('11'!B88)&gt;0,'11'!L88,"")</f>
        <v>0</v>
      </c>
      <c r="J82" s="424"/>
    </row>
    <row r="83" spans="7:10" ht="23.25" customHeight="1" x14ac:dyDescent="0.25">
      <c r="G83" s="422" t="str">
        <f>+IF(LEN('OSNOVNA PLAČA'!B83)&gt;0,'OSNOVNA PLAČA'!B83,"")</f>
        <v>A74</v>
      </c>
      <c r="H83" s="423"/>
      <c r="I83" s="423">
        <f ca="1">IF(LEN('11'!B89)&gt;0,'11'!L89,"")</f>
        <v>0</v>
      </c>
      <c r="J83" s="424"/>
    </row>
    <row r="84" spans="7:10" ht="23.25" customHeight="1" x14ac:dyDescent="0.25">
      <c r="G84" s="422" t="str">
        <f>+IF(LEN('OSNOVNA PLAČA'!B84)&gt;0,'OSNOVNA PLAČA'!B84,"")</f>
        <v>A75</v>
      </c>
      <c r="H84" s="423"/>
      <c r="I84" s="423">
        <f ca="1">IF(LEN('11'!B90)&gt;0,'11'!L90,"")</f>
        <v>0</v>
      </c>
      <c r="J84" s="424"/>
    </row>
    <row r="85" spans="7:10" ht="23.25" customHeight="1" x14ac:dyDescent="0.25">
      <c r="G85" s="422" t="str">
        <f>+IF(LEN('OSNOVNA PLAČA'!B85)&gt;0,'OSNOVNA PLAČA'!B85,"")</f>
        <v>A76</v>
      </c>
      <c r="H85" s="423"/>
      <c r="I85" s="423">
        <f ca="1">IF(LEN('11'!B91)&gt;0,'11'!L91,"")</f>
        <v>0</v>
      </c>
      <c r="J85" s="424"/>
    </row>
    <row r="86" spans="7:10" ht="23.25" customHeight="1" x14ac:dyDescent="0.25">
      <c r="G86" s="422" t="str">
        <f>+IF(LEN('OSNOVNA PLAČA'!B86)&gt;0,'OSNOVNA PLAČA'!B86,"")</f>
        <v>A77</v>
      </c>
      <c r="H86" s="423"/>
      <c r="I86" s="423">
        <f ca="1">IF(LEN('11'!B92)&gt;0,'11'!L92,"")</f>
        <v>0</v>
      </c>
      <c r="J86" s="424"/>
    </row>
    <row r="87" spans="7:10" ht="23.25" customHeight="1" x14ac:dyDescent="0.25">
      <c r="G87" s="422" t="str">
        <f>+IF(LEN('OSNOVNA PLAČA'!B87)&gt;0,'OSNOVNA PLAČA'!B87,"")</f>
        <v>A78</v>
      </c>
      <c r="H87" s="423"/>
      <c r="I87" s="423">
        <f ca="1">IF(LEN('11'!B93)&gt;0,'11'!L93,"")</f>
        <v>0</v>
      </c>
      <c r="J87" s="424"/>
    </row>
    <row r="88" spans="7:10" ht="23.25" customHeight="1" x14ac:dyDescent="0.25">
      <c r="G88" s="422" t="str">
        <f>+IF(LEN('OSNOVNA PLAČA'!B88)&gt;0,'OSNOVNA PLAČA'!B88,"")</f>
        <v>A79</v>
      </c>
      <c r="H88" s="423"/>
      <c r="I88" s="423">
        <f ca="1">IF(LEN('11'!B94)&gt;0,'11'!L94,"")</f>
        <v>0</v>
      </c>
      <c r="J88" s="424"/>
    </row>
    <row r="89" spans="7:10" ht="23.25" customHeight="1" x14ac:dyDescent="0.25">
      <c r="G89" s="422" t="str">
        <f>+IF(LEN('OSNOVNA PLAČA'!B89)&gt;0,'OSNOVNA PLAČA'!B89,"")</f>
        <v>A80</v>
      </c>
      <c r="H89" s="423"/>
      <c r="I89" s="423">
        <f ca="1">IF(LEN('11'!B95)&gt;0,'11'!L95,"")</f>
        <v>0</v>
      </c>
      <c r="J89" s="424"/>
    </row>
    <row r="90" spans="7:10" ht="23.25" customHeight="1" x14ac:dyDescent="0.25">
      <c r="G90" s="422" t="str">
        <f>+IF(LEN('OSNOVNA PLAČA'!B90)&gt;0,'OSNOVNA PLAČA'!B90,"")</f>
        <v>A81</v>
      </c>
      <c r="H90" s="423"/>
      <c r="I90" s="423">
        <f ca="1">IF(LEN('11'!B96)&gt;0,'11'!L96,"")</f>
        <v>0</v>
      </c>
      <c r="J90" s="424"/>
    </row>
    <row r="91" spans="7:10" ht="23.25" customHeight="1" x14ac:dyDescent="0.25">
      <c r="G91" s="422" t="str">
        <f>+IF(LEN('OSNOVNA PLAČA'!B91)&gt;0,'OSNOVNA PLAČA'!B91,"")</f>
        <v>A82</v>
      </c>
      <c r="H91" s="423"/>
      <c r="I91" s="423">
        <f ca="1">IF(LEN('11'!B97)&gt;0,'11'!L97,"")</f>
        <v>0</v>
      </c>
      <c r="J91" s="424"/>
    </row>
    <row r="92" spans="7:10" ht="23.25" customHeight="1" x14ac:dyDescent="0.25">
      <c r="G92" s="422" t="str">
        <f>+IF(LEN('OSNOVNA PLAČA'!B92)&gt;0,'OSNOVNA PLAČA'!B92,"")</f>
        <v>A83</v>
      </c>
      <c r="H92" s="423"/>
      <c r="I92" s="423">
        <f ca="1">IF(LEN('11'!B98)&gt;0,'11'!L98,"")</f>
        <v>0</v>
      </c>
      <c r="J92" s="424"/>
    </row>
    <row r="93" spans="7:10" ht="23.25" customHeight="1" x14ac:dyDescent="0.25">
      <c r="G93" s="422" t="str">
        <f>+IF(LEN('OSNOVNA PLAČA'!B93)&gt;0,'OSNOVNA PLAČA'!B93,"")</f>
        <v>A84</v>
      </c>
      <c r="H93" s="423"/>
      <c r="I93" s="423">
        <f ca="1">IF(LEN('11'!B99)&gt;0,'11'!L99,"")</f>
        <v>0</v>
      </c>
      <c r="J93" s="424"/>
    </row>
    <row r="94" spans="7:10" ht="23.25" customHeight="1" x14ac:dyDescent="0.25">
      <c r="G94" s="422" t="str">
        <f>+IF(LEN('OSNOVNA PLAČA'!B94)&gt;0,'OSNOVNA PLAČA'!B94,"")</f>
        <v>A85</v>
      </c>
      <c r="H94" s="423"/>
      <c r="I94" s="423">
        <f ca="1">IF(LEN('11'!B100)&gt;0,'11'!L100,"")</f>
        <v>0</v>
      </c>
      <c r="J94" s="424"/>
    </row>
    <row r="95" spans="7:10" ht="23.25" customHeight="1" x14ac:dyDescent="0.25">
      <c r="G95" s="422" t="str">
        <f>+IF(LEN('OSNOVNA PLAČA'!B95)&gt;0,'OSNOVNA PLAČA'!B95,"")</f>
        <v>A86</v>
      </c>
      <c r="H95" s="423"/>
      <c r="I95" s="423">
        <f ca="1">IF(LEN('11'!B101)&gt;0,'11'!L101,"")</f>
        <v>0</v>
      </c>
      <c r="J95" s="424"/>
    </row>
    <row r="96" spans="7:10" ht="23.25" customHeight="1" x14ac:dyDescent="0.25">
      <c r="G96" s="422" t="str">
        <f>+IF(LEN('OSNOVNA PLAČA'!B96)&gt;0,'OSNOVNA PLAČA'!B96,"")</f>
        <v>A87</v>
      </c>
      <c r="H96" s="423"/>
      <c r="I96" s="423">
        <f ca="1">IF(LEN('11'!B102)&gt;0,'11'!L102,"")</f>
        <v>0</v>
      </c>
      <c r="J96" s="424"/>
    </row>
    <row r="97" spans="7:10" ht="23.25" customHeight="1" x14ac:dyDescent="0.25">
      <c r="G97" s="422" t="str">
        <f>+IF(LEN('OSNOVNA PLAČA'!B97)&gt;0,'OSNOVNA PLAČA'!B97,"")</f>
        <v>A88</v>
      </c>
      <c r="H97" s="423"/>
      <c r="I97" s="423">
        <f ca="1">IF(LEN('11'!B103)&gt;0,'11'!L103,"")</f>
        <v>0</v>
      </c>
      <c r="J97" s="424"/>
    </row>
    <row r="98" spans="7:10" ht="23.25" customHeight="1" x14ac:dyDescent="0.25">
      <c r="G98" s="422" t="str">
        <f>+IF(LEN('OSNOVNA PLAČA'!B98)&gt;0,'OSNOVNA PLAČA'!B98,"")</f>
        <v>A89</v>
      </c>
      <c r="H98" s="423"/>
      <c r="I98" s="423">
        <f ca="1">IF(LEN('11'!B104)&gt;0,'11'!L104,"")</f>
        <v>0</v>
      </c>
      <c r="J98" s="424"/>
    </row>
    <row r="99" spans="7:10" ht="23.25" customHeight="1" x14ac:dyDescent="0.25">
      <c r="G99" s="422" t="str">
        <f>+IF(LEN('OSNOVNA PLAČA'!B99)&gt;0,'OSNOVNA PLAČA'!B99,"")</f>
        <v>A90</v>
      </c>
      <c r="H99" s="423"/>
      <c r="I99" s="423">
        <f ca="1">IF(LEN('11'!B105)&gt;0,'11'!L105,"")</f>
        <v>0</v>
      </c>
      <c r="J99" s="424"/>
    </row>
    <row r="100" spans="7:10" ht="23.25" customHeight="1" x14ac:dyDescent="0.25">
      <c r="G100" s="422" t="str">
        <f>+IF(LEN('OSNOVNA PLAČA'!B100)&gt;0,'OSNOVNA PLAČA'!B100,"")</f>
        <v>A91</v>
      </c>
      <c r="H100" s="423"/>
      <c r="I100" s="423">
        <f ca="1">IF(LEN('11'!B106)&gt;0,'11'!L106,"")</f>
        <v>0</v>
      </c>
      <c r="J100" s="424"/>
    </row>
    <row r="101" spans="7:10" ht="23.25" customHeight="1" x14ac:dyDescent="0.25">
      <c r="G101" s="422" t="str">
        <f>+IF(LEN('OSNOVNA PLAČA'!B101)&gt;0,'OSNOVNA PLAČA'!B101,"")</f>
        <v>A92</v>
      </c>
      <c r="H101" s="423"/>
      <c r="I101" s="423">
        <f ca="1">IF(LEN('11'!B107)&gt;0,'11'!L107,"")</f>
        <v>0</v>
      </c>
      <c r="J101" s="424"/>
    </row>
    <row r="102" spans="7:10" ht="23.25" customHeight="1" x14ac:dyDescent="0.25">
      <c r="G102" s="422" t="str">
        <f>+IF(LEN('OSNOVNA PLAČA'!B102)&gt;0,'OSNOVNA PLAČA'!B102,"")</f>
        <v>A93</v>
      </c>
      <c r="H102" s="423"/>
      <c r="I102" s="423">
        <f ca="1">IF(LEN('11'!B108)&gt;0,'11'!L108,"")</f>
        <v>0</v>
      </c>
      <c r="J102" s="424"/>
    </row>
    <row r="103" spans="7:10" ht="23.25" customHeight="1" x14ac:dyDescent="0.25">
      <c r="G103" s="422" t="str">
        <f>+IF(LEN('OSNOVNA PLAČA'!B103)&gt;0,'OSNOVNA PLAČA'!B103,"")</f>
        <v>A94</v>
      </c>
      <c r="H103" s="423"/>
      <c r="I103" s="423">
        <f ca="1">IF(LEN('11'!B109)&gt;0,'11'!L109,"")</f>
        <v>0</v>
      </c>
      <c r="J103" s="424"/>
    </row>
    <row r="104" spans="7:10" ht="23.25" customHeight="1" x14ac:dyDescent="0.25">
      <c r="G104" s="422" t="str">
        <f>+IF(LEN('OSNOVNA PLAČA'!B104)&gt;0,'OSNOVNA PLAČA'!B104,"")</f>
        <v>A95</v>
      </c>
      <c r="H104" s="423"/>
      <c r="I104" s="423">
        <f ca="1">IF(LEN('11'!B110)&gt;0,'11'!L110,"")</f>
        <v>0</v>
      </c>
      <c r="J104" s="424"/>
    </row>
    <row r="105" spans="7:10" ht="23.25" customHeight="1" x14ac:dyDescent="0.25">
      <c r="G105" s="422" t="str">
        <f>+IF(LEN('OSNOVNA PLAČA'!B105)&gt;0,'OSNOVNA PLAČA'!B105,"")</f>
        <v>A96</v>
      </c>
      <c r="H105" s="423"/>
      <c r="I105" s="423">
        <f ca="1">IF(LEN('11'!B111)&gt;0,'11'!L111,"")</f>
        <v>0</v>
      </c>
      <c r="J105" s="424"/>
    </row>
    <row r="106" spans="7:10" ht="23.25" customHeight="1" x14ac:dyDescent="0.25">
      <c r="G106" s="422" t="str">
        <f>+IF(LEN('OSNOVNA PLAČA'!B106)&gt;0,'OSNOVNA PLAČA'!B106,"")</f>
        <v>A97</v>
      </c>
      <c r="H106" s="423"/>
      <c r="I106" s="423">
        <f ca="1">IF(LEN('11'!B112)&gt;0,'11'!L112,"")</f>
        <v>0</v>
      </c>
      <c r="J106" s="424"/>
    </row>
    <row r="107" spans="7:10" ht="23.25" customHeight="1" x14ac:dyDescent="0.25">
      <c r="G107" s="422" t="str">
        <f>+IF(LEN('OSNOVNA PLAČA'!B107)&gt;0,'OSNOVNA PLAČA'!B107,"")</f>
        <v>A98</v>
      </c>
      <c r="H107" s="423"/>
      <c r="I107" s="423">
        <f ca="1">IF(LEN('11'!B113)&gt;0,'11'!L113,"")</f>
        <v>0</v>
      </c>
      <c r="J107" s="424"/>
    </row>
    <row r="108" spans="7:10" ht="23.25" customHeight="1" x14ac:dyDescent="0.25">
      <c r="G108" s="422" t="str">
        <f>+IF(LEN('OSNOVNA PLAČA'!B108)&gt;0,'OSNOVNA PLAČA'!B108,"")</f>
        <v>A99</v>
      </c>
      <c r="H108" s="423"/>
      <c r="I108" s="423">
        <f ca="1">IF(LEN('11'!B114)&gt;0,'11'!L114,"")</f>
        <v>0</v>
      </c>
      <c r="J108" s="424"/>
    </row>
    <row r="109" spans="7:10" ht="23.25" customHeight="1" x14ac:dyDescent="0.25">
      <c r="G109" s="422" t="str">
        <f>+IF(LEN('OSNOVNA PLAČA'!B109)&gt;0,'OSNOVNA PLAČA'!B109,"")</f>
        <v>A100</v>
      </c>
      <c r="H109" s="423"/>
      <c r="I109" s="423">
        <f ca="1">IF(LEN('11'!B115)&gt;0,'11'!L115,"")</f>
        <v>0</v>
      </c>
      <c r="J109" s="424"/>
    </row>
    <row r="110" spans="7:10" ht="23.25" customHeight="1" x14ac:dyDescent="0.25">
      <c r="G110" s="422" t="str">
        <f>+IF(LEN('OSNOVNA PLAČA'!B110)&gt;0,'OSNOVNA PLAČA'!B110,"")</f>
        <v>A101</v>
      </c>
      <c r="H110" s="423"/>
      <c r="I110" s="423">
        <f ca="1">IF(LEN('11'!B116)&gt;0,'11'!L116,"")</f>
        <v>0</v>
      </c>
      <c r="J110" s="424"/>
    </row>
    <row r="111" spans="7:10" ht="23.25" customHeight="1" x14ac:dyDescent="0.25">
      <c r="G111" s="422" t="str">
        <f>+IF(LEN('OSNOVNA PLAČA'!B111)&gt;0,'OSNOVNA PLAČA'!B111,"")</f>
        <v>A102</v>
      </c>
      <c r="H111" s="423"/>
      <c r="I111" s="423">
        <f ca="1">IF(LEN('11'!B117)&gt;0,'11'!L117,"")</f>
        <v>0</v>
      </c>
      <c r="J111" s="424"/>
    </row>
    <row r="112" spans="7:10" ht="23.25" customHeight="1" x14ac:dyDescent="0.25">
      <c r="G112" s="422" t="str">
        <f>+IF(LEN('OSNOVNA PLAČA'!B112)&gt;0,'OSNOVNA PLAČA'!B112,"")</f>
        <v>A103</v>
      </c>
      <c r="H112" s="423"/>
      <c r="I112" s="423">
        <f ca="1">IF(LEN('11'!B118)&gt;0,'11'!L118,"")</f>
        <v>0</v>
      </c>
      <c r="J112" s="424"/>
    </row>
    <row r="113" spans="7:10" ht="23.25" customHeight="1" x14ac:dyDescent="0.25">
      <c r="G113" s="422" t="str">
        <f>+IF(LEN('OSNOVNA PLAČA'!B113)&gt;0,'OSNOVNA PLAČA'!B113,"")</f>
        <v>A104</v>
      </c>
      <c r="H113" s="423"/>
      <c r="I113" s="423">
        <f ca="1">IF(LEN('11'!B119)&gt;0,'11'!L119,"")</f>
        <v>0</v>
      </c>
      <c r="J113" s="424"/>
    </row>
    <row r="114" spans="7:10" ht="23.25" customHeight="1" x14ac:dyDescent="0.25">
      <c r="G114" s="422" t="str">
        <f>+IF(LEN('OSNOVNA PLAČA'!B114)&gt;0,'OSNOVNA PLAČA'!B114,"")</f>
        <v>A105</v>
      </c>
      <c r="H114" s="423"/>
      <c r="I114" s="423">
        <f ca="1">IF(LEN('11'!B120)&gt;0,'11'!L120,"")</f>
        <v>0</v>
      </c>
      <c r="J114" s="424"/>
    </row>
    <row r="115" spans="7:10" ht="23.25" customHeight="1" x14ac:dyDescent="0.25">
      <c r="G115" s="422" t="str">
        <f>+IF(LEN('OSNOVNA PLAČA'!B115)&gt;0,'OSNOVNA PLAČA'!B115,"")</f>
        <v>A106</v>
      </c>
      <c r="H115" s="423"/>
      <c r="I115" s="423">
        <f ca="1">IF(LEN('11'!B121)&gt;0,'11'!L121,"")</f>
        <v>0</v>
      </c>
      <c r="J115" s="424"/>
    </row>
    <row r="116" spans="7:10" ht="23.25" customHeight="1" x14ac:dyDescent="0.25">
      <c r="G116" s="422" t="str">
        <f>+IF(LEN('OSNOVNA PLAČA'!B116)&gt;0,'OSNOVNA PLAČA'!B116,"")</f>
        <v>A107</v>
      </c>
      <c r="H116" s="423"/>
      <c r="I116" s="423">
        <f ca="1">IF(LEN('11'!B122)&gt;0,'11'!L122,"")</f>
        <v>0</v>
      </c>
      <c r="J116" s="424"/>
    </row>
    <row r="117" spans="7:10" ht="23.25" customHeight="1" x14ac:dyDescent="0.25">
      <c r="G117" s="422" t="str">
        <f>+IF(LEN('OSNOVNA PLAČA'!B117)&gt;0,'OSNOVNA PLAČA'!B117,"")</f>
        <v>A108</v>
      </c>
      <c r="H117" s="423"/>
      <c r="I117" s="423">
        <f ca="1">IF(LEN('11'!B123)&gt;0,'11'!L123,"")</f>
        <v>0</v>
      </c>
      <c r="J117" s="424"/>
    </row>
    <row r="118" spans="7:10" ht="23.25" customHeight="1" x14ac:dyDescent="0.25">
      <c r="G118" s="422" t="str">
        <f>+IF(LEN('OSNOVNA PLAČA'!B118)&gt;0,'OSNOVNA PLAČA'!B118,"")</f>
        <v>A109</v>
      </c>
      <c r="H118" s="423"/>
      <c r="I118" s="423">
        <f ca="1">IF(LEN('11'!B124)&gt;0,'11'!L124,"")</f>
        <v>0</v>
      </c>
      <c r="J118" s="424"/>
    </row>
    <row r="119" spans="7:10" ht="23.25" customHeight="1" x14ac:dyDescent="0.25">
      <c r="G119" s="422" t="str">
        <f>+IF(LEN('OSNOVNA PLAČA'!B119)&gt;0,'OSNOVNA PLAČA'!B119,"")</f>
        <v>A110</v>
      </c>
      <c r="H119" s="423"/>
      <c r="I119" s="423">
        <f ca="1">IF(LEN('11'!B125)&gt;0,'11'!L125,"")</f>
        <v>0</v>
      </c>
      <c r="J119" s="424"/>
    </row>
    <row r="120" spans="7:10" ht="23.25" customHeight="1" x14ac:dyDescent="0.25">
      <c r="G120" s="422" t="str">
        <f>+IF(LEN('OSNOVNA PLAČA'!B120)&gt;0,'OSNOVNA PLAČA'!B120,"")</f>
        <v>A111</v>
      </c>
      <c r="H120" s="423"/>
      <c r="I120" s="423">
        <f ca="1">IF(LEN('11'!B126)&gt;0,'11'!L126,"")</f>
        <v>0</v>
      </c>
      <c r="J120" s="424"/>
    </row>
    <row r="121" spans="7:10" ht="23.25" customHeight="1" x14ac:dyDescent="0.25">
      <c r="G121" s="422" t="str">
        <f>+IF(LEN('OSNOVNA PLAČA'!B121)&gt;0,'OSNOVNA PLAČA'!B121,"")</f>
        <v>A112</v>
      </c>
      <c r="H121" s="423"/>
      <c r="I121" s="423">
        <f ca="1">IF(LEN('11'!B127)&gt;0,'11'!L127,"")</f>
        <v>0</v>
      </c>
      <c r="J121" s="424"/>
    </row>
    <row r="122" spans="7:10" ht="23.25" customHeight="1" x14ac:dyDescent="0.25">
      <c r="G122" s="422" t="str">
        <f>+IF(LEN('OSNOVNA PLAČA'!B122)&gt;0,'OSNOVNA PLAČA'!B122,"")</f>
        <v>A113</v>
      </c>
      <c r="H122" s="423"/>
      <c r="I122" s="423">
        <f ca="1">IF(LEN('11'!B128)&gt;0,'11'!L128,"")</f>
        <v>0</v>
      </c>
      <c r="J122" s="424"/>
    </row>
    <row r="123" spans="7:10" ht="23.25" customHeight="1" x14ac:dyDescent="0.25">
      <c r="G123" s="422" t="str">
        <f>+IF(LEN('OSNOVNA PLAČA'!B123)&gt;0,'OSNOVNA PLAČA'!B123,"")</f>
        <v>A114</v>
      </c>
      <c r="H123" s="423"/>
      <c r="I123" s="423">
        <f ca="1">IF(LEN('11'!B129)&gt;0,'11'!L129,"")</f>
        <v>0</v>
      </c>
      <c r="J123" s="424"/>
    </row>
    <row r="124" spans="7:10" ht="23.25" customHeight="1" x14ac:dyDescent="0.25">
      <c r="G124" s="422" t="str">
        <f>+IF(LEN('OSNOVNA PLAČA'!B124)&gt;0,'OSNOVNA PLAČA'!B124,"")</f>
        <v>A115</v>
      </c>
      <c r="H124" s="423"/>
      <c r="I124" s="423">
        <f ca="1">IF(LEN('11'!B130)&gt;0,'11'!L130,"")</f>
        <v>0</v>
      </c>
      <c r="J124" s="424"/>
    </row>
    <row r="125" spans="7:10" ht="23.25" customHeight="1" x14ac:dyDescent="0.25">
      <c r="G125" s="422" t="str">
        <f>+IF(LEN('OSNOVNA PLAČA'!B125)&gt;0,'OSNOVNA PLAČA'!B125,"")</f>
        <v>A116</v>
      </c>
      <c r="H125" s="423"/>
      <c r="I125" s="423">
        <f ca="1">IF(LEN('11'!B131)&gt;0,'11'!L131,"")</f>
        <v>0</v>
      </c>
      <c r="J125" s="424"/>
    </row>
    <row r="126" spans="7:10" ht="23.25" customHeight="1" x14ac:dyDescent="0.25">
      <c r="G126" s="422" t="str">
        <f>+IF(LEN('OSNOVNA PLAČA'!B126)&gt;0,'OSNOVNA PLAČA'!B126,"")</f>
        <v>A117</v>
      </c>
      <c r="H126" s="423"/>
      <c r="I126" s="423">
        <f ca="1">IF(LEN('11'!B132)&gt;0,'11'!L132,"")</f>
        <v>0</v>
      </c>
      <c r="J126" s="424"/>
    </row>
    <row r="127" spans="7:10" ht="23.25" customHeight="1" x14ac:dyDescent="0.25">
      <c r="G127" s="422" t="str">
        <f>+IF(LEN('OSNOVNA PLAČA'!B127)&gt;0,'OSNOVNA PLAČA'!B127,"")</f>
        <v>A118</v>
      </c>
      <c r="H127" s="423"/>
      <c r="I127" s="423">
        <f ca="1">IF(LEN('11'!B133)&gt;0,'11'!L133,"")</f>
        <v>0</v>
      </c>
      <c r="J127" s="424"/>
    </row>
    <row r="128" spans="7:10" ht="23.25" customHeight="1" x14ac:dyDescent="0.25">
      <c r="G128" s="422" t="str">
        <f>+IF(LEN('OSNOVNA PLAČA'!B128)&gt;0,'OSNOVNA PLAČA'!B128,"")</f>
        <v>A119</v>
      </c>
      <c r="H128" s="423"/>
      <c r="I128" s="423">
        <f ca="1">IF(LEN('11'!B134)&gt;0,'11'!L134,"")</f>
        <v>0</v>
      </c>
      <c r="J128" s="424"/>
    </row>
    <row r="129" spans="7:10" ht="23.25" customHeight="1" x14ac:dyDescent="0.25">
      <c r="G129" s="422" t="str">
        <f>+IF(LEN('OSNOVNA PLAČA'!B129)&gt;0,'OSNOVNA PLAČA'!B129,"")</f>
        <v>A120</v>
      </c>
      <c r="H129" s="423"/>
      <c r="I129" s="423">
        <f ca="1">IF(LEN('11'!B135)&gt;0,'11'!L135,"")</f>
        <v>0</v>
      </c>
      <c r="J129" s="424"/>
    </row>
    <row r="130" spans="7:10" ht="23.25" customHeight="1" x14ac:dyDescent="0.25">
      <c r="G130" s="422" t="str">
        <f>+IF(LEN('OSNOVNA PLAČA'!B130)&gt;0,'OSNOVNA PLAČA'!B130,"")</f>
        <v>A121</v>
      </c>
      <c r="H130" s="423"/>
      <c r="I130" s="423">
        <f ca="1">IF(LEN('11'!B136)&gt;0,'11'!L136,"")</f>
        <v>0</v>
      </c>
      <c r="J130" s="424"/>
    </row>
    <row r="131" spans="7:10" ht="23.25" customHeight="1" x14ac:dyDescent="0.25">
      <c r="G131" s="422" t="str">
        <f>+IF(LEN('OSNOVNA PLAČA'!B131)&gt;0,'OSNOVNA PLAČA'!B131,"")</f>
        <v>A122</v>
      </c>
      <c r="H131" s="423"/>
      <c r="I131" s="423">
        <f ca="1">IF(LEN('11'!B137)&gt;0,'11'!L137,"")</f>
        <v>0</v>
      </c>
      <c r="J131" s="424"/>
    </row>
    <row r="132" spans="7:10" ht="23.25" customHeight="1" x14ac:dyDescent="0.25">
      <c r="G132" s="422" t="str">
        <f>+IF(LEN('OSNOVNA PLAČA'!B132)&gt;0,'OSNOVNA PLAČA'!B132,"")</f>
        <v>A123</v>
      </c>
      <c r="H132" s="423"/>
      <c r="I132" s="423">
        <f ca="1">IF(LEN('11'!B138)&gt;0,'11'!L138,"")</f>
        <v>0</v>
      </c>
      <c r="J132" s="424"/>
    </row>
    <row r="133" spans="7:10" ht="23.25" customHeight="1" x14ac:dyDescent="0.25">
      <c r="G133" s="422" t="str">
        <f>+IF(LEN('OSNOVNA PLAČA'!B133)&gt;0,'OSNOVNA PLAČA'!B133,"")</f>
        <v>A124</v>
      </c>
      <c r="H133" s="423"/>
      <c r="I133" s="423">
        <f ca="1">IF(LEN('11'!B139)&gt;0,'11'!L139,"")</f>
        <v>0</v>
      </c>
      <c r="J133" s="424"/>
    </row>
    <row r="134" spans="7:10" ht="23.25" customHeight="1" x14ac:dyDescent="0.25">
      <c r="G134" s="422" t="str">
        <f>+IF(LEN('OSNOVNA PLAČA'!B134)&gt;0,'OSNOVNA PLAČA'!B134,"")</f>
        <v>A125</v>
      </c>
      <c r="H134" s="423"/>
      <c r="I134" s="423">
        <f ca="1">IF(LEN('11'!B140)&gt;0,'11'!L140,"")</f>
        <v>0</v>
      </c>
      <c r="J134" s="424"/>
    </row>
    <row r="135" spans="7:10" ht="23.25" customHeight="1" x14ac:dyDescent="0.25">
      <c r="G135" s="422" t="str">
        <f>+IF(LEN('OSNOVNA PLAČA'!B135)&gt;0,'OSNOVNA PLAČA'!B135,"")</f>
        <v>A126</v>
      </c>
      <c r="H135" s="423"/>
      <c r="I135" s="423">
        <f ca="1">IF(LEN('11'!B141)&gt;0,'11'!L141,"")</f>
        <v>0</v>
      </c>
      <c r="J135" s="424"/>
    </row>
    <row r="136" spans="7:10" ht="23.25" customHeight="1" x14ac:dyDescent="0.25">
      <c r="G136" s="422" t="str">
        <f>+IF(LEN('OSNOVNA PLAČA'!B136)&gt;0,'OSNOVNA PLAČA'!B136,"")</f>
        <v>A127</v>
      </c>
      <c r="H136" s="423"/>
      <c r="I136" s="423">
        <f ca="1">IF(LEN('11'!B142)&gt;0,'11'!L142,"")</f>
        <v>0</v>
      </c>
      <c r="J136" s="424"/>
    </row>
    <row r="137" spans="7:10" ht="23.25" customHeight="1" x14ac:dyDescent="0.25">
      <c r="G137" s="422" t="str">
        <f>+IF(LEN('OSNOVNA PLAČA'!B137)&gt;0,'OSNOVNA PLAČA'!B137,"")</f>
        <v>A128</v>
      </c>
      <c r="H137" s="423"/>
      <c r="I137" s="423">
        <f ca="1">IF(LEN('11'!B143)&gt;0,'11'!L143,"")</f>
        <v>0</v>
      </c>
      <c r="J137" s="424"/>
    </row>
    <row r="138" spans="7:10" ht="23.25" customHeight="1" x14ac:dyDescent="0.25">
      <c r="G138" s="422" t="str">
        <f>+IF(LEN('OSNOVNA PLAČA'!B138)&gt;0,'OSNOVNA PLAČA'!B138,"")</f>
        <v>A129</v>
      </c>
      <c r="H138" s="423"/>
      <c r="I138" s="423">
        <f ca="1">IF(LEN('11'!B144)&gt;0,'11'!L144,"")</f>
        <v>0</v>
      </c>
      <c r="J138" s="424"/>
    </row>
    <row r="139" spans="7:10" ht="23.25" customHeight="1" x14ac:dyDescent="0.25">
      <c r="G139" s="422" t="str">
        <f>+IF(LEN('OSNOVNA PLAČA'!B139)&gt;0,'OSNOVNA PLAČA'!B139,"")</f>
        <v>A130</v>
      </c>
      <c r="H139" s="423"/>
      <c r="I139" s="423">
        <f ca="1">IF(LEN('11'!B145)&gt;0,'11'!L145,"")</f>
        <v>0</v>
      </c>
      <c r="J139" s="424"/>
    </row>
    <row r="140" spans="7:10" ht="23.25" customHeight="1" x14ac:dyDescent="0.25">
      <c r="G140" s="422" t="str">
        <f>+IF(LEN('OSNOVNA PLAČA'!B140)&gt;0,'OSNOVNA PLAČA'!B140,"")</f>
        <v>A131</v>
      </c>
      <c r="H140" s="423"/>
      <c r="I140" s="423">
        <f ca="1">IF(LEN('11'!B146)&gt;0,'11'!L146,"")</f>
        <v>0</v>
      </c>
      <c r="J140" s="424"/>
    </row>
    <row r="141" spans="7:10" ht="23.25" customHeight="1" x14ac:dyDescent="0.25">
      <c r="G141" s="422" t="str">
        <f>+IF(LEN('OSNOVNA PLAČA'!B141)&gt;0,'OSNOVNA PLAČA'!B141,"")</f>
        <v>A132</v>
      </c>
      <c r="H141" s="423"/>
      <c r="I141" s="423">
        <f ca="1">IF(LEN('11'!B147)&gt;0,'11'!L147,"")</f>
        <v>0</v>
      </c>
      <c r="J141" s="424"/>
    </row>
    <row r="142" spans="7:10" ht="23.25" customHeight="1" x14ac:dyDescent="0.25">
      <c r="G142" s="422" t="str">
        <f>+IF(LEN('OSNOVNA PLAČA'!B142)&gt;0,'OSNOVNA PLAČA'!B142,"")</f>
        <v>A133</v>
      </c>
      <c r="H142" s="423"/>
      <c r="I142" s="423">
        <f ca="1">IF(LEN('11'!B148)&gt;0,'11'!L148,"")</f>
        <v>0</v>
      </c>
      <c r="J142" s="424"/>
    </row>
    <row r="143" spans="7:10" ht="23.25" customHeight="1" x14ac:dyDescent="0.25">
      <c r="G143" s="422" t="str">
        <f>+IF(LEN('OSNOVNA PLAČA'!B143)&gt;0,'OSNOVNA PLAČA'!B143,"")</f>
        <v>A134</v>
      </c>
      <c r="H143" s="423"/>
      <c r="I143" s="423">
        <f ca="1">IF(LEN('11'!B149)&gt;0,'11'!L149,"")</f>
        <v>0</v>
      </c>
      <c r="J143" s="424"/>
    </row>
    <row r="144" spans="7:10" ht="23.25" customHeight="1" x14ac:dyDescent="0.25">
      <c r="G144" s="422" t="str">
        <f>+IF(LEN('OSNOVNA PLAČA'!B144)&gt;0,'OSNOVNA PLAČA'!B144,"")</f>
        <v>A135</v>
      </c>
      <c r="H144" s="423"/>
      <c r="I144" s="423">
        <f ca="1">IF(LEN('11'!B150)&gt;0,'11'!L150,"")</f>
        <v>0</v>
      </c>
      <c r="J144" s="424"/>
    </row>
    <row r="145" spans="7:10" ht="23.25" customHeight="1" x14ac:dyDescent="0.25">
      <c r="G145" s="422" t="str">
        <f>+IF(LEN('OSNOVNA PLAČA'!B145)&gt;0,'OSNOVNA PLAČA'!B145,"")</f>
        <v>A136</v>
      </c>
      <c r="H145" s="423"/>
      <c r="I145" s="423">
        <f ca="1">IF(LEN('11'!B151)&gt;0,'11'!L151,"")</f>
        <v>0</v>
      </c>
      <c r="J145" s="424"/>
    </row>
    <row r="146" spans="7:10" ht="23.25" customHeight="1" x14ac:dyDescent="0.25">
      <c r="G146" s="422" t="str">
        <f>+IF(LEN('OSNOVNA PLAČA'!B146)&gt;0,'OSNOVNA PLAČA'!B146,"")</f>
        <v>A137</v>
      </c>
      <c r="H146" s="423"/>
      <c r="I146" s="423">
        <f ca="1">IF(LEN('11'!B152)&gt;0,'11'!L152,"")</f>
        <v>0</v>
      </c>
      <c r="J146" s="424"/>
    </row>
    <row r="147" spans="7:10" ht="23.25" customHeight="1" x14ac:dyDescent="0.25">
      <c r="G147" s="422" t="str">
        <f>+IF(LEN('OSNOVNA PLAČA'!B147)&gt;0,'OSNOVNA PLAČA'!B147,"")</f>
        <v>A138</v>
      </c>
      <c r="H147" s="423"/>
      <c r="I147" s="423">
        <f ca="1">IF(LEN('11'!B153)&gt;0,'11'!L153,"")</f>
        <v>0</v>
      </c>
      <c r="J147" s="424"/>
    </row>
    <row r="148" spans="7:10" ht="23.25" customHeight="1" x14ac:dyDescent="0.25">
      <c r="G148" s="422" t="str">
        <f>+IF(LEN('OSNOVNA PLAČA'!B148)&gt;0,'OSNOVNA PLAČA'!B148,"")</f>
        <v>A139</v>
      </c>
      <c r="H148" s="423"/>
      <c r="I148" s="423">
        <f ca="1">IF(LEN('11'!B154)&gt;0,'11'!L154,"")</f>
        <v>0</v>
      </c>
      <c r="J148" s="424"/>
    </row>
    <row r="149" spans="7:10" ht="23.25" customHeight="1" x14ac:dyDescent="0.25">
      <c r="G149" s="422" t="str">
        <f>+IF(LEN('OSNOVNA PLAČA'!B149)&gt;0,'OSNOVNA PLAČA'!B149,"")</f>
        <v>A140</v>
      </c>
      <c r="H149" s="423"/>
      <c r="I149" s="423">
        <f ca="1">IF(LEN('11'!B155)&gt;0,'11'!L155,"")</f>
        <v>0</v>
      </c>
      <c r="J149" s="424"/>
    </row>
    <row r="150" spans="7:10" ht="23.25" customHeight="1" x14ac:dyDescent="0.25">
      <c r="G150" s="422" t="str">
        <f>+IF(LEN('OSNOVNA PLAČA'!B150)&gt;0,'OSNOVNA PLAČA'!B150,"")</f>
        <v>A141</v>
      </c>
      <c r="H150" s="423"/>
      <c r="I150" s="423">
        <f ca="1">IF(LEN('11'!B156)&gt;0,'11'!L156,"")</f>
        <v>0</v>
      </c>
      <c r="J150" s="424"/>
    </row>
    <row r="151" spans="7:10" ht="23.25" customHeight="1" x14ac:dyDescent="0.25">
      <c r="G151" s="422" t="str">
        <f>+IF(LEN('OSNOVNA PLAČA'!B151)&gt;0,'OSNOVNA PLAČA'!B151,"")</f>
        <v>A142</v>
      </c>
      <c r="H151" s="423"/>
      <c r="I151" s="423">
        <f ca="1">IF(LEN('11'!B157)&gt;0,'11'!L157,"")</f>
        <v>0</v>
      </c>
      <c r="J151" s="424"/>
    </row>
    <row r="152" spans="7:10" ht="23.25" customHeight="1" x14ac:dyDescent="0.25">
      <c r="G152" s="422" t="str">
        <f>+IF(LEN('OSNOVNA PLAČA'!B152)&gt;0,'OSNOVNA PLAČA'!B152,"")</f>
        <v>A143</v>
      </c>
      <c r="H152" s="423"/>
      <c r="I152" s="423">
        <f ca="1">IF(LEN('11'!B158)&gt;0,'11'!L158,"")</f>
        <v>0</v>
      </c>
      <c r="J152" s="424"/>
    </row>
    <row r="153" spans="7:10" ht="23.25" customHeight="1" x14ac:dyDescent="0.25">
      <c r="G153" s="422" t="str">
        <f>+IF(LEN('OSNOVNA PLAČA'!B153)&gt;0,'OSNOVNA PLAČA'!B153,"")</f>
        <v>A144</v>
      </c>
      <c r="H153" s="423"/>
      <c r="I153" s="423">
        <f ca="1">IF(LEN('11'!B159)&gt;0,'11'!L159,"")</f>
        <v>0</v>
      </c>
      <c r="J153" s="424"/>
    </row>
    <row r="154" spans="7:10" ht="23.25" customHeight="1" x14ac:dyDescent="0.25">
      <c r="G154" s="422" t="str">
        <f>+IF(LEN('OSNOVNA PLAČA'!B154)&gt;0,'OSNOVNA PLAČA'!B154,"")</f>
        <v>A145</v>
      </c>
      <c r="H154" s="423"/>
      <c r="I154" s="423">
        <f ca="1">IF(LEN('11'!B160)&gt;0,'11'!L160,"")</f>
        <v>0</v>
      </c>
      <c r="J154" s="424"/>
    </row>
    <row r="155" spans="7:10" ht="23.25" customHeight="1" x14ac:dyDescent="0.25">
      <c r="G155" s="422" t="str">
        <f>+IF(LEN('OSNOVNA PLAČA'!B155)&gt;0,'OSNOVNA PLAČA'!B155,"")</f>
        <v>A146</v>
      </c>
      <c r="H155" s="423"/>
      <c r="I155" s="423">
        <f ca="1">IF(LEN('11'!B161)&gt;0,'11'!L161,"")</f>
        <v>0</v>
      </c>
      <c r="J155" s="424"/>
    </row>
    <row r="156" spans="7:10" ht="23.25" customHeight="1" x14ac:dyDescent="0.25">
      <c r="G156" s="422" t="str">
        <f>+IF(LEN('OSNOVNA PLAČA'!B156)&gt;0,'OSNOVNA PLAČA'!B156,"")</f>
        <v>A147</v>
      </c>
      <c r="H156" s="423"/>
      <c r="I156" s="423">
        <f ca="1">IF(LEN('11'!B162)&gt;0,'11'!L162,"")</f>
        <v>0</v>
      </c>
      <c r="J156" s="424"/>
    </row>
    <row r="157" spans="7:10" ht="23.25" customHeight="1" x14ac:dyDescent="0.25">
      <c r="G157" s="422" t="str">
        <f>+IF(LEN('OSNOVNA PLAČA'!B157)&gt;0,'OSNOVNA PLAČA'!B157,"")</f>
        <v>A148</v>
      </c>
      <c r="H157" s="423"/>
      <c r="I157" s="423">
        <f ca="1">IF(LEN('11'!B163)&gt;0,'11'!L163,"")</f>
        <v>0</v>
      </c>
      <c r="J157" s="424"/>
    </row>
    <row r="158" spans="7:10" ht="23.25" customHeight="1" x14ac:dyDescent="0.25">
      <c r="G158" s="422" t="str">
        <f>+IF(LEN('OSNOVNA PLAČA'!B158)&gt;0,'OSNOVNA PLAČA'!B158,"")</f>
        <v>A149</v>
      </c>
      <c r="H158" s="423"/>
      <c r="I158" s="423">
        <f ca="1">IF(LEN('11'!B164)&gt;0,'11'!L164,"")</f>
        <v>0</v>
      </c>
      <c r="J158" s="424"/>
    </row>
    <row r="159" spans="7:10" ht="23.25" customHeight="1" x14ac:dyDescent="0.25">
      <c r="G159" s="422" t="str">
        <f>+IF(LEN('OSNOVNA PLAČA'!B159)&gt;0,'OSNOVNA PLAČA'!B159,"")</f>
        <v>A150</v>
      </c>
      <c r="H159" s="423"/>
      <c r="I159" s="423">
        <f ca="1">IF(LEN('11'!B165)&gt;0,'11'!L165,"")</f>
        <v>0</v>
      </c>
      <c r="J159" s="424"/>
    </row>
    <row r="160" spans="7:10" ht="23.25" customHeight="1" x14ac:dyDescent="0.25">
      <c r="G160" s="422" t="str">
        <f>+IF(LEN('OSNOVNA PLAČA'!B160)&gt;0,'OSNOVNA PLAČA'!B160,"")</f>
        <v>A151</v>
      </c>
      <c r="H160" s="423"/>
      <c r="I160" s="423">
        <f ca="1">IF(LEN('11'!B166)&gt;0,'11'!L166,"")</f>
        <v>0</v>
      </c>
      <c r="J160" s="424"/>
    </row>
    <row r="161" spans="7:10" ht="23.25" customHeight="1" x14ac:dyDescent="0.25">
      <c r="G161" s="422" t="str">
        <f>+IF(LEN('OSNOVNA PLAČA'!B161)&gt;0,'OSNOVNA PLAČA'!B161,"")</f>
        <v>A152</v>
      </c>
      <c r="H161" s="423"/>
      <c r="I161" s="423">
        <f ca="1">IF(LEN('11'!B167)&gt;0,'11'!L167,"")</f>
        <v>0</v>
      </c>
      <c r="J161" s="424"/>
    </row>
    <row r="162" spans="7:10" ht="23.25" customHeight="1" x14ac:dyDescent="0.25">
      <c r="G162" s="422" t="str">
        <f>+IF(LEN('OSNOVNA PLAČA'!B162)&gt;0,'OSNOVNA PLAČA'!B162,"")</f>
        <v>A153</v>
      </c>
      <c r="H162" s="423"/>
      <c r="I162" s="423">
        <f ca="1">IF(LEN('11'!B168)&gt;0,'11'!L168,"")</f>
        <v>0</v>
      </c>
      <c r="J162" s="424"/>
    </row>
    <row r="163" spans="7:10" ht="23.25" customHeight="1" x14ac:dyDescent="0.25">
      <c r="G163" s="422" t="str">
        <f>+IF(LEN('OSNOVNA PLAČA'!B163)&gt;0,'OSNOVNA PLAČA'!B163,"")</f>
        <v>A154</v>
      </c>
      <c r="H163" s="423"/>
      <c r="I163" s="423">
        <f ca="1">IF(LEN('11'!B169)&gt;0,'11'!L169,"")</f>
        <v>0</v>
      </c>
      <c r="J163" s="424"/>
    </row>
    <row r="164" spans="7:10" ht="23.25" customHeight="1" x14ac:dyDescent="0.25">
      <c r="G164" s="422" t="str">
        <f>+IF(LEN('OSNOVNA PLAČA'!B164)&gt;0,'OSNOVNA PLAČA'!B164,"")</f>
        <v>A155</v>
      </c>
      <c r="H164" s="423"/>
      <c r="I164" s="423">
        <f ca="1">IF(LEN('11'!B170)&gt;0,'11'!L170,"")</f>
        <v>0</v>
      </c>
      <c r="J164" s="424"/>
    </row>
    <row r="165" spans="7:10" ht="23.25" customHeight="1" x14ac:dyDescent="0.25">
      <c r="G165" s="422" t="str">
        <f>+IF(LEN('OSNOVNA PLAČA'!B165)&gt;0,'OSNOVNA PLAČA'!B165,"")</f>
        <v>A156</v>
      </c>
      <c r="H165" s="423"/>
      <c r="I165" s="423">
        <f ca="1">IF(LEN('11'!B171)&gt;0,'11'!L171,"")</f>
        <v>0</v>
      </c>
      <c r="J165" s="424"/>
    </row>
    <row r="166" spans="7:10" ht="23.25" customHeight="1" x14ac:dyDescent="0.25">
      <c r="G166" s="422" t="str">
        <f>+IF(LEN('OSNOVNA PLAČA'!B166)&gt;0,'OSNOVNA PLAČA'!B166,"")</f>
        <v>A157</v>
      </c>
      <c r="H166" s="423"/>
      <c r="I166" s="423">
        <f ca="1">IF(LEN('11'!B172)&gt;0,'11'!L172,"")</f>
        <v>0</v>
      </c>
      <c r="J166" s="424"/>
    </row>
    <row r="167" spans="7:10" ht="23.25" customHeight="1" x14ac:dyDescent="0.25">
      <c r="G167" s="422" t="str">
        <f>+IF(LEN('OSNOVNA PLAČA'!B167)&gt;0,'OSNOVNA PLAČA'!B167,"")</f>
        <v>A158</v>
      </c>
      <c r="H167" s="423"/>
      <c r="I167" s="423">
        <f ca="1">IF(LEN('11'!B173)&gt;0,'11'!L173,"")</f>
        <v>0</v>
      </c>
      <c r="J167" s="424"/>
    </row>
    <row r="168" spans="7:10" ht="23.25" customHeight="1" x14ac:dyDescent="0.25">
      <c r="G168" s="422" t="str">
        <f>+IF(LEN('OSNOVNA PLAČA'!B168)&gt;0,'OSNOVNA PLAČA'!B168,"")</f>
        <v>A159</v>
      </c>
      <c r="H168" s="423"/>
      <c r="I168" s="423">
        <f ca="1">IF(LEN('11'!B174)&gt;0,'11'!L174,"")</f>
        <v>0</v>
      </c>
      <c r="J168" s="424"/>
    </row>
    <row r="169" spans="7:10" ht="23.25" customHeight="1" x14ac:dyDescent="0.25">
      <c r="G169" s="422" t="str">
        <f>+IF(LEN('OSNOVNA PLAČA'!B169)&gt;0,'OSNOVNA PLAČA'!B169,"")</f>
        <v>A160</v>
      </c>
      <c r="H169" s="423"/>
      <c r="I169" s="423">
        <f ca="1">IF(LEN('11'!B175)&gt;0,'11'!L175,"")</f>
        <v>0</v>
      </c>
      <c r="J169" s="424"/>
    </row>
    <row r="170" spans="7:10" ht="23.25" customHeight="1" x14ac:dyDescent="0.25">
      <c r="G170" s="422" t="str">
        <f>+IF(LEN('OSNOVNA PLAČA'!B170)&gt;0,'OSNOVNA PLAČA'!B170,"")</f>
        <v>A161</v>
      </c>
      <c r="H170" s="423"/>
      <c r="I170" s="423">
        <f ca="1">IF(LEN('11'!B176)&gt;0,'11'!L176,"")</f>
        <v>0</v>
      </c>
      <c r="J170" s="424"/>
    </row>
    <row r="171" spans="7:10" ht="23.25" customHeight="1" x14ac:dyDescent="0.25">
      <c r="G171" s="422" t="str">
        <f>+IF(LEN('OSNOVNA PLAČA'!B171)&gt;0,'OSNOVNA PLAČA'!B171,"")</f>
        <v>A162</v>
      </c>
      <c r="H171" s="423"/>
      <c r="I171" s="423">
        <f ca="1">IF(LEN('11'!B177)&gt;0,'11'!L177,"")</f>
        <v>0</v>
      </c>
      <c r="J171" s="424"/>
    </row>
    <row r="172" spans="7:10" ht="23.25" customHeight="1" x14ac:dyDescent="0.25">
      <c r="G172" s="422" t="str">
        <f>+IF(LEN('OSNOVNA PLAČA'!B172)&gt;0,'OSNOVNA PLAČA'!B172,"")</f>
        <v>A163</v>
      </c>
      <c r="H172" s="423"/>
      <c r="I172" s="423">
        <f ca="1">IF(LEN('11'!B178)&gt;0,'11'!L178,"")</f>
        <v>0</v>
      </c>
      <c r="J172" s="424"/>
    </row>
    <row r="173" spans="7:10" ht="23.25" customHeight="1" x14ac:dyDescent="0.25">
      <c r="G173" s="422" t="str">
        <f>+IF(LEN('OSNOVNA PLAČA'!B173)&gt;0,'OSNOVNA PLAČA'!B173,"")</f>
        <v>A164</v>
      </c>
      <c r="H173" s="423"/>
      <c r="I173" s="423">
        <f ca="1">IF(LEN('11'!B179)&gt;0,'11'!L179,"")</f>
        <v>0</v>
      </c>
      <c r="J173" s="424"/>
    </row>
    <row r="174" spans="7:10" ht="23.25" customHeight="1" x14ac:dyDescent="0.25">
      <c r="G174" s="422" t="str">
        <f>+IF(LEN('OSNOVNA PLAČA'!B174)&gt;0,'OSNOVNA PLAČA'!B174,"")</f>
        <v>A165</v>
      </c>
      <c r="H174" s="423"/>
      <c r="I174" s="423">
        <f ca="1">IF(LEN('11'!B180)&gt;0,'11'!L180,"")</f>
        <v>0</v>
      </c>
      <c r="J174" s="424"/>
    </row>
    <row r="175" spans="7:10" ht="23.25" customHeight="1" x14ac:dyDescent="0.25">
      <c r="G175" s="422" t="str">
        <f>+IF(LEN('OSNOVNA PLAČA'!B175)&gt;0,'OSNOVNA PLAČA'!B175,"")</f>
        <v>A166</v>
      </c>
      <c r="H175" s="423"/>
      <c r="I175" s="423">
        <f ca="1">IF(LEN('11'!B181)&gt;0,'11'!L181,"")</f>
        <v>0</v>
      </c>
      <c r="J175" s="424"/>
    </row>
    <row r="176" spans="7:10" ht="23.25" customHeight="1" x14ac:dyDescent="0.25">
      <c r="G176" s="422" t="str">
        <f>+IF(LEN('OSNOVNA PLAČA'!B176)&gt;0,'OSNOVNA PLAČA'!B176,"")</f>
        <v>A167</v>
      </c>
      <c r="H176" s="423"/>
      <c r="I176" s="423">
        <f ca="1">IF(LEN('11'!B182)&gt;0,'11'!L182,"")</f>
        <v>0</v>
      </c>
      <c r="J176" s="424"/>
    </row>
    <row r="177" spans="7:10" ht="23.25" customHeight="1" x14ac:dyDescent="0.25">
      <c r="G177" s="422" t="str">
        <f>+IF(LEN('OSNOVNA PLAČA'!B177)&gt;0,'OSNOVNA PLAČA'!B177,"")</f>
        <v>A168</v>
      </c>
      <c r="H177" s="423"/>
      <c r="I177" s="423">
        <f ca="1">IF(LEN('11'!B183)&gt;0,'11'!L183,"")</f>
        <v>0</v>
      </c>
      <c r="J177" s="424"/>
    </row>
    <row r="178" spans="7:10" ht="23.25" customHeight="1" x14ac:dyDescent="0.25">
      <c r="G178" s="422" t="str">
        <f>+IF(LEN('OSNOVNA PLAČA'!B178)&gt;0,'OSNOVNA PLAČA'!B178,"")</f>
        <v>A169</v>
      </c>
      <c r="H178" s="423"/>
      <c r="I178" s="423">
        <f ca="1">IF(LEN('11'!B184)&gt;0,'11'!L184,"")</f>
        <v>0</v>
      </c>
      <c r="J178" s="424"/>
    </row>
    <row r="179" spans="7:10" ht="23.25" customHeight="1" x14ac:dyDescent="0.25">
      <c r="G179" s="422" t="str">
        <f>+IF(LEN('OSNOVNA PLAČA'!B179)&gt;0,'OSNOVNA PLAČA'!B179,"")</f>
        <v>A170</v>
      </c>
      <c r="H179" s="423"/>
      <c r="I179" s="423">
        <f ca="1">IF(LEN('11'!B185)&gt;0,'11'!L185,"")</f>
        <v>0</v>
      </c>
      <c r="J179" s="424"/>
    </row>
    <row r="180" spans="7:10" ht="23.25" customHeight="1" x14ac:dyDescent="0.25">
      <c r="G180" s="422" t="str">
        <f>+IF(LEN('OSNOVNA PLAČA'!B180)&gt;0,'OSNOVNA PLAČA'!B180,"")</f>
        <v>A171</v>
      </c>
      <c r="H180" s="423"/>
      <c r="I180" s="423">
        <f ca="1">IF(LEN('11'!B186)&gt;0,'11'!L186,"")</f>
        <v>0</v>
      </c>
      <c r="J180" s="424"/>
    </row>
    <row r="181" spans="7:10" ht="23.25" customHeight="1" x14ac:dyDescent="0.25">
      <c r="G181" s="422" t="str">
        <f>+IF(LEN('OSNOVNA PLAČA'!B181)&gt;0,'OSNOVNA PLAČA'!B181,"")</f>
        <v>A172</v>
      </c>
      <c r="H181" s="423"/>
      <c r="I181" s="423">
        <f ca="1">IF(LEN('11'!B187)&gt;0,'11'!L187,"")</f>
        <v>0</v>
      </c>
      <c r="J181" s="424"/>
    </row>
    <row r="182" spans="7:10" ht="23.25" customHeight="1" x14ac:dyDescent="0.25">
      <c r="G182" s="422" t="str">
        <f>+IF(LEN('OSNOVNA PLAČA'!B182)&gt;0,'OSNOVNA PLAČA'!B182,"")</f>
        <v>A173</v>
      </c>
      <c r="H182" s="423"/>
      <c r="I182" s="423">
        <f ca="1">IF(LEN('11'!B188)&gt;0,'11'!L188,"")</f>
        <v>0</v>
      </c>
      <c r="J182" s="424"/>
    </row>
    <row r="183" spans="7:10" ht="23.25" customHeight="1" x14ac:dyDescent="0.25">
      <c r="G183" s="422" t="str">
        <f>+IF(LEN('OSNOVNA PLAČA'!B183)&gt;0,'OSNOVNA PLAČA'!B183,"")</f>
        <v>A174</v>
      </c>
      <c r="H183" s="423"/>
      <c r="I183" s="423">
        <f ca="1">IF(LEN('11'!B189)&gt;0,'11'!L189,"")</f>
        <v>0</v>
      </c>
      <c r="J183" s="424"/>
    </row>
    <row r="184" spans="7:10" ht="23.25" customHeight="1" x14ac:dyDescent="0.25">
      <c r="G184" s="422" t="str">
        <f>+IF(LEN('OSNOVNA PLAČA'!B184)&gt;0,'OSNOVNA PLAČA'!B184,"")</f>
        <v>A175</v>
      </c>
      <c r="H184" s="423"/>
      <c r="I184" s="423">
        <f ca="1">IF(LEN('11'!B190)&gt;0,'11'!L190,"")</f>
        <v>0</v>
      </c>
      <c r="J184" s="424"/>
    </row>
    <row r="185" spans="7:10" ht="23.25" customHeight="1" x14ac:dyDescent="0.25">
      <c r="G185" s="422" t="str">
        <f>+IF(LEN('OSNOVNA PLAČA'!B185)&gt;0,'OSNOVNA PLAČA'!B185,"")</f>
        <v>A176</v>
      </c>
      <c r="H185" s="423"/>
      <c r="I185" s="423">
        <f ca="1">IF(LEN('11'!B191)&gt;0,'11'!L191,"")</f>
        <v>0</v>
      </c>
      <c r="J185" s="424"/>
    </row>
    <row r="186" spans="7:10" ht="23.25" customHeight="1" x14ac:dyDescent="0.25">
      <c r="G186" s="422" t="str">
        <f>+IF(LEN('OSNOVNA PLAČA'!B186)&gt;0,'OSNOVNA PLAČA'!B186,"")</f>
        <v>A177</v>
      </c>
      <c r="H186" s="423"/>
      <c r="I186" s="423">
        <f ca="1">IF(LEN('11'!B192)&gt;0,'11'!L192,"")</f>
        <v>0</v>
      </c>
      <c r="J186" s="424"/>
    </row>
    <row r="187" spans="7:10" ht="23.25" customHeight="1" x14ac:dyDescent="0.25">
      <c r="G187" s="422" t="str">
        <f>+IF(LEN('OSNOVNA PLAČA'!B187)&gt;0,'OSNOVNA PLAČA'!B187,"")</f>
        <v>A178</v>
      </c>
      <c r="H187" s="423"/>
      <c r="I187" s="423">
        <f ca="1">IF(LEN('11'!B193)&gt;0,'11'!L193,"")</f>
        <v>0</v>
      </c>
      <c r="J187" s="424"/>
    </row>
    <row r="188" spans="7:10" ht="23.25" customHeight="1" x14ac:dyDescent="0.25">
      <c r="G188" s="422" t="str">
        <f>+IF(LEN('OSNOVNA PLAČA'!B188)&gt;0,'OSNOVNA PLAČA'!B188,"")</f>
        <v>A179</v>
      </c>
      <c r="H188" s="423"/>
      <c r="I188" s="423">
        <f ca="1">IF(LEN('11'!B194)&gt;0,'11'!L194,"")</f>
        <v>0</v>
      </c>
      <c r="J188" s="424"/>
    </row>
    <row r="189" spans="7:10" ht="23.25" customHeight="1" x14ac:dyDescent="0.25">
      <c r="G189" s="422" t="str">
        <f>+IF(LEN('OSNOVNA PLAČA'!B189)&gt;0,'OSNOVNA PLAČA'!B189,"")</f>
        <v>A180</v>
      </c>
      <c r="H189" s="423"/>
      <c r="I189" s="423">
        <f ca="1">IF(LEN('11'!B195)&gt;0,'11'!L195,"")</f>
        <v>0</v>
      </c>
      <c r="J189" s="424"/>
    </row>
    <row r="190" spans="7:10" ht="23.25" customHeight="1" x14ac:dyDescent="0.25">
      <c r="G190" s="422" t="str">
        <f>+IF(LEN('OSNOVNA PLAČA'!B190)&gt;0,'OSNOVNA PLAČA'!B190,"")</f>
        <v>A181</v>
      </c>
      <c r="H190" s="423"/>
      <c r="I190" s="423">
        <f ca="1">IF(LEN('11'!B196)&gt;0,'11'!L196,"")</f>
        <v>0</v>
      </c>
      <c r="J190" s="424"/>
    </row>
    <row r="191" spans="7:10" ht="23.25" customHeight="1" x14ac:dyDescent="0.25">
      <c r="G191" s="422" t="str">
        <f>+IF(LEN('OSNOVNA PLAČA'!B191)&gt;0,'OSNOVNA PLAČA'!B191,"")</f>
        <v>A182</v>
      </c>
      <c r="H191" s="423"/>
      <c r="I191" s="423">
        <f ca="1">IF(LEN('11'!B197)&gt;0,'11'!L197,"")</f>
        <v>0</v>
      </c>
      <c r="J191" s="424"/>
    </row>
    <row r="192" spans="7:10" ht="23.25" customHeight="1" x14ac:dyDescent="0.25">
      <c r="G192" s="422" t="str">
        <f>+IF(LEN('OSNOVNA PLAČA'!B192)&gt;0,'OSNOVNA PLAČA'!B192,"")</f>
        <v>A183</v>
      </c>
      <c r="H192" s="423"/>
      <c r="I192" s="423">
        <f ca="1">IF(LEN('11'!B198)&gt;0,'11'!L198,"")</f>
        <v>0</v>
      </c>
      <c r="J192" s="424"/>
    </row>
    <row r="193" spans="7:10" ht="23.25" customHeight="1" x14ac:dyDescent="0.25">
      <c r="G193" s="422" t="str">
        <f>+IF(LEN('OSNOVNA PLAČA'!B193)&gt;0,'OSNOVNA PLAČA'!B193,"")</f>
        <v>A184</v>
      </c>
      <c r="H193" s="423"/>
      <c r="I193" s="423">
        <f ca="1">IF(LEN('11'!B199)&gt;0,'11'!L199,"")</f>
        <v>0</v>
      </c>
      <c r="J193" s="424"/>
    </row>
    <row r="194" spans="7:10" ht="23.25" customHeight="1" x14ac:dyDescent="0.25">
      <c r="G194" s="422" t="str">
        <f>+IF(LEN('OSNOVNA PLAČA'!B194)&gt;0,'OSNOVNA PLAČA'!B194,"")</f>
        <v>A185</v>
      </c>
      <c r="H194" s="423"/>
      <c r="I194" s="423">
        <f ca="1">IF(LEN('11'!B200)&gt;0,'11'!L200,"")</f>
        <v>0</v>
      </c>
      <c r="J194" s="424"/>
    </row>
    <row r="195" spans="7:10" ht="23.25" customHeight="1" x14ac:dyDescent="0.25">
      <c r="G195" s="422" t="str">
        <f>+IF(LEN('OSNOVNA PLAČA'!B195)&gt;0,'OSNOVNA PLAČA'!B195,"")</f>
        <v>A186</v>
      </c>
      <c r="H195" s="423"/>
      <c r="I195" s="423">
        <f ca="1">IF(LEN('11'!B201)&gt;0,'11'!L201,"")</f>
        <v>0</v>
      </c>
      <c r="J195" s="424"/>
    </row>
    <row r="196" spans="7:10" ht="23.25" customHeight="1" x14ac:dyDescent="0.25">
      <c r="G196" s="422" t="str">
        <f>+IF(LEN('OSNOVNA PLAČA'!B196)&gt;0,'OSNOVNA PLAČA'!B196,"")</f>
        <v>A187</v>
      </c>
      <c r="H196" s="423"/>
      <c r="I196" s="423">
        <f ca="1">IF(LEN('11'!B202)&gt;0,'11'!L202,"")</f>
        <v>0</v>
      </c>
      <c r="J196" s="424"/>
    </row>
    <row r="197" spans="7:10" ht="23.25" customHeight="1" x14ac:dyDescent="0.25">
      <c r="G197" s="422" t="str">
        <f>+IF(LEN('OSNOVNA PLAČA'!B197)&gt;0,'OSNOVNA PLAČA'!B197,"")</f>
        <v>A188</v>
      </c>
      <c r="H197" s="423"/>
      <c r="I197" s="423">
        <f ca="1">IF(LEN('11'!B203)&gt;0,'11'!L203,"")</f>
        <v>0</v>
      </c>
      <c r="J197" s="424"/>
    </row>
    <row r="198" spans="7:10" ht="23.25" customHeight="1" x14ac:dyDescent="0.25">
      <c r="G198" s="422" t="str">
        <f>+IF(LEN('OSNOVNA PLAČA'!B198)&gt;0,'OSNOVNA PLAČA'!B198,"")</f>
        <v>A189</v>
      </c>
      <c r="H198" s="423"/>
      <c r="I198" s="423">
        <f ca="1">IF(LEN('11'!B204)&gt;0,'11'!L204,"")</f>
        <v>0</v>
      </c>
      <c r="J198" s="424"/>
    </row>
    <row r="199" spans="7:10" ht="23.25" customHeight="1" x14ac:dyDescent="0.25">
      <c r="G199" s="422" t="str">
        <f>+IF(LEN('OSNOVNA PLAČA'!B199)&gt;0,'OSNOVNA PLAČA'!B199,"")</f>
        <v>A190</v>
      </c>
      <c r="H199" s="423"/>
      <c r="I199" s="423">
        <f ca="1">IF(LEN('11'!B205)&gt;0,'11'!L205,"")</f>
        <v>0</v>
      </c>
      <c r="J199" s="424"/>
    </row>
    <row r="200" spans="7:10" ht="23.25" customHeight="1" x14ac:dyDescent="0.25">
      <c r="G200" s="422" t="str">
        <f>+IF(LEN('OSNOVNA PLAČA'!B200)&gt;0,'OSNOVNA PLAČA'!B200,"")</f>
        <v>A191</v>
      </c>
      <c r="H200" s="423"/>
      <c r="I200" s="423">
        <f ca="1">IF(LEN('11'!B206)&gt;0,'11'!L206,"")</f>
        <v>0</v>
      </c>
      <c r="J200" s="424"/>
    </row>
    <row r="201" spans="7:10" ht="23.25" customHeight="1" x14ac:dyDescent="0.25">
      <c r="G201" s="422" t="str">
        <f>+IF(LEN('OSNOVNA PLAČA'!B201)&gt;0,'OSNOVNA PLAČA'!B201,"")</f>
        <v>A192</v>
      </c>
      <c r="H201" s="423"/>
      <c r="I201" s="423">
        <f ca="1">IF(LEN('11'!B207)&gt;0,'11'!L207,"")</f>
        <v>0</v>
      </c>
      <c r="J201" s="424"/>
    </row>
    <row r="202" spans="7:10" ht="23.25" customHeight="1" x14ac:dyDescent="0.25">
      <c r="G202" s="422" t="str">
        <f>+IF(LEN('OSNOVNA PLAČA'!B202)&gt;0,'OSNOVNA PLAČA'!B202,"")</f>
        <v>A193</v>
      </c>
      <c r="H202" s="423"/>
      <c r="I202" s="423">
        <f ca="1">IF(LEN('11'!B208)&gt;0,'11'!L208,"")</f>
        <v>0</v>
      </c>
      <c r="J202" s="424"/>
    </row>
    <row r="203" spans="7:10" ht="23.25" customHeight="1" x14ac:dyDescent="0.25">
      <c r="G203" s="422" t="str">
        <f>+IF(LEN('OSNOVNA PLAČA'!B203)&gt;0,'OSNOVNA PLAČA'!B203,"")</f>
        <v>A194</v>
      </c>
      <c r="H203" s="423"/>
      <c r="I203" s="423">
        <f ca="1">IF(LEN('11'!B209)&gt;0,'11'!L209,"")</f>
        <v>0</v>
      </c>
      <c r="J203" s="424"/>
    </row>
    <row r="204" spans="7:10" ht="23.25" customHeight="1" x14ac:dyDescent="0.25">
      <c r="G204" s="422" t="str">
        <f>+IF(LEN('OSNOVNA PLAČA'!B204)&gt;0,'OSNOVNA PLAČA'!B204,"")</f>
        <v>A195</v>
      </c>
      <c r="H204" s="423"/>
      <c r="I204" s="423">
        <f ca="1">IF(LEN('11'!B210)&gt;0,'11'!L210,"")</f>
        <v>0</v>
      </c>
      <c r="J204" s="424"/>
    </row>
    <row r="205" spans="7:10" ht="23.25" customHeight="1" x14ac:dyDescent="0.25">
      <c r="G205" s="422" t="str">
        <f>+IF(LEN('OSNOVNA PLAČA'!B205)&gt;0,'OSNOVNA PLAČA'!B205,"")</f>
        <v>A196</v>
      </c>
      <c r="H205" s="423"/>
      <c r="I205" s="423">
        <f ca="1">IF(LEN('11'!B211)&gt;0,'11'!L211,"")</f>
        <v>0</v>
      </c>
      <c r="J205" s="424"/>
    </row>
    <row r="206" spans="7:10" ht="23.25" customHeight="1" x14ac:dyDescent="0.25">
      <c r="G206" s="422" t="str">
        <f>+IF(LEN('OSNOVNA PLAČA'!B206)&gt;0,'OSNOVNA PLAČA'!B206,"")</f>
        <v>A197</v>
      </c>
      <c r="H206" s="423"/>
      <c r="I206" s="423">
        <f ca="1">IF(LEN('11'!B212)&gt;0,'11'!L212,"")</f>
        <v>0</v>
      </c>
      <c r="J206" s="424"/>
    </row>
    <row r="207" spans="7:10" ht="23.25" customHeight="1" x14ac:dyDescent="0.25">
      <c r="G207" s="422" t="str">
        <f>+IF(LEN('OSNOVNA PLAČA'!B207)&gt;0,'OSNOVNA PLAČA'!B207,"")</f>
        <v>A198</v>
      </c>
      <c r="H207" s="423"/>
      <c r="I207" s="423">
        <f ca="1">IF(LEN('11'!B213)&gt;0,'11'!L213,"")</f>
        <v>0</v>
      </c>
      <c r="J207" s="424"/>
    </row>
    <row r="208" spans="7:10" ht="23.25" customHeight="1" x14ac:dyDescent="0.25">
      <c r="G208" s="422" t="str">
        <f>+IF(LEN('OSNOVNA PLAČA'!B208)&gt;0,'OSNOVNA PLAČA'!B208,"")</f>
        <v>A199</v>
      </c>
      <c r="H208" s="423"/>
      <c r="I208" s="423">
        <f ca="1">IF(LEN('11'!B214)&gt;0,'11'!L214,"")</f>
        <v>0</v>
      </c>
      <c r="J208" s="424"/>
    </row>
    <row r="209" spans="7:10" ht="23.25" customHeight="1" x14ac:dyDescent="0.25">
      <c r="G209" s="422" t="str">
        <f>+IF(LEN('OSNOVNA PLAČA'!B209)&gt;0,'OSNOVNA PLAČA'!B209,"")</f>
        <v>A200</v>
      </c>
      <c r="H209" s="423"/>
      <c r="I209" s="423">
        <f ca="1">IF(LEN('11'!B215)&gt;0,'11'!L215,"")</f>
        <v>0</v>
      </c>
      <c r="J209" s="424"/>
    </row>
    <row r="210" spans="7:10" ht="23.25" customHeight="1" x14ac:dyDescent="0.25">
      <c r="G210" s="422" t="str">
        <f>+IF(LEN('OSNOVNA PLAČA'!B210)&gt;0,'OSNOVNA PLAČA'!B210,"")</f>
        <v>A201</v>
      </c>
      <c r="H210" s="423"/>
      <c r="I210" s="423">
        <f ca="1">IF(LEN('11'!B216)&gt;0,'11'!L216,"")</f>
        <v>0</v>
      </c>
      <c r="J210" s="424"/>
    </row>
    <row r="211" spans="7:10" ht="23.25" customHeight="1" x14ac:dyDescent="0.25">
      <c r="G211" s="422" t="str">
        <f>+IF(LEN('OSNOVNA PLAČA'!B211)&gt;0,'OSNOVNA PLAČA'!B211,"")</f>
        <v>A202</v>
      </c>
      <c r="H211" s="423"/>
      <c r="I211" s="423">
        <f ca="1">IF(LEN('11'!B217)&gt;0,'11'!L217,"")</f>
        <v>0</v>
      </c>
      <c r="J211" s="424"/>
    </row>
    <row r="212" spans="7:10" ht="23.25" customHeight="1" x14ac:dyDescent="0.25">
      <c r="G212" s="422" t="str">
        <f>+IF(LEN('OSNOVNA PLAČA'!B212)&gt;0,'OSNOVNA PLAČA'!B212,"")</f>
        <v>A203</v>
      </c>
      <c r="H212" s="423"/>
      <c r="I212" s="423">
        <f ca="1">IF(LEN('11'!B218)&gt;0,'11'!L218,"")</f>
        <v>0</v>
      </c>
      <c r="J212" s="424"/>
    </row>
    <row r="213" spans="7:10" ht="23.25" customHeight="1" x14ac:dyDescent="0.25">
      <c r="G213" s="422" t="str">
        <f>+IF(LEN('OSNOVNA PLAČA'!B213)&gt;0,'OSNOVNA PLAČA'!B213,"")</f>
        <v>A204</v>
      </c>
      <c r="H213" s="423"/>
      <c r="I213" s="423">
        <f ca="1">IF(LEN('11'!B219)&gt;0,'11'!L219,"")</f>
        <v>0</v>
      </c>
      <c r="J213" s="424"/>
    </row>
    <row r="214" spans="7:10" ht="23.25" customHeight="1" x14ac:dyDescent="0.25">
      <c r="G214" s="422" t="str">
        <f>+IF(LEN('OSNOVNA PLAČA'!B214)&gt;0,'OSNOVNA PLAČA'!B214,"")</f>
        <v>A205</v>
      </c>
      <c r="H214" s="423"/>
      <c r="I214" s="423">
        <f ca="1">IF(LEN('11'!B220)&gt;0,'11'!L220,"")</f>
        <v>0</v>
      </c>
      <c r="J214" s="424"/>
    </row>
    <row r="215" spans="7:10" ht="23.25" customHeight="1" x14ac:dyDescent="0.25">
      <c r="G215" s="422" t="str">
        <f>+IF(LEN('OSNOVNA PLAČA'!B215)&gt;0,'OSNOVNA PLAČA'!B215,"")</f>
        <v>A206</v>
      </c>
      <c r="H215" s="423"/>
      <c r="I215" s="423">
        <f ca="1">IF(LEN('11'!B221)&gt;0,'11'!L221,"")</f>
        <v>0</v>
      </c>
      <c r="J215" s="424"/>
    </row>
    <row r="216" spans="7:10" ht="23.25" customHeight="1" x14ac:dyDescent="0.25">
      <c r="G216" s="422" t="str">
        <f>+IF(LEN('OSNOVNA PLAČA'!B216)&gt;0,'OSNOVNA PLAČA'!B216,"")</f>
        <v>A207</v>
      </c>
      <c r="H216" s="423"/>
      <c r="I216" s="423">
        <f ca="1">IF(LEN('11'!B222)&gt;0,'11'!L222,"")</f>
        <v>0</v>
      </c>
      <c r="J216" s="424"/>
    </row>
    <row r="217" spans="7:10" ht="23.25" customHeight="1" x14ac:dyDescent="0.25">
      <c r="G217" s="422" t="str">
        <f>+IF(LEN('OSNOVNA PLAČA'!B217)&gt;0,'OSNOVNA PLAČA'!B217,"")</f>
        <v>A208</v>
      </c>
      <c r="H217" s="423"/>
      <c r="I217" s="423">
        <f ca="1">IF(LEN('11'!B223)&gt;0,'11'!L223,"")</f>
        <v>0</v>
      </c>
      <c r="J217" s="424"/>
    </row>
    <row r="218" spans="7:10" ht="23.25" customHeight="1" x14ac:dyDescent="0.25">
      <c r="G218" s="422" t="str">
        <f>+IF(LEN('OSNOVNA PLAČA'!B218)&gt;0,'OSNOVNA PLAČA'!B218,"")</f>
        <v>A209</v>
      </c>
      <c r="H218" s="423"/>
      <c r="I218" s="423">
        <f ca="1">IF(LEN('11'!B224)&gt;0,'11'!L224,"")</f>
        <v>0</v>
      </c>
      <c r="J218" s="424"/>
    </row>
    <row r="219" spans="7:10" ht="23.25" customHeight="1" x14ac:dyDescent="0.25">
      <c r="G219" s="422" t="str">
        <f>+IF(LEN('OSNOVNA PLAČA'!B219)&gt;0,'OSNOVNA PLAČA'!B219,"")</f>
        <v>A210</v>
      </c>
      <c r="H219" s="423"/>
      <c r="I219" s="423">
        <f ca="1">IF(LEN('11'!B225)&gt;0,'11'!L225,"")</f>
        <v>0</v>
      </c>
      <c r="J219" s="424"/>
    </row>
    <row r="220" spans="7:10" ht="23.25" customHeight="1" x14ac:dyDescent="0.25">
      <c r="G220" s="422" t="str">
        <f>+IF(LEN('OSNOVNA PLAČA'!B220)&gt;0,'OSNOVNA PLAČA'!B220,"")</f>
        <v>A211</v>
      </c>
      <c r="H220" s="423"/>
      <c r="I220" s="423">
        <f ca="1">IF(LEN('11'!B226)&gt;0,'11'!L226,"")</f>
        <v>0</v>
      </c>
      <c r="J220" s="424"/>
    </row>
    <row r="221" spans="7:10" ht="23.25" customHeight="1" x14ac:dyDescent="0.25">
      <c r="G221" s="422" t="str">
        <f>+IF(LEN('OSNOVNA PLAČA'!B221)&gt;0,'OSNOVNA PLAČA'!B221,"")</f>
        <v>A212</v>
      </c>
      <c r="H221" s="423"/>
      <c r="I221" s="423">
        <f ca="1">IF(LEN('11'!B227)&gt;0,'11'!L227,"")</f>
        <v>0</v>
      </c>
      <c r="J221" s="424"/>
    </row>
    <row r="222" spans="7:10" ht="23.25" customHeight="1" x14ac:dyDescent="0.25">
      <c r="G222" s="422" t="str">
        <f>+IF(LEN('OSNOVNA PLAČA'!B222)&gt;0,'OSNOVNA PLAČA'!B222,"")</f>
        <v>A213</v>
      </c>
      <c r="H222" s="423"/>
      <c r="I222" s="423">
        <f ca="1">IF(LEN('11'!B228)&gt;0,'11'!L228,"")</f>
        <v>0</v>
      </c>
      <c r="J222" s="424"/>
    </row>
    <row r="223" spans="7:10" ht="23.25" customHeight="1" x14ac:dyDescent="0.25">
      <c r="G223" s="422" t="str">
        <f>+IF(LEN('OSNOVNA PLAČA'!B223)&gt;0,'OSNOVNA PLAČA'!B223,"")</f>
        <v>A214</v>
      </c>
      <c r="H223" s="423"/>
      <c r="I223" s="423">
        <f ca="1">IF(LEN('11'!B229)&gt;0,'11'!L229,"")</f>
        <v>0</v>
      </c>
      <c r="J223" s="424"/>
    </row>
    <row r="224" spans="7:10" ht="23.25" customHeight="1" x14ac:dyDescent="0.25">
      <c r="G224" s="422" t="str">
        <f>+IF(LEN('OSNOVNA PLAČA'!B224)&gt;0,'OSNOVNA PLAČA'!B224,"")</f>
        <v>A215</v>
      </c>
      <c r="H224" s="423"/>
      <c r="I224" s="423">
        <f ca="1">IF(LEN('11'!B230)&gt;0,'11'!L230,"")</f>
        <v>0</v>
      </c>
      <c r="J224" s="424"/>
    </row>
    <row r="225" spans="7:10" ht="23.25" customHeight="1" x14ac:dyDescent="0.25">
      <c r="G225" s="422" t="str">
        <f>+IF(LEN('OSNOVNA PLAČA'!B225)&gt;0,'OSNOVNA PLAČA'!B225,"")</f>
        <v>A216</v>
      </c>
      <c r="H225" s="423"/>
      <c r="I225" s="423">
        <f ca="1">IF(LEN('11'!B231)&gt;0,'11'!L231,"")</f>
        <v>0</v>
      </c>
      <c r="J225" s="424"/>
    </row>
    <row r="226" spans="7:10" ht="23.25" customHeight="1" x14ac:dyDescent="0.25">
      <c r="G226" s="422" t="str">
        <f>+IF(LEN('OSNOVNA PLAČA'!B226)&gt;0,'OSNOVNA PLAČA'!B226,"")</f>
        <v>A217</v>
      </c>
      <c r="H226" s="423"/>
      <c r="I226" s="423">
        <f ca="1">IF(LEN('11'!B232)&gt;0,'11'!L232,"")</f>
        <v>0</v>
      </c>
      <c r="J226" s="424"/>
    </row>
    <row r="227" spans="7:10" ht="23.25" customHeight="1" x14ac:dyDescent="0.25">
      <c r="G227" s="422" t="str">
        <f>+IF(LEN('OSNOVNA PLAČA'!B227)&gt;0,'OSNOVNA PLAČA'!B227,"")</f>
        <v>A218</v>
      </c>
      <c r="H227" s="423"/>
      <c r="I227" s="423">
        <f ca="1">IF(LEN('11'!B233)&gt;0,'11'!L233,"")</f>
        <v>0</v>
      </c>
      <c r="J227" s="424"/>
    </row>
    <row r="228" spans="7:10" ht="23.25" customHeight="1" x14ac:dyDescent="0.25">
      <c r="G228" s="422" t="str">
        <f>+IF(LEN('OSNOVNA PLAČA'!B228)&gt;0,'OSNOVNA PLAČA'!B228,"")</f>
        <v>A219</v>
      </c>
      <c r="H228" s="423"/>
      <c r="I228" s="423">
        <f ca="1">IF(LEN('11'!B234)&gt;0,'11'!L234,"")</f>
        <v>0</v>
      </c>
      <c r="J228" s="424"/>
    </row>
    <row r="229" spans="7:10" ht="23.25" customHeight="1" x14ac:dyDescent="0.25">
      <c r="G229" s="422" t="str">
        <f>+IF(LEN('OSNOVNA PLAČA'!B229)&gt;0,'OSNOVNA PLAČA'!B229,"")</f>
        <v>A220</v>
      </c>
      <c r="H229" s="423"/>
      <c r="I229" s="423">
        <f ca="1">IF(LEN('11'!B235)&gt;0,'11'!L235,"")</f>
        <v>0</v>
      </c>
      <c r="J229" s="424"/>
    </row>
    <row r="230" spans="7:10" ht="23.25" customHeight="1" x14ac:dyDescent="0.25">
      <c r="G230" s="422" t="str">
        <f>+IF(LEN('OSNOVNA PLAČA'!B230)&gt;0,'OSNOVNA PLAČA'!B230,"")</f>
        <v>A221</v>
      </c>
      <c r="H230" s="423"/>
      <c r="I230" s="423">
        <f ca="1">IF(LEN('11'!B236)&gt;0,'11'!L236,"")</f>
        <v>0</v>
      </c>
      <c r="J230" s="424"/>
    </row>
    <row r="231" spans="7:10" ht="23.25" customHeight="1" x14ac:dyDescent="0.25">
      <c r="G231" s="422" t="str">
        <f>+IF(LEN('OSNOVNA PLAČA'!B231)&gt;0,'OSNOVNA PLAČA'!B231,"")</f>
        <v>A222</v>
      </c>
      <c r="H231" s="423"/>
      <c r="I231" s="423">
        <f ca="1">IF(LEN('11'!B237)&gt;0,'11'!L237,"")</f>
        <v>0</v>
      </c>
      <c r="J231" s="424"/>
    </row>
    <row r="232" spans="7:10" ht="23.25" customHeight="1" x14ac:dyDescent="0.25">
      <c r="G232" s="422" t="str">
        <f>+IF(LEN('OSNOVNA PLAČA'!B232)&gt;0,'OSNOVNA PLAČA'!B232,"")</f>
        <v>A223</v>
      </c>
      <c r="H232" s="423"/>
      <c r="I232" s="423">
        <f ca="1">IF(LEN('11'!B238)&gt;0,'11'!L238,"")</f>
        <v>0</v>
      </c>
      <c r="J232" s="424"/>
    </row>
    <row r="233" spans="7:10" ht="23.25" customHeight="1" x14ac:dyDescent="0.25">
      <c r="G233" s="422" t="str">
        <f>+IF(LEN('OSNOVNA PLAČA'!B233)&gt;0,'OSNOVNA PLAČA'!B233,"")</f>
        <v>A224</v>
      </c>
      <c r="H233" s="423"/>
      <c r="I233" s="423">
        <f ca="1">IF(LEN('11'!B239)&gt;0,'11'!L239,"")</f>
        <v>0</v>
      </c>
      <c r="J233" s="424"/>
    </row>
    <row r="234" spans="7:10" ht="23.25" customHeight="1" x14ac:dyDescent="0.25">
      <c r="G234" s="422" t="str">
        <f>+IF(LEN('OSNOVNA PLAČA'!B234)&gt;0,'OSNOVNA PLAČA'!B234,"")</f>
        <v>A225</v>
      </c>
      <c r="H234" s="423"/>
      <c r="I234" s="423">
        <f ca="1">IF(LEN('11'!B240)&gt;0,'11'!L240,"")</f>
        <v>0</v>
      </c>
      <c r="J234" s="424"/>
    </row>
    <row r="235" spans="7:10" ht="23.25" customHeight="1" x14ac:dyDescent="0.25">
      <c r="G235" s="422" t="str">
        <f>+IF(LEN('OSNOVNA PLAČA'!B235)&gt;0,'OSNOVNA PLAČA'!B235,"")</f>
        <v>A226</v>
      </c>
      <c r="H235" s="423"/>
      <c r="I235" s="423">
        <f ca="1">IF(LEN('11'!B241)&gt;0,'11'!L241,"")</f>
        <v>0</v>
      </c>
      <c r="J235" s="424"/>
    </row>
    <row r="236" spans="7:10" ht="23.25" customHeight="1" x14ac:dyDescent="0.25">
      <c r="G236" s="422" t="str">
        <f>+IF(LEN('OSNOVNA PLAČA'!B236)&gt;0,'OSNOVNA PLAČA'!B236,"")</f>
        <v>A227</v>
      </c>
      <c r="H236" s="423"/>
      <c r="I236" s="423">
        <f ca="1">IF(LEN('11'!B242)&gt;0,'11'!L242,"")</f>
        <v>0</v>
      </c>
      <c r="J236" s="424"/>
    </row>
    <row r="237" spans="7:10" ht="23.25" customHeight="1" x14ac:dyDescent="0.25">
      <c r="G237" s="422" t="str">
        <f>+IF(LEN('OSNOVNA PLAČA'!B237)&gt;0,'OSNOVNA PLAČA'!B237,"")</f>
        <v>A228</v>
      </c>
      <c r="H237" s="423"/>
      <c r="I237" s="423">
        <f ca="1">IF(LEN('11'!B243)&gt;0,'11'!L243,"")</f>
        <v>0</v>
      </c>
      <c r="J237" s="424"/>
    </row>
    <row r="238" spans="7:10" ht="23.25" customHeight="1" x14ac:dyDescent="0.25">
      <c r="G238" s="422" t="str">
        <f>+IF(LEN('OSNOVNA PLAČA'!B238)&gt;0,'OSNOVNA PLAČA'!B238,"")</f>
        <v>A229</v>
      </c>
      <c r="H238" s="423"/>
      <c r="I238" s="423">
        <f ca="1">IF(LEN('11'!B244)&gt;0,'11'!L244,"")</f>
        <v>0</v>
      </c>
      <c r="J238" s="424"/>
    </row>
    <row r="239" spans="7:10" ht="23.25" customHeight="1" x14ac:dyDescent="0.25">
      <c r="G239" s="422" t="str">
        <f>+IF(LEN('OSNOVNA PLAČA'!B239)&gt;0,'OSNOVNA PLAČA'!B239,"")</f>
        <v>A230</v>
      </c>
      <c r="H239" s="423"/>
      <c r="I239" s="423">
        <f ca="1">IF(LEN('11'!B245)&gt;0,'11'!L245,"")</f>
        <v>0</v>
      </c>
      <c r="J239" s="424"/>
    </row>
    <row r="240" spans="7:10" ht="23.25" customHeight="1" x14ac:dyDescent="0.25">
      <c r="G240" s="422" t="str">
        <f>+IF(LEN('OSNOVNA PLAČA'!B240)&gt;0,'OSNOVNA PLAČA'!B240,"")</f>
        <v>A231</v>
      </c>
      <c r="H240" s="423"/>
      <c r="I240" s="423">
        <f ca="1">IF(LEN('11'!B246)&gt;0,'11'!L246,"")</f>
        <v>0</v>
      </c>
      <c r="J240" s="424"/>
    </row>
    <row r="241" spans="7:10" ht="23.25" customHeight="1" x14ac:dyDescent="0.25">
      <c r="G241" s="422" t="str">
        <f>+IF(LEN('OSNOVNA PLAČA'!B241)&gt;0,'OSNOVNA PLAČA'!B241,"")</f>
        <v>A232</v>
      </c>
      <c r="H241" s="423"/>
      <c r="I241" s="423">
        <f ca="1">IF(LEN('11'!B247)&gt;0,'11'!L247,"")</f>
        <v>0</v>
      </c>
      <c r="J241" s="424"/>
    </row>
    <row r="242" spans="7:10" ht="23.25" customHeight="1" x14ac:dyDescent="0.25">
      <c r="G242" s="422" t="str">
        <f>+IF(LEN('OSNOVNA PLAČA'!B242)&gt;0,'OSNOVNA PLAČA'!B242,"")</f>
        <v>A233</v>
      </c>
      <c r="H242" s="423"/>
      <c r="I242" s="423">
        <f ca="1">IF(LEN('11'!B248)&gt;0,'11'!L248,"")</f>
        <v>0</v>
      </c>
      <c r="J242" s="424"/>
    </row>
    <row r="243" spans="7:10" ht="23.25" customHeight="1" x14ac:dyDescent="0.25">
      <c r="G243" s="422" t="str">
        <f>+IF(LEN('OSNOVNA PLAČA'!B243)&gt;0,'OSNOVNA PLAČA'!B243,"")</f>
        <v>A234</v>
      </c>
      <c r="H243" s="423"/>
      <c r="I243" s="423">
        <f ca="1">IF(LEN('11'!B249)&gt;0,'11'!L249,"")</f>
        <v>0</v>
      </c>
      <c r="J243" s="424"/>
    </row>
    <row r="244" spans="7:10" ht="23.25" customHeight="1" x14ac:dyDescent="0.25">
      <c r="G244" s="422" t="str">
        <f>+IF(LEN('OSNOVNA PLAČA'!B244)&gt;0,'OSNOVNA PLAČA'!B244,"")</f>
        <v>A235</v>
      </c>
      <c r="H244" s="423"/>
      <c r="I244" s="423">
        <f ca="1">IF(LEN('11'!B250)&gt;0,'11'!L250,"")</f>
        <v>0</v>
      </c>
      <c r="J244" s="424"/>
    </row>
    <row r="245" spans="7:10" ht="23.25" customHeight="1" x14ac:dyDescent="0.25">
      <c r="G245" s="422" t="str">
        <f>+IF(LEN('OSNOVNA PLAČA'!B245)&gt;0,'OSNOVNA PLAČA'!B245,"")</f>
        <v>A236</v>
      </c>
      <c r="H245" s="423"/>
      <c r="I245" s="423">
        <f ca="1">IF(LEN('11'!B251)&gt;0,'11'!L251,"")</f>
        <v>0</v>
      </c>
      <c r="J245" s="424"/>
    </row>
    <row r="246" spans="7:10" ht="23.25" customHeight="1" x14ac:dyDescent="0.25">
      <c r="G246" s="422" t="str">
        <f>+IF(LEN('OSNOVNA PLAČA'!B246)&gt;0,'OSNOVNA PLAČA'!B246,"")</f>
        <v>A237</v>
      </c>
      <c r="H246" s="423"/>
      <c r="I246" s="423">
        <f ca="1">IF(LEN('11'!B252)&gt;0,'11'!L252,"")</f>
        <v>0</v>
      </c>
      <c r="J246" s="424"/>
    </row>
    <row r="247" spans="7:10" ht="23.25" customHeight="1" x14ac:dyDescent="0.25">
      <c r="G247" s="422" t="str">
        <f>+IF(LEN('OSNOVNA PLAČA'!B247)&gt;0,'OSNOVNA PLAČA'!B247,"")</f>
        <v>A238</v>
      </c>
      <c r="H247" s="423"/>
      <c r="I247" s="423">
        <f ca="1">IF(LEN('11'!B253)&gt;0,'11'!L253,"")</f>
        <v>0</v>
      </c>
      <c r="J247" s="424"/>
    </row>
    <row r="248" spans="7:10" ht="23.25" customHeight="1" x14ac:dyDescent="0.25">
      <c r="G248" s="422" t="str">
        <f>+IF(LEN('OSNOVNA PLAČA'!B248)&gt;0,'OSNOVNA PLAČA'!B248,"")</f>
        <v>A239</v>
      </c>
      <c r="H248" s="423"/>
      <c r="I248" s="423">
        <f ca="1">IF(LEN('11'!B254)&gt;0,'11'!L254,"")</f>
        <v>0</v>
      </c>
      <c r="J248" s="424"/>
    </row>
    <row r="249" spans="7:10" ht="23.25" customHeight="1" x14ac:dyDescent="0.25">
      <c r="G249" s="422" t="str">
        <f>+IF(LEN('OSNOVNA PLAČA'!B249)&gt;0,'OSNOVNA PLAČA'!B249,"")</f>
        <v>A240</v>
      </c>
      <c r="H249" s="423"/>
      <c r="I249" s="423">
        <f ca="1">IF(LEN('11'!B255)&gt;0,'11'!L255,"")</f>
        <v>0</v>
      </c>
      <c r="J249" s="424"/>
    </row>
    <row r="250" spans="7:10" ht="23.25" customHeight="1" x14ac:dyDescent="0.25">
      <c r="G250" s="422" t="str">
        <f>+IF(LEN('OSNOVNA PLAČA'!B250)&gt;0,'OSNOVNA PLAČA'!B250,"")</f>
        <v>A241</v>
      </c>
      <c r="H250" s="423"/>
      <c r="I250" s="423">
        <f ca="1">IF(LEN('11'!B256)&gt;0,'11'!L256,"")</f>
        <v>0</v>
      </c>
      <c r="J250" s="424"/>
    </row>
    <row r="251" spans="7:10" ht="23.25" customHeight="1" x14ac:dyDescent="0.25">
      <c r="G251" s="422" t="str">
        <f>+IF(LEN('OSNOVNA PLAČA'!B251)&gt;0,'OSNOVNA PLAČA'!B251,"")</f>
        <v>A242</v>
      </c>
      <c r="H251" s="423"/>
      <c r="I251" s="423">
        <f ca="1">IF(LEN('11'!B257)&gt;0,'11'!L257,"")</f>
        <v>0</v>
      </c>
      <c r="J251" s="424"/>
    </row>
    <row r="252" spans="7:10" ht="23.25" customHeight="1" x14ac:dyDescent="0.25">
      <c r="G252" s="422" t="str">
        <f>+IF(LEN('OSNOVNA PLAČA'!B252)&gt;0,'OSNOVNA PLAČA'!B252,"")</f>
        <v>A243</v>
      </c>
      <c r="H252" s="423"/>
      <c r="I252" s="423">
        <f ca="1">IF(LEN('11'!B258)&gt;0,'11'!L258,"")</f>
        <v>0</v>
      </c>
      <c r="J252" s="424"/>
    </row>
    <row r="253" spans="7:10" ht="23.25" customHeight="1" x14ac:dyDescent="0.25">
      <c r="G253" s="422" t="str">
        <f>+IF(LEN('OSNOVNA PLAČA'!B253)&gt;0,'OSNOVNA PLAČA'!B253,"")</f>
        <v>A244</v>
      </c>
      <c r="H253" s="423"/>
      <c r="I253" s="423">
        <f ca="1">IF(LEN('11'!B259)&gt;0,'11'!L259,"")</f>
        <v>0</v>
      </c>
      <c r="J253" s="424"/>
    </row>
    <row r="254" spans="7:10" ht="23.25" customHeight="1" x14ac:dyDescent="0.25">
      <c r="G254" s="422" t="str">
        <f>+IF(LEN('OSNOVNA PLAČA'!B254)&gt;0,'OSNOVNA PLAČA'!B254,"")</f>
        <v>A245</v>
      </c>
      <c r="H254" s="423"/>
      <c r="I254" s="423">
        <f ca="1">IF(LEN('11'!B260)&gt;0,'11'!L260,"")</f>
        <v>0</v>
      </c>
      <c r="J254" s="424"/>
    </row>
    <row r="255" spans="7:10" ht="23.25" customHeight="1" x14ac:dyDescent="0.25">
      <c r="G255" s="422" t="str">
        <f>+IF(LEN('OSNOVNA PLAČA'!B255)&gt;0,'OSNOVNA PLAČA'!B255,"")</f>
        <v>A246</v>
      </c>
      <c r="H255" s="423"/>
      <c r="I255" s="423">
        <f ca="1">IF(LEN('11'!B261)&gt;0,'11'!L261,"")</f>
        <v>0</v>
      </c>
      <c r="J255" s="424"/>
    </row>
    <row r="256" spans="7:10" ht="23.25" customHeight="1" x14ac:dyDescent="0.25">
      <c r="G256" s="422" t="str">
        <f>+IF(LEN('OSNOVNA PLAČA'!B256)&gt;0,'OSNOVNA PLAČA'!B256,"")</f>
        <v>A247</v>
      </c>
      <c r="H256" s="423"/>
      <c r="I256" s="423">
        <f ca="1">IF(LEN('11'!B262)&gt;0,'11'!L262,"")</f>
        <v>0</v>
      </c>
      <c r="J256" s="424"/>
    </row>
    <row r="257" spans="7:10" ht="23.25" customHeight="1" x14ac:dyDescent="0.25">
      <c r="G257" s="422" t="str">
        <f>+IF(LEN('OSNOVNA PLAČA'!B257)&gt;0,'OSNOVNA PLAČA'!B257,"")</f>
        <v>A248</v>
      </c>
      <c r="H257" s="423"/>
      <c r="I257" s="423">
        <f ca="1">IF(LEN('11'!B263)&gt;0,'11'!L263,"")</f>
        <v>0</v>
      </c>
      <c r="J257" s="424"/>
    </row>
    <row r="258" spans="7:10" ht="23.25" customHeight="1" x14ac:dyDescent="0.25">
      <c r="G258" s="422" t="str">
        <f>+IF(LEN('OSNOVNA PLAČA'!B258)&gt;0,'OSNOVNA PLAČA'!B258,"")</f>
        <v>A249</v>
      </c>
      <c r="H258" s="423"/>
      <c r="I258" s="423">
        <f ca="1">IF(LEN('11'!B264)&gt;0,'11'!L264,"")</f>
        <v>0</v>
      </c>
      <c r="J258" s="424"/>
    </row>
    <row r="259" spans="7:10" ht="23.25" customHeight="1" thickBot="1" x14ac:dyDescent="0.3">
      <c r="G259" s="431" t="str">
        <f>+IF(LEN('OSNOVNA PLAČA'!B259)&gt;0,'OSNOVNA PLAČA'!B259,"")</f>
        <v>A250</v>
      </c>
      <c r="H259" s="432"/>
      <c r="I259" s="432">
        <f ca="1">IF(LEN('11'!B265)&gt;0,'11'!L265,"")</f>
        <v>0</v>
      </c>
      <c r="J259" s="433"/>
    </row>
  </sheetData>
  <mergeCells count="502">
    <mergeCell ref="G258:H258"/>
    <mergeCell ref="I258:J258"/>
    <mergeCell ref="G259:H259"/>
    <mergeCell ref="I259:J259"/>
    <mergeCell ref="G255:H255"/>
    <mergeCell ref="I255:J255"/>
    <mergeCell ref="G256:H256"/>
    <mergeCell ref="I256:J256"/>
    <mergeCell ref="G257:H257"/>
    <mergeCell ref="I257:J257"/>
    <mergeCell ref="G252:H252"/>
    <mergeCell ref="I252:J252"/>
    <mergeCell ref="G253:H253"/>
    <mergeCell ref="I253:J253"/>
    <mergeCell ref="G254:H254"/>
    <mergeCell ref="I254:J254"/>
    <mergeCell ref="G249:H249"/>
    <mergeCell ref="I249:J249"/>
    <mergeCell ref="G250:H250"/>
    <mergeCell ref="I250:J250"/>
    <mergeCell ref="G251:H251"/>
    <mergeCell ref="I251:J251"/>
    <mergeCell ref="G246:H246"/>
    <mergeCell ref="I246:J246"/>
    <mergeCell ref="G247:H247"/>
    <mergeCell ref="I247:J247"/>
    <mergeCell ref="G248:H248"/>
    <mergeCell ref="I248:J248"/>
    <mergeCell ref="G243:H243"/>
    <mergeCell ref="I243:J243"/>
    <mergeCell ref="G244:H244"/>
    <mergeCell ref="I244:J244"/>
    <mergeCell ref="G245:H245"/>
    <mergeCell ref="I245:J245"/>
    <mergeCell ref="G240:H240"/>
    <mergeCell ref="I240:J240"/>
    <mergeCell ref="G241:H241"/>
    <mergeCell ref="I241:J241"/>
    <mergeCell ref="G242:H242"/>
    <mergeCell ref="I242:J242"/>
    <mergeCell ref="G237:H237"/>
    <mergeCell ref="I237:J237"/>
    <mergeCell ref="G238:H238"/>
    <mergeCell ref="I238:J238"/>
    <mergeCell ref="G239:H239"/>
    <mergeCell ref="I239:J239"/>
    <mergeCell ref="G234:H234"/>
    <mergeCell ref="I234:J234"/>
    <mergeCell ref="G235:H235"/>
    <mergeCell ref="I235:J235"/>
    <mergeCell ref="G236:H236"/>
    <mergeCell ref="I236:J236"/>
    <mergeCell ref="G231:H231"/>
    <mergeCell ref="I231:J231"/>
    <mergeCell ref="G232:H232"/>
    <mergeCell ref="I232:J232"/>
    <mergeCell ref="G233:H233"/>
    <mergeCell ref="I233:J233"/>
    <mergeCell ref="G228:H228"/>
    <mergeCell ref="I228:J228"/>
    <mergeCell ref="G229:H229"/>
    <mergeCell ref="I229:J229"/>
    <mergeCell ref="G230:H230"/>
    <mergeCell ref="I230:J230"/>
    <mergeCell ref="G225:H225"/>
    <mergeCell ref="I225:J225"/>
    <mergeCell ref="G226:H226"/>
    <mergeCell ref="I226:J226"/>
    <mergeCell ref="G227:H227"/>
    <mergeCell ref="I227:J227"/>
    <mergeCell ref="G222:H222"/>
    <mergeCell ref="I222:J222"/>
    <mergeCell ref="G223:H223"/>
    <mergeCell ref="I223:J223"/>
    <mergeCell ref="G224:H224"/>
    <mergeCell ref="I224:J224"/>
    <mergeCell ref="G219:H219"/>
    <mergeCell ref="I219:J219"/>
    <mergeCell ref="G220:H220"/>
    <mergeCell ref="I220:J220"/>
    <mergeCell ref="G221:H221"/>
    <mergeCell ref="I221:J221"/>
    <mergeCell ref="G216:H216"/>
    <mergeCell ref="I216:J216"/>
    <mergeCell ref="G217:H217"/>
    <mergeCell ref="I217:J217"/>
    <mergeCell ref="G218:H218"/>
    <mergeCell ref="I218:J218"/>
    <mergeCell ref="G213:H213"/>
    <mergeCell ref="I213:J213"/>
    <mergeCell ref="G214:H214"/>
    <mergeCell ref="I214:J214"/>
    <mergeCell ref="G215:H215"/>
    <mergeCell ref="I215:J215"/>
    <mergeCell ref="G210:H210"/>
    <mergeCell ref="I210:J210"/>
    <mergeCell ref="G211:H211"/>
    <mergeCell ref="I211:J211"/>
    <mergeCell ref="G212:H212"/>
    <mergeCell ref="I212:J212"/>
    <mergeCell ref="G207:H207"/>
    <mergeCell ref="I207:J207"/>
    <mergeCell ref="G208:H208"/>
    <mergeCell ref="I208:J208"/>
    <mergeCell ref="G209:H209"/>
    <mergeCell ref="I209:J209"/>
    <mergeCell ref="G204:H204"/>
    <mergeCell ref="I204:J204"/>
    <mergeCell ref="G205:H205"/>
    <mergeCell ref="I205:J205"/>
    <mergeCell ref="G206:H206"/>
    <mergeCell ref="I206:J206"/>
    <mergeCell ref="G201:H201"/>
    <mergeCell ref="I201:J201"/>
    <mergeCell ref="G202:H202"/>
    <mergeCell ref="I202:J202"/>
    <mergeCell ref="G203:H203"/>
    <mergeCell ref="I203:J203"/>
    <mergeCell ref="G198:H198"/>
    <mergeCell ref="I198:J198"/>
    <mergeCell ref="G199:H199"/>
    <mergeCell ref="I199:J199"/>
    <mergeCell ref="G200:H200"/>
    <mergeCell ref="I200:J200"/>
    <mergeCell ref="G195:H195"/>
    <mergeCell ref="I195:J195"/>
    <mergeCell ref="G196:H196"/>
    <mergeCell ref="I196:J196"/>
    <mergeCell ref="G197:H197"/>
    <mergeCell ref="I197:J197"/>
    <mergeCell ref="G192:H192"/>
    <mergeCell ref="I192:J192"/>
    <mergeCell ref="G193:H193"/>
    <mergeCell ref="I193:J193"/>
    <mergeCell ref="G194:H194"/>
    <mergeCell ref="I194:J194"/>
    <mergeCell ref="G189:H189"/>
    <mergeCell ref="I189:J189"/>
    <mergeCell ref="G190:H190"/>
    <mergeCell ref="I190:J190"/>
    <mergeCell ref="G191:H191"/>
    <mergeCell ref="I191:J191"/>
    <mergeCell ref="G186:H186"/>
    <mergeCell ref="I186:J186"/>
    <mergeCell ref="G187:H187"/>
    <mergeCell ref="I187:J187"/>
    <mergeCell ref="G188:H188"/>
    <mergeCell ref="I188:J188"/>
    <mergeCell ref="G183:H183"/>
    <mergeCell ref="I183:J183"/>
    <mergeCell ref="G184:H184"/>
    <mergeCell ref="I184:J184"/>
    <mergeCell ref="G185:H185"/>
    <mergeCell ref="I185:J185"/>
    <mergeCell ref="G180:H180"/>
    <mergeCell ref="I180:J180"/>
    <mergeCell ref="G181:H181"/>
    <mergeCell ref="I181:J181"/>
    <mergeCell ref="G182:H182"/>
    <mergeCell ref="I182:J182"/>
    <mergeCell ref="G177:H177"/>
    <mergeCell ref="I177:J177"/>
    <mergeCell ref="G178:H178"/>
    <mergeCell ref="I178:J178"/>
    <mergeCell ref="G179:H179"/>
    <mergeCell ref="I179:J179"/>
    <mergeCell ref="G174:H174"/>
    <mergeCell ref="I174:J174"/>
    <mergeCell ref="G175:H175"/>
    <mergeCell ref="I175:J175"/>
    <mergeCell ref="G176:H176"/>
    <mergeCell ref="I176:J176"/>
    <mergeCell ref="G171:H171"/>
    <mergeCell ref="I171:J171"/>
    <mergeCell ref="G172:H172"/>
    <mergeCell ref="I172:J172"/>
    <mergeCell ref="G173:H173"/>
    <mergeCell ref="I173:J173"/>
    <mergeCell ref="G168:H168"/>
    <mergeCell ref="I168:J168"/>
    <mergeCell ref="G169:H169"/>
    <mergeCell ref="I169:J169"/>
    <mergeCell ref="G170:H170"/>
    <mergeCell ref="I170:J170"/>
    <mergeCell ref="G165:H165"/>
    <mergeCell ref="I165:J165"/>
    <mergeCell ref="G166:H166"/>
    <mergeCell ref="I166:J166"/>
    <mergeCell ref="G167:H167"/>
    <mergeCell ref="I167:J167"/>
    <mergeCell ref="G162:H162"/>
    <mergeCell ref="I162:J162"/>
    <mergeCell ref="G163:H163"/>
    <mergeCell ref="I163:J163"/>
    <mergeCell ref="G164:H164"/>
    <mergeCell ref="I164:J164"/>
    <mergeCell ref="G159:H159"/>
    <mergeCell ref="I159:J159"/>
    <mergeCell ref="G160:H160"/>
    <mergeCell ref="I160:J160"/>
    <mergeCell ref="G161:H161"/>
    <mergeCell ref="I161:J161"/>
    <mergeCell ref="G156:H156"/>
    <mergeCell ref="I156:J156"/>
    <mergeCell ref="G157:H157"/>
    <mergeCell ref="I157:J157"/>
    <mergeCell ref="G158:H158"/>
    <mergeCell ref="I158:J158"/>
    <mergeCell ref="G153:H153"/>
    <mergeCell ref="I153:J153"/>
    <mergeCell ref="G154:H154"/>
    <mergeCell ref="I154:J154"/>
    <mergeCell ref="G155:H155"/>
    <mergeCell ref="I155:J155"/>
    <mergeCell ref="G150:H150"/>
    <mergeCell ref="I150:J150"/>
    <mergeCell ref="G151:H151"/>
    <mergeCell ref="I151:J151"/>
    <mergeCell ref="G152:H152"/>
    <mergeCell ref="I152:J152"/>
    <mergeCell ref="G147:H147"/>
    <mergeCell ref="I147:J147"/>
    <mergeCell ref="G148:H148"/>
    <mergeCell ref="I148:J148"/>
    <mergeCell ref="G149:H149"/>
    <mergeCell ref="I149:J149"/>
    <mergeCell ref="G144:H144"/>
    <mergeCell ref="I144:J144"/>
    <mergeCell ref="G145:H145"/>
    <mergeCell ref="I145:J145"/>
    <mergeCell ref="G146:H146"/>
    <mergeCell ref="I146:J146"/>
    <mergeCell ref="G141:H141"/>
    <mergeCell ref="I141:J141"/>
    <mergeCell ref="G142:H142"/>
    <mergeCell ref="I142:J142"/>
    <mergeCell ref="G143:H143"/>
    <mergeCell ref="I143:J143"/>
    <mergeCell ref="G138:H138"/>
    <mergeCell ref="I138:J138"/>
    <mergeCell ref="G139:H139"/>
    <mergeCell ref="I139:J139"/>
    <mergeCell ref="G140:H140"/>
    <mergeCell ref="I140:J140"/>
    <mergeCell ref="G135:H135"/>
    <mergeCell ref="I135:J135"/>
    <mergeCell ref="G136:H136"/>
    <mergeCell ref="I136:J136"/>
    <mergeCell ref="G137:H137"/>
    <mergeCell ref="I137:J137"/>
    <mergeCell ref="G132:H132"/>
    <mergeCell ref="I132:J132"/>
    <mergeCell ref="G133:H133"/>
    <mergeCell ref="I133:J133"/>
    <mergeCell ref="G134:H134"/>
    <mergeCell ref="I134:J134"/>
    <mergeCell ref="G129:H129"/>
    <mergeCell ref="I129:J129"/>
    <mergeCell ref="G130:H130"/>
    <mergeCell ref="I130:J130"/>
    <mergeCell ref="G131:H131"/>
    <mergeCell ref="I131:J131"/>
    <mergeCell ref="G126:H126"/>
    <mergeCell ref="I126:J126"/>
    <mergeCell ref="G127:H127"/>
    <mergeCell ref="I127:J127"/>
    <mergeCell ref="G128:H128"/>
    <mergeCell ref="I128:J128"/>
    <mergeCell ref="G123:H123"/>
    <mergeCell ref="I123:J123"/>
    <mergeCell ref="G124:H124"/>
    <mergeCell ref="I124:J124"/>
    <mergeCell ref="G125:H125"/>
    <mergeCell ref="I125:J125"/>
    <mergeCell ref="G120:H120"/>
    <mergeCell ref="I120:J120"/>
    <mergeCell ref="G121:H121"/>
    <mergeCell ref="I121:J121"/>
    <mergeCell ref="G122:H122"/>
    <mergeCell ref="I122:J122"/>
    <mergeCell ref="G117:H117"/>
    <mergeCell ref="I117:J117"/>
    <mergeCell ref="G118:H118"/>
    <mergeCell ref="I118:J118"/>
    <mergeCell ref="G119:H119"/>
    <mergeCell ref="I119:J119"/>
    <mergeCell ref="G114:H114"/>
    <mergeCell ref="I114:J114"/>
    <mergeCell ref="G115:H115"/>
    <mergeCell ref="I115:J115"/>
    <mergeCell ref="G116:H116"/>
    <mergeCell ref="I116:J116"/>
    <mergeCell ref="G111:H111"/>
    <mergeCell ref="I111:J111"/>
    <mergeCell ref="G112:H112"/>
    <mergeCell ref="I112:J112"/>
    <mergeCell ref="G113:H113"/>
    <mergeCell ref="I113:J113"/>
    <mergeCell ref="G108:H108"/>
    <mergeCell ref="I108:J108"/>
    <mergeCell ref="G109:H109"/>
    <mergeCell ref="I109:J109"/>
    <mergeCell ref="G110:H110"/>
    <mergeCell ref="I110:J110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99:H99"/>
    <mergeCell ref="I99:J99"/>
    <mergeCell ref="G100:H100"/>
    <mergeCell ref="I100:J100"/>
    <mergeCell ref="G101:H101"/>
    <mergeCell ref="I101:J101"/>
    <mergeCell ref="G96:H96"/>
    <mergeCell ref="I96:J96"/>
    <mergeCell ref="G97:H97"/>
    <mergeCell ref="I97:J97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81:H81"/>
    <mergeCell ref="I81:J81"/>
    <mergeCell ref="G82:H82"/>
    <mergeCell ref="I82:J82"/>
    <mergeCell ref="G83:H83"/>
    <mergeCell ref="I83:J83"/>
    <mergeCell ref="G78:H78"/>
    <mergeCell ref="I78:J78"/>
    <mergeCell ref="G79:H79"/>
    <mergeCell ref="I79:J79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63:H63"/>
    <mergeCell ref="I63:J63"/>
    <mergeCell ref="G64:H64"/>
    <mergeCell ref="I64:J64"/>
    <mergeCell ref="G65:H65"/>
    <mergeCell ref="I65:J65"/>
    <mergeCell ref="G60:H60"/>
    <mergeCell ref="I60:J60"/>
    <mergeCell ref="G61:H61"/>
    <mergeCell ref="I61:J61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45:H45"/>
    <mergeCell ref="I45:J45"/>
    <mergeCell ref="G46:H46"/>
    <mergeCell ref="I46:J46"/>
    <mergeCell ref="G47:H47"/>
    <mergeCell ref="I47:J47"/>
    <mergeCell ref="G42:H42"/>
    <mergeCell ref="I42:J42"/>
    <mergeCell ref="G43:H43"/>
    <mergeCell ref="I43:J43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27:H27"/>
    <mergeCell ref="I27:J27"/>
    <mergeCell ref="G28:H28"/>
    <mergeCell ref="I28:J28"/>
    <mergeCell ref="G29:H29"/>
    <mergeCell ref="I29:J29"/>
    <mergeCell ref="G24:H24"/>
    <mergeCell ref="I24:J24"/>
    <mergeCell ref="G25:H25"/>
    <mergeCell ref="I25:J25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9:H9"/>
    <mergeCell ref="I9:J9"/>
    <mergeCell ref="G10:H10"/>
    <mergeCell ref="I10:J10"/>
    <mergeCell ref="G11:H11"/>
    <mergeCell ref="I11:J1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5F3AD-81AF-44E2-AAB1-5527109C59B2}">
  <dimension ref="G1:J259"/>
  <sheetViews>
    <sheetView workbookViewId="0"/>
  </sheetViews>
  <sheetFormatPr defaultRowHeight="13.2" x14ac:dyDescent="0.25"/>
  <cols>
    <col min="1" max="5" width="2.6640625" customWidth="1"/>
    <col min="8" max="8" width="41.109375" customWidth="1"/>
    <col min="9" max="9" width="25.5546875" customWidth="1"/>
    <col min="10" max="10" width="39.109375" customWidth="1"/>
  </cols>
  <sheetData>
    <row r="1" spans="7:10" ht="8.25" customHeight="1" x14ac:dyDescent="0.25"/>
    <row r="2" spans="7:10" ht="8.25" customHeight="1" x14ac:dyDescent="0.25"/>
    <row r="3" spans="7:10" ht="8.25" customHeight="1" x14ac:dyDescent="0.25"/>
    <row r="4" spans="7:10" ht="8.25" customHeight="1" x14ac:dyDescent="0.25"/>
    <row r="5" spans="7:10" ht="8.25" customHeight="1" x14ac:dyDescent="0.25"/>
    <row r="6" spans="7:10" ht="23.25" customHeight="1" x14ac:dyDescent="0.25">
      <c r="G6" s="237" t="s">
        <v>399</v>
      </c>
    </row>
    <row r="8" spans="7:10" ht="23.25" customHeight="1" thickBot="1" x14ac:dyDescent="0.3">
      <c r="G8" s="237" t="str">
        <f>"OBDOBJE: december " &amp; 'OSNOVNA PLAČA'!D5</f>
        <v>OBDOBJE: december 2024</v>
      </c>
    </row>
    <row r="9" spans="7:10" ht="23.25" customHeight="1" thickBot="1" x14ac:dyDescent="0.3">
      <c r="G9" s="425" t="s">
        <v>2</v>
      </c>
      <c r="H9" s="426"/>
      <c r="I9" s="426" t="s">
        <v>400</v>
      </c>
      <c r="J9" s="427"/>
    </row>
    <row r="10" spans="7:10" ht="23.25" customHeight="1" x14ac:dyDescent="0.25">
      <c r="G10" s="428" t="str">
        <f>+IF(LEN('OSNOVNA PLAČA'!B10)&gt;0,'OSNOVNA PLAČA'!B10,"")</f>
        <v>A1</v>
      </c>
      <c r="H10" s="429"/>
      <c r="I10" s="429">
        <f ca="1">IF(LEN('12'!B16)&gt;0,'12'!L16,"")</f>
        <v>1</v>
      </c>
      <c r="J10" s="430"/>
    </row>
    <row r="11" spans="7:10" ht="23.25" customHeight="1" x14ac:dyDescent="0.25">
      <c r="G11" s="422" t="str">
        <f>+IF(LEN('OSNOVNA PLAČA'!B11)&gt;0,'OSNOVNA PLAČA'!B11,"")</f>
        <v>A2</v>
      </c>
      <c r="H11" s="423"/>
      <c r="I11" s="423">
        <f ca="1">IF(LEN('12'!B17)&gt;0,'12'!L17,"")</f>
        <v>0</v>
      </c>
      <c r="J11" s="424"/>
    </row>
    <row r="12" spans="7:10" ht="23.25" customHeight="1" x14ac:dyDescent="0.25">
      <c r="G12" s="422" t="str">
        <f>+IF(LEN('OSNOVNA PLAČA'!B12)&gt;0,'OSNOVNA PLAČA'!B12,"")</f>
        <v>A3</v>
      </c>
      <c r="H12" s="423"/>
      <c r="I12" s="423">
        <f ca="1">IF(LEN('12'!B18)&gt;0,'12'!L18,"")</f>
        <v>3</v>
      </c>
      <c r="J12" s="424"/>
    </row>
    <row r="13" spans="7:10" ht="23.25" customHeight="1" x14ac:dyDescent="0.25">
      <c r="G13" s="422" t="str">
        <f>+IF(LEN('OSNOVNA PLAČA'!B13)&gt;0,'OSNOVNA PLAČA'!B13,"")</f>
        <v>A4</v>
      </c>
      <c r="H13" s="423"/>
      <c r="I13" s="423">
        <f ca="1">IF(LEN('12'!B19)&gt;0,'12'!L19,"")</f>
        <v>0</v>
      </c>
      <c r="J13" s="424"/>
    </row>
    <row r="14" spans="7:10" ht="23.25" customHeight="1" x14ac:dyDescent="0.25">
      <c r="G14" s="422" t="str">
        <f>+IF(LEN('OSNOVNA PLAČA'!B14)&gt;0,'OSNOVNA PLAČA'!B14,"")</f>
        <v>A5</v>
      </c>
      <c r="H14" s="423"/>
      <c r="I14" s="423">
        <f ca="1">IF(LEN('12'!B20)&gt;0,'12'!L20,"")</f>
        <v>0</v>
      </c>
      <c r="J14" s="424"/>
    </row>
    <row r="15" spans="7:10" ht="23.25" customHeight="1" x14ac:dyDescent="0.25">
      <c r="G15" s="422" t="str">
        <f>+IF(LEN('OSNOVNA PLAČA'!B15)&gt;0,'OSNOVNA PLAČA'!B15,"")</f>
        <v>A6</v>
      </c>
      <c r="H15" s="423"/>
      <c r="I15" s="423">
        <f ca="1">IF(LEN('12'!B21)&gt;0,'12'!L21,"")</f>
        <v>0</v>
      </c>
      <c r="J15" s="424"/>
    </row>
    <row r="16" spans="7:10" ht="23.25" customHeight="1" x14ac:dyDescent="0.25">
      <c r="G16" s="422" t="str">
        <f>+IF(LEN('OSNOVNA PLAČA'!B16)&gt;0,'OSNOVNA PLAČA'!B16,"")</f>
        <v>A7</v>
      </c>
      <c r="H16" s="423"/>
      <c r="I16" s="423">
        <f ca="1">IF(LEN('12'!B22)&gt;0,'12'!L22,"")</f>
        <v>0</v>
      </c>
      <c r="J16" s="424"/>
    </row>
    <row r="17" spans="7:10" ht="23.25" customHeight="1" x14ac:dyDescent="0.25">
      <c r="G17" s="422" t="str">
        <f>+IF(LEN('OSNOVNA PLAČA'!B17)&gt;0,'OSNOVNA PLAČA'!B17,"")</f>
        <v>A8</v>
      </c>
      <c r="H17" s="423"/>
      <c r="I17" s="423">
        <f ca="1">IF(LEN('12'!B23)&gt;0,'12'!L23,"")</f>
        <v>0</v>
      </c>
      <c r="J17" s="424"/>
    </row>
    <row r="18" spans="7:10" ht="23.25" customHeight="1" x14ac:dyDescent="0.25">
      <c r="G18" s="422" t="str">
        <f>+IF(LEN('OSNOVNA PLAČA'!B18)&gt;0,'OSNOVNA PLAČA'!B18,"")</f>
        <v>A9</v>
      </c>
      <c r="H18" s="423"/>
      <c r="I18" s="423">
        <f ca="1">IF(LEN('12'!B24)&gt;0,'12'!L24,"")</f>
        <v>0</v>
      </c>
      <c r="J18" s="424"/>
    </row>
    <row r="19" spans="7:10" ht="23.25" customHeight="1" x14ac:dyDescent="0.25">
      <c r="G19" s="422" t="str">
        <f>+IF(LEN('OSNOVNA PLAČA'!B19)&gt;0,'OSNOVNA PLAČA'!B19,"")</f>
        <v>A10</v>
      </c>
      <c r="H19" s="423"/>
      <c r="I19" s="423">
        <f ca="1">IF(LEN('12'!B25)&gt;0,'12'!L25,"")</f>
        <v>0</v>
      </c>
      <c r="J19" s="424"/>
    </row>
    <row r="20" spans="7:10" ht="23.25" customHeight="1" x14ac:dyDescent="0.25">
      <c r="G20" s="422" t="str">
        <f>+IF(LEN('OSNOVNA PLAČA'!B20)&gt;0,'OSNOVNA PLAČA'!B20,"")</f>
        <v>A11</v>
      </c>
      <c r="H20" s="423"/>
      <c r="I20" s="423">
        <f ca="1">IF(LEN('12'!B26)&gt;0,'12'!L26,"")</f>
        <v>5</v>
      </c>
      <c r="J20" s="424"/>
    </row>
    <row r="21" spans="7:10" ht="23.25" customHeight="1" x14ac:dyDescent="0.25">
      <c r="G21" s="422" t="str">
        <f>+IF(LEN('OSNOVNA PLAČA'!B21)&gt;0,'OSNOVNA PLAČA'!B21,"")</f>
        <v>A12</v>
      </c>
      <c r="H21" s="423"/>
      <c r="I21" s="423">
        <f ca="1">IF(LEN('12'!B27)&gt;0,'12'!L27,"")</f>
        <v>0</v>
      </c>
      <c r="J21" s="424"/>
    </row>
    <row r="22" spans="7:10" ht="23.25" customHeight="1" x14ac:dyDescent="0.25">
      <c r="G22" s="422" t="str">
        <f>+IF(LEN('OSNOVNA PLAČA'!B22)&gt;0,'OSNOVNA PLAČA'!B22,"")</f>
        <v>A13</v>
      </c>
      <c r="H22" s="423"/>
      <c r="I22" s="423">
        <f ca="1">IF(LEN('12'!B28)&gt;0,'12'!L28,"")</f>
        <v>0</v>
      </c>
      <c r="J22" s="424"/>
    </row>
    <row r="23" spans="7:10" ht="23.25" customHeight="1" x14ac:dyDescent="0.25">
      <c r="G23" s="422" t="str">
        <f>+IF(LEN('OSNOVNA PLAČA'!B23)&gt;0,'OSNOVNA PLAČA'!B23,"")</f>
        <v>A14</v>
      </c>
      <c r="H23" s="423"/>
      <c r="I23" s="423">
        <f ca="1">IF(LEN('12'!B29)&gt;0,'12'!L29,"")</f>
        <v>0</v>
      </c>
      <c r="J23" s="424"/>
    </row>
    <row r="24" spans="7:10" ht="23.25" customHeight="1" x14ac:dyDescent="0.25">
      <c r="G24" s="422" t="str">
        <f>+IF(LEN('OSNOVNA PLAČA'!B24)&gt;0,'OSNOVNA PLAČA'!B24,"")</f>
        <v>A15</v>
      </c>
      <c r="H24" s="423"/>
      <c r="I24" s="423">
        <f ca="1">IF(LEN('12'!B30)&gt;0,'12'!L30,"")</f>
        <v>0</v>
      </c>
      <c r="J24" s="424"/>
    </row>
    <row r="25" spans="7:10" ht="23.25" customHeight="1" x14ac:dyDescent="0.25">
      <c r="G25" s="422" t="str">
        <f>+IF(LEN('OSNOVNA PLAČA'!B25)&gt;0,'OSNOVNA PLAČA'!B25,"")</f>
        <v>A16</v>
      </c>
      <c r="H25" s="423"/>
      <c r="I25" s="423">
        <f ca="1">IF(LEN('12'!B31)&gt;0,'12'!L31,"")</f>
        <v>0</v>
      </c>
      <c r="J25" s="424"/>
    </row>
    <row r="26" spans="7:10" ht="23.25" customHeight="1" x14ac:dyDescent="0.25">
      <c r="G26" s="422" t="str">
        <f>+IF(LEN('OSNOVNA PLAČA'!B26)&gt;0,'OSNOVNA PLAČA'!B26,"")</f>
        <v>A17</v>
      </c>
      <c r="H26" s="423"/>
      <c r="I26" s="423">
        <f ca="1">IF(LEN('12'!B32)&gt;0,'12'!L32,"")</f>
        <v>0</v>
      </c>
      <c r="J26" s="424"/>
    </row>
    <row r="27" spans="7:10" ht="23.25" customHeight="1" x14ac:dyDescent="0.25">
      <c r="G27" s="422" t="str">
        <f>+IF(LEN('OSNOVNA PLAČA'!B27)&gt;0,'OSNOVNA PLAČA'!B27,"")</f>
        <v>A18</v>
      </c>
      <c r="H27" s="423"/>
      <c r="I27" s="423">
        <f ca="1">IF(LEN('12'!B33)&gt;0,'12'!L33,"")</f>
        <v>0</v>
      </c>
      <c r="J27" s="424"/>
    </row>
    <row r="28" spans="7:10" ht="23.25" customHeight="1" x14ac:dyDescent="0.25">
      <c r="G28" s="422" t="str">
        <f>+IF(LEN('OSNOVNA PLAČA'!B28)&gt;0,'OSNOVNA PLAČA'!B28,"")</f>
        <v>A19</v>
      </c>
      <c r="H28" s="423"/>
      <c r="I28" s="423">
        <f ca="1">IF(LEN('12'!B34)&gt;0,'12'!L34,"")</f>
        <v>0</v>
      </c>
      <c r="J28" s="424"/>
    </row>
    <row r="29" spans="7:10" ht="23.25" customHeight="1" x14ac:dyDescent="0.25">
      <c r="G29" s="422" t="str">
        <f>+IF(LEN('OSNOVNA PLAČA'!B29)&gt;0,'OSNOVNA PLAČA'!B29,"")</f>
        <v>A20</v>
      </c>
      <c r="H29" s="423"/>
      <c r="I29" s="423">
        <f ca="1">IF(LEN('12'!B35)&gt;0,'12'!L35,"")</f>
        <v>0</v>
      </c>
      <c r="J29" s="424"/>
    </row>
    <row r="30" spans="7:10" ht="23.25" customHeight="1" x14ac:dyDescent="0.25">
      <c r="G30" s="422" t="str">
        <f>+IF(LEN('OSNOVNA PLAČA'!B30)&gt;0,'OSNOVNA PLAČA'!B30,"")</f>
        <v>A21</v>
      </c>
      <c r="H30" s="423"/>
      <c r="I30" s="423">
        <f ca="1">IF(LEN('12'!B36)&gt;0,'12'!L36,"")</f>
        <v>0</v>
      </c>
      <c r="J30" s="424"/>
    </row>
    <row r="31" spans="7:10" ht="23.25" customHeight="1" x14ac:dyDescent="0.25">
      <c r="G31" s="422" t="str">
        <f>+IF(LEN('OSNOVNA PLAČA'!B31)&gt;0,'OSNOVNA PLAČA'!B31,"")</f>
        <v>A22</v>
      </c>
      <c r="H31" s="423"/>
      <c r="I31" s="423">
        <f ca="1">IF(LEN('12'!B37)&gt;0,'12'!L37,"")</f>
        <v>0</v>
      </c>
      <c r="J31" s="424"/>
    </row>
    <row r="32" spans="7:10" ht="23.25" customHeight="1" x14ac:dyDescent="0.25">
      <c r="G32" s="422" t="str">
        <f>+IF(LEN('OSNOVNA PLAČA'!B32)&gt;0,'OSNOVNA PLAČA'!B32,"")</f>
        <v>A23</v>
      </c>
      <c r="H32" s="423"/>
      <c r="I32" s="423">
        <f ca="1">IF(LEN('12'!B38)&gt;0,'12'!L38,"")</f>
        <v>0</v>
      </c>
      <c r="J32" s="424"/>
    </row>
    <row r="33" spans="7:10" ht="23.25" customHeight="1" x14ac:dyDescent="0.25">
      <c r="G33" s="422" t="str">
        <f>+IF(LEN('OSNOVNA PLAČA'!B33)&gt;0,'OSNOVNA PLAČA'!B33,"")</f>
        <v>A24</v>
      </c>
      <c r="H33" s="423"/>
      <c r="I33" s="423">
        <f ca="1">IF(LEN('12'!B39)&gt;0,'12'!L39,"")</f>
        <v>0</v>
      </c>
      <c r="J33" s="424"/>
    </row>
    <row r="34" spans="7:10" ht="23.25" customHeight="1" x14ac:dyDescent="0.25">
      <c r="G34" s="422" t="str">
        <f>+IF(LEN('OSNOVNA PLAČA'!B34)&gt;0,'OSNOVNA PLAČA'!B34,"")</f>
        <v>A25</v>
      </c>
      <c r="H34" s="423"/>
      <c r="I34" s="423">
        <f ca="1">IF(LEN('12'!B40)&gt;0,'12'!L40,"")</f>
        <v>0</v>
      </c>
      <c r="J34" s="424"/>
    </row>
    <row r="35" spans="7:10" ht="23.25" customHeight="1" x14ac:dyDescent="0.25">
      <c r="G35" s="422" t="str">
        <f>+IF(LEN('OSNOVNA PLAČA'!B35)&gt;0,'OSNOVNA PLAČA'!B35,"")</f>
        <v>A26</v>
      </c>
      <c r="H35" s="423"/>
      <c r="I35" s="423">
        <f ca="1">IF(LEN('12'!B41)&gt;0,'12'!L41,"")</f>
        <v>0</v>
      </c>
      <c r="J35" s="424"/>
    </row>
    <row r="36" spans="7:10" ht="23.25" customHeight="1" x14ac:dyDescent="0.25">
      <c r="G36" s="422" t="str">
        <f>+IF(LEN('OSNOVNA PLAČA'!B36)&gt;0,'OSNOVNA PLAČA'!B36,"")</f>
        <v>A27</v>
      </c>
      <c r="H36" s="423"/>
      <c r="I36" s="423">
        <f ca="1">IF(LEN('12'!B42)&gt;0,'12'!L42,"")</f>
        <v>0</v>
      </c>
      <c r="J36" s="424"/>
    </row>
    <row r="37" spans="7:10" ht="23.25" customHeight="1" x14ac:dyDescent="0.25">
      <c r="G37" s="422" t="str">
        <f>+IF(LEN('OSNOVNA PLAČA'!B37)&gt;0,'OSNOVNA PLAČA'!B37,"")</f>
        <v>A28</v>
      </c>
      <c r="H37" s="423"/>
      <c r="I37" s="423">
        <f ca="1">IF(LEN('12'!B43)&gt;0,'12'!L43,"")</f>
        <v>0</v>
      </c>
      <c r="J37" s="424"/>
    </row>
    <row r="38" spans="7:10" ht="23.25" customHeight="1" x14ac:dyDescent="0.25">
      <c r="G38" s="422" t="str">
        <f>+IF(LEN('OSNOVNA PLAČA'!B38)&gt;0,'OSNOVNA PLAČA'!B38,"")</f>
        <v>A29</v>
      </c>
      <c r="H38" s="423"/>
      <c r="I38" s="423">
        <f ca="1">IF(LEN('12'!B44)&gt;0,'12'!L44,"")</f>
        <v>0</v>
      </c>
      <c r="J38" s="424"/>
    </row>
    <row r="39" spans="7:10" ht="23.25" customHeight="1" x14ac:dyDescent="0.25">
      <c r="G39" s="422" t="str">
        <f>+IF(LEN('OSNOVNA PLAČA'!B39)&gt;0,'OSNOVNA PLAČA'!B39,"")</f>
        <v>A30</v>
      </c>
      <c r="H39" s="423"/>
      <c r="I39" s="423">
        <f ca="1">IF(LEN('12'!B45)&gt;0,'12'!L45,"")</f>
        <v>0</v>
      </c>
      <c r="J39" s="424"/>
    </row>
    <row r="40" spans="7:10" ht="23.25" customHeight="1" x14ac:dyDescent="0.25">
      <c r="G40" s="422" t="str">
        <f>+IF(LEN('OSNOVNA PLAČA'!B40)&gt;0,'OSNOVNA PLAČA'!B40,"")</f>
        <v>A31</v>
      </c>
      <c r="H40" s="423"/>
      <c r="I40" s="423">
        <f ca="1">IF(LEN('12'!B46)&gt;0,'12'!L46,"")</f>
        <v>0</v>
      </c>
      <c r="J40" s="424"/>
    </row>
    <row r="41" spans="7:10" ht="23.25" customHeight="1" x14ac:dyDescent="0.25">
      <c r="G41" s="422" t="str">
        <f>+IF(LEN('OSNOVNA PLAČA'!B41)&gt;0,'OSNOVNA PLAČA'!B41,"")</f>
        <v>A32</v>
      </c>
      <c r="H41" s="423"/>
      <c r="I41" s="423">
        <f ca="1">IF(LEN('12'!B47)&gt;0,'12'!L47,"")</f>
        <v>0</v>
      </c>
      <c r="J41" s="424"/>
    </row>
    <row r="42" spans="7:10" ht="23.25" customHeight="1" x14ac:dyDescent="0.25">
      <c r="G42" s="422" t="str">
        <f>+IF(LEN('OSNOVNA PLAČA'!B42)&gt;0,'OSNOVNA PLAČA'!B42,"")</f>
        <v>A33</v>
      </c>
      <c r="H42" s="423"/>
      <c r="I42" s="423">
        <f ca="1">IF(LEN('12'!B48)&gt;0,'12'!L48,"")</f>
        <v>0</v>
      </c>
      <c r="J42" s="424"/>
    </row>
    <row r="43" spans="7:10" ht="23.25" customHeight="1" x14ac:dyDescent="0.25">
      <c r="G43" s="422" t="str">
        <f>+IF(LEN('OSNOVNA PLAČA'!B43)&gt;0,'OSNOVNA PLAČA'!B43,"")</f>
        <v>A34</v>
      </c>
      <c r="H43" s="423"/>
      <c r="I43" s="423">
        <f ca="1">IF(LEN('12'!B49)&gt;0,'12'!L49,"")</f>
        <v>0</v>
      </c>
      <c r="J43" s="424"/>
    </row>
    <row r="44" spans="7:10" ht="23.25" customHeight="1" x14ac:dyDescent="0.25">
      <c r="G44" s="422" t="str">
        <f>+IF(LEN('OSNOVNA PLAČA'!B44)&gt;0,'OSNOVNA PLAČA'!B44,"")</f>
        <v>A35</v>
      </c>
      <c r="H44" s="423"/>
      <c r="I44" s="423">
        <f ca="1">IF(LEN('12'!B50)&gt;0,'12'!L50,"")</f>
        <v>0</v>
      </c>
      <c r="J44" s="424"/>
    </row>
    <row r="45" spans="7:10" ht="23.25" customHeight="1" x14ac:dyDescent="0.25">
      <c r="G45" s="422" t="str">
        <f>+IF(LEN('OSNOVNA PLAČA'!B45)&gt;0,'OSNOVNA PLAČA'!B45,"")</f>
        <v>A36</v>
      </c>
      <c r="H45" s="423"/>
      <c r="I45" s="423">
        <f ca="1">IF(LEN('12'!B51)&gt;0,'12'!L51,"")</f>
        <v>0</v>
      </c>
      <c r="J45" s="424"/>
    </row>
    <row r="46" spans="7:10" ht="23.25" customHeight="1" x14ac:dyDescent="0.25">
      <c r="G46" s="422" t="str">
        <f>+IF(LEN('OSNOVNA PLAČA'!B46)&gt;0,'OSNOVNA PLAČA'!B46,"")</f>
        <v>A37</v>
      </c>
      <c r="H46" s="423"/>
      <c r="I46" s="423">
        <f ca="1">IF(LEN('12'!B52)&gt;0,'12'!L52,"")</f>
        <v>0</v>
      </c>
      <c r="J46" s="424"/>
    </row>
    <row r="47" spans="7:10" ht="23.25" customHeight="1" x14ac:dyDescent="0.25">
      <c r="G47" s="422" t="str">
        <f>+IF(LEN('OSNOVNA PLAČA'!B47)&gt;0,'OSNOVNA PLAČA'!B47,"")</f>
        <v>A38</v>
      </c>
      <c r="H47" s="423"/>
      <c r="I47" s="423">
        <f ca="1">IF(LEN('12'!B53)&gt;0,'12'!L53,"")</f>
        <v>0</v>
      </c>
      <c r="J47" s="424"/>
    </row>
    <row r="48" spans="7:10" ht="23.25" customHeight="1" x14ac:dyDescent="0.25">
      <c r="G48" s="422" t="str">
        <f>+IF(LEN('OSNOVNA PLAČA'!B48)&gt;0,'OSNOVNA PLAČA'!B48,"")</f>
        <v>A39</v>
      </c>
      <c r="H48" s="423"/>
      <c r="I48" s="423">
        <f ca="1">IF(LEN('12'!B54)&gt;0,'12'!L54,"")</f>
        <v>0</v>
      </c>
      <c r="J48" s="424"/>
    </row>
    <row r="49" spans="7:10" ht="23.25" customHeight="1" x14ac:dyDescent="0.25">
      <c r="G49" s="422" t="str">
        <f>+IF(LEN('OSNOVNA PLAČA'!B49)&gt;0,'OSNOVNA PLAČA'!B49,"")</f>
        <v>A40</v>
      </c>
      <c r="H49" s="423"/>
      <c r="I49" s="423">
        <f ca="1">IF(LEN('12'!B55)&gt;0,'12'!L55,"")</f>
        <v>0</v>
      </c>
      <c r="J49" s="424"/>
    </row>
    <row r="50" spans="7:10" ht="23.25" customHeight="1" x14ac:dyDescent="0.25">
      <c r="G50" s="422" t="str">
        <f>+IF(LEN('OSNOVNA PLAČA'!B50)&gt;0,'OSNOVNA PLAČA'!B50,"")</f>
        <v>A41</v>
      </c>
      <c r="H50" s="423"/>
      <c r="I50" s="423">
        <f ca="1">IF(LEN('12'!B56)&gt;0,'12'!L56,"")</f>
        <v>0</v>
      </c>
      <c r="J50" s="424"/>
    </row>
    <row r="51" spans="7:10" ht="23.25" customHeight="1" x14ac:dyDescent="0.25">
      <c r="G51" s="422" t="str">
        <f>+IF(LEN('OSNOVNA PLAČA'!B51)&gt;0,'OSNOVNA PLAČA'!B51,"")</f>
        <v>A42</v>
      </c>
      <c r="H51" s="423"/>
      <c r="I51" s="423">
        <f ca="1">IF(LEN('12'!B57)&gt;0,'12'!L57,"")</f>
        <v>0</v>
      </c>
      <c r="J51" s="424"/>
    </row>
    <row r="52" spans="7:10" ht="23.25" customHeight="1" x14ac:dyDescent="0.25">
      <c r="G52" s="422" t="str">
        <f>+IF(LEN('OSNOVNA PLAČA'!B52)&gt;0,'OSNOVNA PLAČA'!B52,"")</f>
        <v>A43</v>
      </c>
      <c r="H52" s="423"/>
      <c r="I52" s="423">
        <f ca="1">IF(LEN('12'!B58)&gt;0,'12'!L58,"")</f>
        <v>0</v>
      </c>
      <c r="J52" s="424"/>
    </row>
    <row r="53" spans="7:10" ht="23.25" customHeight="1" x14ac:dyDescent="0.25">
      <c r="G53" s="422" t="str">
        <f>+IF(LEN('OSNOVNA PLAČA'!B53)&gt;0,'OSNOVNA PLAČA'!B53,"")</f>
        <v>A44</v>
      </c>
      <c r="H53" s="423"/>
      <c r="I53" s="423">
        <f ca="1">IF(LEN('12'!B59)&gt;0,'12'!L59,"")</f>
        <v>0</v>
      </c>
      <c r="J53" s="424"/>
    </row>
    <row r="54" spans="7:10" ht="23.25" customHeight="1" x14ac:dyDescent="0.25">
      <c r="G54" s="422" t="str">
        <f>+IF(LEN('OSNOVNA PLAČA'!B54)&gt;0,'OSNOVNA PLAČA'!B54,"")</f>
        <v>A45</v>
      </c>
      <c r="H54" s="423"/>
      <c r="I54" s="423">
        <f ca="1">IF(LEN('12'!B60)&gt;0,'12'!L60,"")</f>
        <v>0</v>
      </c>
      <c r="J54" s="424"/>
    </row>
    <row r="55" spans="7:10" ht="23.25" customHeight="1" x14ac:dyDescent="0.25">
      <c r="G55" s="422" t="str">
        <f>+IF(LEN('OSNOVNA PLAČA'!B55)&gt;0,'OSNOVNA PLAČA'!B55,"")</f>
        <v>A46</v>
      </c>
      <c r="H55" s="423"/>
      <c r="I55" s="423">
        <f ca="1">IF(LEN('12'!B61)&gt;0,'12'!L61,"")</f>
        <v>0</v>
      </c>
      <c r="J55" s="424"/>
    </row>
    <row r="56" spans="7:10" ht="23.25" customHeight="1" x14ac:dyDescent="0.25">
      <c r="G56" s="422" t="str">
        <f>+IF(LEN('OSNOVNA PLAČA'!B56)&gt;0,'OSNOVNA PLAČA'!B56,"")</f>
        <v>A47</v>
      </c>
      <c r="H56" s="423"/>
      <c r="I56" s="423">
        <f ca="1">IF(LEN('12'!B62)&gt;0,'12'!L62,"")</f>
        <v>0</v>
      </c>
      <c r="J56" s="424"/>
    </row>
    <row r="57" spans="7:10" ht="23.25" customHeight="1" x14ac:dyDescent="0.25">
      <c r="G57" s="422" t="str">
        <f>+IF(LEN('OSNOVNA PLAČA'!B57)&gt;0,'OSNOVNA PLAČA'!B57,"")</f>
        <v>A48</v>
      </c>
      <c r="H57" s="423"/>
      <c r="I57" s="423">
        <f ca="1">IF(LEN('12'!B63)&gt;0,'12'!L63,"")</f>
        <v>0</v>
      </c>
      <c r="J57" s="424"/>
    </row>
    <row r="58" spans="7:10" ht="23.25" customHeight="1" x14ac:dyDescent="0.25">
      <c r="G58" s="422" t="str">
        <f>+IF(LEN('OSNOVNA PLAČA'!B58)&gt;0,'OSNOVNA PLAČA'!B58,"")</f>
        <v>A49</v>
      </c>
      <c r="H58" s="423"/>
      <c r="I58" s="423">
        <f ca="1">IF(LEN('12'!B64)&gt;0,'12'!L64,"")</f>
        <v>0</v>
      </c>
      <c r="J58" s="424"/>
    </row>
    <row r="59" spans="7:10" ht="23.25" customHeight="1" x14ac:dyDescent="0.25">
      <c r="G59" s="422" t="str">
        <f>+IF(LEN('OSNOVNA PLAČA'!B59)&gt;0,'OSNOVNA PLAČA'!B59,"")</f>
        <v>A50</v>
      </c>
      <c r="H59" s="423"/>
      <c r="I59" s="423">
        <f ca="1">IF(LEN('12'!B65)&gt;0,'12'!L65,"")</f>
        <v>0</v>
      </c>
      <c r="J59" s="424"/>
    </row>
    <row r="60" spans="7:10" ht="23.25" customHeight="1" x14ac:dyDescent="0.25">
      <c r="G60" s="422" t="str">
        <f>+IF(LEN('OSNOVNA PLAČA'!B60)&gt;0,'OSNOVNA PLAČA'!B60,"")</f>
        <v>A51</v>
      </c>
      <c r="H60" s="423"/>
      <c r="I60" s="423">
        <f ca="1">IF(LEN('12'!B66)&gt;0,'12'!L66,"")</f>
        <v>0</v>
      </c>
      <c r="J60" s="424"/>
    </row>
    <row r="61" spans="7:10" ht="23.25" customHeight="1" x14ac:dyDescent="0.25">
      <c r="G61" s="422" t="str">
        <f>+IF(LEN('OSNOVNA PLAČA'!B61)&gt;0,'OSNOVNA PLAČA'!B61,"")</f>
        <v>A52</v>
      </c>
      <c r="H61" s="423"/>
      <c r="I61" s="423">
        <f ca="1">IF(LEN('12'!B67)&gt;0,'12'!L67,"")</f>
        <v>0</v>
      </c>
      <c r="J61" s="424"/>
    </row>
    <row r="62" spans="7:10" ht="23.25" customHeight="1" x14ac:dyDescent="0.25">
      <c r="G62" s="422" t="str">
        <f>+IF(LEN('OSNOVNA PLAČA'!B62)&gt;0,'OSNOVNA PLAČA'!B62,"")</f>
        <v>A53</v>
      </c>
      <c r="H62" s="423"/>
      <c r="I62" s="423">
        <f ca="1">IF(LEN('12'!B68)&gt;0,'12'!L68,"")</f>
        <v>0</v>
      </c>
      <c r="J62" s="424"/>
    </row>
    <row r="63" spans="7:10" ht="23.25" customHeight="1" x14ac:dyDescent="0.25">
      <c r="G63" s="422" t="str">
        <f>+IF(LEN('OSNOVNA PLAČA'!B63)&gt;0,'OSNOVNA PLAČA'!B63,"")</f>
        <v>A54</v>
      </c>
      <c r="H63" s="423"/>
      <c r="I63" s="423">
        <f ca="1">IF(LEN('12'!B69)&gt;0,'12'!L69,"")</f>
        <v>0</v>
      </c>
      <c r="J63" s="424"/>
    </row>
    <row r="64" spans="7:10" ht="23.25" customHeight="1" x14ac:dyDescent="0.25">
      <c r="G64" s="422" t="str">
        <f>+IF(LEN('OSNOVNA PLAČA'!B64)&gt;0,'OSNOVNA PLAČA'!B64,"")</f>
        <v>A55</v>
      </c>
      <c r="H64" s="423"/>
      <c r="I64" s="423">
        <f ca="1">IF(LEN('12'!B70)&gt;0,'12'!L70,"")</f>
        <v>0</v>
      </c>
      <c r="J64" s="424"/>
    </row>
    <row r="65" spans="7:10" ht="23.25" customHeight="1" x14ac:dyDescent="0.25">
      <c r="G65" s="422" t="str">
        <f>+IF(LEN('OSNOVNA PLAČA'!B65)&gt;0,'OSNOVNA PLAČA'!B65,"")</f>
        <v>A56</v>
      </c>
      <c r="H65" s="423"/>
      <c r="I65" s="423">
        <f ca="1">IF(LEN('12'!B71)&gt;0,'12'!L71,"")</f>
        <v>0</v>
      </c>
      <c r="J65" s="424"/>
    </row>
    <row r="66" spans="7:10" ht="23.25" customHeight="1" x14ac:dyDescent="0.25">
      <c r="G66" s="422" t="str">
        <f>+IF(LEN('OSNOVNA PLAČA'!B66)&gt;0,'OSNOVNA PLAČA'!B66,"")</f>
        <v>A57</v>
      </c>
      <c r="H66" s="423"/>
      <c r="I66" s="423">
        <f ca="1">IF(LEN('12'!B72)&gt;0,'12'!L72,"")</f>
        <v>0</v>
      </c>
      <c r="J66" s="424"/>
    </row>
    <row r="67" spans="7:10" ht="23.25" customHeight="1" x14ac:dyDescent="0.25">
      <c r="G67" s="422" t="str">
        <f>+IF(LEN('OSNOVNA PLAČA'!B67)&gt;0,'OSNOVNA PLAČA'!B67,"")</f>
        <v>A58</v>
      </c>
      <c r="H67" s="423"/>
      <c r="I67" s="423">
        <f ca="1">IF(LEN('12'!B73)&gt;0,'12'!L73,"")</f>
        <v>0</v>
      </c>
      <c r="J67" s="424"/>
    </row>
    <row r="68" spans="7:10" ht="23.25" customHeight="1" x14ac:dyDescent="0.25">
      <c r="G68" s="422" t="str">
        <f>+IF(LEN('OSNOVNA PLAČA'!B68)&gt;0,'OSNOVNA PLAČA'!B68,"")</f>
        <v>A59</v>
      </c>
      <c r="H68" s="423"/>
      <c r="I68" s="423">
        <f ca="1">IF(LEN('12'!B74)&gt;0,'12'!L74,"")</f>
        <v>0</v>
      </c>
      <c r="J68" s="424"/>
    </row>
    <row r="69" spans="7:10" ht="23.25" customHeight="1" x14ac:dyDescent="0.25">
      <c r="G69" s="422" t="str">
        <f>+IF(LEN('OSNOVNA PLAČA'!B69)&gt;0,'OSNOVNA PLAČA'!B69,"")</f>
        <v>A60</v>
      </c>
      <c r="H69" s="423"/>
      <c r="I69" s="423">
        <f ca="1">IF(LEN('12'!B75)&gt;0,'12'!L75,"")</f>
        <v>0</v>
      </c>
      <c r="J69" s="424"/>
    </row>
    <row r="70" spans="7:10" ht="23.25" customHeight="1" x14ac:dyDescent="0.25">
      <c r="G70" s="422" t="str">
        <f>+IF(LEN('OSNOVNA PLAČA'!B70)&gt;0,'OSNOVNA PLAČA'!B70,"")</f>
        <v>A61</v>
      </c>
      <c r="H70" s="423"/>
      <c r="I70" s="423">
        <f ca="1">IF(LEN('12'!B76)&gt;0,'12'!L76,"")</f>
        <v>0</v>
      </c>
      <c r="J70" s="424"/>
    </row>
    <row r="71" spans="7:10" ht="23.25" customHeight="1" x14ac:dyDescent="0.25">
      <c r="G71" s="422" t="str">
        <f>+IF(LEN('OSNOVNA PLAČA'!B71)&gt;0,'OSNOVNA PLAČA'!B71,"")</f>
        <v>A62</v>
      </c>
      <c r="H71" s="423"/>
      <c r="I71" s="423">
        <f ca="1">IF(LEN('12'!B77)&gt;0,'12'!L77,"")</f>
        <v>0</v>
      </c>
      <c r="J71" s="424"/>
    </row>
    <row r="72" spans="7:10" ht="23.25" customHeight="1" x14ac:dyDescent="0.25">
      <c r="G72" s="422" t="str">
        <f>+IF(LEN('OSNOVNA PLAČA'!B72)&gt;0,'OSNOVNA PLAČA'!B72,"")</f>
        <v>A63</v>
      </c>
      <c r="H72" s="423"/>
      <c r="I72" s="423">
        <f ca="1">IF(LEN('12'!B78)&gt;0,'12'!L78,"")</f>
        <v>0</v>
      </c>
      <c r="J72" s="424"/>
    </row>
    <row r="73" spans="7:10" ht="23.25" customHeight="1" x14ac:dyDescent="0.25">
      <c r="G73" s="422" t="str">
        <f>+IF(LEN('OSNOVNA PLAČA'!B73)&gt;0,'OSNOVNA PLAČA'!B73,"")</f>
        <v>A64</v>
      </c>
      <c r="H73" s="423"/>
      <c r="I73" s="423">
        <f ca="1">IF(LEN('12'!B79)&gt;0,'12'!L79,"")</f>
        <v>0</v>
      </c>
      <c r="J73" s="424"/>
    </row>
    <row r="74" spans="7:10" ht="23.25" customHeight="1" x14ac:dyDescent="0.25">
      <c r="G74" s="422" t="str">
        <f>+IF(LEN('OSNOVNA PLAČA'!B74)&gt;0,'OSNOVNA PLAČA'!B74,"")</f>
        <v>A65</v>
      </c>
      <c r="H74" s="423"/>
      <c r="I74" s="423">
        <f ca="1">IF(LEN('12'!B80)&gt;0,'12'!L80,"")</f>
        <v>0</v>
      </c>
      <c r="J74" s="424"/>
    </row>
    <row r="75" spans="7:10" ht="23.25" customHeight="1" x14ac:dyDescent="0.25">
      <c r="G75" s="422" t="str">
        <f>+IF(LEN('OSNOVNA PLAČA'!B75)&gt;0,'OSNOVNA PLAČA'!B75,"")</f>
        <v>A66</v>
      </c>
      <c r="H75" s="423"/>
      <c r="I75" s="423">
        <f ca="1">IF(LEN('12'!B81)&gt;0,'12'!L81,"")</f>
        <v>0</v>
      </c>
      <c r="J75" s="424"/>
    </row>
    <row r="76" spans="7:10" ht="23.25" customHeight="1" x14ac:dyDescent="0.25">
      <c r="G76" s="422" t="str">
        <f>+IF(LEN('OSNOVNA PLAČA'!B76)&gt;0,'OSNOVNA PLAČA'!B76,"")</f>
        <v>A67</v>
      </c>
      <c r="H76" s="423"/>
      <c r="I76" s="423">
        <f ca="1">IF(LEN('12'!B82)&gt;0,'12'!L82,"")</f>
        <v>0</v>
      </c>
      <c r="J76" s="424"/>
    </row>
    <row r="77" spans="7:10" ht="23.25" customHeight="1" x14ac:dyDescent="0.25">
      <c r="G77" s="422" t="str">
        <f>+IF(LEN('OSNOVNA PLAČA'!B77)&gt;0,'OSNOVNA PLAČA'!B77,"")</f>
        <v>A68</v>
      </c>
      <c r="H77" s="423"/>
      <c r="I77" s="423">
        <f ca="1">IF(LEN('12'!B83)&gt;0,'12'!L83,"")</f>
        <v>0</v>
      </c>
      <c r="J77" s="424"/>
    </row>
    <row r="78" spans="7:10" ht="23.25" customHeight="1" x14ac:dyDescent="0.25">
      <c r="G78" s="422" t="str">
        <f>+IF(LEN('OSNOVNA PLAČA'!B78)&gt;0,'OSNOVNA PLAČA'!B78,"")</f>
        <v>A69</v>
      </c>
      <c r="H78" s="423"/>
      <c r="I78" s="423">
        <f ca="1">IF(LEN('12'!B84)&gt;0,'12'!L84,"")</f>
        <v>0</v>
      </c>
      <c r="J78" s="424"/>
    </row>
    <row r="79" spans="7:10" ht="23.25" customHeight="1" x14ac:dyDescent="0.25">
      <c r="G79" s="422" t="str">
        <f>+IF(LEN('OSNOVNA PLAČA'!B79)&gt;0,'OSNOVNA PLAČA'!B79,"")</f>
        <v>A70</v>
      </c>
      <c r="H79" s="423"/>
      <c r="I79" s="423">
        <f ca="1">IF(LEN('12'!B85)&gt;0,'12'!L85,"")</f>
        <v>0</v>
      </c>
      <c r="J79" s="424"/>
    </row>
    <row r="80" spans="7:10" ht="23.25" customHeight="1" x14ac:dyDescent="0.25">
      <c r="G80" s="422" t="str">
        <f>+IF(LEN('OSNOVNA PLAČA'!B80)&gt;0,'OSNOVNA PLAČA'!B80,"")</f>
        <v>A71</v>
      </c>
      <c r="H80" s="423"/>
      <c r="I80" s="423">
        <f ca="1">IF(LEN('12'!B86)&gt;0,'12'!L86,"")</f>
        <v>0</v>
      </c>
      <c r="J80" s="424"/>
    </row>
    <row r="81" spans="7:10" ht="23.25" customHeight="1" x14ac:dyDescent="0.25">
      <c r="G81" s="422" t="str">
        <f>+IF(LEN('OSNOVNA PLAČA'!B81)&gt;0,'OSNOVNA PLAČA'!B81,"")</f>
        <v>A72</v>
      </c>
      <c r="H81" s="423"/>
      <c r="I81" s="423">
        <f ca="1">IF(LEN('12'!B87)&gt;0,'12'!L87,"")</f>
        <v>0</v>
      </c>
      <c r="J81" s="424"/>
    </row>
    <row r="82" spans="7:10" ht="23.25" customHeight="1" x14ac:dyDescent="0.25">
      <c r="G82" s="422" t="str">
        <f>+IF(LEN('OSNOVNA PLAČA'!B82)&gt;0,'OSNOVNA PLAČA'!B82,"")</f>
        <v>A73</v>
      </c>
      <c r="H82" s="423"/>
      <c r="I82" s="423">
        <f ca="1">IF(LEN('12'!B88)&gt;0,'12'!L88,"")</f>
        <v>0</v>
      </c>
      <c r="J82" s="424"/>
    </row>
    <row r="83" spans="7:10" ht="23.25" customHeight="1" x14ac:dyDescent="0.25">
      <c r="G83" s="422" t="str">
        <f>+IF(LEN('OSNOVNA PLAČA'!B83)&gt;0,'OSNOVNA PLAČA'!B83,"")</f>
        <v>A74</v>
      </c>
      <c r="H83" s="423"/>
      <c r="I83" s="423">
        <f ca="1">IF(LEN('12'!B89)&gt;0,'12'!L89,"")</f>
        <v>0</v>
      </c>
      <c r="J83" s="424"/>
    </row>
    <row r="84" spans="7:10" ht="23.25" customHeight="1" x14ac:dyDescent="0.25">
      <c r="G84" s="422" t="str">
        <f>+IF(LEN('OSNOVNA PLAČA'!B84)&gt;0,'OSNOVNA PLAČA'!B84,"")</f>
        <v>A75</v>
      </c>
      <c r="H84" s="423"/>
      <c r="I84" s="423">
        <f ca="1">IF(LEN('12'!B90)&gt;0,'12'!L90,"")</f>
        <v>0</v>
      </c>
      <c r="J84" s="424"/>
    </row>
    <row r="85" spans="7:10" ht="23.25" customHeight="1" x14ac:dyDescent="0.25">
      <c r="G85" s="422" t="str">
        <f>+IF(LEN('OSNOVNA PLAČA'!B85)&gt;0,'OSNOVNA PLAČA'!B85,"")</f>
        <v>A76</v>
      </c>
      <c r="H85" s="423"/>
      <c r="I85" s="423">
        <f ca="1">IF(LEN('12'!B91)&gt;0,'12'!L91,"")</f>
        <v>0</v>
      </c>
      <c r="J85" s="424"/>
    </row>
    <row r="86" spans="7:10" ht="23.25" customHeight="1" x14ac:dyDescent="0.25">
      <c r="G86" s="422" t="str">
        <f>+IF(LEN('OSNOVNA PLAČA'!B86)&gt;0,'OSNOVNA PLAČA'!B86,"")</f>
        <v>A77</v>
      </c>
      <c r="H86" s="423"/>
      <c r="I86" s="423">
        <f ca="1">IF(LEN('12'!B92)&gt;0,'12'!L92,"")</f>
        <v>0</v>
      </c>
      <c r="J86" s="424"/>
    </row>
    <row r="87" spans="7:10" ht="23.25" customHeight="1" x14ac:dyDescent="0.25">
      <c r="G87" s="422" t="str">
        <f>+IF(LEN('OSNOVNA PLAČA'!B87)&gt;0,'OSNOVNA PLAČA'!B87,"")</f>
        <v>A78</v>
      </c>
      <c r="H87" s="423"/>
      <c r="I87" s="423">
        <f ca="1">IF(LEN('12'!B93)&gt;0,'12'!L93,"")</f>
        <v>0</v>
      </c>
      <c r="J87" s="424"/>
    </row>
    <row r="88" spans="7:10" ht="23.25" customHeight="1" x14ac:dyDescent="0.25">
      <c r="G88" s="422" t="str">
        <f>+IF(LEN('OSNOVNA PLAČA'!B88)&gt;0,'OSNOVNA PLAČA'!B88,"")</f>
        <v>A79</v>
      </c>
      <c r="H88" s="423"/>
      <c r="I88" s="423">
        <f ca="1">IF(LEN('12'!B94)&gt;0,'12'!L94,"")</f>
        <v>0</v>
      </c>
      <c r="J88" s="424"/>
    </row>
    <row r="89" spans="7:10" ht="23.25" customHeight="1" x14ac:dyDescent="0.25">
      <c r="G89" s="422" t="str">
        <f>+IF(LEN('OSNOVNA PLAČA'!B89)&gt;0,'OSNOVNA PLAČA'!B89,"")</f>
        <v>A80</v>
      </c>
      <c r="H89" s="423"/>
      <c r="I89" s="423">
        <f ca="1">IF(LEN('12'!B95)&gt;0,'12'!L95,"")</f>
        <v>0</v>
      </c>
      <c r="J89" s="424"/>
    </row>
    <row r="90" spans="7:10" ht="23.25" customHeight="1" x14ac:dyDescent="0.25">
      <c r="G90" s="422" t="str">
        <f>+IF(LEN('OSNOVNA PLAČA'!B90)&gt;0,'OSNOVNA PLAČA'!B90,"")</f>
        <v>A81</v>
      </c>
      <c r="H90" s="423"/>
      <c r="I90" s="423">
        <f ca="1">IF(LEN('12'!B96)&gt;0,'12'!L96,"")</f>
        <v>0</v>
      </c>
      <c r="J90" s="424"/>
    </row>
    <row r="91" spans="7:10" ht="23.25" customHeight="1" x14ac:dyDescent="0.25">
      <c r="G91" s="422" t="str">
        <f>+IF(LEN('OSNOVNA PLAČA'!B91)&gt;0,'OSNOVNA PLAČA'!B91,"")</f>
        <v>A82</v>
      </c>
      <c r="H91" s="423"/>
      <c r="I91" s="423">
        <f ca="1">IF(LEN('12'!B97)&gt;0,'12'!L97,"")</f>
        <v>0</v>
      </c>
      <c r="J91" s="424"/>
    </row>
    <row r="92" spans="7:10" ht="23.25" customHeight="1" x14ac:dyDescent="0.25">
      <c r="G92" s="422" t="str">
        <f>+IF(LEN('OSNOVNA PLAČA'!B92)&gt;0,'OSNOVNA PLAČA'!B92,"")</f>
        <v>A83</v>
      </c>
      <c r="H92" s="423"/>
      <c r="I92" s="423">
        <f ca="1">IF(LEN('12'!B98)&gt;0,'12'!L98,"")</f>
        <v>0</v>
      </c>
      <c r="J92" s="424"/>
    </row>
    <row r="93" spans="7:10" ht="23.25" customHeight="1" x14ac:dyDescent="0.25">
      <c r="G93" s="422" t="str">
        <f>+IF(LEN('OSNOVNA PLAČA'!B93)&gt;0,'OSNOVNA PLAČA'!B93,"")</f>
        <v>A84</v>
      </c>
      <c r="H93" s="423"/>
      <c r="I93" s="423">
        <f ca="1">IF(LEN('12'!B99)&gt;0,'12'!L99,"")</f>
        <v>0</v>
      </c>
      <c r="J93" s="424"/>
    </row>
    <row r="94" spans="7:10" ht="23.25" customHeight="1" x14ac:dyDescent="0.25">
      <c r="G94" s="422" t="str">
        <f>+IF(LEN('OSNOVNA PLAČA'!B94)&gt;0,'OSNOVNA PLAČA'!B94,"")</f>
        <v>A85</v>
      </c>
      <c r="H94" s="423"/>
      <c r="I94" s="423">
        <f ca="1">IF(LEN('12'!B100)&gt;0,'12'!L100,"")</f>
        <v>0</v>
      </c>
      <c r="J94" s="424"/>
    </row>
    <row r="95" spans="7:10" ht="23.25" customHeight="1" x14ac:dyDescent="0.25">
      <c r="G95" s="422" t="str">
        <f>+IF(LEN('OSNOVNA PLAČA'!B95)&gt;0,'OSNOVNA PLAČA'!B95,"")</f>
        <v>A86</v>
      </c>
      <c r="H95" s="423"/>
      <c r="I95" s="423">
        <f ca="1">IF(LEN('12'!B101)&gt;0,'12'!L101,"")</f>
        <v>0</v>
      </c>
      <c r="J95" s="424"/>
    </row>
    <row r="96" spans="7:10" ht="23.25" customHeight="1" x14ac:dyDescent="0.25">
      <c r="G96" s="422" t="str">
        <f>+IF(LEN('OSNOVNA PLAČA'!B96)&gt;0,'OSNOVNA PLAČA'!B96,"")</f>
        <v>A87</v>
      </c>
      <c r="H96" s="423"/>
      <c r="I96" s="423">
        <f ca="1">IF(LEN('12'!B102)&gt;0,'12'!L102,"")</f>
        <v>0</v>
      </c>
      <c r="J96" s="424"/>
    </row>
    <row r="97" spans="7:10" ht="23.25" customHeight="1" x14ac:dyDescent="0.25">
      <c r="G97" s="422" t="str">
        <f>+IF(LEN('OSNOVNA PLAČA'!B97)&gt;0,'OSNOVNA PLAČA'!B97,"")</f>
        <v>A88</v>
      </c>
      <c r="H97" s="423"/>
      <c r="I97" s="423">
        <f ca="1">IF(LEN('12'!B103)&gt;0,'12'!L103,"")</f>
        <v>0</v>
      </c>
      <c r="J97" s="424"/>
    </row>
    <row r="98" spans="7:10" ht="23.25" customHeight="1" x14ac:dyDescent="0.25">
      <c r="G98" s="422" t="str">
        <f>+IF(LEN('OSNOVNA PLAČA'!B98)&gt;0,'OSNOVNA PLAČA'!B98,"")</f>
        <v>A89</v>
      </c>
      <c r="H98" s="423"/>
      <c r="I98" s="423">
        <f ca="1">IF(LEN('12'!B104)&gt;0,'12'!L104,"")</f>
        <v>0</v>
      </c>
      <c r="J98" s="424"/>
    </row>
    <row r="99" spans="7:10" ht="23.25" customHeight="1" x14ac:dyDescent="0.25">
      <c r="G99" s="422" t="str">
        <f>+IF(LEN('OSNOVNA PLAČA'!B99)&gt;0,'OSNOVNA PLAČA'!B99,"")</f>
        <v>A90</v>
      </c>
      <c r="H99" s="423"/>
      <c r="I99" s="423">
        <f ca="1">IF(LEN('12'!B105)&gt;0,'12'!L105,"")</f>
        <v>0</v>
      </c>
      <c r="J99" s="424"/>
    </row>
    <row r="100" spans="7:10" ht="23.25" customHeight="1" x14ac:dyDescent="0.25">
      <c r="G100" s="422" t="str">
        <f>+IF(LEN('OSNOVNA PLAČA'!B100)&gt;0,'OSNOVNA PLAČA'!B100,"")</f>
        <v>A91</v>
      </c>
      <c r="H100" s="423"/>
      <c r="I100" s="423">
        <f ca="1">IF(LEN('12'!B106)&gt;0,'12'!L106,"")</f>
        <v>0</v>
      </c>
      <c r="J100" s="424"/>
    </row>
    <row r="101" spans="7:10" ht="23.25" customHeight="1" x14ac:dyDescent="0.25">
      <c r="G101" s="422" t="str">
        <f>+IF(LEN('OSNOVNA PLAČA'!B101)&gt;0,'OSNOVNA PLAČA'!B101,"")</f>
        <v>A92</v>
      </c>
      <c r="H101" s="423"/>
      <c r="I101" s="423">
        <f ca="1">IF(LEN('12'!B107)&gt;0,'12'!L107,"")</f>
        <v>0</v>
      </c>
      <c r="J101" s="424"/>
    </row>
    <row r="102" spans="7:10" ht="23.25" customHeight="1" x14ac:dyDescent="0.25">
      <c r="G102" s="422" t="str">
        <f>+IF(LEN('OSNOVNA PLAČA'!B102)&gt;0,'OSNOVNA PLAČA'!B102,"")</f>
        <v>A93</v>
      </c>
      <c r="H102" s="423"/>
      <c r="I102" s="423">
        <f ca="1">IF(LEN('12'!B108)&gt;0,'12'!L108,"")</f>
        <v>0</v>
      </c>
      <c r="J102" s="424"/>
    </row>
    <row r="103" spans="7:10" ht="23.25" customHeight="1" x14ac:dyDescent="0.25">
      <c r="G103" s="422" t="str">
        <f>+IF(LEN('OSNOVNA PLAČA'!B103)&gt;0,'OSNOVNA PLAČA'!B103,"")</f>
        <v>A94</v>
      </c>
      <c r="H103" s="423"/>
      <c r="I103" s="423">
        <f ca="1">IF(LEN('12'!B109)&gt;0,'12'!L109,"")</f>
        <v>0</v>
      </c>
      <c r="J103" s="424"/>
    </row>
    <row r="104" spans="7:10" ht="23.25" customHeight="1" x14ac:dyDescent="0.25">
      <c r="G104" s="422" t="str">
        <f>+IF(LEN('OSNOVNA PLAČA'!B104)&gt;0,'OSNOVNA PLAČA'!B104,"")</f>
        <v>A95</v>
      </c>
      <c r="H104" s="423"/>
      <c r="I104" s="423">
        <f ca="1">IF(LEN('12'!B110)&gt;0,'12'!L110,"")</f>
        <v>0</v>
      </c>
      <c r="J104" s="424"/>
    </row>
    <row r="105" spans="7:10" ht="23.25" customHeight="1" x14ac:dyDescent="0.25">
      <c r="G105" s="422" t="str">
        <f>+IF(LEN('OSNOVNA PLAČA'!B105)&gt;0,'OSNOVNA PLAČA'!B105,"")</f>
        <v>A96</v>
      </c>
      <c r="H105" s="423"/>
      <c r="I105" s="423">
        <f ca="1">IF(LEN('12'!B111)&gt;0,'12'!L111,"")</f>
        <v>0</v>
      </c>
      <c r="J105" s="424"/>
    </row>
    <row r="106" spans="7:10" ht="23.25" customHeight="1" x14ac:dyDescent="0.25">
      <c r="G106" s="422" t="str">
        <f>+IF(LEN('OSNOVNA PLAČA'!B106)&gt;0,'OSNOVNA PLAČA'!B106,"")</f>
        <v>A97</v>
      </c>
      <c r="H106" s="423"/>
      <c r="I106" s="423">
        <f ca="1">IF(LEN('12'!B112)&gt;0,'12'!L112,"")</f>
        <v>0</v>
      </c>
      <c r="J106" s="424"/>
    </row>
    <row r="107" spans="7:10" ht="23.25" customHeight="1" x14ac:dyDescent="0.25">
      <c r="G107" s="422" t="str">
        <f>+IF(LEN('OSNOVNA PLAČA'!B107)&gt;0,'OSNOVNA PLAČA'!B107,"")</f>
        <v>A98</v>
      </c>
      <c r="H107" s="423"/>
      <c r="I107" s="423">
        <f ca="1">IF(LEN('12'!B113)&gt;0,'12'!L113,"")</f>
        <v>0</v>
      </c>
      <c r="J107" s="424"/>
    </row>
    <row r="108" spans="7:10" ht="23.25" customHeight="1" x14ac:dyDescent="0.25">
      <c r="G108" s="422" t="str">
        <f>+IF(LEN('OSNOVNA PLAČA'!B108)&gt;0,'OSNOVNA PLAČA'!B108,"")</f>
        <v>A99</v>
      </c>
      <c r="H108" s="423"/>
      <c r="I108" s="423">
        <f ca="1">IF(LEN('12'!B114)&gt;0,'12'!L114,"")</f>
        <v>0</v>
      </c>
      <c r="J108" s="424"/>
    </row>
    <row r="109" spans="7:10" ht="23.25" customHeight="1" x14ac:dyDescent="0.25">
      <c r="G109" s="422" t="str">
        <f>+IF(LEN('OSNOVNA PLAČA'!B109)&gt;0,'OSNOVNA PLAČA'!B109,"")</f>
        <v>A100</v>
      </c>
      <c r="H109" s="423"/>
      <c r="I109" s="423">
        <f ca="1">IF(LEN('12'!B115)&gt;0,'12'!L115,"")</f>
        <v>0</v>
      </c>
      <c r="J109" s="424"/>
    </row>
    <row r="110" spans="7:10" ht="23.25" customHeight="1" x14ac:dyDescent="0.25">
      <c r="G110" s="422" t="str">
        <f>+IF(LEN('OSNOVNA PLAČA'!B110)&gt;0,'OSNOVNA PLAČA'!B110,"")</f>
        <v>A101</v>
      </c>
      <c r="H110" s="423"/>
      <c r="I110" s="423">
        <f ca="1">IF(LEN('12'!B116)&gt;0,'12'!L116,"")</f>
        <v>0</v>
      </c>
      <c r="J110" s="424"/>
    </row>
    <row r="111" spans="7:10" ht="23.25" customHeight="1" x14ac:dyDescent="0.25">
      <c r="G111" s="422" t="str">
        <f>+IF(LEN('OSNOVNA PLAČA'!B111)&gt;0,'OSNOVNA PLAČA'!B111,"")</f>
        <v>A102</v>
      </c>
      <c r="H111" s="423"/>
      <c r="I111" s="423">
        <f ca="1">IF(LEN('12'!B117)&gt;0,'12'!L117,"")</f>
        <v>0</v>
      </c>
      <c r="J111" s="424"/>
    </row>
    <row r="112" spans="7:10" ht="23.25" customHeight="1" x14ac:dyDescent="0.25">
      <c r="G112" s="422" t="str">
        <f>+IF(LEN('OSNOVNA PLAČA'!B112)&gt;0,'OSNOVNA PLAČA'!B112,"")</f>
        <v>A103</v>
      </c>
      <c r="H112" s="423"/>
      <c r="I112" s="423">
        <f ca="1">IF(LEN('12'!B118)&gt;0,'12'!L118,"")</f>
        <v>0</v>
      </c>
      <c r="J112" s="424"/>
    </row>
    <row r="113" spans="7:10" ht="23.25" customHeight="1" x14ac:dyDescent="0.25">
      <c r="G113" s="422" t="str">
        <f>+IF(LEN('OSNOVNA PLAČA'!B113)&gt;0,'OSNOVNA PLAČA'!B113,"")</f>
        <v>A104</v>
      </c>
      <c r="H113" s="423"/>
      <c r="I113" s="423">
        <f ca="1">IF(LEN('12'!B119)&gt;0,'12'!L119,"")</f>
        <v>0</v>
      </c>
      <c r="J113" s="424"/>
    </row>
    <row r="114" spans="7:10" ht="23.25" customHeight="1" x14ac:dyDescent="0.25">
      <c r="G114" s="422" t="str">
        <f>+IF(LEN('OSNOVNA PLAČA'!B114)&gt;0,'OSNOVNA PLAČA'!B114,"")</f>
        <v>A105</v>
      </c>
      <c r="H114" s="423"/>
      <c r="I114" s="423">
        <f ca="1">IF(LEN('12'!B120)&gt;0,'12'!L120,"")</f>
        <v>0</v>
      </c>
      <c r="J114" s="424"/>
    </row>
    <row r="115" spans="7:10" ht="23.25" customHeight="1" x14ac:dyDescent="0.25">
      <c r="G115" s="422" t="str">
        <f>+IF(LEN('OSNOVNA PLAČA'!B115)&gt;0,'OSNOVNA PLAČA'!B115,"")</f>
        <v>A106</v>
      </c>
      <c r="H115" s="423"/>
      <c r="I115" s="423">
        <f ca="1">IF(LEN('12'!B121)&gt;0,'12'!L121,"")</f>
        <v>0</v>
      </c>
      <c r="J115" s="424"/>
    </row>
    <row r="116" spans="7:10" ht="23.25" customHeight="1" x14ac:dyDescent="0.25">
      <c r="G116" s="422" t="str">
        <f>+IF(LEN('OSNOVNA PLAČA'!B116)&gt;0,'OSNOVNA PLAČA'!B116,"")</f>
        <v>A107</v>
      </c>
      <c r="H116" s="423"/>
      <c r="I116" s="423">
        <f ca="1">IF(LEN('12'!B122)&gt;0,'12'!L122,"")</f>
        <v>0</v>
      </c>
      <c r="J116" s="424"/>
    </row>
    <row r="117" spans="7:10" ht="23.25" customHeight="1" x14ac:dyDescent="0.25">
      <c r="G117" s="422" t="str">
        <f>+IF(LEN('OSNOVNA PLAČA'!B117)&gt;0,'OSNOVNA PLAČA'!B117,"")</f>
        <v>A108</v>
      </c>
      <c r="H117" s="423"/>
      <c r="I117" s="423">
        <f ca="1">IF(LEN('12'!B123)&gt;0,'12'!L123,"")</f>
        <v>0</v>
      </c>
      <c r="J117" s="424"/>
    </row>
    <row r="118" spans="7:10" ht="23.25" customHeight="1" x14ac:dyDescent="0.25">
      <c r="G118" s="422" t="str">
        <f>+IF(LEN('OSNOVNA PLAČA'!B118)&gt;0,'OSNOVNA PLAČA'!B118,"")</f>
        <v>A109</v>
      </c>
      <c r="H118" s="423"/>
      <c r="I118" s="423">
        <f ca="1">IF(LEN('12'!B124)&gt;0,'12'!L124,"")</f>
        <v>0</v>
      </c>
      <c r="J118" s="424"/>
    </row>
    <row r="119" spans="7:10" ht="23.25" customHeight="1" x14ac:dyDescent="0.25">
      <c r="G119" s="422" t="str">
        <f>+IF(LEN('OSNOVNA PLAČA'!B119)&gt;0,'OSNOVNA PLAČA'!B119,"")</f>
        <v>A110</v>
      </c>
      <c r="H119" s="423"/>
      <c r="I119" s="423">
        <f ca="1">IF(LEN('12'!B125)&gt;0,'12'!L125,"")</f>
        <v>0</v>
      </c>
      <c r="J119" s="424"/>
    </row>
    <row r="120" spans="7:10" ht="23.25" customHeight="1" x14ac:dyDescent="0.25">
      <c r="G120" s="422" t="str">
        <f>+IF(LEN('OSNOVNA PLAČA'!B120)&gt;0,'OSNOVNA PLAČA'!B120,"")</f>
        <v>A111</v>
      </c>
      <c r="H120" s="423"/>
      <c r="I120" s="423">
        <f ca="1">IF(LEN('12'!B126)&gt;0,'12'!L126,"")</f>
        <v>0</v>
      </c>
      <c r="J120" s="424"/>
    </row>
    <row r="121" spans="7:10" ht="23.25" customHeight="1" x14ac:dyDescent="0.25">
      <c r="G121" s="422" t="str">
        <f>+IF(LEN('OSNOVNA PLAČA'!B121)&gt;0,'OSNOVNA PLAČA'!B121,"")</f>
        <v>A112</v>
      </c>
      <c r="H121" s="423"/>
      <c r="I121" s="423">
        <f ca="1">IF(LEN('12'!B127)&gt;0,'12'!L127,"")</f>
        <v>0</v>
      </c>
      <c r="J121" s="424"/>
    </row>
    <row r="122" spans="7:10" ht="23.25" customHeight="1" x14ac:dyDescent="0.25">
      <c r="G122" s="422" t="str">
        <f>+IF(LEN('OSNOVNA PLAČA'!B122)&gt;0,'OSNOVNA PLAČA'!B122,"")</f>
        <v>A113</v>
      </c>
      <c r="H122" s="423"/>
      <c r="I122" s="423">
        <f ca="1">IF(LEN('12'!B128)&gt;0,'12'!L128,"")</f>
        <v>0</v>
      </c>
      <c r="J122" s="424"/>
    </row>
    <row r="123" spans="7:10" ht="23.25" customHeight="1" x14ac:dyDescent="0.25">
      <c r="G123" s="422" t="str">
        <f>+IF(LEN('OSNOVNA PLAČA'!B123)&gt;0,'OSNOVNA PLAČA'!B123,"")</f>
        <v>A114</v>
      </c>
      <c r="H123" s="423"/>
      <c r="I123" s="423">
        <f ca="1">IF(LEN('12'!B129)&gt;0,'12'!L129,"")</f>
        <v>0</v>
      </c>
      <c r="J123" s="424"/>
    </row>
    <row r="124" spans="7:10" ht="23.25" customHeight="1" x14ac:dyDescent="0.25">
      <c r="G124" s="422" t="str">
        <f>+IF(LEN('OSNOVNA PLAČA'!B124)&gt;0,'OSNOVNA PLAČA'!B124,"")</f>
        <v>A115</v>
      </c>
      <c r="H124" s="423"/>
      <c r="I124" s="423">
        <f ca="1">IF(LEN('12'!B130)&gt;0,'12'!L130,"")</f>
        <v>0</v>
      </c>
      <c r="J124" s="424"/>
    </row>
    <row r="125" spans="7:10" ht="23.25" customHeight="1" x14ac:dyDescent="0.25">
      <c r="G125" s="422" t="str">
        <f>+IF(LEN('OSNOVNA PLAČA'!B125)&gt;0,'OSNOVNA PLAČA'!B125,"")</f>
        <v>A116</v>
      </c>
      <c r="H125" s="423"/>
      <c r="I125" s="423">
        <f ca="1">IF(LEN('12'!B131)&gt;0,'12'!L131,"")</f>
        <v>0</v>
      </c>
      <c r="J125" s="424"/>
    </row>
    <row r="126" spans="7:10" ht="23.25" customHeight="1" x14ac:dyDescent="0.25">
      <c r="G126" s="422" t="str">
        <f>+IF(LEN('OSNOVNA PLAČA'!B126)&gt;0,'OSNOVNA PLAČA'!B126,"")</f>
        <v>A117</v>
      </c>
      <c r="H126" s="423"/>
      <c r="I126" s="423">
        <f ca="1">IF(LEN('12'!B132)&gt;0,'12'!L132,"")</f>
        <v>0</v>
      </c>
      <c r="J126" s="424"/>
    </row>
    <row r="127" spans="7:10" ht="23.25" customHeight="1" x14ac:dyDescent="0.25">
      <c r="G127" s="422" t="str">
        <f>+IF(LEN('OSNOVNA PLAČA'!B127)&gt;0,'OSNOVNA PLAČA'!B127,"")</f>
        <v>A118</v>
      </c>
      <c r="H127" s="423"/>
      <c r="I127" s="423">
        <f ca="1">IF(LEN('12'!B133)&gt;0,'12'!L133,"")</f>
        <v>0</v>
      </c>
      <c r="J127" s="424"/>
    </row>
    <row r="128" spans="7:10" ht="23.25" customHeight="1" x14ac:dyDescent="0.25">
      <c r="G128" s="422" t="str">
        <f>+IF(LEN('OSNOVNA PLAČA'!B128)&gt;0,'OSNOVNA PLAČA'!B128,"")</f>
        <v>A119</v>
      </c>
      <c r="H128" s="423"/>
      <c r="I128" s="423">
        <f ca="1">IF(LEN('12'!B134)&gt;0,'12'!L134,"")</f>
        <v>0</v>
      </c>
      <c r="J128" s="424"/>
    </row>
    <row r="129" spans="7:10" ht="23.25" customHeight="1" x14ac:dyDescent="0.25">
      <c r="G129" s="422" t="str">
        <f>+IF(LEN('OSNOVNA PLAČA'!B129)&gt;0,'OSNOVNA PLAČA'!B129,"")</f>
        <v>A120</v>
      </c>
      <c r="H129" s="423"/>
      <c r="I129" s="423">
        <f ca="1">IF(LEN('12'!B135)&gt;0,'12'!L135,"")</f>
        <v>0</v>
      </c>
      <c r="J129" s="424"/>
    </row>
    <row r="130" spans="7:10" ht="23.25" customHeight="1" x14ac:dyDescent="0.25">
      <c r="G130" s="422" t="str">
        <f>+IF(LEN('OSNOVNA PLAČA'!B130)&gt;0,'OSNOVNA PLAČA'!B130,"")</f>
        <v>A121</v>
      </c>
      <c r="H130" s="423"/>
      <c r="I130" s="423">
        <f ca="1">IF(LEN('12'!B136)&gt;0,'12'!L136,"")</f>
        <v>0</v>
      </c>
      <c r="J130" s="424"/>
    </row>
    <row r="131" spans="7:10" ht="23.25" customHeight="1" x14ac:dyDescent="0.25">
      <c r="G131" s="422" t="str">
        <f>+IF(LEN('OSNOVNA PLAČA'!B131)&gt;0,'OSNOVNA PLAČA'!B131,"")</f>
        <v>A122</v>
      </c>
      <c r="H131" s="423"/>
      <c r="I131" s="423">
        <f ca="1">IF(LEN('12'!B137)&gt;0,'12'!L137,"")</f>
        <v>0</v>
      </c>
      <c r="J131" s="424"/>
    </row>
    <row r="132" spans="7:10" ht="23.25" customHeight="1" x14ac:dyDescent="0.25">
      <c r="G132" s="422" t="str">
        <f>+IF(LEN('OSNOVNA PLAČA'!B132)&gt;0,'OSNOVNA PLAČA'!B132,"")</f>
        <v>A123</v>
      </c>
      <c r="H132" s="423"/>
      <c r="I132" s="423">
        <f ca="1">IF(LEN('12'!B138)&gt;0,'12'!L138,"")</f>
        <v>0</v>
      </c>
      <c r="J132" s="424"/>
    </row>
    <row r="133" spans="7:10" ht="23.25" customHeight="1" x14ac:dyDescent="0.25">
      <c r="G133" s="422" t="str">
        <f>+IF(LEN('OSNOVNA PLAČA'!B133)&gt;0,'OSNOVNA PLAČA'!B133,"")</f>
        <v>A124</v>
      </c>
      <c r="H133" s="423"/>
      <c r="I133" s="423">
        <f ca="1">IF(LEN('12'!B139)&gt;0,'12'!L139,"")</f>
        <v>0</v>
      </c>
      <c r="J133" s="424"/>
    </row>
    <row r="134" spans="7:10" ht="23.25" customHeight="1" x14ac:dyDescent="0.25">
      <c r="G134" s="422" t="str">
        <f>+IF(LEN('OSNOVNA PLAČA'!B134)&gt;0,'OSNOVNA PLAČA'!B134,"")</f>
        <v>A125</v>
      </c>
      <c r="H134" s="423"/>
      <c r="I134" s="423">
        <f ca="1">IF(LEN('12'!B140)&gt;0,'12'!L140,"")</f>
        <v>0</v>
      </c>
      <c r="J134" s="424"/>
    </row>
    <row r="135" spans="7:10" ht="23.25" customHeight="1" x14ac:dyDescent="0.25">
      <c r="G135" s="422" t="str">
        <f>+IF(LEN('OSNOVNA PLAČA'!B135)&gt;0,'OSNOVNA PLAČA'!B135,"")</f>
        <v>A126</v>
      </c>
      <c r="H135" s="423"/>
      <c r="I135" s="423">
        <f ca="1">IF(LEN('12'!B141)&gt;0,'12'!L141,"")</f>
        <v>0</v>
      </c>
      <c r="J135" s="424"/>
    </row>
    <row r="136" spans="7:10" ht="23.25" customHeight="1" x14ac:dyDescent="0.25">
      <c r="G136" s="422" t="str">
        <f>+IF(LEN('OSNOVNA PLAČA'!B136)&gt;0,'OSNOVNA PLAČA'!B136,"")</f>
        <v>A127</v>
      </c>
      <c r="H136" s="423"/>
      <c r="I136" s="423">
        <f ca="1">IF(LEN('12'!B142)&gt;0,'12'!L142,"")</f>
        <v>0</v>
      </c>
      <c r="J136" s="424"/>
    </row>
    <row r="137" spans="7:10" ht="23.25" customHeight="1" x14ac:dyDescent="0.25">
      <c r="G137" s="422" t="str">
        <f>+IF(LEN('OSNOVNA PLAČA'!B137)&gt;0,'OSNOVNA PLAČA'!B137,"")</f>
        <v>A128</v>
      </c>
      <c r="H137" s="423"/>
      <c r="I137" s="423">
        <f ca="1">IF(LEN('12'!B143)&gt;0,'12'!L143,"")</f>
        <v>0</v>
      </c>
      <c r="J137" s="424"/>
    </row>
    <row r="138" spans="7:10" ht="23.25" customHeight="1" x14ac:dyDescent="0.25">
      <c r="G138" s="422" t="str">
        <f>+IF(LEN('OSNOVNA PLAČA'!B138)&gt;0,'OSNOVNA PLAČA'!B138,"")</f>
        <v>A129</v>
      </c>
      <c r="H138" s="423"/>
      <c r="I138" s="423">
        <f ca="1">IF(LEN('12'!B144)&gt;0,'12'!L144,"")</f>
        <v>0</v>
      </c>
      <c r="J138" s="424"/>
    </row>
    <row r="139" spans="7:10" ht="23.25" customHeight="1" x14ac:dyDescent="0.25">
      <c r="G139" s="422" t="str">
        <f>+IF(LEN('OSNOVNA PLAČA'!B139)&gt;0,'OSNOVNA PLAČA'!B139,"")</f>
        <v>A130</v>
      </c>
      <c r="H139" s="423"/>
      <c r="I139" s="423">
        <f ca="1">IF(LEN('12'!B145)&gt;0,'12'!L145,"")</f>
        <v>0</v>
      </c>
      <c r="J139" s="424"/>
    </row>
    <row r="140" spans="7:10" ht="23.25" customHeight="1" x14ac:dyDescent="0.25">
      <c r="G140" s="422" t="str">
        <f>+IF(LEN('OSNOVNA PLAČA'!B140)&gt;0,'OSNOVNA PLAČA'!B140,"")</f>
        <v>A131</v>
      </c>
      <c r="H140" s="423"/>
      <c r="I140" s="423">
        <f ca="1">IF(LEN('12'!B146)&gt;0,'12'!L146,"")</f>
        <v>0</v>
      </c>
      <c r="J140" s="424"/>
    </row>
    <row r="141" spans="7:10" ht="23.25" customHeight="1" x14ac:dyDescent="0.25">
      <c r="G141" s="422" t="str">
        <f>+IF(LEN('OSNOVNA PLAČA'!B141)&gt;0,'OSNOVNA PLAČA'!B141,"")</f>
        <v>A132</v>
      </c>
      <c r="H141" s="423"/>
      <c r="I141" s="423">
        <f ca="1">IF(LEN('12'!B147)&gt;0,'12'!L147,"")</f>
        <v>0</v>
      </c>
      <c r="J141" s="424"/>
    </row>
    <row r="142" spans="7:10" ht="23.25" customHeight="1" x14ac:dyDescent="0.25">
      <c r="G142" s="422" t="str">
        <f>+IF(LEN('OSNOVNA PLAČA'!B142)&gt;0,'OSNOVNA PLAČA'!B142,"")</f>
        <v>A133</v>
      </c>
      <c r="H142" s="423"/>
      <c r="I142" s="423">
        <f ca="1">IF(LEN('12'!B148)&gt;0,'12'!L148,"")</f>
        <v>0</v>
      </c>
      <c r="J142" s="424"/>
    </row>
    <row r="143" spans="7:10" ht="23.25" customHeight="1" x14ac:dyDescent="0.25">
      <c r="G143" s="422" t="str">
        <f>+IF(LEN('OSNOVNA PLAČA'!B143)&gt;0,'OSNOVNA PLAČA'!B143,"")</f>
        <v>A134</v>
      </c>
      <c r="H143" s="423"/>
      <c r="I143" s="423">
        <f ca="1">IF(LEN('12'!B149)&gt;0,'12'!L149,"")</f>
        <v>0</v>
      </c>
      <c r="J143" s="424"/>
    </row>
    <row r="144" spans="7:10" ht="23.25" customHeight="1" x14ac:dyDescent="0.25">
      <c r="G144" s="422" t="str">
        <f>+IF(LEN('OSNOVNA PLAČA'!B144)&gt;0,'OSNOVNA PLAČA'!B144,"")</f>
        <v>A135</v>
      </c>
      <c r="H144" s="423"/>
      <c r="I144" s="423">
        <f ca="1">IF(LEN('12'!B150)&gt;0,'12'!L150,"")</f>
        <v>0</v>
      </c>
      <c r="J144" s="424"/>
    </row>
    <row r="145" spans="7:10" ht="23.25" customHeight="1" x14ac:dyDescent="0.25">
      <c r="G145" s="422" t="str">
        <f>+IF(LEN('OSNOVNA PLAČA'!B145)&gt;0,'OSNOVNA PLAČA'!B145,"")</f>
        <v>A136</v>
      </c>
      <c r="H145" s="423"/>
      <c r="I145" s="423">
        <f ca="1">IF(LEN('12'!B151)&gt;0,'12'!L151,"")</f>
        <v>0</v>
      </c>
      <c r="J145" s="424"/>
    </row>
    <row r="146" spans="7:10" ht="23.25" customHeight="1" x14ac:dyDescent="0.25">
      <c r="G146" s="422" t="str">
        <f>+IF(LEN('OSNOVNA PLAČA'!B146)&gt;0,'OSNOVNA PLAČA'!B146,"")</f>
        <v>A137</v>
      </c>
      <c r="H146" s="423"/>
      <c r="I146" s="423">
        <f ca="1">IF(LEN('12'!B152)&gt;0,'12'!L152,"")</f>
        <v>0</v>
      </c>
      <c r="J146" s="424"/>
    </row>
    <row r="147" spans="7:10" ht="23.25" customHeight="1" x14ac:dyDescent="0.25">
      <c r="G147" s="422" t="str">
        <f>+IF(LEN('OSNOVNA PLAČA'!B147)&gt;0,'OSNOVNA PLAČA'!B147,"")</f>
        <v>A138</v>
      </c>
      <c r="H147" s="423"/>
      <c r="I147" s="423">
        <f ca="1">IF(LEN('12'!B153)&gt;0,'12'!L153,"")</f>
        <v>0</v>
      </c>
      <c r="J147" s="424"/>
    </row>
    <row r="148" spans="7:10" ht="23.25" customHeight="1" x14ac:dyDescent="0.25">
      <c r="G148" s="422" t="str">
        <f>+IF(LEN('OSNOVNA PLAČA'!B148)&gt;0,'OSNOVNA PLAČA'!B148,"")</f>
        <v>A139</v>
      </c>
      <c r="H148" s="423"/>
      <c r="I148" s="423">
        <f ca="1">IF(LEN('12'!B154)&gt;0,'12'!L154,"")</f>
        <v>0</v>
      </c>
      <c r="J148" s="424"/>
    </row>
    <row r="149" spans="7:10" ht="23.25" customHeight="1" x14ac:dyDescent="0.25">
      <c r="G149" s="422" t="str">
        <f>+IF(LEN('OSNOVNA PLAČA'!B149)&gt;0,'OSNOVNA PLAČA'!B149,"")</f>
        <v>A140</v>
      </c>
      <c r="H149" s="423"/>
      <c r="I149" s="423">
        <f ca="1">IF(LEN('12'!B155)&gt;0,'12'!L155,"")</f>
        <v>0</v>
      </c>
      <c r="J149" s="424"/>
    </row>
    <row r="150" spans="7:10" ht="23.25" customHeight="1" x14ac:dyDescent="0.25">
      <c r="G150" s="422" t="str">
        <f>+IF(LEN('OSNOVNA PLAČA'!B150)&gt;0,'OSNOVNA PLAČA'!B150,"")</f>
        <v>A141</v>
      </c>
      <c r="H150" s="423"/>
      <c r="I150" s="423">
        <f ca="1">IF(LEN('12'!B156)&gt;0,'12'!L156,"")</f>
        <v>0</v>
      </c>
      <c r="J150" s="424"/>
    </row>
    <row r="151" spans="7:10" ht="23.25" customHeight="1" x14ac:dyDescent="0.25">
      <c r="G151" s="422" t="str">
        <f>+IF(LEN('OSNOVNA PLAČA'!B151)&gt;0,'OSNOVNA PLAČA'!B151,"")</f>
        <v>A142</v>
      </c>
      <c r="H151" s="423"/>
      <c r="I151" s="423">
        <f ca="1">IF(LEN('12'!B157)&gt;0,'12'!L157,"")</f>
        <v>0</v>
      </c>
      <c r="J151" s="424"/>
    </row>
    <row r="152" spans="7:10" ht="23.25" customHeight="1" x14ac:dyDescent="0.25">
      <c r="G152" s="422" t="str">
        <f>+IF(LEN('OSNOVNA PLAČA'!B152)&gt;0,'OSNOVNA PLAČA'!B152,"")</f>
        <v>A143</v>
      </c>
      <c r="H152" s="423"/>
      <c r="I152" s="423">
        <f ca="1">IF(LEN('12'!B158)&gt;0,'12'!L158,"")</f>
        <v>0</v>
      </c>
      <c r="J152" s="424"/>
    </row>
    <row r="153" spans="7:10" ht="23.25" customHeight="1" x14ac:dyDescent="0.25">
      <c r="G153" s="422" t="str">
        <f>+IF(LEN('OSNOVNA PLAČA'!B153)&gt;0,'OSNOVNA PLAČA'!B153,"")</f>
        <v>A144</v>
      </c>
      <c r="H153" s="423"/>
      <c r="I153" s="423">
        <f ca="1">IF(LEN('12'!B159)&gt;0,'12'!L159,"")</f>
        <v>0</v>
      </c>
      <c r="J153" s="424"/>
    </row>
    <row r="154" spans="7:10" ht="23.25" customHeight="1" x14ac:dyDescent="0.25">
      <c r="G154" s="422" t="str">
        <f>+IF(LEN('OSNOVNA PLAČA'!B154)&gt;0,'OSNOVNA PLAČA'!B154,"")</f>
        <v>A145</v>
      </c>
      <c r="H154" s="423"/>
      <c r="I154" s="423">
        <f ca="1">IF(LEN('12'!B160)&gt;0,'12'!L160,"")</f>
        <v>0</v>
      </c>
      <c r="J154" s="424"/>
    </row>
    <row r="155" spans="7:10" ht="23.25" customHeight="1" x14ac:dyDescent="0.25">
      <c r="G155" s="422" t="str">
        <f>+IF(LEN('OSNOVNA PLAČA'!B155)&gt;0,'OSNOVNA PLAČA'!B155,"")</f>
        <v>A146</v>
      </c>
      <c r="H155" s="423"/>
      <c r="I155" s="423">
        <f ca="1">IF(LEN('12'!B161)&gt;0,'12'!L161,"")</f>
        <v>0</v>
      </c>
      <c r="J155" s="424"/>
    </row>
    <row r="156" spans="7:10" ht="23.25" customHeight="1" x14ac:dyDescent="0.25">
      <c r="G156" s="422" t="str">
        <f>+IF(LEN('OSNOVNA PLAČA'!B156)&gt;0,'OSNOVNA PLAČA'!B156,"")</f>
        <v>A147</v>
      </c>
      <c r="H156" s="423"/>
      <c r="I156" s="423">
        <f ca="1">IF(LEN('12'!B162)&gt;0,'12'!L162,"")</f>
        <v>0</v>
      </c>
      <c r="J156" s="424"/>
    </row>
    <row r="157" spans="7:10" ht="23.25" customHeight="1" x14ac:dyDescent="0.25">
      <c r="G157" s="422" t="str">
        <f>+IF(LEN('OSNOVNA PLAČA'!B157)&gt;0,'OSNOVNA PLAČA'!B157,"")</f>
        <v>A148</v>
      </c>
      <c r="H157" s="423"/>
      <c r="I157" s="423">
        <f ca="1">IF(LEN('12'!B163)&gt;0,'12'!L163,"")</f>
        <v>0</v>
      </c>
      <c r="J157" s="424"/>
    </row>
    <row r="158" spans="7:10" ht="23.25" customHeight="1" x14ac:dyDescent="0.25">
      <c r="G158" s="422" t="str">
        <f>+IF(LEN('OSNOVNA PLAČA'!B158)&gt;0,'OSNOVNA PLAČA'!B158,"")</f>
        <v>A149</v>
      </c>
      <c r="H158" s="423"/>
      <c r="I158" s="423">
        <f ca="1">IF(LEN('12'!B164)&gt;0,'12'!L164,"")</f>
        <v>0</v>
      </c>
      <c r="J158" s="424"/>
    </row>
    <row r="159" spans="7:10" ht="23.25" customHeight="1" x14ac:dyDescent="0.25">
      <c r="G159" s="422" t="str">
        <f>+IF(LEN('OSNOVNA PLAČA'!B159)&gt;0,'OSNOVNA PLAČA'!B159,"")</f>
        <v>A150</v>
      </c>
      <c r="H159" s="423"/>
      <c r="I159" s="423">
        <f ca="1">IF(LEN('12'!B165)&gt;0,'12'!L165,"")</f>
        <v>0</v>
      </c>
      <c r="J159" s="424"/>
    </row>
    <row r="160" spans="7:10" ht="23.25" customHeight="1" x14ac:dyDescent="0.25">
      <c r="G160" s="422" t="str">
        <f>+IF(LEN('OSNOVNA PLAČA'!B160)&gt;0,'OSNOVNA PLAČA'!B160,"")</f>
        <v>A151</v>
      </c>
      <c r="H160" s="423"/>
      <c r="I160" s="423">
        <f ca="1">IF(LEN('12'!B166)&gt;0,'12'!L166,"")</f>
        <v>0</v>
      </c>
      <c r="J160" s="424"/>
    </row>
    <row r="161" spans="7:10" ht="23.25" customHeight="1" x14ac:dyDescent="0.25">
      <c r="G161" s="422" t="str">
        <f>+IF(LEN('OSNOVNA PLAČA'!B161)&gt;0,'OSNOVNA PLAČA'!B161,"")</f>
        <v>A152</v>
      </c>
      <c r="H161" s="423"/>
      <c r="I161" s="423">
        <f ca="1">IF(LEN('12'!B167)&gt;0,'12'!L167,"")</f>
        <v>0</v>
      </c>
      <c r="J161" s="424"/>
    </row>
    <row r="162" spans="7:10" ht="23.25" customHeight="1" x14ac:dyDescent="0.25">
      <c r="G162" s="422" t="str">
        <f>+IF(LEN('OSNOVNA PLAČA'!B162)&gt;0,'OSNOVNA PLAČA'!B162,"")</f>
        <v>A153</v>
      </c>
      <c r="H162" s="423"/>
      <c r="I162" s="423">
        <f ca="1">IF(LEN('12'!B168)&gt;0,'12'!L168,"")</f>
        <v>0</v>
      </c>
      <c r="J162" s="424"/>
    </row>
    <row r="163" spans="7:10" ht="23.25" customHeight="1" x14ac:dyDescent="0.25">
      <c r="G163" s="422" t="str">
        <f>+IF(LEN('OSNOVNA PLAČA'!B163)&gt;0,'OSNOVNA PLAČA'!B163,"")</f>
        <v>A154</v>
      </c>
      <c r="H163" s="423"/>
      <c r="I163" s="423">
        <f ca="1">IF(LEN('12'!B169)&gt;0,'12'!L169,"")</f>
        <v>0</v>
      </c>
      <c r="J163" s="424"/>
    </row>
    <row r="164" spans="7:10" ht="23.25" customHeight="1" x14ac:dyDescent="0.25">
      <c r="G164" s="422" t="str">
        <f>+IF(LEN('OSNOVNA PLAČA'!B164)&gt;0,'OSNOVNA PLAČA'!B164,"")</f>
        <v>A155</v>
      </c>
      <c r="H164" s="423"/>
      <c r="I164" s="423">
        <f ca="1">IF(LEN('12'!B170)&gt;0,'12'!L170,"")</f>
        <v>0</v>
      </c>
      <c r="J164" s="424"/>
    </row>
    <row r="165" spans="7:10" ht="23.25" customHeight="1" x14ac:dyDescent="0.25">
      <c r="G165" s="422" t="str">
        <f>+IF(LEN('OSNOVNA PLAČA'!B165)&gt;0,'OSNOVNA PLAČA'!B165,"")</f>
        <v>A156</v>
      </c>
      <c r="H165" s="423"/>
      <c r="I165" s="423">
        <f ca="1">IF(LEN('12'!B171)&gt;0,'12'!L171,"")</f>
        <v>0</v>
      </c>
      <c r="J165" s="424"/>
    </row>
    <row r="166" spans="7:10" ht="23.25" customHeight="1" x14ac:dyDescent="0.25">
      <c r="G166" s="422" t="str">
        <f>+IF(LEN('OSNOVNA PLAČA'!B166)&gt;0,'OSNOVNA PLAČA'!B166,"")</f>
        <v>A157</v>
      </c>
      <c r="H166" s="423"/>
      <c r="I166" s="423">
        <f ca="1">IF(LEN('12'!B172)&gt;0,'12'!L172,"")</f>
        <v>0</v>
      </c>
      <c r="J166" s="424"/>
    </row>
    <row r="167" spans="7:10" ht="23.25" customHeight="1" x14ac:dyDescent="0.25">
      <c r="G167" s="422" t="str">
        <f>+IF(LEN('OSNOVNA PLAČA'!B167)&gt;0,'OSNOVNA PLAČA'!B167,"")</f>
        <v>A158</v>
      </c>
      <c r="H167" s="423"/>
      <c r="I167" s="423">
        <f ca="1">IF(LEN('12'!B173)&gt;0,'12'!L173,"")</f>
        <v>0</v>
      </c>
      <c r="J167" s="424"/>
    </row>
    <row r="168" spans="7:10" ht="23.25" customHeight="1" x14ac:dyDescent="0.25">
      <c r="G168" s="422" t="str">
        <f>+IF(LEN('OSNOVNA PLAČA'!B168)&gt;0,'OSNOVNA PLAČA'!B168,"")</f>
        <v>A159</v>
      </c>
      <c r="H168" s="423"/>
      <c r="I168" s="423">
        <f ca="1">IF(LEN('12'!B174)&gt;0,'12'!L174,"")</f>
        <v>0</v>
      </c>
      <c r="J168" s="424"/>
    </row>
    <row r="169" spans="7:10" ht="23.25" customHeight="1" x14ac:dyDescent="0.25">
      <c r="G169" s="422" t="str">
        <f>+IF(LEN('OSNOVNA PLAČA'!B169)&gt;0,'OSNOVNA PLAČA'!B169,"")</f>
        <v>A160</v>
      </c>
      <c r="H169" s="423"/>
      <c r="I169" s="423">
        <f ca="1">IF(LEN('12'!B175)&gt;0,'12'!L175,"")</f>
        <v>0</v>
      </c>
      <c r="J169" s="424"/>
    </row>
    <row r="170" spans="7:10" ht="23.25" customHeight="1" x14ac:dyDescent="0.25">
      <c r="G170" s="422" t="str">
        <f>+IF(LEN('OSNOVNA PLAČA'!B170)&gt;0,'OSNOVNA PLAČA'!B170,"")</f>
        <v>A161</v>
      </c>
      <c r="H170" s="423"/>
      <c r="I170" s="423">
        <f ca="1">IF(LEN('12'!B176)&gt;0,'12'!L176,"")</f>
        <v>0</v>
      </c>
      <c r="J170" s="424"/>
    </row>
    <row r="171" spans="7:10" ht="23.25" customHeight="1" x14ac:dyDescent="0.25">
      <c r="G171" s="422" t="str">
        <f>+IF(LEN('OSNOVNA PLAČA'!B171)&gt;0,'OSNOVNA PLAČA'!B171,"")</f>
        <v>A162</v>
      </c>
      <c r="H171" s="423"/>
      <c r="I171" s="423">
        <f ca="1">IF(LEN('12'!B177)&gt;0,'12'!L177,"")</f>
        <v>0</v>
      </c>
      <c r="J171" s="424"/>
    </row>
    <row r="172" spans="7:10" ht="23.25" customHeight="1" x14ac:dyDescent="0.25">
      <c r="G172" s="422" t="str">
        <f>+IF(LEN('OSNOVNA PLAČA'!B172)&gt;0,'OSNOVNA PLAČA'!B172,"")</f>
        <v>A163</v>
      </c>
      <c r="H172" s="423"/>
      <c r="I172" s="423">
        <f ca="1">IF(LEN('12'!B178)&gt;0,'12'!L178,"")</f>
        <v>0</v>
      </c>
      <c r="J172" s="424"/>
    </row>
    <row r="173" spans="7:10" ht="23.25" customHeight="1" x14ac:dyDescent="0.25">
      <c r="G173" s="422" t="str">
        <f>+IF(LEN('OSNOVNA PLAČA'!B173)&gt;0,'OSNOVNA PLAČA'!B173,"")</f>
        <v>A164</v>
      </c>
      <c r="H173" s="423"/>
      <c r="I173" s="423">
        <f ca="1">IF(LEN('12'!B179)&gt;0,'12'!L179,"")</f>
        <v>0</v>
      </c>
      <c r="J173" s="424"/>
    </row>
    <row r="174" spans="7:10" ht="23.25" customHeight="1" x14ac:dyDescent="0.25">
      <c r="G174" s="422" t="str">
        <f>+IF(LEN('OSNOVNA PLAČA'!B174)&gt;0,'OSNOVNA PLAČA'!B174,"")</f>
        <v>A165</v>
      </c>
      <c r="H174" s="423"/>
      <c r="I174" s="423">
        <f ca="1">IF(LEN('12'!B180)&gt;0,'12'!L180,"")</f>
        <v>0</v>
      </c>
      <c r="J174" s="424"/>
    </row>
    <row r="175" spans="7:10" ht="23.25" customHeight="1" x14ac:dyDescent="0.25">
      <c r="G175" s="422" t="str">
        <f>+IF(LEN('OSNOVNA PLAČA'!B175)&gt;0,'OSNOVNA PLAČA'!B175,"")</f>
        <v>A166</v>
      </c>
      <c r="H175" s="423"/>
      <c r="I175" s="423">
        <f ca="1">IF(LEN('12'!B181)&gt;0,'12'!L181,"")</f>
        <v>0</v>
      </c>
      <c r="J175" s="424"/>
    </row>
    <row r="176" spans="7:10" ht="23.25" customHeight="1" x14ac:dyDescent="0.25">
      <c r="G176" s="422" t="str">
        <f>+IF(LEN('OSNOVNA PLAČA'!B176)&gt;0,'OSNOVNA PLAČA'!B176,"")</f>
        <v>A167</v>
      </c>
      <c r="H176" s="423"/>
      <c r="I176" s="423">
        <f ca="1">IF(LEN('12'!B182)&gt;0,'12'!L182,"")</f>
        <v>0</v>
      </c>
      <c r="J176" s="424"/>
    </row>
    <row r="177" spans="7:10" ht="23.25" customHeight="1" x14ac:dyDescent="0.25">
      <c r="G177" s="422" t="str">
        <f>+IF(LEN('OSNOVNA PLAČA'!B177)&gt;0,'OSNOVNA PLAČA'!B177,"")</f>
        <v>A168</v>
      </c>
      <c r="H177" s="423"/>
      <c r="I177" s="423">
        <f ca="1">IF(LEN('12'!B183)&gt;0,'12'!L183,"")</f>
        <v>0</v>
      </c>
      <c r="J177" s="424"/>
    </row>
    <row r="178" spans="7:10" ht="23.25" customHeight="1" x14ac:dyDescent="0.25">
      <c r="G178" s="422" t="str">
        <f>+IF(LEN('OSNOVNA PLAČA'!B178)&gt;0,'OSNOVNA PLAČA'!B178,"")</f>
        <v>A169</v>
      </c>
      <c r="H178" s="423"/>
      <c r="I178" s="423">
        <f ca="1">IF(LEN('12'!B184)&gt;0,'12'!L184,"")</f>
        <v>0</v>
      </c>
      <c r="J178" s="424"/>
    </row>
    <row r="179" spans="7:10" ht="23.25" customHeight="1" x14ac:dyDescent="0.25">
      <c r="G179" s="422" t="str">
        <f>+IF(LEN('OSNOVNA PLAČA'!B179)&gt;0,'OSNOVNA PLAČA'!B179,"")</f>
        <v>A170</v>
      </c>
      <c r="H179" s="423"/>
      <c r="I179" s="423">
        <f ca="1">IF(LEN('12'!B185)&gt;0,'12'!L185,"")</f>
        <v>0</v>
      </c>
      <c r="J179" s="424"/>
    </row>
    <row r="180" spans="7:10" ht="23.25" customHeight="1" x14ac:dyDescent="0.25">
      <c r="G180" s="422" t="str">
        <f>+IF(LEN('OSNOVNA PLAČA'!B180)&gt;0,'OSNOVNA PLAČA'!B180,"")</f>
        <v>A171</v>
      </c>
      <c r="H180" s="423"/>
      <c r="I180" s="423">
        <f ca="1">IF(LEN('12'!B186)&gt;0,'12'!L186,"")</f>
        <v>0</v>
      </c>
      <c r="J180" s="424"/>
    </row>
    <row r="181" spans="7:10" ht="23.25" customHeight="1" x14ac:dyDescent="0.25">
      <c r="G181" s="422" t="str">
        <f>+IF(LEN('OSNOVNA PLAČA'!B181)&gt;0,'OSNOVNA PLAČA'!B181,"")</f>
        <v>A172</v>
      </c>
      <c r="H181" s="423"/>
      <c r="I181" s="423">
        <f ca="1">IF(LEN('12'!B187)&gt;0,'12'!L187,"")</f>
        <v>0</v>
      </c>
      <c r="J181" s="424"/>
    </row>
    <row r="182" spans="7:10" ht="23.25" customHeight="1" x14ac:dyDescent="0.25">
      <c r="G182" s="422" t="str">
        <f>+IF(LEN('OSNOVNA PLAČA'!B182)&gt;0,'OSNOVNA PLAČA'!B182,"")</f>
        <v>A173</v>
      </c>
      <c r="H182" s="423"/>
      <c r="I182" s="423">
        <f ca="1">IF(LEN('12'!B188)&gt;0,'12'!L188,"")</f>
        <v>0</v>
      </c>
      <c r="J182" s="424"/>
    </row>
    <row r="183" spans="7:10" ht="23.25" customHeight="1" x14ac:dyDescent="0.25">
      <c r="G183" s="422" t="str">
        <f>+IF(LEN('OSNOVNA PLAČA'!B183)&gt;0,'OSNOVNA PLAČA'!B183,"")</f>
        <v>A174</v>
      </c>
      <c r="H183" s="423"/>
      <c r="I183" s="423">
        <f ca="1">IF(LEN('12'!B189)&gt;0,'12'!L189,"")</f>
        <v>0</v>
      </c>
      <c r="J183" s="424"/>
    </row>
    <row r="184" spans="7:10" ht="23.25" customHeight="1" x14ac:dyDescent="0.25">
      <c r="G184" s="422" t="str">
        <f>+IF(LEN('OSNOVNA PLAČA'!B184)&gt;0,'OSNOVNA PLAČA'!B184,"")</f>
        <v>A175</v>
      </c>
      <c r="H184" s="423"/>
      <c r="I184" s="423">
        <f ca="1">IF(LEN('12'!B190)&gt;0,'12'!L190,"")</f>
        <v>0</v>
      </c>
      <c r="J184" s="424"/>
    </row>
    <row r="185" spans="7:10" ht="23.25" customHeight="1" x14ac:dyDescent="0.25">
      <c r="G185" s="422" t="str">
        <f>+IF(LEN('OSNOVNA PLAČA'!B185)&gt;0,'OSNOVNA PLAČA'!B185,"")</f>
        <v>A176</v>
      </c>
      <c r="H185" s="423"/>
      <c r="I185" s="423">
        <f ca="1">IF(LEN('12'!B191)&gt;0,'12'!L191,"")</f>
        <v>0</v>
      </c>
      <c r="J185" s="424"/>
    </row>
    <row r="186" spans="7:10" ht="23.25" customHeight="1" x14ac:dyDescent="0.25">
      <c r="G186" s="422" t="str">
        <f>+IF(LEN('OSNOVNA PLAČA'!B186)&gt;0,'OSNOVNA PLAČA'!B186,"")</f>
        <v>A177</v>
      </c>
      <c r="H186" s="423"/>
      <c r="I186" s="423">
        <f ca="1">IF(LEN('12'!B192)&gt;0,'12'!L192,"")</f>
        <v>0</v>
      </c>
      <c r="J186" s="424"/>
    </row>
    <row r="187" spans="7:10" ht="23.25" customHeight="1" x14ac:dyDescent="0.25">
      <c r="G187" s="422" t="str">
        <f>+IF(LEN('OSNOVNA PLAČA'!B187)&gt;0,'OSNOVNA PLAČA'!B187,"")</f>
        <v>A178</v>
      </c>
      <c r="H187" s="423"/>
      <c r="I187" s="423">
        <f ca="1">IF(LEN('12'!B193)&gt;0,'12'!L193,"")</f>
        <v>0</v>
      </c>
      <c r="J187" s="424"/>
    </row>
    <row r="188" spans="7:10" ht="23.25" customHeight="1" x14ac:dyDescent="0.25">
      <c r="G188" s="422" t="str">
        <f>+IF(LEN('OSNOVNA PLAČA'!B188)&gt;0,'OSNOVNA PLAČA'!B188,"")</f>
        <v>A179</v>
      </c>
      <c r="H188" s="423"/>
      <c r="I188" s="423">
        <f ca="1">IF(LEN('12'!B194)&gt;0,'12'!L194,"")</f>
        <v>0</v>
      </c>
      <c r="J188" s="424"/>
    </row>
    <row r="189" spans="7:10" ht="23.25" customHeight="1" x14ac:dyDescent="0.25">
      <c r="G189" s="422" t="str">
        <f>+IF(LEN('OSNOVNA PLAČA'!B189)&gt;0,'OSNOVNA PLAČA'!B189,"")</f>
        <v>A180</v>
      </c>
      <c r="H189" s="423"/>
      <c r="I189" s="423">
        <f ca="1">IF(LEN('12'!B195)&gt;0,'12'!L195,"")</f>
        <v>0</v>
      </c>
      <c r="J189" s="424"/>
    </row>
    <row r="190" spans="7:10" ht="23.25" customHeight="1" x14ac:dyDescent="0.25">
      <c r="G190" s="422" t="str">
        <f>+IF(LEN('OSNOVNA PLAČA'!B190)&gt;0,'OSNOVNA PLAČA'!B190,"")</f>
        <v>A181</v>
      </c>
      <c r="H190" s="423"/>
      <c r="I190" s="423">
        <f ca="1">IF(LEN('12'!B196)&gt;0,'12'!L196,"")</f>
        <v>0</v>
      </c>
      <c r="J190" s="424"/>
    </row>
    <row r="191" spans="7:10" ht="23.25" customHeight="1" x14ac:dyDescent="0.25">
      <c r="G191" s="422" t="str">
        <f>+IF(LEN('OSNOVNA PLAČA'!B191)&gt;0,'OSNOVNA PLAČA'!B191,"")</f>
        <v>A182</v>
      </c>
      <c r="H191" s="423"/>
      <c r="I191" s="423">
        <f ca="1">IF(LEN('12'!B197)&gt;0,'12'!L197,"")</f>
        <v>0</v>
      </c>
      <c r="J191" s="424"/>
    </row>
    <row r="192" spans="7:10" ht="23.25" customHeight="1" x14ac:dyDescent="0.25">
      <c r="G192" s="422" t="str">
        <f>+IF(LEN('OSNOVNA PLAČA'!B192)&gt;0,'OSNOVNA PLAČA'!B192,"")</f>
        <v>A183</v>
      </c>
      <c r="H192" s="423"/>
      <c r="I192" s="423">
        <f ca="1">IF(LEN('12'!B198)&gt;0,'12'!L198,"")</f>
        <v>0</v>
      </c>
      <c r="J192" s="424"/>
    </row>
    <row r="193" spans="7:10" ht="23.25" customHeight="1" x14ac:dyDescent="0.25">
      <c r="G193" s="422" t="str">
        <f>+IF(LEN('OSNOVNA PLAČA'!B193)&gt;0,'OSNOVNA PLAČA'!B193,"")</f>
        <v>A184</v>
      </c>
      <c r="H193" s="423"/>
      <c r="I193" s="423">
        <f ca="1">IF(LEN('12'!B199)&gt;0,'12'!L199,"")</f>
        <v>0</v>
      </c>
      <c r="J193" s="424"/>
    </row>
    <row r="194" spans="7:10" ht="23.25" customHeight="1" x14ac:dyDescent="0.25">
      <c r="G194" s="422" t="str">
        <f>+IF(LEN('OSNOVNA PLAČA'!B194)&gt;0,'OSNOVNA PLAČA'!B194,"")</f>
        <v>A185</v>
      </c>
      <c r="H194" s="423"/>
      <c r="I194" s="423">
        <f ca="1">IF(LEN('12'!B200)&gt;0,'12'!L200,"")</f>
        <v>0</v>
      </c>
      <c r="J194" s="424"/>
    </row>
    <row r="195" spans="7:10" ht="23.25" customHeight="1" x14ac:dyDescent="0.25">
      <c r="G195" s="422" t="str">
        <f>+IF(LEN('OSNOVNA PLAČA'!B195)&gt;0,'OSNOVNA PLAČA'!B195,"")</f>
        <v>A186</v>
      </c>
      <c r="H195" s="423"/>
      <c r="I195" s="423">
        <f ca="1">IF(LEN('12'!B201)&gt;0,'12'!L201,"")</f>
        <v>0</v>
      </c>
      <c r="J195" s="424"/>
    </row>
    <row r="196" spans="7:10" ht="23.25" customHeight="1" x14ac:dyDescent="0.25">
      <c r="G196" s="422" t="str">
        <f>+IF(LEN('OSNOVNA PLAČA'!B196)&gt;0,'OSNOVNA PLAČA'!B196,"")</f>
        <v>A187</v>
      </c>
      <c r="H196" s="423"/>
      <c r="I196" s="423">
        <f ca="1">IF(LEN('12'!B202)&gt;0,'12'!L202,"")</f>
        <v>0</v>
      </c>
      <c r="J196" s="424"/>
    </row>
    <row r="197" spans="7:10" ht="23.25" customHeight="1" x14ac:dyDescent="0.25">
      <c r="G197" s="422" t="str">
        <f>+IF(LEN('OSNOVNA PLAČA'!B197)&gt;0,'OSNOVNA PLAČA'!B197,"")</f>
        <v>A188</v>
      </c>
      <c r="H197" s="423"/>
      <c r="I197" s="423">
        <f ca="1">IF(LEN('12'!B203)&gt;0,'12'!L203,"")</f>
        <v>0</v>
      </c>
      <c r="J197" s="424"/>
    </row>
    <row r="198" spans="7:10" ht="23.25" customHeight="1" x14ac:dyDescent="0.25">
      <c r="G198" s="422" t="str">
        <f>+IF(LEN('OSNOVNA PLAČA'!B198)&gt;0,'OSNOVNA PLAČA'!B198,"")</f>
        <v>A189</v>
      </c>
      <c r="H198" s="423"/>
      <c r="I198" s="423">
        <f ca="1">IF(LEN('12'!B204)&gt;0,'12'!L204,"")</f>
        <v>0</v>
      </c>
      <c r="J198" s="424"/>
    </row>
    <row r="199" spans="7:10" ht="23.25" customHeight="1" x14ac:dyDescent="0.25">
      <c r="G199" s="422" t="str">
        <f>+IF(LEN('OSNOVNA PLAČA'!B199)&gt;0,'OSNOVNA PLAČA'!B199,"")</f>
        <v>A190</v>
      </c>
      <c r="H199" s="423"/>
      <c r="I199" s="423">
        <f ca="1">IF(LEN('12'!B205)&gt;0,'12'!L205,"")</f>
        <v>0</v>
      </c>
      <c r="J199" s="424"/>
    </row>
    <row r="200" spans="7:10" ht="23.25" customHeight="1" x14ac:dyDescent="0.25">
      <c r="G200" s="422" t="str">
        <f>+IF(LEN('OSNOVNA PLAČA'!B200)&gt;0,'OSNOVNA PLAČA'!B200,"")</f>
        <v>A191</v>
      </c>
      <c r="H200" s="423"/>
      <c r="I200" s="423">
        <f ca="1">IF(LEN('12'!B206)&gt;0,'12'!L206,"")</f>
        <v>0</v>
      </c>
      <c r="J200" s="424"/>
    </row>
    <row r="201" spans="7:10" ht="23.25" customHeight="1" x14ac:dyDescent="0.25">
      <c r="G201" s="422" t="str">
        <f>+IF(LEN('OSNOVNA PLAČA'!B201)&gt;0,'OSNOVNA PLAČA'!B201,"")</f>
        <v>A192</v>
      </c>
      <c r="H201" s="423"/>
      <c r="I201" s="423">
        <f ca="1">IF(LEN('12'!B207)&gt;0,'12'!L207,"")</f>
        <v>0</v>
      </c>
      <c r="J201" s="424"/>
    </row>
    <row r="202" spans="7:10" ht="23.25" customHeight="1" x14ac:dyDescent="0.25">
      <c r="G202" s="422" t="str">
        <f>+IF(LEN('OSNOVNA PLAČA'!B202)&gt;0,'OSNOVNA PLAČA'!B202,"")</f>
        <v>A193</v>
      </c>
      <c r="H202" s="423"/>
      <c r="I202" s="423">
        <f ca="1">IF(LEN('12'!B208)&gt;0,'12'!L208,"")</f>
        <v>0</v>
      </c>
      <c r="J202" s="424"/>
    </row>
    <row r="203" spans="7:10" ht="23.25" customHeight="1" x14ac:dyDescent="0.25">
      <c r="G203" s="422" t="str">
        <f>+IF(LEN('OSNOVNA PLAČA'!B203)&gt;0,'OSNOVNA PLAČA'!B203,"")</f>
        <v>A194</v>
      </c>
      <c r="H203" s="423"/>
      <c r="I203" s="423">
        <f ca="1">IF(LEN('12'!B209)&gt;0,'12'!L209,"")</f>
        <v>0</v>
      </c>
      <c r="J203" s="424"/>
    </row>
    <row r="204" spans="7:10" ht="23.25" customHeight="1" x14ac:dyDescent="0.25">
      <c r="G204" s="422" t="str">
        <f>+IF(LEN('OSNOVNA PLAČA'!B204)&gt;0,'OSNOVNA PLAČA'!B204,"")</f>
        <v>A195</v>
      </c>
      <c r="H204" s="423"/>
      <c r="I204" s="423">
        <f ca="1">IF(LEN('12'!B210)&gt;0,'12'!L210,"")</f>
        <v>0</v>
      </c>
      <c r="J204" s="424"/>
    </row>
    <row r="205" spans="7:10" ht="23.25" customHeight="1" x14ac:dyDescent="0.25">
      <c r="G205" s="422" t="str">
        <f>+IF(LEN('OSNOVNA PLAČA'!B205)&gt;0,'OSNOVNA PLAČA'!B205,"")</f>
        <v>A196</v>
      </c>
      <c r="H205" s="423"/>
      <c r="I205" s="423">
        <f ca="1">IF(LEN('12'!B211)&gt;0,'12'!L211,"")</f>
        <v>0</v>
      </c>
      <c r="J205" s="424"/>
    </row>
    <row r="206" spans="7:10" ht="23.25" customHeight="1" x14ac:dyDescent="0.25">
      <c r="G206" s="422" t="str">
        <f>+IF(LEN('OSNOVNA PLAČA'!B206)&gt;0,'OSNOVNA PLAČA'!B206,"")</f>
        <v>A197</v>
      </c>
      <c r="H206" s="423"/>
      <c r="I206" s="423">
        <f ca="1">IF(LEN('12'!B212)&gt;0,'12'!L212,"")</f>
        <v>0</v>
      </c>
      <c r="J206" s="424"/>
    </row>
    <row r="207" spans="7:10" ht="23.25" customHeight="1" x14ac:dyDescent="0.25">
      <c r="G207" s="422" t="str">
        <f>+IF(LEN('OSNOVNA PLAČA'!B207)&gt;0,'OSNOVNA PLAČA'!B207,"")</f>
        <v>A198</v>
      </c>
      <c r="H207" s="423"/>
      <c r="I207" s="423">
        <f ca="1">IF(LEN('12'!B213)&gt;0,'12'!L213,"")</f>
        <v>0</v>
      </c>
      <c r="J207" s="424"/>
    </row>
    <row r="208" spans="7:10" ht="23.25" customHeight="1" x14ac:dyDescent="0.25">
      <c r="G208" s="422" t="str">
        <f>+IF(LEN('OSNOVNA PLAČA'!B208)&gt;0,'OSNOVNA PLAČA'!B208,"")</f>
        <v>A199</v>
      </c>
      <c r="H208" s="423"/>
      <c r="I208" s="423">
        <f ca="1">IF(LEN('12'!B214)&gt;0,'12'!L214,"")</f>
        <v>0</v>
      </c>
      <c r="J208" s="424"/>
    </row>
    <row r="209" spans="7:10" ht="23.25" customHeight="1" x14ac:dyDescent="0.25">
      <c r="G209" s="422" t="str">
        <f>+IF(LEN('OSNOVNA PLAČA'!B209)&gt;0,'OSNOVNA PLAČA'!B209,"")</f>
        <v>A200</v>
      </c>
      <c r="H209" s="423"/>
      <c r="I209" s="423">
        <f ca="1">IF(LEN('12'!B215)&gt;0,'12'!L215,"")</f>
        <v>0</v>
      </c>
      <c r="J209" s="424"/>
    </row>
    <row r="210" spans="7:10" ht="23.25" customHeight="1" x14ac:dyDescent="0.25">
      <c r="G210" s="422" t="str">
        <f>+IF(LEN('OSNOVNA PLAČA'!B210)&gt;0,'OSNOVNA PLAČA'!B210,"")</f>
        <v>A201</v>
      </c>
      <c r="H210" s="423"/>
      <c r="I210" s="423">
        <f ca="1">IF(LEN('12'!B216)&gt;0,'12'!L216,"")</f>
        <v>0</v>
      </c>
      <c r="J210" s="424"/>
    </row>
    <row r="211" spans="7:10" ht="23.25" customHeight="1" x14ac:dyDescent="0.25">
      <c r="G211" s="422" t="str">
        <f>+IF(LEN('OSNOVNA PLAČA'!B211)&gt;0,'OSNOVNA PLAČA'!B211,"")</f>
        <v>A202</v>
      </c>
      <c r="H211" s="423"/>
      <c r="I211" s="423">
        <f ca="1">IF(LEN('12'!B217)&gt;0,'12'!L217,"")</f>
        <v>0</v>
      </c>
      <c r="J211" s="424"/>
    </row>
    <row r="212" spans="7:10" ht="23.25" customHeight="1" x14ac:dyDescent="0.25">
      <c r="G212" s="422" t="str">
        <f>+IF(LEN('OSNOVNA PLAČA'!B212)&gt;0,'OSNOVNA PLAČA'!B212,"")</f>
        <v>A203</v>
      </c>
      <c r="H212" s="423"/>
      <c r="I212" s="423">
        <f ca="1">IF(LEN('12'!B218)&gt;0,'12'!L218,"")</f>
        <v>0</v>
      </c>
      <c r="J212" s="424"/>
    </row>
    <row r="213" spans="7:10" ht="23.25" customHeight="1" x14ac:dyDescent="0.25">
      <c r="G213" s="422" t="str">
        <f>+IF(LEN('OSNOVNA PLAČA'!B213)&gt;0,'OSNOVNA PLAČA'!B213,"")</f>
        <v>A204</v>
      </c>
      <c r="H213" s="423"/>
      <c r="I213" s="423">
        <f ca="1">IF(LEN('12'!B219)&gt;0,'12'!L219,"")</f>
        <v>0</v>
      </c>
      <c r="J213" s="424"/>
    </row>
    <row r="214" spans="7:10" ht="23.25" customHeight="1" x14ac:dyDescent="0.25">
      <c r="G214" s="422" t="str">
        <f>+IF(LEN('OSNOVNA PLAČA'!B214)&gt;0,'OSNOVNA PLAČA'!B214,"")</f>
        <v>A205</v>
      </c>
      <c r="H214" s="423"/>
      <c r="I214" s="423">
        <f ca="1">IF(LEN('12'!B220)&gt;0,'12'!L220,"")</f>
        <v>0</v>
      </c>
      <c r="J214" s="424"/>
    </row>
    <row r="215" spans="7:10" ht="23.25" customHeight="1" x14ac:dyDescent="0.25">
      <c r="G215" s="422" t="str">
        <f>+IF(LEN('OSNOVNA PLAČA'!B215)&gt;0,'OSNOVNA PLAČA'!B215,"")</f>
        <v>A206</v>
      </c>
      <c r="H215" s="423"/>
      <c r="I215" s="423">
        <f ca="1">IF(LEN('12'!B221)&gt;0,'12'!L221,"")</f>
        <v>0</v>
      </c>
      <c r="J215" s="424"/>
    </row>
    <row r="216" spans="7:10" ht="23.25" customHeight="1" x14ac:dyDescent="0.25">
      <c r="G216" s="422" t="str">
        <f>+IF(LEN('OSNOVNA PLAČA'!B216)&gt;0,'OSNOVNA PLAČA'!B216,"")</f>
        <v>A207</v>
      </c>
      <c r="H216" s="423"/>
      <c r="I216" s="423">
        <f ca="1">IF(LEN('12'!B222)&gt;0,'12'!L222,"")</f>
        <v>0</v>
      </c>
      <c r="J216" s="424"/>
    </row>
    <row r="217" spans="7:10" ht="23.25" customHeight="1" x14ac:dyDescent="0.25">
      <c r="G217" s="422" t="str">
        <f>+IF(LEN('OSNOVNA PLAČA'!B217)&gt;0,'OSNOVNA PLAČA'!B217,"")</f>
        <v>A208</v>
      </c>
      <c r="H217" s="423"/>
      <c r="I217" s="423">
        <f ca="1">IF(LEN('12'!B223)&gt;0,'12'!L223,"")</f>
        <v>0</v>
      </c>
      <c r="J217" s="424"/>
    </row>
    <row r="218" spans="7:10" ht="23.25" customHeight="1" x14ac:dyDescent="0.25">
      <c r="G218" s="422" t="str">
        <f>+IF(LEN('OSNOVNA PLAČA'!B218)&gt;0,'OSNOVNA PLAČA'!B218,"")</f>
        <v>A209</v>
      </c>
      <c r="H218" s="423"/>
      <c r="I218" s="423">
        <f ca="1">IF(LEN('12'!B224)&gt;0,'12'!L224,"")</f>
        <v>0</v>
      </c>
      <c r="J218" s="424"/>
    </row>
    <row r="219" spans="7:10" ht="23.25" customHeight="1" x14ac:dyDescent="0.25">
      <c r="G219" s="422" t="str">
        <f>+IF(LEN('OSNOVNA PLAČA'!B219)&gt;0,'OSNOVNA PLAČA'!B219,"")</f>
        <v>A210</v>
      </c>
      <c r="H219" s="423"/>
      <c r="I219" s="423">
        <f ca="1">IF(LEN('12'!B225)&gt;0,'12'!L225,"")</f>
        <v>0</v>
      </c>
      <c r="J219" s="424"/>
    </row>
    <row r="220" spans="7:10" ht="23.25" customHeight="1" x14ac:dyDescent="0.25">
      <c r="G220" s="422" t="str">
        <f>+IF(LEN('OSNOVNA PLAČA'!B220)&gt;0,'OSNOVNA PLAČA'!B220,"")</f>
        <v>A211</v>
      </c>
      <c r="H220" s="423"/>
      <c r="I220" s="423">
        <f ca="1">IF(LEN('12'!B226)&gt;0,'12'!L226,"")</f>
        <v>0</v>
      </c>
      <c r="J220" s="424"/>
    </row>
    <row r="221" spans="7:10" ht="23.25" customHeight="1" x14ac:dyDescent="0.25">
      <c r="G221" s="422" t="str">
        <f>+IF(LEN('OSNOVNA PLAČA'!B221)&gt;0,'OSNOVNA PLAČA'!B221,"")</f>
        <v>A212</v>
      </c>
      <c r="H221" s="423"/>
      <c r="I221" s="423">
        <f ca="1">IF(LEN('12'!B227)&gt;0,'12'!L227,"")</f>
        <v>0</v>
      </c>
      <c r="J221" s="424"/>
    </row>
    <row r="222" spans="7:10" ht="23.25" customHeight="1" x14ac:dyDescent="0.25">
      <c r="G222" s="422" t="str">
        <f>+IF(LEN('OSNOVNA PLAČA'!B222)&gt;0,'OSNOVNA PLAČA'!B222,"")</f>
        <v>A213</v>
      </c>
      <c r="H222" s="423"/>
      <c r="I222" s="423">
        <f ca="1">IF(LEN('12'!B228)&gt;0,'12'!L228,"")</f>
        <v>0</v>
      </c>
      <c r="J222" s="424"/>
    </row>
    <row r="223" spans="7:10" ht="23.25" customHeight="1" x14ac:dyDescent="0.25">
      <c r="G223" s="422" t="str">
        <f>+IF(LEN('OSNOVNA PLAČA'!B223)&gt;0,'OSNOVNA PLAČA'!B223,"")</f>
        <v>A214</v>
      </c>
      <c r="H223" s="423"/>
      <c r="I223" s="423">
        <f ca="1">IF(LEN('12'!B229)&gt;0,'12'!L229,"")</f>
        <v>0</v>
      </c>
      <c r="J223" s="424"/>
    </row>
    <row r="224" spans="7:10" ht="23.25" customHeight="1" x14ac:dyDescent="0.25">
      <c r="G224" s="422" t="str">
        <f>+IF(LEN('OSNOVNA PLAČA'!B224)&gt;0,'OSNOVNA PLAČA'!B224,"")</f>
        <v>A215</v>
      </c>
      <c r="H224" s="423"/>
      <c r="I224" s="423">
        <f ca="1">IF(LEN('12'!B230)&gt;0,'12'!L230,"")</f>
        <v>0</v>
      </c>
      <c r="J224" s="424"/>
    </row>
    <row r="225" spans="7:10" ht="23.25" customHeight="1" x14ac:dyDescent="0.25">
      <c r="G225" s="422" t="str">
        <f>+IF(LEN('OSNOVNA PLAČA'!B225)&gt;0,'OSNOVNA PLAČA'!B225,"")</f>
        <v>A216</v>
      </c>
      <c r="H225" s="423"/>
      <c r="I225" s="423">
        <f ca="1">IF(LEN('12'!B231)&gt;0,'12'!L231,"")</f>
        <v>0</v>
      </c>
      <c r="J225" s="424"/>
    </row>
    <row r="226" spans="7:10" ht="23.25" customHeight="1" x14ac:dyDescent="0.25">
      <c r="G226" s="422" t="str">
        <f>+IF(LEN('OSNOVNA PLAČA'!B226)&gt;0,'OSNOVNA PLAČA'!B226,"")</f>
        <v>A217</v>
      </c>
      <c r="H226" s="423"/>
      <c r="I226" s="423">
        <f ca="1">IF(LEN('12'!B232)&gt;0,'12'!L232,"")</f>
        <v>0</v>
      </c>
      <c r="J226" s="424"/>
    </row>
    <row r="227" spans="7:10" ht="23.25" customHeight="1" x14ac:dyDescent="0.25">
      <c r="G227" s="422" t="str">
        <f>+IF(LEN('OSNOVNA PLAČA'!B227)&gt;0,'OSNOVNA PLAČA'!B227,"")</f>
        <v>A218</v>
      </c>
      <c r="H227" s="423"/>
      <c r="I227" s="423">
        <f ca="1">IF(LEN('12'!B233)&gt;0,'12'!L233,"")</f>
        <v>0</v>
      </c>
      <c r="J227" s="424"/>
    </row>
    <row r="228" spans="7:10" ht="23.25" customHeight="1" x14ac:dyDescent="0.25">
      <c r="G228" s="422" t="str">
        <f>+IF(LEN('OSNOVNA PLAČA'!B228)&gt;0,'OSNOVNA PLAČA'!B228,"")</f>
        <v>A219</v>
      </c>
      <c r="H228" s="423"/>
      <c r="I228" s="423">
        <f ca="1">IF(LEN('12'!B234)&gt;0,'12'!L234,"")</f>
        <v>0</v>
      </c>
      <c r="J228" s="424"/>
    </row>
    <row r="229" spans="7:10" ht="23.25" customHeight="1" x14ac:dyDescent="0.25">
      <c r="G229" s="422" t="str">
        <f>+IF(LEN('OSNOVNA PLAČA'!B229)&gt;0,'OSNOVNA PLAČA'!B229,"")</f>
        <v>A220</v>
      </c>
      <c r="H229" s="423"/>
      <c r="I229" s="423">
        <f ca="1">IF(LEN('12'!B235)&gt;0,'12'!L235,"")</f>
        <v>0</v>
      </c>
      <c r="J229" s="424"/>
    </row>
    <row r="230" spans="7:10" ht="23.25" customHeight="1" x14ac:dyDescent="0.25">
      <c r="G230" s="422" t="str">
        <f>+IF(LEN('OSNOVNA PLAČA'!B230)&gt;0,'OSNOVNA PLAČA'!B230,"")</f>
        <v>A221</v>
      </c>
      <c r="H230" s="423"/>
      <c r="I230" s="423">
        <f ca="1">IF(LEN('12'!B236)&gt;0,'12'!L236,"")</f>
        <v>0</v>
      </c>
      <c r="J230" s="424"/>
    </row>
    <row r="231" spans="7:10" ht="23.25" customHeight="1" x14ac:dyDescent="0.25">
      <c r="G231" s="422" t="str">
        <f>+IF(LEN('OSNOVNA PLAČA'!B231)&gt;0,'OSNOVNA PLAČA'!B231,"")</f>
        <v>A222</v>
      </c>
      <c r="H231" s="423"/>
      <c r="I231" s="423">
        <f ca="1">IF(LEN('12'!B237)&gt;0,'12'!L237,"")</f>
        <v>0</v>
      </c>
      <c r="J231" s="424"/>
    </row>
    <row r="232" spans="7:10" ht="23.25" customHeight="1" x14ac:dyDescent="0.25">
      <c r="G232" s="422" t="str">
        <f>+IF(LEN('OSNOVNA PLAČA'!B232)&gt;0,'OSNOVNA PLAČA'!B232,"")</f>
        <v>A223</v>
      </c>
      <c r="H232" s="423"/>
      <c r="I232" s="423">
        <f ca="1">IF(LEN('12'!B238)&gt;0,'12'!L238,"")</f>
        <v>0</v>
      </c>
      <c r="J232" s="424"/>
    </row>
    <row r="233" spans="7:10" ht="23.25" customHeight="1" x14ac:dyDescent="0.25">
      <c r="G233" s="422" t="str">
        <f>+IF(LEN('OSNOVNA PLAČA'!B233)&gt;0,'OSNOVNA PLAČA'!B233,"")</f>
        <v>A224</v>
      </c>
      <c r="H233" s="423"/>
      <c r="I233" s="423">
        <f ca="1">IF(LEN('12'!B239)&gt;0,'12'!L239,"")</f>
        <v>0</v>
      </c>
      <c r="J233" s="424"/>
    </row>
    <row r="234" spans="7:10" ht="23.25" customHeight="1" x14ac:dyDescent="0.25">
      <c r="G234" s="422" t="str">
        <f>+IF(LEN('OSNOVNA PLAČA'!B234)&gt;0,'OSNOVNA PLAČA'!B234,"")</f>
        <v>A225</v>
      </c>
      <c r="H234" s="423"/>
      <c r="I234" s="423">
        <f ca="1">IF(LEN('12'!B240)&gt;0,'12'!L240,"")</f>
        <v>0</v>
      </c>
      <c r="J234" s="424"/>
    </row>
    <row r="235" spans="7:10" ht="23.25" customHeight="1" x14ac:dyDescent="0.25">
      <c r="G235" s="422" t="str">
        <f>+IF(LEN('OSNOVNA PLAČA'!B235)&gt;0,'OSNOVNA PLAČA'!B235,"")</f>
        <v>A226</v>
      </c>
      <c r="H235" s="423"/>
      <c r="I235" s="423">
        <f ca="1">IF(LEN('12'!B241)&gt;0,'12'!L241,"")</f>
        <v>0</v>
      </c>
      <c r="J235" s="424"/>
    </row>
    <row r="236" spans="7:10" ht="23.25" customHeight="1" x14ac:dyDescent="0.25">
      <c r="G236" s="422" t="str">
        <f>+IF(LEN('OSNOVNA PLAČA'!B236)&gt;0,'OSNOVNA PLAČA'!B236,"")</f>
        <v>A227</v>
      </c>
      <c r="H236" s="423"/>
      <c r="I236" s="423">
        <f ca="1">IF(LEN('12'!B242)&gt;0,'12'!L242,"")</f>
        <v>0</v>
      </c>
      <c r="J236" s="424"/>
    </row>
    <row r="237" spans="7:10" ht="23.25" customHeight="1" x14ac:dyDescent="0.25">
      <c r="G237" s="422" t="str">
        <f>+IF(LEN('OSNOVNA PLAČA'!B237)&gt;0,'OSNOVNA PLAČA'!B237,"")</f>
        <v>A228</v>
      </c>
      <c r="H237" s="423"/>
      <c r="I237" s="423">
        <f ca="1">IF(LEN('12'!B243)&gt;0,'12'!L243,"")</f>
        <v>0</v>
      </c>
      <c r="J237" s="424"/>
    </row>
    <row r="238" spans="7:10" ht="23.25" customHeight="1" x14ac:dyDescent="0.25">
      <c r="G238" s="422" t="str">
        <f>+IF(LEN('OSNOVNA PLAČA'!B238)&gt;0,'OSNOVNA PLAČA'!B238,"")</f>
        <v>A229</v>
      </c>
      <c r="H238" s="423"/>
      <c r="I238" s="423">
        <f ca="1">IF(LEN('12'!B244)&gt;0,'12'!L244,"")</f>
        <v>0</v>
      </c>
      <c r="J238" s="424"/>
    </row>
    <row r="239" spans="7:10" ht="23.25" customHeight="1" x14ac:dyDescent="0.25">
      <c r="G239" s="422" t="str">
        <f>+IF(LEN('OSNOVNA PLAČA'!B239)&gt;0,'OSNOVNA PLAČA'!B239,"")</f>
        <v>A230</v>
      </c>
      <c r="H239" s="423"/>
      <c r="I239" s="423">
        <f ca="1">IF(LEN('12'!B245)&gt;0,'12'!L245,"")</f>
        <v>0</v>
      </c>
      <c r="J239" s="424"/>
    </row>
    <row r="240" spans="7:10" ht="23.25" customHeight="1" x14ac:dyDescent="0.25">
      <c r="G240" s="422" t="str">
        <f>+IF(LEN('OSNOVNA PLAČA'!B240)&gt;0,'OSNOVNA PLAČA'!B240,"")</f>
        <v>A231</v>
      </c>
      <c r="H240" s="423"/>
      <c r="I240" s="423">
        <f ca="1">IF(LEN('12'!B246)&gt;0,'12'!L246,"")</f>
        <v>0</v>
      </c>
      <c r="J240" s="424"/>
    </row>
    <row r="241" spans="7:10" ht="23.25" customHeight="1" x14ac:dyDescent="0.25">
      <c r="G241" s="422" t="str">
        <f>+IF(LEN('OSNOVNA PLAČA'!B241)&gt;0,'OSNOVNA PLAČA'!B241,"")</f>
        <v>A232</v>
      </c>
      <c r="H241" s="423"/>
      <c r="I241" s="423">
        <f ca="1">IF(LEN('12'!B247)&gt;0,'12'!L247,"")</f>
        <v>0</v>
      </c>
      <c r="J241" s="424"/>
    </row>
    <row r="242" spans="7:10" ht="23.25" customHeight="1" x14ac:dyDescent="0.25">
      <c r="G242" s="422" t="str">
        <f>+IF(LEN('OSNOVNA PLAČA'!B242)&gt;0,'OSNOVNA PLAČA'!B242,"")</f>
        <v>A233</v>
      </c>
      <c r="H242" s="423"/>
      <c r="I242" s="423">
        <f ca="1">IF(LEN('12'!B248)&gt;0,'12'!L248,"")</f>
        <v>0</v>
      </c>
      <c r="J242" s="424"/>
    </row>
    <row r="243" spans="7:10" ht="23.25" customHeight="1" x14ac:dyDescent="0.25">
      <c r="G243" s="422" t="str">
        <f>+IF(LEN('OSNOVNA PLAČA'!B243)&gt;0,'OSNOVNA PLAČA'!B243,"")</f>
        <v>A234</v>
      </c>
      <c r="H243" s="423"/>
      <c r="I243" s="423">
        <f ca="1">IF(LEN('12'!B249)&gt;0,'12'!L249,"")</f>
        <v>0</v>
      </c>
      <c r="J243" s="424"/>
    </row>
    <row r="244" spans="7:10" ht="23.25" customHeight="1" x14ac:dyDescent="0.25">
      <c r="G244" s="422" t="str">
        <f>+IF(LEN('OSNOVNA PLAČA'!B244)&gt;0,'OSNOVNA PLAČA'!B244,"")</f>
        <v>A235</v>
      </c>
      <c r="H244" s="423"/>
      <c r="I244" s="423">
        <f ca="1">IF(LEN('12'!B250)&gt;0,'12'!L250,"")</f>
        <v>0</v>
      </c>
      <c r="J244" s="424"/>
    </row>
    <row r="245" spans="7:10" ht="23.25" customHeight="1" x14ac:dyDescent="0.25">
      <c r="G245" s="422" t="str">
        <f>+IF(LEN('OSNOVNA PLAČA'!B245)&gt;0,'OSNOVNA PLAČA'!B245,"")</f>
        <v>A236</v>
      </c>
      <c r="H245" s="423"/>
      <c r="I245" s="423">
        <f ca="1">IF(LEN('12'!B251)&gt;0,'12'!L251,"")</f>
        <v>0</v>
      </c>
      <c r="J245" s="424"/>
    </row>
    <row r="246" spans="7:10" ht="23.25" customHeight="1" x14ac:dyDescent="0.25">
      <c r="G246" s="422" t="str">
        <f>+IF(LEN('OSNOVNA PLAČA'!B246)&gt;0,'OSNOVNA PLAČA'!B246,"")</f>
        <v>A237</v>
      </c>
      <c r="H246" s="423"/>
      <c r="I246" s="423">
        <f ca="1">IF(LEN('12'!B252)&gt;0,'12'!L252,"")</f>
        <v>0</v>
      </c>
      <c r="J246" s="424"/>
    </row>
    <row r="247" spans="7:10" ht="23.25" customHeight="1" x14ac:dyDescent="0.25">
      <c r="G247" s="422" t="str">
        <f>+IF(LEN('OSNOVNA PLAČA'!B247)&gt;0,'OSNOVNA PLAČA'!B247,"")</f>
        <v>A238</v>
      </c>
      <c r="H247" s="423"/>
      <c r="I247" s="423">
        <f ca="1">IF(LEN('12'!B253)&gt;0,'12'!L253,"")</f>
        <v>0</v>
      </c>
      <c r="J247" s="424"/>
    </row>
    <row r="248" spans="7:10" ht="23.25" customHeight="1" x14ac:dyDescent="0.25">
      <c r="G248" s="422" t="str">
        <f>+IF(LEN('OSNOVNA PLAČA'!B248)&gt;0,'OSNOVNA PLAČA'!B248,"")</f>
        <v>A239</v>
      </c>
      <c r="H248" s="423"/>
      <c r="I248" s="423">
        <f ca="1">IF(LEN('12'!B254)&gt;0,'12'!L254,"")</f>
        <v>0</v>
      </c>
      <c r="J248" s="424"/>
    </row>
    <row r="249" spans="7:10" ht="23.25" customHeight="1" x14ac:dyDescent="0.25">
      <c r="G249" s="422" t="str">
        <f>+IF(LEN('OSNOVNA PLAČA'!B249)&gt;0,'OSNOVNA PLAČA'!B249,"")</f>
        <v>A240</v>
      </c>
      <c r="H249" s="423"/>
      <c r="I249" s="423">
        <f ca="1">IF(LEN('12'!B255)&gt;0,'12'!L255,"")</f>
        <v>0</v>
      </c>
      <c r="J249" s="424"/>
    </row>
    <row r="250" spans="7:10" ht="23.25" customHeight="1" x14ac:dyDescent="0.25">
      <c r="G250" s="422" t="str">
        <f>+IF(LEN('OSNOVNA PLAČA'!B250)&gt;0,'OSNOVNA PLAČA'!B250,"")</f>
        <v>A241</v>
      </c>
      <c r="H250" s="423"/>
      <c r="I250" s="423">
        <f ca="1">IF(LEN('12'!B256)&gt;0,'12'!L256,"")</f>
        <v>0</v>
      </c>
      <c r="J250" s="424"/>
    </row>
    <row r="251" spans="7:10" ht="23.25" customHeight="1" x14ac:dyDescent="0.25">
      <c r="G251" s="422" t="str">
        <f>+IF(LEN('OSNOVNA PLAČA'!B251)&gt;0,'OSNOVNA PLAČA'!B251,"")</f>
        <v>A242</v>
      </c>
      <c r="H251" s="423"/>
      <c r="I251" s="423">
        <f ca="1">IF(LEN('12'!B257)&gt;0,'12'!L257,"")</f>
        <v>0</v>
      </c>
      <c r="J251" s="424"/>
    </row>
    <row r="252" spans="7:10" ht="23.25" customHeight="1" x14ac:dyDescent="0.25">
      <c r="G252" s="422" t="str">
        <f>+IF(LEN('OSNOVNA PLAČA'!B252)&gt;0,'OSNOVNA PLAČA'!B252,"")</f>
        <v>A243</v>
      </c>
      <c r="H252" s="423"/>
      <c r="I252" s="423">
        <f ca="1">IF(LEN('12'!B258)&gt;0,'12'!L258,"")</f>
        <v>0</v>
      </c>
      <c r="J252" s="424"/>
    </row>
    <row r="253" spans="7:10" ht="23.25" customHeight="1" x14ac:dyDescent="0.25">
      <c r="G253" s="422" t="str">
        <f>+IF(LEN('OSNOVNA PLAČA'!B253)&gt;0,'OSNOVNA PLAČA'!B253,"")</f>
        <v>A244</v>
      </c>
      <c r="H253" s="423"/>
      <c r="I253" s="423">
        <f ca="1">IF(LEN('12'!B259)&gt;0,'12'!L259,"")</f>
        <v>0</v>
      </c>
      <c r="J253" s="424"/>
    </row>
    <row r="254" spans="7:10" ht="23.25" customHeight="1" x14ac:dyDescent="0.25">
      <c r="G254" s="422" t="str">
        <f>+IF(LEN('OSNOVNA PLAČA'!B254)&gt;0,'OSNOVNA PLAČA'!B254,"")</f>
        <v>A245</v>
      </c>
      <c r="H254" s="423"/>
      <c r="I254" s="423">
        <f ca="1">IF(LEN('12'!B260)&gt;0,'12'!L260,"")</f>
        <v>0</v>
      </c>
      <c r="J254" s="424"/>
    </row>
    <row r="255" spans="7:10" ht="23.25" customHeight="1" x14ac:dyDescent="0.25">
      <c r="G255" s="422" t="str">
        <f>+IF(LEN('OSNOVNA PLAČA'!B255)&gt;0,'OSNOVNA PLAČA'!B255,"")</f>
        <v>A246</v>
      </c>
      <c r="H255" s="423"/>
      <c r="I255" s="423">
        <f ca="1">IF(LEN('12'!B261)&gt;0,'12'!L261,"")</f>
        <v>0</v>
      </c>
      <c r="J255" s="424"/>
    </row>
    <row r="256" spans="7:10" ht="23.25" customHeight="1" x14ac:dyDescent="0.25">
      <c r="G256" s="422" t="str">
        <f>+IF(LEN('OSNOVNA PLAČA'!B256)&gt;0,'OSNOVNA PLAČA'!B256,"")</f>
        <v>A247</v>
      </c>
      <c r="H256" s="423"/>
      <c r="I256" s="423">
        <f ca="1">IF(LEN('12'!B262)&gt;0,'12'!L262,"")</f>
        <v>0</v>
      </c>
      <c r="J256" s="424"/>
    </row>
    <row r="257" spans="7:10" ht="23.25" customHeight="1" x14ac:dyDescent="0.25">
      <c r="G257" s="422" t="str">
        <f>+IF(LEN('OSNOVNA PLAČA'!B257)&gt;0,'OSNOVNA PLAČA'!B257,"")</f>
        <v>A248</v>
      </c>
      <c r="H257" s="423"/>
      <c r="I257" s="423">
        <f ca="1">IF(LEN('12'!B263)&gt;0,'12'!L263,"")</f>
        <v>0</v>
      </c>
      <c r="J257" s="424"/>
    </row>
    <row r="258" spans="7:10" ht="23.25" customHeight="1" x14ac:dyDescent="0.25">
      <c r="G258" s="422" t="str">
        <f>+IF(LEN('OSNOVNA PLAČA'!B258)&gt;0,'OSNOVNA PLAČA'!B258,"")</f>
        <v>A249</v>
      </c>
      <c r="H258" s="423"/>
      <c r="I258" s="423">
        <f ca="1">IF(LEN('12'!B264)&gt;0,'12'!L264,"")</f>
        <v>0</v>
      </c>
      <c r="J258" s="424"/>
    </row>
    <row r="259" spans="7:10" ht="23.25" customHeight="1" thickBot="1" x14ac:dyDescent="0.3">
      <c r="G259" s="431" t="str">
        <f>+IF(LEN('OSNOVNA PLAČA'!B259)&gt;0,'OSNOVNA PLAČA'!B259,"")</f>
        <v>A250</v>
      </c>
      <c r="H259" s="432"/>
      <c r="I259" s="432">
        <f ca="1">IF(LEN('12'!B265)&gt;0,'12'!L265,"")</f>
        <v>0</v>
      </c>
      <c r="J259" s="433"/>
    </row>
  </sheetData>
  <mergeCells count="502">
    <mergeCell ref="G258:H258"/>
    <mergeCell ref="I258:J258"/>
    <mergeCell ref="G259:H259"/>
    <mergeCell ref="I259:J259"/>
    <mergeCell ref="G255:H255"/>
    <mergeCell ref="I255:J255"/>
    <mergeCell ref="G256:H256"/>
    <mergeCell ref="I256:J256"/>
    <mergeCell ref="G257:H257"/>
    <mergeCell ref="I257:J257"/>
    <mergeCell ref="G252:H252"/>
    <mergeCell ref="I252:J252"/>
    <mergeCell ref="G253:H253"/>
    <mergeCell ref="I253:J253"/>
    <mergeCell ref="G254:H254"/>
    <mergeCell ref="I254:J254"/>
    <mergeCell ref="G249:H249"/>
    <mergeCell ref="I249:J249"/>
    <mergeCell ref="G250:H250"/>
    <mergeCell ref="I250:J250"/>
    <mergeCell ref="G251:H251"/>
    <mergeCell ref="I251:J251"/>
    <mergeCell ref="G246:H246"/>
    <mergeCell ref="I246:J246"/>
    <mergeCell ref="G247:H247"/>
    <mergeCell ref="I247:J247"/>
    <mergeCell ref="G248:H248"/>
    <mergeCell ref="I248:J248"/>
    <mergeCell ref="G243:H243"/>
    <mergeCell ref="I243:J243"/>
    <mergeCell ref="G244:H244"/>
    <mergeCell ref="I244:J244"/>
    <mergeCell ref="G245:H245"/>
    <mergeCell ref="I245:J245"/>
    <mergeCell ref="G240:H240"/>
    <mergeCell ref="I240:J240"/>
    <mergeCell ref="G241:H241"/>
    <mergeCell ref="I241:J241"/>
    <mergeCell ref="G242:H242"/>
    <mergeCell ref="I242:J242"/>
    <mergeCell ref="G237:H237"/>
    <mergeCell ref="I237:J237"/>
    <mergeCell ref="G238:H238"/>
    <mergeCell ref="I238:J238"/>
    <mergeCell ref="G239:H239"/>
    <mergeCell ref="I239:J239"/>
    <mergeCell ref="G234:H234"/>
    <mergeCell ref="I234:J234"/>
    <mergeCell ref="G235:H235"/>
    <mergeCell ref="I235:J235"/>
    <mergeCell ref="G236:H236"/>
    <mergeCell ref="I236:J236"/>
    <mergeCell ref="G231:H231"/>
    <mergeCell ref="I231:J231"/>
    <mergeCell ref="G232:H232"/>
    <mergeCell ref="I232:J232"/>
    <mergeCell ref="G233:H233"/>
    <mergeCell ref="I233:J233"/>
    <mergeCell ref="G228:H228"/>
    <mergeCell ref="I228:J228"/>
    <mergeCell ref="G229:H229"/>
    <mergeCell ref="I229:J229"/>
    <mergeCell ref="G230:H230"/>
    <mergeCell ref="I230:J230"/>
    <mergeCell ref="G225:H225"/>
    <mergeCell ref="I225:J225"/>
    <mergeCell ref="G226:H226"/>
    <mergeCell ref="I226:J226"/>
    <mergeCell ref="G227:H227"/>
    <mergeCell ref="I227:J227"/>
    <mergeCell ref="G222:H222"/>
    <mergeCell ref="I222:J222"/>
    <mergeCell ref="G223:H223"/>
    <mergeCell ref="I223:J223"/>
    <mergeCell ref="G224:H224"/>
    <mergeCell ref="I224:J224"/>
    <mergeCell ref="G219:H219"/>
    <mergeCell ref="I219:J219"/>
    <mergeCell ref="G220:H220"/>
    <mergeCell ref="I220:J220"/>
    <mergeCell ref="G221:H221"/>
    <mergeCell ref="I221:J221"/>
    <mergeCell ref="G216:H216"/>
    <mergeCell ref="I216:J216"/>
    <mergeCell ref="G217:H217"/>
    <mergeCell ref="I217:J217"/>
    <mergeCell ref="G218:H218"/>
    <mergeCell ref="I218:J218"/>
    <mergeCell ref="G213:H213"/>
    <mergeCell ref="I213:J213"/>
    <mergeCell ref="G214:H214"/>
    <mergeCell ref="I214:J214"/>
    <mergeCell ref="G215:H215"/>
    <mergeCell ref="I215:J215"/>
    <mergeCell ref="G210:H210"/>
    <mergeCell ref="I210:J210"/>
    <mergeCell ref="G211:H211"/>
    <mergeCell ref="I211:J211"/>
    <mergeCell ref="G212:H212"/>
    <mergeCell ref="I212:J212"/>
    <mergeCell ref="G207:H207"/>
    <mergeCell ref="I207:J207"/>
    <mergeCell ref="G208:H208"/>
    <mergeCell ref="I208:J208"/>
    <mergeCell ref="G209:H209"/>
    <mergeCell ref="I209:J209"/>
    <mergeCell ref="G204:H204"/>
    <mergeCell ref="I204:J204"/>
    <mergeCell ref="G205:H205"/>
    <mergeCell ref="I205:J205"/>
    <mergeCell ref="G206:H206"/>
    <mergeCell ref="I206:J206"/>
    <mergeCell ref="G201:H201"/>
    <mergeCell ref="I201:J201"/>
    <mergeCell ref="G202:H202"/>
    <mergeCell ref="I202:J202"/>
    <mergeCell ref="G203:H203"/>
    <mergeCell ref="I203:J203"/>
    <mergeCell ref="G198:H198"/>
    <mergeCell ref="I198:J198"/>
    <mergeCell ref="G199:H199"/>
    <mergeCell ref="I199:J199"/>
    <mergeCell ref="G200:H200"/>
    <mergeCell ref="I200:J200"/>
    <mergeCell ref="G195:H195"/>
    <mergeCell ref="I195:J195"/>
    <mergeCell ref="G196:H196"/>
    <mergeCell ref="I196:J196"/>
    <mergeCell ref="G197:H197"/>
    <mergeCell ref="I197:J197"/>
    <mergeCell ref="G192:H192"/>
    <mergeCell ref="I192:J192"/>
    <mergeCell ref="G193:H193"/>
    <mergeCell ref="I193:J193"/>
    <mergeCell ref="G194:H194"/>
    <mergeCell ref="I194:J194"/>
    <mergeCell ref="G189:H189"/>
    <mergeCell ref="I189:J189"/>
    <mergeCell ref="G190:H190"/>
    <mergeCell ref="I190:J190"/>
    <mergeCell ref="G191:H191"/>
    <mergeCell ref="I191:J191"/>
    <mergeCell ref="G186:H186"/>
    <mergeCell ref="I186:J186"/>
    <mergeCell ref="G187:H187"/>
    <mergeCell ref="I187:J187"/>
    <mergeCell ref="G188:H188"/>
    <mergeCell ref="I188:J188"/>
    <mergeCell ref="G183:H183"/>
    <mergeCell ref="I183:J183"/>
    <mergeCell ref="G184:H184"/>
    <mergeCell ref="I184:J184"/>
    <mergeCell ref="G185:H185"/>
    <mergeCell ref="I185:J185"/>
    <mergeCell ref="G180:H180"/>
    <mergeCell ref="I180:J180"/>
    <mergeCell ref="G181:H181"/>
    <mergeCell ref="I181:J181"/>
    <mergeCell ref="G182:H182"/>
    <mergeCell ref="I182:J182"/>
    <mergeCell ref="G177:H177"/>
    <mergeCell ref="I177:J177"/>
    <mergeCell ref="G178:H178"/>
    <mergeCell ref="I178:J178"/>
    <mergeCell ref="G179:H179"/>
    <mergeCell ref="I179:J179"/>
    <mergeCell ref="G174:H174"/>
    <mergeCell ref="I174:J174"/>
    <mergeCell ref="G175:H175"/>
    <mergeCell ref="I175:J175"/>
    <mergeCell ref="G176:H176"/>
    <mergeCell ref="I176:J176"/>
    <mergeCell ref="G171:H171"/>
    <mergeCell ref="I171:J171"/>
    <mergeCell ref="G172:H172"/>
    <mergeCell ref="I172:J172"/>
    <mergeCell ref="G173:H173"/>
    <mergeCell ref="I173:J173"/>
    <mergeCell ref="G168:H168"/>
    <mergeCell ref="I168:J168"/>
    <mergeCell ref="G169:H169"/>
    <mergeCell ref="I169:J169"/>
    <mergeCell ref="G170:H170"/>
    <mergeCell ref="I170:J170"/>
    <mergeCell ref="G165:H165"/>
    <mergeCell ref="I165:J165"/>
    <mergeCell ref="G166:H166"/>
    <mergeCell ref="I166:J166"/>
    <mergeCell ref="G167:H167"/>
    <mergeCell ref="I167:J167"/>
    <mergeCell ref="G162:H162"/>
    <mergeCell ref="I162:J162"/>
    <mergeCell ref="G163:H163"/>
    <mergeCell ref="I163:J163"/>
    <mergeCell ref="G164:H164"/>
    <mergeCell ref="I164:J164"/>
    <mergeCell ref="G159:H159"/>
    <mergeCell ref="I159:J159"/>
    <mergeCell ref="G160:H160"/>
    <mergeCell ref="I160:J160"/>
    <mergeCell ref="G161:H161"/>
    <mergeCell ref="I161:J161"/>
    <mergeCell ref="G156:H156"/>
    <mergeCell ref="I156:J156"/>
    <mergeCell ref="G157:H157"/>
    <mergeCell ref="I157:J157"/>
    <mergeCell ref="G158:H158"/>
    <mergeCell ref="I158:J158"/>
    <mergeCell ref="G153:H153"/>
    <mergeCell ref="I153:J153"/>
    <mergeCell ref="G154:H154"/>
    <mergeCell ref="I154:J154"/>
    <mergeCell ref="G155:H155"/>
    <mergeCell ref="I155:J155"/>
    <mergeCell ref="G150:H150"/>
    <mergeCell ref="I150:J150"/>
    <mergeCell ref="G151:H151"/>
    <mergeCell ref="I151:J151"/>
    <mergeCell ref="G152:H152"/>
    <mergeCell ref="I152:J152"/>
    <mergeCell ref="G147:H147"/>
    <mergeCell ref="I147:J147"/>
    <mergeCell ref="G148:H148"/>
    <mergeCell ref="I148:J148"/>
    <mergeCell ref="G149:H149"/>
    <mergeCell ref="I149:J149"/>
    <mergeCell ref="G144:H144"/>
    <mergeCell ref="I144:J144"/>
    <mergeCell ref="G145:H145"/>
    <mergeCell ref="I145:J145"/>
    <mergeCell ref="G146:H146"/>
    <mergeCell ref="I146:J146"/>
    <mergeCell ref="G141:H141"/>
    <mergeCell ref="I141:J141"/>
    <mergeCell ref="G142:H142"/>
    <mergeCell ref="I142:J142"/>
    <mergeCell ref="G143:H143"/>
    <mergeCell ref="I143:J143"/>
    <mergeCell ref="G138:H138"/>
    <mergeCell ref="I138:J138"/>
    <mergeCell ref="G139:H139"/>
    <mergeCell ref="I139:J139"/>
    <mergeCell ref="G140:H140"/>
    <mergeCell ref="I140:J140"/>
    <mergeCell ref="G135:H135"/>
    <mergeCell ref="I135:J135"/>
    <mergeCell ref="G136:H136"/>
    <mergeCell ref="I136:J136"/>
    <mergeCell ref="G137:H137"/>
    <mergeCell ref="I137:J137"/>
    <mergeCell ref="G132:H132"/>
    <mergeCell ref="I132:J132"/>
    <mergeCell ref="G133:H133"/>
    <mergeCell ref="I133:J133"/>
    <mergeCell ref="G134:H134"/>
    <mergeCell ref="I134:J134"/>
    <mergeCell ref="G129:H129"/>
    <mergeCell ref="I129:J129"/>
    <mergeCell ref="G130:H130"/>
    <mergeCell ref="I130:J130"/>
    <mergeCell ref="G131:H131"/>
    <mergeCell ref="I131:J131"/>
    <mergeCell ref="G126:H126"/>
    <mergeCell ref="I126:J126"/>
    <mergeCell ref="G127:H127"/>
    <mergeCell ref="I127:J127"/>
    <mergeCell ref="G128:H128"/>
    <mergeCell ref="I128:J128"/>
    <mergeCell ref="G123:H123"/>
    <mergeCell ref="I123:J123"/>
    <mergeCell ref="G124:H124"/>
    <mergeCell ref="I124:J124"/>
    <mergeCell ref="G125:H125"/>
    <mergeCell ref="I125:J125"/>
    <mergeCell ref="G120:H120"/>
    <mergeCell ref="I120:J120"/>
    <mergeCell ref="G121:H121"/>
    <mergeCell ref="I121:J121"/>
    <mergeCell ref="G122:H122"/>
    <mergeCell ref="I122:J122"/>
    <mergeCell ref="G117:H117"/>
    <mergeCell ref="I117:J117"/>
    <mergeCell ref="G118:H118"/>
    <mergeCell ref="I118:J118"/>
    <mergeCell ref="G119:H119"/>
    <mergeCell ref="I119:J119"/>
    <mergeCell ref="G114:H114"/>
    <mergeCell ref="I114:J114"/>
    <mergeCell ref="G115:H115"/>
    <mergeCell ref="I115:J115"/>
    <mergeCell ref="G116:H116"/>
    <mergeCell ref="I116:J116"/>
    <mergeCell ref="G111:H111"/>
    <mergeCell ref="I111:J111"/>
    <mergeCell ref="G112:H112"/>
    <mergeCell ref="I112:J112"/>
    <mergeCell ref="G113:H113"/>
    <mergeCell ref="I113:J113"/>
    <mergeCell ref="G108:H108"/>
    <mergeCell ref="I108:J108"/>
    <mergeCell ref="G109:H109"/>
    <mergeCell ref="I109:J109"/>
    <mergeCell ref="G110:H110"/>
    <mergeCell ref="I110:J110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  <mergeCell ref="G99:H99"/>
    <mergeCell ref="I99:J99"/>
    <mergeCell ref="G100:H100"/>
    <mergeCell ref="I100:J100"/>
    <mergeCell ref="G101:H101"/>
    <mergeCell ref="I101:J101"/>
    <mergeCell ref="G96:H96"/>
    <mergeCell ref="I96:J96"/>
    <mergeCell ref="G97:H97"/>
    <mergeCell ref="I97:J97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81:H81"/>
    <mergeCell ref="I81:J81"/>
    <mergeCell ref="G82:H82"/>
    <mergeCell ref="I82:J82"/>
    <mergeCell ref="G83:H83"/>
    <mergeCell ref="I83:J83"/>
    <mergeCell ref="G78:H78"/>
    <mergeCell ref="I78:J78"/>
    <mergeCell ref="G79:H79"/>
    <mergeCell ref="I79:J79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63:H63"/>
    <mergeCell ref="I63:J63"/>
    <mergeCell ref="G64:H64"/>
    <mergeCell ref="I64:J64"/>
    <mergeCell ref="G65:H65"/>
    <mergeCell ref="I65:J65"/>
    <mergeCell ref="G60:H60"/>
    <mergeCell ref="I60:J60"/>
    <mergeCell ref="G61:H61"/>
    <mergeCell ref="I61:J61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45:H45"/>
    <mergeCell ref="I45:J45"/>
    <mergeCell ref="G46:H46"/>
    <mergeCell ref="I46:J46"/>
    <mergeCell ref="G47:H47"/>
    <mergeCell ref="I47:J47"/>
    <mergeCell ref="G42:H42"/>
    <mergeCell ref="I42:J42"/>
    <mergeCell ref="G43:H43"/>
    <mergeCell ref="I43:J43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27:H27"/>
    <mergeCell ref="I27:J27"/>
    <mergeCell ref="G28:H28"/>
    <mergeCell ref="I28:J28"/>
    <mergeCell ref="G29:H29"/>
    <mergeCell ref="I29:J29"/>
    <mergeCell ref="G24:H24"/>
    <mergeCell ref="I24:J24"/>
    <mergeCell ref="G25:H25"/>
    <mergeCell ref="I25:J25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9:H9"/>
    <mergeCell ref="I9:J9"/>
    <mergeCell ref="G10:H10"/>
    <mergeCell ref="I10:J10"/>
    <mergeCell ref="G11:H11"/>
    <mergeCell ref="I11:J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22"/>
  <dimension ref="A1:BA276"/>
  <sheetViews>
    <sheetView showGridLines="0" showRowColHeaders="0" zoomScaleNormal="100" workbookViewId="0">
      <selection activeCell="F267" sqref="F267"/>
    </sheetView>
  </sheetViews>
  <sheetFormatPr defaultColWidth="9.109375" defaultRowHeight="13.2" x14ac:dyDescent="0.25"/>
  <cols>
    <col min="1" max="1" width="8.88671875" style="6" customWidth="1"/>
    <col min="2" max="2" width="6.5546875" style="6" customWidth="1"/>
    <col min="3" max="3" width="35.88671875" style="6" customWidth="1"/>
    <col min="4" max="5" width="7" style="6" customWidth="1"/>
    <col min="6" max="6" width="12.44140625" style="8" customWidth="1"/>
    <col min="7" max="11" width="5.44140625" style="6" customWidth="1"/>
    <col min="12" max="12" width="13.44140625" style="6" customWidth="1"/>
    <col min="13" max="18" width="13.44140625" style="8" customWidth="1"/>
    <col min="19" max="19" width="0.33203125" style="8" customWidth="1"/>
    <col min="20" max="22" width="9.44140625" style="6" customWidth="1"/>
    <col min="23" max="23" width="10.88671875" style="6" customWidth="1"/>
    <col min="24" max="27" width="9.109375" style="6"/>
    <col min="28" max="28" width="9.33203125" style="90" hidden="1" customWidth="1"/>
    <col min="29" max="29" width="21.5546875" style="6" hidden="1" customWidth="1"/>
    <col min="30" max="30" width="12.88671875" style="6" hidden="1" customWidth="1"/>
    <col min="31" max="32" width="12.6640625" style="6" hidden="1" customWidth="1"/>
    <col min="33" max="33" width="13.44140625" style="84" hidden="1" customWidth="1"/>
    <col min="34" max="34" width="13.44140625" style="6" hidden="1" customWidth="1"/>
    <col min="35" max="38" width="13.6640625" style="6" hidden="1" customWidth="1"/>
    <col min="39" max="39" width="9.109375" style="6" hidden="1" customWidth="1"/>
    <col min="40" max="40" width="19.6640625" style="6" hidden="1" customWidth="1"/>
    <col min="41" max="41" width="25.33203125" style="6" hidden="1" customWidth="1"/>
    <col min="42" max="42" width="9.109375" style="6" hidden="1" customWidth="1"/>
    <col min="43" max="43" width="18.88671875" style="6" hidden="1" customWidth="1"/>
    <col min="44" max="44" width="9.88671875" style="6" hidden="1" customWidth="1"/>
    <col min="45" max="45" width="17.5546875" style="6" hidden="1" customWidth="1"/>
    <col min="46" max="46" width="11.6640625" style="6" hidden="1" customWidth="1"/>
    <col min="47" max="47" width="16" style="6" hidden="1" customWidth="1"/>
    <col min="48" max="53" width="9.109375" style="6" hidden="1" customWidth="1"/>
    <col min="54" max="16384" width="9.109375" style="6"/>
  </cols>
  <sheetData>
    <row r="1" spans="1:53" ht="15.6" x14ac:dyDescent="0.25">
      <c r="A1" s="33"/>
      <c r="B1" s="7" t="s">
        <v>412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6"/>
      <c r="S1" s="157"/>
      <c r="T1" s="157"/>
      <c r="U1" s="158"/>
      <c r="V1" s="33"/>
      <c r="W1" s="33"/>
      <c r="X1" s="33"/>
      <c r="Y1" s="33"/>
      <c r="AB1" s="285" t="s">
        <v>113</v>
      </c>
      <c r="AC1" s="286"/>
      <c r="AD1" s="286"/>
      <c r="AE1" s="286"/>
      <c r="AF1" s="287"/>
      <c r="AG1" s="74"/>
      <c r="AH1" s="279" t="s">
        <v>112</v>
      </c>
      <c r="AI1" s="280"/>
      <c r="AJ1" s="280"/>
      <c r="AK1" s="280"/>
      <c r="AL1" s="281"/>
      <c r="AN1" s="75" t="s">
        <v>33</v>
      </c>
      <c r="AO1" s="76" t="str">
        <f ca="1">RIGHT(CELL("filename",A1),LEN(CELL("filename",A1))-FIND("]",CELL("filename",A1)))</f>
        <v>1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6" x14ac:dyDescent="0.25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6"/>
      <c r="S2" s="157"/>
      <c r="T2" s="159"/>
      <c r="U2" s="158"/>
      <c r="V2" s="33"/>
      <c r="W2" s="33"/>
      <c r="X2" s="33"/>
      <c r="Y2" s="33"/>
      <c r="AB2" s="295" t="s">
        <v>49</v>
      </c>
      <c r="AC2" s="296"/>
      <c r="AD2" s="292" t="s">
        <v>49</v>
      </c>
      <c r="AE2" s="293"/>
      <c r="AF2" s="294"/>
      <c r="AG2" s="74"/>
      <c r="AH2" s="282"/>
      <c r="AI2" s="283"/>
      <c r="AJ2" s="283"/>
      <c r="AK2" s="283"/>
      <c r="AL2" s="284"/>
      <c r="AN2" s="242" t="s">
        <v>108</v>
      </c>
      <c r="AO2" s="77" t="str">
        <f ca="1">VLOOKUP(AO1,AP2:AQ19,2,FALSE)</f>
        <v>12</v>
      </c>
      <c r="AP2" s="79" t="s">
        <v>105</v>
      </c>
      <c r="AQ2" s="79"/>
      <c r="AR2" s="80">
        <f t="shared" ref="AR2:AR13" ca="1" si="0">MAX($AS$2:$AS$13)</f>
        <v>12</v>
      </c>
      <c r="AS2" s="81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5">
      <c r="A3" s="33"/>
      <c r="B3" s="297" t="str">
        <f ca="1">INDIRECT( "'" &amp; $AD$2 &amp; "'!B3")</f>
        <v>Šifra proračunskega uporabnika:</v>
      </c>
      <c r="C3" s="297"/>
      <c r="D3" s="298"/>
      <c r="E3" s="259"/>
      <c r="F3" s="260"/>
      <c r="R3" s="72"/>
      <c r="S3" s="159"/>
      <c r="T3" s="158"/>
      <c r="U3" s="158"/>
      <c r="V3" s="33"/>
      <c r="W3" s="33"/>
      <c r="X3" s="33"/>
      <c r="Y3" s="33"/>
      <c r="AB3" s="82" t="s">
        <v>78</v>
      </c>
      <c r="AC3" s="83"/>
      <c r="AD3" s="292" t="s">
        <v>78</v>
      </c>
      <c r="AE3" s="293"/>
      <c r="AF3" s="294"/>
      <c r="AH3" s="85" t="s">
        <v>110</v>
      </c>
      <c r="AI3" s="86" t="s">
        <v>116</v>
      </c>
      <c r="AJ3" s="87"/>
      <c r="AK3" s="87"/>
      <c r="AL3" s="88"/>
      <c r="AN3" s="75" t="s">
        <v>106</v>
      </c>
      <c r="AO3" s="77">
        <f ca="1">VLOOKUP(AO1,AP2:AS19,4,FALSE)</f>
        <v>3</v>
      </c>
      <c r="AP3" s="79" t="s">
        <v>36</v>
      </c>
      <c r="AQ3" s="79" t="str">
        <f t="shared" ref="AQ3:AQ19" si="3">+AP2</f>
        <v>11</v>
      </c>
      <c r="AR3" s="80">
        <f t="shared" ca="1" si="0"/>
        <v>12</v>
      </c>
      <c r="AS3" s="81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5">
      <c r="A4" s="33"/>
      <c r="B4" s="297" t="str">
        <f ca="1">INDIRECT( "'" &amp; $AD$2 &amp; "'!B4")</f>
        <v>Organizacijska enota:</v>
      </c>
      <c r="C4" s="297"/>
      <c r="D4" s="297"/>
      <c r="E4" s="304"/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5"/>
      <c r="Q4" s="305"/>
      <c r="R4" s="302"/>
      <c r="S4" s="160"/>
      <c r="T4" s="160"/>
      <c r="U4" s="33"/>
      <c r="V4" s="33"/>
      <c r="W4" s="33"/>
      <c r="X4" s="33"/>
      <c r="Y4" s="33"/>
      <c r="AH4" s="75" t="s">
        <v>109</v>
      </c>
      <c r="AI4" s="30">
        <v>6</v>
      </c>
      <c r="AJ4" s="87"/>
      <c r="AK4" s="87"/>
      <c r="AL4" s="88"/>
      <c r="AN4" s="75" t="s">
        <v>77</v>
      </c>
      <c r="AO4" s="77">
        <f ca="1">VLOOKUP(AO1,AP2:AR19,3,FALSE)</f>
        <v>12</v>
      </c>
      <c r="AP4" s="79" t="s">
        <v>95</v>
      </c>
      <c r="AQ4" s="79" t="str">
        <f t="shared" si="3"/>
        <v>12</v>
      </c>
      <c r="AR4" s="80">
        <f t="shared" ca="1" si="0"/>
        <v>12</v>
      </c>
      <c r="AS4" s="81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5">
      <c r="A5" s="33"/>
      <c r="B5" s="65" t="str">
        <f ca="1">INDIRECT( "'" &amp; $AD$2 &amp; "'!B5")</f>
        <v>Leto:</v>
      </c>
      <c r="C5" s="65"/>
      <c r="D5" s="65"/>
      <c r="E5" s="303"/>
      <c r="F5" s="302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X5" s="33"/>
      <c r="Y5" s="33"/>
      <c r="AB5" s="91"/>
      <c r="AC5" s="73"/>
      <c r="AD5" s="73"/>
      <c r="AE5" s="73"/>
      <c r="AH5" s="75" t="s">
        <v>111</v>
      </c>
      <c r="AI5" s="30">
        <v>29</v>
      </c>
      <c r="AJ5" s="289" t="str">
        <f>+$AD$2</f>
        <v>OSNOVNA PLAČA</v>
      </c>
      <c r="AK5" s="290"/>
      <c r="AL5" s="291"/>
      <c r="AN5" s="75" t="s">
        <v>106</v>
      </c>
      <c r="AO5" s="77" t="str">
        <f ca="1">VLOOKUP(AO1,AP2:AU19,6,FALSE)</f>
        <v>januar</v>
      </c>
      <c r="AP5" s="79" t="s">
        <v>96</v>
      </c>
      <c r="AQ5" s="79" t="str">
        <f t="shared" si="3"/>
        <v>1</v>
      </c>
      <c r="AR5" s="80">
        <f t="shared" ca="1" si="0"/>
        <v>12</v>
      </c>
      <c r="AS5" s="81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5">
      <c r="B6" s="17"/>
      <c r="C6" s="17"/>
      <c r="D6" s="17"/>
      <c r="E6" s="8"/>
      <c r="F6" s="6"/>
      <c r="R6" s="72"/>
      <c r="S6" s="72"/>
      <c r="T6" s="73"/>
      <c r="AB6" s="91"/>
      <c r="AE6" s="73"/>
      <c r="AH6" s="75" t="s">
        <v>111</v>
      </c>
      <c r="AI6" s="30">
        <v>29</v>
      </c>
      <c r="AJ6" s="288" t="str">
        <f>+$AD$3</f>
        <v>OBRAČUNANA OSNOVNA PLAČA</v>
      </c>
      <c r="AK6" s="288"/>
      <c r="AL6" s="288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januar </v>
      </c>
      <c r="AP6" s="79" t="s">
        <v>97</v>
      </c>
      <c r="AQ6" s="79" t="str">
        <f t="shared" si="3"/>
        <v>2</v>
      </c>
      <c r="AR6" s="80">
        <f t="shared" ca="1" si="0"/>
        <v>12</v>
      </c>
      <c r="AS6" s="81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5">
      <c r="B7" s="299" t="s">
        <v>9</v>
      </c>
      <c r="C7" s="299"/>
      <c r="D7" s="300"/>
      <c r="E7" s="301"/>
      <c r="F7" s="302"/>
      <c r="R7" s="72"/>
      <c r="S7" s="72"/>
      <c r="T7" s="73"/>
      <c r="AB7" s="91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9" t="s">
        <v>98</v>
      </c>
      <c r="AQ7" s="79" t="str">
        <f t="shared" si="3"/>
        <v>3</v>
      </c>
      <c r="AR7" s="80">
        <f t="shared" ca="1" si="0"/>
        <v>12</v>
      </c>
      <c r="AS7" s="81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5">
      <c r="B8" s="299" t="s">
        <v>10</v>
      </c>
      <c r="C8" s="299"/>
      <c r="D8" s="306"/>
      <c r="E8" s="304"/>
      <c r="F8" s="305"/>
      <c r="G8" s="305"/>
      <c r="H8" s="305"/>
      <c r="I8" s="305"/>
      <c r="J8" s="305"/>
      <c r="K8" s="305"/>
      <c r="L8" s="305"/>
      <c r="M8" s="305"/>
      <c r="N8" s="305"/>
      <c r="O8" s="305"/>
      <c r="P8" s="305"/>
      <c r="Q8" s="305"/>
      <c r="R8" s="302"/>
      <c r="S8" s="89"/>
      <c r="T8" s="89"/>
      <c r="AP8" s="79" t="s">
        <v>99</v>
      </c>
      <c r="AQ8" s="79" t="str">
        <f t="shared" si="3"/>
        <v>4</v>
      </c>
      <c r="AR8" s="80">
        <f t="shared" ca="1" si="0"/>
        <v>12</v>
      </c>
      <c r="AS8" s="81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2" thickBot="1" x14ac:dyDescent="0.3">
      <c r="B9" s="7"/>
      <c r="C9" s="7"/>
      <c r="AP9" s="79" t="s">
        <v>100</v>
      </c>
      <c r="AQ9" s="79" t="str">
        <f t="shared" si="3"/>
        <v>5</v>
      </c>
      <c r="AR9" s="80">
        <f t="shared" ca="1" si="0"/>
        <v>12</v>
      </c>
      <c r="AS9" s="81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3">
      <c r="B10" s="311" t="s">
        <v>0</v>
      </c>
      <c r="C10" s="312"/>
      <c r="D10" s="312"/>
      <c r="E10" s="312"/>
      <c r="F10" s="312"/>
      <c r="G10" s="312"/>
      <c r="H10" s="312"/>
      <c r="I10" s="312"/>
      <c r="J10" s="312"/>
      <c r="K10" s="312"/>
      <c r="L10" s="313"/>
      <c r="M10" s="369" t="s">
        <v>1</v>
      </c>
      <c r="N10" s="370"/>
      <c r="O10" s="370"/>
      <c r="P10" s="370"/>
      <c r="Q10" s="370"/>
      <c r="R10" s="370"/>
      <c r="S10" s="92"/>
      <c r="T10" s="93"/>
      <c r="AP10" s="79" t="s">
        <v>101</v>
      </c>
      <c r="AQ10" s="79" t="str">
        <f t="shared" si="3"/>
        <v>6</v>
      </c>
      <c r="AR10" s="80">
        <f t="shared" ca="1" si="0"/>
        <v>12</v>
      </c>
      <c r="AS10" s="81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8" thickBot="1" x14ac:dyDescent="0.3">
      <c r="B11" s="94"/>
      <c r="C11" s="94"/>
      <c r="D11" s="94"/>
      <c r="E11" s="94"/>
      <c r="F11" s="95"/>
      <c r="G11" s="96"/>
      <c r="H11" s="96"/>
      <c r="I11" s="96"/>
      <c r="J11" s="96"/>
      <c r="K11" s="96"/>
      <c r="L11" s="96"/>
      <c r="M11" s="95"/>
      <c r="N11" s="95"/>
      <c r="O11" s="95"/>
      <c r="P11" s="95"/>
      <c r="Q11" s="95"/>
      <c r="R11" s="97"/>
      <c r="S11" s="89"/>
      <c r="T11" s="87"/>
      <c r="AC11" s="364" t="s">
        <v>35</v>
      </c>
      <c r="AD11" s="364"/>
      <c r="AG11" s="6"/>
      <c r="AP11" s="79" t="s">
        <v>102</v>
      </c>
      <c r="AQ11" s="79" t="str">
        <f t="shared" si="3"/>
        <v>7</v>
      </c>
      <c r="AR11" s="80">
        <f t="shared" ca="1" si="0"/>
        <v>12</v>
      </c>
      <c r="AS11" s="81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5">
      <c r="A12" s="161"/>
      <c r="B12" s="314" t="s">
        <v>13</v>
      </c>
      <c r="C12" s="315"/>
      <c r="D12" s="315"/>
      <c r="E12" s="315"/>
      <c r="F12" s="316"/>
      <c r="G12" s="317" t="s">
        <v>14</v>
      </c>
      <c r="H12" s="318"/>
      <c r="I12" s="318"/>
      <c r="J12" s="318"/>
      <c r="K12" s="318"/>
      <c r="L12" s="319"/>
      <c r="M12" s="348" t="s">
        <v>80</v>
      </c>
      <c r="N12" s="349"/>
      <c r="O12" s="349"/>
      <c r="P12" s="349"/>
      <c r="Q12" s="98" t="s">
        <v>38</v>
      </c>
      <c r="R12" s="99" t="s">
        <v>84</v>
      </c>
      <c r="S12" s="100"/>
      <c r="AB12" s="101"/>
      <c r="AC12" s="339" t="str">
        <f>+Q12</f>
        <v>IZPLAČILO REDNE DELOVNE USPEŠNOSTI</v>
      </c>
      <c r="AD12" s="339" t="str">
        <f>+R12</f>
        <v>NAJVIŠJE MOŽNO IZPLAČILO REDNE LETNE DELOVNE USPEŠNOSTI</v>
      </c>
      <c r="AE12" s="362" t="s">
        <v>15</v>
      </c>
      <c r="AF12" s="362"/>
      <c r="AG12" s="363" t="s">
        <v>16</v>
      </c>
      <c r="AH12" s="363"/>
      <c r="AI12" s="339" t="s">
        <v>17</v>
      </c>
      <c r="AJ12" s="339" t="s">
        <v>18</v>
      </c>
      <c r="AK12" s="339" t="str">
        <f>+AD3</f>
        <v>OBRAČUNANA OSNOVNA PLAČA</v>
      </c>
      <c r="AL12" s="339" t="str">
        <f>+AD2</f>
        <v>OSNOVNA PLAČA</v>
      </c>
      <c r="AN12" s="6"/>
      <c r="AO12" s="6"/>
      <c r="AP12" s="79" t="s">
        <v>103</v>
      </c>
      <c r="AQ12" s="79" t="str">
        <f t="shared" si="3"/>
        <v>8</v>
      </c>
      <c r="AR12" s="80">
        <f t="shared" ca="1" si="0"/>
        <v>12</v>
      </c>
      <c r="AS12" s="81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5">
      <c r="A13" s="275" t="s">
        <v>130</v>
      </c>
      <c r="B13" s="323" t="s">
        <v>2</v>
      </c>
      <c r="C13" s="324"/>
      <c r="D13" s="307" t="s">
        <v>11</v>
      </c>
      <c r="E13" s="307" t="s">
        <v>12</v>
      </c>
      <c r="F13" s="309" t="s">
        <v>94</v>
      </c>
      <c r="G13" s="320" t="s">
        <v>39</v>
      </c>
      <c r="H13" s="321"/>
      <c r="I13" s="321"/>
      <c r="J13" s="321"/>
      <c r="K13" s="322"/>
      <c r="L13" s="342" t="s">
        <v>3</v>
      </c>
      <c r="M13" s="346" t="s">
        <v>79</v>
      </c>
      <c r="N13" s="277" t="s">
        <v>82</v>
      </c>
      <c r="O13" s="340" t="s">
        <v>81</v>
      </c>
      <c r="P13" s="277" t="s">
        <v>82</v>
      </c>
      <c r="Q13" s="365" t="s">
        <v>82</v>
      </c>
      <c r="R13" s="367" t="s">
        <v>82</v>
      </c>
      <c r="S13" s="170"/>
      <c r="T13" s="33"/>
      <c r="U13" s="33"/>
      <c r="V13" s="33"/>
      <c r="W13" s="33"/>
      <c r="X13" s="33"/>
      <c r="Y13" s="33"/>
      <c r="Z13" s="33"/>
      <c r="AC13" s="339"/>
      <c r="AD13" s="339"/>
      <c r="AE13" s="362"/>
      <c r="AF13" s="362"/>
      <c r="AG13" s="363"/>
      <c r="AH13" s="363"/>
      <c r="AI13" s="339"/>
      <c r="AJ13" s="339"/>
      <c r="AK13" s="339"/>
      <c r="AL13" s="339"/>
      <c r="AP13" s="79" t="s">
        <v>104</v>
      </c>
      <c r="AQ13" s="79" t="str">
        <f t="shared" si="3"/>
        <v>9</v>
      </c>
      <c r="AR13" s="80">
        <f t="shared" ca="1" si="0"/>
        <v>12</v>
      </c>
      <c r="AS13" s="81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8" thickBot="1" x14ac:dyDescent="0.3">
      <c r="A14" s="276"/>
      <c r="B14" s="325"/>
      <c r="C14" s="326"/>
      <c r="D14" s="308"/>
      <c r="E14" s="308"/>
      <c r="F14" s="310"/>
      <c r="G14" s="102" t="s">
        <v>4</v>
      </c>
      <c r="H14" s="103" t="s">
        <v>5</v>
      </c>
      <c r="I14" s="104" t="s">
        <v>6</v>
      </c>
      <c r="J14" s="103" t="s">
        <v>22</v>
      </c>
      <c r="K14" s="105" t="s">
        <v>23</v>
      </c>
      <c r="L14" s="343"/>
      <c r="M14" s="347"/>
      <c r="N14" s="278"/>
      <c r="O14" s="341"/>
      <c r="P14" s="278"/>
      <c r="Q14" s="366"/>
      <c r="R14" s="368"/>
      <c r="S14" s="170"/>
      <c r="T14" s="33"/>
      <c r="U14" s="33"/>
      <c r="V14" s="33"/>
      <c r="W14" s="33"/>
      <c r="X14" s="33"/>
      <c r="Y14" s="33"/>
      <c r="Z14" s="33"/>
      <c r="AC14" s="339"/>
      <c r="AD14" s="339"/>
      <c r="AE14" s="362"/>
      <c r="AF14" s="362"/>
      <c r="AG14" s="363"/>
      <c r="AH14" s="363"/>
      <c r="AI14" s="339"/>
      <c r="AJ14" s="339"/>
      <c r="AK14" s="339"/>
      <c r="AL14" s="339"/>
      <c r="AP14" s="79" t="s">
        <v>117</v>
      </c>
      <c r="AQ14" s="79" t="str">
        <f t="shared" si="3"/>
        <v>10</v>
      </c>
      <c r="AR14" s="80">
        <f ca="1">MAX($AS$14:$AS$17)</f>
        <v>4</v>
      </c>
      <c r="AS14" s="81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5">
      <c r="A15" s="162"/>
      <c r="B15" s="344">
        <v>1</v>
      </c>
      <c r="C15" s="345"/>
      <c r="D15" s="162">
        <v>2</v>
      </c>
      <c r="E15" s="247">
        <v>3</v>
      </c>
      <c r="F15" s="163">
        <v>4</v>
      </c>
      <c r="G15" s="106">
        <v>5</v>
      </c>
      <c r="H15" s="107">
        <v>6</v>
      </c>
      <c r="I15" s="108">
        <v>7</v>
      </c>
      <c r="J15" s="107">
        <v>8</v>
      </c>
      <c r="K15" s="109">
        <v>9</v>
      </c>
      <c r="L15" s="171" t="s">
        <v>32</v>
      </c>
      <c r="M15" s="172" t="s">
        <v>76</v>
      </c>
      <c r="N15" s="172"/>
      <c r="O15" s="173" t="s">
        <v>90</v>
      </c>
      <c r="P15" s="174" t="s">
        <v>91</v>
      </c>
      <c r="Q15" s="175" t="s">
        <v>92</v>
      </c>
      <c r="R15" s="176">
        <v>15</v>
      </c>
      <c r="S15" s="177"/>
      <c r="T15" s="37"/>
      <c r="U15" s="37"/>
      <c r="V15" s="37"/>
      <c r="W15" s="37"/>
      <c r="X15" s="37"/>
      <c r="Y15" s="37"/>
      <c r="Z15" s="37"/>
      <c r="AB15" s="110" t="s">
        <v>34</v>
      </c>
      <c r="AC15" s="111" t="str">
        <f>+Q13</f>
        <v>€</v>
      </c>
      <c r="AD15" s="111" t="str">
        <f>+R13</f>
        <v>€</v>
      </c>
      <c r="AE15" s="112" t="s">
        <v>19</v>
      </c>
      <c r="AF15" s="112" t="s">
        <v>20</v>
      </c>
      <c r="AG15" s="113" t="s">
        <v>19</v>
      </c>
      <c r="AH15" s="114" t="s">
        <v>20</v>
      </c>
      <c r="AI15" s="115" t="s">
        <v>20</v>
      </c>
      <c r="AJ15" s="116" t="s">
        <v>20</v>
      </c>
      <c r="AK15" s="111" t="s">
        <v>20</v>
      </c>
      <c r="AL15" s="111" t="s">
        <v>20</v>
      </c>
      <c r="AN15" s="6"/>
      <c r="AO15" s="6"/>
      <c r="AP15" s="79" t="s">
        <v>118</v>
      </c>
      <c r="AQ15" s="79" t="str">
        <f t="shared" si="3"/>
        <v>11-1</v>
      </c>
      <c r="AR15" s="80">
        <f ca="1">MAX($AS$14:$AS$17)</f>
        <v>4</v>
      </c>
      <c r="AS15" s="81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30" customHeight="1" x14ac:dyDescent="0.25">
      <c r="A16" s="53">
        <f>'OSNOVNA PLAČA'!A10</f>
        <v>1</v>
      </c>
      <c r="B16" s="333" t="str">
        <f ca="1">IF(LEN(INDIRECT( "'" &amp; $AD$2 &amp; "'!B" &amp; TEXT($AB16-6,0)))&gt;0,INDIRECT( "'" &amp; $AD$2 &amp; "'!B" &amp; TEXT($AB16-6,0)),"")</f>
        <v>A1</v>
      </c>
      <c r="C16" s="333"/>
      <c r="D16" s="54" t="str">
        <f>+IF(LEN('OSNOVNA PLAČA'!C10)&gt;0,'OSNOVNA PLAČA'!C10,"")</f>
        <v>V</v>
      </c>
      <c r="E16" s="55">
        <f>+IF(LEN('OSNOVNA PLAČA'!D10)&gt;0,'OSNOVNA PLAČA'!D10,"")</f>
        <v>20</v>
      </c>
      <c r="F16" s="164">
        <f ca="1">IF(LEN(B16)&gt;0,'OBRAČUNANA OSNOVNA PLAČA'!E10,"")</f>
        <v>1000</v>
      </c>
      <c r="G16" s="57">
        <v>1</v>
      </c>
      <c r="H16" s="57">
        <v>1</v>
      </c>
      <c r="I16" s="57">
        <v>1</v>
      </c>
      <c r="J16" s="57"/>
      <c r="K16" s="57"/>
      <c r="L16" s="178">
        <f t="shared" ref="L16:L79" si="4">+G16+H16+I16+J16+K16</f>
        <v>3</v>
      </c>
      <c r="M16" s="179">
        <f ca="1">IF(LEN(B16)&gt;0,L16/5,"")</f>
        <v>0.6</v>
      </c>
      <c r="N16" s="179">
        <f ca="1">IF(LEN(B16)&gt;0,F16*M16,"")</f>
        <v>600</v>
      </c>
      <c r="O16" s="180">
        <f t="shared" ref="O16:O79" ca="1" si="5">IF(LEN(B16)&gt;0,M16*$P$267,"")</f>
        <v>1.855855855855856E-2</v>
      </c>
      <c r="P16" s="181">
        <f ca="1">IF(LEN(B16)&gt;0,F16*O16,"")</f>
        <v>18.558558558558559</v>
      </c>
      <c r="Q16" s="182">
        <f ca="1">MIN(P16,R16)</f>
        <v>18.558558558558559</v>
      </c>
      <c r="R16" s="182">
        <f ca="1">IF(LEN(B16)&gt;0,2*'OSNOVNA PLAČA'!E10,"")</f>
        <v>2000</v>
      </c>
      <c r="S16" s="183"/>
      <c r="T16" s="33"/>
      <c r="U16" s="33"/>
      <c r="V16" s="33"/>
      <c r="W16" s="33"/>
      <c r="X16" s="33"/>
      <c r="Y16" s="33"/>
      <c r="Z16" s="33"/>
      <c r="AB16" s="243">
        <f>ROW()</f>
        <v>16</v>
      </c>
      <c r="AC16" s="118">
        <f t="shared" ref="AC16:AC45" ca="1" si="6">IF($AO$3=1,0,INDIRECT( "'" &amp; $AO$2 &amp; "'!P" &amp; TEXT($AB16,0)))</f>
        <v>10.100000000000001</v>
      </c>
      <c r="AD16" s="118">
        <f t="shared" ref="AD16:AD45" ca="1" si="7">IF($AO$3=1,(INDIRECT( "'" &amp; $AD$2 &amp; "'!F" &amp; TEXT($AB16-6,0))*2/12+INDIRECT( "'" &amp; $AD$2 &amp; "'!G" &amp; TEXT($AB16-6,0))*10/12)*2,INDIRECT( "'" &amp; $AO$2 &amp; "'!Q" &amp; TEXT($AB16,0)))</f>
        <v>10.100000000000001</v>
      </c>
      <c r="AE16" s="119" t="str">
        <f t="shared" ref="AE16:AE79" ca="1" si="8">IF(AC16&gt;=AD16,"-",$L16/(5*MAX($M$271:$M$272)))</f>
        <v>-</v>
      </c>
      <c r="AF16" s="118" t="str">
        <f t="shared" ref="AF16:AF79" ca="1" si="9">IF(AC16&gt;=AD16,"-",$L16/(5*MAX($M$271:$M$272))*AK16)</f>
        <v>-</v>
      </c>
      <c r="AG16" s="119" t="str">
        <f t="shared" ref="AG16:AG79" ca="1" si="10">IF(AE16="-","-",AE16*$AF$267)</f>
        <v>-</v>
      </c>
      <c r="AH16" s="118" t="str">
        <f t="shared" ref="AH16:AH79" ca="1" si="11">IF(AF16="-","-",AF16*$AF$267)</f>
        <v>-</v>
      </c>
      <c r="AI16" s="118">
        <f t="shared" ref="AI16:AI79" ca="1" si="12">IF(AG16="-",0,MIN(AH16,R16))</f>
        <v>0</v>
      </c>
      <c r="AJ16" s="120">
        <f t="shared" ref="AJ16:AJ79" ca="1" si="13">+AD16-AC16</f>
        <v>0</v>
      </c>
      <c r="AK16" s="118">
        <f t="shared" ref="AK16:AK45" ca="1" si="14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118">
        <f t="shared" ref="AL16:AL45" ca="1" si="15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P16" s="79" t="s">
        <v>119</v>
      </c>
      <c r="AQ16" s="79" t="str">
        <f t="shared" si="3"/>
        <v>2-4</v>
      </c>
      <c r="AR16" s="80">
        <f ca="1">MAX($AS$14:$AS$17)</f>
        <v>4</v>
      </c>
      <c r="AS16" s="81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30" customHeight="1" x14ac:dyDescent="0.25">
      <c r="A17" s="53">
        <f>'OSNOVNA PLAČA'!A11</f>
        <v>2</v>
      </c>
      <c r="B17" s="333" t="str">
        <f t="shared" ref="B17:B45" ca="1" si="16">IF(LEN(INDIRECT( "'" &amp; $AD$2 &amp; "'!B" &amp; TEXT($AB17-6,0)))&gt;0,INDIRECT( "'" &amp; $AD$2 &amp; "'!B" &amp; TEXT($AB17-6,0)),"")</f>
        <v>A2</v>
      </c>
      <c r="C17" s="333"/>
      <c r="D17" s="54" t="str">
        <f>+IF(LEN('OSNOVNA PLAČA'!C11)&gt;0,'OSNOVNA PLAČA'!C11,"")</f>
        <v>VII</v>
      </c>
      <c r="E17" s="55">
        <f>+IF(LEN('OSNOVNA PLAČA'!D11)&gt;0,'OSNOVNA PLAČA'!D11,"")</f>
        <v>40</v>
      </c>
      <c r="F17" s="164">
        <f ca="1">IF(LEN(B17)&gt;0,'OBRAČUNANA OSNOVNA PLAČA'!E11,"")</f>
        <v>2000</v>
      </c>
      <c r="G17" s="57"/>
      <c r="H17" s="57"/>
      <c r="I17" s="57">
        <v>1</v>
      </c>
      <c r="J17" s="57">
        <v>1</v>
      </c>
      <c r="K17" s="57">
        <v>1</v>
      </c>
      <c r="L17" s="178">
        <f t="shared" si="4"/>
        <v>3</v>
      </c>
      <c r="M17" s="179">
        <f t="shared" ref="M17:M80" ca="1" si="17">IF(LEN(B17)&gt;0,L17/5,"")</f>
        <v>0.6</v>
      </c>
      <c r="N17" s="179">
        <f t="shared" ref="N17:N80" ca="1" si="18">IF(LEN(B17)&gt;0,F17*M17,"")</f>
        <v>1200</v>
      </c>
      <c r="O17" s="180">
        <f t="shared" ca="1" si="5"/>
        <v>1.855855855855856E-2</v>
      </c>
      <c r="P17" s="181">
        <f t="shared" ref="P17:P80" ca="1" si="19">IF(LEN(B17)&gt;0,F17*O17,"")</f>
        <v>37.117117117117118</v>
      </c>
      <c r="Q17" s="182">
        <f t="shared" ref="Q17:Q79" ca="1" si="20">MIN(P17,R17)</f>
        <v>37.117117117117118</v>
      </c>
      <c r="R17" s="182">
        <f ca="1">IF(LEN(B17)&gt;0,2*'OSNOVNA PLAČA'!E11,"")</f>
        <v>4000</v>
      </c>
      <c r="S17" s="183"/>
      <c r="T17" s="33"/>
      <c r="U17" s="33"/>
      <c r="V17" s="33"/>
      <c r="W17" s="33"/>
      <c r="X17" s="33"/>
      <c r="Y17" s="33"/>
      <c r="Z17" s="33"/>
      <c r="AB17" s="243">
        <f>ROW()</f>
        <v>17</v>
      </c>
      <c r="AC17" s="118">
        <f t="shared" ca="1" si="6"/>
        <v>0</v>
      </c>
      <c r="AD17" s="118">
        <f t="shared" ca="1" si="7"/>
        <v>0</v>
      </c>
      <c r="AE17" s="119" t="str">
        <f t="shared" ca="1" si="8"/>
        <v>-</v>
      </c>
      <c r="AF17" s="118" t="str">
        <f t="shared" ca="1" si="9"/>
        <v>-</v>
      </c>
      <c r="AG17" s="119" t="str">
        <f t="shared" ca="1" si="10"/>
        <v>-</v>
      </c>
      <c r="AH17" s="118" t="str">
        <f t="shared" ca="1" si="11"/>
        <v>-</v>
      </c>
      <c r="AI17" s="118">
        <f t="shared" ca="1" si="12"/>
        <v>0</v>
      </c>
      <c r="AJ17" s="120">
        <f t="shared" ca="1" si="13"/>
        <v>0</v>
      </c>
      <c r="AK17" s="118">
        <f t="shared" ca="1" si="14"/>
        <v>2000</v>
      </c>
      <c r="AL17" s="118">
        <f t="shared" ca="1" si="15"/>
        <v>2000</v>
      </c>
      <c r="AP17" s="79" t="s">
        <v>120</v>
      </c>
      <c r="AQ17" s="79" t="str">
        <f t="shared" si="3"/>
        <v>5-7</v>
      </c>
      <c r="AR17" s="80">
        <f ca="1">MAX($AS$14:$AS$17)</f>
        <v>4</v>
      </c>
      <c r="AS17" s="81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30" customHeight="1" x14ac:dyDescent="0.25">
      <c r="A18" s="53">
        <f>'OSNOVNA PLAČA'!A12</f>
        <v>3</v>
      </c>
      <c r="B18" s="333" t="str">
        <f t="shared" ca="1" si="16"/>
        <v>A3</v>
      </c>
      <c r="C18" s="333"/>
      <c r="D18" s="54" t="str">
        <f>+IF(LEN('OSNOVNA PLAČA'!C12)&gt;0,'OSNOVNA PLAČA'!C12,"")</f>
        <v>VIII</v>
      </c>
      <c r="E18" s="55">
        <f>+IF(LEN('OSNOVNA PLAČA'!D12)&gt;0,'OSNOVNA PLAČA'!D12,"")</f>
        <v>48</v>
      </c>
      <c r="F18" s="164">
        <f ca="1">IF(LEN(B18)&gt;0,'OBRAČUNANA OSNOVNA PLAČA'!E12,"")</f>
        <v>2800</v>
      </c>
      <c r="G18" s="57">
        <v>1</v>
      </c>
      <c r="H18" s="57"/>
      <c r="I18" s="57"/>
      <c r="J18" s="57"/>
      <c r="K18" s="57"/>
      <c r="L18" s="178">
        <f t="shared" si="4"/>
        <v>1</v>
      </c>
      <c r="M18" s="179">
        <f t="shared" ca="1" si="17"/>
        <v>0.2</v>
      </c>
      <c r="N18" s="179">
        <f t="shared" ca="1" si="18"/>
        <v>560</v>
      </c>
      <c r="O18" s="180">
        <f t="shared" ca="1" si="5"/>
        <v>6.1861861861861869E-3</v>
      </c>
      <c r="P18" s="181">
        <f t="shared" ca="1" si="19"/>
        <v>17.321321321321324</v>
      </c>
      <c r="Q18" s="182">
        <f t="shared" ca="1" si="20"/>
        <v>17.321321321321324</v>
      </c>
      <c r="R18" s="182">
        <f ca="1">IF(LEN(B18)&gt;0,2*'OSNOVNA PLAČA'!E12,"")</f>
        <v>5000</v>
      </c>
      <c r="S18" s="183"/>
      <c r="T18" s="33"/>
      <c r="U18" s="33"/>
      <c r="V18" s="33"/>
      <c r="W18" s="33"/>
      <c r="X18" s="33"/>
      <c r="Y18" s="33"/>
      <c r="Z18" s="33"/>
      <c r="AB18" s="243">
        <f>ROW()</f>
        <v>18</v>
      </c>
      <c r="AC18" s="118">
        <f t="shared" ca="1" si="6"/>
        <v>90.9</v>
      </c>
      <c r="AD18" s="118">
        <f t="shared" ca="1" si="7"/>
        <v>90.9</v>
      </c>
      <c r="AE18" s="119" t="str">
        <f t="shared" ca="1" si="8"/>
        <v>-</v>
      </c>
      <c r="AF18" s="118" t="str">
        <f t="shared" ca="1" si="9"/>
        <v>-</v>
      </c>
      <c r="AG18" s="119" t="str">
        <f t="shared" ca="1" si="10"/>
        <v>-</v>
      </c>
      <c r="AH18" s="118" t="str">
        <f t="shared" ca="1" si="11"/>
        <v>-</v>
      </c>
      <c r="AI18" s="118">
        <f t="shared" ca="1" si="12"/>
        <v>0</v>
      </c>
      <c r="AJ18" s="120">
        <f t="shared" ca="1" si="13"/>
        <v>0</v>
      </c>
      <c r="AK18" s="118">
        <f t="shared" ca="1" si="14"/>
        <v>3000</v>
      </c>
      <c r="AL18" s="118">
        <f t="shared" ca="1" si="15"/>
        <v>0</v>
      </c>
      <c r="AP18" s="79" t="s">
        <v>121</v>
      </c>
      <c r="AQ18" s="79" t="str">
        <f t="shared" si="3"/>
        <v>8-10</v>
      </c>
      <c r="AR18" s="80">
        <f ca="1">MAX($AS$18:$AS$19)</f>
        <v>2</v>
      </c>
      <c r="AS18" s="81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30" customHeight="1" x14ac:dyDescent="0.25">
      <c r="A19" s="53">
        <f>'OSNOVNA PLAČA'!A13</f>
        <v>4</v>
      </c>
      <c r="B19" s="333" t="str">
        <f t="shared" ca="1" si="16"/>
        <v>A4</v>
      </c>
      <c r="C19" s="333"/>
      <c r="D19" s="54" t="str">
        <f>+IF(LEN('OSNOVNA PLAČA'!C13)&gt;0,'OSNOVNA PLAČA'!C13,"")</f>
        <v/>
      </c>
      <c r="E19" s="55" t="str">
        <f>+IF(LEN('OSNOVNA PLAČA'!D13)&gt;0,'OSNOVNA PLAČA'!D13,"")</f>
        <v/>
      </c>
      <c r="F19" s="164">
        <f ca="1">IF(LEN(B19)&gt;0,'OBRAČUNANA OSNOVNA PLAČA'!E13,"")</f>
        <v>0</v>
      </c>
      <c r="G19" s="57"/>
      <c r="H19" s="57"/>
      <c r="I19" s="57"/>
      <c r="J19" s="57"/>
      <c r="K19" s="57"/>
      <c r="L19" s="178">
        <f t="shared" si="4"/>
        <v>0</v>
      </c>
      <c r="M19" s="179">
        <f t="shared" ca="1" si="17"/>
        <v>0</v>
      </c>
      <c r="N19" s="179">
        <f t="shared" ca="1" si="18"/>
        <v>0</v>
      </c>
      <c r="O19" s="180">
        <f t="shared" ca="1" si="5"/>
        <v>0</v>
      </c>
      <c r="P19" s="181">
        <f t="shared" ca="1" si="19"/>
        <v>0</v>
      </c>
      <c r="Q19" s="182">
        <f t="shared" ca="1" si="20"/>
        <v>0</v>
      </c>
      <c r="R19" s="182">
        <f ca="1">IF(LEN(B19)&gt;0,2*'OSNOVNA PLAČA'!E13,"")</f>
        <v>0</v>
      </c>
      <c r="S19" s="183"/>
      <c r="T19" s="33"/>
      <c r="U19" s="33"/>
      <c r="V19" s="33"/>
      <c r="W19" s="33"/>
      <c r="X19" s="33"/>
      <c r="Y19" s="33"/>
      <c r="Z19" s="33"/>
      <c r="AB19" s="243">
        <f>ROW()</f>
        <v>19</v>
      </c>
      <c r="AC19" s="118">
        <f t="shared" ca="1" si="6"/>
        <v>0</v>
      </c>
      <c r="AD19" s="118">
        <f t="shared" ca="1" si="7"/>
        <v>0</v>
      </c>
      <c r="AE19" s="119" t="str">
        <f t="shared" ca="1" si="8"/>
        <v>-</v>
      </c>
      <c r="AF19" s="118" t="str">
        <f t="shared" ca="1" si="9"/>
        <v>-</v>
      </c>
      <c r="AG19" s="119" t="str">
        <f t="shared" ca="1" si="10"/>
        <v>-</v>
      </c>
      <c r="AH19" s="118" t="str">
        <f t="shared" ca="1" si="11"/>
        <v>-</v>
      </c>
      <c r="AI19" s="118">
        <f t="shared" ca="1" si="12"/>
        <v>0</v>
      </c>
      <c r="AJ19" s="120">
        <f t="shared" ca="1" si="13"/>
        <v>0</v>
      </c>
      <c r="AK19" s="118">
        <f t="shared" ca="1" si="14"/>
        <v>0</v>
      </c>
      <c r="AL19" s="118">
        <f t="shared" ca="1" si="15"/>
        <v>0</v>
      </c>
      <c r="AP19" s="79" t="s">
        <v>122</v>
      </c>
      <c r="AQ19" s="79" t="str">
        <f t="shared" si="3"/>
        <v>11-4</v>
      </c>
      <c r="AR19" s="80">
        <f ca="1">MAX($AS$18:$AS$19)</f>
        <v>2</v>
      </c>
      <c r="AS19" s="81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30" customHeight="1" x14ac:dyDescent="0.25">
      <c r="A20" s="53">
        <f>'OSNOVNA PLAČA'!A14</f>
        <v>5</v>
      </c>
      <c r="B20" s="333" t="str">
        <f t="shared" ca="1" si="16"/>
        <v>A5</v>
      </c>
      <c r="C20" s="333"/>
      <c r="D20" s="54" t="str">
        <f>+IF(LEN('OSNOVNA PLAČA'!C14)&gt;0,'OSNOVNA PLAČA'!C14,"")</f>
        <v/>
      </c>
      <c r="E20" s="55" t="str">
        <f>+IF(LEN('OSNOVNA PLAČA'!D14)&gt;0,'OSNOVNA PLAČA'!D14,"")</f>
        <v/>
      </c>
      <c r="F20" s="164">
        <f ca="1">IF(LEN(B20)&gt;0,'OBRAČUNANA OSNOVNA PLAČA'!E14,"")</f>
        <v>0</v>
      </c>
      <c r="G20" s="57"/>
      <c r="H20" s="57"/>
      <c r="I20" s="57"/>
      <c r="J20" s="57"/>
      <c r="K20" s="57"/>
      <c r="L20" s="178">
        <f t="shared" si="4"/>
        <v>0</v>
      </c>
      <c r="M20" s="179">
        <f t="shared" ca="1" si="17"/>
        <v>0</v>
      </c>
      <c r="N20" s="179">
        <f t="shared" ca="1" si="18"/>
        <v>0</v>
      </c>
      <c r="O20" s="180">
        <f t="shared" ca="1" si="5"/>
        <v>0</v>
      </c>
      <c r="P20" s="181">
        <f t="shared" ca="1" si="19"/>
        <v>0</v>
      </c>
      <c r="Q20" s="182">
        <f t="shared" ca="1" si="20"/>
        <v>0</v>
      </c>
      <c r="R20" s="182">
        <f ca="1">IF(LEN(B20)&gt;0,2*'OSNOVNA PLAČA'!E14,"")</f>
        <v>0</v>
      </c>
      <c r="S20" s="183"/>
      <c r="T20" s="33"/>
      <c r="U20" s="33"/>
      <c r="V20" s="33"/>
      <c r="W20" s="33"/>
      <c r="X20" s="33"/>
      <c r="Y20" s="33"/>
      <c r="Z20" s="33"/>
      <c r="AB20" s="243">
        <f>ROW()</f>
        <v>20</v>
      </c>
      <c r="AC20" s="118">
        <f t="shared" ca="1" si="6"/>
        <v>0</v>
      </c>
      <c r="AD20" s="118">
        <f t="shared" ca="1" si="7"/>
        <v>0</v>
      </c>
      <c r="AE20" s="119" t="str">
        <f t="shared" ca="1" si="8"/>
        <v>-</v>
      </c>
      <c r="AF20" s="118" t="str">
        <f t="shared" ca="1" si="9"/>
        <v>-</v>
      </c>
      <c r="AG20" s="119" t="str">
        <f t="shared" ca="1" si="10"/>
        <v>-</v>
      </c>
      <c r="AH20" s="118" t="str">
        <f t="shared" ca="1" si="11"/>
        <v>-</v>
      </c>
      <c r="AI20" s="118">
        <f t="shared" ca="1" si="12"/>
        <v>0</v>
      </c>
      <c r="AJ20" s="120">
        <f t="shared" ca="1" si="13"/>
        <v>0</v>
      </c>
      <c r="AK20" s="118">
        <f t="shared" ca="1" si="14"/>
        <v>0</v>
      </c>
      <c r="AL20" s="118">
        <f t="shared" ca="1" si="15"/>
        <v>0</v>
      </c>
    </row>
    <row r="21" spans="1:47" ht="30" customHeight="1" x14ac:dyDescent="0.25">
      <c r="A21" s="53">
        <f>'OSNOVNA PLAČA'!A15</f>
        <v>6</v>
      </c>
      <c r="B21" s="333" t="str">
        <f t="shared" ca="1" si="16"/>
        <v>A6</v>
      </c>
      <c r="C21" s="333"/>
      <c r="D21" s="54" t="str">
        <f>+IF(LEN('OSNOVNA PLAČA'!C15)&gt;0,'OSNOVNA PLAČA'!C15,"")</f>
        <v/>
      </c>
      <c r="E21" s="55" t="str">
        <f>+IF(LEN('OSNOVNA PLAČA'!D15)&gt;0,'OSNOVNA PLAČA'!D15,"")</f>
        <v/>
      </c>
      <c r="F21" s="164">
        <f ca="1">IF(LEN(B21)&gt;0,'OBRAČUNANA OSNOVNA PLAČA'!E15,"")</f>
        <v>0</v>
      </c>
      <c r="G21" s="57"/>
      <c r="H21" s="57"/>
      <c r="I21" s="57"/>
      <c r="J21" s="57"/>
      <c r="K21" s="57"/>
      <c r="L21" s="178">
        <f t="shared" si="4"/>
        <v>0</v>
      </c>
      <c r="M21" s="179">
        <f t="shared" ca="1" si="17"/>
        <v>0</v>
      </c>
      <c r="N21" s="179">
        <f t="shared" ca="1" si="18"/>
        <v>0</v>
      </c>
      <c r="O21" s="180">
        <f t="shared" ca="1" si="5"/>
        <v>0</v>
      </c>
      <c r="P21" s="181">
        <f t="shared" ca="1" si="19"/>
        <v>0</v>
      </c>
      <c r="Q21" s="182">
        <f t="shared" ca="1" si="20"/>
        <v>0</v>
      </c>
      <c r="R21" s="182">
        <f ca="1">IF(LEN(B21)&gt;0,2*'OSNOVNA PLAČA'!E15,"")</f>
        <v>0</v>
      </c>
      <c r="S21" s="183"/>
      <c r="T21" s="33"/>
      <c r="U21" s="33"/>
      <c r="V21" s="33"/>
      <c r="W21" s="33"/>
      <c r="X21" s="33"/>
      <c r="Y21" s="33"/>
      <c r="Z21" s="33"/>
      <c r="AB21" s="243">
        <f>ROW()</f>
        <v>21</v>
      </c>
      <c r="AC21" s="118">
        <f t="shared" ca="1" si="6"/>
        <v>0</v>
      </c>
      <c r="AD21" s="118">
        <f t="shared" ca="1" si="7"/>
        <v>0</v>
      </c>
      <c r="AE21" s="119" t="str">
        <f t="shared" ca="1" si="8"/>
        <v>-</v>
      </c>
      <c r="AF21" s="118" t="str">
        <f t="shared" ca="1" si="9"/>
        <v>-</v>
      </c>
      <c r="AG21" s="119" t="str">
        <f t="shared" ca="1" si="10"/>
        <v>-</v>
      </c>
      <c r="AH21" s="118" t="str">
        <f t="shared" ca="1" si="11"/>
        <v>-</v>
      </c>
      <c r="AI21" s="118">
        <f t="shared" ca="1" si="12"/>
        <v>0</v>
      </c>
      <c r="AJ21" s="120">
        <f t="shared" ca="1" si="13"/>
        <v>0</v>
      </c>
      <c r="AK21" s="118">
        <f t="shared" ca="1" si="14"/>
        <v>0</v>
      </c>
      <c r="AL21" s="118">
        <f t="shared" ca="1" si="15"/>
        <v>0</v>
      </c>
    </row>
    <row r="22" spans="1:47" ht="30" customHeight="1" x14ac:dyDescent="0.25">
      <c r="A22" s="53">
        <f>'OSNOVNA PLAČA'!A16</f>
        <v>7</v>
      </c>
      <c r="B22" s="333" t="str">
        <f t="shared" ca="1" si="16"/>
        <v>A7</v>
      </c>
      <c r="C22" s="333"/>
      <c r="D22" s="54" t="str">
        <f>+IF(LEN('OSNOVNA PLAČA'!C16)&gt;0,'OSNOVNA PLAČA'!C16,"")</f>
        <v>IV</v>
      </c>
      <c r="E22" s="55">
        <f>+IF(LEN('OSNOVNA PLAČA'!D16)&gt;0,'OSNOVNA PLAČA'!D16,"")</f>
        <v>34</v>
      </c>
      <c r="F22" s="164">
        <f ca="1">IF(LEN(B22)&gt;0,'OBRAČUNANA OSNOVNA PLAČA'!E16,"")</f>
        <v>0</v>
      </c>
      <c r="G22" s="57"/>
      <c r="H22" s="57"/>
      <c r="I22" s="57"/>
      <c r="J22" s="57"/>
      <c r="K22" s="57"/>
      <c r="L22" s="178">
        <f t="shared" si="4"/>
        <v>0</v>
      </c>
      <c r="M22" s="179">
        <f t="shared" ca="1" si="17"/>
        <v>0</v>
      </c>
      <c r="N22" s="179">
        <f t="shared" ca="1" si="18"/>
        <v>0</v>
      </c>
      <c r="O22" s="180">
        <f t="shared" ca="1" si="5"/>
        <v>0</v>
      </c>
      <c r="P22" s="181">
        <f t="shared" ca="1" si="19"/>
        <v>0</v>
      </c>
      <c r="Q22" s="182">
        <f t="shared" ca="1" si="20"/>
        <v>0</v>
      </c>
      <c r="R22" s="182">
        <f ca="1">IF(LEN(B22)&gt;0,2*'OSNOVNA PLAČA'!E16,"")</f>
        <v>3000</v>
      </c>
      <c r="S22" s="183"/>
      <c r="T22" s="33"/>
      <c r="U22" s="33"/>
      <c r="V22" s="33"/>
      <c r="W22" s="33"/>
      <c r="X22" s="33"/>
      <c r="Y22" s="33"/>
      <c r="Z22" s="33"/>
      <c r="AB22" s="243">
        <f>ROW()</f>
        <v>22</v>
      </c>
      <c r="AC22" s="118">
        <f t="shared" ca="1" si="6"/>
        <v>0</v>
      </c>
      <c r="AD22" s="118">
        <f t="shared" ca="1" si="7"/>
        <v>0</v>
      </c>
      <c r="AE22" s="119" t="str">
        <f t="shared" ca="1" si="8"/>
        <v>-</v>
      </c>
      <c r="AF22" s="118" t="str">
        <f t="shared" ca="1" si="9"/>
        <v>-</v>
      </c>
      <c r="AG22" s="119" t="str">
        <f t="shared" ca="1" si="10"/>
        <v>-</v>
      </c>
      <c r="AH22" s="118" t="str">
        <f t="shared" ca="1" si="11"/>
        <v>-</v>
      </c>
      <c r="AI22" s="118">
        <f t="shared" ca="1" si="12"/>
        <v>0</v>
      </c>
      <c r="AJ22" s="120">
        <f t="shared" ca="1" si="13"/>
        <v>0</v>
      </c>
      <c r="AK22" s="118">
        <f t="shared" ca="1" si="14"/>
        <v>0</v>
      </c>
      <c r="AL22" s="118">
        <f t="shared" ca="1" si="15"/>
        <v>1500</v>
      </c>
    </row>
    <row r="23" spans="1:47" ht="30" customHeight="1" x14ac:dyDescent="0.25">
      <c r="A23" s="53">
        <f>'OSNOVNA PLAČA'!A17</f>
        <v>8</v>
      </c>
      <c r="B23" s="333" t="str">
        <f t="shared" ca="1" si="16"/>
        <v>A8</v>
      </c>
      <c r="C23" s="333"/>
      <c r="D23" s="54" t="str">
        <f>+IF(LEN('OSNOVNA PLAČA'!C17)&gt;0,'OSNOVNA PLAČA'!C17,"")</f>
        <v/>
      </c>
      <c r="E23" s="55" t="str">
        <f>+IF(LEN('OSNOVNA PLAČA'!D17)&gt;0,'OSNOVNA PLAČA'!D17,"")</f>
        <v/>
      </c>
      <c r="F23" s="164">
        <f ca="1">IF(LEN(B23)&gt;0,'OBRAČUNANA OSNOVNA PLAČA'!E17,"")</f>
        <v>0</v>
      </c>
      <c r="G23" s="57"/>
      <c r="H23" s="57"/>
      <c r="I23" s="57"/>
      <c r="J23" s="57"/>
      <c r="K23" s="57"/>
      <c r="L23" s="178">
        <f t="shared" si="4"/>
        <v>0</v>
      </c>
      <c r="M23" s="179">
        <f t="shared" ca="1" si="17"/>
        <v>0</v>
      </c>
      <c r="N23" s="179">
        <f t="shared" ca="1" si="18"/>
        <v>0</v>
      </c>
      <c r="O23" s="180">
        <f t="shared" ca="1" si="5"/>
        <v>0</v>
      </c>
      <c r="P23" s="181">
        <f t="shared" ca="1" si="19"/>
        <v>0</v>
      </c>
      <c r="Q23" s="182">
        <f t="shared" ca="1" si="20"/>
        <v>0</v>
      </c>
      <c r="R23" s="182">
        <f ca="1">IF(LEN(B23)&gt;0,2*'OSNOVNA PLAČA'!E17,"")</f>
        <v>0</v>
      </c>
      <c r="S23" s="183"/>
      <c r="T23" s="33"/>
      <c r="U23" s="33"/>
      <c r="V23" s="33"/>
      <c r="W23" s="33"/>
      <c r="X23" s="33"/>
      <c r="Y23" s="33"/>
      <c r="Z23" s="33"/>
      <c r="AB23" s="243">
        <f>ROW()</f>
        <v>23</v>
      </c>
      <c r="AC23" s="118">
        <f t="shared" ca="1" si="6"/>
        <v>0</v>
      </c>
      <c r="AD23" s="118">
        <f t="shared" ca="1" si="7"/>
        <v>0</v>
      </c>
      <c r="AE23" s="119" t="str">
        <f t="shared" ca="1" si="8"/>
        <v>-</v>
      </c>
      <c r="AF23" s="118" t="str">
        <f t="shared" ca="1" si="9"/>
        <v>-</v>
      </c>
      <c r="AG23" s="119" t="str">
        <f t="shared" ca="1" si="10"/>
        <v>-</v>
      </c>
      <c r="AH23" s="118" t="str">
        <f t="shared" ca="1" si="11"/>
        <v>-</v>
      </c>
      <c r="AI23" s="118">
        <f t="shared" ca="1" si="12"/>
        <v>0</v>
      </c>
      <c r="AJ23" s="120">
        <f t="shared" ca="1" si="13"/>
        <v>0</v>
      </c>
      <c r="AK23" s="118">
        <f t="shared" ca="1" si="14"/>
        <v>0</v>
      </c>
      <c r="AL23" s="118">
        <f t="shared" ca="1" si="15"/>
        <v>0</v>
      </c>
    </row>
    <row r="24" spans="1:47" ht="30" customHeight="1" x14ac:dyDescent="0.25">
      <c r="A24" s="53">
        <f>'OSNOVNA PLAČA'!A18</f>
        <v>9</v>
      </c>
      <c r="B24" s="333" t="str">
        <f t="shared" ca="1" si="16"/>
        <v>A9</v>
      </c>
      <c r="C24" s="333"/>
      <c r="D24" s="54" t="str">
        <f>+IF(LEN('OSNOVNA PLAČA'!C18)&gt;0,'OSNOVNA PLAČA'!C18,"")</f>
        <v/>
      </c>
      <c r="E24" s="55" t="str">
        <f>+IF(LEN('OSNOVNA PLAČA'!D18)&gt;0,'OSNOVNA PLAČA'!D18,"")</f>
        <v/>
      </c>
      <c r="F24" s="164">
        <f ca="1">IF(LEN(B24)&gt;0,'OBRAČUNANA OSNOVNA PLAČA'!E18,"")</f>
        <v>0</v>
      </c>
      <c r="G24" s="57"/>
      <c r="H24" s="57"/>
      <c r="I24" s="57"/>
      <c r="J24" s="57"/>
      <c r="K24" s="57"/>
      <c r="L24" s="178">
        <f t="shared" si="4"/>
        <v>0</v>
      </c>
      <c r="M24" s="179">
        <f t="shared" ca="1" si="17"/>
        <v>0</v>
      </c>
      <c r="N24" s="179">
        <f t="shared" ca="1" si="18"/>
        <v>0</v>
      </c>
      <c r="O24" s="180">
        <f t="shared" ca="1" si="5"/>
        <v>0</v>
      </c>
      <c r="P24" s="181">
        <f t="shared" ca="1" si="19"/>
        <v>0</v>
      </c>
      <c r="Q24" s="182">
        <f t="shared" ca="1" si="20"/>
        <v>0</v>
      </c>
      <c r="R24" s="182">
        <f ca="1">IF(LEN(B24)&gt;0,2*'OSNOVNA PLAČA'!E18,"")</f>
        <v>0</v>
      </c>
      <c r="S24" s="183"/>
      <c r="T24" s="33"/>
      <c r="U24" s="33"/>
      <c r="V24" s="33"/>
      <c r="W24" s="33"/>
      <c r="X24" s="33"/>
      <c r="Y24" s="33"/>
      <c r="Z24" s="33"/>
      <c r="AB24" s="243">
        <f>ROW()</f>
        <v>24</v>
      </c>
      <c r="AC24" s="118">
        <f t="shared" ca="1" si="6"/>
        <v>0</v>
      </c>
      <c r="AD24" s="118">
        <f t="shared" ca="1" si="7"/>
        <v>0</v>
      </c>
      <c r="AE24" s="119" t="str">
        <f t="shared" ca="1" si="8"/>
        <v>-</v>
      </c>
      <c r="AF24" s="118" t="str">
        <f t="shared" ca="1" si="9"/>
        <v>-</v>
      </c>
      <c r="AG24" s="119" t="str">
        <f t="shared" ca="1" si="10"/>
        <v>-</v>
      </c>
      <c r="AH24" s="118" t="str">
        <f t="shared" ca="1" si="11"/>
        <v>-</v>
      </c>
      <c r="AI24" s="118">
        <f t="shared" ca="1" si="12"/>
        <v>0</v>
      </c>
      <c r="AJ24" s="120">
        <f t="shared" ca="1" si="13"/>
        <v>0</v>
      </c>
      <c r="AK24" s="118">
        <f t="shared" ca="1" si="14"/>
        <v>0</v>
      </c>
      <c r="AL24" s="118">
        <f t="shared" ca="1" si="15"/>
        <v>0</v>
      </c>
    </row>
    <row r="25" spans="1:47" ht="30" customHeight="1" x14ac:dyDescent="0.25">
      <c r="A25" s="53">
        <f>'OSNOVNA PLAČA'!A19</f>
        <v>10</v>
      </c>
      <c r="B25" s="333" t="str">
        <f t="shared" ca="1" si="16"/>
        <v>A10</v>
      </c>
      <c r="C25" s="333"/>
      <c r="D25" s="54" t="str">
        <f>+IF(LEN('OSNOVNA PLAČA'!C19)&gt;0,'OSNOVNA PLAČA'!C19,"")</f>
        <v/>
      </c>
      <c r="E25" s="55" t="str">
        <f>+IF(LEN('OSNOVNA PLAČA'!D19)&gt;0,'OSNOVNA PLAČA'!D19,"")</f>
        <v/>
      </c>
      <c r="F25" s="164">
        <f ca="1">IF(LEN(B25)&gt;0,'OBRAČUNANA OSNOVNA PLAČA'!E19,"")</f>
        <v>0</v>
      </c>
      <c r="G25" s="57"/>
      <c r="H25" s="57"/>
      <c r="I25" s="57"/>
      <c r="J25" s="57"/>
      <c r="K25" s="57"/>
      <c r="L25" s="178">
        <f t="shared" si="4"/>
        <v>0</v>
      </c>
      <c r="M25" s="179">
        <f t="shared" ca="1" si="17"/>
        <v>0</v>
      </c>
      <c r="N25" s="179">
        <f t="shared" ca="1" si="18"/>
        <v>0</v>
      </c>
      <c r="O25" s="180">
        <f t="shared" ca="1" si="5"/>
        <v>0</v>
      </c>
      <c r="P25" s="181">
        <f t="shared" ca="1" si="19"/>
        <v>0</v>
      </c>
      <c r="Q25" s="182">
        <f t="shared" ca="1" si="20"/>
        <v>0</v>
      </c>
      <c r="R25" s="182">
        <f ca="1">IF(LEN(B25)&gt;0,2*'OSNOVNA PLAČA'!E19,"")</f>
        <v>0</v>
      </c>
      <c r="S25" s="183"/>
      <c r="T25" s="33"/>
      <c r="U25" s="33"/>
      <c r="V25" s="33"/>
      <c r="W25" s="33"/>
      <c r="X25" s="33"/>
      <c r="Y25" s="33"/>
      <c r="Z25" s="33"/>
      <c r="AB25" s="243">
        <f>ROW()</f>
        <v>25</v>
      </c>
      <c r="AC25" s="118">
        <f t="shared" ca="1" si="6"/>
        <v>0</v>
      </c>
      <c r="AD25" s="118">
        <f t="shared" ca="1" si="7"/>
        <v>0</v>
      </c>
      <c r="AE25" s="119" t="str">
        <f t="shared" ca="1" si="8"/>
        <v>-</v>
      </c>
      <c r="AF25" s="118" t="str">
        <f t="shared" ca="1" si="9"/>
        <v>-</v>
      </c>
      <c r="AG25" s="119" t="str">
        <f t="shared" ca="1" si="10"/>
        <v>-</v>
      </c>
      <c r="AH25" s="118" t="str">
        <f t="shared" ca="1" si="11"/>
        <v>-</v>
      </c>
      <c r="AI25" s="118">
        <f t="shared" ca="1" si="12"/>
        <v>0</v>
      </c>
      <c r="AJ25" s="120">
        <f t="shared" ca="1" si="13"/>
        <v>0</v>
      </c>
      <c r="AK25" s="118">
        <f t="shared" ca="1" si="14"/>
        <v>0</v>
      </c>
      <c r="AL25" s="118">
        <f t="shared" ca="1" si="15"/>
        <v>0</v>
      </c>
    </row>
    <row r="26" spans="1:47" ht="30" customHeight="1" x14ac:dyDescent="0.25">
      <c r="A26" s="53">
        <f>'OSNOVNA PLAČA'!A20</f>
        <v>11</v>
      </c>
      <c r="B26" s="333" t="str">
        <f t="shared" ca="1" si="16"/>
        <v>A11</v>
      </c>
      <c r="C26" s="333"/>
      <c r="D26" s="54" t="str">
        <f>+IF(LEN('OSNOVNA PLAČA'!C20)&gt;0,'OSNOVNA PLAČA'!C20,"")</f>
        <v>IV</v>
      </c>
      <c r="E26" s="55">
        <f>+IF(LEN('OSNOVNA PLAČA'!D20)&gt;0,'OSNOVNA PLAČA'!D20,"")</f>
        <v>34</v>
      </c>
      <c r="F26" s="164">
        <f ca="1">IF(LEN(B26)&gt;0,'OBRAČUNANA OSNOVNA PLAČA'!E20,"")</f>
        <v>2000</v>
      </c>
      <c r="G26" s="57">
        <v>1</v>
      </c>
      <c r="H26" s="57"/>
      <c r="I26" s="57">
        <v>1</v>
      </c>
      <c r="J26" s="57"/>
      <c r="K26" s="57"/>
      <c r="L26" s="178">
        <f t="shared" si="4"/>
        <v>2</v>
      </c>
      <c r="M26" s="179">
        <f t="shared" ca="1" si="17"/>
        <v>0.4</v>
      </c>
      <c r="N26" s="179">
        <f t="shared" ca="1" si="18"/>
        <v>800</v>
      </c>
      <c r="O26" s="180">
        <f t="shared" ca="1" si="5"/>
        <v>1.2372372372372374E-2</v>
      </c>
      <c r="P26" s="181">
        <f t="shared" ca="1" si="19"/>
        <v>24.744744744744747</v>
      </c>
      <c r="Q26" s="182">
        <f t="shared" ca="1" si="20"/>
        <v>24.744744744744747</v>
      </c>
      <c r="R26" s="182">
        <f ca="1">IF(LEN(B26)&gt;0,2*'OSNOVNA PLAČA'!E20,"")</f>
        <v>3000</v>
      </c>
      <c r="S26" s="183"/>
      <c r="T26" s="33"/>
      <c r="U26" s="33"/>
      <c r="V26" s="33"/>
      <c r="W26" s="33"/>
      <c r="X26" s="33"/>
      <c r="Y26" s="33"/>
      <c r="Z26" s="33"/>
      <c r="AB26" s="243">
        <f>ROW()</f>
        <v>26</v>
      </c>
      <c r="AC26" s="118">
        <f t="shared" ca="1" si="6"/>
        <v>101</v>
      </c>
      <c r="AD26" s="118">
        <f t="shared" ca="1" si="7"/>
        <v>101</v>
      </c>
      <c r="AE26" s="119" t="str">
        <f t="shared" ca="1" si="8"/>
        <v>-</v>
      </c>
      <c r="AF26" s="118" t="str">
        <f t="shared" ca="1" si="9"/>
        <v>-</v>
      </c>
      <c r="AG26" s="119" t="str">
        <f t="shared" ca="1" si="10"/>
        <v>-</v>
      </c>
      <c r="AH26" s="118" t="str">
        <f t="shared" ca="1" si="11"/>
        <v>-</v>
      </c>
      <c r="AI26" s="118">
        <f t="shared" ca="1" si="12"/>
        <v>0</v>
      </c>
      <c r="AJ26" s="120">
        <f t="shared" ca="1" si="13"/>
        <v>0</v>
      </c>
      <c r="AK26" s="118">
        <f t="shared" ca="1" si="14"/>
        <v>2000</v>
      </c>
      <c r="AL26" s="118">
        <f t="shared" ca="1" si="15"/>
        <v>1500</v>
      </c>
    </row>
    <row r="27" spans="1:47" ht="30" customHeight="1" x14ac:dyDescent="0.25">
      <c r="A27" s="53">
        <f>'OSNOVNA PLAČA'!A21</f>
        <v>12</v>
      </c>
      <c r="B27" s="333" t="str">
        <f t="shared" ca="1" si="16"/>
        <v>A12</v>
      </c>
      <c r="C27" s="333"/>
      <c r="D27" s="54" t="str">
        <f>+IF(LEN('OSNOVNA PLAČA'!C21)&gt;0,'OSNOVNA PLAČA'!C21,"")</f>
        <v/>
      </c>
      <c r="E27" s="55" t="str">
        <f>+IF(LEN('OSNOVNA PLAČA'!D21)&gt;0,'OSNOVNA PLAČA'!D21,"")</f>
        <v/>
      </c>
      <c r="F27" s="164">
        <f ca="1">IF(LEN(B27)&gt;0,'OBRAČUNANA OSNOVNA PLAČA'!E21,"")</f>
        <v>0</v>
      </c>
      <c r="G27" s="57"/>
      <c r="H27" s="57"/>
      <c r="I27" s="57"/>
      <c r="J27" s="57"/>
      <c r="K27" s="57"/>
      <c r="L27" s="178">
        <f t="shared" si="4"/>
        <v>0</v>
      </c>
      <c r="M27" s="179">
        <f t="shared" ca="1" si="17"/>
        <v>0</v>
      </c>
      <c r="N27" s="179">
        <f t="shared" ca="1" si="18"/>
        <v>0</v>
      </c>
      <c r="O27" s="180">
        <f t="shared" ca="1" si="5"/>
        <v>0</v>
      </c>
      <c r="P27" s="181">
        <f t="shared" ca="1" si="19"/>
        <v>0</v>
      </c>
      <c r="Q27" s="182">
        <f t="shared" ca="1" si="20"/>
        <v>0</v>
      </c>
      <c r="R27" s="182">
        <f ca="1">IF(LEN(B27)&gt;0,2*'OSNOVNA PLAČA'!E21,"")</f>
        <v>0</v>
      </c>
      <c r="S27" s="183"/>
      <c r="T27" s="33"/>
      <c r="U27" s="33"/>
      <c r="V27" s="33"/>
      <c r="W27" s="33"/>
      <c r="X27" s="33"/>
      <c r="Y27" s="33"/>
      <c r="Z27" s="33"/>
      <c r="AB27" s="243">
        <f>ROW()</f>
        <v>27</v>
      </c>
      <c r="AC27" s="118">
        <f t="shared" ca="1" si="6"/>
        <v>0</v>
      </c>
      <c r="AD27" s="118">
        <f t="shared" ca="1" si="7"/>
        <v>0</v>
      </c>
      <c r="AE27" s="119" t="str">
        <f t="shared" ca="1" si="8"/>
        <v>-</v>
      </c>
      <c r="AF27" s="118" t="str">
        <f t="shared" ca="1" si="9"/>
        <v>-</v>
      </c>
      <c r="AG27" s="119" t="str">
        <f t="shared" ca="1" si="10"/>
        <v>-</v>
      </c>
      <c r="AH27" s="118" t="str">
        <f t="shared" ca="1" si="11"/>
        <v>-</v>
      </c>
      <c r="AI27" s="118">
        <f t="shared" ca="1" si="12"/>
        <v>0</v>
      </c>
      <c r="AJ27" s="120">
        <f t="shared" ca="1" si="13"/>
        <v>0</v>
      </c>
      <c r="AK27" s="118">
        <f t="shared" ca="1" si="14"/>
        <v>0</v>
      </c>
      <c r="AL27" s="118">
        <f t="shared" ca="1" si="15"/>
        <v>0</v>
      </c>
    </row>
    <row r="28" spans="1:47" ht="30" customHeight="1" x14ac:dyDescent="0.25">
      <c r="A28" s="53">
        <f>'OSNOVNA PLAČA'!A22</f>
        <v>13</v>
      </c>
      <c r="B28" s="333" t="str">
        <f t="shared" ca="1" si="16"/>
        <v>A13</v>
      </c>
      <c r="C28" s="333"/>
      <c r="D28" s="54" t="str">
        <f>+IF(LEN('OSNOVNA PLAČA'!C22)&gt;0,'OSNOVNA PLAČA'!C22,"")</f>
        <v/>
      </c>
      <c r="E28" s="55" t="str">
        <f>+IF(LEN('OSNOVNA PLAČA'!D22)&gt;0,'OSNOVNA PLAČA'!D22,"")</f>
        <v/>
      </c>
      <c r="F28" s="164">
        <f ca="1">IF(LEN(B28)&gt;0,'OBRAČUNANA OSNOVNA PLAČA'!E22,"")</f>
        <v>0</v>
      </c>
      <c r="G28" s="57"/>
      <c r="H28" s="57"/>
      <c r="I28" s="57"/>
      <c r="J28" s="57"/>
      <c r="K28" s="57"/>
      <c r="L28" s="178">
        <f t="shared" si="4"/>
        <v>0</v>
      </c>
      <c r="M28" s="179">
        <f t="shared" ca="1" si="17"/>
        <v>0</v>
      </c>
      <c r="N28" s="179">
        <f t="shared" ca="1" si="18"/>
        <v>0</v>
      </c>
      <c r="O28" s="180">
        <f t="shared" ca="1" si="5"/>
        <v>0</v>
      </c>
      <c r="P28" s="181">
        <f t="shared" ca="1" si="19"/>
        <v>0</v>
      </c>
      <c r="Q28" s="182">
        <f t="shared" ca="1" si="20"/>
        <v>0</v>
      </c>
      <c r="R28" s="182">
        <f ca="1">IF(LEN(B28)&gt;0,2*'OSNOVNA PLAČA'!E22,"")</f>
        <v>0</v>
      </c>
      <c r="S28" s="183"/>
      <c r="T28" s="33"/>
      <c r="U28" s="33"/>
      <c r="V28" s="33"/>
      <c r="W28" s="33"/>
      <c r="X28" s="33"/>
      <c r="Y28" s="33"/>
      <c r="Z28" s="33"/>
      <c r="AB28" s="243">
        <f>ROW()</f>
        <v>28</v>
      </c>
      <c r="AC28" s="118">
        <f t="shared" ca="1" si="6"/>
        <v>0</v>
      </c>
      <c r="AD28" s="118">
        <f t="shared" ca="1" si="7"/>
        <v>0</v>
      </c>
      <c r="AE28" s="119" t="str">
        <f t="shared" ca="1" si="8"/>
        <v>-</v>
      </c>
      <c r="AF28" s="118" t="str">
        <f t="shared" ca="1" si="9"/>
        <v>-</v>
      </c>
      <c r="AG28" s="119" t="str">
        <f t="shared" ca="1" si="10"/>
        <v>-</v>
      </c>
      <c r="AH28" s="118" t="str">
        <f t="shared" ca="1" si="11"/>
        <v>-</v>
      </c>
      <c r="AI28" s="118">
        <f t="shared" ca="1" si="12"/>
        <v>0</v>
      </c>
      <c r="AJ28" s="120">
        <f t="shared" ca="1" si="13"/>
        <v>0</v>
      </c>
      <c r="AK28" s="118">
        <f t="shared" ca="1" si="14"/>
        <v>0</v>
      </c>
      <c r="AL28" s="118">
        <f t="shared" ca="1" si="15"/>
        <v>0</v>
      </c>
    </row>
    <row r="29" spans="1:47" ht="30" customHeight="1" x14ac:dyDescent="0.25">
      <c r="A29" s="53">
        <f>'OSNOVNA PLAČA'!A23</f>
        <v>14</v>
      </c>
      <c r="B29" s="333" t="str">
        <f t="shared" ca="1" si="16"/>
        <v>A14</v>
      </c>
      <c r="C29" s="333"/>
      <c r="D29" s="54" t="str">
        <f>+IF(LEN('OSNOVNA PLAČA'!C23)&gt;0,'OSNOVNA PLAČA'!C23,"")</f>
        <v/>
      </c>
      <c r="E29" s="55" t="str">
        <f>+IF(LEN('OSNOVNA PLAČA'!D23)&gt;0,'OSNOVNA PLAČA'!D23,"")</f>
        <v/>
      </c>
      <c r="F29" s="164">
        <f ca="1">IF(LEN(B29)&gt;0,'OBRAČUNANA OSNOVNA PLAČA'!E23,"")</f>
        <v>0</v>
      </c>
      <c r="G29" s="57"/>
      <c r="H29" s="57"/>
      <c r="I29" s="57"/>
      <c r="J29" s="57"/>
      <c r="K29" s="57"/>
      <c r="L29" s="178">
        <f t="shared" si="4"/>
        <v>0</v>
      </c>
      <c r="M29" s="179">
        <f t="shared" ca="1" si="17"/>
        <v>0</v>
      </c>
      <c r="N29" s="179">
        <f t="shared" ca="1" si="18"/>
        <v>0</v>
      </c>
      <c r="O29" s="180">
        <f t="shared" ca="1" si="5"/>
        <v>0</v>
      </c>
      <c r="P29" s="181">
        <f t="shared" ca="1" si="19"/>
        <v>0</v>
      </c>
      <c r="Q29" s="182">
        <f t="shared" ca="1" si="20"/>
        <v>0</v>
      </c>
      <c r="R29" s="182">
        <f ca="1">IF(LEN(B29)&gt;0,2*'OSNOVNA PLAČA'!E23,"")</f>
        <v>0</v>
      </c>
      <c r="S29" s="183"/>
      <c r="T29" s="33"/>
      <c r="U29" s="33"/>
      <c r="V29" s="33"/>
      <c r="W29" s="33"/>
      <c r="X29" s="33"/>
      <c r="Y29" s="33"/>
      <c r="Z29" s="33"/>
      <c r="AB29" s="243">
        <f>ROW()</f>
        <v>29</v>
      </c>
      <c r="AC29" s="118">
        <f t="shared" ca="1" si="6"/>
        <v>0</v>
      </c>
      <c r="AD29" s="118">
        <f t="shared" ca="1" si="7"/>
        <v>0</v>
      </c>
      <c r="AE29" s="119" t="str">
        <f t="shared" ca="1" si="8"/>
        <v>-</v>
      </c>
      <c r="AF29" s="118" t="str">
        <f t="shared" ca="1" si="9"/>
        <v>-</v>
      </c>
      <c r="AG29" s="119" t="str">
        <f t="shared" ca="1" si="10"/>
        <v>-</v>
      </c>
      <c r="AH29" s="118" t="str">
        <f t="shared" ca="1" si="11"/>
        <v>-</v>
      </c>
      <c r="AI29" s="118">
        <f t="shared" ca="1" si="12"/>
        <v>0</v>
      </c>
      <c r="AJ29" s="120">
        <f t="shared" ca="1" si="13"/>
        <v>0</v>
      </c>
      <c r="AK29" s="118">
        <f t="shared" ca="1" si="14"/>
        <v>0</v>
      </c>
      <c r="AL29" s="118">
        <f t="shared" ca="1" si="15"/>
        <v>0</v>
      </c>
    </row>
    <row r="30" spans="1:47" ht="30" customHeight="1" x14ac:dyDescent="0.25">
      <c r="A30" s="53">
        <f>'OSNOVNA PLAČA'!A24</f>
        <v>15</v>
      </c>
      <c r="B30" s="333" t="str">
        <f t="shared" ca="1" si="16"/>
        <v>A15</v>
      </c>
      <c r="C30" s="333"/>
      <c r="D30" s="54" t="str">
        <f>+IF(LEN('OSNOVNA PLAČA'!C24)&gt;0,'OSNOVNA PLAČA'!C24,"")</f>
        <v/>
      </c>
      <c r="E30" s="55" t="str">
        <f>+IF(LEN('OSNOVNA PLAČA'!D24)&gt;0,'OSNOVNA PLAČA'!D24,"")</f>
        <v/>
      </c>
      <c r="F30" s="164">
        <f ca="1">IF(LEN(B30)&gt;0,'OBRAČUNANA OSNOVNA PLAČA'!E24,"")</f>
        <v>0</v>
      </c>
      <c r="G30" s="57"/>
      <c r="H30" s="57"/>
      <c r="I30" s="57"/>
      <c r="J30" s="57"/>
      <c r="K30" s="57"/>
      <c r="L30" s="178">
        <f t="shared" si="4"/>
        <v>0</v>
      </c>
      <c r="M30" s="179">
        <f t="shared" ca="1" si="17"/>
        <v>0</v>
      </c>
      <c r="N30" s="179">
        <f t="shared" ca="1" si="18"/>
        <v>0</v>
      </c>
      <c r="O30" s="180">
        <f t="shared" ca="1" si="5"/>
        <v>0</v>
      </c>
      <c r="P30" s="181">
        <f t="shared" ca="1" si="19"/>
        <v>0</v>
      </c>
      <c r="Q30" s="182">
        <f t="shared" ca="1" si="20"/>
        <v>0</v>
      </c>
      <c r="R30" s="182">
        <f ca="1">IF(LEN(B30)&gt;0,2*'OSNOVNA PLAČA'!E24,"")</f>
        <v>0</v>
      </c>
      <c r="S30" s="183"/>
      <c r="T30" s="33"/>
      <c r="U30" s="33"/>
      <c r="V30" s="33"/>
      <c r="W30" s="33"/>
      <c r="X30" s="33"/>
      <c r="Y30" s="33"/>
      <c r="Z30" s="33"/>
      <c r="AB30" s="243">
        <f>ROW()</f>
        <v>30</v>
      </c>
      <c r="AC30" s="118">
        <f t="shared" ca="1" si="6"/>
        <v>0</v>
      </c>
      <c r="AD30" s="118">
        <f t="shared" ca="1" si="7"/>
        <v>0</v>
      </c>
      <c r="AE30" s="119" t="str">
        <f t="shared" ca="1" si="8"/>
        <v>-</v>
      </c>
      <c r="AF30" s="118" t="str">
        <f t="shared" ca="1" si="9"/>
        <v>-</v>
      </c>
      <c r="AG30" s="119" t="str">
        <f t="shared" ca="1" si="10"/>
        <v>-</v>
      </c>
      <c r="AH30" s="118" t="str">
        <f t="shared" ca="1" si="11"/>
        <v>-</v>
      </c>
      <c r="AI30" s="118">
        <f t="shared" ca="1" si="12"/>
        <v>0</v>
      </c>
      <c r="AJ30" s="120">
        <f t="shared" ca="1" si="13"/>
        <v>0</v>
      </c>
      <c r="AK30" s="118">
        <f t="shared" ca="1" si="14"/>
        <v>0</v>
      </c>
      <c r="AL30" s="118">
        <f t="shared" ca="1" si="15"/>
        <v>0</v>
      </c>
    </row>
    <row r="31" spans="1:47" ht="30" customHeight="1" x14ac:dyDescent="0.25">
      <c r="A31" s="53">
        <f>'OSNOVNA PLAČA'!A25</f>
        <v>16</v>
      </c>
      <c r="B31" s="333" t="str">
        <f t="shared" ca="1" si="16"/>
        <v>A16</v>
      </c>
      <c r="C31" s="333"/>
      <c r="D31" s="54" t="str">
        <f>+IF(LEN('OSNOVNA PLAČA'!C25)&gt;0,'OSNOVNA PLAČA'!C25,"")</f>
        <v/>
      </c>
      <c r="E31" s="55" t="str">
        <f>+IF(LEN('OSNOVNA PLAČA'!D25)&gt;0,'OSNOVNA PLAČA'!D25,"")</f>
        <v/>
      </c>
      <c r="F31" s="164">
        <f ca="1">IF(LEN(B31)&gt;0,'OBRAČUNANA OSNOVNA PLAČA'!E25,"")</f>
        <v>0</v>
      </c>
      <c r="G31" s="57"/>
      <c r="H31" s="57"/>
      <c r="I31" s="57"/>
      <c r="J31" s="57"/>
      <c r="K31" s="57"/>
      <c r="L31" s="178">
        <f t="shared" si="4"/>
        <v>0</v>
      </c>
      <c r="M31" s="179">
        <f t="shared" ca="1" si="17"/>
        <v>0</v>
      </c>
      <c r="N31" s="179">
        <f t="shared" ca="1" si="18"/>
        <v>0</v>
      </c>
      <c r="O31" s="180">
        <f t="shared" ca="1" si="5"/>
        <v>0</v>
      </c>
      <c r="P31" s="181">
        <f t="shared" ca="1" si="19"/>
        <v>0</v>
      </c>
      <c r="Q31" s="182">
        <f t="shared" ca="1" si="20"/>
        <v>0</v>
      </c>
      <c r="R31" s="182">
        <f ca="1">IF(LEN(B31)&gt;0,2*'OSNOVNA PLAČA'!E25,"")</f>
        <v>0</v>
      </c>
      <c r="S31" s="183"/>
      <c r="T31" s="33"/>
      <c r="U31" s="33"/>
      <c r="V31" s="33"/>
      <c r="W31" s="33"/>
      <c r="X31" s="33"/>
      <c r="Y31" s="33"/>
      <c r="Z31" s="33"/>
      <c r="AB31" s="243">
        <f>ROW()</f>
        <v>31</v>
      </c>
      <c r="AC31" s="118">
        <f t="shared" ca="1" si="6"/>
        <v>0</v>
      </c>
      <c r="AD31" s="118">
        <f t="shared" ca="1" si="7"/>
        <v>0</v>
      </c>
      <c r="AE31" s="119" t="str">
        <f t="shared" ca="1" si="8"/>
        <v>-</v>
      </c>
      <c r="AF31" s="118" t="str">
        <f t="shared" ca="1" si="9"/>
        <v>-</v>
      </c>
      <c r="AG31" s="119" t="str">
        <f t="shared" ca="1" si="10"/>
        <v>-</v>
      </c>
      <c r="AH31" s="118" t="str">
        <f t="shared" ca="1" si="11"/>
        <v>-</v>
      </c>
      <c r="AI31" s="118">
        <f t="shared" ca="1" si="12"/>
        <v>0</v>
      </c>
      <c r="AJ31" s="120">
        <f t="shared" ca="1" si="13"/>
        <v>0</v>
      </c>
      <c r="AK31" s="118">
        <f t="shared" ca="1" si="14"/>
        <v>0</v>
      </c>
      <c r="AL31" s="118">
        <f t="shared" ca="1" si="15"/>
        <v>0</v>
      </c>
    </row>
    <row r="32" spans="1:47" ht="30" customHeight="1" x14ac:dyDescent="0.25">
      <c r="A32" s="53">
        <f>'OSNOVNA PLAČA'!A26</f>
        <v>17</v>
      </c>
      <c r="B32" s="333" t="str">
        <f t="shared" ca="1" si="16"/>
        <v>A17</v>
      </c>
      <c r="C32" s="333"/>
      <c r="D32" s="54" t="str">
        <f>+IF(LEN('OSNOVNA PLAČA'!C26)&gt;0,'OSNOVNA PLAČA'!C26,"")</f>
        <v/>
      </c>
      <c r="E32" s="55" t="str">
        <f>+IF(LEN('OSNOVNA PLAČA'!D26)&gt;0,'OSNOVNA PLAČA'!D26,"")</f>
        <v/>
      </c>
      <c r="F32" s="164">
        <f ca="1">IF(LEN(B32)&gt;0,'OBRAČUNANA OSNOVNA PLAČA'!E26,"")</f>
        <v>0</v>
      </c>
      <c r="G32" s="57"/>
      <c r="H32" s="57"/>
      <c r="I32" s="57"/>
      <c r="J32" s="57"/>
      <c r="K32" s="57"/>
      <c r="L32" s="178">
        <f t="shared" si="4"/>
        <v>0</v>
      </c>
      <c r="M32" s="179">
        <f t="shared" ca="1" si="17"/>
        <v>0</v>
      </c>
      <c r="N32" s="179">
        <f t="shared" ca="1" si="18"/>
        <v>0</v>
      </c>
      <c r="O32" s="180">
        <f t="shared" ca="1" si="5"/>
        <v>0</v>
      </c>
      <c r="P32" s="181">
        <f t="shared" ca="1" si="19"/>
        <v>0</v>
      </c>
      <c r="Q32" s="182">
        <f t="shared" ca="1" si="20"/>
        <v>0</v>
      </c>
      <c r="R32" s="182">
        <f ca="1">IF(LEN(B32)&gt;0,2*'OSNOVNA PLAČA'!E26,"")</f>
        <v>0</v>
      </c>
      <c r="S32" s="183"/>
      <c r="T32" s="33"/>
      <c r="U32" s="33"/>
      <c r="V32" s="33"/>
      <c r="W32" s="33"/>
      <c r="X32" s="33"/>
      <c r="Y32" s="33"/>
      <c r="Z32" s="33"/>
      <c r="AB32" s="243">
        <f>ROW()</f>
        <v>32</v>
      </c>
      <c r="AC32" s="118">
        <f t="shared" ca="1" si="6"/>
        <v>0</v>
      </c>
      <c r="AD32" s="118">
        <f t="shared" ca="1" si="7"/>
        <v>0</v>
      </c>
      <c r="AE32" s="119" t="str">
        <f t="shared" ca="1" si="8"/>
        <v>-</v>
      </c>
      <c r="AF32" s="118" t="str">
        <f t="shared" ca="1" si="9"/>
        <v>-</v>
      </c>
      <c r="AG32" s="119" t="str">
        <f t="shared" ca="1" si="10"/>
        <v>-</v>
      </c>
      <c r="AH32" s="118" t="str">
        <f t="shared" ca="1" si="11"/>
        <v>-</v>
      </c>
      <c r="AI32" s="118">
        <f t="shared" ca="1" si="12"/>
        <v>0</v>
      </c>
      <c r="AJ32" s="120">
        <f t="shared" ca="1" si="13"/>
        <v>0</v>
      </c>
      <c r="AK32" s="118">
        <f t="shared" ca="1" si="14"/>
        <v>0</v>
      </c>
      <c r="AL32" s="118">
        <f t="shared" ca="1" si="15"/>
        <v>0</v>
      </c>
    </row>
    <row r="33" spans="1:38" ht="30" customHeight="1" x14ac:dyDescent="0.25">
      <c r="A33" s="53">
        <f>'OSNOVNA PLAČA'!A27</f>
        <v>18</v>
      </c>
      <c r="B33" s="333" t="str">
        <f t="shared" ca="1" si="16"/>
        <v>A18</v>
      </c>
      <c r="C33" s="333"/>
      <c r="D33" s="54" t="str">
        <f>+IF(LEN('OSNOVNA PLAČA'!C27)&gt;0,'OSNOVNA PLAČA'!C27,"")</f>
        <v/>
      </c>
      <c r="E33" s="55" t="str">
        <f>+IF(LEN('OSNOVNA PLAČA'!D27)&gt;0,'OSNOVNA PLAČA'!D27,"")</f>
        <v/>
      </c>
      <c r="F33" s="164">
        <f ca="1">IF(LEN(B33)&gt;0,'OBRAČUNANA OSNOVNA PLAČA'!E27,"")</f>
        <v>0</v>
      </c>
      <c r="G33" s="57"/>
      <c r="H33" s="57"/>
      <c r="I33" s="57"/>
      <c r="J33" s="57"/>
      <c r="K33" s="57"/>
      <c r="L33" s="178">
        <f t="shared" si="4"/>
        <v>0</v>
      </c>
      <c r="M33" s="179">
        <f t="shared" ca="1" si="17"/>
        <v>0</v>
      </c>
      <c r="N33" s="179">
        <f t="shared" ca="1" si="18"/>
        <v>0</v>
      </c>
      <c r="O33" s="180">
        <f t="shared" ca="1" si="5"/>
        <v>0</v>
      </c>
      <c r="P33" s="181">
        <f t="shared" ca="1" si="19"/>
        <v>0</v>
      </c>
      <c r="Q33" s="182">
        <f t="shared" ca="1" si="20"/>
        <v>0</v>
      </c>
      <c r="R33" s="182">
        <f ca="1">IF(LEN(B33)&gt;0,2*'OSNOVNA PLAČA'!E27,"")</f>
        <v>0</v>
      </c>
      <c r="S33" s="183"/>
      <c r="T33" s="33"/>
      <c r="U33" s="33"/>
      <c r="V33" s="33"/>
      <c r="W33" s="33"/>
      <c r="X33" s="33"/>
      <c r="Y33" s="33"/>
      <c r="Z33" s="33"/>
      <c r="AB33" s="243">
        <f>ROW()</f>
        <v>33</v>
      </c>
      <c r="AC33" s="118">
        <f t="shared" ca="1" si="6"/>
        <v>0</v>
      </c>
      <c r="AD33" s="118">
        <f t="shared" ca="1" si="7"/>
        <v>0</v>
      </c>
      <c r="AE33" s="119" t="str">
        <f t="shared" ca="1" si="8"/>
        <v>-</v>
      </c>
      <c r="AF33" s="118" t="str">
        <f t="shared" ca="1" si="9"/>
        <v>-</v>
      </c>
      <c r="AG33" s="119" t="str">
        <f t="shared" ca="1" si="10"/>
        <v>-</v>
      </c>
      <c r="AH33" s="118" t="str">
        <f t="shared" ca="1" si="11"/>
        <v>-</v>
      </c>
      <c r="AI33" s="118">
        <f t="shared" ca="1" si="12"/>
        <v>0</v>
      </c>
      <c r="AJ33" s="120">
        <f t="shared" ca="1" si="13"/>
        <v>0</v>
      </c>
      <c r="AK33" s="118">
        <f t="shared" ca="1" si="14"/>
        <v>0</v>
      </c>
      <c r="AL33" s="118">
        <f t="shared" ca="1" si="15"/>
        <v>0</v>
      </c>
    </row>
    <row r="34" spans="1:38" ht="30" customHeight="1" x14ac:dyDescent="0.25">
      <c r="A34" s="53">
        <f>'OSNOVNA PLAČA'!A28</f>
        <v>19</v>
      </c>
      <c r="B34" s="333" t="str">
        <f t="shared" ca="1" si="16"/>
        <v>A19</v>
      </c>
      <c r="C34" s="333"/>
      <c r="D34" s="54" t="str">
        <f>+IF(LEN('OSNOVNA PLAČA'!C28)&gt;0,'OSNOVNA PLAČA'!C28,"")</f>
        <v/>
      </c>
      <c r="E34" s="55" t="str">
        <f>+IF(LEN('OSNOVNA PLAČA'!D28)&gt;0,'OSNOVNA PLAČA'!D28,"")</f>
        <v/>
      </c>
      <c r="F34" s="164">
        <f ca="1">IF(LEN(B34)&gt;0,'OBRAČUNANA OSNOVNA PLAČA'!E28,"")</f>
        <v>0</v>
      </c>
      <c r="G34" s="57"/>
      <c r="H34" s="57"/>
      <c r="I34" s="57"/>
      <c r="J34" s="57"/>
      <c r="K34" s="57"/>
      <c r="L34" s="178">
        <f t="shared" si="4"/>
        <v>0</v>
      </c>
      <c r="M34" s="179">
        <f t="shared" ca="1" si="17"/>
        <v>0</v>
      </c>
      <c r="N34" s="179">
        <f t="shared" ca="1" si="18"/>
        <v>0</v>
      </c>
      <c r="O34" s="180">
        <f t="shared" ca="1" si="5"/>
        <v>0</v>
      </c>
      <c r="P34" s="181">
        <f t="shared" ca="1" si="19"/>
        <v>0</v>
      </c>
      <c r="Q34" s="182">
        <f t="shared" ca="1" si="20"/>
        <v>0</v>
      </c>
      <c r="R34" s="182">
        <f ca="1">IF(LEN(B34)&gt;0,2*'OSNOVNA PLAČA'!E28,"")</f>
        <v>0</v>
      </c>
      <c r="S34" s="183"/>
      <c r="T34" s="33"/>
      <c r="U34" s="33"/>
      <c r="V34" s="33"/>
      <c r="W34" s="33"/>
      <c r="X34" s="33"/>
      <c r="Y34" s="33"/>
      <c r="Z34" s="33"/>
      <c r="AB34" s="243">
        <f>ROW()</f>
        <v>34</v>
      </c>
      <c r="AC34" s="118">
        <f t="shared" ca="1" si="6"/>
        <v>0</v>
      </c>
      <c r="AD34" s="118">
        <f t="shared" ca="1" si="7"/>
        <v>0</v>
      </c>
      <c r="AE34" s="119" t="str">
        <f t="shared" ca="1" si="8"/>
        <v>-</v>
      </c>
      <c r="AF34" s="118" t="str">
        <f t="shared" ca="1" si="9"/>
        <v>-</v>
      </c>
      <c r="AG34" s="119" t="str">
        <f t="shared" ca="1" si="10"/>
        <v>-</v>
      </c>
      <c r="AH34" s="118" t="str">
        <f t="shared" ca="1" si="11"/>
        <v>-</v>
      </c>
      <c r="AI34" s="118">
        <f t="shared" ca="1" si="12"/>
        <v>0</v>
      </c>
      <c r="AJ34" s="120">
        <f t="shared" ca="1" si="13"/>
        <v>0</v>
      </c>
      <c r="AK34" s="118">
        <f t="shared" ca="1" si="14"/>
        <v>0</v>
      </c>
      <c r="AL34" s="118">
        <f t="shared" ca="1" si="15"/>
        <v>0</v>
      </c>
    </row>
    <row r="35" spans="1:38" ht="30" customHeight="1" x14ac:dyDescent="0.25">
      <c r="A35" s="53">
        <f>'OSNOVNA PLAČA'!A29</f>
        <v>20</v>
      </c>
      <c r="B35" s="333" t="str">
        <f t="shared" ca="1" si="16"/>
        <v>A20</v>
      </c>
      <c r="C35" s="333"/>
      <c r="D35" s="54" t="str">
        <f>+IF(LEN('OSNOVNA PLAČA'!C29)&gt;0,'OSNOVNA PLAČA'!C29,"")</f>
        <v/>
      </c>
      <c r="E35" s="55" t="str">
        <f>+IF(LEN('OSNOVNA PLAČA'!D29)&gt;0,'OSNOVNA PLAČA'!D29,"")</f>
        <v/>
      </c>
      <c r="F35" s="164">
        <f ca="1">IF(LEN(B35)&gt;0,'OBRAČUNANA OSNOVNA PLAČA'!E29,"")</f>
        <v>0</v>
      </c>
      <c r="G35" s="57"/>
      <c r="H35" s="57"/>
      <c r="I35" s="57"/>
      <c r="J35" s="57"/>
      <c r="K35" s="57"/>
      <c r="L35" s="178">
        <f t="shared" si="4"/>
        <v>0</v>
      </c>
      <c r="M35" s="179">
        <f t="shared" ca="1" si="17"/>
        <v>0</v>
      </c>
      <c r="N35" s="179">
        <f t="shared" ca="1" si="18"/>
        <v>0</v>
      </c>
      <c r="O35" s="180">
        <f t="shared" ca="1" si="5"/>
        <v>0</v>
      </c>
      <c r="P35" s="181">
        <f t="shared" ca="1" si="19"/>
        <v>0</v>
      </c>
      <c r="Q35" s="182">
        <f t="shared" ca="1" si="20"/>
        <v>0</v>
      </c>
      <c r="R35" s="182">
        <f ca="1">IF(LEN(B35)&gt;0,2*'OSNOVNA PLAČA'!E29,"")</f>
        <v>0</v>
      </c>
      <c r="S35" s="183"/>
      <c r="T35" s="33"/>
      <c r="U35" s="33"/>
      <c r="V35" s="33"/>
      <c r="W35" s="33"/>
      <c r="X35" s="33"/>
      <c r="Y35" s="33"/>
      <c r="Z35" s="33"/>
      <c r="AB35" s="243">
        <f>ROW()</f>
        <v>35</v>
      </c>
      <c r="AC35" s="118">
        <f t="shared" ca="1" si="6"/>
        <v>0</v>
      </c>
      <c r="AD35" s="118">
        <f t="shared" ca="1" si="7"/>
        <v>0</v>
      </c>
      <c r="AE35" s="119" t="str">
        <f t="shared" ca="1" si="8"/>
        <v>-</v>
      </c>
      <c r="AF35" s="118" t="str">
        <f t="shared" ca="1" si="9"/>
        <v>-</v>
      </c>
      <c r="AG35" s="119" t="str">
        <f t="shared" ca="1" si="10"/>
        <v>-</v>
      </c>
      <c r="AH35" s="118" t="str">
        <f t="shared" ca="1" si="11"/>
        <v>-</v>
      </c>
      <c r="AI35" s="118">
        <f t="shared" ca="1" si="12"/>
        <v>0</v>
      </c>
      <c r="AJ35" s="120">
        <f t="shared" ca="1" si="13"/>
        <v>0</v>
      </c>
      <c r="AK35" s="118">
        <f t="shared" ca="1" si="14"/>
        <v>0</v>
      </c>
      <c r="AL35" s="118">
        <f t="shared" ca="1" si="15"/>
        <v>0</v>
      </c>
    </row>
    <row r="36" spans="1:38" ht="30" customHeight="1" x14ac:dyDescent="0.25">
      <c r="A36" s="53">
        <f>'OSNOVNA PLAČA'!A30</f>
        <v>21</v>
      </c>
      <c r="B36" s="333" t="str">
        <f t="shared" ca="1" si="16"/>
        <v>A21</v>
      </c>
      <c r="C36" s="333"/>
      <c r="D36" s="54" t="str">
        <f>+IF(LEN('OSNOVNA PLAČA'!C30)&gt;0,'OSNOVNA PLAČA'!C30,"")</f>
        <v/>
      </c>
      <c r="E36" s="55" t="str">
        <f>+IF(LEN('OSNOVNA PLAČA'!D30)&gt;0,'OSNOVNA PLAČA'!D30,"")</f>
        <v/>
      </c>
      <c r="F36" s="164">
        <f ca="1">IF(LEN(B36)&gt;0,'OBRAČUNANA OSNOVNA PLAČA'!E30,"")</f>
        <v>0</v>
      </c>
      <c r="G36" s="57"/>
      <c r="H36" s="57"/>
      <c r="I36" s="57"/>
      <c r="J36" s="57"/>
      <c r="K36" s="57"/>
      <c r="L36" s="178">
        <f t="shared" si="4"/>
        <v>0</v>
      </c>
      <c r="M36" s="179">
        <f t="shared" ca="1" si="17"/>
        <v>0</v>
      </c>
      <c r="N36" s="179">
        <f t="shared" ca="1" si="18"/>
        <v>0</v>
      </c>
      <c r="O36" s="180">
        <f t="shared" ca="1" si="5"/>
        <v>0</v>
      </c>
      <c r="P36" s="181">
        <f t="shared" ca="1" si="19"/>
        <v>0</v>
      </c>
      <c r="Q36" s="182">
        <f t="shared" ca="1" si="20"/>
        <v>0</v>
      </c>
      <c r="R36" s="182">
        <f ca="1">IF(LEN(B36)&gt;0,2*'OSNOVNA PLAČA'!E30,"")</f>
        <v>0</v>
      </c>
      <c r="S36" s="183"/>
      <c r="T36" s="33"/>
      <c r="U36" s="33"/>
      <c r="V36" s="33"/>
      <c r="W36" s="33"/>
      <c r="X36" s="33"/>
      <c r="Y36" s="33"/>
      <c r="Z36" s="33"/>
      <c r="AB36" s="243">
        <f>ROW()</f>
        <v>36</v>
      </c>
      <c r="AC36" s="118">
        <f t="shared" ca="1" si="6"/>
        <v>0</v>
      </c>
      <c r="AD36" s="118">
        <f t="shared" ca="1" si="7"/>
        <v>0</v>
      </c>
      <c r="AE36" s="119" t="str">
        <f t="shared" ca="1" si="8"/>
        <v>-</v>
      </c>
      <c r="AF36" s="118" t="str">
        <f t="shared" ca="1" si="9"/>
        <v>-</v>
      </c>
      <c r="AG36" s="119" t="str">
        <f t="shared" ca="1" si="10"/>
        <v>-</v>
      </c>
      <c r="AH36" s="118" t="str">
        <f t="shared" ca="1" si="11"/>
        <v>-</v>
      </c>
      <c r="AI36" s="118">
        <f t="shared" ca="1" si="12"/>
        <v>0</v>
      </c>
      <c r="AJ36" s="120">
        <f t="shared" ca="1" si="13"/>
        <v>0</v>
      </c>
      <c r="AK36" s="118">
        <f t="shared" ca="1" si="14"/>
        <v>0</v>
      </c>
      <c r="AL36" s="118">
        <f t="shared" ca="1" si="15"/>
        <v>0</v>
      </c>
    </row>
    <row r="37" spans="1:38" ht="30" customHeight="1" x14ac:dyDescent="0.25">
      <c r="A37" s="53">
        <f>'OSNOVNA PLAČA'!A31</f>
        <v>22</v>
      </c>
      <c r="B37" s="333" t="str">
        <f t="shared" ca="1" si="16"/>
        <v>A22</v>
      </c>
      <c r="C37" s="333"/>
      <c r="D37" s="54" t="str">
        <f>+IF(LEN('OSNOVNA PLAČA'!C31)&gt;0,'OSNOVNA PLAČA'!C31,"")</f>
        <v/>
      </c>
      <c r="E37" s="55" t="str">
        <f>+IF(LEN('OSNOVNA PLAČA'!D31)&gt;0,'OSNOVNA PLAČA'!D31,"")</f>
        <v/>
      </c>
      <c r="F37" s="164">
        <f ca="1">IF(LEN(B37)&gt;0,'OBRAČUNANA OSNOVNA PLAČA'!E31,"")</f>
        <v>0</v>
      </c>
      <c r="G37" s="57"/>
      <c r="H37" s="57"/>
      <c r="I37" s="57"/>
      <c r="J37" s="57"/>
      <c r="K37" s="57"/>
      <c r="L37" s="178">
        <f t="shared" si="4"/>
        <v>0</v>
      </c>
      <c r="M37" s="179">
        <f t="shared" ca="1" si="17"/>
        <v>0</v>
      </c>
      <c r="N37" s="179">
        <f t="shared" ca="1" si="18"/>
        <v>0</v>
      </c>
      <c r="O37" s="180">
        <f t="shared" ca="1" si="5"/>
        <v>0</v>
      </c>
      <c r="P37" s="181">
        <f t="shared" ca="1" si="19"/>
        <v>0</v>
      </c>
      <c r="Q37" s="182">
        <f t="shared" ca="1" si="20"/>
        <v>0</v>
      </c>
      <c r="R37" s="182">
        <f ca="1">IF(LEN(B37)&gt;0,2*'OSNOVNA PLAČA'!E31,"")</f>
        <v>0</v>
      </c>
      <c r="S37" s="183"/>
      <c r="T37" s="33"/>
      <c r="U37" s="33"/>
      <c r="V37" s="33"/>
      <c r="W37" s="33"/>
      <c r="X37" s="33"/>
      <c r="Y37" s="33"/>
      <c r="Z37" s="33"/>
      <c r="AB37" s="243">
        <f>ROW()</f>
        <v>37</v>
      </c>
      <c r="AC37" s="118">
        <f t="shared" ca="1" si="6"/>
        <v>0</v>
      </c>
      <c r="AD37" s="118">
        <f t="shared" ca="1" si="7"/>
        <v>0</v>
      </c>
      <c r="AE37" s="119" t="str">
        <f t="shared" ca="1" si="8"/>
        <v>-</v>
      </c>
      <c r="AF37" s="118" t="str">
        <f t="shared" ca="1" si="9"/>
        <v>-</v>
      </c>
      <c r="AG37" s="119" t="str">
        <f t="shared" ca="1" si="10"/>
        <v>-</v>
      </c>
      <c r="AH37" s="118" t="str">
        <f t="shared" ca="1" si="11"/>
        <v>-</v>
      </c>
      <c r="AI37" s="118">
        <f t="shared" ca="1" si="12"/>
        <v>0</v>
      </c>
      <c r="AJ37" s="120">
        <f t="shared" ca="1" si="13"/>
        <v>0</v>
      </c>
      <c r="AK37" s="118">
        <f t="shared" ca="1" si="14"/>
        <v>0</v>
      </c>
      <c r="AL37" s="118">
        <f t="shared" ca="1" si="15"/>
        <v>0</v>
      </c>
    </row>
    <row r="38" spans="1:38" ht="30" customHeight="1" x14ac:dyDescent="0.25">
      <c r="A38" s="53">
        <f>'OSNOVNA PLAČA'!A32</f>
        <v>23</v>
      </c>
      <c r="B38" s="333" t="str">
        <f t="shared" ca="1" si="16"/>
        <v>A23</v>
      </c>
      <c r="C38" s="333"/>
      <c r="D38" s="54" t="str">
        <f>+IF(LEN('OSNOVNA PLAČA'!C32)&gt;0,'OSNOVNA PLAČA'!C32,"")</f>
        <v/>
      </c>
      <c r="E38" s="55" t="str">
        <f>+IF(LEN('OSNOVNA PLAČA'!D32)&gt;0,'OSNOVNA PLAČA'!D32,"")</f>
        <v/>
      </c>
      <c r="F38" s="164">
        <f ca="1">IF(LEN(B38)&gt;0,'OBRAČUNANA OSNOVNA PLAČA'!E32,"")</f>
        <v>0</v>
      </c>
      <c r="G38" s="57"/>
      <c r="H38" s="57"/>
      <c r="I38" s="57"/>
      <c r="J38" s="57"/>
      <c r="K38" s="57"/>
      <c r="L38" s="178">
        <f t="shared" si="4"/>
        <v>0</v>
      </c>
      <c r="M38" s="179">
        <f t="shared" ca="1" si="17"/>
        <v>0</v>
      </c>
      <c r="N38" s="179">
        <f t="shared" ca="1" si="18"/>
        <v>0</v>
      </c>
      <c r="O38" s="180">
        <f t="shared" ca="1" si="5"/>
        <v>0</v>
      </c>
      <c r="P38" s="181">
        <f t="shared" ca="1" si="19"/>
        <v>0</v>
      </c>
      <c r="Q38" s="182">
        <f t="shared" ca="1" si="20"/>
        <v>0</v>
      </c>
      <c r="R38" s="182">
        <f ca="1">IF(LEN(B38)&gt;0,2*'OSNOVNA PLAČA'!E32,"")</f>
        <v>0</v>
      </c>
      <c r="S38" s="183"/>
      <c r="T38" s="33"/>
      <c r="U38" s="33"/>
      <c r="V38" s="33"/>
      <c r="W38" s="33"/>
      <c r="X38" s="33"/>
      <c r="Y38" s="33"/>
      <c r="Z38" s="33"/>
      <c r="AB38" s="243">
        <f>ROW()</f>
        <v>38</v>
      </c>
      <c r="AC38" s="118">
        <f t="shared" ca="1" si="6"/>
        <v>0</v>
      </c>
      <c r="AD38" s="118">
        <f t="shared" ca="1" si="7"/>
        <v>0</v>
      </c>
      <c r="AE38" s="119" t="str">
        <f t="shared" ca="1" si="8"/>
        <v>-</v>
      </c>
      <c r="AF38" s="118" t="str">
        <f t="shared" ca="1" si="9"/>
        <v>-</v>
      </c>
      <c r="AG38" s="119" t="str">
        <f t="shared" ca="1" si="10"/>
        <v>-</v>
      </c>
      <c r="AH38" s="118" t="str">
        <f t="shared" ca="1" si="11"/>
        <v>-</v>
      </c>
      <c r="AI38" s="118">
        <f t="shared" ca="1" si="12"/>
        <v>0</v>
      </c>
      <c r="AJ38" s="120">
        <f t="shared" ca="1" si="13"/>
        <v>0</v>
      </c>
      <c r="AK38" s="118">
        <f t="shared" ca="1" si="14"/>
        <v>0</v>
      </c>
      <c r="AL38" s="118">
        <f t="shared" ca="1" si="15"/>
        <v>0</v>
      </c>
    </row>
    <row r="39" spans="1:38" ht="30" customHeight="1" x14ac:dyDescent="0.25">
      <c r="A39" s="53">
        <f>'OSNOVNA PLAČA'!A33</f>
        <v>24</v>
      </c>
      <c r="B39" s="333" t="str">
        <f t="shared" ca="1" si="16"/>
        <v>A24</v>
      </c>
      <c r="C39" s="333"/>
      <c r="D39" s="54" t="str">
        <f>+IF(LEN('OSNOVNA PLAČA'!C33)&gt;0,'OSNOVNA PLAČA'!C33,"")</f>
        <v/>
      </c>
      <c r="E39" s="55" t="str">
        <f>+IF(LEN('OSNOVNA PLAČA'!D33)&gt;0,'OSNOVNA PLAČA'!D33,"")</f>
        <v/>
      </c>
      <c r="F39" s="164">
        <f ca="1">IF(LEN(B39)&gt;0,'OBRAČUNANA OSNOVNA PLAČA'!E33,"")</f>
        <v>0</v>
      </c>
      <c r="G39" s="57"/>
      <c r="H39" s="57"/>
      <c r="I39" s="57"/>
      <c r="J39" s="57"/>
      <c r="K39" s="57"/>
      <c r="L39" s="178">
        <f t="shared" si="4"/>
        <v>0</v>
      </c>
      <c r="M39" s="179">
        <f t="shared" ca="1" si="17"/>
        <v>0</v>
      </c>
      <c r="N39" s="179">
        <f t="shared" ca="1" si="18"/>
        <v>0</v>
      </c>
      <c r="O39" s="180">
        <f t="shared" ca="1" si="5"/>
        <v>0</v>
      </c>
      <c r="P39" s="181">
        <f t="shared" ca="1" si="19"/>
        <v>0</v>
      </c>
      <c r="Q39" s="182">
        <f t="shared" ca="1" si="20"/>
        <v>0</v>
      </c>
      <c r="R39" s="182">
        <f ca="1">IF(LEN(B39)&gt;0,2*'OSNOVNA PLAČA'!E33,"")</f>
        <v>0</v>
      </c>
      <c r="S39" s="183"/>
      <c r="T39" s="33"/>
      <c r="U39" s="33"/>
      <c r="V39" s="33"/>
      <c r="W39" s="33"/>
      <c r="X39" s="33"/>
      <c r="Y39" s="33"/>
      <c r="Z39" s="33"/>
      <c r="AB39" s="243">
        <f>ROW()</f>
        <v>39</v>
      </c>
      <c r="AC39" s="118">
        <f t="shared" ca="1" si="6"/>
        <v>0</v>
      </c>
      <c r="AD39" s="118">
        <f t="shared" ca="1" si="7"/>
        <v>0</v>
      </c>
      <c r="AE39" s="119" t="str">
        <f t="shared" ca="1" si="8"/>
        <v>-</v>
      </c>
      <c r="AF39" s="118" t="str">
        <f t="shared" ca="1" si="9"/>
        <v>-</v>
      </c>
      <c r="AG39" s="119" t="str">
        <f t="shared" ca="1" si="10"/>
        <v>-</v>
      </c>
      <c r="AH39" s="118" t="str">
        <f t="shared" ca="1" si="11"/>
        <v>-</v>
      </c>
      <c r="AI39" s="118">
        <f t="shared" ca="1" si="12"/>
        <v>0</v>
      </c>
      <c r="AJ39" s="120">
        <f t="shared" ca="1" si="13"/>
        <v>0</v>
      </c>
      <c r="AK39" s="118">
        <f t="shared" ca="1" si="14"/>
        <v>0</v>
      </c>
      <c r="AL39" s="118">
        <f t="shared" ca="1" si="15"/>
        <v>0</v>
      </c>
    </row>
    <row r="40" spans="1:38" ht="30" customHeight="1" x14ac:dyDescent="0.25">
      <c r="A40" s="53">
        <f>'OSNOVNA PLAČA'!A34</f>
        <v>25</v>
      </c>
      <c r="B40" s="333" t="str">
        <f t="shared" ca="1" si="16"/>
        <v>A25</v>
      </c>
      <c r="C40" s="333"/>
      <c r="D40" s="54" t="str">
        <f>+IF(LEN('OSNOVNA PLAČA'!C34)&gt;0,'OSNOVNA PLAČA'!C34,"")</f>
        <v/>
      </c>
      <c r="E40" s="55" t="str">
        <f>+IF(LEN('OSNOVNA PLAČA'!D34)&gt;0,'OSNOVNA PLAČA'!D34,"")</f>
        <v/>
      </c>
      <c r="F40" s="164">
        <f ca="1">IF(LEN(B40)&gt;0,'OBRAČUNANA OSNOVNA PLAČA'!E34,"")</f>
        <v>0</v>
      </c>
      <c r="G40" s="57"/>
      <c r="H40" s="57"/>
      <c r="I40" s="57"/>
      <c r="J40" s="57"/>
      <c r="K40" s="57"/>
      <c r="L40" s="178">
        <f t="shared" si="4"/>
        <v>0</v>
      </c>
      <c r="M40" s="179">
        <f t="shared" ca="1" si="17"/>
        <v>0</v>
      </c>
      <c r="N40" s="179">
        <f t="shared" ca="1" si="18"/>
        <v>0</v>
      </c>
      <c r="O40" s="180">
        <f t="shared" ca="1" si="5"/>
        <v>0</v>
      </c>
      <c r="P40" s="181">
        <f t="shared" ca="1" si="19"/>
        <v>0</v>
      </c>
      <c r="Q40" s="182">
        <f t="shared" ca="1" si="20"/>
        <v>0</v>
      </c>
      <c r="R40" s="182">
        <f ca="1">IF(LEN(B40)&gt;0,2*'OSNOVNA PLAČA'!E34,"")</f>
        <v>0</v>
      </c>
      <c r="S40" s="183"/>
      <c r="T40" s="33"/>
      <c r="U40" s="33"/>
      <c r="V40" s="33"/>
      <c r="W40" s="33"/>
      <c r="X40" s="33"/>
      <c r="Y40" s="33"/>
      <c r="Z40" s="33"/>
      <c r="AB40" s="243">
        <f>ROW()</f>
        <v>40</v>
      </c>
      <c r="AC40" s="118">
        <f t="shared" ca="1" si="6"/>
        <v>0</v>
      </c>
      <c r="AD40" s="118">
        <f t="shared" ca="1" si="7"/>
        <v>0</v>
      </c>
      <c r="AE40" s="119" t="str">
        <f t="shared" ca="1" si="8"/>
        <v>-</v>
      </c>
      <c r="AF40" s="118" t="str">
        <f t="shared" ca="1" si="9"/>
        <v>-</v>
      </c>
      <c r="AG40" s="119" t="str">
        <f t="shared" ca="1" si="10"/>
        <v>-</v>
      </c>
      <c r="AH40" s="118" t="str">
        <f t="shared" ca="1" si="11"/>
        <v>-</v>
      </c>
      <c r="AI40" s="118">
        <f t="shared" ca="1" si="12"/>
        <v>0</v>
      </c>
      <c r="AJ40" s="120">
        <f t="shared" ca="1" si="13"/>
        <v>0</v>
      </c>
      <c r="AK40" s="118">
        <f t="shared" ca="1" si="14"/>
        <v>0</v>
      </c>
      <c r="AL40" s="118">
        <f t="shared" ca="1" si="15"/>
        <v>0</v>
      </c>
    </row>
    <row r="41" spans="1:38" ht="30" customHeight="1" x14ac:dyDescent="0.25">
      <c r="A41" s="53">
        <f>'OSNOVNA PLAČA'!A35</f>
        <v>26</v>
      </c>
      <c r="B41" s="333" t="str">
        <f t="shared" ca="1" si="16"/>
        <v>A26</v>
      </c>
      <c r="C41" s="333"/>
      <c r="D41" s="54" t="str">
        <f>+IF(LEN('OSNOVNA PLAČA'!C35)&gt;0,'OSNOVNA PLAČA'!C35,"")</f>
        <v/>
      </c>
      <c r="E41" s="55" t="str">
        <f>+IF(LEN('OSNOVNA PLAČA'!D35)&gt;0,'OSNOVNA PLAČA'!D35,"")</f>
        <v/>
      </c>
      <c r="F41" s="164">
        <f ca="1">IF(LEN(B41)&gt;0,'OBRAČUNANA OSNOVNA PLAČA'!E35,"")</f>
        <v>0</v>
      </c>
      <c r="G41" s="57"/>
      <c r="H41" s="57"/>
      <c r="I41" s="57"/>
      <c r="J41" s="57"/>
      <c r="K41" s="57"/>
      <c r="L41" s="178">
        <f t="shared" si="4"/>
        <v>0</v>
      </c>
      <c r="M41" s="179">
        <f t="shared" ca="1" si="17"/>
        <v>0</v>
      </c>
      <c r="N41" s="179">
        <f t="shared" ca="1" si="18"/>
        <v>0</v>
      </c>
      <c r="O41" s="180">
        <f t="shared" ca="1" si="5"/>
        <v>0</v>
      </c>
      <c r="P41" s="181">
        <f t="shared" ca="1" si="19"/>
        <v>0</v>
      </c>
      <c r="Q41" s="182">
        <f t="shared" ca="1" si="20"/>
        <v>0</v>
      </c>
      <c r="R41" s="182">
        <f ca="1">IF(LEN(B41)&gt;0,2*'OSNOVNA PLAČA'!E35,"")</f>
        <v>0</v>
      </c>
      <c r="S41" s="183"/>
      <c r="T41" s="33"/>
      <c r="U41" s="33"/>
      <c r="V41" s="33"/>
      <c r="W41" s="33"/>
      <c r="X41" s="33"/>
      <c r="Y41" s="33"/>
      <c r="Z41" s="33"/>
      <c r="AB41" s="243">
        <f>ROW()</f>
        <v>41</v>
      </c>
      <c r="AC41" s="118">
        <f t="shared" ca="1" si="6"/>
        <v>0</v>
      </c>
      <c r="AD41" s="118">
        <f t="shared" ca="1" si="7"/>
        <v>0</v>
      </c>
      <c r="AE41" s="119" t="str">
        <f t="shared" ca="1" si="8"/>
        <v>-</v>
      </c>
      <c r="AF41" s="118" t="str">
        <f t="shared" ca="1" si="9"/>
        <v>-</v>
      </c>
      <c r="AG41" s="119" t="str">
        <f t="shared" ca="1" si="10"/>
        <v>-</v>
      </c>
      <c r="AH41" s="118" t="str">
        <f t="shared" ca="1" si="11"/>
        <v>-</v>
      </c>
      <c r="AI41" s="118">
        <f t="shared" ca="1" si="12"/>
        <v>0</v>
      </c>
      <c r="AJ41" s="120">
        <f t="shared" ca="1" si="13"/>
        <v>0</v>
      </c>
      <c r="AK41" s="118">
        <f t="shared" ca="1" si="14"/>
        <v>0</v>
      </c>
      <c r="AL41" s="118">
        <f t="shared" ca="1" si="15"/>
        <v>0</v>
      </c>
    </row>
    <row r="42" spans="1:38" ht="30" customHeight="1" x14ac:dyDescent="0.25">
      <c r="A42" s="53">
        <f>'OSNOVNA PLAČA'!A36</f>
        <v>27</v>
      </c>
      <c r="B42" s="333" t="str">
        <f t="shared" ca="1" si="16"/>
        <v>A27</v>
      </c>
      <c r="C42" s="333"/>
      <c r="D42" s="54" t="str">
        <f>+IF(LEN('OSNOVNA PLAČA'!C36)&gt;0,'OSNOVNA PLAČA'!C36,"")</f>
        <v/>
      </c>
      <c r="E42" s="55" t="str">
        <f>+IF(LEN('OSNOVNA PLAČA'!D36)&gt;0,'OSNOVNA PLAČA'!D36,"")</f>
        <v/>
      </c>
      <c r="F42" s="164">
        <f ca="1">IF(LEN(B42)&gt;0,'OBRAČUNANA OSNOVNA PLAČA'!E36,"")</f>
        <v>0</v>
      </c>
      <c r="G42" s="57"/>
      <c r="H42" s="57"/>
      <c r="I42" s="57"/>
      <c r="J42" s="57"/>
      <c r="K42" s="57"/>
      <c r="L42" s="178">
        <f t="shared" si="4"/>
        <v>0</v>
      </c>
      <c r="M42" s="179">
        <f t="shared" ca="1" si="17"/>
        <v>0</v>
      </c>
      <c r="N42" s="179">
        <f t="shared" ca="1" si="18"/>
        <v>0</v>
      </c>
      <c r="O42" s="180">
        <f t="shared" ca="1" si="5"/>
        <v>0</v>
      </c>
      <c r="P42" s="181">
        <f t="shared" ca="1" si="19"/>
        <v>0</v>
      </c>
      <c r="Q42" s="182">
        <f t="shared" ca="1" si="20"/>
        <v>0</v>
      </c>
      <c r="R42" s="182">
        <f ca="1">IF(LEN(B42)&gt;0,2*'OSNOVNA PLAČA'!E36,"")</f>
        <v>0</v>
      </c>
      <c r="S42" s="183"/>
      <c r="T42" s="33"/>
      <c r="U42" s="33"/>
      <c r="V42" s="33"/>
      <c r="W42" s="33"/>
      <c r="X42" s="33"/>
      <c r="Y42" s="33"/>
      <c r="Z42" s="33"/>
      <c r="AB42" s="243">
        <f>ROW()</f>
        <v>42</v>
      </c>
      <c r="AC42" s="118">
        <f t="shared" ca="1" si="6"/>
        <v>0</v>
      </c>
      <c r="AD42" s="118">
        <f t="shared" ca="1" si="7"/>
        <v>0</v>
      </c>
      <c r="AE42" s="119" t="str">
        <f t="shared" ca="1" si="8"/>
        <v>-</v>
      </c>
      <c r="AF42" s="118" t="str">
        <f t="shared" ca="1" si="9"/>
        <v>-</v>
      </c>
      <c r="AG42" s="119" t="str">
        <f t="shared" ca="1" si="10"/>
        <v>-</v>
      </c>
      <c r="AH42" s="118" t="str">
        <f t="shared" ca="1" si="11"/>
        <v>-</v>
      </c>
      <c r="AI42" s="118">
        <f t="shared" ca="1" si="12"/>
        <v>0</v>
      </c>
      <c r="AJ42" s="120">
        <f t="shared" ca="1" si="13"/>
        <v>0</v>
      </c>
      <c r="AK42" s="118">
        <f t="shared" ca="1" si="14"/>
        <v>0</v>
      </c>
      <c r="AL42" s="118">
        <f t="shared" ca="1" si="15"/>
        <v>0</v>
      </c>
    </row>
    <row r="43" spans="1:38" ht="30" customHeight="1" x14ac:dyDescent="0.25">
      <c r="A43" s="53">
        <f>'OSNOVNA PLAČA'!A37</f>
        <v>28</v>
      </c>
      <c r="B43" s="333" t="str">
        <f t="shared" ca="1" si="16"/>
        <v>A28</v>
      </c>
      <c r="C43" s="333"/>
      <c r="D43" s="54" t="str">
        <f>+IF(LEN('OSNOVNA PLAČA'!C37)&gt;0,'OSNOVNA PLAČA'!C37,"")</f>
        <v/>
      </c>
      <c r="E43" s="55" t="str">
        <f>+IF(LEN('OSNOVNA PLAČA'!D37)&gt;0,'OSNOVNA PLAČA'!D37,"")</f>
        <v/>
      </c>
      <c r="F43" s="164">
        <f ca="1">IF(LEN(B43)&gt;0,'OBRAČUNANA OSNOVNA PLAČA'!E37,"")</f>
        <v>0</v>
      </c>
      <c r="G43" s="57"/>
      <c r="H43" s="57"/>
      <c r="I43" s="57"/>
      <c r="J43" s="57"/>
      <c r="K43" s="57"/>
      <c r="L43" s="178">
        <f t="shared" si="4"/>
        <v>0</v>
      </c>
      <c r="M43" s="179">
        <f t="shared" ca="1" si="17"/>
        <v>0</v>
      </c>
      <c r="N43" s="179">
        <f t="shared" ca="1" si="18"/>
        <v>0</v>
      </c>
      <c r="O43" s="180">
        <f t="shared" ca="1" si="5"/>
        <v>0</v>
      </c>
      <c r="P43" s="181">
        <f t="shared" ca="1" si="19"/>
        <v>0</v>
      </c>
      <c r="Q43" s="182">
        <f t="shared" ca="1" si="20"/>
        <v>0</v>
      </c>
      <c r="R43" s="182">
        <f ca="1">IF(LEN(B43)&gt;0,2*'OSNOVNA PLAČA'!E37,"")</f>
        <v>0</v>
      </c>
      <c r="S43" s="183"/>
      <c r="T43" s="33"/>
      <c r="U43" s="33"/>
      <c r="V43" s="33"/>
      <c r="W43" s="33"/>
      <c r="X43" s="33"/>
      <c r="Y43" s="33"/>
      <c r="Z43" s="33"/>
      <c r="AB43" s="243">
        <f>ROW()</f>
        <v>43</v>
      </c>
      <c r="AC43" s="118">
        <f t="shared" ca="1" si="6"/>
        <v>0</v>
      </c>
      <c r="AD43" s="118">
        <f t="shared" ca="1" si="7"/>
        <v>0</v>
      </c>
      <c r="AE43" s="119" t="str">
        <f t="shared" ca="1" si="8"/>
        <v>-</v>
      </c>
      <c r="AF43" s="118" t="str">
        <f t="shared" ca="1" si="9"/>
        <v>-</v>
      </c>
      <c r="AG43" s="119" t="str">
        <f t="shared" ca="1" si="10"/>
        <v>-</v>
      </c>
      <c r="AH43" s="118" t="str">
        <f t="shared" ca="1" si="11"/>
        <v>-</v>
      </c>
      <c r="AI43" s="118">
        <f t="shared" ca="1" si="12"/>
        <v>0</v>
      </c>
      <c r="AJ43" s="120">
        <f t="shared" ca="1" si="13"/>
        <v>0</v>
      </c>
      <c r="AK43" s="118">
        <f t="shared" ca="1" si="14"/>
        <v>0</v>
      </c>
      <c r="AL43" s="118">
        <f t="shared" ca="1" si="15"/>
        <v>0</v>
      </c>
    </row>
    <row r="44" spans="1:38" ht="30" customHeight="1" x14ac:dyDescent="0.25">
      <c r="A44" s="53">
        <f>'OSNOVNA PLAČA'!A38</f>
        <v>29</v>
      </c>
      <c r="B44" s="333" t="str">
        <f t="shared" ca="1" si="16"/>
        <v>A29</v>
      </c>
      <c r="C44" s="333"/>
      <c r="D44" s="54" t="str">
        <f>+IF(LEN('OSNOVNA PLAČA'!C38)&gt;0,'OSNOVNA PLAČA'!C38,"")</f>
        <v/>
      </c>
      <c r="E44" s="55" t="str">
        <f>+IF(LEN('OSNOVNA PLAČA'!D38)&gt;0,'OSNOVNA PLAČA'!D38,"")</f>
        <v/>
      </c>
      <c r="F44" s="164">
        <f ca="1">IF(LEN(B44)&gt;0,'OBRAČUNANA OSNOVNA PLAČA'!E38,"")</f>
        <v>0</v>
      </c>
      <c r="G44" s="57"/>
      <c r="H44" s="57"/>
      <c r="I44" s="57"/>
      <c r="J44" s="57"/>
      <c r="K44" s="57"/>
      <c r="L44" s="178">
        <f t="shared" si="4"/>
        <v>0</v>
      </c>
      <c r="M44" s="179">
        <f t="shared" ca="1" si="17"/>
        <v>0</v>
      </c>
      <c r="N44" s="179">
        <f t="shared" ca="1" si="18"/>
        <v>0</v>
      </c>
      <c r="O44" s="180">
        <f t="shared" ca="1" si="5"/>
        <v>0</v>
      </c>
      <c r="P44" s="181">
        <f t="shared" ca="1" si="19"/>
        <v>0</v>
      </c>
      <c r="Q44" s="182">
        <f t="shared" ca="1" si="20"/>
        <v>0</v>
      </c>
      <c r="R44" s="182">
        <f ca="1">IF(LEN(B44)&gt;0,2*'OSNOVNA PLAČA'!E38,"")</f>
        <v>0</v>
      </c>
      <c r="S44" s="183"/>
      <c r="T44" s="33"/>
      <c r="U44" s="33"/>
      <c r="V44" s="33"/>
      <c r="W44" s="33"/>
      <c r="X44" s="33"/>
      <c r="Y44" s="33"/>
      <c r="Z44" s="33"/>
      <c r="AB44" s="243">
        <f>ROW()</f>
        <v>44</v>
      </c>
      <c r="AC44" s="118">
        <f t="shared" ca="1" si="6"/>
        <v>0</v>
      </c>
      <c r="AD44" s="118">
        <f t="shared" ca="1" si="7"/>
        <v>0</v>
      </c>
      <c r="AE44" s="119" t="str">
        <f t="shared" ca="1" si="8"/>
        <v>-</v>
      </c>
      <c r="AF44" s="118" t="str">
        <f t="shared" ca="1" si="9"/>
        <v>-</v>
      </c>
      <c r="AG44" s="119" t="str">
        <f t="shared" ca="1" si="10"/>
        <v>-</v>
      </c>
      <c r="AH44" s="118" t="str">
        <f t="shared" ca="1" si="11"/>
        <v>-</v>
      </c>
      <c r="AI44" s="118">
        <f t="shared" ca="1" si="12"/>
        <v>0</v>
      </c>
      <c r="AJ44" s="120">
        <f t="shared" ca="1" si="13"/>
        <v>0</v>
      </c>
      <c r="AK44" s="118">
        <f t="shared" ca="1" si="14"/>
        <v>0</v>
      </c>
      <c r="AL44" s="118">
        <f t="shared" ca="1" si="15"/>
        <v>0</v>
      </c>
    </row>
    <row r="45" spans="1:38" ht="30" customHeight="1" x14ac:dyDescent="0.25">
      <c r="A45" s="53">
        <f>'OSNOVNA PLAČA'!A39</f>
        <v>30</v>
      </c>
      <c r="B45" s="333" t="str">
        <f t="shared" ca="1" si="16"/>
        <v>A30</v>
      </c>
      <c r="C45" s="333"/>
      <c r="D45" s="54" t="str">
        <f>+IF(LEN('OSNOVNA PLAČA'!C39)&gt;0,'OSNOVNA PLAČA'!C39,"")</f>
        <v/>
      </c>
      <c r="E45" s="55" t="str">
        <f>+IF(LEN('OSNOVNA PLAČA'!D39)&gt;0,'OSNOVNA PLAČA'!D39,"")</f>
        <v/>
      </c>
      <c r="F45" s="164">
        <f ca="1">IF(LEN(B45)&gt;0,'OBRAČUNANA OSNOVNA PLAČA'!E39,"")</f>
        <v>0</v>
      </c>
      <c r="G45" s="57"/>
      <c r="H45" s="57"/>
      <c r="I45" s="57"/>
      <c r="J45" s="57"/>
      <c r="K45" s="57"/>
      <c r="L45" s="178">
        <f t="shared" si="4"/>
        <v>0</v>
      </c>
      <c r="M45" s="179">
        <f t="shared" ca="1" si="17"/>
        <v>0</v>
      </c>
      <c r="N45" s="179">
        <f t="shared" ca="1" si="18"/>
        <v>0</v>
      </c>
      <c r="O45" s="180">
        <f t="shared" ca="1" si="5"/>
        <v>0</v>
      </c>
      <c r="P45" s="181">
        <f t="shared" ca="1" si="19"/>
        <v>0</v>
      </c>
      <c r="Q45" s="182">
        <f t="shared" ca="1" si="20"/>
        <v>0</v>
      </c>
      <c r="R45" s="182">
        <f ca="1">IF(LEN(B45)&gt;0,2*'OSNOVNA PLAČA'!E39,"")</f>
        <v>0</v>
      </c>
      <c r="S45" s="183"/>
      <c r="T45" s="33"/>
      <c r="U45" s="33"/>
      <c r="V45" s="33"/>
      <c r="W45" s="33"/>
      <c r="X45" s="33"/>
      <c r="Y45" s="33"/>
      <c r="Z45" s="33"/>
      <c r="AB45" s="243">
        <f>ROW()</f>
        <v>45</v>
      </c>
      <c r="AC45" s="118">
        <f t="shared" ca="1" si="6"/>
        <v>0</v>
      </c>
      <c r="AD45" s="118">
        <f t="shared" ca="1" si="7"/>
        <v>0</v>
      </c>
      <c r="AE45" s="119" t="str">
        <f t="shared" ca="1" si="8"/>
        <v>-</v>
      </c>
      <c r="AF45" s="118" t="str">
        <f t="shared" ca="1" si="9"/>
        <v>-</v>
      </c>
      <c r="AG45" s="119" t="str">
        <f t="shared" ca="1" si="10"/>
        <v>-</v>
      </c>
      <c r="AH45" s="118" t="str">
        <f t="shared" ca="1" si="11"/>
        <v>-</v>
      </c>
      <c r="AI45" s="118">
        <f t="shared" ca="1" si="12"/>
        <v>0</v>
      </c>
      <c r="AJ45" s="120">
        <f t="shared" ca="1" si="13"/>
        <v>0</v>
      </c>
      <c r="AK45" s="118">
        <f t="shared" ca="1" si="14"/>
        <v>0</v>
      </c>
      <c r="AL45" s="118">
        <f t="shared" ca="1" si="15"/>
        <v>0</v>
      </c>
    </row>
    <row r="46" spans="1:38" ht="30" customHeight="1" x14ac:dyDescent="0.25">
      <c r="A46" s="53">
        <f>'OSNOVNA PLAČA'!A40</f>
        <v>31</v>
      </c>
      <c r="B46" s="333" t="str">
        <f t="shared" ref="B46:B262" ca="1" si="21">IF(LEN(INDIRECT( "'" &amp; $AD$2 &amp; "'!B" &amp; TEXT($AB46-6,0)))&gt;0,INDIRECT( "'" &amp; $AD$2 &amp; "'!B" &amp; TEXT($AB46-6,0)),"")</f>
        <v>A31</v>
      </c>
      <c r="C46" s="333"/>
      <c r="D46" s="54" t="str">
        <f>+IF(LEN('OSNOVNA PLAČA'!C40)&gt;0,'OSNOVNA PLAČA'!C40,"")</f>
        <v/>
      </c>
      <c r="E46" s="55" t="str">
        <f>+IF(LEN('OSNOVNA PLAČA'!D40)&gt;0,'OSNOVNA PLAČA'!D40,"")</f>
        <v/>
      </c>
      <c r="F46" s="164">
        <f ca="1">IF(LEN(B46)&gt;0,'OBRAČUNANA OSNOVNA PLAČA'!E40,"")</f>
        <v>0</v>
      </c>
      <c r="G46" s="57"/>
      <c r="H46" s="57"/>
      <c r="I46" s="57"/>
      <c r="J46" s="57"/>
      <c r="K46" s="57"/>
      <c r="L46" s="178">
        <f t="shared" si="4"/>
        <v>0</v>
      </c>
      <c r="M46" s="179">
        <f t="shared" ca="1" si="17"/>
        <v>0</v>
      </c>
      <c r="N46" s="179">
        <f t="shared" ca="1" si="18"/>
        <v>0</v>
      </c>
      <c r="O46" s="180">
        <f t="shared" ca="1" si="5"/>
        <v>0</v>
      </c>
      <c r="P46" s="181">
        <f t="shared" ca="1" si="19"/>
        <v>0</v>
      </c>
      <c r="Q46" s="182">
        <f t="shared" ca="1" si="20"/>
        <v>0</v>
      </c>
      <c r="R46" s="182">
        <f ca="1">IF(LEN(B46)&gt;0,2*'OSNOVNA PLAČA'!E40,"")</f>
        <v>0</v>
      </c>
      <c r="S46" s="183"/>
      <c r="T46" s="33"/>
      <c r="U46" s="33"/>
      <c r="V46" s="33"/>
      <c r="W46" s="33"/>
      <c r="X46" s="33"/>
      <c r="Y46" s="33"/>
      <c r="Z46" s="33"/>
      <c r="AB46" s="243">
        <f>ROW()</f>
        <v>46</v>
      </c>
      <c r="AC46" s="118">
        <f t="shared" ref="AC46:AC262" ca="1" si="22">IF($AO$3=1,0,INDIRECT( "'" &amp; $AO$2 &amp; "'!P" &amp; TEXT($AB46,0)))</f>
        <v>0</v>
      </c>
      <c r="AD46" s="118">
        <f t="shared" ref="AD46:AD262" ca="1" si="23">IF($AO$3=1,(INDIRECT( "'" &amp; $AD$2 &amp; "'!F" &amp; TEXT($AB46-6,0))*2/12+INDIRECT( "'" &amp; $AD$2 &amp; "'!G" &amp; TEXT($AB46-6,0))*10/12)*2,INDIRECT( "'" &amp; $AO$2 &amp; "'!Q" &amp; TEXT($AB46,0)))</f>
        <v>0</v>
      </c>
      <c r="AE46" s="119" t="str">
        <f t="shared" ca="1" si="8"/>
        <v>-</v>
      </c>
      <c r="AF46" s="118" t="str">
        <f t="shared" ca="1" si="9"/>
        <v>-</v>
      </c>
      <c r="AG46" s="119" t="str">
        <f t="shared" ca="1" si="10"/>
        <v>-</v>
      </c>
      <c r="AH46" s="118" t="str">
        <f t="shared" ca="1" si="11"/>
        <v>-</v>
      </c>
      <c r="AI46" s="118">
        <f t="shared" ca="1" si="12"/>
        <v>0</v>
      </c>
      <c r="AJ46" s="120">
        <f t="shared" ca="1" si="13"/>
        <v>0</v>
      </c>
      <c r="AK46" s="118">
        <f t="shared" ref="AK46:AK262" ca="1" si="24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46" s="118">
        <f t="shared" ref="AL46:AL262" ca="1" si="25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47" spans="1:38" ht="30" customHeight="1" x14ac:dyDescent="0.25">
      <c r="A47" s="53">
        <f>'OSNOVNA PLAČA'!A41</f>
        <v>32</v>
      </c>
      <c r="B47" s="333" t="str">
        <f t="shared" ca="1" si="21"/>
        <v>A32</v>
      </c>
      <c r="C47" s="333"/>
      <c r="D47" s="54" t="str">
        <f>+IF(LEN('OSNOVNA PLAČA'!C41)&gt;0,'OSNOVNA PLAČA'!C41,"")</f>
        <v/>
      </c>
      <c r="E47" s="55" t="str">
        <f>+IF(LEN('OSNOVNA PLAČA'!D41)&gt;0,'OSNOVNA PLAČA'!D41,"")</f>
        <v/>
      </c>
      <c r="F47" s="164">
        <f ca="1">IF(LEN(B47)&gt;0,'OBRAČUNANA OSNOVNA PLAČA'!E41,"")</f>
        <v>0</v>
      </c>
      <c r="G47" s="57"/>
      <c r="H47" s="57"/>
      <c r="I47" s="57"/>
      <c r="J47" s="57"/>
      <c r="K47" s="57"/>
      <c r="L47" s="178">
        <f t="shared" si="4"/>
        <v>0</v>
      </c>
      <c r="M47" s="179">
        <f t="shared" ca="1" si="17"/>
        <v>0</v>
      </c>
      <c r="N47" s="179">
        <f t="shared" ca="1" si="18"/>
        <v>0</v>
      </c>
      <c r="O47" s="180">
        <f t="shared" ca="1" si="5"/>
        <v>0</v>
      </c>
      <c r="P47" s="181">
        <f t="shared" ca="1" si="19"/>
        <v>0</v>
      </c>
      <c r="Q47" s="182">
        <f t="shared" ca="1" si="20"/>
        <v>0</v>
      </c>
      <c r="R47" s="182">
        <f ca="1">IF(LEN(B47)&gt;0,2*'OSNOVNA PLAČA'!E41,"")</f>
        <v>0</v>
      </c>
      <c r="S47" s="183"/>
      <c r="T47" s="33"/>
      <c r="U47" s="33"/>
      <c r="V47" s="33"/>
      <c r="W47" s="33"/>
      <c r="X47" s="33"/>
      <c r="Y47" s="33"/>
      <c r="Z47" s="33"/>
      <c r="AB47" s="243">
        <f>ROW()</f>
        <v>47</v>
      </c>
      <c r="AC47" s="118">
        <f t="shared" ca="1" si="22"/>
        <v>0</v>
      </c>
      <c r="AD47" s="118">
        <f t="shared" ca="1" si="23"/>
        <v>0</v>
      </c>
      <c r="AE47" s="119" t="str">
        <f t="shared" ca="1" si="8"/>
        <v>-</v>
      </c>
      <c r="AF47" s="118" t="str">
        <f t="shared" ca="1" si="9"/>
        <v>-</v>
      </c>
      <c r="AG47" s="119" t="str">
        <f t="shared" ca="1" si="10"/>
        <v>-</v>
      </c>
      <c r="AH47" s="118" t="str">
        <f t="shared" ca="1" si="11"/>
        <v>-</v>
      </c>
      <c r="AI47" s="118">
        <f t="shared" ca="1" si="12"/>
        <v>0</v>
      </c>
      <c r="AJ47" s="120">
        <f t="shared" ca="1" si="13"/>
        <v>0</v>
      </c>
      <c r="AK47" s="118">
        <f t="shared" ca="1" si="24"/>
        <v>0</v>
      </c>
      <c r="AL47" s="118">
        <f t="shared" ca="1" si="25"/>
        <v>0</v>
      </c>
    </row>
    <row r="48" spans="1:38" ht="30" customHeight="1" x14ac:dyDescent="0.25">
      <c r="A48" s="53">
        <f>'OSNOVNA PLAČA'!A42</f>
        <v>33</v>
      </c>
      <c r="B48" s="333" t="str">
        <f t="shared" ca="1" si="21"/>
        <v>A33</v>
      </c>
      <c r="C48" s="333"/>
      <c r="D48" s="54" t="str">
        <f>+IF(LEN('OSNOVNA PLAČA'!C42)&gt;0,'OSNOVNA PLAČA'!C42,"")</f>
        <v/>
      </c>
      <c r="E48" s="55" t="str">
        <f>+IF(LEN('OSNOVNA PLAČA'!D42)&gt;0,'OSNOVNA PLAČA'!D42,"")</f>
        <v/>
      </c>
      <c r="F48" s="164">
        <f ca="1">IF(LEN(B48)&gt;0,'OBRAČUNANA OSNOVNA PLAČA'!E42,"")</f>
        <v>0</v>
      </c>
      <c r="G48" s="57"/>
      <c r="H48" s="57"/>
      <c r="I48" s="57"/>
      <c r="J48" s="57"/>
      <c r="K48" s="57"/>
      <c r="L48" s="178">
        <f t="shared" si="4"/>
        <v>0</v>
      </c>
      <c r="M48" s="179">
        <f t="shared" ca="1" si="17"/>
        <v>0</v>
      </c>
      <c r="N48" s="179">
        <f t="shared" ca="1" si="18"/>
        <v>0</v>
      </c>
      <c r="O48" s="180">
        <f t="shared" ca="1" si="5"/>
        <v>0</v>
      </c>
      <c r="P48" s="181">
        <f t="shared" ca="1" si="19"/>
        <v>0</v>
      </c>
      <c r="Q48" s="182">
        <f t="shared" ca="1" si="20"/>
        <v>0</v>
      </c>
      <c r="R48" s="182">
        <f ca="1">IF(LEN(B48)&gt;0,2*'OSNOVNA PLAČA'!E42,"")</f>
        <v>0</v>
      </c>
      <c r="S48" s="183"/>
      <c r="T48" s="33"/>
      <c r="U48" s="33"/>
      <c r="V48" s="33"/>
      <c r="W48" s="33"/>
      <c r="X48" s="33"/>
      <c r="Y48" s="33"/>
      <c r="Z48" s="33"/>
      <c r="AB48" s="243">
        <f>ROW()</f>
        <v>48</v>
      </c>
      <c r="AC48" s="118">
        <f t="shared" ca="1" si="22"/>
        <v>0</v>
      </c>
      <c r="AD48" s="118">
        <f t="shared" ca="1" si="23"/>
        <v>0</v>
      </c>
      <c r="AE48" s="119" t="str">
        <f t="shared" ca="1" si="8"/>
        <v>-</v>
      </c>
      <c r="AF48" s="118" t="str">
        <f t="shared" ca="1" si="9"/>
        <v>-</v>
      </c>
      <c r="AG48" s="119" t="str">
        <f t="shared" ca="1" si="10"/>
        <v>-</v>
      </c>
      <c r="AH48" s="118" t="str">
        <f t="shared" ca="1" si="11"/>
        <v>-</v>
      </c>
      <c r="AI48" s="118">
        <f t="shared" ca="1" si="12"/>
        <v>0</v>
      </c>
      <c r="AJ48" s="120">
        <f t="shared" ca="1" si="13"/>
        <v>0</v>
      </c>
      <c r="AK48" s="118">
        <f t="shared" ca="1" si="24"/>
        <v>0</v>
      </c>
      <c r="AL48" s="118">
        <f t="shared" ca="1" si="25"/>
        <v>0</v>
      </c>
    </row>
    <row r="49" spans="1:38" ht="30" customHeight="1" x14ac:dyDescent="0.25">
      <c r="A49" s="53">
        <f>'OSNOVNA PLAČA'!A43</f>
        <v>34</v>
      </c>
      <c r="B49" s="333" t="str">
        <f t="shared" ca="1" si="21"/>
        <v>A34</v>
      </c>
      <c r="C49" s="333"/>
      <c r="D49" s="54" t="str">
        <f>+IF(LEN('OSNOVNA PLAČA'!C43)&gt;0,'OSNOVNA PLAČA'!C43,"")</f>
        <v/>
      </c>
      <c r="E49" s="55" t="str">
        <f>+IF(LEN('OSNOVNA PLAČA'!D43)&gt;0,'OSNOVNA PLAČA'!D43,"")</f>
        <v/>
      </c>
      <c r="F49" s="164">
        <f ca="1">IF(LEN(B49)&gt;0,'OBRAČUNANA OSNOVNA PLAČA'!E43,"")</f>
        <v>0</v>
      </c>
      <c r="G49" s="57"/>
      <c r="H49" s="57"/>
      <c r="I49" s="57"/>
      <c r="J49" s="57"/>
      <c r="K49" s="57"/>
      <c r="L49" s="178">
        <f t="shared" si="4"/>
        <v>0</v>
      </c>
      <c r="M49" s="179">
        <f t="shared" ca="1" si="17"/>
        <v>0</v>
      </c>
      <c r="N49" s="179">
        <f t="shared" ca="1" si="18"/>
        <v>0</v>
      </c>
      <c r="O49" s="180">
        <f t="shared" ca="1" si="5"/>
        <v>0</v>
      </c>
      <c r="P49" s="181">
        <f t="shared" ca="1" si="19"/>
        <v>0</v>
      </c>
      <c r="Q49" s="182">
        <f t="shared" ca="1" si="20"/>
        <v>0</v>
      </c>
      <c r="R49" s="182">
        <f ca="1">IF(LEN(B49)&gt;0,2*'OSNOVNA PLAČA'!E43,"")</f>
        <v>0</v>
      </c>
      <c r="S49" s="183"/>
      <c r="T49" s="33"/>
      <c r="U49" s="33"/>
      <c r="V49" s="33"/>
      <c r="W49" s="33"/>
      <c r="X49" s="33"/>
      <c r="Y49" s="33"/>
      <c r="Z49" s="33"/>
      <c r="AB49" s="243">
        <f>ROW()</f>
        <v>49</v>
      </c>
      <c r="AC49" s="118">
        <f t="shared" ca="1" si="22"/>
        <v>0</v>
      </c>
      <c r="AD49" s="118">
        <f t="shared" ca="1" si="23"/>
        <v>0</v>
      </c>
      <c r="AE49" s="119" t="str">
        <f t="shared" ca="1" si="8"/>
        <v>-</v>
      </c>
      <c r="AF49" s="118" t="str">
        <f t="shared" ca="1" si="9"/>
        <v>-</v>
      </c>
      <c r="AG49" s="119" t="str">
        <f t="shared" ca="1" si="10"/>
        <v>-</v>
      </c>
      <c r="AH49" s="118" t="str">
        <f t="shared" ca="1" si="11"/>
        <v>-</v>
      </c>
      <c r="AI49" s="118">
        <f t="shared" ca="1" si="12"/>
        <v>0</v>
      </c>
      <c r="AJ49" s="120">
        <f t="shared" ca="1" si="13"/>
        <v>0</v>
      </c>
      <c r="AK49" s="118">
        <f t="shared" ca="1" si="24"/>
        <v>0</v>
      </c>
      <c r="AL49" s="118">
        <f t="shared" ca="1" si="25"/>
        <v>0</v>
      </c>
    </row>
    <row r="50" spans="1:38" ht="30" customHeight="1" x14ac:dyDescent="0.25">
      <c r="A50" s="53">
        <f>'OSNOVNA PLAČA'!A44</f>
        <v>35</v>
      </c>
      <c r="B50" s="333" t="str">
        <f t="shared" ca="1" si="21"/>
        <v>A35</v>
      </c>
      <c r="C50" s="333"/>
      <c r="D50" s="54" t="str">
        <f>+IF(LEN('OSNOVNA PLAČA'!C44)&gt;0,'OSNOVNA PLAČA'!C44,"")</f>
        <v/>
      </c>
      <c r="E50" s="55" t="str">
        <f>+IF(LEN('OSNOVNA PLAČA'!D44)&gt;0,'OSNOVNA PLAČA'!D44,"")</f>
        <v/>
      </c>
      <c r="F50" s="164">
        <f ca="1">IF(LEN(B50)&gt;0,'OBRAČUNANA OSNOVNA PLAČA'!E44,"")</f>
        <v>0</v>
      </c>
      <c r="G50" s="57"/>
      <c r="H50" s="57"/>
      <c r="I50" s="57"/>
      <c r="J50" s="57"/>
      <c r="K50" s="57"/>
      <c r="L50" s="178">
        <f t="shared" si="4"/>
        <v>0</v>
      </c>
      <c r="M50" s="179">
        <f t="shared" ca="1" si="17"/>
        <v>0</v>
      </c>
      <c r="N50" s="179">
        <f t="shared" ca="1" si="18"/>
        <v>0</v>
      </c>
      <c r="O50" s="180">
        <f t="shared" ca="1" si="5"/>
        <v>0</v>
      </c>
      <c r="P50" s="181">
        <f t="shared" ca="1" si="19"/>
        <v>0</v>
      </c>
      <c r="Q50" s="182">
        <f t="shared" ca="1" si="20"/>
        <v>0</v>
      </c>
      <c r="R50" s="182">
        <f ca="1">IF(LEN(B50)&gt;0,2*'OSNOVNA PLAČA'!E44,"")</f>
        <v>0</v>
      </c>
      <c r="S50" s="183"/>
      <c r="T50" s="33"/>
      <c r="U50" s="33"/>
      <c r="V50" s="33"/>
      <c r="W50" s="33"/>
      <c r="X50" s="33"/>
      <c r="Y50" s="33"/>
      <c r="Z50" s="33"/>
      <c r="AB50" s="243">
        <f>ROW()</f>
        <v>50</v>
      </c>
      <c r="AC50" s="118">
        <f t="shared" ca="1" si="22"/>
        <v>0</v>
      </c>
      <c r="AD50" s="118">
        <f t="shared" ca="1" si="23"/>
        <v>0</v>
      </c>
      <c r="AE50" s="119" t="str">
        <f t="shared" ca="1" si="8"/>
        <v>-</v>
      </c>
      <c r="AF50" s="118" t="str">
        <f t="shared" ca="1" si="9"/>
        <v>-</v>
      </c>
      <c r="AG50" s="119" t="str">
        <f t="shared" ca="1" si="10"/>
        <v>-</v>
      </c>
      <c r="AH50" s="118" t="str">
        <f t="shared" ca="1" si="11"/>
        <v>-</v>
      </c>
      <c r="AI50" s="118">
        <f t="shared" ca="1" si="12"/>
        <v>0</v>
      </c>
      <c r="AJ50" s="120">
        <f t="shared" ca="1" si="13"/>
        <v>0</v>
      </c>
      <c r="AK50" s="118">
        <f t="shared" ca="1" si="24"/>
        <v>0</v>
      </c>
      <c r="AL50" s="118">
        <f t="shared" ca="1" si="25"/>
        <v>0</v>
      </c>
    </row>
    <row r="51" spans="1:38" ht="30" customHeight="1" x14ac:dyDescent="0.25">
      <c r="A51" s="53">
        <f>'OSNOVNA PLAČA'!A45</f>
        <v>36</v>
      </c>
      <c r="B51" s="333" t="str">
        <f t="shared" ca="1" si="21"/>
        <v>A36</v>
      </c>
      <c r="C51" s="333"/>
      <c r="D51" s="54" t="str">
        <f>+IF(LEN('OSNOVNA PLAČA'!C45)&gt;0,'OSNOVNA PLAČA'!C45,"")</f>
        <v/>
      </c>
      <c r="E51" s="55" t="str">
        <f>+IF(LEN('OSNOVNA PLAČA'!D45)&gt;0,'OSNOVNA PLAČA'!D45,"")</f>
        <v/>
      </c>
      <c r="F51" s="164">
        <f ca="1">IF(LEN(B51)&gt;0,'OBRAČUNANA OSNOVNA PLAČA'!E45,"")</f>
        <v>0</v>
      </c>
      <c r="G51" s="57"/>
      <c r="H51" s="57"/>
      <c r="I51" s="57"/>
      <c r="J51" s="57"/>
      <c r="K51" s="57"/>
      <c r="L51" s="178">
        <f t="shared" si="4"/>
        <v>0</v>
      </c>
      <c r="M51" s="179">
        <f t="shared" ca="1" si="17"/>
        <v>0</v>
      </c>
      <c r="N51" s="179">
        <f t="shared" ca="1" si="18"/>
        <v>0</v>
      </c>
      <c r="O51" s="180">
        <f t="shared" ca="1" si="5"/>
        <v>0</v>
      </c>
      <c r="P51" s="181">
        <f t="shared" ca="1" si="19"/>
        <v>0</v>
      </c>
      <c r="Q51" s="182">
        <f t="shared" ca="1" si="20"/>
        <v>0</v>
      </c>
      <c r="R51" s="182">
        <f ca="1">IF(LEN(B51)&gt;0,2*'OSNOVNA PLAČA'!E45,"")</f>
        <v>0</v>
      </c>
      <c r="S51" s="183"/>
      <c r="T51" s="33"/>
      <c r="U51" s="33"/>
      <c r="V51" s="33"/>
      <c r="W51" s="33"/>
      <c r="X51" s="33"/>
      <c r="Y51" s="33"/>
      <c r="Z51" s="33"/>
      <c r="AB51" s="243">
        <f>ROW()</f>
        <v>51</v>
      </c>
      <c r="AC51" s="118">
        <f t="shared" ca="1" si="22"/>
        <v>0</v>
      </c>
      <c r="AD51" s="118">
        <f t="shared" ca="1" si="23"/>
        <v>0</v>
      </c>
      <c r="AE51" s="119" t="str">
        <f t="shared" ca="1" si="8"/>
        <v>-</v>
      </c>
      <c r="AF51" s="118" t="str">
        <f t="shared" ca="1" si="9"/>
        <v>-</v>
      </c>
      <c r="AG51" s="119" t="str">
        <f t="shared" ca="1" si="10"/>
        <v>-</v>
      </c>
      <c r="AH51" s="118" t="str">
        <f t="shared" ca="1" si="11"/>
        <v>-</v>
      </c>
      <c r="AI51" s="118">
        <f t="shared" ca="1" si="12"/>
        <v>0</v>
      </c>
      <c r="AJ51" s="120">
        <f t="shared" ca="1" si="13"/>
        <v>0</v>
      </c>
      <c r="AK51" s="118">
        <f t="shared" ca="1" si="24"/>
        <v>0</v>
      </c>
      <c r="AL51" s="118">
        <f t="shared" ca="1" si="25"/>
        <v>0</v>
      </c>
    </row>
    <row r="52" spans="1:38" ht="30" customHeight="1" x14ac:dyDescent="0.25">
      <c r="A52" s="53">
        <f>'OSNOVNA PLAČA'!A46</f>
        <v>37</v>
      </c>
      <c r="B52" s="333" t="str">
        <f t="shared" ca="1" si="21"/>
        <v>A37</v>
      </c>
      <c r="C52" s="333"/>
      <c r="D52" s="54" t="str">
        <f>+IF(LEN('OSNOVNA PLAČA'!C46)&gt;0,'OSNOVNA PLAČA'!C46,"")</f>
        <v/>
      </c>
      <c r="E52" s="55" t="str">
        <f>+IF(LEN('OSNOVNA PLAČA'!D46)&gt;0,'OSNOVNA PLAČA'!D46,"")</f>
        <v/>
      </c>
      <c r="F52" s="164">
        <f ca="1">IF(LEN(B52)&gt;0,'OBRAČUNANA OSNOVNA PLAČA'!E46,"")</f>
        <v>0</v>
      </c>
      <c r="G52" s="57"/>
      <c r="H52" s="57"/>
      <c r="I52" s="57"/>
      <c r="J52" s="57"/>
      <c r="K52" s="57"/>
      <c r="L52" s="178">
        <f t="shared" si="4"/>
        <v>0</v>
      </c>
      <c r="M52" s="179">
        <f t="shared" ca="1" si="17"/>
        <v>0</v>
      </c>
      <c r="N52" s="179">
        <f t="shared" ca="1" si="18"/>
        <v>0</v>
      </c>
      <c r="O52" s="180">
        <f t="shared" ca="1" si="5"/>
        <v>0</v>
      </c>
      <c r="P52" s="181">
        <f t="shared" ca="1" si="19"/>
        <v>0</v>
      </c>
      <c r="Q52" s="182">
        <f t="shared" ca="1" si="20"/>
        <v>0</v>
      </c>
      <c r="R52" s="182">
        <f ca="1">IF(LEN(B52)&gt;0,2*'OSNOVNA PLAČA'!E46,"")</f>
        <v>0</v>
      </c>
      <c r="S52" s="183"/>
      <c r="T52" s="33"/>
      <c r="U52" s="33"/>
      <c r="V52" s="33"/>
      <c r="W52" s="33"/>
      <c r="X52" s="33"/>
      <c r="Y52" s="33"/>
      <c r="Z52" s="33"/>
      <c r="AB52" s="243">
        <f>ROW()</f>
        <v>52</v>
      </c>
      <c r="AC52" s="118">
        <f t="shared" ca="1" si="22"/>
        <v>0</v>
      </c>
      <c r="AD52" s="118">
        <f t="shared" ca="1" si="23"/>
        <v>0</v>
      </c>
      <c r="AE52" s="119" t="str">
        <f t="shared" ca="1" si="8"/>
        <v>-</v>
      </c>
      <c r="AF52" s="118" t="str">
        <f t="shared" ca="1" si="9"/>
        <v>-</v>
      </c>
      <c r="AG52" s="119" t="str">
        <f t="shared" ca="1" si="10"/>
        <v>-</v>
      </c>
      <c r="AH52" s="118" t="str">
        <f t="shared" ca="1" si="11"/>
        <v>-</v>
      </c>
      <c r="AI52" s="118">
        <f t="shared" ca="1" si="12"/>
        <v>0</v>
      </c>
      <c r="AJ52" s="120">
        <f t="shared" ca="1" si="13"/>
        <v>0</v>
      </c>
      <c r="AK52" s="118">
        <f t="shared" ca="1" si="24"/>
        <v>0</v>
      </c>
      <c r="AL52" s="118">
        <f t="shared" ca="1" si="25"/>
        <v>0</v>
      </c>
    </row>
    <row r="53" spans="1:38" ht="30" customHeight="1" x14ac:dyDescent="0.25">
      <c r="A53" s="53">
        <f>'OSNOVNA PLAČA'!A47</f>
        <v>38</v>
      </c>
      <c r="B53" s="333" t="str">
        <f t="shared" ca="1" si="21"/>
        <v>A38</v>
      </c>
      <c r="C53" s="333"/>
      <c r="D53" s="54" t="str">
        <f>+IF(LEN('OSNOVNA PLAČA'!C47)&gt;0,'OSNOVNA PLAČA'!C47,"")</f>
        <v/>
      </c>
      <c r="E53" s="55" t="str">
        <f>+IF(LEN('OSNOVNA PLAČA'!D47)&gt;0,'OSNOVNA PLAČA'!D47,"")</f>
        <v/>
      </c>
      <c r="F53" s="164">
        <f ca="1">IF(LEN(B53)&gt;0,'OBRAČUNANA OSNOVNA PLAČA'!E47,"")</f>
        <v>0</v>
      </c>
      <c r="G53" s="57"/>
      <c r="H53" s="57"/>
      <c r="I53" s="57"/>
      <c r="J53" s="57"/>
      <c r="K53" s="57"/>
      <c r="L53" s="178">
        <f t="shared" si="4"/>
        <v>0</v>
      </c>
      <c r="M53" s="179">
        <f t="shared" ca="1" si="17"/>
        <v>0</v>
      </c>
      <c r="N53" s="179">
        <f t="shared" ca="1" si="18"/>
        <v>0</v>
      </c>
      <c r="O53" s="180">
        <f t="shared" ca="1" si="5"/>
        <v>0</v>
      </c>
      <c r="P53" s="181">
        <f t="shared" ca="1" si="19"/>
        <v>0</v>
      </c>
      <c r="Q53" s="182">
        <f t="shared" ca="1" si="20"/>
        <v>0</v>
      </c>
      <c r="R53" s="182">
        <f ca="1">IF(LEN(B53)&gt;0,2*'OSNOVNA PLAČA'!E47,"")</f>
        <v>0</v>
      </c>
      <c r="S53" s="183"/>
      <c r="T53" s="33"/>
      <c r="U53" s="33"/>
      <c r="V53" s="33"/>
      <c r="W53" s="33"/>
      <c r="X53" s="33"/>
      <c r="Y53" s="33"/>
      <c r="Z53" s="33"/>
      <c r="AB53" s="243">
        <f>ROW()</f>
        <v>53</v>
      </c>
      <c r="AC53" s="118">
        <f t="shared" ca="1" si="22"/>
        <v>0</v>
      </c>
      <c r="AD53" s="118">
        <f t="shared" ca="1" si="23"/>
        <v>0</v>
      </c>
      <c r="AE53" s="119" t="str">
        <f t="shared" ca="1" si="8"/>
        <v>-</v>
      </c>
      <c r="AF53" s="118" t="str">
        <f t="shared" ca="1" si="9"/>
        <v>-</v>
      </c>
      <c r="AG53" s="119" t="str">
        <f t="shared" ca="1" si="10"/>
        <v>-</v>
      </c>
      <c r="AH53" s="118" t="str">
        <f t="shared" ca="1" si="11"/>
        <v>-</v>
      </c>
      <c r="AI53" s="118">
        <f t="shared" ca="1" si="12"/>
        <v>0</v>
      </c>
      <c r="AJ53" s="120">
        <f t="shared" ca="1" si="13"/>
        <v>0</v>
      </c>
      <c r="AK53" s="118">
        <f t="shared" ca="1" si="24"/>
        <v>0</v>
      </c>
      <c r="AL53" s="118">
        <f t="shared" ca="1" si="25"/>
        <v>0</v>
      </c>
    </row>
    <row r="54" spans="1:38" ht="30" customHeight="1" x14ac:dyDescent="0.25">
      <c r="A54" s="53">
        <f>'OSNOVNA PLAČA'!A48</f>
        <v>39</v>
      </c>
      <c r="B54" s="333" t="str">
        <f t="shared" ca="1" si="21"/>
        <v>A39</v>
      </c>
      <c r="C54" s="333"/>
      <c r="D54" s="54" t="str">
        <f>+IF(LEN('OSNOVNA PLAČA'!C48)&gt;0,'OSNOVNA PLAČA'!C48,"")</f>
        <v/>
      </c>
      <c r="E54" s="55" t="str">
        <f>+IF(LEN('OSNOVNA PLAČA'!D48)&gt;0,'OSNOVNA PLAČA'!D48,"")</f>
        <v/>
      </c>
      <c r="F54" s="164">
        <f ca="1">IF(LEN(B54)&gt;0,'OBRAČUNANA OSNOVNA PLAČA'!E48,"")</f>
        <v>0</v>
      </c>
      <c r="G54" s="57"/>
      <c r="H54" s="57"/>
      <c r="I54" s="57"/>
      <c r="J54" s="57"/>
      <c r="K54" s="57"/>
      <c r="L54" s="178">
        <f t="shared" si="4"/>
        <v>0</v>
      </c>
      <c r="M54" s="179">
        <f t="shared" ca="1" si="17"/>
        <v>0</v>
      </c>
      <c r="N54" s="179">
        <f t="shared" ca="1" si="18"/>
        <v>0</v>
      </c>
      <c r="O54" s="180">
        <f t="shared" ca="1" si="5"/>
        <v>0</v>
      </c>
      <c r="P54" s="181">
        <f t="shared" ca="1" si="19"/>
        <v>0</v>
      </c>
      <c r="Q54" s="182">
        <f t="shared" ca="1" si="20"/>
        <v>0</v>
      </c>
      <c r="R54" s="182">
        <f ca="1">IF(LEN(B54)&gt;0,2*'OSNOVNA PLAČA'!E48,"")</f>
        <v>0</v>
      </c>
      <c r="S54" s="183"/>
      <c r="T54" s="33"/>
      <c r="U54" s="33"/>
      <c r="V54" s="33"/>
      <c r="W54" s="33"/>
      <c r="X54" s="33"/>
      <c r="Y54" s="33"/>
      <c r="Z54" s="33"/>
      <c r="AB54" s="243">
        <f>ROW()</f>
        <v>54</v>
      </c>
      <c r="AC54" s="118">
        <f t="shared" ca="1" si="22"/>
        <v>0</v>
      </c>
      <c r="AD54" s="118">
        <f t="shared" ca="1" si="23"/>
        <v>0</v>
      </c>
      <c r="AE54" s="119" t="str">
        <f t="shared" ca="1" si="8"/>
        <v>-</v>
      </c>
      <c r="AF54" s="118" t="str">
        <f t="shared" ca="1" si="9"/>
        <v>-</v>
      </c>
      <c r="AG54" s="119" t="str">
        <f t="shared" ca="1" si="10"/>
        <v>-</v>
      </c>
      <c r="AH54" s="118" t="str">
        <f t="shared" ca="1" si="11"/>
        <v>-</v>
      </c>
      <c r="AI54" s="118">
        <f t="shared" ca="1" si="12"/>
        <v>0</v>
      </c>
      <c r="AJ54" s="120">
        <f t="shared" ca="1" si="13"/>
        <v>0</v>
      </c>
      <c r="AK54" s="118">
        <f t="shared" ca="1" si="24"/>
        <v>0</v>
      </c>
      <c r="AL54" s="118">
        <f t="shared" ca="1" si="25"/>
        <v>0</v>
      </c>
    </row>
    <row r="55" spans="1:38" ht="30" customHeight="1" x14ac:dyDescent="0.25">
      <c r="A55" s="53">
        <f>'OSNOVNA PLAČA'!A49</f>
        <v>40</v>
      </c>
      <c r="B55" s="333" t="str">
        <f t="shared" ca="1" si="21"/>
        <v>A40</v>
      </c>
      <c r="C55" s="333"/>
      <c r="D55" s="54" t="str">
        <f>+IF(LEN('OSNOVNA PLAČA'!C49)&gt;0,'OSNOVNA PLAČA'!C49,"")</f>
        <v/>
      </c>
      <c r="E55" s="55" t="str">
        <f>+IF(LEN('OSNOVNA PLAČA'!D49)&gt;0,'OSNOVNA PLAČA'!D49,"")</f>
        <v/>
      </c>
      <c r="F55" s="164">
        <f ca="1">IF(LEN(B55)&gt;0,'OBRAČUNANA OSNOVNA PLAČA'!E49,"")</f>
        <v>0</v>
      </c>
      <c r="G55" s="57"/>
      <c r="H55" s="57"/>
      <c r="I55" s="57"/>
      <c r="J55" s="57"/>
      <c r="K55" s="57"/>
      <c r="L55" s="178">
        <f t="shared" si="4"/>
        <v>0</v>
      </c>
      <c r="M55" s="179">
        <f t="shared" ca="1" si="17"/>
        <v>0</v>
      </c>
      <c r="N55" s="179">
        <f t="shared" ca="1" si="18"/>
        <v>0</v>
      </c>
      <c r="O55" s="180">
        <f t="shared" ca="1" si="5"/>
        <v>0</v>
      </c>
      <c r="P55" s="181">
        <f t="shared" ca="1" si="19"/>
        <v>0</v>
      </c>
      <c r="Q55" s="182">
        <f t="shared" ca="1" si="20"/>
        <v>0</v>
      </c>
      <c r="R55" s="182">
        <f ca="1">IF(LEN(B55)&gt;0,2*'OSNOVNA PLAČA'!E49,"")</f>
        <v>0</v>
      </c>
      <c r="S55" s="183"/>
      <c r="T55" s="33"/>
      <c r="U55" s="33"/>
      <c r="V55" s="33"/>
      <c r="W55" s="33"/>
      <c r="X55" s="33"/>
      <c r="Y55" s="33"/>
      <c r="Z55" s="33"/>
      <c r="AB55" s="243">
        <f>ROW()</f>
        <v>55</v>
      </c>
      <c r="AC55" s="118">
        <f t="shared" ca="1" si="22"/>
        <v>0</v>
      </c>
      <c r="AD55" s="118">
        <f t="shared" ca="1" si="23"/>
        <v>0</v>
      </c>
      <c r="AE55" s="119" t="str">
        <f t="shared" ca="1" si="8"/>
        <v>-</v>
      </c>
      <c r="AF55" s="118" t="str">
        <f t="shared" ca="1" si="9"/>
        <v>-</v>
      </c>
      <c r="AG55" s="119" t="str">
        <f t="shared" ca="1" si="10"/>
        <v>-</v>
      </c>
      <c r="AH55" s="118" t="str">
        <f t="shared" ca="1" si="11"/>
        <v>-</v>
      </c>
      <c r="AI55" s="118">
        <f t="shared" ca="1" si="12"/>
        <v>0</v>
      </c>
      <c r="AJ55" s="120">
        <f t="shared" ca="1" si="13"/>
        <v>0</v>
      </c>
      <c r="AK55" s="118">
        <f t="shared" ca="1" si="24"/>
        <v>0</v>
      </c>
      <c r="AL55" s="118">
        <f t="shared" ca="1" si="25"/>
        <v>0</v>
      </c>
    </row>
    <row r="56" spans="1:38" ht="30" customHeight="1" x14ac:dyDescent="0.25">
      <c r="A56" s="53">
        <f>'OSNOVNA PLAČA'!A50</f>
        <v>41</v>
      </c>
      <c r="B56" s="333" t="str">
        <f t="shared" ca="1" si="21"/>
        <v>A41</v>
      </c>
      <c r="C56" s="333"/>
      <c r="D56" s="54" t="str">
        <f>+IF(LEN('OSNOVNA PLAČA'!C50)&gt;0,'OSNOVNA PLAČA'!C50,"")</f>
        <v/>
      </c>
      <c r="E56" s="55" t="str">
        <f>+IF(LEN('OSNOVNA PLAČA'!D50)&gt;0,'OSNOVNA PLAČA'!D50,"")</f>
        <v/>
      </c>
      <c r="F56" s="164">
        <f ca="1">IF(LEN(B56)&gt;0,'OBRAČUNANA OSNOVNA PLAČA'!E50,"")</f>
        <v>0</v>
      </c>
      <c r="G56" s="57"/>
      <c r="H56" s="57"/>
      <c r="I56" s="57"/>
      <c r="J56" s="57"/>
      <c r="K56" s="57"/>
      <c r="L56" s="178">
        <f t="shared" si="4"/>
        <v>0</v>
      </c>
      <c r="M56" s="179">
        <f t="shared" ca="1" si="17"/>
        <v>0</v>
      </c>
      <c r="N56" s="179">
        <f t="shared" ca="1" si="18"/>
        <v>0</v>
      </c>
      <c r="O56" s="180">
        <f t="shared" ca="1" si="5"/>
        <v>0</v>
      </c>
      <c r="P56" s="181">
        <f t="shared" ca="1" si="19"/>
        <v>0</v>
      </c>
      <c r="Q56" s="182">
        <f t="shared" ca="1" si="20"/>
        <v>0</v>
      </c>
      <c r="R56" s="182">
        <f ca="1">IF(LEN(B56)&gt;0,2*'OSNOVNA PLAČA'!E50,"")</f>
        <v>0</v>
      </c>
      <c r="S56" s="183"/>
      <c r="T56" s="33"/>
      <c r="U56" s="33"/>
      <c r="V56" s="33"/>
      <c r="W56" s="33"/>
      <c r="X56" s="33"/>
      <c r="Y56" s="33"/>
      <c r="Z56" s="33"/>
      <c r="AB56" s="243">
        <f>ROW()</f>
        <v>56</v>
      </c>
      <c r="AC56" s="118">
        <f t="shared" ca="1" si="22"/>
        <v>0</v>
      </c>
      <c r="AD56" s="118">
        <f t="shared" ca="1" si="23"/>
        <v>0</v>
      </c>
      <c r="AE56" s="119" t="str">
        <f t="shared" ca="1" si="8"/>
        <v>-</v>
      </c>
      <c r="AF56" s="118" t="str">
        <f t="shared" ca="1" si="9"/>
        <v>-</v>
      </c>
      <c r="AG56" s="119" t="str">
        <f t="shared" ca="1" si="10"/>
        <v>-</v>
      </c>
      <c r="AH56" s="118" t="str">
        <f t="shared" ca="1" si="11"/>
        <v>-</v>
      </c>
      <c r="AI56" s="118">
        <f t="shared" ca="1" si="12"/>
        <v>0</v>
      </c>
      <c r="AJ56" s="120">
        <f t="shared" ca="1" si="13"/>
        <v>0</v>
      </c>
      <c r="AK56" s="118">
        <f t="shared" ca="1" si="24"/>
        <v>0</v>
      </c>
      <c r="AL56" s="118">
        <f t="shared" ca="1" si="25"/>
        <v>0</v>
      </c>
    </row>
    <row r="57" spans="1:38" ht="30" customHeight="1" x14ac:dyDescent="0.25">
      <c r="A57" s="53">
        <f>'OSNOVNA PLAČA'!A51</f>
        <v>42</v>
      </c>
      <c r="B57" s="333" t="str">
        <f t="shared" ca="1" si="21"/>
        <v>A42</v>
      </c>
      <c r="C57" s="333"/>
      <c r="D57" s="54" t="str">
        <f>+IF(LEN('OSNOVNA PLAČA'!C51)&gt;0,'OSNOVNA PLAČA'!C51,"")</f>
        <v/>
      </c>
      <c r="E57" s="55" t="str">
        <f>+IF(LEN('OSNOVNA PLAČA'!D51)&gt;0,'OSNOVNA PLAČA'!D51,"")</f>
        <v/>
      </c>
      <c r="F57" s="164">
        <f ca="1">IF(LEN(B57)&gt;0,'OBRAČUNANA OSNOVNA PLAČA'!E51,"")</f>
        <v>0</v>
      </c>
      <c r="G57" s="57"/>
      <c r="H57" s="57"/>
      <c r="I57" s="57"/>
      <c r="J57" s="57"/>
      <c r="K57" s="57"/>
      <c r="L57" s="178">
        <f t="shared" si="4"/>
        <v>0</v>
      </c>
      <c r="M57" s="179">
        <f t="shared" ca="1" si="17"/>
        <v>0</v>
      </c>
      <c r="N57" s="179">
        <f t="shared" ca="1" si="18"/>
        <v>0</v>
      </c>
      <c r="O57" s="180">
        <f t="shared" ca="1" si="5"/>
        <v>0</v>
      </c>
      <c r="P57" s="181">
        <f t="shared" ca="1" si="19"/>
        <v>0</v>
      </c>
      <c r="Q57" s="182">
        <f t="shared" ca="1" si="20"/>
        <v>0</v>
      </c>
      <c r="R57" s="182">
        <f ca="1">IF(LEN(B57)&gt;0,2*'OSNOVNA PLAČA'!E51,"")</f>
        <v>0</v>
      </c>
      <c r="S57" s="183"/>
      <c r="T57" s="33"/>
      <c r="U57" s="33"/>
      <c r="V57" s="33"/>
      <c r="W57" s="33"/>
      <c r="X57" s="33"/>
      <c r="Y57" s="33"/>
      <c r="Z57" s="33"/>
      <c r="AB57" s="243">
        <f>ROW()</f>
        <v>57</v>
      </c>
      <c r="AC57" s="118">
        <f t="shared" ca="1" si="22"/>
        <v>0</v>
      </c>
      <c r="AD57" s="118">
        <f t="shared" ca="1" si="23"/>
        <v>0</v>
      </c>
      <c r="AE57" s="119" t="str">
        <f t="shared" ca="1" si="8"/>
        <v>-</v>
      </c>
      <c r="AF57" s="118" t="str">
        <f t="shared" ca="1" si="9"/>
        <v>-</v>
      </c>
      <c r="AG57" s="119" t="str">
        <f t="shared" ca="1" si="10"/>
        <v>-</v>
      </c>
      <c r="AH57" s="118" t="str">
        <f t="shared" ca="1" si="11"/>
        <v>-</v>
      </c>
      <c r="AI57" s="118">
        <f t="shared" ca="1" si="12"/>
        <v>0</v>
      </c>
      <c r="AJ57" s="120">
        <f t="shared" ca="1" si="13"/>
        <v>0</v>
      </c>
      <c r="AK57" s="118">
        <f t="shared" ca="1" si="24"/>
        <v>0</v>
      </c>
      <c r="AL57" s="118">
        <f t="shared" ca="1" si="25"/>
        <v>0</v>
      </c>
    </row>
    <row r="58" spans="1:38" ht="30" customHeight="1" x14ac:dyDescent="0.25">
      <c r="A58" s="53">
        <f>'OSNOVNA PLAČA'!A52</f>
        <v>43</v>
      </c>
      <c r="B58" s="333" t="str">
        <f t="shared" ca="1" si="21"/>
        <v>A43</v>
      </c>
      <c r="C58" s="333"/>
      <c r="D58" s="54" t="str">
        <f>+IF(LEN('OSNOVNA PLAČA'!C52)&gt;0,'OSNOVNA PLAČA'!C52,"")</f>
        <v/>
      </c>
      <c r="E58" s="55" t="str">
        <f>+IF(LEN('OSNOVNA PLAČA'!D52)&gt;0,'OSNOVNA PLAČA'!D52,"")</f>
        <v/>
      </c>
      <c r="F58" s="164">
        <f ca="1">IF(LEN(B58)&gt;0,'OBRAČUNANA OSNOVNA PLAČA'!E52,"")</f>
        <v>0</v>
      </c>
      <c r="G58" s="57"/>
      <c r="H58" s="57"/>
      <c r="I58" s="57"/>
      <c r="J58" s="57"/>
      <c r="K58" s="57"/>
      <c r="L58" s="178">
        <f t="shared" si="4"/>
        <v>0</v>
      </c>
      <c r="M58" s="179">
        <f t="shared" ca="1" si="17"/>
        <v>0</v>
      </c>
      <c r="N58" s="179">
        <f t="shared" ca="1" si="18"/>
        <v>0</v>
      </c>
      <c r="O58" s="180">
        <f t="shared" ca="1" si="5"/>
        <v>0</v>
      </c>
      <c r="P58" s="181">
        <f t="shared" ca="1" si="19"/>
        <v>0</v>
      </c>
      <c r="Q58" s="182">
        <f t="shared" ca="1" si="20"/>
        <v>0</v>
      </c>
      <c r="R58" s="182">
        <f ca="1">IF(LEN(B58)&gt;0,2*'OSNOVNA PLAČA'!E52,"")</f>
        <v>0</v>
      </c>
      <c r="S58" s="183"/>
      <c r="T58" s="33"/>
      <c r="U58" s="33"/>
      <c r="V58" s="33"/>
      <c r="W58" s="33"/>
      <c r="X58" s="33"/>
      <c r="Y58" s="33"/>
      <c r="Z58" s="33"/>
      <c r="AB58" s="243">
        <f>ROW()</f>
        <v>58</v>
      </c>
      <c r="AC58" s="118">
        <f t="shared" ca="1" si="22"/>
        <v>0</v>
      </c>
      <c r="AD58" s="118">
        <f t="shared" ca="1" si="23"/>
        <v>0</v>
      </c>
      <c r="AE58" s="119" t="str">
        <f t="shared" ca="1" si="8"/>
        <v>-</v>
      </c>
      <c r="AF58" s="118" t="str">
        <f t="shared" ca="1" si="9"/>
        <v>-</v>
      </c>
      <c r="AG58" s="119" t="str">
        <f t="shared" ca="1" si="10"/>
        <v>-</v>
      </c>
      <c r="AH58" s="118" t="str">
        <f t="shared" ca="1" si="11"/>
        <v>-</v>
      </c>
      <c r="AI58" s="118">
        <f t="shared" ca="1" si="12"/>
        <v>0</v>
      </c>
      <c r="AJ58" s="120">
        <f t="shared" ca="1" si="13"/>
        <v>0</v>
      </c>
      <c r="AK58" s="118">
        <f t="shared" ca="1" si="24"/>
        <v>0</v>
      </c>
      <c r="AL58" s="118">
        <f t="shared" ca="1" si="25"/>
        <v>0</v>
      </c>
    </row>
    <row r="59" spans="1:38" ht="30" customHeight="1" x14ac:dyDescent="0.25">
      <c r="A59" s="53">
        <f>'OSNOVNA PLAČA'!A53</f>
        <v>44</v>
      </c>
      <c r="B59" s="333" t="str">
        <f t="shared" ca="1" si="21"/>
        <v>A44</v>
      </c>
      <c r="C59" s="333"/>
      <c r="D59" s="54" t="str">
        <f>+IF(LEN('OSNOVNA PLAČA'!C53)&gt;0,'OSNOVNA PLAČA'!C53,"")</f>
        <v/>
      </c>
      <c r="E59" s="55" t="str">
        <f>+IF(LEN('OSNOVNA PLAČA'!D53)&gt;0,'OSNOVNA PLAČA'!D53,"")</f>
        <v/>
      </c>
      <c r="F59" s="164">
        <f ca="1">IF(LEN(B59)&gt;0,'OBRAČUNANA OSNOVNA PLAČA'!E53,"")</f>
        <v>0</v>
      </c>
      <c r="G59" s="57"/>
      <c r="H59" s="57"/>
      <c r="I59" s="57"/>
      <c r="J59" s="57"/>
      <c r="K59" s="57"/>
      <c r="L59" s="178">
        <f t="shared" si="4"/>
        <v>0</v>
      </c>
      <c r="M59" s="179">
        <f t="shared" ca="1" si="17"/>
        <v>0</v>
      </c>
      <c r="N59" s="179">
        <f t="shared" ca="1" si="18"/>
        <v>0</v>
      </c>
      <c r="O59" s="180">
        <f t="shared" ca="1" si="5"/>
        <v>0</v>
      </c>
      <c r="P59" s="181">
        <f t="shared" ca="1" si="19"/>
        <v>0</v>
      </c>
      <c r="Q59" s="182">
        <f t="shared" ca="1" si="20"/>
        <v>0</v>
      </c>
      <c r="R59" s="182">
        <f ca="1">IF(LEN(B59)&gt;0,2*'OSNOVNA PLAČA'!E53,"")</f>
        <v>0</v>
      </c>
      <c r="S59" s="183"/>
      <c r="T59" s="33"/>
      <c r="U59" s="33"/>
      <c r="V59" s="33"/>
      <c r="W59" s="33"/>
      <c r="X59" s="33"/>
      <c r="Y59" s="33"/>
      <c r="Z59" s="33"/>
      <c r="AB59" s="243">
        <f>ROW()</f>
        <v>59</v>
      </c>
      <c r="AC59" s="118">
        <f t="shared" ca="1" si="22"/>
        <v>0</v>
      </c>
      <c r="AD59" s="118">
        <f t="shared" ca="1" si="23"/>
        <v>0</v>
      </c>
      <c r="AE59" s="119" t="str">
        <f t="shared" ca="1" si="8"/>
        <v>-</v>
      </c>
      <c r="AF59" s="118" t="str">
        <f t="shared" ca="1" si="9"/>
        <v>-</v>
      </c>
      <c r="AG59" s="119" t="str">
        <f t="shared" ca="1" si="10"/>
        <v>-</v>
      </c>
      <c r="AH59" s="118" t="str">
        <f t="shared" ca="1" si="11"/>
        <v>-</v>
      </c>
      <c r="AI59" s="118">
        <f t="shared" ca="1" si="12"/>
        <v>0</v>
      </c>
      <c r="AJ59" s="120">
        <f t="shared" ca="1" si="13"/>
        <v>0</v>
      </c>
      <c r="AK59" s="118">
        <f t="shared" ca="1" si="24"/>
        <v>0</v>
      </c>
      <c r="AL59" s="118">
        <f t="shared" ca="1" si="25"/>
        <v>0</v>
      </c>
    </row>
    <row r="60" spans="1:38" ht="30" customHeight="1" x14ac:dyDescent="0.25">
      <c r="A60" s="53">
        <f>'OSNOVNA PLAČA'!A54</f>
        <v>45</v>
      </c>
      <c r="B60" s="333" t="str">
        <f t="shared" ca="1" si="21"/>
        <v>A45</v>
      </c>
      <c r="C60" s="333"/>
      <c r="D60" s="54" t="str">
        <f>+IF(LEN('OSNOVNA PLAČA'!C54)&gt;0,'OSNOVNA PLAČA'!C54,"")</f>
        <v/>
      </c>
      <c r="E60" s="55" t="str">
        <f>+IF(LEN('OSNOVNA PLAČA'!D54)&gt;0,'OSNOVNA PLAČA'!D54,"")</f>
        <v/>
      </c>
      <c r="F60" s="164">
        <f ca="1">IF(LEN(B60)&gt;0,'OBRAČUNANA OSNOVNA PLAČA'!E54,"")</f>
        <v>0</v>
      </c>
      <c r="G60" s="57"/>
      <c r="H60" s="57"/>
      <c r="I60" s="57"/>
      <c r="J60" s="57"/>
      <c r="K60" s="57"/>
      <c r="L60" s="178">
        <f t="shared" si="4"/>
        <v>0</v>
      </c>
      <c r="M60" s="179">
        <f t="shared" ca="1" si="17"/>
        <v>0</v>
      </c>
      <c r="N60" s="179">
        <f t="shared" ca="1" si="18"/>
        <v>0</v>
      </c>
      <c r="O60" s="180">
        <f t="shared" ca="1" si="5"/>
        <v>0</v>
      </c>
      <c r="P60" s="181">
        <f t="shared" ca="1" si="19"/>
        <v>0</v>
      </c>
      <c r="Q60" s="182">
        <f t="shared" ca="1" si="20"/>
        <v>0</v>
      </c>
      <c r="R60" s="182">
        <f ca="1">IF(LEN(B60)&gt;0,2*'OSNOVNA PLAČA'!E54,"")</f>
        <v>0</v>
      </c>
      <c r="S60" s="183"/>
      <c r="T60" s="33"/>
      <c r="U60" s="33"/>
      <c r="V60" s="33"/>
      <c r="W60" s="33"/>
      <c r="X60" s="33"/>
      <c r="Y60" s="33"/>
      <c r="Z60" s="33"/>
      <c r="AB60" s="243">
        <f>ROW()</f>
        <v>60</v>
      </c>
      <c r="AC60" s="118">
        <f t="shared" ca="1" si="22"/>
        <v>0</v>
      </c>
      <c r="AD60" s="118">
        <f t="shared" ca="1" si="23"/>
        <v>0</v>
      </c>
      <c r="AE60" s="119" t="str">
        <f t="shared" ca="1" si="8"/>
        <v>-</v>
      </c>
      <c r="AF60" s="118" t="str">
        <f t="shared" ca="1" si="9"/>
        <v>-</v>
      </c>
      <c r="AG60" s="119" t="str">
        <f t="shared" ca="1" si="10"/>
        <v>-</v>
      </c>
      <c r="AH60" s="118" t="str">
        <f t="shared" ca="1" si="11"/>
        <v>-</v>
      </c>
      <c r="AI60" s="118">
        <f t="shared" ca="1" si="12"/>
        <v>0</v>
      </c>
      <c r="AJ60" s="120">
        <f t="shared" ca="1" si="13"/>
        <v>0</v>
      </c>
      <c r="AK60" s="118">
        <f t="shared" ca="1" si="24"/>
        <v>0</v>
      </c>
      <c r="AL60" s="118">
        <f t="shared" ca="1" si="25"/>
        <v>0</v>
      </c>
    </row>
    <row r="61" spans="1:38" ht="30" customHeight="1" x14ac:dyDescent="0.25">
      <c r="A61" s="53">
        <f>'OSNOVNA PLAČA'!A55</f>
        <v>46</v>
      </c>
      <c r="B61" s="333" t="str">
        <f t="shared" ca="1" si="21"/>
        <v>A46</v>
      </c>
      <c r="C61" s="333"/>
      <c r="D61" s="54" t="str">
        <f>+IF(LEN('OSNOVNA PLAČA'!C55)&gt;0,'OSNOVNA PLAČA'!C55,"")</f>
        <v/>
      </c>
      <c r="E61" s="55" t="str">
        <f>+IF(LEN('OSNOVNA PLAČA'!D55)&gt;0,'OSNOVNA PLAČA'!D55,"")</f>
        <v/>
      </c>
      <c r="F61" s="164">
        <f ca="1">IF(LEN(B61)&gt;0,'OBRAČUNANA OSNOVNA PLAČA'!E55,"")</f>
        <v>0</v>
      </c>
      <c r="G61" s="57"/>
      <c r="H61" s="57"/>
      <c r="I61" s="57"/>
      <c r="J61" s="57"/>
      <c r="K61" s="57"/>
      <c r="L61" s="178">
        <f t="shared" si="4"/>
        <v>0</v>
      </c>
      <c r="M61" s="179">
        <f t="shared" ca="1" si="17"/>
        <v>0</v>
      </c>
      <c r="N61" s="179">
        <f t="shared" ca="1" si="18"/>
        <v>0</v>
      </c>
      <c r="O61" s="180">
        <f t="shared" ca="1" si="5"/>
        <v>0</v>
      </c>
      <c r="P61" s="181">
        <f t="shared" ca="1" si="19"/>
        <v>0</v>
      </c>
      <c r="Q61" s="182">
        <f t="shared" ca="1" si="20"/>
        <v>0</v>
      </c>
      <c r="R61" s="182">
        <f ca="1">IF(LEN(B61)&gt;0,2*'OSNOVNA PLAČA'!E55,"")</f>
        <v>0</v>
      </c>
      <c r="S61" s="183"/>
      <c r="T61" s="33"/>
      <c r="U61" s="33"/>
      <c r="V61" s="33"/>
      <c r="W61" s="33"/>
      <c r="X61" s="33"/>
      <c r="Y61" s="33"/>
      <c r="Z61" s="33"/>
      <c r="AB61" s="243">
        <f>ROW()</f>
        <v>61</v>
      </c>
      <c r="AC61" s="118">
        <f t="shared" ca="1" si="22"/>
        <v>0</v>
      </c>
      <c r="AD61" s="118">
        <f t="shared" ca="1" si="23"/>
        <v>0</v>
      </c>
      <c r="AE61" s="119" t="str">
        <f t="shared" ca="1" si="8"/>
        <v>-</v>
      </c>
      <c r="AF61" s="118" t="str">
        <f t="shared" ca="1" si="9"/>
        <v>-</v>
      </c>
      <c r="AG61" s="119" t="str">
        <f t="shared" ca="1" si="10"/>
        <v>-</v>
      </c>
      <c r="AH61" s="118" t="str">
        <f t="shared" ca="1" si="11"/>
        <v>-</v>
      </c>
      <c r="AI61" s="118">
        <f t="shared" ca="1" si="12"/>
        <v>0</v>
      </c>
      <c r="AJ61" s="120">
        <f t="shared" ca="1" si="13"/>
        <v>0</v>
      </c>
      <c r="AK61" s="118">
        <f t="shared" ca="1" si="24"/>
        <v>0</v>
      </c>
      <c r="AL61" s="118">
        <f t="shared" ca="1" si="25"/>
        <v>0</v>
      </c>
    </row>
    <row r="62" spans="1:38" ht="30" customHeight="1" x14ac:dyDescent="0.25">
      <c r="A62" s="53">
        <f>'OSNOVNA PLAČA'!A56</f>
        <v>47</v>
      </c>
      <c r="B62" s="333" t="str">
        <f t="shared" ca="1" si="21"/>
        <v>A47</v>
      </c>
      <c r="C62" s="333"/>
      <c r="D62" s="54" t="str">
        <f>+IF(LEN('OSNOVNA PLAČA'!C56)&gt;0,'OSNOVNA PLAČA'!C56,"")</f>
        <v/>
      </c>
      <c r="E62" s="55" t="str">
        <f>+IF(LEN('OSNOVNA PLAČA'!D56)&gt;0,'OSNOVNA PLAČA'!D56,"")</f>
        <v/>
      </c>
      <c r="F62" s="164">
        <f ca="1">IF(LEN(B62)&gt;0,'OBRAČUNANA OSNOVNA PLAČA'!E56,"")</f>
        <v>0</v>
      </c>
      <c r="G62" s="57"/>
      <c r="H62" s="57"/>
      <c r="I62" s="57"/>
      <c r="J62" s="57"/>
      <c r="K62" s="57"/>
      <c r="L62" s="178">
        <f t="shared" si="4"/>
        <v>0</v>
      </c>
      <c r="M62" s="179">
        <f t="shared" ca="1" si="17"/>
        <v>0</v>
      </c>
      <c r="N62" s="179">
        <f t="shared" ca="1" si="18"/>
        <v>0</v>
      </c>
      <c r="O62" s="180">
        <f t="shared" ca="1" si="5"/>
        <v>0</v>
      </c>
      <c r="P62" s="181">
        <f t="shared" ca="1" si="19"/>
        <v>0</v>
      </c>
      <c r="Q62" s="182">
        <f t="shared" ca="1" si="20"/>
        <v>0</v>
      </c>
      <c r="R62" s="182">
        <f ca="1">IF(LEN(B62)&gt;0,2*'OSNOVNA PLAČA'!E56,"")</f>
        <v>0</v>
      </c>
      <c r="S62" s="183"/>
      <c r="T62" s="33"/>
      <c r="U62" s="33"/>
      <c r="V62" s="33"/>
      <c r="W62" s="33"/>
      <c r="X62" s="33"/>
      <c r="Y62" s="33"/>
      <c r="Z62" s="33"/>
      <c r="AB62" s="243">
        <f>ROW()</f>
        <v>62</v>
      </c>
      <c r="AC62" s="118">
        <f t="shared" ca="1" si="22"/>
        <v>0</v>
      </c>
      <c r="AD62" s="118">
        <f t="shared" ca="1" si="23"/>
        <v>0</v>
      </c>
      <c r="AE62" s="119" t="str">
        <f t="shared" ca="1" si="8"/>
        <v>-</v>
      </c>
      <c r="AF62" s="118" t="str">
        <f t="shared" ca="1" si="9"/>
        <v>-</v>
      </c>
      <c r="AG62" s="119" t="str">
        <f t="shared" ca="1" si="10"/>
        <v>-</v>
      </c>
      <c r="AH62" s="118" t="str">
        <f t="shared" ca="1" si="11"/>
        <v>-</v>
      </c>
      <c r="AI62" s="118">
        <f t="shared" ca="1" si="12"/>
        <v>0</v>
      </c>
      <c r="AJ62" s="120">
        <f t="shared" ca="1" si="13"/>
        <v>0</v>
      </c>
      <c r="AK62" s="118">
        <f t="shared" ca="1" si="24"/>
        <v>0</v>
      </c>
      <c r="AL62" s="118">
        <f t="shared" ca="1" si="25"/>
        <v>0</v>
      </c>
    </row>
    <row r="63" spans="1:38" ht="30" customHeight="1" x14ac:dyDescent="0.25">
      <c r="A63" s="53">
        <f>'OSNOVNA PLAČA'!A57</f>
        <v>48</v>
      </c>
      <c r="B63" s="333" t="str">
        <f t="shared" ca="1" si="21"/>
        <v>A48</v>
      </c>
      <c r="C63" s="333"/>
      <c r="D63" s="54" t="str">
        <f>+IF(LEN('OSNOVNA PLAČA'!C57)&gt;0,'OSNOVNA PLAČA'!C57,"")</f>
        <v/>
      </c>
      <c r="E63" s="55" t="str">
        <f>+IF(LEN('OSNOVNA PLAČA'!D57)&gt;0,'OSNOVNA PLAČA'!D57,"")</f>
        <v/>
      </c>
      <c r="F63" s="164">
        <f ca="1">IF(LEN(B63)&gt;0,'OBRAČUNANA OSNOVNA PLAČA'!E57,"")</f>
        <v>0</v>
      </c>
      <c r="G63" s="57"/>
      <c r="H63" s="57"/>
      <c r="I63" s="57"/>
      <c r="J63" s="57"/>
      <c r="K63" s="57"/>
      <c r="L63" s="178">
        <f t="shared" si="4"/>
        <v>0</v>
      </c>
      <c r="M63" s="179">
        <f t="shared" ca="1" si="17"/>
        <v>0</v>
      </c>
      <c r="N63" s="179">
        <f t="shared" ca="1" si="18"/>
        <v>0</v>
      </c>
      <c r="O63" s="180">
        <f t="shared" ca="1" si="5"/>
        <v>0</v>
      </c>
      <c r="P63" s="181">
        <f t="shared" ca="1" si="19"/>
        <v>0</v>
      </c>
      <c r="Q63" s="182">
        <f t="shared" ca="1" si="20"/>
        <v>0</v>
      </c>
      <c r="R63" s="182">
        <f ca="1">IF(LEN(B63)&gt;0,2*'OSNOVNA PLAČA'!E57,"")</f>
        <v>0</v>
      </c>
      <c r="S63" s="183"/>
      <c r="T63" s="33"/>
      <c r="U63" s="33"/>
      <c r="V63" s="33"/>
      <c r="W63" s="33"/>
      <c r="X63" s="33"/>
      <c r="Y63" s="33"/>
      <c r="Z63" s="33"/>
      <c r="AB63" s="243">
        <f>ROW()</f>
        <v>63</v>
      </c>
      <c r="AC63" s="118">
        <f t="shared" ca="1" si="22"/>
        <v>0</v>
      </c>
      <c r="AD63" s="118">
        <f t="shared" ca="1" si="23"/>
        <v>0</v>
      </c>
      <c r="AE63" s="119" t="str">
        <f t="shared" ca="1" si="8"/>
        <v>-</v>
      </c>
      <c r="AF63" s="118" t="str">
        <f t="shared" ca="1" si="9"/>
        <v>-</v>
      </c>
      <c r="AG63" s="119" t="str">
        <f t="shared" ca="1" si="10"/>
        <v>-</v>
      </c>
      <c r="AH63" s="118" t="str">
        <f t="shared" ca="1" si="11"/>
        <v>-</v>
      </c>
      <c r="AI63" s="118">
        <f t="shared" ca="1" si="12"/>
        <v>0</v>
      </c>
      <c r="AJ63" s="120">
        <f t="shared" ca="1" si="13"/>
        <v>0</v>
      </c>
      <c r="AK63" s="118">
        <f t="shared" ca="1" si="24"/>
        <v>0</v>
      </c>
      <c r="AL63" s="118">
        <f t="shared" ca="1" si="25"/>
        <v>0</v>
      </c>
    </row>
    <row r="64" spans="1:38" ht="30" customHeight="1" x14ac:dyDescent="0.25">
      <c r="A64" s="53">
        <f>'OSNOVNA PLAČA'!A58</f>
        <v>49</v>
      </c>
      <c r="B64" s="333" t="str">
        <f t="shared" ca="1" si="21"/>
        <v>A49</v>
      </c>
      <c r="C64" s="333"/>
      <c r="D64" s="54" t="str">
        <f>+IF(LEN('OSNOVNA PLAČA'!C58)&gt;0,'OSNOVNA PLAČA'!C58,"")</f>
        <v/>
      </c>
      <c r="E64" s="55" t="str">
        <f>+IF(LEN('OSNOVNA PLAČA'!D58)&gt;0,'OSNOVNA PLAČA'!D58,"")</f>
        <v/>
      </c>
      <c r="F64" s="164">
        <f ca="1">IF(LEN(B64)&gt;0,'OBRAČUNANA OSNOVNA PLAČA'!E58,"")</f>
        <v>0</v>
      </c>
      <c r="G64" s="57"/>
      <c r="H64" s="57"/>
      <c r="I64" s="57"/>
      <c r="J64" s="57"/>
      <c r="K64" s="57"/>
      <c r="L64" s="178">
        <f t="shared" si="4"/>
        <v>0</v>
      </c>
      <c r="M64" s="179">
        <f t="shared" ca="1" si="17"/>
        <v>0</v>
      </c>
      <c r="N64" s="179">
        <f t="shared" ca="1" si="18"/>
        <v>0</v>
      </c>
      <c r="O64" s="180">
        <f t="shared" ca="1" si="5"/>
        <v>0</v>
      </c>
      <c r="P64" s="181">
        <f t="shared" ca="1" si="19"/>
        <v>0</v>
      </c>
      <c r="Q64" s="182">
        <f t="shared" ca="1" si="20"/>
        <v>0</v>
      </c>
      <c r="R64" s="182">
        <f ca="1">IF(LEN(B64)&gt;0,2*'OSNOVNA PLAČA'!E58,"")</f>
        <v>0</v>
      </c>
      <c r="S64" s="183"/>
      <c r="T64" s="33"/>
      <c r="U64" s="33"/>
      <c r="V64" s="33"/>
      <c r="W64" s="33"/>
      <c r="X64" s="33"/>
      <c r="Y64" s="33"/>
      <c r="Z64" s="33"/>
      <c r="AB64" s="243">
        <f>ROW()</f>
        <v>64</v>
      </c>
      <c r="AC64" s="118">
        <f t="shared" ca="1" si="22"/>
        <v>0</v>
      </c>
      <c r="AD64" s="118">
        <f t="shared" ca="1" si="23"/>
        <v>0</v>
      </c>
      <c r="AE64" s="119" t="str">
        <f t="shared" ca="1" si="8"/>
        <v>-</v>
      </c>
      <c r="AF64" s="118" t="str">
        <f t="shared" ca="1" si="9"/>
        <v>-</v>
      </c>
      <c r="AG64" s="119" t="str">
        <f t="shared" ca="1" si="10"/>
        <v>-</v>
      </c>
      <c r="AH64" s="118" t="str">
        <f t="shared" ca="1" si="11"/>
        <v>-</v>
      </c>
      <c r="AI64" s="118">
        <f t="shared" ca="1" si="12"/>
        <v>0</v>
      </c>
      <c r="AJ64" s="120">
        <f t="shared" ca="1" si="13"/>
        <v>0</v>
      </c>
      <c r="AK64" s="118">
        <f t="shared" ca="1" si="24"/>
        <v>0</v>
      </c>
      <c r="AL64" s="118">
        <f t="shared" ca="1" si="25"/>
        <v>0</v>
      </c>
    </row>
    <row r="65" spans="1:38" ht="30" customHeight="1" x14ac:dyDescent="0.25">
      <c r="A65" s="53">
        <f>'OSNOVNA PLAČA'!A59</f>
        <v>50</v>
      </c>
      <c r="B65" s="333" t="str">
        <f t="shared" ca="1" si="21"/>
        <v>A50</v>
      </c>
      <c r="C65" s="333"/>
      <c r="D65" s="54" t="str">
        <f>+IF(LEN('OSNOVNA PLAČA'!C59)&gt;0,'OSNOVNA PLAČA'!C59,"")</f>
        <v/>
      </c>
      <c r="E65" s="55" t="str">
        <f>+IF(LEN('OSNOVNA PLAČA'!D59)&gt;0,'OSNOVNA PLAČA'!D59,"")</f>
        <v/>
      </c>
      <c r="F65" s="164">
        <f ca="1">IF(LEN(B65)&gt;0,'OBRAČUNANA OSNOVNA PLAČA'!E59,"")</f>
        <v>0</v>
      </c>
      <c r="G65" s="57"/>
      <c r="H65" s="57"/>
      <c r="I65" s="57"/>
      <c r="J65" s="57"/>
      <c r="K65" s="57"/>
      <c r="L65" s="178">
        <f t="shared" si="4"/>
        <v>0</v>
      </c>
      <c r="M65" s="179">
        <f t="shared" ca="1" si="17"/>
        <v>0</v>
      </c>
      <c r="N65" s="179">
        <f t="shared" ca="1" si="18"/>
        <v>0</v>
      </c>
      <c r="O65" s="180">
        <f t="shared" ca="1" si="5"/>
        <v>0</v>
      </c>
      <c r="P65" s="181">
        <f t="shared" ca="1" si="19"/>
        <v>0</v>
      </c>
      <c r="Q65" s="182">
        <f t="shared" ca="1" si="20"/>
        <v>0</v>
      </c>
      <c r="R65" s="182">
        <f ca="1">IF(LEN(B65)&gt;0,2*'OSNOVNA PLAČA'!E59,"")</f>
        <v>0</v>
      </c>
      <c r="S65" s="183"/>
      <c r="T65" s="33"/>
      <c r="U65" s="33"/>
      <c r="V65" s="33"/>
      <c r="W65" s="33"/>
      <c r="X65" s="33"/>
      <c r="Y65" s="33"/>
      <c r="Z65" s="33"/>
      <c r="AB65" s="243">
        <f>ROW()</f>
        <v>65</v>
      </c>
      <c r="AC65" s="118">
        <f t="shared" ca="1" si="22"/>
        <v>0</v>
      </c>
      <c r="AD65" s="118">
        <f t="shared" ca="1" si="23"/>
        <v>0</v>
      </c>
      <c r="AE65" s="119" t="str">
        <f t="shared" ca="1" si="8"/>
        <v>-</v>
      </c>
      <c r="AF65" s="118" t="str">
        <f t="shared" ca="1" si="9"/>
        <v>-</v>
      </c>
      <c r="AG65" s="119" t="str">
        <f t="shared" ca="1" si="10"/>
        <v>-</v>
      </c>
      <c r="AH65" s="118" t="str">
        <f t="shared" ca="1" si="11"/>
        <v>-</v>
      </c>
      <c r="AI65" s="118">
        <f t="shared" ca="1" si="12"/>
        <v>0</v>
      </c>
      <c r="AJ65" s="120">
        <f t="shared" ca="1" si="13"/>
        <v>0</v>
      </c>
      <c r="AK65" s="118">
        <f t="shared" ca="1" si="24"/>
        <v>0</v>
      </c>
      <c r="AL65" s="118">
        <f t="shared" ca="1" si="25"/>
        <v>0</v>
      </c>
    </row>
    <row r="66" spans="1:38" ht="30" customHeight="1" x14ac:dyDescent="0.25">
      <c r="A66" s="53">
        <f>'OSNOVNA PLAČA'!A60</f>
        <v>51</v>
      </c>
      <c r="B66" s="333" t="str">
        <f t="shared" ca="1" si="21"/>
        <v>A51</v>
      </c>
      <c r="C66" s="333"/>
      <c r="D66" s="54" t="str">
        <f>+IF(LEN('OSNOVNA PLAČA'!C60)&gt;0,'OSNOVNA PLAČA'!C60,"")</f>
        <v/>
      </c>
      <c r="E66" s="55" t="str">
        <f>+IF(LEN('OSNOVNA PLAČA'!D60)&gt;0,'OSNOVNA PLAČA'!D60,"")</f>
        <v/>
      </c>
      <c r="F66" s="164">
        <f ca="1">IF(LEN(B66)&gt;0,'OBRAČUNANA OSNOVNA PLAČA'!E60,"")</f>
        <v>0</v>
      </c>
      <c r="G66" s="57"/>
      <c r="H66" s="57"/>
      <c r="I66" s="57"/>
      <c r="J66" s="57"/>
      <c r="K66" s="57"/>
      <c r="L66" s="178">
        <f t="shared" si="4"/>
        <v>0</v>
      </c>
      <c r="M66" s="179">
        <f t="shared" ca="1" si="17"/>
        <v>0</v>
      </c>
      <c r="N66" s="179">
        <f t="shared" ca="1" si="18"/>
        <v>0</v>
      </c>
      <c r="O66" s="180">
        <f t="shared" ca="1" si="5"/>
        <v>0</v>
      </c>
      <c r="P66" s="181">
        <f t="shared" ca="1" si="19"/>
        <v>0</v>
      </c>
      <c r="Q66" s="182">
        <f t="shared" ca="1" si="20"/>
        <v>0</v>
      </c>
      <c r="R66" s="182">
        <f ca="1">IF(LEN(B66)&gt;0,2*'OSNOVNA PLAČA'!E60,"")</f>
        <v>0</v>
      </c>
      <c r="S66" s="183"/>
      <c r="T66" s="33"/>
      <c r="U66" s="33"/>
      <c r="V66" s="33"/>
      <c r="W66" s="33"/>
      <c r="X66" s="33"/>
      <c r="Y66" s="33"/>
      <c r="Z66" s="33"/>
      <c r="AB66" s="243">
        <f>ROW()</f>
        <v>66</v>
      </c>
      <c r="AC66" s="118">
        <f t="shared" ca="1" si="22"/>
        <v>0</v>
      </c>
      <c r="AD66" s="118">
        <f t="shared" ca="1" si="23"/>
        <v>0</v>
      </c>
      <c r="AE66" s="119" t="str">
        <f t="shared" ca="1" si="8"/>
        <v>-</v>
      </c>
      <c r="AF66" s="118" t="str">
        <f t="shared" ca="1" si="9"/>
        <v>-</v>
      </c>
      <c r="AG66" s="119" t="str">
        <f t="shared" ca="1" si="10"/>
        <v>-</v>
      </c>
      <c r="AH66" s="118" t="str">
        <f t="shared" ca="1" si="11"/>
        <v>-</v>
      </c>
      <c r="AI66" s="118">
        <f t="shared" ca="1" si="12"/>
        <v>0</v>
      </c>
      <c r="AJ66" s="120">
        <f t="shared" ca="1" si="13"/>
        <v>0</v>
      </c>
      <c r="AK66" s="118">
        <f t="shared" ca="1" si="24"/>
        <v>0</v>
      </c>
      <c r="AL66" s="118">
        <f t="shared" ca="1" si="25"/>
        <v>0</v>
      </c>
    </row>
    <row r="67" spans="1:38" ht="30" customHeight="1" x14ac:dyDescent="0.25">
      <c r="A67" s="53">
        <f>'OSNOVNA PLAČA'!A61</f>
        <v>52</v>
      </c>
      <c r="B67" s="333" t="str">
        <f t="shared" ca="1" si="21"/>
        <v>A52</v>
      </c>
      <c r="C67" s="333"/>
      <c r="D67" s="54" t="str">
        <f>+IF(LEN('OSNOVNA PLAČA'!C61)&gt;0,'OSNOVNA PLAČA'!C61,"")</f>
        <v/>
      </c>
      <c r="E67" s="55" t="str">
        <f>+IF(LEN('OSNOVNA PLAČA'!D61)&gt;0,'OSNOVNA PLAČA'!D61,"")</f>
        <v/>
      </c>
      <c r="F67" s="164">
        <f ca="1">IF(LEN(B67)&gt;0,'OBRAČUNANA OSNOVNA PLAČA'!E61,"")</f>
        <v>0</v>
      </c>
      <c r="G67" s="57"/>
      <c r="H67" s="57"/>
      <c r="I67" s="57"/>
      <c r="J67" s="57"/>
      <c r="K67" s="57"/>
      <c r="L67" s="178">
        <f t="shared" si="4"/>
        <v>0</v>
      </c>
      <c r="M67" s="179">
        <f t="shared" ca="1" si="17"/>
        <v>0</v>
      </c>
      <c r="N67" s="179">
        <f t="shared" ca="1" si="18"/>
        <v>0</v>
      </c>
      <c r="O67" s="180">
        <f t="shared" ca="1" si="5"/>
        <v>0</v>
      </c>
      <c r="P67" s="181">
        <f t="shared" ca="1" si="19"/>
        <v>0</v>
      </c>
      <c r="Q67" s="182">
        <f t="shared" ca="1" si="20"/>
        <v>0</v>
      </c>
      <c r="R67" s="182">
        <f ca="1">IF(LEN(B67)&gt;0,2*'OSNOVNA PLAČA'!E61,"")</f>
        <v>0</v>
      </c>
      <c r="S67" s="183"/>
      <c r="T67" s="33"/>
      <c r="U67" s="33"/>
      <c r="V67" s="33"/>
      <c r="W67" s="33"/>
      <c r="X67" s="33"/>
      <c r="Y67" s="33"/>
      <c r="Z67" s="33"/>
      <c r="AB67" s="243">
        <f>ROW()</f>
        <v>67</v>
      </c>
      <c r="AC67" s="118">
        <f t="shared" ca="1" si="22"/>
        <v>0</v>
      </c>
      <c r="AD67" s="118">
        <f t="shared" ca="1" si="23"/>
        <v>0</v>
      </c>
      <c r="AE67" s="119" t="str">
        <f t="shared" ca="1" si="8"/>
        <v>-</v>
      </c>
      <c r="AF67" s="118" t="str">
        <f t="shared" ca="1" si="9"/>
        <v>-</v>
      </c>
      <c r="AG67" s="119" t="str">
        <f t="shared" ca="1" si="10"/>
        <v>-</v>
      </c>
      <c r="AH67" s="118" t="str">
        <f t="shared" ca="1" si="11"/>
        <v>-</v>
      </c>
      <c r="AI67" s="118">
        <f t="shared" ca="1" si="12"/>
        <v>0</v>
      </c>
      <c r="AJ67" s="120">
        <f t="shared" ca="1" si="13"/>
        <v>0</v>
      </c>
      <c r="AK67" s="118">
        <f t="shared" ca="1" si="24"/>
        <v>0</v>
      </c>
      <c r="AL67" s="118">
        <f t="shared" ca="1" si="25"/>
        <v>0</v>
      </c>
    </row>
    <row r="68" spans="1:38" ht="30" customHeight="1" x14ac:dyDescent="0.25">
      <c r="A68" s="53">
        <f>'OSNOVNA PLAČA'!A62</f>
        <v>53</v>
      </c>
      <c r="B68" s="333" t="str">
        <f t="shared" ca="1" si="21"/>
        <v>A53</v>
      </c>
      <c r="C68" s="333"/>
      <c r="D68" s="54" t="str">
        <f>+IF(LEN('OSNOVNA PLAČA'!C62)&gt;0,'OSNOVNA PLAČA'!C62,"")</f>
        <v/>
      </c>
      <c r="E68" s="55" t="str">
        <f>+IF(LEN('OSNOVNA PLAČA'!D62)&gt;0,'OSNOVNA PLAČA'!D62,"")</f>
        <v/>
      </c>
      <c r="F68" s="164">
        <f ca="1">IF(LEN(B68)&gt;0,'OBRAČUNANA OSNOVNA PLAČA'!E62,"")</f>
        <v>0</v>
      </c>
      <c r="G68" s="57"/>
      <c r="H68" s="57"/>
      <c r="I68" s="57"/>
      <c r="J68" s="57"/>
      <c r="K68" s="57"/>
      <c r="L68" s="178">
        <f t="shared" si="4"/>
        <v>0</v>
      </c>
      <c r="M68" s="179">
        <f t="shared" ca="1" si="17"/>
        <v>0</v>
      </c>
      <c r="N68" s="179">
        <f t="shared" ca="1" si="18"/>
        <v>0</v>
      </c>
      <c r="O68" s="180">
        <f t="shared" ca="1" si="5"/>
        <v>0</v>
      </c>
      <c r="P68" s="181">
        <f t="shared" ca="1" si="19"/>
        <v>0</v>
      </c>
      <c r="Q68" s="182">
        <f t="shared" ca="1" si="20"/>
        <v>0</v>
      </c>
      <c r="R68" s="182">
        <f ca="1">IF(LEN(B68)&gt;0,2*'OSNOVNA PLAČA'!E62,"")</f>
        <v>0</v>
      </c>
      <c r="S68" s="183"/>
      <c r="T68" s="33"/>
      <c r="U68" s="33"/>
      <c r="V68" s="33"/>
      <c r="W68" s="33"/>
      <c r="X68" s="33"/>
      <c r="Y68" s="33"/>
      <c r="Z68" s="33"/>
      <c r="AB68" s="243">
        <f>ROW()</f>
        <v>68</v>
      </c>
      <c r="AC68" s="118">
        <f t="shared" ca="1" si="22"/>
        <v>0</v>
      </c>
      <c r="AD68" s="118">
        <f t="shared" ca="1" si="23"/>
        <v>0</v>
      </c>
      <c r="AE68" s="119" t="str">
        <f t="shared" ca="1" si="8"/>
        <v>-</v>
      </c>
      <c r="AF68" s="118" t="str">
        <f t="shared" ca="1" si="9"/>
        <v>-</v>
      </c>
      <c r="AG68" s="119" t="str">
        <f t="shared" ca="1" si="10"/>
        <v>-</v>
      </c>
      <c r="AH68" s="118" t="str">
        <f t="shared" ca="1" si="11"/>
        <v>-</v>
      </c>
      <c r="AI68" s="118">
        <f t="shared" ca="1" si="12"/>
        <v>0</v>
      </c>
      <c r="AJ68" s="120">
        <f t="shared" ca="1" si="13"/>
        <v>0</v>
      </c>
      <c r="AK68" s="118">
        <f t="shared" ca="1" si="24"/>
        <v>0</v>
      </c>
      <c r="AL68" s="118">
        <f t="shared" ca="1" si="25"/>
        <v>0</v>
      </c>
    </row>
    <row r="69" spans="1:38" ht="30" customHeight="1" x14ac:dyDescent="0.25">
      <c r="A69" s="53">
        <f>'OSNOVNA PLAČA'!A63</f>
        <v>54</v>
      </c>
      <c r="B69" s="333" t="str">
        <f t="shared" ca="1" si="21"/>
        <v>A54</v>
      </c>
      <c r="C69" s="333"/>
      <c r="D69" s="54" t="str">
        <f>+IF(LEN('OSNOVNA PLAČA'!C63)&gt;0,'OSNOVNA PLAČA'!C63,"")</f>
        <v/>
      </c>
      <c r="E69" s="55" t="str">
        <f>+IF(LEN('OSNOVNA PLAČA'!D63)&gt;0,'OSNOVNA PLAČA'!D63,"")</f>
        <v/>
      </c>
      <c r="F69" s="164">
        <f ca="1">IF(LEN(B69)&gt;0,'OBRAČUNANA OSNOVNA PLAČA'!E63,"")</f>
        <v>0</v>
      </c>
      <c r="G69" s="57"/>
      <c r="H69" s="57"/>
      <c r="I69" s="57"/>
      <c r="J69" s="57"/>
      <c r="K69" s="57"/>
      <c r="L69" s="178">
        <f t="shared" si="4"/>
        <v>0</v>
      </c>
      <c r="M69" s="179">
        <f t="shared" ca="1" si="17"/>
        <v>0</v>
      </c>
      <c r="N69" s="179">
        <f t="shared" ca="1" si="18"/>
        <v>0</v>
      </c>
      <c r="O69" s="180">
        <f t="shared" ca="1" si="5"/>
        <v>0</v>
      </c>
      <c r="P69" s="181">
        <f t="shared" ca="1" si="19"/>
        <v>0</v>
      </c>
      <c r="Q69" s="182">
        <f t="shared" ca="1" si="20"/>
        <v>0</v>
      </c>
      <c r="R69" s="182">
        <f ca="1">IF(LEN(B69)&gt;0,2*'OSNOVNA PLAČA'!E63,"")</f>
        <v>0</v>
      </c>
      <c r="S69" s="183"/>
      <c r="T69" s="33"/>
      <c r="U69" s="33"/>
      <c r="V69" s="33"/>
      <c r="W69" s="33"/>
      <c r="X69" s="33"/>
      <c r="Y69" s="33"/>
      <c r="Z69" s="33"/>
      <c r="AB69" s="243">
        <f>ROW()</f>
        <v>69</v>
      </c>
      <c r="AC69" s="118">
        <f t="shared" ca="1" si="22"/>
        <v>0</v>
      </c>
      <c r="AD69" s="118">
        <f t="shared" ca="1" si="23"/>
        <v>0</v>
      </c>
      <c r="AE69" s="119" t="str">
        <f t="shared" ca="1" si="8"/>
        <v>-</v>
      </c>
      <c r="AF69" s="118" t="str">
        <f t="shared" ca="1" si="9"/>
        <v>-</v>
      </c>
      <c r="AG69" s="119" t="str">
        <f t="shared" ca="1" si="10"/>
        <v>-</v>
      </c>
      <c r="AH69" s="118" t="str">
        <f t="shared" ca="1" si="11"/>
        <v>-</v>
      </c>
      <c r="AI69" s="118">
        <f t="shared" ca="1" si="12"/>
        <v>0</v>
      </c>
      <c r="AJ69" s="120">
        <f t="shared" ca="1" si="13"/>
        <v>0</v>
      </c>
      <c r="AK69" s="118">
        <f t="shared" ca="1" si="24"/>
        <v>0</v>
      </c>
      <c r="AL69" s="118">
        <f t="shared" ca="1" si="25"/>
        <v>0</v>
      </c>
    </row>
    <row r="70" spans="1:38" ht="30" customHeight="1" x14ac:dyDescent="0.25">
      <c r="A70" s="53">
        <f>'OSNOVNA PLAČA'!A64</f>
        <v>55</v>
      </c>
      <c r="B70" s="333" t="str">
        <f t="shared" ca="1" si="21"/>
        <v>A55</v>
      </c>
      <c r="C70" s="333"/>
      <c r="D70" s="54" t="str">
        <f>+IF(LEN('OSNOVNA PLAČA'!C64)&gt;0,'OSNOVNA PLAČA'!C64,"")</f>
        <v/>
      </c>
      <c r="E70" s="55" t="str">
        <f>+IF(LEN('OSNOVNA PLAČA'!D64)&gt;0,'OSNOVNA PLAČA'!D64,"")</f>
        <v/>
      </c>
      <c r="F70" s="164">
        <f ca="1">IF(LEN(B70)&gt;0,'OBRAČUNANA OSNOVNA PLAČA'!E64,"")</f>
        <v>0</v>
      </c>
      <c r="G70" s="57"/>
      <c r="H70" s="57"/>
      <c r="I70" s="57"/>
      <c r="J70" s="57"/>
      <c r="K70" s="57"/>
      <c r="L70" s="178">
        <f t="shared" si="4"/>
        <v>0</v>
      </c>
      <c r="M70" s="179">
        <f t="shared" ca="1" si="17"/>
        <v>0</v>
      </c>
      <c r="N70" s="179">
        <f t="shared" ca="1" si="18"/>
        <v>0</v>
      </c>
      <c r="O70" s="180">
        <f t="shared" ca="1" si="5"/>
        <v>0</v>
      </c>
      <c r="P70" s="181">
        <f t="shared" ca="1" si="19"/>
        <v>0</v>
      </c>
      <c r="Q70" s="182">
        <f t="shared" ca="1" si="20"/>
        <v>0</v>
      </c>
      <c r="R70" s="182">
        <f ca="1">IF(LEN(B70)&gt;0,2*'OSNOVNA PLAČA'!E64,"")</f>
        <v>0</v>
      </c>
      <c r="S70" s="183"/>
      <c r="T70" s="33"/>
      <c r="U70" s="33"/>
      <c r="V70" s="33"/>
      <c r="W70" s="33"/>
      <c r="X70" s="33"/>
      <c r="Y70" s="33"/>
      <c r="Z70" s="33"/>
      <c r="AB70" s="243">
        <f>ROW()</f>
        <v>70</v>
      </c>
      <c r="AC70" s="118">
        <f t="shared" ca="1" si="22"/>
        <v>0</v>
      </c>
      <c r="AD70" s="118">
        <f t="shared" ca="1" si="23"/>
        <v>0</v>
      </c>
      <c r="AE70" s="119" t="str">
        <f t="shared" ca="1" si="8"/>
        <v>-</v>
      </c>
      <c r="AF70" s="118" t="str">
        <f t="shared" ca="1" si="9"/>
        <v>-</v>
      </c>
      <c r="AG70" s="119" t="str">
        <f t="shared" ca="1" si="10"/>
        <v>-</v>
      </c>
      <c r="AH70" s="118" t="str">
        <f t="shared" ca="1" si="11"/>
        <v>-</v>
      </c>
      <c r="AI70" s="118">
        <f t="shared" ca="1" si="12"/>
        <v>0</v>
      </c>
      <c r="AJ70" s="120">
        <f t="shared" ca="1" si="13"/>
        <v>0</v>
      </c>
      <c r="AK70" s="118">
        <f t="shared" ca="1" si="24"/>
        <v>0</v>
      </c>
      <c r="AL70" s="118">
        <f t="shared" ca="1" si="25"/>
        <v>0</v>
      </c>
    </row>
    <row r="71" spans="1:38" ht="30" customHeight="1" x14ac:dyDescent="0.25">
      <c r="A71" s="53">
        <f>'OSNOVNA PLAČA'!A65</f>
        <v>56</v>
      </c>
      <c r="B71" s="333" t="str">
        <f t="shared" ca="1" si="21"/>
        <v>A56</v>
      </c>
      <c r="C71" s="333"/>
      <c r="D71" s="54" t="str">
        <f>+IF(LEN('OSNOVNA PLAČA'!C65)&gt;0,'OSNOVNA PLAČA'!C65,"")</f>
        <v/>
      </c>
      <c r="E71" s="55" t="str">
        <f>+IF(LEN('OSNOVNA PLAČA'!D65)&gt;0,'OSNOVNA PLAČA'!D65,"")</f>
        <v/>
      </c>
      <c r="F71" s="164">
        <f ca="1">IF(LEN(B71)&gt;0,'OBRAČUNANA OSNOVNA PLAČA'!E65,"")</f>
        <v>0</v>
      </c>
      <c r="G71" s="57"/>
      <c r="H71" s="57"/>
      <c r="I71" s="57"/>
      <c r="J71" s="57"/>
      <c r="K71" s="57"/>
      <c r="L71" s="178">
        <f t="shared" si="4"/>
        <v>0</v>
      </c>
      <c r="M71" s="179">
        <f t="shared" ca="1" si="17"/>
        <v>0</v>
      </c>
      <c r="N71" s="179">
        <f t="shared" ca="1" si="18"/>
        <v>0</v>
      </c>
      <c r="O71" s="180">
        <f t="shared" ca="1" si="5"/>
        <v>0</v>
      </c>
      <c r="P71" s="181">
        <f t="shared" ca="1" si="19"/>
        <v>0</v>
      </c>
      <c r="Q71" s="182">
        <f t="shared" ca="1" si="20"/>
        <v>0</v>
      </c>
      <c r="R71" s="182">
        <f ca="1">IF(LEN(B71)&gt;0,2*'OSNOVNA PLAČA'!E65,"")</f>
        <v>0</v>
      </c>
      <c r="S71" s="183"/>
      <c r="T71" s="33"/>
      <c r="U71" s="33"/>
      <c r="V71" s="33"/>
      <c r="W71" s="33"/>
      <c r="X71" s="33"/>
      <c r="Y71" s="33"/>
      <c r="Z71" s="33"/>
      <c r="AB71" s="243">
        <f>ROW()</f>
        <v>71</v>
      </c>
      <c r="AC71" s="118">
        <f t="shared" ca="1" si="22"/>
        <v>0</v>
      </c>
      <c r="AD71" s="118">
        <f t="shared" ca="1" si="23"/>
        <v>0</v>
      </c>
      <c r="AE71" s="119" t="str">
        <f t="shared" ca="1" si="8"/>
        <v>-</v>
      </c>
      <c r="AF71" s="118" t="str">
        <f t="shared" ca="1" si="9"/>
        <v>-</v>
      </c>
      <c r="AG71" s="119" t="str">
        <f t="shared" ca="1" si="10"/>
        <v>-</v>
      </c>
      <c r="AH71" s="118" t="str">
        <f t="shared" ca="1" si="11"/>
        <v>-</v>
      </c>
      <c r="AI71" s="118">
        <f t="shared" ca="1" si="12"/>
        <v>0</v>
      </c>
      <c r="AJ71" s="120">
        <f t="shared" ca="1" si="13"/>
        <v>0</v>
      </c>
      <c r="AK71" s="118">
        <f t="shared" ca="1" si="24"/>
        <v>0</v>
      </c>
      <c r="AL71" s="118">
        <f t="shared" ca="1" si="25"/>
        <v>0</v>
      </c>
    </row>
    <row r="72" spans="1:38" ht="30" customHeight="1" x14ac:dyDescent="0.25">
      <c r="A72" s="53">
        <f>'OSNOVNA PLAČA'!A66</f>
        <v>57</v>
      </c>
      <c r="B72" s="333" t="str">
        <f t="shared" ca="1" si="21"/>
        <v>A57</v>
      </c>
      <c r="C72" s="333"/>
      <c r="D72" s="54" t="str">
        <f>+IF(LEN('OSNOVNA PLAČA'!C66)&gt;0,'OSNOVNA PLAČA'!C66,"")</f>
        <v/>
      </c>
      <c r="E72" s="55" t="str">
        <f>+IF(LEN('OSNOVNA PLAČA'!D66)&gt;0,'OSNOVNA PLAČA'!D66,"")</f>
        <v/>
      </c>
      <c r="F72" s="164">
        <f ca="1">IF(LEN(B72)&gt;0,'OBRAČUNANA OSNOVNA PLAČA'!E66,"")</f>
        <v>0</v>
      </c>
      <c r="G72" s="57"/>
      <c r="H72" s="57"/>
      <c r="I72" s="57"/>
      <c r="J72" s="57"/>
      <c r="K72" s="57"/>
      <c r="L72" s="178">
        <f t="shared" si="4"/>
        <v>0</v>
      </c>
      <c r="M72" s="179">
        <f t="shared" ca="1" si="17"/>
        <v>0</v>
      </c>
      <c r="N72" s="179">
        <f t="shared" ca="1" si="18"/>
        <v>0</v>
      </c>
      <c r="O72" s="180">
        <f t="shared" ca="1" si="5"/>
        <v>0</v>
      </c>
      <c r="P72" s="181">
        <f t="shared" ca="1" si="19"/>
        <v>0</v>
      </c>
      <c r="Q72" s="182">
        <f t="shared" ca="1" si="20"/>
        <v>0</v>
      </c>
      <c r="R72" s="182">
        <f ca="1">IF(LEN(B72)&gt;0,2*'OSNOVNA PLAČA'!E66,"")</f>
        <v>0</v>
      </c>
      <c r="S72" s="183"/>
      <c r="T72" s="33"/>
      <c r="U72" s="33"/>
      <c r="V72" s="33"/>
      <c r="W72" s="33"/>
      <c r="X72" s="33"/>
      <c r="Y72" s="33"/>
      <c r="Z72" s="33"/>
      <c r="AB72" s="243">
        <f>ROW()</f>
        <v>72</v>
      </c>
      <c r="AC72" s="118">
        <f t="shared" ca="1" si="22"/>
        <v>0</v>
      </c>
      <c r="AD72" s="118">
        <f t="shared" ca="1" si="23"/>
        <v>0</v>
      </c>
      <c r="AE72" s="119" t="str">
        <f t="shared" ca="1" si="8"/>
        <v>-</v>
      </c>
      <c r="AF72" s="118" t="str">
        <f t="shared" ca="1" si="9"/>
        <v>-</v>
      </c>
      <c r="AG72" s="119" t="str">
        <f t="shared" ca="1" si="10"/>
        <v>-</v>
      </c>
      <c r="AH72" s="118" t="str">
        <f t="shared" ca="1" si="11"/>
        <v>-</v>
      </c>
      <c r="AI72" s="118">
        <f t="shared" ca="1" si="12"/>
        <v>0</v>
      </c>
      <c r="AJ72" s="120">
        <f t="shared" ca="1" si="13"/>
        <v>0</v>
      </c>
      <c r="AK72" s="118">
        <f t="shared" ca="1" si="24"/>
        <v>0</v>
      </c>
      <c r="AL72" s="118">
        <f t="shared" ca="1" si="25"/>
        <v>0</v>
      </c>
    </row>
    <row r="73" spans="1:38" ht="30" customHeight="1" x14ac:dyDescent="0.25">
      <c r="A73" s="53">
        <f>'OSNOVNA PLAČA'!A67</f>
        <v>58</v>
      </c>
      <c r="B73" s="333" t="str">
        <f t="shared" ca="1" si="21"/>
        <v>A58</v>
      </c>
      <c r="C73" s="333"/>
      <c r="D73" s="54" t="str">
        <f>+IF(LEN('OSNOVNA PLAČA'!C67)&gt;0,'OSNOVNA PLAČA'!C67,"")</f>
        <v/>
      </c>
      <c r="E73" s="55" t="str">
        <f>+IF(LEN('OSNOVNA PLAČA'!D67)&gt;0,'OSNOVNA PLAČA'!D67,"")</f>
        <v/>
      </c>
      <c r="F73" s="164">
        <f ca="1">IF(LEN(B73)&gt;0,'OBRAČUNANA OSNOVNA PLAČA'!E67,"")</f>
        <v>0</v>
      </c>
      <c r="G73" s="57"/>
      <c r="H73" s="57"/>
      <c r="I73" s="57"/>
      <c r="J73" s="57"/>
      <c r="K73" s="57"/>
      <c r="L73" s="178">
        <f t="shared" si="4"/>
        <v>0</v>
      </c>
      <c r="M73" s="179">
        <f t="shared" ca="1" si="17"/>
        <v>0</v>
      </c>
      <c r="N73" s="179">
        <f t="shared" ca="1" si="18"/>
        <v>0</v>
      </c>
      <c r="O73" s="180">
        <f t="shared" ca="1" si="5"/>
        <v>0</v>
      </c>
      <c r="P73" s="181">
        <f t="shared" ca="1" si="19"/>
        <v>0</v>
      </c>
      <c r="Q73" s="182">
        <f t="shared" ca="1" si="20"/>
        <v>0</v>
      </c>
      <c r="R73" s="182">
        <f ca="1">IF(LEN(B73)&gt;0,2*'OSNOVNA PLAČA'!E67,"")</f>
        <v>0</v>
      </c>
      <c r="S73" s="183"/>
      <c r="T73" s="33"/>
      <c r="U73" s="33"/>
      <c r="V73" s="33"/>
      <c r="W73" s="33"/>
      <c r="X73" s="33"/>
      <c r="Y73" s="33"/>
      <c r="Z73" s="33"/>
      <c r="AB73" s="243">
        <f>ROW()</f>
        <v>73</v>
      </c>
      <c r="AC73" s="118">
        <f t="shared" ca="1" si="22"/>
        <v>0</v>
      </c>
      <c r="AD73" s="118">
        <f t="shared" ca="1" si="23"/>
        <v>0</v>
      </c>
      <c r="AE73" s="119" t="str">
        <f t="shared" ca="1" si="8"/>
        <v>-</v>
      </c>
      <c r="AF73" s="118" t="str">
        <f t="shared" ca="1" si="9"/>
        <v>-</v>
      </c>
      <c r="AG73" s="119" t="str">
        <f t="shared" ca="1" si="10"/>
        <v>-</v>
      </c>
      <c r="AH73" s="118" t="str">
        <f t="shared" ca="1" si="11"/>
        <v>-</v>
      </c>
      <c r="AI73" s="118">
        <f t="shared" ca="1" si="12"/>
        <v>0</v>
      </c>
      <c r="AJ73" s="120">
        <f t="shared" ca="1" si="13"/>
        <v>0</v>
      </c>
      <c r="AK73" s="118">
        <f t="shared" ca="1" si="24"/>
        <v>0</v>
      </c>
      <c r="AL73" s="118">
        <f t="shared" ca="1" si="25"/>
        <v>0</v>
      </c>
    </row>
    <row r="74" spans="1:38" ht="30" customHeight="1" x14ac:dyDescent="0.25">
      <c r="A74" s="53">
        <f>'OSNOVNA PLAČA'!A68</f>
        <v>59</v>
      </c>
      <c r="B74" s="333" t="str">
        <f t="shared" ca="1" si="21"/>
        <v>A59</v>
      </c>
      <c r="C74" s="333"/>
      <c r="D74" s="54" t="str">
        <f>+IF(LEN('OSNOVNA PLAČA'!C68)&gt;0,'OSNOVNA PLAČA'!C68,"")</f>
        <v/>
      </c>
      <c r="E74" s="55" t="str">
        <f>+IF(LEN('OSNOVNA PLAČA'!D68)&gt;0,'OSNOVNA PLAČA'!D68,"")</f>
        <v/>
      </c>
      <c r="F74" s="164">
        <f ca="1">IF(LEN(B74)&gt;0,'OBRAČUNANA OSNOVNA PLAČA'!E68,"")</f>
        <v>0</v>
      </c>
      <c r="G74" s="57"/>
      <c r="H74" s="57"/>
      <c r="I74" s="57"/>
      <c r="J74" s="57"/>
      <c r="K74" s="57"/>
      <c r="L74" s="178">
        <f t="shared" si="4"/>
        <v>0</v>
      </c>
      <c r="M74" s="179">
        <f t="shared" ca="1" si="17"/>
        <v>0</v>
      </c>
      <c r="N74" s="179">
        <f t="shared" ca="1" si="18"/>
        <v>0</v>
      </c>
      <c r="O74" s="180">
        <f t="shared" ca="1" si="5"/>
        <v>0</v>
      </c>
      <c r="P74" s="181">
        <f t="shared" ca="1" si="19"/>
        <v>0</v>
      </c>
      <c r="Q74" s="182">
        <f t="shared" ca="1" si="20"/>
        <v>0</v>
      </c>
      <c r="R74" s="182">
        <f ca="1">IF(LEN(B74)&gt;0,2*'OSNOVNA PLAČA'!E68,"")</f>
        <v>0</v>
      </c>
      <c r="S74" s="183"/>
      <c r="T74" s="33"/>
      <c r="U74" s="33"/>
      <c r="V74" s="33"/>
      <c r="W74" s="33"/>
      <c r="X74" s="33"/>
      <c r="Y74" s="33"/>
      <c r="Z74" s="33"/>
      <c r="AB74" s="243">
        <f>ROW()</f>
        <v>74</v>
      </c>
      <c r="AC74" s="118">
        <f t="shared" ca="1" si="22"/>
        <v>0</v>
      </c>
      <c r="AD74" s="118">
        <f t="shared" ca="1" si="23"/>
        <v>0</v>
      </c>
      <c r="AE74" s="119" t="str">
        <f t="shared" ca="1" si="8"/>
        <v>-</v>
      </c>
      <c r="AF74" s="118" t="str">
        <f t="shared" ca="1" si="9"/>
        <v>-</v>
      </c>
      <c r="AG74" s="119" t="str">
        <f t="shared" ca="1" si="10"/>
        <v>-</v>
      </c>
      <c r="AH74" s="118" t="str">
        <f t="shared" ca="1" si="11"/>
        <v>-</v>
      </c>
      <c r="AI74" s="118">
        <f t="shared" ca="1" si="12"/>
        <v>0</v>
      </c>
      <c r="AJ74" s="120">
        <f t="shared" ca="1" si="13"/>
        <v>0</v>
      </c>
      <c r="AK74" s="118">
        <f t="shared" ca="1" si="24"/>
        <v>0</v>
      </c>
      <c r="AL74" s="118">
        <f t="shared" ca="1" si="25"/>
        <v>0</v>
      </c>
    </row>
    <row r="75" spans="1:38" ht="30" customHeight="1" x14ac:dyDescent="0.25">
      <c r="A75" s="53">
        <f>'OSNOVNA PLAČA'!A69</f>
        <v>60</v>
      </c>
      <c r="B75" s="333" t="str">
        <f t="shared" ca="1" si="21"/>
        <v>A60</v>
      </c>
      <c r="C75" s="333"/>
      <c r="D75" s="54" t="str">
        <f>+IF(LEN('OSNOVNA PLAČA'!C69)&gt;0,'OSNOVNA PLAČA'!C69,"")</f>
        <v/>
      </c>
      <c r="E75" s="55" t="str">
        <f>+IF(LEN('OSNOVNA PLAČA'!D69)&gt;0,'OSNOVNA PLAČA'!D69,"")</f>
        <v/>
      </c>
      <c r="F75" s="164">
        <f ca="1">IF(LEN(B75)&gt;0,'OBRAČUNANA OSNOVNA PLAČA'!E69,"")</f>
        <v>0</v>
      </c>
      <c r="G75" s="57"/>
      <c r="H75" s="57"/>
      <c r="I75" s="57"/>
      <c r="J75" s="57"/>
      <c r="K75" s="57"/>
      <c r="L75" s="178">
        <f t="shared" si="4"/>
        <v>0</v>
      </c>
      <c r="M75" s="179">
        <f t="shared" ca="1" si="17"/>
        <v>0</v>
      </c>
      <c r="N75" s="179">
        <f t="shared" ca="1" si="18"/>
        <v>0</v>
      </c>
      <c r="O75" s="180">
        <f t="shared" ca="1" si="5"/>
        <v>0</v>
      </c>
      <c r="P75" s="181">
        <f t="shared" ca="1" si="19"/>
        <v>0</v>
      </c>
      <c r="Q75" s="182">
        <f t="shared" ca="1" si="20"/>
        <v>0</v>
      </c>
      <c r="R75" s="182">
        <f ca="1">IF(LEN(B75)&gt;0,2*'OSNOVNA PLAČA'!E69,"")</f>
        <v>0</v>
      </c>
      <c r="S75" s="183"/>
      <c r="T75" s="33"/>
      <c r="U75" s="33"/>
      <c r="V75" s="33"/>
      <c r="W75" s="33"/>
      <c r="X75" s="33"/>
      <c r="Y75" s="33"/>
      <c r="Z75" s="33"/>
      <c r="AB75" s="243">
        <f>ROW()</f>
        <v>75</v>
      </c>
      <c r="AC75" s="118">
        <f t="shared" ca="1" si="22"/>
        <v>0</v>
      </c>
      <c r="AD75" s="118">
        <f t="shared" ca="1" si="23"/>
        <v>0</v>
      </c>
      <c r="AE75" s="119" t="str">
        <f t="shared" ca="1" si="8"/>
        <v>-</v>
      </c>
      <c r="AF75" s="118" t="str">
        <f t="shared" ca="1" si="9"/>
        <v>-</v>
      </c>
      <c r="AG75" s="119" t="str">
        <f t="shared" ca="1" si="10"/>
        <v>-</v>
      </c>
      <c r="AH75" s="118" t="str">
        <f t="shared" ca="1" si="11"/>
        <v>-</v>
      </c>
      <c r="AI75" s="118">
        <f t="shared" ca="1" si="12"/>
        <v>0</v>
      </c>
      <c r="AJ75" s="120">
        <f t="shared" ca="1" si="13"/>
        <v>0</v>
      </c>
      <c r="AK75" s="118">
        <f t="shared" ca="1" si="24"/>
        <v>0</v>
      </c>
      <c r="AL75" s="118">
        <f t="shared" ca="1" si="25"/>
        <v>0</v>
      </c>
    </row>
    <row r="76" spans="1:38" ht="30" customHeight="1" x14ac:dyDescent="0.25">
      <c r="A76" s="53">
        <f>'OSNOVNA PLAČA'!A70</f>
        <v>61</v>
      </c>
      <c r="B76" s="333" t="str">
        <f t="shared" ca="1" si="21"/>
        <v>A61</v>
      </c>
      <c r="C76" s="333"/>
      <c r="D76" s="54" t="str">
        <f>+IF(LEN('OSNOVNA PLAČA'!C70)&gt;0,'OSNOVNA PLAČA'!C70,"")</f>
        <v/>
      </c>
      <c r="E76" s="55" t="str">
        <f>+IF(LEN('OSNOVNA PLAČA'!D70)&gt;0,'OSNOVNA PLAČA'!D70,"")</f>
        <v/>
      </c>
      <c r="F76" s="164">
        <f ca="1">IF(LEN(B76)&gt;0,'OBRAČUNANA OSNOVNA PLAČA'!E70,"")</f>
        <v>0</v>
      </c>
      <c r="G76" s="57"/>
      <c r="H76" s="57"/>
      <c r="I76" s="57"/>
      <c r="J76" s="57"/>
      <c r="K76" s="57"/>
      <c r="L76" s="178">
        <f t="shared" si="4"/>
        <v>0</v>
      </c>
      <c r="M76" s="179">
        <f t="shared" ca="1" si="17"/>
        <v>0</v>
      </c>
      <c r="N76" s="179">
        <f t="shared" ca="1" si="18"/>
        <v>0</v>
      </c>
      <c r="O76" s="180">
        <f t="shared" ca="1" si="5"/>
        <v>0</v>
      </c>
      <c r="P76" s="181">
        <f t="shared" ca="1" si="19"/>
        <v>0</v>
      </c>
      <c r="Q76" s="182">
        <f t="shared" ca="1" si="20"/>
        <v>0</v>
      </c>
      <c r="R76" s="182">
        <f ca="1">IF(LEN(B76)&gt;0,2*'OSNOVNA PLAČA'!E70,"")</f>
        <v>0</v>
      </c>
      <c r="S76" s="183"/>
      <c r="T76" s="33"/>
      <c r="U76" s="33"/>
      <c r="V76" s="33"/>
      <c r="W76" s="33"/>
      <c r="X76" s="33"/>
      <c r="Y76" s="33"/>
      <c r="Z76" s="33"/>
      <c r="AB76" s="243">
        <f>ROW()</f>
        <v>76</v>
      </c>
      <c r="AC76" s="118">
        <f t="shared" ca="1" si="22"/>
        <v>0</v>
      </c>
      <c r="AD76" s="118">
        <f t="shared" ca="1" si="23"/>
        <v>0</v>
      </c>
      <c r="AE76" s="119" t="str">
        <f t="shared" ca="1" si="8"/>
        <v>-</v>
      </c>
      <c r="AF76" s="118" t="str">
        <f t="shared" ca="1" si="9"/>
        <v>-</v>
      </c>
      <c r="AG76" s="119" t="str">
        <f t="shared" ca="1" si="10"/>
        <v>-</v>
      </c>
      <c r="AH76" s="118" t="str">
        <f t="shared" ca="1" si="11"/>
        <v>-</v>
      </c>
      <c r="AI76" s="118">
        <f t="shared" ca="1" si="12"/>
        <v>0</v>
      </c>
      <c r="AJ76" s="120">
        <f t="shared" ca="1" si="13"/>
        <v>0</v>
      </c>
      <c r="AK76" s="118">
        <f t="shared" ca="1" si="24"/>
        <v>0</v>
      </c>
      <c r="AL76" s="118">
        <f t="shared" ca="1" si="25"/>
        <v>0</v>
      </c>
    </row>
    <row r="77" spans="1:38" ht="30" customHeight="1" x14ac:dyDescent="0.25">
      <c r="A77" s="53">
        <f>'OSNOVNA PLAČA'!A71</f>
        <v>62</v>
      </c>
      <c r="B77" s="333" t="str">
        <f t="shared" ca="1" si="21"/>
        <v>A62</v>
      </c>
      <c r="C77" s="333"/>
      <c r="D77" s="54" t="str">
        <f>+IF(LEN('OSNOVNA PLAČA'!C71)&gt;0,'OSNOVNA PLAČA'!C71,"")</f>
        <v/>
      </c>
      <c r="E77" s="55" t="str">
        <f>+IF(LEN('OSNOVNA PLAČA'!D71)&gt;0,'OSNOVNA PLAČA'!D71,"")</f>
        <v/>
      </c>
      <c r="F77" s="164">
        <f ca="1">IF(LEN(B77)&gt;0,'OBRAČUNANA OSNOVNA PLAČA'!E71,"")</f>
        <v>0</v>
      </c>
      <c r="G77" s="57"/>
      <c r="H77" s="57"/>
      <c r="I77" s="57"/>
      <c r="J77" s="57"/>
      <c r="K77" s="57"/>
      <c r="L77" s="178">
        <f t="shared" si="4"/>
        <v>0</v>
      </c>
      <c r="M77" s="179">
        <f t="shared" ca="1" si="17"/>
        <v>0</v>
      </c>
      <c r="N77" s="179">
        <f t="shared" ca="1" si="18"/>
        <v>0</v>
      </c>
      <c r="O77" s="180">
        <f t="shared" ca="1" si="5"/>
        <v>0</v>
      </c>
      <c r="P77" s="181">
        <f t="shared" ca="1" si="19"/>
        <v>0</v>
      </c>
      <c r="Q77" s="182">
        <f t="shared" ca="1" si="20"/>
        <v>0</v>
      </c>
      <c r="R77" s="182">
        <f ca="1">IF(LEN(B77)&gt;0,2*'OSNOVNA PLAČA'!E71,"")</f>
        <v>0</v>
      </c>
      <c r="S77" s="183"/>
      <c r="T77" s="33"/>
      <c r="U77" s="33"/>
      <c r="V77" s="33"/>
      <c r="W77" s="33"/>
      <c r="X77" s="33"/>
      <c r="Y77" s="33"/>
      <c r="Z77" s="33"/>
      <c r="AB77" s="243">
        <f>ROW()</f>
        <v>77</v>
      </c>
      <c r="AC77" s="118">
        <f t="shared" ca="1" si="22"/>
        <v>0</v>
      </c>
      <c r="AD77" s="118">
        <f t="shared" ca="1" si="23"/>
        <v>0</v>
      </c>
      <c r="AE77" s="119" t="str">
        <f t="shared" ca="1" si="8"/>
        <v>-</v>
      </c>
      <c r="AF77" s="118" t="str">
        <f t="shared" ca="1" si="9"/>
        <v>-</v>
      </c>
      <c r="AG77" s="119" t="str">
        <f t="shared" ca="1" si="10"/>
        <v>-</v>
      </c>
      <c r="AH77" s="118" t="str">
        <f t="shared" ca="1" si="11"/>
        <v>-</v>
      </c>
      <c r="AI77" s="118">
        <f t="shared" ca="1" si="12"/>
        <v>0</v>
      </c>
      <c r="AJ77" s="120">
        <f t="shared" ca="1" si="13"/>
        <v>0</v>
      </c>
      <c r="AK77" s="118">
        <f t="shared" ca="1" si="24"/>
        <v>0</v>
      </c>
      <c r="AL77" s="118">
        <f t="shared" ca="1" si="25"/>
        <v>0</v>
      </c>
    </row>
    <row r="78" spans="1:38" ht="30" customHeight="1" x14ac:dyDescent="0.25">
      <c r="A78" s="53">
        <f>'OSNOVNA PLAČA'!A72</f>
        <v>63</v>
      </c>
      <c r="B78" s="333" t="str">
        <f t="shared" ca="1" si="21"/>
        <v>A63</v>
      </c>
      <c r="C78" s="333"/>
      <c r="D78" s="54" t="str">
        <f>+IF(LEN('OSNOVNA PLAČA'!C72)&gt;0,'OSNOVNA PLAČA'!C72,"")</f>
        <v/>
      </c>
      <c r="E78" s="55" t="str">
        <f>+IF(LEN('OSNOVNA PLAČA'!D72)&gt;0,'OSNOVNA PLAČA'!D72,"")</f>
        <v/>
      </c>
      <c r="F78" s="164">
        <f ca="1">IF(LEN(B78)&gt;0,'OBRAČUNANA OSNOVNA PLAČA'!E72,"")</f>
        <v>0</v>
      </c>
      <c r="G78" s="57"/>
      <c r="H78" s="57"/>
      <c r="I78" s="57"/>
      <c r="J78" s="57"/>
      <c r="K78" s="57"/>
      <c r="L78" s="178">
        <f t="shared" si="4"/>
        <v>0</v>
      </c>
      <c r="M78" s="179">
        <f t="shared" ca="1" si="17"/>
        <v>0</v>
      </c>
      <c r="N78" s="179">
        <f t="shared" ca="1" si="18"/>
        <v>0</v>
      </c>
      <c r="O78" s="180">
        <f t="shared" ca="1" si="5"/>
        <v>0</v>
      </c>
      <c r="P78" s="181">
        <f t="shared" ca="1" si="19"/>
        <v>0</v>
      </c>
      <c r="Q78" s="182">
        <f t="shared" ca="1" si="20"/>
        <v>0</v>
      </c>
      <c r="R78" s="182">
        <f ca="1">IF(LEN(B78)&gt;0,2*'OSNOVNA PLAČA'!E72,"")</f>
        <v>0</v>
      </c>
      <c r="S78" s="183"/>
      <c r="T78" s="33"/>
      <c r="U78" s="33"/>
      <c r="V78" s="33"/>
      <c r="W78" s="33"/>
      <c r="X78" s="33"/>
      <c r="Y78" s="33"/>
      <c r="Z78" s="33"/>
      <c r="AB78" s="243">
        <f>ROW()</f>
        <v>78</v>
      </c>
      <c r="AC78" s="118">
        <f t="shared" ca="1" si="22"/>
        <v>0</v>
      </c>
      <c r="AD78" s="118">
        <f t="shared" ca="1" si="23"/>
        <v>0</v>
      </c>
      <c r="AE78" s="119" t="str">
        <f t="shared" ca="1" si="8"/>
        <v>-</v>
      </c>
      <c r="AF78" s="118" t="str">
        <f t="shared" ca="1" si="9"/>
        <v>-</v>
      </c>
      <c r="AG78" s="119" t="str">
        <f t="shared" ca="1" si="10"/>
        <v>-</v>
      </c>
      <c r="AH78" s="118" t="str">
        <f t="shared" ca="1" si="11"/>
        <v>-</v>
      </c>
      <c r="AI78" s="118">
        <f t="shared" ca="1" si="12"/>
        <v>0</v>
      </c>
      <c r="AJ78" s="120">
        <f t="shared" ca="1" si="13"/>
        <v>0</v>
      </c>
      <c r="AK78" s="118">
        <f t="shared" ca="1" si="24"/>
        <v>0</v>
      </c>
      <c r="AL78" s="118">
        <f t="shared" ca="1" si="25"/>
        <v>0</v>
      </c>
    </row>
    <row r="79" spans="1:38" ht="30" customHeight="1" x14ac:dyDescent="0.25">
      <c r="A79" s="53">
        <f>'OSNOVNA PLAČA'!A73</f>
        <v>64</v>
      </c>
      <c r="B79" s="333" t="str">
        <f t="shared" ca="1" si="21"/>
        <v>A64</v>
      </c>
      <c r="C79" s="333"/>
      <c r="D79" s="54" t="str">
        <f>+IF(LEN('OSNOVNA PLAČA'!C73)&gt;0,'OSNOVNA PLAČA'!C73,"")</f>
        <v/>
      </c>
      <c r="E79" s="55" t="str">
        <f>+IF(LEN('OSNOVNA PLAČA'!D73)&gt;0,'OSNOVNA PLAČA'!D73,"")</f>
        <v/>
      </c>
      <c r="F79" s="164">
        <f ca="1">IF(LEN(B79)&gt;0,'OBRAČUNANA OSNOVNA PLAČA'!E73,"")</f>
        <v>0</v>
      </c>
      <c r="G79" s="57"/>
      <c r="H79" s="57"/>
      <c r="I79" s="57"/>
      <c r="J79" s="57"/>
      <c r="K79" s="57"/>
      <c r="L79" s="178">
        <f t="shared" si="4"/>
        <v>0</v>
      </c>
      <c r="M79" s="179">
        <f t="shared" ca="1" si="17"/>
        <v>0</v>
      </c>
      <c r="N79" s="179">
        <f t="shared" ca="1" si="18"/>
        <v>0</v>
      </c>
      <c r="O79" s="180">
        <f t="shared" ca="1" si="5"/>
        <v>0</v>
      </c>
      <c r="P79" s="181">
        <f t="shared" ca="1" si="19"/>
        <v>0</v>
      </c>
      <c r="Q79" s="182">
        <f t="shared" ca="1" si="20"/>
        <v>0</v>
      </c>
      <c r="R79" s="182">
        <f ca="1">IF(LEN(B79)&gt;0,2*'OSNOVNA PLAČA'!E73,"")</f>
        <v>0</v>
      </c>
      <c r="S79" s="183"/>
      <c r="T79" s="33"/>
      <c r="U79" s="33"/>
      <c r="V79" s="33"/>
      <c r="W79" s="33"/>
      <c r="X79" s="33"/>
      <c r="Y79" s="33"/>
      <c r="Z79" s="33"/>
      <c r="AB79" s="243">
        <f>ROW()</f>
        <v>79</v>
      </c>
      <c r="AC79" s="118">
        <f t="shared" ca="1" si="22"/>
        <v>0</v>
      </c>
      <c r="AD79" s="118">
        <f t="shared" ca="1" si="23"/>
        <v>0</v>
      </c>
      <c r="AE79" s="119" t="str">
        <f t="shared" ca="1" si="8"/>
        <v>-</v>
      </c>
      <c r="AF79" s="118" t="str">
        <f t="shared" ca="1" si="9"/>
        <v>-</v>
      </c>
      <c r="AG79" s="119" t="str">
        <f t="shared" ca="1" si="10"/>
        <v>-</v>
      </c>
      <c r="AH79" s="118" t="str">
        <f t="shared" ca="1" si="11"/>
        <v>-</v>
      </c>
      <c r="AI79" s="118">
        <f t="shared" ca="1" si="12"/>
        <v>0</v>
      </c>
      <c r="AJ79" s="120">
        <f t="shared" ca="1" si="13"/>
        <v>0</v>
      </c>
      <c r="AK79" s="118">
        <f t="shared" ca="1" si="24"/>
        <v>0</v>
      </c>
      <c r="AL79" s="118">
        <f t="shared" ca="1" si="25"/>
        <v>0</v>
      </c>
    </row>
    <row r="80" spans="1:38" ht="30" customHeight="1" x14ac:dyDescent="0.25">
      <c r="A80" s="53">
        <f>'OSNOVNA PLAČA'!A74</f>
        <v>65</v>
      </c>
      <c r="B80" s="333" t="str">
        <f t="shared" ca="1" si="21"/>
        <v>A65</v>
      </c>
      <c r="C80" s="333"/>
      <c r="D80" s="54" t="str">
        <f>+IF(LEN('OSNOVNA PLAČA'!C74)&gt;0,'OSNOVNA PLAČA'!C74,"")</f>
        <v/>
      </c>
      <c r="E80" s="55" t="str">
        <f>+IF(LEN('OSNOVNA PLAČA'!D74)&gt;0,'OSNOVNA PLAČA'!D74,"")</f>
        <v/>
      </c>
      <c r="F80" s="164">
        <f ca="1">IF(LEN(B80)&gt;0,'OBRAČUNANA OSNOVNA PLAČA'!E74,"")</f>
        <v>0</v>
      </c>
      <c r="G80" s="57"/>
      <c r="H80" s="57"/>
      <c r="I80" s="57"/>
      <c r="J80" s="57"/>
      <c r="K80" s="57"/>
      <c r="L80" s="178">
        <f t="shared" ref="L80:L143" si="26">+G80+H80+I80+J80+K80</f>
        <v>0</v>
      </c>
      <c r="M80" s="179">
        <f t="shared" ca="1" si="17"/>
        <v>0</v>
      </c>
      <c r="N80" s="179">
        <f t="shared" ca="1" si="18"/>
        <v>0</v>
      </c>
      <c r="O80" s="180">
        <f t="shared" ref="O80:O143" ca="1" si="27">IF(LEN(B80)&gt;0,M80*$P$267,"")</f>
        <v>0</v>
      </c>
      <c r="P80" s="181">
        <f t="shared" ca="1" si="19"/>
        <v>0</v>
      </c>
      <c r="Q80" s="182">
        <f t="shared" ref="Q80:Q143" ca="1" si="28">MIN(P80,R80)</f>
        <v>0</v>
      </c>
      <c r="R80" s="182">
        <f ca="1">IF(LEN(B80)&gt;0,2*'OSNOVNA PLAČA'!E74,"")</f>
        <v>0</v>
      </c>
      <c r="S80" s="183"/>
      <c r="T80" s="33"/>
      <c r="U80" s="33"/>
      <c r="V80" s="33"/>
      <c r="W80" s="33"/>
      <c r="X80" s="33"/>
      <c r="Y80" s="33"/>
      <c r="Z80" s="33"/>
      <c r="AB80" s="243">
        <f>ROW()</f>
        <v>80</v>
      </c>
      <c r="AC80" s="118">
        <f t="shared" ca="1" si="22"/>
        <v>0</v>
      </c>
      <c r="AD80" s="118">
        <f t="shared" ca="1" si="23"/>
        <v>0</v>
      </c>
      <c r="AE80" s="119" t="str">
        <f t="shared" ref="AE80:AE143" ca="1" si="29">IF(AC80&gt;=AD80,"-",$L80/(5*MAX($M$271:$M$272)))</f>
        <v>-</v>
      </c>
      <c r="AF80" s="118" t="str">
        <f t="shared" ref="AF80:AF143" ca="1" si="30">IF(AC80&gt;=AD80,"-",$L80/(5*MAX($M$271:$M$272))*AK80)</f>
        <v>-</v>
      </c>
      <c r="AG80" s="119" t="str">
        <f t="shared" ref="AG80:AG143" ca="1" si="31">IF(AE80="-","-",AE80*$AF$267)</f>
        <v>-</v>
      </c>
      <c r="AH80" s="118" t="str">
        <f t="shared" ref="AH80:AH143" ca="1" si="32">IF(AF80="-","-",AF80*$AF$267)</f>
        <v>-</v>
      </c>
      <c r="AI80" s="118">
        <f t="shared" ref="AI80:AI143" ca="1" si="33">IF(AG80="-",0,MIN(AH80,R80))</f>
        <v>0</v>
      </c>
      <c r="AJ80" s="120">
        <f t="shared" ref="AJ80:AJ143" ca="1" si="34">+AD80-AC80</f>
        <v>0</v>
      </c>
      <c r="AK80" s="118">
        <f t="shared" ca="1" si="24"/>
        <v>0</v>
      </c>
      <c r="AL80" s="118">
        <f t="shared" ca="1" si="25"/>
        <v>0</v>
      </c>
    </row>
    <row r="81" spans="1:38" ht="30" customHeight="1" x14ac:dyDescent="0.25">
      <c r="A81" s="53">
        <f>'OSNOVNA PLAČA'!A75</f>
        <v>66</v>
      </c>
      <c r="B81" s="333" t="str">
        <f t="shared" ca="1" si="21"/>
        <v>A66</v>
      </c>
      <c r="C81" s="333"/>
      <c r="D81" s="54" t="str">
        <f>+IF(LEN('OSNOVNA PLAČA'!C75)&gt;0,'OSNOVNA PLAČA'!C75,"")</f>
        <v/>
      </c>
      <c r="E81" s="55" t="str">
        <f>+IF(LEN('OSNOVNA PLAČA'!D75)&gt;0,'OSNOVNA PLAČA'!D75,"")</f>
        <v/>
      </c>
      <c r="F81" s="164">
        <f ca="1">IF(LEN(B81)&gt;0,'OBRAČUNANA OSNOVNA PLAČA'!E75,"")</f>
        <v>0</v>
      </c>
      <c r="G81" s="57"/>
      <c r="H81" s="57"/>
      <c r="I81" s="57"/>
      <c r="J81" s="57"/>
      <c r="K81" s="57"/>
      <c r="L81" s="178">
        <f t="shared" si="26"/>
        <v>0</v>
      </c>
      <c r="M81" s="179">
        <f t="shared" ref="M81:M144" ca="1" si="35">IF(LEN(B81)&gt;0,L81/5,"")</f>
        <v>0</v>
      </c>
      <c r="N81" s="179">
        <f t="shared" ref="N81:N144" ca="1" si="36">IF(LEN(B81)&gt;0,F81*M81,"")</f>
        <v>0</v>
      </c>
      <c r="O81" s="180">
        <f t="shared" ca="1" si="27"/>
        <v>0</v>
      </c>
      <c r="P81" s="181">
        <f t="shared" ref="P81:P144" ca="1" si="37">IF(LEN(B81)&gt;0,F81*O81,"")</f>
        <v>0</v>
      </c>
      <c r="Q81" s="182">
        <f t="shared" ca="1" si="28"/>
        <v>0</v>
      </c>
      <c r="R81" s="182">
        <f ca="1">IF(LEN(B81)&gt;0,2*'OSNOVNA PLAČA'!E75,"")</f>
        <v>0</v>
      </c>
      <c r="S81" s="183"/>
      <c r="T81" s="33"/>
      <c r="U81" s="33"/>
      <c r="V81" s="33"/>
      <c r="W81" s="33"/>
      <c r="X81" s="33"/>
      <c r="Y81" s="33"/>
      <c r="Z81" s="33"/>
      <c r="AB81" s="243">
        <f>ROW()</f>
        <v>81</v>
      </c>
      <c r="AC81" s="118">
        <f t="shared" ca="1" si="22"/>
        <v>0</v>
      </c>
      <c r="AD81" s="118">
        <f t="shared" ca="1" si="23"/>
        <v>0</v>
      </c>
      <c r="AE81" s="119" t="str">
        <f t="shared" ca="1" si="29"/>
        <v>-</v>
      </c>
      <c r="AF81" s="118" t="str">
        <f t="shared" ca="1" si="30"/>
        <v>-</v>
      </c>
      <c r="AG81" s="119" t="str">
        <f t="shared" ca="1" si="31"/>
        <v>-</v>
      </c>
      <c r="AH81" s="118" t="str">
        <f t="shared" ca="1" si="32"/>
        <v>-</v>
      </c>
      <c r="AI81" s="118">
        <f t="shared" ca="1" si="33"/>
        <v>0</v>
      </c>
      <c r="AJ81" s="120">
        <f t="shared" ca="1" si="34"/>
        <v>0</v>
      </c>
      <c r="AK81" s="118">
        <f t="shared" ca="1" si="24"/>
        <v>0</v>
      </c>
      <c r="AL81" s="118">
        <f t="shared" ca="1" si="25"/>
        <v>0</v>
      </c>
    </row>
    <row r="82" spans="1:38" ht="30" customHeight="1" x14ac:dyDescent="0.25">
      <c r="A82" s="53">
        <f>'OSNOVNA PLAČA'!A76</f>
        <v>67</v>
      </c>
      <c r="B82" s="333" t="str">
        <f t="shared" ca="1" si="21"/>
        <v>A67</v>
      </c>
      <c r="C82" s="333"/>
      <c r="D82" s="54" t="str">
        <f>+IF(LEN('OSNOVNA PLAČA'!C76)&gt;0,'OSNOVNA PLAČA'!C76,"")</f>
        <v/>
      </c>
      <c r="E82" s="55" t="str">
        <f>+IF(LEN('OSNOVNA PLAČA'!D76)&gt;0,'OSNOVNA PLAČA'!D76,"")</f>
        <v/>
      </c>
      <c r="F82" s="164">
        <f ca="1">IF(LEN(B82)&gt;0,'OBRAČUNANA OSNOVNA PLAČA'!E76,"")</f>
        <v>0</v>
      </c>
      <c r="G82" s="57"/>
      <c r="H82" s="57"/>
      <c r="I82" s="57"/>
      <c r="J82" s="57"/>
      <c r="K82" s="57"/>
      <c r="L82" s="178">
        <f t="shared" si="26"/>
        <v>0</v>
      </c>
      <c r="M82" s="179">
        <f t="shared" ca="1" si="35"/>
        <v>0</v>
      </c>
      <c r="N82" s="179">
        <f t="shared" ca="1" si="36"/>
        <v>0</v>
      </c>
      <c r="O82" s="180">
        <f t="shared" ca="1" si="27"/>
        <v>0</v>
      </c>
      <c r="P82" s="181">
        <f t="shared" ca="1" si="37"/>
        <v>0</v>
      </c>
      <c r="Q82" s="182">
        <f t="shared" ca="1" si="28"/>
        <v>0</v>
      </c>
      <c r="R82" s="182">
        <f ca="1">IF(LEN(B82)&gt;0,2*'OSNOVNA PLAČA'!E76,"")</f>
        <v>0</v>
      </c>
      <c r="S82" s="183"/>
      <c r="T82" s="33"/>
      <c r="U82" s="33"/>
      <c r="V82" s="33"/>
      <c r="W82" s="33"/>
      <c r="X82" s="33"/>
      <c r="Y82" s="33"/>
      <c r="Z82" s="33"/>
      <c r="AB82" s="243">
        <f>ROW()</f>
        <v>82</v>
      </c>
      <c r="AC82" s="118">
        <f t="shared" ca="1" si="22"/>
        <v>0</v>
      </c>
      <c r="AD82" s="118">
        <f t="shared" ca="1" si="23"/>
        <v>0</v>
      </c>
      <c r="AE82" s="119" t="str">
        <f t="shared" ca="1" si="29"/>
        <v>-</v>
      </c>
      <c r="AF82" s="118" t="str">
        <f t="shared" ca="1" si="30"/>
        <v>-</v>
      </c>
      <c r="AG82" s="119" t="str">
        <f t="shared" ca="1" si="31"/>
        <v>-</v>
      </c>
      <c r="AH82" s="118" t="str">
        <f t="shared" ca="1" si="32"/>
        <v>-</v>
      </c>
      <c r="AI82" s="118">
        <f t="shared" ca="1" si="33"/>
        <v>0</v>
      </c>
      <c r="AJ82" s="120">
        <f t="shared" ca="1" si="34"/>
        <v>0</v>
      </c>
      <c r="AK82" s="118">
        <f t="shared" ca="1" si="24"/>
        <v>0</v>
      </c>
      <c r="AL82" s="118">
        <f t="shared" ca="1" si="25"/>
        <v>0</v>
      </c>
    </row>
    <row r="83" spans="1:38" ht="30" customHeight="1" x14ac:dyDescent="0.25">
      <c r="A83" s="53">
        <f>'OSNOVNA PLAČA'!A77</f>
        <v>68</v>
      </c>
      <c r="B83" s="333" t="str">
        <f t="shared" ca="1" si="21"/>
        <v>A68</v>
      </c>
      <c r="C83" s="333"/>
      <c r="D83" s="54" t="str">
        <f>+IF(LEN('OSNOVNA PLAČA'!C77)&gt;0,'OSNOVNA PLAČA'!C77,"")</f>
        <v/>
      </c>
      <c r="E83" s="55" t="str">
        <f>+IF(LEN('OSNOVNA PLAČA'!D77)&gt;0,'OSNOVNA PLAČA'!D77,"")</f>
        <v/>
      </c>
      <c r="F83" s="164">
        <f ca="1">IF(LEN(B83)&gt;0,'OBRAČUNANA OSNOVNA PLAČA'!E77,"")</f>
        <v>0</v>
      </c>
      <c r="G83" s="57"/>
      <c r="H83" s="57"/>
      <c r="I83" s="57"/>
      <c r="J83" s="57"/>
      <c r="K83" s="57"/>
      <c r="L83" s="178">
        <f t="shared" si="26"/>
        <v>0</v>
      </c>
      <c r="M83" s="179">
        <f t="shared" ca="1" si="35"/>
        <v>0</v>
      </c>
      <c r="N83" s="179">
        <f t="shared" ca="1" si="36"/>
        <v>0</v>
      </c>
      <c r="O83" s="180">
        <f t="shared" ca="1" si="27"/>
        <v>0</v>
      </c>
      <c r="P83" s="181">
        <f t="shared" ca="1" si="37"/>
        <v>0</v>
      </c>
      <c r="Q83" s="182">
        <f t="shared" ca="1" si="28"/>
        <v>0</v>
      </c>
      <c r="R83" s="182">
        <f ca="1">IF(LEN(B83)&gt;0,2*'OSNOVNA PLAČA'!E77,"")</f>
        <v>0</v>
      </c>
      <c r="S83" s="183"/>
      <c r="T83" s="33"/>
      <c r="U83" s="33"/>
      <c r="V83" s="33"/>
      <c r="W83" s="33"/>
      <c r="X83" s="33"/>
      <c r="Y83" s="33"/>
      <c r="Z83" s="33"/>
      <c r="AB83" s="243">
        <f>ROW()</f>
        <v>83</v>
      </c>
      <c r="AC83" s="118">
        <f t="shared" ca="1" si="22"/>
        <v>0</v>
      </c>
      <c r="AD83" s="118">
        <f t="shared" ca="1" si="23"/>
        <v>0</v>
      </c>
      <c r="AE83" s="119" t="str">
        <f t="shared" ca="1" si="29"/>
        <v>-</v>
      </c>
      <c r="AF83" s="118" t="str">
        <f t="shared" ca="1" si="30"/>
        <v>-</v>
      </c>
      <c r="AG83" s="119" t="str">
        <f t="shared" ca="1" si="31"/>
        <v>-</v>
      </c>
      <c r="AH83" s="118" t="str">
        <f t="shared" ca="1" si="32"/>
        <v>-</v>
      </c>
      <c r="AI83" s="118">
        <f t="shared" ca="1" si="33"/>
        <v>0</v>
      </c>
      <c r="AJ83" s="120">
        <f t="shared" ca="1" si="34"/>
        <v>0</v>
      </c>
      <c r="AK83" s="118">
        <f t="shared" ca="1" si="24"/>
        <v>0</v>
      </c>
      <c r="AL83" s="118">
        <f t="shared" ca="1" si="25"/>
        <v>0</v>
      </c>
    </row>
    <row r="84" spans="1:38" ht="30" customHeight="1" x14ac:dyDescent="0.25">
      <c r="A84" s="53">
        <f>'OSNOVNA PLAČA'!A78</f>
        <v>69</v>
      </c>
      <c r="B84" s="333" t="str">
        <f t="shared" ca="1" si="21"/>
        <v>A69</v>
      </c>
      <c r="C84" s="333"/>
      <c r="D84" s="54" t="str">
        <f>+IF(LEN('OSNOVNA PLAČA'!C78)&gt;0,'OSNOVNA PLAČA'!C78,"")</f>
        <v/>
      </c>
      <c r="E84" s="55" t="str">
        <f>+IF(LEN('OSNOVNA PLAČA'!D78)&gt;0,'OSNOVNA PLAČA'!D78,"")</f>
        <v/>
      </c>
      <c r="F84" s="164">
        <f ca="1">IF(LEN(B84)&gt;0,'OBRAČUNANA OSNOVNA PLAČA'!E78,"")</f>
        <v>0</v>
      </c>
      <c r="G84" s="57"/>
      <c r="H84" s="57"/>
      <c r="I84" s="57"/>
      <c r="J84" s="57"/>
      <c r="K84" s="57"/>
      <c r="L84" s="178">
        <f t="shared" si="26"/>
        <v>0</v>
      </c>
      <c r="M84" s="179">
        <f t="shared" ca="1" si="35"/>
        <v>0</v>
      </c>
      <c r="N84" s="179">
        <f t="shared" ca="1" si="36"/>
        <v>0</v>
      </c>
      <c r="O84" s="180">
        <f t="shared" ca="1" si="27"/>
        <v>0</v>
      </c>
      <c r="P84" s="181">
        <f t="shared" ca="1" si="37"/>
        <v>0</v>
      </c>
      <c r="Q84" s="182">
        <f t="shared" ca="1" si="28"/>
        <v>0</v>
      </c>
      <c r="R84" s="182">
        <f ca="1">IF(LEN(B84)&gt;0,2*'OSNOVNA PLAČA'!E78,"")</f>
        <v>0</v>
      </c>
      <c r="S84" s="183"/>
      <c r="T84" s="33"/>
      <c r="U84" s="33"/>
      <c r="V84" s="33"/>
      <c r="W84" s="33"/>
      <c r="X84" s="33"/>
      <c r="Y84" s="33"/>
      <c r="Z84" s="33"/>
      <c r="AB84" s="243">
        <f>ROW()</f>
        <v>84</v>
      </c>
      <c r="AC84" s="118">
        <f t="shared" ca="1" si="22"/>
        <v>0</v>
      </c>
      <c r="AD84" s="118">
        <f t="shared" ca="1" si="23"/>
        <v>0</v>
      </c>
      <c r="AE84" s="119" t="str">
        <f t="shared" ca="1" si="29"/>
        <v>-</v>
      </c>
      <c r="AF84" s="118" t="str">
        <f t="shared" ca="1" si="30"/>
        <v>-</v>
      </c>
      <c r="AG84" s="119" t="str">
        <f t="shared" ca="1" si="31"/>
        <v>-</v>
      </c>
      <c r="AH84" s="118" t="str">
        <f t="shared" ca="1" si="32"/>
        <v>-</v>
      </c>
      <c r="AI84" s="118">
        <f t="shared" ca="1" si="33"/>
        <v>0</v>
      </c>
      <c r="AJ84" s="120">
        <f t="shared" ca="1" si="34"/>
        <v>0</v>
      </c>
      <c r="AK84" s="118">
        <f t="shared" ca="1" si="24"/>
        <v>0</v>
      </c>
      <c r="AL84" s="118">
        <f t="shared" ca="1" si="25"/>
        <v>0</v>
      </c>
    </row>
    <row r="85" spans="1:38" ht="30" customHeight="1" x14ac:dyDescent="0.25">
      <c r="A85" s="53">
        <f>'OSNOVNA PLAČA'!A79</f>
        <v>70</v>
      </c>
      <c r="B85" s="333" t="str">
        <f t="shared" ca="1" si="21"/>
        <v>A70</v>
      </c>
      <c r="C85" s="333"/>
      <c r="D85" s="54" t="str">
        <f>+IF(LEN('OSNOVNA PLAČA'!C79)&gt;0,'OSNOVNA PLAČA'!C79,"")</f>
        <v/>
      </c>
      <c r="E85" s="55" t="str">
        <f>+IF(LEN('OSNOVNA PLAČA'!D79)&gt;0,'OSNOVNA PLAČA'!D79,"")</f>
        <v/>
      </c>
      <c r="F85" s="164">
        <f ca="1">IF(LEN(B85)&gt;0,'OBRAČUNANA OSNOVNA PLAČA'!E79,"")</f>
        <v>0</v>
      </c>
      <c r="G85" s="57"/>
      <c r="H85" s="57"/>
      <c r="I85" s="57"/>
      <c r="J85" s="57"/>
      <c r="K85" s="57"/>
      <c r="L85" s="178">
        <f t="shared" si="26"/>
        <v>0</v>
      </c>
      <c r="M85" s="179">
        <f t="shared" ca="1" si="35"/>
        <v>0</v>
      </c>
      <c r="N85" s="179">
        <f t="shared" ca="1" si="36"/>
        <v>0</v>
      </c>
      <c r="O85" s="180">
        <f t="shared" ca="1" si="27"/>
        <v>0</v>
      </c>
      <c r="P85" s="181">
        <f t="shared" ca="1" si="37"/>
        <v>0</v>
      </c>
      <c r="Q85" s="182">
        <f t="shared" ca="1" si="28"/>
        <v>0</v>
      </c>
      <c r="R85" s="182">
        <f ca="1">IF(LEN(B85)&gt;0,2*'OSNOVNA PLAČA'!E79,"")</f>
        <v>0</v>
      </c>
      <c r="S85" s="183"/>
      <c r="T85" s="33"/>
      <c r="U85" s="33"/>
      <c r="V85" s="33"/>
      <c r="W85" s="33"/>
      <c r="X85" s="33"/>
      <c r="Y85" s="33"/>
      <c r="Z85" s="33"/>
      <c r="AB85" s="243">
        <f>ROW()</f>
        <v>85</v>
      </c>
      <c r="AC85" s="118">
        <f t="shared" ca="1" si="22"/>
        <v>0</v>
      </c>
      <c r="AD85" s="118">
        <f t="shared" ca="1" si="23"/>
        <v>0</v>
      </c>
      <c r="AE85" s="119" t="str">
        <f t="shared" ca="1" si="29"/>
        <v>-</v>
      </c>
      <c r="AF85" s="118" t="str">
        <f t="shared" ca="1" si="30"/>
        <v>-</v>
      </c>
      <c r="AG85" s="119" t="str">
        <f t="shared" ca="1" si="31"/>
        <v>-</v>
      </c>
      <c r="AH85" s="118" t="str">
        <f t="shared" ca="1" si="32"/>
        <v>-</v>
      </c>
      <c r="AI85" s="118">
        <f t="shared" ca="1" si="33"/>
        <v>0</v>
      </c>
      <c r="AJ85" s="120">
        <f t="shared" ca="1" si="34"/>
        <v>0</v>
      </c>
      <c r="AK85" s="118">
        <f t="shared" ca="1" si="24"/>
        <v>0</v>
      </c>
      <c r="AL85" s="118">
        <f t="shared" ca="1" si="25"/>
        <v>0</v>
      </c>
    </row>
    <row r="86" spans="1:38" ht="30" customHeight="1" x14ac:dyDescent="0.25">
      <c r="A86" s="53">
        <f>'OSNOVNA PLAČA'!A80</f>
        <v>71</v>
      </c>
      <c r="B86" s="333" t="str">
        <f t="shared" ca="1" si="21"/>
        <v>A71</v>
      </c>
      <c r="C86" s="333"/>
      <c r="D86" s="54" t="str">
        <f>+IF(LEN('OSNOVNA PLAČA'!C80)&gt;0,'OSNOVNA PLAČA'!C80,"")</f>
        <v/>
      </c>
      <c r="E86" s="55" t="str">
        <f>+IF(LEN('OSNOVNA PLAČA'!D80)&gt;0,'OSNOVNA PLAČA'!D80,"")</f>
        <v/>
      </c>
      <c r="F86" s="164">
        <f ca="1">IF(LEN(B86)&gt;0,'OBRAČUNANA OSNOVNA PLAČA'!E80,"")</f>
        <v>0</v>
      </c>
      <c r="G86" s="57"/>
      <c r="H86" s="57"/>
      <c r="I86" s="57"/>
      <c r="J86" s="57"/>
      <c r="K86" s="57"/>
      <c r="L86" s="178">
        <f t="shared" si="26"/>
        <v>0</v>
      </c>
      <c r="M86" s="179">
        <f t="shared" ca="1" si="35"/>
        <v>0</v>
      </c>
      <c r="N86" s="179">
        <f t="shared" ca="1" si="36"/>
        <v>0</v>
      </c>
      <c r="O86" s="180">
        <f t="shared" ca="1" si="27"/>
        <v>0</v>
      </c>
      <c r="P86" s="181">
        <f t="shared" ca="1" si="37"/>
        <v>0</v>
      </c>
      <c r="Q86" s="182">
        <f t="shared" ca="1" si="28"/>
        <v>0</v>
      </c>
      <c r="R86" s="182">
        <f ca="1">IF(LEN(B86)&gt;0,2*'OSNOVNA PLAČA'!E80,"")</f>
        <v>0</v>
      </c>
      <c r="S86" s="183"/>
      <c r="T86" s="33"/>
      <c r="U86" s="33"/>
      <c r="V86" s="33"/>
      <c r="W86" s="33"/>
      <c r="X86" s="33"/>
      <c r="Y86" s="33"/>
      <c r="Z86" s="33"/>
      <c r="AB86" s="243">
        <f>ROW()</f>
        <v>86</v>
      </c>
      <c r="AC86" s="118">
        <f t="shared" ca="1" si="22"/>
        <v>0</v>
      </c>
      <c r="AD86" s="118">
        <f t="shared" ca="1" si="23"/>
        <v>0</v>
      </c>
      <c r="AE86" s="119" t="str">
        <f t="shared" ca="1" si="29"/>
        <v>-</v>
      </c>
      <c r="AF86" s="118" t="str">
        <f t="shared" ca="1" si="30"/>
        <v>-</v>
      </c>
      <c r="AG86" s="119" t="str">
        <f t="shared" ca="1" si="31"/>
        <v>-</v>
      </c>
      <c r="AH86" s="118" t="str">
        <f t="shared" ca="1" si="32"/>
        <v>-</v>
      </c>
      <c r="AI86" s="118">
        <f t="shared" ca="1" si="33"/>
        <v>0</v>
      </c>
      <c r="AJ86" s="120">
        <f t="shared" ca="1" si="34"/>
        <v>0</v>
      </c>
      <c r="AK86" s="118">
        <f t="shared" ca="1" si="24"/>
        <v>0</v>
      </c>
      <c r="AL86" s="118">
        <f t="shared" ca="1" si="25"/>
        <v>0</v>
      </c>
    </row>
    <row r="87" spans="1:38" ht="30" customHeight="1" x14ac:dyDescent="0.25">
      <c r="A87" s="53">
        <f>'OSNOVNA PLAČA'!A81</f>
        <v>72</v>
      </c>
      <c r="B87" s="333" t="str">
        <f t="shared" ca="1" si="21"/>
        <v>A72</v>
      </c>
      <c r="C87" s="333"/>
      <c r="D87" s="54" t="str">
        <f>+IF(LEN('OSNOVNA PLAČA'!C81)&gt;0,'OSNOVNA PLAČA'!C81,"")</f>
        <v/>
      </c>
      <c r="E87" s="55" t="str">
        <f>+IF(LEN('OSNOVNA PLAČA'!D81)&gt;0,'OSNOVNA PLAČA'!D81,"")</f>
        <v/>
      </c>
      <c r="F87" s="164">
        <f ca="1">IF(LEN(B87)&gt;0,'OBRAČUNANA OSNOVNA PLAČA'!E81,"")</f>
        <v>0</v>
      </c>
      <c r="G87" s="57"/>
      <c r="H87" s="57"/>
      <c r="I87" s="57"/>
      <c r="J87" s="57"/>
      <c r="K87" s="57"/>
      <c r="L87" s="178">
        <f t="shared" si="26"/>
        <v>0</v>
      </c>
      <c r="M87" s="179">
        <f t="shared" ca="1" si="35"/>
        <v>0</v>
      </c>
      <c r="N87" s="179">
        <f t="shared" ca="1" si="36"/>
        <v>0</v>
      </c>
      <c r="O87" s="180">
        <f t="shared" ca="1" si="27"/>
        <v>0</v>
      </c>
      <c r="P87" s="181">
        <f t="shared" ca="1" si="37"/>
        <v>0</v>
      </c>
      <c r="Q87" s="182">
        <f t="shared" ca="1" si="28"/>
        <v>0</v>
      </c>
      <c r="R87" s="182">
        <f ca="1">IF(LEN(B87)&gt;0,2*'OSNOVNA PLAČA'!E81,"")</f>
        <v>0</v>
      </c>
      <c r="S87" s="183"/>
      <c r="T87" s="33"/>
      <c r="U87" s="33"/>
      <c r="V87" s="33"/>
      <c r="W87" s="33"/>
      <c r="X87" s="33"/>
      <c r="Y87" s="33"/>
      <c r="Z87" s="33"/>
      <c r="AB87" s="243">
        <f>ROW()</f>
        <v>87</v>
      </c>
      <c r="AC87" s="118">
        <f t="shared" ca="1" si="22"/>
        <v>0</v>
      </c>
      <c r="AD87" s="118">
        <f t="shared" ca="1" si="23"/>
        <v>0</v>
      </c>
      <c r="AE87" s="119" t="str">
        <f t="shared" ca="1" si="29"/>
        <v>-</v>
      </c>
      <c r="AF87" s="118" t="str">
        <f t="shared" ca="1" si="30"/>
        <v>-</v>
      </c>
      <c r="AG87" s="119" t="str">
        <f t="shared" ca="1" si="31"/>
        <v>-</v>
      </c>
      <c r="AH87" s="118" t="str">
        <f t="shared" ca="1" si="32"/>
        <v>-</v>
      </c>
      <c r="AI87" s="118">
        <f t="shared" ca="1" si="33"/>
        <v>0</v>
      </c>
      <c r="AJ87" s="120">
        <f t="shared" ca="1" si="34"/>
        <v>0</v>
      </c>
      <c r="AK87" s="118">
        <f t="shared" ca="1" si="24"/>
        <v>0</v>
      </c>
      <c r="AL87" s="118">
        <f t="shared" ca="1" si="25"/>
        <v>0</v>
      </c>
    </row>
    <row r="88" spans="1:38" ht="30" customHeight="1" x14ac:dyDescent="0.25">
      <c r="A88" s="53">
        <f>'OSNOVNA PLAČA'!A82</f>
        <v>73</v>
      </c>
      <c r="B88" s="333" t="str">
        <f t="shared" ca="1" si="21"/>
        <v>A73</v>
      </c>
      <c r="C88" s="333"/>
      <c r="D88" s="54" t="str">
        <f>+IF(LEN('OSNOVNA PLAČA'!C82)&gt;0,'OSNOVNA PLAČA'!C82,"")</f>
        <v/>
      </c>
      <c r="E88" s="55" t="str">
        <f>+IF(LEN('OSNOVNA PLAČA'!D82)&gt;0,'OSNOVNA PLAČA'!D82,"")</f>
        <v/>
      </c>
      <c r="F88" s="164">
        <f ca="1">IF(LEN(B88)&gt;0,'OBRAČUNANA OSNOVNA PLAČA'!E82,"")</f>
        <v>0</v>
      </c>
      <c r="G88" s="57"/>
      <c r="H88" s="57"/>
      <c r="I88" s="57"/>
      <c r="J88" s="57"/>
      <c r="K88" s="57"/>
      <c r="L88" s="178">
        <f t="shared" si="26"/>
        <v>0</v>
      </c>
      <c r="M88" s="179">
        <f t="shared" ca="1" si="35"/>
        <v>0</v>
      </c>
      <c r="N88" s="179">
        <f t="shared" ca="1" si="36"/>
        <v>0</v>
      </c>
      <c r="O88" s="180">
        <f t="shared" ca="1" si="27"/>
        <v>0</v>
      </c>
      <c r="P88" s="181">
        <f t="shared" ca="1" si="37"/>
        <v>0</v>
      </c>
      <c r="Q88" s="182">
        <f t="shared" ca="1" si="28"/>
        <v>0</v>
      </c>
      <c r="R88" s="182">
        <f ca="1">IF(LEN(B88)&gt;0,2*'OSNOVNA PLAČA'!E82,"")</f>
        <v>0</v>
      </c>
      <c r="S88" s="183"/>
      <c r="T88" s="33"/>
      <c r="U88" s="33"/>
      <c r="V88" s="33"/>
      <c r="W88" s="33"/>
      <c r="X88" s="33"/>
      <c r="Y88" s="33"/>
      <c r="Z88" s="33"/>
      <c r="AB88" s="243">
        <f>ROW()</f>
        <v>88</v>
      </c>
      <c r="AC88" s="118">
        <f t="shared" ca="1" si="22"/>
        <v>0</v>
      </c>
      <c r="AD88" s="118">
        <f t="shared" ca="1" si="23"/>
        <v>0</v>
      </c>
      <c r="AE88" s="119" t="str">
        <f t="shared" ca="1" si="29"/>
        <v>-</v>
      </c>
      <c r="AF88" s="118" t="str">
        <f t="shared" ca="1" si="30"/>
        <v>-</v>
      </c>
      <c r="AG88" s="119" t="str">
        <f t="shared" ca="1" si="31"/>
        <v>-</v>
      </c>
      <c r="AH88" s="118" t="str">
        <f t="shared" ca="1" si="32"/>
        <v>-</v>
      </c>
      <c r="AI88" s="118">
        <f t="shared" ca="1" si="33"/>
        <v>0</v>
      </c>
      <c r="AJ88" s="120">
        <f t="shared" ca="1" si="34"/>
        <v>0</v>
      </c>
      <c r="AK88" s="118">
        <f t="shared" ca="1" si="24"/>
        <v>0</v>
      </c>
      <c r="AL88" s="118">
        <f t="shared" ca="1" si="25"/>
        <v>0</v>
      </c>
    </row>
    <row r="89" spans="1:38" ht="30" customHeight="1" x14ac:dyDescent="0.25">
      <c r="A89" s="53">
        <f>'OSNOVNA PLAČA'!A83</f>
        <v>74</v>
      </c>
      <c r="B89" s="333" t="str">
        <f t="shared" ca="1" si="21"/>
        <v>A74</v>
      </c>
      <c r="C89" s="333"/>
      <c r="D89" s="54" t="str">
        <f>+IF(LEN('OSNOVNA PLAČA'!C83)&gt;0,'OSNOVNA PLAČA'!C83,"")</f>
        <v/>
      </c>
      <c r="E89" s="55" t="str">
        <f>+IF(LEN('OSNOVNA PLAČA'!D83)&gt;0,'OSNOVNA PLAČA'!D83,"")</f>
        <v/>
      </c>
      <c r="F89" s="164">
        <f ca="1">IF(LEN(B89)&gt;0,'OBRAČUNANA OSNOVNA PLAČA'!E83,"")</f>
        <v>0</v>
      </c>
      <c r="G89" s="57"/>
      <c r="H89" s="57"/>
      <c r="I89" s="57"/>
      <c r="J89" s="57"/>
      <c r="K89" s="57"/>
      <c r="L89" s="178">
        <f t="shared" si="26"/>
        <v>0</v>
      </c>
      <c r="M89" s="179">
        <f t="shared" ca="1" si="35"/>
        <v>0</v>
      </c>
      <c r="N89" s="179">
        <f t="shared" ca="1" si="36"/>
        <v>0</v>
      </c>
      <c r="O89" s="180">
        <f t="shared" ca="1" si="27"/>
        <v>0</v>
      </c>
      <c r="P89" s="181">
        <f t="shared" ca="1" si="37"/>
        <v>0</v>
      </c>
      <c r="Q89" s="182">
        <f t="shared" ca="1" si="28"/>
        <v>0</v>
      </c>
      <c r="R89" s="182">
        <f ca="1">IF(LEN(B89)&gt;0,2*'OSNOVNA PLAČA'!E83,"")</f>
        <v>0</v>
      </c>
      <c r="S89" s="183"/>
      <c r="T89" s="33"/>
      <c r="U89" s="33"/>
      <c r="V89" s="33"/>
      <c r="W89" s="33"/>
      <c r="X89" s="33"/>
      <c r="Y89" s="33"/>
      <c r="Z89" s="33"/>
      <c r="AB89" s="243">
        <f>ROW()</f>
        <v>89</v>
      </c>
      <c r="AC89" s="118">
        <f t="shared" ca="1" si="22"/>
        <v>0</v>
      </c>
      <c r="AD89" s="118">
        <f t="shared" ca="1" si="23"/>
        <v>0</v>
      </c>
      <c r="AE89" s="119" t="str">
        <f t="shared" ca="1" si="29"/>
        <v>-</v>
      </c>
      <c r="AF89" s="118" t="str">
        <f t="shared" ca="1" si="30"/>
        <v>-</v>
      </c>
      <c r="AG89" s="119" t="str">
        <f t="shared" ca="1" si="31"/>
        <v>-</v>
      </c>
      <c r="AH89" s="118" t="str">
        <f t="shared" ca="1" si="32"/>
        <v>-</v>
      </c>
      <c r="AI89" s="118">
        <f t="shared" ca="1" si="33"/>
        <v>0</v>
      </c>
      <c r="AJ89" s="120">
        <f t="shared" ca="1" si="34"/>
        <v>0</v>
      </c>
      <c r="AK89" s="118">
        <f t="shared" ca="1" si="24"/>
        <v>0</v>
      </c>
      <c r="AL89" s="118">
        <f t="shared" ca="1" si="25"/>
        <v>0</v>
      </c>
    </row>
    <row r="90" spans="1:38" ht="30" customHeight="1" x14ac:dyDescent="0.25">
      <c r="A90" s="53">
        <f>'OSNOVNA PLAČA'!A84</f>
        <v>75</v>
      </c>
      <c r="B90" s="333" t="str">
        <f t="shared" ca="1" si="21"/>
        <v>A75</v>
      </c>
      <c r="C90" s="333"/>
      <c r="D90" s="54" t="str">
        <f>+IF(LEN('OSNOVNA PLAČA'!C84)&gt;0,'OSNOVNA PLAČA'!C84,"")</f>
        <v/>
      </c>
      <c r="E90" s="55" t="str">
        <f>+IF(LEN('OSNOVNA PLAČA'!D84)&gt;0,'OSNOVNA PLAČA'!D84,"")</f>
        <v/>
      </c>
      <c r="F90" s="164">
        <f ca="1">IF(LEN(B90)&gt;0,'OBRAČUNANA OSNOVNA PLAČA'!E84,"")</f>
        <v>0</v>
      </c>
      <c r="G90" s="57"/>
      <c r="H90" s="57"/>
      <c r="I90" s="57"/>
      <c r="J90" s="57"/>
      <c r="K90" s="57"/>
      <c r="L90" s="178">
        <f t="shared" si="26"/>
        <v>0</v>
      </c>
      <c r="M90" s="179">
        <f t="shared" ca="1" si="35"/>
        <v>0</v>
      </c>
      <c r="N90" s="179">
        <f t="shared" ca="1" si="36"/>
        <v>0</v>
      </c>
      <c r="O90" s="180">
        <f t="shared" ca="1" si="27"/>
        <v>0</v>
      </c>
      <c r="P90" s="181">
        <f t="shared" ca="1" si="37"/>
        <v>0</v>
      </c>
      <c r="Q90" s="182">
        <f t="shared" ca="1" si="28"/>
        <v>0</v>
      </c>
      <c r="R90" s="182">
        <f ca="1">IF(LEN(B90)&gt;0,2*'OSNOVNA PLAČA'!E84,"")</f>
        <v>0</v>
      </c>
      <c r="S90" s="183"/>
      <c r="T90" s="33"/>
      <c r="U90" s="33"/>
      <c r="V90" s="33"/>
      <c r="W90" s="33"/>
      <c r="X90" s="33"/>
      <c r="Y90" s="33"/>
      <c r="Z90" s="33"/>
      <c r="AB90" s="243">
        <f>ROW()</f>
        <v>90</v>
      </c>
      <c r="AC90" s="118">
        <f t="shared" ca="1" si="22"/>
        <v>0</v>
      </c>
      <c r="AD90" s="118">
        <f t="shared" ca="1" si="23"/>
        <v>0</v>
      </c>
      <c r="AE90" s="119" t="str">
        <f t="shared" ca="1" si="29"/>
        <v>-</v>
      </c>
      <c r="AF90" s="118" t="str">
        <f t="shared" ca="1" si="30"/>
        <v>-</v>
      </c>
      <c r="AG90" s="119" t="str">
        <f t="shared" ca="1" si="31"/>
        <v>-</v>
      </c>
      <c r="AH90" s="118" t="str">
        <f t="shared" ca="1" si="32"/>
        <v>-</v>
      </c>
      <c r="AI90" s="118">
        <f t="shared" ca="1" si="33"/>
        <v>0</v>
      </c>
      <c r="AJ90" s="120">
        <f t="shared" ca="1" si="34"/>
        <v>0</v>
      </c>
      <c r="AK90" s="118">
        <f t="shared" ca="1" si="24"/>
        <v>0</v>
      </c>
      <c r="AL90" s="118">
        <f t="shared" ca="1" si="25"/>
        <v>0</v>
      </c>
    </row>
    <row r="91" spans="1:38" ht="30" customHeight="1" x14ac:dyDescent="0.25">
      <c r="A91" s="53">
        <f>'OSNOVNA PLAČA'!A85</f>
        <v>76</v>
      </c>
      <c r="B91" s="333" t="str">
        <f t="shared" ca="1" si="21"/>
        <v>A76</v>
      </c>
      <c r="C91" s="333"/>
      <c r="D91" s="54" t="str">
        <f>+IF(LEN('OSNOVNA PLAČA'!C85)&gt;0,'OSNOVNA PLAČA'!C85,"")</f>
        <v/>
      </c>
      <c r="E91" s="55" t="str">
        <f>+IF(LEN('OSNOVNA PLAČA'!D85)&gt;0,'OSNOVNA PLAČA'!D85,"")</f>
        <v/>
      </c>
      <c r="F91" s="164">
        <f ca="1">IF(LEN(B91)&gt;0,'OBRAČUNANA OSNOVNA PLAČA'!E85,"")</f>
        <v>0</v>
      </c>
      <c r="G91" s="57"/>
      <c r="H91" s="57"/>
      <c r="I91" s="57"/>
      <c r="J91" s="57"/>
      <c r="K91" s="57"/>
      <c r="L91" s="178">
        <f t="shared" si="26"/>
        <v>0</v>
      </c>
      <c r="M91" s="179">
        <f t="shared" ca="1" si="35"/>
        <v>0</v>
      </c>
      <c r="N91" s="179">
        <f t="shared" ca="1" si="36"/>
        <v>0</v>
      </c>
      <c r="O91" s="180">
        <f t="shared" ca="1" si="27"/>
        <v>0</v>
      </c>
      <c r="P91" s="181">
        <f t="shared" ca="1" si="37"/>
        <v>0</v>
      </c>
      <c r="Q91" s="182">
        <f t="shared" ca="1" si="28"/>
        <v>0</v>
      </c>
      <c r="R91" s="182">
        <f ca="1">IF(LEN(B91)&gt;0,2*'OSNOVNA PLAČA'!E85,"")</f>
        <v>0</v>
      </c>
      <c r="S91" s="183"/>
      <c r="T91" s="33"/>
      <c r="U91" s="33"/>
      <c r="V91" s="33"/>
      <c r="W91" s="33"/>
      <c r="X91" s="33"/>
      <c r="Y91" s="33"/>
      <c r="Z91" s="33"/>
      <c r="AB91" s="243">
        <f>ROW()</f>
        <v>91</v>
      </c>
      <c r="AC91" s="118">
        <f t="shared" ca="1" si="22"/>
        <v>0</v>
      </c>
      <c r="AD91" s="118">
        <f t="shared" ca="1" si="23"/>
        <v>0</v>
      </c>
      <c r="AE91" s="119" t="str">
        <f t="shared" ca="1" si="29"/>
        <v>-</v>
      </c>
      <c r="AF91" s="118" t="str">
        <f t="shared" ca="1" si="30"/>
        <v>-</v>
      </c>
      <c r="AG91" s="119" t="str">
        <f t="shared" ca="1" si="31"/>
        <v>-</v>
      </c>
      <c r="AH91" s="118" t="str">
        <f t="shared" ca="1" si="32"/>
        <v>-</v>
      </c>
      <c r="AI91" s="118">
        <f t="shared" ca="1" si="33"/>
        <v>0</v>
      </c>
      <c r="AJ91" s="120">
        <f t="shared" ca="1" si="34"/>
        <v>0</v>
      </c>
      <c r="AK91" s="118">
        <f t="shared" ca="1" si="24"/>
        <v>0</v>
      </c>
      <c r="AL91" s="118">
        <f t="shared" ca="1" si="25"/>
        <v>0</v>
      </c>
    </row>
    <row r="92" spans="1:38" ht="30" customHeight="1" x14ac:dyDescent="0.25">
      <c r="A92" s="53">
        <f>'OSNOVNA PLAČA'!A86</f>
        <v>77</v>
      </c>
      <c r="B92" s="333" t="str">
        <f t="shared" ca="1" si="21"/>
        <v>A77</v>
      </c>
      <c r="C92" s="333"/>
      <c r="D92" s="54" t="str">
        <f>+IF(LEN('OSNOVNA PLAČA'!C86)&gt;0,'OSNOVNA PLAČA'!C86,"")</f>
        <v/>
      </c>
      <c r="E92" s="55" t="str">
        <f>+IF(LEN('OSNOVNA PLAČA'!D86)&gt;0,'OSNOVNA PLAČA'!D86,"")</f>
        <v/>
      </c>
      <c r="F92" s="164">
        <f ca="1">IF(LEN(B92)&gt;0,'OBRAČUNANA OSNOVNA PLAČA'!E86,"")</f>
        <v>0</v>
      </c>
      <c r="G92" s="57"/>
      <c r="H92" s="57"/>
      <c r="I92" s="57"/>
      <c r="J92" s="57"/>
      <c r="K92" s="57"/>
      <c r="L92" s="178">
        <f t="shared" si="26"/>
        <v>0</v>
      </c>
      <c r="M92" s="179">
        <f t="shared" ca="1" si="35"/>
        <v>0</v>
      </c>
      <c r="N92" s="179">
        <f t="shared" ca="1" si="36"/>
        <v>0</v>
      </c>
      <c r="O92" s="180">
        <f t="shared" ca="1" si="27"/>
        <v>0</v>
      </c>
      <c r="P92" s="181">
        <f t="shared" ca="1" si="37"/>
        <v>0</v>
      </c>
      <c r="Q92" s="182">
        <f t="shared" ca="1" si="28"/>
        <v>0</v>
      </c>
      <c r="R92" s="182">
        <f ca="1">IF(LEN(B92)&gt;0,2*'OSNOVNA PLAČA'!E86,"")</f>
        <v>0</v>
      </c>
      <c r="S92" s="183"/>
      <c r="T92" s="33"/>
      <c r="U92" s="33"/>
      <c r="V92" s="33"/>
      <c r="W92" s="33"/>
      <c r="X92" s="33"/>
      <c r="Y92" s="33"/>
      <c r="Z92" s="33"/>
      <c r="AB92" s="243">
        <f>ROW()</f>
        <v>92</v>
      </c>
      <c r="AC92" s="118">
        <f t="shared" ca="1" si="22"/>
        <v>0</v>
      </c>
      <c r="AD92" s="118">
        <f t="shared" ca="1" si="23"/>
        <v>0</v>
      </c>
      <c r="AE92" s="119" t="str">
        <f t="shared" ca="1" si="29"/>
        <v>-</v>
      </c>
      <c r="AF92" s="118" t="str">
        <f t="shared" ca="1" si="30"/>
        <v>-</v>
      </c>
      <c r="AG92" s="119" t="str">
        <f t="shared" ca="1" si="31"/>
        <v>-</v>
      </c>
      <c r="AH92" s="118" t="str">
        <f t="shared" ca="1" si="32"/>
        <v>-</v>
      </c>
      <c r="AI92" s="118">
        <f t="shared" ca="1" si="33"/>
        <v>0</v>
      </c>
      <c r="AJ92" s="120">
        <f t="shared" ca="1" si="34"/>
        <v>0</v>
      </c>
      <c r="AK92" s="118">
        <f t="shared" ca="1" si="24"/>
        <v>0</v>
      </c>
      <c r="AL92" s="118">
        <f t="shared" ca="1" si="25"/>
        <v>0</v>
      </c>
    </row>
    <row r="93" spans="1:38" ht="30" customHeight="1" x14ac:dyDescent="0.25">
      <c r="A93" s="53">
        <f>'OSNOVNA PLAČA'!A87</f>
        <v>78</v>
      </c>
      <c r="B93" s="333" t="str">
        <f t="shared" ca="1" si="21"/>
        <v>A78</v>
      </c>
      <c r="C93" s="333"/>
      <c r="D93" s="54" t="str">
        <f>+IF(LEN('OSNOVNA PLAČA'!C87)&gt;0,'OSNOVNA PLAČA'!C87,"")</f>
        <v/>
      </c>
      <c r="E93" s="55" t="str">
        <f>+IF(LEN('OSNOVNA PLAČA'!D87)&gt;0,'OSNOVNA PLAČA'!D87,"")</f>
        <v/>
      </c>
      <c r="F93" s="164">
        <f ca="1">IF(LEN(B93)&gt;0,'OBRAČUNANA OSNOVNA PLAČA'!E87,"")</f>
        <v>0</v>
      </c>
      <c r="G93" s="57"/>
      <c r="H93" s="57"/>
      <c r="I93" s="57"/>
      <c r="J93" s="57"/>
      <c r="K93" s="57"/>
      <c r="L93" s="178">
        <f t="shared" si="26"/>
        <v>0</v>
      </c>
      <c r="M93" s="179">
        <f t="shared" ca="1" si="35"/>
        <v>0</v>
      </c>
      <c r="N93" s="179">
        <f t="shared" ca="1" si="36"/>
        <v>0</v>
      </c>
      <c r="O93" s="180">
        <f t="shared" ca="1" si="27"/>
        <v>0</v>
      </c>
      <c r="P93" s="181">
        <f t="shared" ca="1" si="37"/>
        <v>0</v>
      </c>
      <c r="Q93" s="182">
        <f t="shared" ca="1" si="28"/>
        <v>0</v>
      </c>
      <c r="R93" s="182">
        <f ca="1">IF(LEN(B93)&gt;0,2*'OSNOVNA PLAČA'!E87,"")</f>
        <v>0</v>
      </c>
      <c r="S93" s="183"/>
      <c r="T93" s="33"/>
      <c r="U93" s="33"/>
      <c r="V93" s="33"/>
      <c r="W93" s="33"/>
      <c r="X93" s="33"/>
      <c r="Y93" s="33"/>
      <c r="Z93" s="33"/>
      <c r="AB93" s="243">
        <f>ROW()</f>
        <v>93</v>
      </c>
      <c r="AC93" s="118">
        <f t="shared" ca="1" si="22"/>
        <v>0</v>
      </c>
      <c r="AD93" s="118">
        <f t="shared" ca="1" si="23"/>
        <v>0</v>
      </c>
      <c r="AE93" s="119" t="str">
        <f t="shared" ca="1" si="29"/>
        <v>-</v>
      </c>
      <c r="AF93" s="118" t="str">
        <f t="shared" ca="1" si="30"/>
        <v>-</v>
      </c>
      <c r="AG93" s="119" t="str">
        <f t="shared" ca="1" si="31"/>
        <v>-</v>
      </c>
      <c r="AH93" s="118" t="str">
        <f t="shared" ca="1" si="32"/>
        <v>-</v>
      </c>
      <c r="AI93" s="118">
        <f t="shared" ca="1" si="33"/>
        <v>0</v>
      </c>
      <c r="AJ93" s="120">
        <f t="shared" ca="1" si="34"/>
        <v>0</v>
      </c>
      <c r="AK93" s="118">
        <f t="shared" ca="1" si="24"/>
        <v>0</v>
      </c>
      <c r="AL93" s="118">
        <f t="shared" ca="1" si="25"/>
        <v>0</v>
      </c>
    </row>
    <row r="94" spans="1:38" ht="30" customHeight="1" x14ac:dyDescent="0.25">
      <c r="A94" s="53">
        <f>'OSNOVNA PLAČA'!A88</f>
        <v>79</v>
      </c>
      <c r="B94" s="333" t="str">
        <f t="shared" ca="1" si="21"/>
        <v>A79</v>
      </c>
      <c r="C94" s="333"/>
      <c r="D94" s="54" t="str">
        <f>+IF(LEN('OSNOVNA PLAČA'!C88)&gt;0,'OSNOVNA PLAČA'!C88,"")</f>
        <v/>
      </c>
      <c r="E94" s="55" t="str">
        <f>+IF(LEN('OSNOVNA PLAČA'!D88)&gt;0,'OSNOVNA PLAČA'!D88,"")</f>
        <v/>
      </c>
      <c r="F94" s="164">
        <f ca="1">IF(LEN(B94)&gt;0,'OBRAČUNANA OSNOVNA PLAČA'!E88,"")</f>
        <v>0</v>
      </c>
      <c r="G94" s="57"/>
      <c r="H94" s="57"/>
      <c r="I94" s="57"/>
      <c r="J94" s="57"/>
      <c r="K94" s="57"/>
      <c r="L94" s="178">
        <f t="shared" si="26"/>
        <v>0</v>
      </c>
      <c r="M94" s="179">
        <f t="shared" ca="1" si="35"/>
        <v>0</v>
      </c>
      <c r="N94" s="179">
        <f t="shared" ca="1" si="36"/>
        <v>0</v>
      </c>
      <c r="O94" s="180">
        <f t="shared" ca="1" si="27"/>
        <v>0</v>
      </c>
      <c r="P94" s="181">
        <f t="shared" ca="1" si="37"/>
        <v>0</v>
      </c>
      <c r="Q94" s="182">
        <f t="shared" ca="1" si="28"/>
        <v>0</v>
      </c>
      <c r="R94" s="182">
        <f ca="1">IF(LEN(B94)&gt;0,2*'OSNOVNA PLAČA'!E88,"")</f>
        <v>0</v>
      </c>
      <c r="S94" s="183"/>
      <c r="T94" s="33"/>
      <c r="U94" s="33"/>
      <c r="V94" s="33"/>
      <c r="W94" s="33"/>
      <c r="X94" s="33"/>
      <c r="Y94" s="33"/>
      <c r="Z94" s="33"/>
      <c r="AB94" s="243">
        <f>ROW()</f>
        <v>94</v>
      </c>
      <c r="AC94" s="118">
        <f t="shared" ca="1" si="22"/>
        <v>0</v>
      </c>
      <c r="AD94" s="118">
        <f t="shared" ca="1" si="23"/>
        <v>0</v>
      </c>
      <c r="AE94" s="119" t="str">
        <f t="shared" ca="1" si="29"/>
        <v>-</v>
      </c>
      <c r="AF94" s="118" t="str">
        <f t="shared" ca="1" si="30"/>
        <v>-</v>
      </c>
      <c r="AG94" s="119" t="str">
        <f t="shared" ca="1" si="31"/>
        <v>-</v>
      </c>
      <c r="AH94" s="118" t="str">
        <f t="shared" ca="1" si="32"/>
        <v>-</v>
      </c>
      <c r="AI94" s="118">
        <f t="shared" ca="1" si="33"/>
        <v>0</v>
      </c>
      <c r="AJ94" s="120">
        <f t="shared" ca="1" si="34"/>
        <v>0</v>
      </c>
      <c r="AK94" s="118">
        <f t="shared" ca="1" si="24"/>
        <v>0</v>
      </c>
      <c r="AL94" s="118">
        <f t="shared" ca="1" si="25"/>
        <v>0</v>
      </c>
    </row>
    <row r="95" spans="1:38" ht="30" customHeight="1" x14ac:dyDescent="0.25">
      <c r="A95" s="53">
        <f>'OSNOVNA PLAČA'!A89</f>
        <v>80</v>
      </c>
      <c r="B95" s="333" t="str">
        <f t="shared" ca="1" si="21"/>
        <v>A80</v>
      </c>
      <c r="C95" s="333"/>
      <c r="D95" s="54" t="str">
        <f>+IF(LEN('OSNOVNA PLAČA'!C89)&gt;0,'OSNOVNA PLAČA'!C89,"")</f>
        <v/>
      </c>
      <c r="E95" s="55" t="str">
        <f>+IF(LEN('OSNOVNA PLAČA'!D89)&gt;0,'OSNOVNA PLAČA'!D89,"")</f>
        <v/>
      </c>
      <c r="F95" s="164">
        <f ca="1">IF(LEN(B95)&gt;0,'OBRAČUNANA OSNOVNA PLAČA'!E89,"")</f>
        <v>0</v>
      </c>
      <c r="G95" s="57"/>
      <c r="H95" s="57"/>
      <c r="I95" s="57"/>
      <c r="J95" s="57"/>
      <c r="K95" s="57"/>
      <c r="L95" s="178">
        <f t="shared" si="26"/>
        <v>0</v>
      </c>
      <c r="M95" s="179">
        <f t="shared" ca="1" si="35"/>
        <v>0</v>
      </c>
      <c r="N95" s="179">
        <f t="shared" ca="1" si="36"/>
        <v>0</v>
      </c>
      <c r="O95" s="180">
        <f t="shared" ca="1" si="27"/>
        <v>0</v>
      </c>
      <c r="P95" s="181">
        <f t="shared" ca="1" si="37"/>
        <v>0</v>
      </c>
      <c r="Q95" s="182">
        <f t="shared" ca="1" si="28"/>
        <v>0</v>
      </c>
      <c r="R95" s="182">
        <f ca="1">IF(LEN(B95)&gt;0,2*'OSNOVNA PLAČA'!E89,"")</f>
        <v>0</v>
      </c>
      <c r="S95" s="183"/>
      <c r="T95" s="33"/>
      <c r="U95" s="33"/>
      <c r="V95" s="33"/>
      <c r="W95" s="33"/>
      <c r="X95" s="33"/>
      <c r="Y95" s="33"/>
      <c r="Z95" s="33"/>
      <c r="AB95" s="243">
        <f>ROW()</f>
        <v>95</v>
      </c>
      <c r="AC95" s="118">
        <f t="shared" ca="1" si="22"/>
        <v>0</v>
      </c>
      <c r="AD95" s="118">
        <f t="shared" ca="1" si="23"/>
        <v>0</v>
      </c>
      <c r="AE95" s="119" t="str">
        <f t="shared" ca="1" si="29"/>
        <v>-</v>
      </c>
      <c r="AF95" s="118" t="str">
        <f t="shared" ca="1" si="30"/>
        <v>-</v>
      </c>
      <c r="AG95" s="119" t="str">
        <f t="shared" ca="1" si="31"/>
        <v>-</v>
      </c>
      <c r="AH95" s="118" t="str">
        <f t="shared" ca="1" si="32"/>
        <v>-</v>
      </c>
      <c r="AI95" s="118">
        <f t="shared" ca="1" si="33"/>
        <v>0</v>
      </c>
      <c r="AJ95" s="120">
        <f t="shared" ca="1" si="34"/>
        <v>0</v>
      </c>
      <c r="AK95" s="118">
        <f t="shared" ca="1" si="24"/>
        <v>0</v>
      </c>
      <c r="AL95" s="118">
        <f t="shared" ca="1" si="25"/>
        <v>0</v>
      </c>
    </row>
    <row r="96" spans="1:38" ht="30" customHeight="1" x14ac:dyDescent="0.25">
      <c r="A96" s="53">
        <f>'OSNOVNA PLAČA'!A90</f>
        <v>81</v>
      </c>
      <c r="B96" s="333" t="str">
        <f t="shared" ca="1" si="21"/>
        <v>A81</v>
      </c>
      <c r="C96" s="333"/>
      <c r="D96" s="54" t="str">
        <f>+IF(LEN('OSNOVNA PLAČA'!C90)&gt;0,'OSNOVNA PLAČA'!C90,"")</f>
        <v/>
      </c>
      <c r="E96" s="55" t="str">
        <f>+IF(LEN('OSNOVNA PLAČA'!D90)&gt;0,'OSNOVNA PLAČA'!D90,"")</f>
        <v/>
      </c>
      <c r="F96" s="164">
        <f ca="1">IF(LEN(B96)&gt;0,'OBRAČUNANA OSNOVNA PLAČA'!E90,"")</f>
        <v>0</v>
      </c>
      <c r="G96" s="57"/>
      <c r="H96" s="57"/>
      <c r="I96" s="57"/>
      <c r="J96" s="57"/>
      <c r="K96" s="57"/>
      <c r="L96" s="178">
        <f t="shared" si="26"/>
        <v>0</v>
      </c>
      <c r="M96" s="179">
        <f t="shared" ca="1" si="35"/>
        <v>0</v>
      </c>
      <c r="N96" s="179">
        <f t="shared" ca="1" si="36"/>
        <v>0</v>
      </c>
      <c r="O96" s="180">
        <f t="shared" ca="1" si="27"/>
        <v>0</v>
      </c>
      <c r="P96" s="181">
        <f t="shared" ca="1" si="37"/>
        <v>0</v>
      </c>
      <c r="Q96" s="182">
        <f t="shared" ca="1" si="28"/>
        <v>0</v>
      </c>
      <c r="R96" s="182">
        <f ca="1">IF(LEN(B96)&gt;0,2*'OSNOVNA PLAČA'!E90,"")</f>
        <v>0</v>
      </c>
      <c r="S96" s="183"/>
      <c r="T96" s="33"/>
      <c r="U96" s="33"/>
      <c r="V96" s="33"/>
      <c r="W96" s="33"/>
      <c r="X96" s="33"/>
      <c r="Y96" s="33"/>
      <c r="Z96" s="33"/>
      <c r="AB96" s="243">
        <f>ROW()</f>
        <v>96</v>
      </c>
      <c r="AC96" s="118">
        <f t="shared" ca="1" si="22"/>
        <v>0</v>
      </c>
      <c r="AD96" s="118">
        <f t="shared" ca="1" si="23"/>
        <v>0</v>
      </c>
      <c r="AE96" s="119" t="str">
        <f t="shared" ca="1" si="29"/>
        <v>-</v>
      </c>
      <c r="AF96" s="118" t="str">
        <f t="shared" ca="1" si="30"/>
        <v>-</v>
      </c>
      <c r="AG96" s="119" t="str">
        <f t="shared" ca="1" si="31"/>
        <v>-</v>
      </c>
      <c r="AH96" s="118" t="str">
        <f t="shared" ca="1" si="32"/>
        <v>-</v>
      </c>
      <c r="AI96" s="118">
        <f t="shared" ca="1" si="33"/>
        <v>0</v>
      </c>
      <c r="AJ96" s="120">
        <f t="shared" ca="1" si="34"/>
        <v>0</v>
      </c>
      <c r="AK96" s="118">
        <f t="shared" ca="1" si="24"/>
        <v>0</v>
      </c>
      <c r="AL96" s="118">
        <f t="shared" ca="1" si="25"/>
        <v>0</v>
      </c>
    </row>
    <row r="97" spans="1:38" ht="30" customHeight="1" x14ac:dyDescent="0.25">
      <c r="A97" s="53">
        <f>'OSNOVNA PLAČA'!A91</f>
        <v>82</v>
      </c>
      <c r="B97" s="333" t="str">
        <f t="shared" ca="1" si="21"/>
        <v>A82</v>
      </c>
      <c r="C97" s="333"/>
      <c r="D97" s="54" t="str">
        <f>+IF(LEN('OSNOVNA PLAČA'!C91)&gt;0,'OSNOVNA PLAČA'!C91,"")</f>
        <v/>
      </c>
      <c r="E97" s="55" t="str">
        <f>+IF(LEN('OSNOVNA PLAČA'!D91)&gt;0,'OSNOVNA PLAČA'!D91,"")</f>
        <v/>
      </c>
      <c r="F97" s="164">
        <f ca="1">IF(LEN(B97)&gt;0,'OBRAČUNANA OSNOVNA PLAČA'!E91,"")</f>
        <v>0</v>
      </c>
      <c r="G97" s="57"/>
      <c r="H97" s="57"/>
      <c r="I97" s="57"/>
      <c r="J97" s="57"/>
      <c r="K97" s="57"/>
      <c r="L97" s="178">
        <f t="shared" si="26"/>
        <v>0</v>
      </c>
      <c r="M97" s="179">
        <f t="shared" ca="1" si="35"/>
        <v>0</v>
      </c>
      <c r="N97" s="179">
        <f t="shared" ca="1" si="36"/>
        <v>0</v>
      </c>
      <c r="O97" s="180">
        <f t="shared" ca="1" si="27"/>
        <v>0</v>
      </c>
      <c r="P97" s="181">
        <f t="shared" ca="1" si="37"/>
        <v>0</v>
      </c>
      <c r="Q97" s="182">
        <f t="shared" ca="1" si="28"/>
        <v>0</v>
      </c>
      <c r="R97" s="182">
        <f ca="1">IF(LEN(B97)&gt;0,2*'OSNOVNA PLAČA'!E91,"")</f>
        <v>0</v>
      </c>
      <c r="S97" s="183"/>
      <c r="T97" s="33"/>
      <c r="U97" s="33"/>
      <c r="V97" s="33"/>
      <c r="W97" s="33"/>
      <c r="X97" s="33"/>
      <c r="Y97" s="33"/>
      <c r="Z97" s="33"/>
      <c r="AB97" s="243">
        <f>ROW()</f>
        <v>97</v>
      </c>
      <c r="AC97" s="118">
        <f t="shared" ca="1" si="22"/>
        <v>0</v>
      </c>
      <c r="AD97" s="118">
        <f t="shared" ca="1" si="23"/>
        <v>0</v>
      </c>
      <c r="AE97" s="119" t="str">
        <f t="shared" ca="1" si="29"/>
        <v>-</v>
      </c>
      <c r="AF97" s="118" t="str">
        <f t="shared" ca="1" si="30"/>
        <v>-</v>
      </c>
      <c r="AG97" s="119" t="str">
        <f t="shared" ca="1" si="31"/>
        <v>-</v>
      </c>
      <c r="AH97" s="118" t="str">
        <f t="shared" ca="1" si="32"/>
        <v>-</v>
      </c>
      <c r="AI97" s="118">
        <f t="shared" ca="1" si="33"/>
        <v>0</v>
      </c>
      <c r="AJ97" s="120">
        <f t="shared" ca="1" si="34"/>
        <v>0</v>
      </c>
      <c r="AK97" s="118">
        <f t="shared" ca="1" si="24"/>
        <v>0</v>
      </c>
      <c r="AL97" s="118">
        <f t="shared" ca="1" si="25"/>
        <v>0</v>
      </c>
    </row>
    <row r="98" spans="1:38" ht="30" customHeight="1" x14ac:dyDescent="0.25">
      <c r="A98" s="53">
        <f>'OSNOVNA PLAČA'!A92</f>
        <v>83</v>
      </c>
      <c r="B98" s="333" t="str">
        <f t="shared" ca="1" si="21"/>
        <v>A83</v>
      </c>
      <c r="C98" s="333"/>
      <c r="D98" s="54" t="str">
        <f>+IF(LEN('OSNOVNA PLAČA'!C92)&gt;0,'OSNOVNA PLAČA'!C92,"")</f>
        <v/>
      </c>
      <c r="E98" s="55" t="str">
        <f>+IF(LEN('OSNOVNA PLAČA'!D92)&gt;0,'OSNOVNA PLAČA'!D92,"")</f>
        <v/>
      </c>
      <c r="F98" s="164">
        <f ca="1">IF(LEN(B98)&gt;0,'OBRAČUNANA OSNOVNA PLAČA'!E92,"")</f>
        <v>0</v>
      </c>
      <c r="G98" s="57"/>
      <c r="H98" s="57"/>
      <c r="I98" s="57"/>
      <c r="J98" s="57"/>
      <c r="K98" s="57"/>
      <c r="L98" s="178">
        <f t="shared" si="26"/>
        <v>0</v>
      </c>
      <c r="M98" s="179">
        <f t="shared" ca="1" si="35"/>
        <v>0</v>
      </c>
      <c r="N98" s="179">
        <f t="shared" ca="1" si="36"/>
        <v>0</v>
      </c>
      <c r="O98" s="180">
        <f t="shared" ca="1" si="27"/>
        <v>0</v>
      </c>
      <c r="P98" s="181">
        <f t="shared" ca="1" si="37"/>
        <v>0</v>
      </c>
      <c r="Q98" s="182">
        <f t="shared" ca="1" si="28"/>
        <v>0</v>
      </c>
      <c r="R98" s="182">
        <f ca="1">IF(LEN(B98)&gt;0,2*'OSNOVNA PLAČA'!E92,"")</f>
        <v>0</v>
      </c>
      <c r="S98" s="183"/>
      <c r="T98" s="33"/>
      <c r="U98" s="33"/>
      <c r="V98" s="33"/>
      <c r="W98" s="33"/>
      <c r="X98" s="33"/>
      <c r="Y98" s="33"/>
      <c r="Z98" s="33"/>
      <c r="AB98" s="243">
        <f>ROW()</f>
        <v>98</v>
      </c>
      <c r="AC98" s="118">
        <f t="shared" ca="1" si="22"/>
        <v>0</v>
      </c>
      <c r="AD98" s="118">
        <f t="shared" ca="1" si="23"/>
        <v>0</v>
      </c>
      <c r="AE98" s="119" t="str">
        <f t="shared" ca="1" si="29"/>
        <v>-</v>
      </c>
      <c r="AF98" s="118" t="str">
        <f t="shared" ca="1" si="30"/>
        <v>-</v>
      </c>
      <c r="AG98" s="119" t="str">
        <f t="shared" ca="1" si="31"/>
        <v>-</v>
      </c>
      <c r="AH98" s="118" t="str">
        <f t="shared" ca="1" si="32"/>
        <v>-</v>
      </c>
      <c r="AI98" s="118">
        <f t="shared" ca="1" si="33"/>
        <v>0</v>
      </c>
      <c r="AJ98" s="120">
        <f t="shared" ca="1" si="34"/>
        <v>0</v>
      </c>
      <c r="AK98" s="118">
        <f t="shared" ca="1" si="24"/>
        <v>0</v>
      </c>
      <c r="AL98" s="118">
        <f t="shared" ca="1" si="25"/>
        <v>0</v>
      </c>
    </row>
    <row r="99" spans="1:38" ht="30" customHeight="1" x14ac:dyDescent="0.25">
      <c r="A99" s="53">
        <f>'OSNOVNA PLAČA'!A93</f>
        <v>84</v>
      </c>
      <c r="B99" s="333" t="str">
        <f t="shared" ca="1" si="21"/>
        <v>A84</v>
      </c>
      <c r="C99" s="333"/>
      <c r="D99" s="54" t="str">
        <f>+IF(LEN('OSNOVNA PLAČA'!C93)&gt;0,'OSNOVNA PLAČA'!C93,"")</f>
        <v/>
      </c>
      <c r="E99" s="55" t="str">
        <f>+IF(LEN('OSNOVNA PLAČA'!D93)&gt;0,'OSNOVNA PLAČA'!D93,"")</f>
        <v/>
      </c>
      <c r="F99" s="164">
        <f ca="1">IF(LEN(B99)&gt;0,'OBRAČUNANA OSNOVNA PLAČA'!E93,"")</f>
        <v>0</v>
      </c>
      <c r="G99" s="57"/>
      <c r="H99" s="57"/>
      <c r="I99" s="57"/>
      <c r="J99" s="57"/>
      <c r="K99" s="57"/>
      <c r="L99" s="178">
        <f t="shared" si="26"/>
        <v>0</v>
      </c>
      <c r="M99" s="179">
        <f t="shared" ca="1" si="35"/>
        <v>0</v>
      </c>
      <c r="N99" s="179">
        <f t="shared" ca="1" si="36"/>
        <v>0</v>
      </c>
      <c r="O99" s="180">
        <f t="shared" ca="1" si="27"/>
        <v>0</v>
      </c>
      <c r="P99" s="181">
        <f t="shared" ca="1" si="37"/>
        <v>0</v>
      </c>
      <c r="Q99" s="182">
        <f t="shared" ca="1" si="28"/>
        <v>0</v>
      </c>
      <c r="R99" s="182">
        <f ca="1">IF(LEN(B99)&gt;0,2*'OSNOVNA PLAČA'!E93,"")</f>
        <v>0</v>
      </c>
      <c r="S99" s="183"/>
      <c r="T99" s="33"/>
      <c r="U99" s="33"/>
      <c r="V99" s="33"/>
      <c r="W99" s="33"/>
      <c r="X99" s="33"/>
      <c r="Y99" s="33"/>
      <c r="Z99" s="33"/>
      <c r="AB99" s="243">
        <f>ROW()</f>
        <v>99</v>
      </c>
      <c r="AC99" s="118">
        <f t="shared" ca="1" si="22"/>
        <v>0</v>
      </c>
      <c r="AD99" s="118">
        <f t="shared" ca="1" si="23"/>
        <v>0</v>
      </c>
      <c r="AE99" s="119" t="str">
        <f t="shared" ca="1" si="29"/>
        <v>-</v>
      </c>
      <c r="AF99" s="118" t="str">
        <f t="shared" ca="1" si="30"/>
        <v>-</v>
      </c>
      <c r="AG99" s="119" t="str">
        <f t="shared" ca="1" si="31"/>
        <v>-</v>
      </c>
      <c r="AH99" s="118" t="str">
        <f t="shared" ca="1" si="32"/>
        <v>-</v>
      </c>
      <c r="AI99" s="118">
        <f t="shared" ca="1" si="33"/>
        <v>0</v>
      </c>
      <c r="AJ99" s="120">
        <f t="shared" ca="1" si="34"/>
        <v>0</v>
      </c>
      <c r="AK99" s="118">
        <f t="shared" ca="1" si="24"/>
        <v>0</v>
      </c>
      <c r="AL99" s="118">
        <f t="shared" ca="1" si="25"/>
        <v>0</v>
      </c>
    </row>
    <row r="100" spans="1:38" ht="30" customHeight="1" x14ac:dyDescent="0.25">
      <c r="A100" s="53">
        <f>'OSNOVNA PLAČA'!A94</f>
        <v>85</v>
      </c>
      <c r="B100" s="333" t="str">
        <f t="shared" ca="1" si="21"/>
        <v>A85</v>
      </c>
      <c r="C100" s="333"/>
      <c r="D100" s="54" t="str">
        <f>+IF(LEN('OSNOVNA PLAČA'!C94)&gt;0,'OSNOVNA PLAČA'!C94,"")</f>
        <v/>
      </c>
      <c r="E100" s="55" t="str">
        <f>+IF(LEN('OSNOVNA PLAČA'!D94)&gt;0,'OSNOVNA PLAČA'!D94,"")</f>
        <v/>
      </c>
      <c r="F100" s="164">
        <f ca="1">IF(LEN(B100)&gt;0,'OBRAČUNANA OSNOVNA PLAČA'!E94,"")</f>
        <v>0</v>
      </c>
      <c r="G100" s="57"/>
      <c r="H100" s="57"/>
      <c r="I100" s="57"/>
      <c r="J100" s="57"/>
      <c r="K100" s="57"/>
      <c r="L100" s="178">
        <f t="shared" si="26"/>
        <v>0</v>
      </c>
      <c r="M100" s="179">
        <f t="shared" ca="1" si="35"/>
        <v>0</v>
      </c>
      <c r="N100" s="179">
        <f t="shared" ca="1" si="36"/>
        <v>0</v>
      </c>
      <c r="O100" s="180">
        <f t="shared" ca="1" si="27"/>
        <v>0</v>
      </c>
      <c r="P100" s="181">
        <f t="shared" ca="1" si="37"/>
        <v>0</v>
      </c>
      <c r="Q100" s="182">
        <f t="shared" ca="1" si="28"/>
        <v>0</v>
      </c>
      <c r="R100" s="182">
        <f ca="1">IF(LEN(B100)&gt;0,2*'OSNOVNA PLAČA'!E94,"")</f>
        <v>0</v>
      </c>
      <c r="S100" s="183"/>
      <c r="T100" s="33"/>
      <c r="U100" s="33"/>
      <c r="V100" s="33"/>
      <c r="W100" s="33"/>
      <c r="X100" s="33"/>
      <c r="Y100" s="33"/>
      <c r="Z100" s="33"/>
      <c r="AB100" s="243">
        <f>ROW()</f>
        <v>100</v>
      </c>
      <c r="AC100" s="118">
        <f t="shared" ca="1" si="22"/>
        <v>0</v>
      </c>
      <c r="AD100" s="118">
        <f t="shared" ca="1" si="23"/>
        <v>0</v>
      </c>
      <c r="AE100" s="119" t="str">
        <f t="shared" ca="1" si="29"/>
        <v>-</v>
      </c>
      <c r="AF100" s="118" t="str">
        <f t="shared" ca="1" si="30"/>
        <v>-</v>
      </c>
      <c r="AG100" s="119" t="str">
        <f t="shared" ca="1" si="31"/>
        <v>-</v>
      </c>
      <c r="AH100" s="118" t="str">
        <f t="shared" ca="1" si="32"/>
        <v>-</v>
      </c>
      <c r="AI100" s="118">
        <f t="shared" ca="1" si="33"/>
        <v>0</v>
      </c>
      <c r="AJ100" s="120">
        <f t="shared" ca="1" si="34"/>
        <v>0</v>
      </c>
      <c r="AK100" s="118">
        <f t="shared" ca="1" si="24"/>
        <v>0</v>
      </c>
      <c r="AL100" s="118">
        <f t="shared" ca="1" si="25"/>
        <v>0</v>
      </c>
    </row>
    <row r="101" spans="1:38" ht="30" customHeight="1" x14ac:dyDescent="0.25">
      <c r="A101" s="53">
        <f>'OSNOVNA PLAČA'!A95</f>
        <v>86</v>
      </c>
      <c r="B101" s="333" t="str">
        <f t="shared" ca="1" si="21"/>
        <v>A86</v>
      </c>
      <c r="C101" s="333"/>
      <c r="D101" s="54" t="str">
        <f>+IF(LEN('OSNOVNA PLAČA'!C95)&gt;0,'OSNOVNA PLAČA'!C95,"")</f>
        <v/>
      </c>
      <c r="E101" s="55" t="str">
        <f>+IF(LEN('OSNOVNA PLAČA'!D95)&gt;0,'OSNOVNA PLAČA'!D95,"")</f>
        <v/>
      </c>
      <c r="F101" s="164">
        <f ca="1">IF(LEN(B101)&gt;0,'OBRAČUNANA OSNOVNA PLAČA'!E95,"")</f>
        <v>0</v>
      </c>
      <c r="G101" s="57"/>
      <c r="H101" s="57"/>
      <c r="I101" s="57"/>
      <c r="J101" s="57"/>
      <c r="K101" s="57"/>
      <c r="L101" s="178">
        <f t="shared" si="26"/>
        <v>0</v>
      </c>
      <c r="M101" s="179">
        <f t="shared" ca="1" si="35"/>
        <v>0</v>
      </c>
      <c r="N101" s="179">
        <f t="shared" ca="1" si="36"/>
        <v>0</v>
      </c>
      <c r="O101" s="180">
        <f t="shared" ca="1" si="27"/>
        <v>0</v>
      </c>
      <c r="P101" s="181">
        <f t="shared" ca="1" si="37"/>
        <v>0</v>
      </c>
      <c r="Q101" s="182">
        <f t="shared" ca="1" si="28"/>
        <v>0</v>
      </c>
      <c r="R101" s="182">
        <f ca="1">IF(LEN(B101)&gt;0,2*'OSNOVNA PLAČA'!E95,"")</f>
        <v>0</v>
      </c>
      <c r="S101" s="183"/>
      <c r="T101" s="33"/>
      <c r="U101" s="33"/>
      <c r="V101" s="33"/>
      <c r="W101" s="33"/>
      <c r="X101" s="33"/>
      <c r="Y101" s="33"/>
      <c r="Z101" s="33"/>
      <c r="AB101" s="243">
        <f>ROW()</f>
        <v>101</v>
      </c>
      <c r="AC101" s="118">
        <f t="shared" ca="1" si="22"/>
        <v>0</v>
      </c>
      <c r="AD101" s="118">
        <f t="shared" ca="1" si="23"/>
        <v>0</v>
      </c>
      <c r="AE101" s="119" t="str">
        <f t="shared" ca="1" si="29"/>
        <v>-</v>
      </c>
      <c r="AF101" s="118" t="str">
        <f t="shared" ca="1" si="30"/>
        <v>-</v>
      </c>
      <c r="AG101" s="119" t="str">
        <f t="shared" ca="1" si="31"/>
        <v>-</v>
      </c>
      <c r="AH101" s="118" t="str">
        <f t="shared" ca="1" si="32"/>
        <v>-</v>
      </c>
      <c r="AI101" s="118">
        <f t="shared" ca="1" si="33"/>
        <v>0</v>
      </c>
      <c r="AJ101" s="120">
        <f t="shared" ca="1" si="34"/>
        <v>0</v>
      </c>
      <c r="AK101" s="118">
        <f t="shared" ca="1" si="24"/>
        <v>0</v>
      </c>
      <c r="AL101" s="118">
        <f t="shared" ca="1" si="25"/>
        <v>0</v>
      </c>
    </row>
    <row r="102" spans="1:38" ht="30" customHeight="1" x14ac:dyDescent="0.25">
      <c r="A102" s="53">
        <f>'OSNOVNA PLAČA'!A96</f>
        <v>87</v>
      </c>
      <c r="B102" s="333" t="str">
        <f t="shared" ca="1" si="21"/>
        <v>A87</v>
      </c>
      <c r="C102" s="333"/>
      <c r="D102" s="54" t="str">
        <f>+IF(LEN('OSNOVNA PLAČA'!C96)&gt;0,'OSNOVNA PLAČA'!C96,"")</f>
        <v/>
      </c>
      <c r="E102" s="55" t="str">
        <f>+IF(LEN('OSNOVNA PLAČA'!D96)&gt;0,'OSNOVNA PLAČA'!D96,"")</f>
        <v/>
      </c>
      <c r="F102" s="164">
        <f ca="1">IF(LEN(B102)&gt;0,'OBRAČUNANA OSNOVNA PLAČA'!E96,"")</f>
        <v>0</v>
      </c>
      <c r="G102" s="57"/>
      <c r="H102" s="57"/>
      <c r="I102" s="57"/>
      <c r="J102" s="57"/>
      <c r="K102" s="57"/>
      <c r="L102" s="178">
        <f t="shared" si="26"/>
        <v>0</v>
      </c>
      <c r="M102" s="179">
        <f t="shared" ca="1" si="35"/>
        <v>0</v>
      </c>
      <c r="N102" s="179">
        <f t="shared" ca="1" si="36"/>
        <v>0</v>
      </c>
      <c r="O102" s="180">
        <f t="shared" ca="1" si="27"/>
        <v>0</v>
      </c>
      <c r="P102" s="181">
        <f t="shared" ca="1" si="37"/>
        <v>0</v>
      </c>
      <c r="Q102" s="182">
        <f t="shared" ca="1" si="28"/>
        <v>0</v>
      </c>
      <c r="R102" s="182">
        <f ca="1">IF(LEN(B102)&gt;0,2*'OSNOVNA PLAČA'!E96,"")</f>
        <v>0</v>
      </c>
      <c r="S102" s="183"/>
      <c r="T102" s="33"/>
      <c r="U102" s="33"/>
      <c r="V102" s="33"/>
      <c r="W102" s="33"/>
      <c r="X102" s="33"/>
      <c r="Y102" s="33"/>
      <c r="Z102" s="33"/>
      <c r="AB102" s="243">
        <f>ROW()</f>
        <v>102</v>
      </c>
      <c r="AC102" s="118">
        <f t="shared" ca="1" si="22"/>
        <v>0</v>
      </c>
      <c r="AD102" s="118">
        <f t="shared" ca="1" si="23"/>
        <v>0</v>
      </c>
      <c r="AE102" s="119" t="str">
        <f t="shared" ca="1" si="29"/>
        <v>-</v>
      </c>
      <c r="AF102" s="118" t="str">
        <f t="shared" ca="1" si="30"/>
        <v>-</v>
      </c>
      <c r="AG102" s="119" t="str">
        <f t="shared" ca="1" si="31"/>
        <v>-</v>
      </c>
      <c r="AH102" s="118" t="str">
        <f t="shared" ca="1" si="32"/>
        <v>-</v>
      </c>
      <c r="AI102" s="118">
        <f t="shared" ca="1" si="33"/>
        <v>0</v>
      </c>
      <c r="AJ102" s="120">
        <f t="shared" ca="1" si="34"/>
        <v>0</v>
      </c>
      <c r="AK102" s="118">
        <f t="shared" ca="1" si="24"/>
        <v>0</v>
      </c>
      <c r="AL102" s="118">
        <f t="shared" ca="1" si="25"/>
        <v>0</v>
      </c>
    </row>
    <row r="103" spans="1:38" ht="30" customHeight="1" x14ac:dyDescent="0.25">
      <c r="A103" s="53">
        <f>'OSNOVNA PLAČA'!A97</f>
        <v>88</v>
      </c>
      <c r="B103" s="333" t="str">
        <f t="shared" ca="1" si="21"/>
        <v>A88</v>
      </c>
      <c r="C103" s="333"/>
      <c r="D103" s="54" t="str">
        <f>+IF(LEN('OSNOVNA PLAČA'!C97)&gt;0,'OSNOVNA PLAČA'!C97,"")</f>
        <v/>
      </c>
      <c r="E103" s="55" t="str">
        <f>+IF(LEN('OSNOVNA PLAČA'!D97)&gt;0,'OSNOVNA PLAČA'!D97,"")</f>
        <v/>
      </c>
      <c r="F103" s="164">
        <f ca="1">IF(LEN(B103)&gt;0,'OBRAČUNANA OSNOVNA PLAČA'!E97,"")</f>
        <v>0</v>
      </c>
      <c r="G103" s="57"/>
      <c r="H103" s="57"/>
      <c r="I103" s="57"/>
      <c r="J103" s="57"/>
      <c r="K103" s="57"/>
      <c r="L103" s="178">
        <f t="shared" si="26"/>
        <v>0</v>
      </c>
      <c r="M103" s="179">
        <f t="shared" ca="1" si="35"/>
        <v>0</v>
      </c>
      <c r="N103" s="179">
        <f t="shared" ca="1" si="36"/>
        <v>0</v>
      </c>
      <c r="O103" s="180">
        <f t="shared" ca="1" si="27"/>
        <v>0</v>
      </c>
      <c r="P103" s="181">
        <f t="shared" ca="1" si="37"/>
        <v>0</v>
      </c>
      <c r="Q103" s="182">
        <f t="shared" ca="1" si="28"/>
        <v>0</v>
      </c>
      <c r="R103" s="182">
        <f ca="1">IF(LEN(B103)&gt;0,2*'OSNOVNA PLAČA'!E97,"")</f>
        <v>0</v>
      </c>
      <c r="S103" s="183"/>
      <c r="T103" s="33"/>
      <c r="U103" s="33"/>
      <c r="V103" s="33"/>
      <c r="W103" s="33"/>
      <c r="X103" s="33"/>
      <c r="Y103" s="33"/>
      <c r="Z103" s="33"/>
      <c r="AB103" s="243">
        <f>ROW()</f>
        <v>103</v>
      </c>
      <c r="AC103" s="118">
        <f t="shared" ca="1" si="22"/>
        <v>0</v>
      </c>
      <c r="AD103" s="118">
        <f t="shared" ca="1" si="23"/>
        <v>0</v>
      </c>
      <c r="AE103" s="119" t="str">
        <f t="shared" ca="1" si="29"/>
        <v>-</v>
      </c>
      <c r="AF103" s="118" t="str">
        <f t="shared" ca="1" si="30"/>
        <v>-</v>
      </c>
      <c r="AG103" s="119" t="str">
        <f t="shared" ca="1" si="31"/>
        <v>-</v>
      </c>
      <c r="AH103" s="118" t="str">
        <f t="shared" ca="1" si="32"/>
        <v>-</v>
      </c>
      <c r="AI103" s="118">
        <f t="shared" ca="1" si="33"/>
        <v>0</v>
      </c>
      <c r="AJ103" s="120">
        <f t="shared" ca="1" si="34"/>
        <v>0</v>
      </c>
      <c r="AK103" s="118">
        <f t="shared" ca="1" si="24"/>
        <v>0</v>
      </c>
      <c r="AL103" s="118">
        <f t="shared" ca="1" si="25"/>
        <v>0</v>
      </c>
    </row>
    <row r="104" spans="1:38" ht="30" customHeight="1" x14ac:dyDescent="0.25">
      <c r="A104" s="53">
        <f>'OSNOVNA PLAČA'!A98</f>
        <v>89</v>
      </c>
      <c r="B104" s="333" t="str">
        <f t="shared" ca="1" si="21"/>
        <v>A89</v>
      </c>
      <c r="C104" s="333"/>
      <c r="D104" s="54" t="str">
        <f>+IF(LEN('OSNOVNA PLAČA'!C98)&gt;0,'OSNOVNA PLAČA'!C98,"")</f>
        <v/>
      </c>
      <c r="E104" s="55" t="str">
        <f>+IF(LEN('OSNOVNA PLAČA'!D98)&gt;0,'OSNOVNA PLAČA'!D98,"")</f>
        <v/>
      </c>
      <c r="F104" s="164">
        <f ca="1">IF(LEN(B104)&gt;0,'OBRAČUNANA OSNOVNA PLAČA'!E98,"")</f>
        <v>0</v>
      </c>
      <c r="G104" s="57"/>
      <c r="H104" s="57"/>
      <c r="I104" s="57"/>
      <c r="J104" s="57"/>
      <c r="K104" s="57"/>
      <c r="L104" s="178">
        <f t="shared" si="26"/>
        <v>0</v>
      </c>
      <c r="M104" s="179">
        <f t="shared" ca="1" si="35"/>
        <v>0</v>
      </c>
      <c r="N104" s="179">
        <f t="shared" ca="1" si="36"/>
        <v>0</v>
      </c>
      <c r="O104" s="180">
        <f t="shared" ca="1" si="27"/>
        <v>0</v>
      </c>
      <c r="P104" s="181">
        <f t="shared" ca="1" si="37"/>
        <v>0</v>
      </c>
      <c r="Q104" s="182">
        <f t="shared" ca="1" si="28"/>
        <v>0</v>
      </c>
      <c r="R104" s="182">
        <f ca="1">IF(LEN(B104)&gt;0,2*'OSNOVNA PLAČA'!E98,"")</f>
        <v>0</v>
      </c>
      <c r="S104" s="183"/>
      <c r="T104" s="33"/>
      <c r="U104" s="33"/>
      <c r="V104" s="33"/>
      <c r="W104" s="33"/>
      <c r="X104" s="33"/>
      <c r="Y104" s="33"/>
      <c r="Z104" s="33"/>
      <c r="AB104" s="243">
        <f>ROW()</f>
        <v>104</v>
      </c>
      <c r="AC104" s="118">
        <f t="shared" ca="1" si="22"/>
        <v>0</v>
      </c>
      <c r="AD104" s="118">
        <f t="shared" ca="1" si="23"/>
        <v>0</v>
      </c>
      <c r="AE104" s="119" t="str">
        <f t="shared" ca="1" si="29"/>
        <v>-</v>
      </c>
      <c r="AF104" s="118" t="str">
        <f t="shared" ca="1" si="30"/>
        <v>-</v>
      </c>
      <c r="AG104" s="119" t="str">
        <f t="shared" ca="1" si="31"/>
        <v>-</v>
      </c>
      <c r="AH104" s="118" t="str">
        <f t="shared" ca="1" si="32"/>
        <v>-</v>
      </c>
      <c r="AI104" s="118">
        <f t="shared" ca="1" si="33"/>
        <v>0</v>
      </c>
      <c r="AJ104" s="120">
        <f t="shared" ca="1" si="34"/>
        <v>0</v>
      </c>
      <c r="AK104" s="118">
        <f t="shared" ca="1" si="24"/>
        <v>0</v>
      </c>
      <c r="AL104" s="118">
        <f t="shared" ca="1" si="25"/>
        <v>0</v>
      </c>
    </row>
    <row r="105" spans="1:38" ht="30" customHeight="1" x14ac:dyDescent="0.25">
      <c r="A105" s="53">
        <f>'OSNOVNA PLAČA'!A99</f>
        <v>90</v>
      </c>
      <c r="B105" s="333" t="str">
        <f t="shared" ca="1" si="21"/>
        <v>A90</v>
      </c>
      <c r="C105" s="333"/>
      <c r="D105" s="54" t="str">
        <f>+IF(LEN('OSNOVNA PLAČA'!C99)&gt;0,'OSNOVNA PLAČA'!C99,"")</f>
        <v/>
      </c>
      <c r="E105" s="55" t="str">
        <f>+IF(LEN('OSNOVNA PLAČA'!D99)&gt;0,'OSNOVNA PLAČA'!D99,"")</f>
        <v/>
      </c>
      <c r="F105" s="164">
        <f ca="1">IF(LEN(B105)&gt;0,'OBRAČUNANA OSNOVNA PLAČA'!E99,"")</f>
        <v>0</v>
      </c>
      <c r="G105" s="57"/>
      <c r="H105" s="57"/>
      <c r="I105" s="57"/>
      <c r="J105" s="57"/>
      <c r="K105" s="57"/>
      <c r="L105" s="178">
        <f t="shared" si="26"/>
        <v>0</v>
      </c>
      <c r="M105" s="179">
        <f t="shared" ca="1" si="35"/>
        <v>0</v>
      </c>
      <c r="N105" s="179">
        <f t="shared" ca="1" si="36"/>
        <v>0</v>
      </c>
      <c r="O105" s="180">
        <f t="shared" ca="1" si="27"/>
        <v>0</v>
      </c>
      <c r="P105" s="181">
        <f t="shared" ca="1" si="37"/>
        <v>0</v>
      </c>
      <c r="Q105" s="182">
        <f t="shared" ca="1" si="28"/>
        <v>0</v>
      </c>
      <c r="R105" s="182">
        <f ca="1">IF(LEN(B105)&gt;0,2*'OSNOVNA PLAČA'!E99,"")</f>
        <v>0</v>
      </c>
      <c r="S105" s="183"/>
      <c r="T105" s="33"/>
      <c r="U105" s="33"/>
      <c r="V105" s="33"/>
      <c r="W105" s="33"/>
      <c r="X105" s="33"/>
      <c r="Y105" s="33"/>
      <c r="Z105" s="33"/>
      <c r="AB105" s="243">
        <f>ROW()</f>
        <v>105</v>
      </c>
      <c r="AC105" s="118">
        <f t="shared" ca="1" si="22"/>
        <v>0</v>
      </c>
      <c r="AD105" s="118">
        <f t="shared" ca="1" si="23"/>
        <v>0</v>
      </c>
      <c r="AE105" s="119" t="str">
        <f t="shared" ca="1" si="29"/>
        <v>-</v>
      </c>
      <c r="AF105" s="118" t="str">
        <f t="shared" ca="1" si="30"/>
        <v>-</v>
      </c>
      <c r="AG105" s="119" t="str">
        <f t="shared" ca="1" si="31"/>
        <v>-</v>
      </c>
      <c r="AH105" s="118" t="str">
        <f t="shared" ca="1" si="32"/>
        <v>-</v>
      </c>
      <c r="AI105" s="118">
        <f t="shared" ca="1" si="33"/>
        <v>0</v>
      </c>
      <c r="AJ105" s="120">
        <f t="shared" ca="1" si="34"/>
        <v>0</v>
      </c>
      <c r="AK105" s="118">
        <f t="shared" ca="1" si="24"/>
        <v>0</v>
      </c>
      <c r="AL105" s="118">
        <f t="shared" ca="1" si="25"/>
        <v>0</v>
      </c>
    </row>
    <row r="106" spans="1:38" ht="30" customHeight="1" x14ac:dyDescent="0.25">
      <c r="A106" s="53">
        <f>'OSNOVNA PLAČA'!A100</f>
        <v>91</v>
      </c>
      <c r="B106" s="333" t="str">
        <f t="shared" ca="1" si="21"/>
        <v>A91</v>
      </c>
      <c r="C106" s="333"/>
      <c r="D106" s="54" t="str">
        <f>+IF(LEN('OSNOVNA PLAČA'!C100)&gt;0,'OSNOVNA PLAČA'!C100,"")</f>
        <v/>
      </c>
      <c r="E106" s="55" t="str">
        <f>+IF(LEN('OSNOVNA PLAČA'!D100)&gt;0,'OSNOVNA PLAČA'!D100,"")</f>
        <v/>
      </c>
      <c r="F106" s="164">
        <f ca="1">IF(LEN(B106)&gt;0,'OBRAČUNANA OSNOVNA PLAČA'!E100,"")</f>
        <v>0</v>
      </c>
      <c r="G106" s="57"/>
      <c r="H106" s="57"/>
      <c r="I106" s="57"/>
      <c r="J106" s="57"/>
      <c r="K106" s="57"/>
      <c r="L106" s="178">
        <f t="shared" si="26"/>
        <v>0</v>
      </c>
      <c r="M106" s="179">
        <f t="shared" ca="1" si="35"/>
        <v>0</v>
      </c>
      <c r="N106" s="179">
        <f t="shared" ca="1" si="36"/>
        <v>0</v>
      </c>
      <c r="O106" s="180">
        <f t="shared" ca="1" si="27"/>
        <v>0</v>
      </c>
      <c r="P106" s="181">
        <f t="shared" ca="1" si="37"/>
        <v>0</v>
      </c>
      <c r="Q106" s="182">
        <f t="shared" ca="1" si="28"/>
        <v>0</v>
      </c>
      <c r="R106" s="182">
        <f ca="1">IF(LEN(B106)&gt;0,2*'OSNOVNA PLAČA'!E100,"")</f>
        <v>0</v>
      </c>
      <c r="S106" s="183"/>
      <c r="T106" s="33"/>
      <c r="U106" s="33"/>
      <c r="V106" s="33"/>
      <c r="W106" s="33"/>
      <c r="X106" s="33"/>
      <c r="Y106" s="33"/>
      <c r="Z106" s="33"/>
      <c r="AB106" s="243">
        <f>ROW()</f>
        <v>106</v>
      </c>
      <c r="AC106" s="118">
        <f t="shared" ca="1" si="22"/>
        <v>0</v>
      </c>
      <c r="AD106" s="118">
        <f t="shared" ca="1" si="23"/>
        <v>0</v>
      </c>
      <c r="AE106" s="119" t="str">
        <f t="shared" ca="1" si="29"/>
        <v>-</v>
      </c>
      <c r="AF106" s="118" t="str">
        <f t="shared" ca="1" si="30"/>
        <v>-</v>
      </c>
      <c r="AG106" s="119" t="str">
        <f t="shared" ca="1" si="31"/>
        <v>-</v>
      </c>
      <c r="AH106" s="118" t="str">
        <f t="shared" ca="1" si="32"/>
        <v>-</v>
      </c>
      <c r="AI106" s="118">
        <f t="shared" ca="1" si="33"/>
        <v>0</v>
      </c>
      <c r="AJ106" s="120">
        <f t="shared" ca="1" si="34"/>
        <v>0</v>
      </c>
      <c r="AK106" s="118">
        <f t="shared" ca="1" si="24"/>
        <v>0</v>
      </c>
      <c r="AL106" s="118">
        <f t="shared" ca="1" si="25"/>
        <v>0</v>
      </c>
    </row>
    <row r="107" spans="1:38" ht="30" customHeight="1" x14ac:dyDescent="0.25">
      <c r="A107" s="53">
        <f>'OSNOVNA PLAČA'!A101</f>
        <v>92</v>
      </c>
      <c r="B107" s="333" t="str">
        <f t="shared" ca="1" si="21"/>
        <v>A92</v>
      </c>
      <c r="C107" s="333"/>
      <c r="D107" s="54" t="str">
        <f>+IF(LEN('OSNOVNA PLAČA'!C101)&gt;0,'OSNOVNA PLAČA'!C101,"")</f>
        <v/>
      </c>
      <c r="E107" s="55" t="str">
        <f>+IF(LEN('OSNOVNA PLAČA'!D101)&gt;0,'OSNOVNA PLAČA'!D101,"")</f>
        <v/>
      </c>
      <c r="F107" s="164">
        <f ca="1">IF(LEN(B107)&gt;0,'OBRAČUNANA OSNOVNA PLAČA'!E101,"")</f>
        <v>0</v>
      </c>
      <c r="G107" s="57"/>
      <c r="H107" s="57"/>
      <c r="I107" s="57"/>
      <c r="J107" s="57"/>
      <c r="K107" s="57"/>
      <c r="L107" s="178">
        <f t="shared" si="26"/>
        <v>0</v>
      </c>
      <c r="M107" s="179">
        <f t="shared" ca="1" si="35"/>
        <v>0</v>
      </c>
      <c r="N107" s="179">
        <f t="shared" ca="1" si="36"/>
        <v>0</v>
      </c>
      <c r="O107" s="180">
        <f t="shared" ca="1" si="27"/>
        <v>0</v>
      </c>
      <c r="P107" s="181">
        <f t="shared" ca="1" si="37"/>
        <v>0</v>
      </c>
      <c r="Q107" s="182">
        <f t="shared" ca="1" si="28"/>
        <v>0</v>
      </c>
      <c r="R107" s="182">
        <f ca="1">IF(LEN(B107)&gt;0,2*'OSNOVNA PLAČA'!E101,"")</f>
        <v>0</v>
      </c>
      <c r="S107" s="183"/>
      <c r="T107" s="33"/>
      <c r="U107" s="33"/>
      <c r="V107" s="33"/>
      <c r="W107" s="33"/>
      <c r="X107" s="33"/>
      <c r="Y107" s="33"/>
      <c r="Z107" s="33"/>
      <c r="AB107" s="243">
        <f>ROW()</f>
        <v>107</v>
      </c>
      <c r="AC107" s="118">
        <f t="shared" ca="1" si="22"/>
        <v>0</v>
      </c>
      <c r="AD107" s="118">
        <f t="shared" ca="1" si="23"/>
        <v>0</v>
      </c>
      <c r="AE107" s="119" t="str">
        <f t="shared" ca="1" si="29"/>
        <v>-</v>
      </c>
      <c r="AF107" s="118" t="str">
        <f t="shared" ca="1" si="30"/>
        <v>-</v>
      </c>
      <c r="AG107" s="119" t="str">
        <f t="shared" ca="1" si="31"/>
        <v>-</v>
      </c>
      <c r="AH107" s="118" t="str">
        <f t="shared" ca="1" si="32"/>
        <v>-</v>
      </c>
      <c r="AI107" s="118">
        <f t="shared" ca="1" si="33"/>
        <v>0</v>
      </c>
      <c r="AJ107" s="120">
        <f t="shared" ca="1" si="34"/>
        <v>0</v>
      </c>
      <c r="AK107" s="118">
        <f t="shared" ca="1" si="24"/>
        <v>0</v>
      </c>
      <c r="AL107" s="118">
        <f t="shared" ca="1" si="25"/>
        <v>0</v>
      </c>
    </row>
    <row r="108" spans="1:38" ht="30" customHeight="1" x14ac:dyDescent="0.25">
      <c r="A108" s="53">
        <f>'OSNOVNA PLAČA'!A102</f>
        <v>93</v>
      </c>
      <c r="B108" s="333" t="str">
        <f t="shared" ca="1" si="21"/>
        <v>A93</v>
      </c>
      <c r="C108" s="333"/>
      <c r="D108" s="54" t="str">
        <f>+IF(LEN('OSNOVNA PLAČA'!C102)&gt;0,'OSNOVNA PLAČA'!C102,"")</f>
        <v/>
      </c>
      <c r="E108" s="55" t="str">
        <f>+IF(LEN('OSNOVNA PLAČA'!D102)&gt;0,'OSNOVNA PLAČA'!D102,"")</f>
        <v/>
      </c>
      <c r="F108" s="164">
        <f ca="1">IF(LEN(B108)&gt;0,'OBRAČUNANA OSNOVNA PLAČA'!E102,"")</f>
        <v>0</v>
      </c>
      <c r="G108" s="57"/>
      <c r="H108" s="57"/>
      <c r="I108" s="57"/>
      <c r="J108" s="57"/>
      <c r="K108" s="57"/>
      <c r="L108" s="178">
        <f t="shared" si="26"/>
        <v>0</v>
      </c>
      <c r="M108" s="179">
        <f t="shared" ca="1" si="35"/>
        <v>0</v>
      </c>
      <c r="N108" s="179">
        <f t="shared" ca="1" si="36"/>
        <v>0</v>
      </c>
      <c r="O108" s="180">
        <f t="shared" ca="1" si="27"/>
        <v>0</v>
      </c>
      <c r="P108" s="181">
        <f t="shared" ca="1" si="37"/>
        <v>0</v>
      </c>
      <c r="Q108" s="182">
        <f t="shared" ca="1" si="28"/>
        <v>0</v>
      </c>
      <c r="R108" s="182">
        <f ca="1">IF(LEN(B108)&gt;0,2*'OSNOVNA PLAČA'!E102,"")</f>
        <v>0</v>
      </c>
      <c r="S108" s="183"/>
      <c r="T108" s="33"/>
      <c r="U108" s="33"/>
      <c r="V108" s="33"/>
      <c r="W108" s="33"/>
      <c r="X108" s="33"/>
      <c r="Y108" s="33"/>
      <c r="Z108" s="33"/>
      <c r="AB108" s="243">
        <f>ROW()</f>
        <v>108</v>
      </c>
      <c r="AC108" s="118">
        <f t="shared" ca="1" si="22"/>
        <v>0</v>
      </c>
      <c r="AD108" s="118">
        <f t="shared" ca="1" si="23"/>
        <v>0</v>
      </c>
      <c r="AE108" s="119" t="str">
        <f t="shared" ca="1" si="29"/>
        <v>-</v>
      </c>
      <c r="AF108" s="118" t="str">
        <f t="shared" ca="1" si="30"/>
        <v>-</v>
      </c>
      <c r="AG108" s="119" t="str">
        <f t="shared" ca="1" si="31"/>
        <v>-</v>
      </c>
      <c r="AH108" s="118" t="str">
        <f t="shared" ca="1" si="32"/>
        <v>-</v>
      </c>
      <c r="AI108" s="118">
        <f t="shared" ca="1" si="33"/>
        <v>0</v>
      </c>
      <c r="AJ108" s="120">
        <f t="shared" ca="1" si="34"/>
        <v>0</v>
      </c>
      <c r="AK108" s="118">
        <f t="shared" ca="1" si="24"/>
        <v>0</v>
      </c>
      <c r="AL108" s="118">
        <f t="shared" ca="1" si="25"/>
        <v>0</v>
      </c>
    </row>
    <row r="109" spans="1:38" ht="30" customHeight="1" x14ac:dyDescent="0.25">
      <c r="A109" s="53">
        <f>'OSNOVNA PLAČA'!A103</f>
        <v>94</v>
      </c>
      <c r="B109" s="333" t="str">
        <f t="shared" ca="1" si="21"/>
        <v>A94</v>
      </c>
      <c r="C109" s="333"/>
      <c r="D109" s="54" t="str">
        <f>+IF(LEN('OSNOVNA PLAČA'!C103)&gt;0,'OSNOVNA PLAČA'!C103,"")</f>
        <v/>
      </c>
      <c r="E109" s="55" t="str">
        <f>+IF(LEN('OSNOVNA PLAČA'!D103)&gt;0,'OSNOVNA PLAČA'!D103,"")</f>
        <v/>
      </c>
      <c r="F109" s="164">
        <f ca="1">IF(LEN(B109)&gt;0,'OBRAČUNANA OSNOVNA PLAČA'!E103,"")</f>
        <v>0</v>
      </c>
      <c r="G109" s="57"/>
      <c r="H109" s="57"/>
      <c r="I109" s="57"/>
      <c r="J109" s="57"/>
      <c r="K109" s="57"/>
      <c r="L109" s="178">
        <f t="shared" si="26"/>
        <v>0</v>
      </c>
      <c r="M109" s="179">
        <f t="shared" ca="1" si="35"/>
        <v>0</v>
      </c>
      <c r="N109" s="179">
        <f t="shared" ca="1" si="36"/>
        <v>0</v>
      </c>
      <c r="O109" s="180">
        <f t="shared" ca="1" si="27"/>
        <v>0</v>
      </c>
      <c r="P109" s="181">
        <f t="shared" ca="1" si="37"/>
        <v>0</v>
      </c>
      <c r="Q109" s="182">
        <f t="shared" ca="1" si="28"/>
        <v>0</v>
      </c>
      <c r="R109" s="182">
        <f ca="1">IF(LEN(B109)&gt;0,2*'OSNOVNA PLAČA'!E103,"")</f>
        <v>0</v>
      </c>
      <c r="S109" s="183"/>
      <c r="T109" s="33"/>
      <c r="U109" s="33"/>
      <c r="V109" s="33"/>
      <c r="W109" s="33"/>
      <c r="X109" s="33"/>
      <c r="Y109" s="33"/>
      <c r="Z109" s="33"/>
      <c r="AB109" s="243">
        <f>ROW()</f>
        <v>109</v>
      </c>
      <c r="AC109" s="118">
        <f t="shared" ca="1" si="22"/>
        <v>0</v>
      </c>
      <c r="AD109" s="118">
        <f t="shared" ca="1" si="23"/>
        <v>0</v>
      </c>
      <c r="AE109" s="119" t="str">
        <f t="shared" ca="1" si="29"/>
        <v>-</v>
      </c>
      <c r="AF109" s="118" t="str">
        <f t="shared" ca="1" si="30"/>
        <v>-</v>
      </c>
      <c r="AG109" s="119" t="str">
        <f t="shared" ca="1" si="31"/>
        <v>-</v>
      </c>
      <c r="AH109" s="118" t="str">
        <f t="shared" ca="1" si="32"/>
        <v>-</v>
      </c>
      <c r="AI109" s="118">
        <f t="shared" ca="1" si="33"/>
        <v>0</v>
      </c>
      <c r="AJ109" s="120">
        <f t="shared" ca="1" si="34"/>
        <v>0</v>
      </c>
      <c r="AK109" s="118">
        <f t="shared" ca="1" si="24"/>
        <v>0</v>
      </c>
      <c r="AL109" s="118">
        <f t="shared" ca="1" si="25"/>
        <v>0</v>
      </c>
    </row>
    <row r="110" spans="1:38" ht="30" customHeight="1" x14ac:dyDescent="0.25">
      <c r="A110" s="53">
        <f>'OSNOVNA PLAČA'!A104</f>
        <v>95</v>
      </c>
      <c r="B110" s="333" t="str">
        <f t="shared" ca="1" si="21"/>
        <v>A95</v>
      </c>
      <c r="C110" s="333"/>
      <c r="D110" s="54" t="str">
        <f>+IF(LEN('OSNOVNA PLAČA'!C104)&gt;0,'OSNOVNA PLAČA'!C104,"")</f>
        <v/>
      </c>
      <c r="E110" s="55" t="str">
        <f>+IF(LEN('OSNOVNA PLAČA'!D104)&gt;0,'OSNOVNA PLAČA'!D104,"")</f>
        <v/>
      </c>
      <c r="F110" s="164">
        <f ca="1">IF(LEN(B110)&gt;0,'OBRAČUNANA OSNOVNA PLAČA'!E104,"")</f>
        <v>0</v>
      </c>
      <c r="G110" s="57"/>
      <c r="H110" s="57"/>
      <c r="I110" s="57"/>
      <c r="J110" s="57"/>
      <c r="K110" s="57"/>
      <c r="L110" s="178">
        <f t="shared" si="26"/>
        <v>0</v>
      </c>
      <c r="M110" s="179">
        <f t="shared" ca="1" si="35"/>
        <v>0</v>
      </c>
      <c r="N110" s="179">
        <f t="shared" ca="1" si="36"/>
        <v>0</v>
      </c>
      <c r="O110" s="180">
        <f t="shared" ca="1" si="27"/>
        <v>0</v>
      </c>
      <c r="P110" s="181">
        <f t="shared" ca="1" si="37"/>
        <v>0</v>
      </c>
      <c r="Q110" s="182">
        <f t="shared" ca="1" si="28"/>
        <v>0</v>
      </c>
      <c r="R110" s="182">
        <f ca="1">IF(LEN(B110)&gt;0,2*'OSNOVNA PLAČA'!E104,"")</f>
        <v>0</v>
      </c>
      <c r="S110" s="183"/>
      <c r="T110" s="33"/>
      <c r="U110" s="33"/>
      <c r="V110" s="33"/>
      <c r="W110" s="33"/>
      <c r="X110" s="33"/>
      <c r="Y110" s="33"/>
      <c r="Z110" s="33"/>
      <c r="AB110" s="243">
        <f>ROW()</f>
        <v>110</v>
      </c>
      <c r="AC110" s="118">
        <f t="shared" ca="1" si="22"/>
        <v>0</v>
      </c>
      <c r="AD110" s="118">
        <f t="shared" ca="1" si="23"/>
        <v>0</v>
      </c>
      <c r="AE110" s="119" t="str">
        <f t="shared" ca="1" si="29"/>
        <v>-</v>
      </c>
      <c r="AF110" s="118" t="str">
        <f t="shared" ca="1" si="30"/>
        <v>-</v>
      </c>
      <c r="AG110" s="119" t="str">
        <f t="shared" ca="1" si="31"/>
        <v>-</v>
      </c>
      <c r="AH110" s="118" t="str">
        <f t="shared" ca="1" si="32"/>
        <v>-</v>
      </c>
      <c r="AI110" s="118">
        <f t="shared" ca="1" si="33"/>
        <v>0</v>
      </c>
      <c r="AJ110" s="120">
        <f t="shared" ca="1" si="34"/>
        <v>0</v>
      </c>
      <c r="AK110" s="118">
        <f t="shared" ca="1" si="24"/>
        <v>0</v>
      </c>
      <c r="AL110" s="118">
        <f t="shared" ca="1" si="25"/>
        <v>0</v>
      </c>
    </row>
    <row r="111" spans="1:38" ht="30" customHeight="1" x14ac:dyDescent="0.25">
      <c r="A111" s="53">
        <f>'OSNOVNA PLAČA'!A105</f>
        <v>96</v>
      </c>
      <c r="B111" s="333" t="str">
        <f t="shared" ca="1" si="21"/>
        <v>A96</v>
      </c>
      <c r="C111" s="333"/>
      <c r="D111" s="54" t="str">
        <f>+IF(LEN('OSNOVNA PLAČA'!C105)&gt;0,'OSNOVNA PLAČA'!C105,"")</f>
        <v/>
      </c>
      <c r="E111" s="55" t="str">
        <f>+IF(LEN('OSNOVNA PLAČA'!D105)&gt;0,'OSNOVNA PLAČA'!D105,"")</f>
        <v/>
      </c>
      <c r="F111" s="164">
        <f ca="1">IF(LEN(B111)&gt;0,'OBRAČUNANA OSNOVNA PLAČA'!E105,"")</f>
        <v>0</v>
      </c>
      <c r="G111" s="57"/>
      <c r="H111" s="57"/>
      <c r="I111" s="57"/>
      <c r="J111" s="57"/>
      <c r="K111" s="57"/>
      <c r="L111" s="178">
        <f t="shared" si="26"/>
        <v>0</v>
      </c>
      <c r="M111" s="179">
        <f t="shared" ca="1" si="35"/>
        <v>0</v>
      </c>
      <c r="N111" s="179">
        <f t="shared" ca="1" si="36"/>
        <v>0</v>
      </c>
      <c r="O111" s="180">
        <f t="shared" ca="1" si="27"/>
        <v>0</v>
      </c>
      <c r="P111" s="181">
        <f t="shared" ca="1" si="37"/>
        <v>0</v>
      </c>
      <c r="Q111" s="182">
        <f t="shared" ca="1" si="28"/>
        <v>0</v>
      </c>
      <c r="R111" s="182">
        <f ca="1">IF(LEN(B111)&gt;0,2*'OSNOVNA PLAČA'!E105,"")</f>
        <v>0</v>
      </c>
      <c r="S111" s="183"/>
      <c r="T111" s="33"/>
      <c r="U111" s="33"/>
      <c r="V111" s="33"/>
      <c r="W111" s="33"/>
      <c r="X111" s="33"/>
      <c r="Y111" s="33"/>
      <c r="Z111" s="33"/>
      <c r="AB111" s="243">
        <f>ROW()</f>
        <v>111</v>
      </c>
      <c r="AC111" s="118">
        <f t="shared" ca="1" si="22"/>
        <v>0</v>
      </c>
      <c r="AD111" s="118">
        <f t="shared" ca="1" si="23"/>
        <v>0</v>
      </c>
      <c r="AE111" s="119" t="str">
        <f t="shared" ca="1" si="29"/>
        <v>-</v>
      </c>
      <c r="AF111" s="118" t="str">
        <f t="shared" ca="1" si="30"/>
        <v>-</v>
      </c>
      <c r="AG111" s="119" t="str">
        <f t="shared" ca="1" si="31"/>
        <v>-</v>
      </c>
      <c r="AH111" s="118" t="str">
        <f t="shared" ca="1" si="32"/>
        <v>-</v>
      </c>
      <c r="AI111" s="118">
        <f t="shared" ca="1" si="33"/>
        <v>0</v>
      </c>
      <c r="AJ111" s="120">
        <f t="shared" ca="1" si="34"/>
        <v>0</v>
      </c>
      <c r="AK111" s="118">
        <f t="shared" ca="1" si="24"/>
        <v>0</v>
      </c>
      <c r="AL111" s="118">
        <f t="shared" ca="1" si="25"/>
        <v>0</v>
      </c>
    </row>
    <row r="112" spans="1:38" ht="30" customHeight="1" x14ac:dyDescent="0.25">
      <c r="A112" s="53">
        <f>'OSNOVNA PLAČA'!A106</f>
        <v>97</v>
      </c>
      <c r="B112" s="333" t="str">
        <f t="shared" ca="1" si="21"/>
        <v>A97</v>
      </c>
      <c r="C112" s="333"/>
      <c r="D112" s="54" t="str">
        <f>+IF(LEN('OSNOVNA PLAČA'!C106)&gt;0,'OSNOVNA PLAČA'!C106,"")</f>
        <v/>
      </c>
      <c r="E112" s="55" t="str">
        <f>+IF(LEN('OSNOVNA PLAČA'!D106)&gt;0,'OSNOVNA PLAČA'!D106,"")</f>
        <v/>
      </c>
      <c r="F112" s="164">
        <f ca="1">IF(LEN(B112)&gt;0,'OBRAČUNANA OSNOVNA PLAČA'!E106,"")</f>
        <v>0</v>
      </c>
      <c r="G112" s="57"/>
      <c r="H112" s="57"/>
      <c r="I112" s="57"/>
      <c r="J112" s="57"/>
      <c r="K112" s="57"/>
      <c r="L112" s="178">
        <f t="shared" si="26"/>
        <v>0</v>
      </c>
      <c r="M112" s="179">
        <f t="shared" ca="1" si="35"/>
        <v>0</v>
      </c>
      <c r="N112" s="179">
        <f t="shared" ca="1" si="36"/>
        <v>0</v>
      </c>
      <c r="O112" s="180">
        <f t="shared" ca="1" si="27"/>
        <v>0</v>
      </c>
      <c r="P112" s="181">
        <f t="shared" ca="1" si="37"/>
        <v>0</v>
      </c>
      <c r="Q112" s="182">
        <f t="shared" ca="1" si="28"/>
        <v>0</v>
      </c>
      <c r="R112" s="182">
        <f ca="1">IF(LEN(B112)&gt;0,2*'OSNOVNA PLAČA'!E106,"")</f>
        <v>0</v>
      </c>
      <c r="S112" s="183"/>
      <c r="T112" s="33"/>
      <c r="U112" s="33"/>
      <c r="V112" s="33"/>
      <c r="W112" s="33"/>
      <c r="X112" s="33"/>
      <c r="Y112" s="33"/>
      <c r="Z112" s="33"/>
      <c r="AB112" s="243">
        <f>ROW()</f>
        <v>112</v>
      </c>
      <c r="AC112" s="118">
        <f t="shared" ca="1" si="22"/>
        <v>0</v>
      </c>
      <c r="AD112" s="118">
        <f t="shared" ca="1" si="23"/>
        <v>0</v>
      </c>
      <c r="AE112" s="119" t="str">
        <f t="shared" ca="1" si="29"/>
        <v>-</v>
      </c>
      <c r="AF112" s="118" t="str">
        <f t="shared" ca="1" si="30"/>
        <v>-</v>
      </c>
      <c r="AG112" s="119" t="str">
        <f t="shared" ca="1" si="31"/>
        <v>-</v>
      </c>
      <c r="AH112" s="118" t="str">
        <f t="shared" ca="1" si="32"/>
        <v>-</v>
      </c>
      <c r="AI112" s="118">
        <f t="shared" ca="1" si="33"/>
        <v>0</v>
      </c>
      <c r="AJ112" s="120">
        <f t="shared" ca="1" si="34"/>
        <v>0</v>
      </c>
      <c r="AK112" s="118">
        <f t="shared" ca="1" si="24"/>
        <v>0</v>
      </c>
      <c r="AL112" s="118">
        <f t="shared" ca="1" si="25"/>
        <v>0</v>
      </c>
    </row>
    <row r="113" spans="1:38" ht="30" customHeight="1" x14ac:dyDescent="0.25">
      <c r="A113" s="53">
        <f>'OSNOVNA PLAČA'!A107</f>
        <v>98</v>
      </c>
      <c r="B113" s="333" t="str">
        <f t="shared" ca="1" si="21"/>
        <v>A98</v>
      </c>
      <c r="C113" s="333"/>
      <c r="D113" s="54" t="str">
        <f>+IF(LEN('OSNOVNA PLAČA'!C107)&gt;0,'OSNOVNA PLAČA'!C107,"")</f>
        <v/>
      </c>
      <c r="E113" s="55" t="str">
        <f>+IF(LEN('OSNOVNA PLAČA'!D107)&gt;0,'OSNOVNA PLAČA'!D107,"")</f>
        <v/>
      </c>
      <c r="F113" s="164">
        <f ca="1">IF(LEN(B113)&gt;0,'OBRAČUNANA OSNOVNA PLAČA'!E107,"")</f>
        <v>0</v>
      </c>
      <c r="G113" s="57"/>
      <c r="H113" s="57"/>
      <c r="I113" s="57"/>
      <c r="J113" s="57"/>
      <c r="K113" s="57"/>
      <c r="L113" s="178">
        <f t="shared" si="26"/>
        <v>0</v>
      </c>
      <c r="M113" s="179">
        <f t="shared" ca="1" si="35"/>
        <v>0</v>
      </c>
      <c r="N113" s="179">
        <f t="shared" ca="1" si="36"/>
        <v>0</v>
      </c>
      <c r="O113" s="180">
        <f t="shared" ca="1" si="27"/>
        <v>0</v>
      </c>
      <c r="P113" s="181">
        <f t="shared" ca="1" si="37"/>
        <v>0</v>
      </c>
      <c r="Q113" s="182">
        <f t="shared" ca="1" si="28"/>
        <v>0</v>
      </c>
      <c r="R113" s="182">
        <f ca="1">IF(LEN(B113)&gt;0,2*'OSNOVNA PLAČA'!E107,"")</f>
        <v>0</v>
      </c>
      <c r="S113" s="183"/>
      <c r="T113" s="33"/>
      <c r="U113" s="33"/>
      <c r="V113" s="33"/>
      <c r="W113" s="33"/>
      <c r="X113" s="33"/>
      <c r="Y113" s="33"/>
      <c r="Z113" s="33"/>
      <c r="AB113" s="243">
        <f>ROW()</f>
        <v>113</v>
      </c>
      <c r="AC113" s="118">
        <f t="shared" ca="1" si="22"/>
        <v>0</v>
      </c>
      <c r="AD113" s="118">
        <f t="shared" ca="1" si="23"/>
        <v>0</v>
      </c>
      <c r="AE113" s="119" t="str">
        <f t="shared" ca="1" si="29"/>
        <v>-</v>
      </c>
      <c r="AF113" s="118" t="str">
        <f t="shared" ca="1" si="30"/>
        <v>-</v>
      </c>
      <c r="AG113" s="119" t="str">
        <f t="shared" ca="1" si="31"/>
        <v>-</v>
      </c>
      <c r="AH113" s="118" t="str">
        <f t="shared" ca="1" si="32"/>
        <v>-</v>
      </c>
      <c r="AI113" s="118">
        <f t="shared" ca="1" si="33"/>
        <v>0</v>
      </c>
      <c r="AJ113" s="120">
        <f t="shared" ca="1" si="34"/>
        <v>0</v>
      </c>
      <c r="AK113" s="118">
        <f t="shared" ca="1" si="24"/>
        <v>0</v>
      </c>
      <c r="AL113" s="118">
        <f t="shared" ca="1" si="25"/>
        <v>0</v>
      </c>
    </row>
    <row r="114" spans="1:38" ht="30" customHeight="1" x14ac:dyDescent="0.25">
      <c r="A114" s="53">
        <f>'OSNOVNA PLAČA'!A108</f>
        <v>99</v>
      </c>
      <c r="B114" s="333" t="str">
        <f t="shared" ca="1" si="21"/>
        <v>A99</v>
      </c>
      <c r="C114" s="333"/>
      <c r="D114" s="54" t="str">
        <f>+IF(LEN('OSNOVNA PLAČA'!C108)&gt;0,'OSNOVNA PLAČA'!C108,"")</f>
        <v/>
      </c>
      <c r="E114" s="55" t="str">
        <f>+IF(LEN('OSNOVNA PLAČA'!D108)&gt;0,'OSNOVNA PLAČA'!D108,"")</f>
        <v/>
      </c>
      <c r="F114" s="164">
        <f ca="1">IF(LEN(B114)&gt;0,'OBRAČUNANA OSNOVNA PLAČA'!E108,"")</f>
        <v>0</v>
      </c>
      <c r="G114" s="57"/>
      <c r="H114" s="57"/>
      <c r="I114" s="57"/>
      <c r="J114" s="57"/>
      <c r="K114" s="57"/>
      <c r="L114" s="178">
        <f t="shared" si="26"/>
        <v>0</v>
      </c>
      <c r="M114" s="179">
        <f t="shared" ca="1" si="35"/>
        <v>0</v>
      </c>
      <c r="N114" s="179">
        <f t="shared" ca="1" si="36"/>
        <v>0</v>
      </c>
      <c r="O114" s="180">
        <f t="shared" ca="1" si="27"/>
        <v>0</v>
      </c>
      <c r="P114" s="181">
        <f t="shared" ca="1" si="37"/>
        <v>0</v>
      </c>
      <c r="Q114" s="182">
        <f t="shared" ca="1" si="28"/>
        <v>0</v>
      </c>
      <c r="R114" s="182">
        <f ca="1">IF(LEN(B114)&gt;0,2*'OSNOVNA PLAČA'!E108,"")</f>
        <v>0</v>
      </c>
      <c r="S114" s="183"/>
      <c r="T114" s="33"/>
      <c r="U114" s="33"/>
      <c r="V114" s="33"/>
      <c r="W114" s="33"/>
      <c r="X114" s="33"/>
      <c r="Y114" s="33"/>
      <c r="Z114" s="33"/>
      <c r="AB114" s="243">
        <f>ROW()</f>
        <v>114</v>
      </c>
      <c r="AC114" s="118">
        <f t="shared" ca="1" si="22"/>
        <v>0</v>
      </c>
      <c r="AD114" s="118">
        <f t="shared" ca="1" si="23"/>
        <v>0</v>
      </c>
      <c r="AE114" s="119" t="str">
        <f t="shared" ca="1" si="29"/>
        <v>-</v>
      </c>
      <c r="AF114" s="118" t="str">
        <f t="shared" ca="1" si="30"/>
        <v>-</v>
      </c>
      <c r="AG114" s="119" t="str">
        <f t="shared" ca="1" si="31"/>
        <v>-</v>
      </c>
      <c r="AH114" s="118" t="str">
        <f t="shared" ca="1" si="32"/>
        <v>-</v>
      </c>
      <c r="AI114" s="118">
        <f t="shared" ca="1" si="33"/>
        <v>0</v>
      </c>
      <c r="AJ114" s="120">
        <f t="shared" ca="1" si="34"/>
        <v>0</v>
      </c>
      <c r="AK114" s="118">
        <f t="shared" ca="1" si="24"/>
        <v>0</v>
      </c>
      <c r="AL114" s="118">
        <f t="shared" ca="1" si="25"/>
        <v>0</v>
      </c>
    </row>
    <row r="115" spans="1:38" ht="30" customHeight="1" x14ac:dyDescent="0.25">
      <c r="A115" s="53">
        <f>'OSNOVNA PLAČA'!A109</f>
        <v>100</v>
      </c>
      <c r="B115" s="333" t="str">
        <f t="shared" ca="1" si="21"/>
        <v>A100</v>
      </c>
      <c r="C115" s="333"/>
      <c r="D115" s="54" t="str">
        <f>+IF(LEN('OSNOVNA PLAČA'!C109)&gt;0,'OSNOVNA PLAČA'!C109,"")</f>
        <v/>
      </c>
      <c r="E115" s="55" t="str">
        <f>+IF(LEN('OSNOVNA PLAČA'!D109)&gt;0,'OSNOVNA PLAČA'!D109,"")</f>
        <v/>
      </c>
      <c r="F115" s="164">
        <f ca="1">IF(LEN(B115)&gt;0,'OBRAČUNANA OSNOVNA PLAČA'!E109,"")</f>
        <v>0</v>
      </c>
      <c r="G115" s="57"/>
      <c r="H115" s="57"/>
      <c r="I115" s="57"/>
      <c r="J115" s="57"/>
      <c r="K115" s="57"/>
      <c r="L115" s="178">
        <f t="shared" si="26"/>
        <v>0</v>
      </c>
      <c r="M115" s="179">
        <f t="shared" ca="1" si="35"/>
        <v>0</v>
      </c>
      <c r="N115" s="179">
        <f t="shared" ca="1" si="36"/>
        <v>0</v>
      </c>
      <c r="O115" s="180">
        <f t="shared" ca="1" si="27"/>
        <v>0</v>
      </c>
      <c r="P115" s="181">
        <f t="shared" ca="1" si="37"/>
        <v>0</v>
      </c>
      <c r="Q115" s="182">
        <f t="shared" ca="1" si="28"/>
        <v>0</v>
      </c>
      <c r="R115" s="182">
        <f ca="1">IF(LEN(B115)&gt;0,2*'OSNOVNA PLAČA'!E109,"")</f>
        <v>0</v>
      </c>
      <c r="S115" s="183"/>
      <c r="T115" s="33"/>
      <c r="U115" s="33"/>
      <c r="V115" s="33"/>
      <c r="W115" s="33"/>
      <c r="X115" s="33"/>
      <c r="Y115" s="33"/>
      <c r="Z115" s="33"/>
      <c r="AB115" s="243">
        <f>ROW()</f>
        <v>115</v>
      </c>
      <c r="AC115" s="118">
        <f t="shared" ca="1" si="22"/>
        <v>0</v>
      </c>
      <c r="AD115" s="118">
        <f t="shared" ca="1" si="23"/>
        <v>0</v>
      </c>
      <c r="AE115" s="119" t="str">
        <f t="shared" ca="1" si="29"/>
        <v>-</v>
      </c>
      <c r="AF115" s="118" t="str">
        <f t="shared" ca="1" si="30"/>
        <v>-</v>
      </c>
      <c r="AG115" s="119" t="str">
        <f t="shared" ca="1" si="31"/>
        <v>-</v>
      </c>
      <c r="AH115" s="118" t="str">
        <f t="shared" ca="1" si="32"/>
        <v>-</v>
      </c>
      <c r="AI115" s="118">
        <f t="shared" ca="1" si="33"/>
        <v>0</v>
      </c>
      <c r="AJ115" s="120">
        <f t="shared" ca="1" si="34"/>
        <v>0</v>
      </c>
      <c r="AK115" s="118">
        <f t="shared" ca="1" si="24"/>
        <v>0</v>
      </c>
      <c r="AL115" s="118">
        <f t="shared" ca="1" si="25"/>
        <v>0</v>
      </c>
    </row>
    <row r="116" spans="1:38" ht="30" customHeight="1" x14ac:dyDescent="0.25">
      <c r="A116" s="53">
        <f>'OSNOVNA PLAČA'!A110</f>
        <v>101</v>
      </c>
      <c r="B116" s="333" t="str">
        <f t="shared" ca="1" si="21"/>
        <v>A101</v>
      </c>
      <c r="C116" s="333"/>
      <c r="D116" s="54" t="str">
        <f>+IF(LEN('OSNOVNA PLAČA'!C110)&gt;0,'OSNOVNA PLAČA'!C110,"")</f>
        <v>VII</v>
      </c>
      <c r="E116" s="55">
        <f>+IF(LEN('OSNOVNA PLAČA'!D110)&gt;0,'OSNOVNA PLAČA'!D110,"")</f>
        <v>54</v>
      </c>
      <c r="F116" s="164">
        <f ca="1">IF(LEN(B116)&gt;0,'OBRAČUNANA OSNOVNA PLAČA'!E110,"")</f>
        <v>3500</v>
      </c>
      <c r="G116" s="57">
        <v>1</v>
      </c>
      <c r="H116" s="57">
        <v>1</v>
      </c>
      <c r="I116" s="57">
        <v>1</v>
      </c>
      <c r="J116" s="57">
        <v>1</v>
      </c>
      <c r="K116" s="57">
        <v>1</v>
      </c>
      <c r="L116" s="178">
        <f t="shared" si="26"/>
        <v>5</v>
      </c>
      <c r="M116" s="179">
        <f t="shared" ca="1" si="35"/>
        <v>1</v>
      </c>
      <c r="N116" s="179">
        <f t="shared" ca="1" si="36"/>
        <v>3500</v>
      </c>
      <c r="O116" s="180">
        <f t="shared" ca="1" si="27"/>
        <v>3.0930930930930932E-2</v>
      </c>
      <c r="P116" s="181">
        <f t="shared" ca="1" si="37"/>
        <v>108.25825825825827</v>
      </c>
      <c r="Q116" s="182">
        <f t="shared" ca="1" si="28"/>
        <v>108.25825825825827</v>
      </c>
      <c r="R116" s="182">
        <f ca="1">IF(LEN(B116)&gt;0,2*'OSNOVNA PLAČA'!E110,"")</f>
        <v>7000</v>
      </c>
      <c r="S116" s="183"/>
      <c r="T116" s="33"/>
      <c r="U116" s="33"/>
      <c r="V116" s="33"/>
      <c r="W116" s="33"/>
      <c r="X116" s="33"/>
      <c r="Y116" s="33"/>
      <c r="Z116" s="33"/>
      <c r="AB116" s="243">
        <f>ROW()</f>
        <v>116</v>
      </c>
      <c r="AC116" s="118">
        <f t="shared" ca="1" si="22"/>
        <v>0</v>
      </c>
      <c r="AD116" s="118">
        <f t="shared" ca="1" si="23"/>
        <v>0</v>
      </c>
      <c r="AE116" s="119" t="str">
        <f t="shared" ca="1" si="29"/>
        <v>-</v>
      </c>
      <c r="AF116" s="118" t="str">
        <f t="shared" ca="1" si="30"/>
        <v>-</v>
      </c>
      <c r="AG116" s="119" t="str">
        <f t="shared" ca="1" si="31"/>
        <v>-</v>
      </c>
      <c r="AH116" s="118" t="str">
        <f t="shared" ca="1" si="32"/>
        <v>-</v>
      </c>
      <c r="AI116" s="118">
        <f t="shared" ca="1" si="33"/>
        <v>0</v>
      </c>
      <c r="AJ116" s="120">
        <f t="shared" ca="1" si="34"/>
        <v>0</v>
      </c>
      <c r="AK116" s="118">
        <f t="shared" ca="1" si="24"/>
        <v>3500</v>
      </c>
      <c r="AL116" s="118">
        <f t="shared" ca="1" si="25"/>
        <v>3500</v>
      </c>
    </row>
    <row r="117" spans="1:38" ht="30" customHeight="1" x14ac:dyDescent="0.25">
      <c r="A117" s="53">
        <f>'OSNOVNA PLAČA'!A111</f>
        <v>102</v>
      </c>
      <c r="B117" s="333" t="str">
        <f t="shared" ca="1" si="21"/>
        <v>A102</v>
      </c>
      <c r="C117" s="333"/>
      <c r="D117" s="54" t="str">
        <f>+IF(LEN('OSNOVNA PLAČA'!C111)&gt;0,'OSNOVNA PLAČA'!C111,"")</f>
        <v/>
      </c>
      <c r="E117" s="55" t="str">
        <f>+IF(LEN('OSNOVNA PLAČA'!D111)&gt;0,'OSNOVNA PLAČA'!D111,"")</f>
        <v/>
      </c>
      <c r="F117" s="164">
        <f ca="1">IF(LEN(B117)&gt;0,'OBRAČUNANA OSNOVNA PLAČA'!E111,"")</f>
        <v>0</v>
      </c>
      <c r="G117" s="57"/>
      <c r="H117" s="57"/>
      <c r="I117" s="57"/>
      <c r="J117" s="57"/>
      <c r="K117" s="57"/>
      <c r="L117" s="178">
        <f t="shared" si="26"/>
        <v>0</v>
      </c>
      <c r="M117" s="179">
        <f t="shared" ca="1" si="35"/>
        <v>0</v>
      </c>
      <c r="N117" s="179">
        <f t="shared" ca="1" si="36"/>
        <v>0</v>
      </c>
      <c r="O117" s="180">
        <f t="shared" ca="1" si="27"/>
        <v>0</v>
      </c>
      <c r="P117" s="181">
        <f t="shared" ca="1" si="37"/>
        <v>0</v>
      </c>
      <c r="Q117" s="182">
        <f t="shared" ca="1" si="28"/>
        <v>0</v>
      </c>
      <c r="R117" s="182">
        <f ca="1">IF(LEN(B117)&gt;0,2*'OSNOVNA PLAČA'!E111,"")</f>
        <v>0</v>
      </c>
      <c r="S117" s="183"/>
      <c r="T117" s="33"/>
      <c r="U117" s="33"/>
      <c r="V117" s="33"/>
      <c r="W117" s="33"/>
      <c r="X117" s="33"/>
      <c r="Y117" s="33"/>
      <c r="Z117" s="33"/>
      <c r="AB117" s="243">
        <f>ROW()</f>
        <v>117</v>
      </c>
      <c r="AC117" s="118">
        <f t="shared" ca="1" si="22"/>
        <v>0</v>
      </c>
      <c r="AD117" s="118">
        <f t="shared" ca="1" si="23"/>
        <v>0</v>
      </c>
      <c r="AE117" s="119" t="str">
        <f t="shared" ca="1" si="29"/>
        <v>-</v>
      </c>
      <c r="AF117" s="118" t="str">
        <f t="shared" ca="1" si="30"/>
        <v>-</v>
      </c>
      <c r="AG117" s="119" t="str">
        <f t="shared" ca="1" si="31"/>
        <v>-</v>
      </c>
      <c r="AH117" s="118" t="str">
        <f t="shared" ca="1" si="32"/>
        <v>-</v>
      </c>
      <c r="AI117" s="118">
        <f t="shared" ca="1" si="33"/>
        <v>0</v>
      </c>
      <c r="AJ117" s="120">
        <f t="shared" ca="1" si="34"/>
        <v>0</v>
      </c>
      <c r="AK117" s="118">
        <f t="shared" ca="1" si="24"/>
        <v>0</v>
      </c>
      <c r="AL117" s="118">
        <f t="shared" ca="1" si="25"/>
        <v>0</v>
      </c>
    </row>
    <row r="118" spans="1:38" ht="30" customHeight="1" x14ac:dyDescent="0.25">
      <c r="A118" s="53">
        <f>'OSNOVNA PLAČA'!A112</f>
        <v>103</v>
      </c>
      <c r="B118" s="333" t="str">
        <f t="shared" ca="1" si="21"/>
        <v>A103</v>
      </c>
      <c r="C118" s="333"/>
      <c r="D118" s="54" t="str">
        <f>+IF(LEN('OSNOVNA PLAČA'!C112)&gt;0,'OSNOVNA PLAČA'!C112,"")</f>
        <v/>
      </c>
      <c r="E118" s="55" t="str">
        <f>+IF(LEN('OSNOVNA PLAČA'!D112)&gt;0,'OSNOVNA PLAČA'!D112,"")</f>
        <v/>
      </c>
      <c r="F118" s="164">
        <f ca="1">IF(LEN(B118)&gt;0,'OBRAČUNANA OSNOVNA PLAČA'!E112,"")</f>
        <v>0</v>
      </c>
      <c r="G118" s="57"/>
      <c r="H118" s="57"/>
      <c r="I118" s="57"/>
      <c r="J118" s="57"/>
      <c r="K118" s="57"/>
      <c r="L118" s="178">
        <f t="shared" si="26"/>
        <v>0</v>
      </c>
      <c r="M118" s="179">
        <f t="shared" ca="1" si="35"/>
        <v>0</v>
      </c>
      <c r="N118" s="179">
        <f t="shared" ca="1" si="36"/>
        <v>0</v>
      </c>
      <c r="O118" s="180">
        <f t="shared" ca="1" si="27"/>
        <v>0</v>
      </c>
      <c r="P118" s="181">
        <f t="shared" ca="1" si="37"/>
        <v>0</v>
      </c>
      <c r="Q118" s="182">
        <f t="shared" ca="1" si="28"/>
        <v>0</v>
      </c>
      <c r="R118" s="182">
        <f ca="1">IF(LEN(B118)&gt;0,2*'OSNOVNA PLAČA'!E112,"")</f>
        <v>0</v>
      </c>
      <c r="S118" s="183"/>
      <c r="T118" s="33"/>
      <c r="U118" s="33"/>
      <c r="V118" s="33"/>
      <c r="W118" s="33"/>
      <c r="X118" s="33"/>
      <c r="Y118" s="33"/>
      <c r="Z118" s="33"/>
      <c r="AB118" s="243">
        <f>ROW()</f>
        <v>118</v>
      </c>
      <c r="AC118" s="118">
        <f t="shared" ca="1" si="22"/>
        <v>0</v>
      </c>
      <c r="AD118" s="118">
        <f t="shared" ca="1" si="23"/>
        <v>0</v>
      </c>
      <c r="AE118" s="119" t="str">
        <f t="shared" ca="1" si="29"/>
        <v>-</v>
      </c>
      <c r="AF118" s="118" t="str">
        <f t="shared" ca="1" si="30"/>
        <v>-</v>
      </c>
      <c r="AG118" s="119" t="str">
        <f t="shared" ca="1" si="31"/>
        <v>-</v>
      </c>
      <c r="AH118" s="118" t="str">
        <f t="shared" ca="1" si="32"/>
        <v>-</v>
      </c>
      <c r="AI118" s="118">
        <f t="shared" ca="1" si="33"/>
        <v>0</v>
      </c>
      <c r="AJ118" s="120">
        <f t="shared" ca="1" si="34"/>
        <v>0</v>
      </c>
      <c r="AK118" s="118">
        <f t="shared" ca="1" si="24"/>
        <v>0</v>
      </c>
      <c r="AL118" s="118">
        <f t="shared" ca="1" si="25"/>
        <v>0</v>
      </c>
    </row>
    <row r="119" spans="1:38" ht="30" customHeight="1" x14ac:dyDescent="0.25">
      <c r="A119" s="53">
        <f>'OSNOVNA PLAČA'!A113</f>
        <v>104</v>
      </c>
      <c r="B119" s="333" t="str">
        <f t="shared" ca="1" si="21"/>
        <v>A104</v>
      </c>
      <c r="C119" s="333"/>
      <c r="D119" s="54" t="str">
        <f>+IF(LEN('OSNOVNA PLAČA'!C113)&gt;0,'OSNOVNA PLAČA'!C113,"")</f>
        <v/>
      </c>
      <c r="E119" s="55" t="str">
        <f>+IF(LEN('OSNOVNA PLAČA'!D113)&gt;0,'OSNOVNA PLAČA'!D113,"")</f>
        <v/>
      </c>
      <c r="F119" s="164">
        <f ca="1">IF(LEN(B119)&gt;0,'OBRAČUNANA OSNOVNA PLAČA'!E113,"")</f>
        <v>0</v>
      </c>
      <c r="G119" s="57"/>
      <c r="H119" s="57"/>
      <c r="I119" s="57"/>
      <c r="J119" s="57"/>
      <c r="K119" s="57"/>
      <c r="L119" s="178">
        <f t="shared" si="26"/>
        <v>0</v>
      </c>
      <c r="M119" s="179">
        <f t="shared" ca="1" si="35"/>
        <v>0</v>
      </c>
      <c r="N119" s="179">
        <f t="shared" ca="1" si="36"/>
        <v>0</v>
      </c>
      <c r="O119" s="180">
        <f t="shared" ca="1" si="27"/>
        <v>0</v>
      </c>
      <c r="P119" s="181">
        <f t="shared" ca="1" si="37"/>
        <v>0</v>
      </c>
      <c r="Q119" s="182">
        <f t="shared" ca="1" si="28"/>
        <v>0</v>
      </c>
      <c r="R119" s="182">
        <f ca="1">IF(LEN(B119)&gt;0,2*'OSNOVNA PLAČA'!E113,"")</f>
        <v>0</v>
      </c>
      <c r="S119" s="183"/>
      <c r="T119" s="33"/>
      <c r="U119" s="33"/>
      <c r="V119" s="33"/>
      <c r="W119" s="33"/>
      <c r="X119" s="33"/>
      <c r="Y119" s="33"/>
      <c r="Z119" s="33"/>
      <c r="AB119" s="243">
        <f>ROW()</f>
        <v>119</v>
      </c>
      <c r="AC119" s="118">
        <f t="shared" ca="1" si="22"/>
        <v>0</v>
      </c>
      <c r="AD119" s="118">
        <f t="shared" ca="1" si="23"/>
        <v>0</v>
      </c>
      <c r="AE119" s="119" t="str">
        <f t="shared" ca="1" si="29"/>
        <v>-</v>
      </c>
      <c r="AF119" s="118" t="str">
        <f t="shared" ca="1" si="30"/>
        <v>-</v>
      </c>
      <c r="AG119" s="119" t="str">
        <f t="shared" ca="1" si="31"/>
        <v>-</v>
      </c>
      <c r="AH119" s="118" t="str">
        <f t="shared" ca="1" si="32"/>
        <v>-</v>
      </c>
      <c r="AI119" s="118">
        <f t="shared" ca="1" si="33"/>
        <v>0</v>
      </c>
      <c r="AJ119" s="120">
        <f t="shared" ca="1" si="34"/>
        <v>0</v>
      </c>
      <c r="AK119" s="118">
        <f t="shared" ca="1" si="24"/>
        <v>0</v>
      </c>
      <c r="AL119" s="118">
        <f t="shared" ca="1" si="25"/>
        <v>0</v>
      </c>
    </row>
    <row r="120" spans="1:38" ht="30" customHeight="1" x14ac:dyDescent="0.25">
      <c r="A120" s="53">
        <f>'OSNOVNA PLAČA'!A114</f>
        <v>105</v>
      </c>
      <c r="B120" s="333" t="str">
        <f t="shared" ca="1" si="21"/>
        <v>A105</v>
      </c>
      <c r="C120" s="333"/>
      <c r="D120" s="54" t="str">
        <f>+IF(LEN('OSNOVNA PLAČA'!C114)&gt;0,'OSNOVNA PLAČA'!C114,"")</f>
        <v/>
      </c>
      <c r="E120" s="55" t="str">
        <f>+IF(LEN('OSNOVNA PLAČA'!D114)&gt;0,'OSNOVNA PLAČA'!D114,"")</f>
        <v/>
      </c>
      <c r="F120" s="164">
        <f ca="1">IF(LEN(B120)&gt;0,'OBRAČUNANA OSNOVNA PLAČA'!E114,"")</f>
        <v>0</v>
      </c>
      <c r="G120" s="57"/>
      <c r="H120" s="57"/>
      <c r="I120" s="57"/>
      <c r="J120" s="57"/>
      <c r="K120" s="57"/>
      <c r="L120" s="178">
        <f t="shared" si="26"/>
        <v>0</v>
      </c>
      <c r="M120" s="179">
        <f t="shared" ca="1" si="35"/>
        <v>0</v>
      </c>
      <c r="N120" s="179">
        <f t="shared" ca="1" si="36"/>
        <v>0</v>
      </c>
      <c r="O120" s="180">
        <f t="shared" ca="1" si="27"/>
        <v>0</v>
      </c>
      <c r="P120" s="181">
        <f t="shared" ca="1" si="37"/>
        <v>0</v>
      </c>
      <c r="Q120" s="182">
        <f t="shared" ca="1" si="28"/>
        <v>0</v>
      </c>
      <c r="R120" s="182">
        <f ca="1">IF(LEN(B120)&gt;0,2*'OSNOVNA PLAČA'!E114,"")</f>
        <v>0</v>
      </c>
      <c r="S120" s="183"/>
      <c r="T120" s="33"/>
      <c r="U120" s="33"/>
      <c r="V120" s="33"/>
      <c r="W120" s="33"/>
      <c r="X120" s="33"/>
      <c r="Y120" s="33"/>
      <c r="Z120" s="33"/>
      <c r="AB120" s="243">
        <f>ROW()</f>
        <v>120</v>
      </c>
      <c r="AC120" s="118">
        <f t="shared" ca="1" si="22"/>
        <v>0</v>
      </c>
      <c r="AD120" s="118">
        <f t="shared" ca="1" si="23"/>
        <v>0</v>
      </c>
      <c r="AE120" s="119" t="str">
        <f t="shared" ca="1" si="29"/>
        <v>-</v>
      </c>
      <c r="AF120" s="118" t="str">
        <f t="shared" ca="1" si="30"/>
        <v>-</v>
      </c>
      <c r="AG120" s="119" t="str">
        <f t="shared" ca="1" si="31"/>
        <v>-</v>
      </c>
      <c r="AH120" s="118" t="str">
        <f t="shared" ca="1" si="32"/>
        <v>-</v>
      </c>
      <c r="AI120" s="118">
        <f t="shared" ca="1" si="33"/>
        <v>0</v>
      </c>
      <c r="AJ120" s="120">
        <f t="shared" ca="1" si="34"/>
        <v>0</v>
      </c>
      <c r="AK120" s="118">
        <f t="shared" ca="1" si="24"/>
        <v>0</v>
      </c>
      <c r="AL120" s="118">
        <f t="shared" ca="1" si="25"/>
        <v>0</v>
      </c>
    </row>
    <row r="121" spans="1:38" ht="30" customHeight="1" x14ac:dyDescent="0.25">
      <c r="A121" s="53">
        <f>'OSNOVNA PLAČA'!A115</f>
        <v>106</v>
      </c>
      <c r="B121" s="333" t="str">
        <f t="shared" ca="1" si="21"/>
        <v>A106</v>
      </c>
      <c r="C121" s="333"/>
      <c r="D121" s="54" t="str">
        <f>+IF(LEN('OSNOVNA PLAČA'!C115)&gt;0,'OSNOVNA PLAČA'!C115,"")</f>
        <v/>
      </c>
      <c r="E121" s="55" t="str">
        <f>+IF(LEN('OSNOVNA PLAČA'!D115)&gt;0,'OSNOVNA PLAČA'!D115,"")</f>
        <v/>
      </c>
      <c r="F121" s="164">
        <f ca="1">IF(LEN(B121)&gt;0,'OBRAČUNANA OSNOVNA PLAČA'!E115,"")</f>
        <v>0</v>
      </c>
      <c r="G121" s="57"/>
      <c r="H121" s="57"/>
      <c r="I121" s="57"/>
      <c r="J121" s="57"/>
      <c r="K121" s="57"/>
      <c r="L121" s="178">
        <f t="shared" si="26"/>
        <v>0</v>
      </c>
      <c r="M121" s="179">
        <f t="shared" ca="1" si="35"/>
        <v>0</v>
      </c>
      <c r="N121" s="179">
        <f t="shared" ca="1" si="36"/>
        <v>0</v>
      </c>
      <c r="O121" s="180">
        <f t="shared" ca="1" si="27"/>
        <v>0</v>
      </c>
      <c r="P121" s="181">
        <f t="shared" ca="1" si="37"/>
        <v>0</v>
      </c>
      <c r="Q121" s="182">
        <f t="shared" ca="1" si="28"/>
        <v>0</v>
      </c>
      <c r="R121" s="182">
        <f ca="1">IF(LEN(B121)&gt;0,2*'OSNOVNA PLAČA'!E115,"")</f>
        <v>0</v>
      </c>
      <c r="S121" s="183"/>
      <c r="T121" s="33"/>
      <c r="U121" s="33"/>
      <c r="V121" s="33"/>
      <c r="W121" s="33"/>
      <c r="X121" s="33"/>
      <c r="Y121" s="33"/>
      <c r="Z121" s="33"/>
      <c r="AB121" s="243">
        <f>ROW()</f>
        <v>121</v>
      </c>
      <c r="AC121" s="118">
        <f t="shared" ca="1" si="22"/>
        <v>0</v>
      </c>
      <c r="AD121" s="118">
        <f t="shared" ca="1" si="23"/>
        <v>0</v>
      </c>
      <c r="AE121" s="119" t="str">
        <f t="shared" ca="1" si="29"/>
        <v>-</v>
      </c>
      <c r="AF121" s="118" t="str">
        <f t="shared" ca="1" si="30"/>
        <v>-</v>
      </c>
      <c r="AG121" s="119" t="str">
        <f t="shared" ca="1" si="31"/>
        <v>-</v>
      </c>
      <c r="AH121" s="118" t="str">
        <f t="shared" ca="1" si="32"/>
        <v>-</v>
      </c>
      <c r="AI121" s="118">
        <f t="shared" ca="1" si="33"/>
        <v>0</v>
      </c>
      <c r="AJ121" s="120">
        <f t="shared" ca="1" si="34"/>
        <v>0</v>
      </c>
      <c r="AK121" s="118">
        <f t="shared" ca="1" si="24"/>
        <v>0</v>
      </c>
      <c r="AL121" s="118">
        <f t="shared" ca="1" si="25"/>
        <v>0</v>
      </c>
    </row>
    <row r="122" spans="1:38" ht="30" customHeight="1" x14ac:dyDescent="0.25">
      <c r="A122" s="53">
        <f>'OSNOVNA PLAČA'!A116</f>
        <v>107</v>
      </c>
      <c r="B122" s="333" t="str">
        <f t="shared" ca="1" si="21"/>
        <v>A107</v>
      </c>
      <c r="C122" s="333"/>
      <c r="D122" s="54" t="str">
        <f>+IF(LEN('OSNOVNA PLAČA'!C116)&gt;0,'OSNOVNA PLAČA'!C116,"")</f>
        <v/>
      </c>
      <c r="E122" s="55" t="str">
        <f>+IF(LEN('OSNOVNA PLAČA'!D116)&gt;0,'OSNOVNA PLAČA'!D116,"")</f>
        <v/>
      </c>
      <c r="F122" s="164">
        <f ca="1">IF(LEN(B122)&gt;0,'OBRAČUNANA OSNOVNA PLAČA'!E116,"")</f>
        <v>0</v>
      </c>
      <c r="G122" s="57"/>
      <c r="H122" s="57"/>
      <c r="I122" s="57"/>
      <c r="J122" s="57"/>
      <c r="K122" s="57"/>
      <c r="L122" s="178">
        <f t="shared" si="26"/>
        <v>0</v>
      </c>
      <c r="M122" s="179">
        <f t="shared" ca="1" si="35"/>
        <v>0</v>
      </c>
      <c r="N122" s="179">
        <f t="shared" ca="1" si="36"/>
        <v>0</v>
      </c>
      <c r="O122" s="180">
        <f t="shared" ca="1" si="27"/>
        <v>0</v>
      </c>
      <c r="P122" s="181">
        <f t="shared" ca="1" si="37"/>
        <v>0</v>
      </c>
      <c r="Q122" s="182">
        <f t="shared" ca="1" si="28"/>
        <v>0</v>
      </c>
      <c r="R122" s="182">
        <f ca="1">IF(LEN(B122)&gt;0,2*'OSNOVNA PLAČA'!E116,"")</f>
        <v>0</v>
      </c>
      <c r="S122" s="183"/>
      <c r="T122" s="33"/>
      <c r="U122" s="33"/>
      <c r="V122" s="33"/>
      <c r="W122" s="33"/>
      <c r="X122" s="33"/>
      <c r="Y122" s="33"/>
      <c r="Z122" s="33"/>
      <c r="AB122" s="243">
        <f>ROW()</f>
        <v>122</v>
      </c>
      <c r="AC122" s="118">
        <f t="shared" ca="1" si="22"/>
        <v>0</v>
      </c>
      <c r="AD122" s="118">
        <f t="shared" ca="1" si="23"/>
        <v>0</v>
      </c>
      <c r="AE122" s="119" t="str">
        <f t="shared" ca="1" si="29"/>
        <v>-</v>
      </c>
      <c r="AF122" s="118" t="str">
        <f t="shared" ca="1" si="30"/>
        <v>-</v>
      </c>
      <c r="AG122" s="119" t="str">
        <f t="shared" ca="1" si="31"/>
        <v>-</v>
      </c>
      <c r="AH122" s="118" t="str">
        <f t="shared" ca="1" si="32"/>
        <v>-</v>
      </c>
      <c r="AI122" s="118">
        <f t="shared" ca="1" si="33"/>
        <v>0</v>
      </c>
      <c r="AJ122" s="120">
        <f t="shared" ca="1" si="34"/>
        <v>0</v>
      </c>
      <c r="AK122" s="118">
        <f t="shared" ca="1" si="24"/>
        <v>0</v>
      </c>
      <c r="AL122" s="118">
        <f t="shared" ca="1" si="25"/>
        <v>0</v>
      </c>
    </row>
    <row r="123" spans="1:38" ht="30" customHeight="1" x14ac:dyDescent="0.25">
      <c r="A123" s="53">
        <f>'OSNOVNA PLAČA'!A117</f>
        <v>108</v>
      </c>
      <c r="B123" s="333" t="str">
        <f t="shared" ca="1" si="21"/>
        <v>A108</v>
      </c>
      <c r="C123" s="333"/>
      <c r="D123" s="54" t="str">
        <f>+IF(LEN('OSNOVNA PLAČA'!C117)&gt;0,'OSNOVNA PLAČA'!C117,"")</f>
        <v/>
      </c>
      <c r="E123" s="55" t="str">
        <f>+IF(LEN('OSNOVNA PLAČA'!D117)&gt;0,'OSNOVNA PLAČA'!D117,"")</f>
        <v/>
      </c>
      <c r="F123" s="164">
        <f ca="1">IF(LEN(B123)&gt;0,'OBRAČUNANA OSNOVNA PLAČA'!E117,"")</f>
        <v>0</v>
      </c>
      <c r="G123" s="57"/>
      <c r="H123" s="57"/>
      <c r="I123" s="57"/>
      <c r="J123" s="57"/>
      <c r="K123" s="57"/>
      <c r="L123" s="178">
        <f t="shared" si="26"/>
        <v>0</v>
      </c>
      <c r="M123" s="179">
        <f t="shared" ca="1" si="35"/>
        <v>0</v>
      </c>
      <c r="N123" s="179">
        <f t="shared" ca="1" si="36"/>
        <v>0</v>
      </c>
      <c r="O123" s="180">
        <f t="shared" ca="1" si="27"/>
        <v>0</v>
      </c>
      <c r="P123" s="181">
        <f t="shared" ca="1" si="37"/>
        <v>0</v>
      </c>
      <c r="Q123" s="182">
        <f t="shared" ca="1" si="28"/>
        <v>0</v>
      </c>
      <c r="R123" s="182">
        <f ca="1">IF(LEN(B123)&gt;0,2*'OSNOVNA PLAČA'!E117,"")</f>
        <v>0</v>
      </c>
      <c r="S123" s="183"/>
      <c r="T123" s="33"/>
      <c r="U123" s="33"/>
      <c r="V123" s="33"/>
      <c r="W123" s="33"/>
      <c r="X123" s="33"/>
      <c r="Y123" s="33"/>
      <c r="Z123" s="33"/>
      <c r="AB123" s="243">
        <f>ROW()</f>
        <v>123</v>
      </c>
      <c r="AC123" s="118">
        <f t="shared" ca="1" si="22"/>
        <v>0</v>
      </c>
      <c r="AD123" s="118">
        <f t="shared" ca="1" si="23"/>
        <v>0</v>
      </c>
      <c r="AE123" s="119" t="str">
        <f t="shared" ca="1" si="29"/>
        <v>-</v>
      </c>
      <c r="AF123" s="118" t="str">
        <f t="shared" ca="1" si="30"/>
        <v>-</v>
      </c>
      <c r="AG123" s="119" t="str">
        <f t="shared" ca="1" si="31"/>
        <v>-</v>
      </c>
      <c r="AH123" s="118" t="str">
        <f t="shared" ca="1" si="32"/>
        <v>-</v>
      </c>
      <c r="AI123" s="118">
        <f t="shared" ca="1" si="33"/>
        <v>0</v>
      </c>
      <c r="AJ123" s="120">
        <f t="shared" ca="1" si="34"/>
        <v>0</v>
      </c>
      <c r="AK123" s="118">
        <f t="shared" ca="1" si="24"/>
        <v>0</v>
      </c>
      <c r="AL123" s="118">
        <f t="shared" ca="1" si="25"/>
        <v>0</v>
      </c>
    </row>
    <row r="124" spans="1:38" ht="30" customHeight="1" x14ac:dyDescent="0.25">
      <c r="A124" s="53">
        <f>'OSNOVNA PLAČA'!A118</f>
        <v>109</v>
      </c>
      <c r="B124" s="333" t="str">
        <f t="shared" ca="1" si="21"/>
        <v>A109</v>
      </c>
      <c r="C124" s="333"/>
      <c r="D124" s="54" t="str">
        <f>+IF(LEN('OSNOVNA PLAČA'!C118)&gt;0,'OSNOVNA PLAČA'!C118,"")</f>
        <v/>
      </c>
      <c r="E124" s="55" t="str">
        <f>+IF(LEN('OSNOVNA PLAČA'!D118)&gt;0,'OSNOVNA PLAČA'!D118,"")</f>
        <v/>
      </c>
      <c r="F124" s="164">
        <f ca="1">IF(LEN(B124)&gt;0,'OBRAČUNANA OSNOVNA PLAČA'!E118,"")</f>
        <v>0</v>
      </c>
      <c r="G124" s="57"/>
      <c r="H124" s="57"/>
      <c r="I124" s="57"/>
      <c r="J124" s="57"/>
      <c r="K124" s="57"/>
      <c r="L124" s="178">
        <f t="shared" si="26"/>
        <v>0</v>
      </c>
      <c r="M124" s="179">
        <f t="shared" ca="1" si="35"/>
        <v>0</v>
      </c>
      <c r="N124" s="179">
        <f t="shared" ca="1" si="36"/>
        <v>0</v>
      </c>
      <c r="O124" s="180">
        <f t="shared" ca="1" si="27"/>
        <v>0</v>
      </c>
      <c r="P124" s="181">
        <f t="shared" ca="1" si="37"/>
        <v>0</v>
      </c>
      <c r="Q124" s="182">
        <f t="shared" ca="1" si="28"/>
        <v>0</v>
      </c>
      <c r="R124" s="182">
        <f ca="1">IF(LEN(B124)&gt;0,2*'OSNOVNA PLAČA'!E118,"")</f>
        <v>0</v>
      </c>
      <c r="S124" s="183"/>
      <c r="T124" s="33"/>
      <c r="U124" s="33"/>
      <c r="V124" s="33"/>
      <c r="W124" s="33"/>
      <c r="X124" s="33"/>
      <c r="Y124" s="33"/>
      <c r="Z124" s="33"/>
      <c r="AB124" s="243">
        <f>ROW()</f>
        <v>124</v>
      </c>
      <c r="AC124" s="118">
        <f t="shared" ca="1" si="22"/>
        <v>0</v>
      </c>
      <c r="AD124" s="118">
        <f t="shared" ca="1" si="23"/>
        <v>0</v>
      </c>
      <c r="AE124" s="119" t="str">
        <f t="shared" ca="1" si="29"/>
        <v>-</v>
      </c>
      <c r="AF124" s="118" t="str">
        <f t="shared" ca="1" si="30"/>
        <v>-</v>
      </c>
      <c r="AG124" s="119" t="str">
        <f t="shared" ca="1" si="31"/>
        <v>-</v>
      </c>
      <c r="AH124" s="118" t="str">
        <f t="shared" ca="1" si="32"/>
        <v>-</v>
      </c>
      <c r="AI124" s="118">
        <f t="shared" ca="1" si="33"/>
        <v>0</v>
      </c>
      <c r="AJ124" s="120">
        <f t="shared" ca="1" si="34"/>
        <v>0</v>
      </c>
      <c r="AK124" s="118">
        <f t="shared" ca="1" si="24"/>
        <v>0</v>
      </c>
      <c r="AL124" s="118">
        <f t="shared" ca="1" si="25"/>
        <v>0</v>
      </c>
    </row>
    <row r="125" spans="1:38" ht="30" customHeight="1" x14ac:dyDescent="0.25">
      <c r="A125" s="53">
        <f>'OSNOVNA PLAČA'!A119</f>
        <v>110</v>
      </c>
      <c r="B125" s="333" t="str">
        <f t="shared" ca="1" si="21"/>
        <v>A110</v>
      </c>
      <c r="C125" s="333"/>
      <c r="D125" s="54" t="str">
        <f>+IF(LEN('OSNOVNA PLAČA'!C119)&gt;0,'OSNOVNA PLAČA'!C119,"")</f>
        <v/>
      </c>
      <c r="E125" s="55" t="str">
        <f>+IF(LEN('OSNOVNA PLAČA'!D119)&gt;0,'OSNOVNA PLAČA'!D119,"")</f>
        <v/>
      </c>
      <c r="F125" s="164">
        <f ca="1">IF(LEN(B125)&gt;0,'OBRAČUNANA OSNOVNA PLAČA'!E119,"")</f>
        <v>0</v>
      </c>
      <c r="G125" s="57"/>
      <c r="H125" s="57"/>
      <c r="I125" s="57"/>
      <c r="J125" s="57"/>
      <c r="K125" s="57"/>
      <c r="L125" s="178">
        <f t="shared" si="26"/>
        <v>0</v>
      </c>
      <c r="M125" s="179">
        <f t="shared" ca="1" si="35"/>
        <v>0</v>
      </c>
      <c r="N125" s="179">
        <f t="shared" ca="1" si="36"/>
        <v>0</v>
      </c>
      <c r="O125" s="180">
        <f t="shared" ca="1" si="27"/>
        <v>0</v>
      </c>
      <c r="P125" s="181">
        <f t="shared" ca="1" si="37"/>
        <v>0</v>
      </c>
      <c r="Q125" s="182">
        <f t="shared" ca="1" si="28"/>
        <v>0</v>
      </c>
      <c r="R125" s="182">
        <f ca="1">IF(LEN(B125)&gt;0,2*'OSNOVNA PLAČA'!E119,"")</f>
        <v>0</v>
      </c>
      <c r="S125" s="183"/>
      <c r="T125" s="33"/>
      <c r="U125" s="33"/>
      <c r="V125" s="33"/>
      <c r="W125" s="33"/>
      <c r="X125" s="33"/>
      <c r="Y125" s="33"/>
      <c r="Z125" s="33"/>
      <c r="AB125" s="243">
        <f>ROW()</f>
        <v>125</v>
      </c>
      <c r="AC125" s="118">
        <f t="shared" ca="1" si="22"/>
        <v>0</v>
      </c>
      <c r="AD125" s="118">
        <f t="shared" ca="1" si="23"/>
        <v>0</v>
      </c>
      <c r="AE125" s="119" t="str">
        <f t="shared" ca="1" si="29"/>
        <v>-</v>
      </c>
      <c r="AF125" s="118" t="str">
        <f t="shared" ca="1" si="30"/>
        <v>-</v>
      </c>
      <c r="AG125" s="119" t="str">
        <f t="shared" ca="1" si="31"/>
        <v>-</v>
      </c>
      <c r="AH125" s="118" t="str">
        <f t="shared" ca="1" si="32"/>
        <v>-</v>
      </c>
      <c r="AI125" s="118">
        <f t="shared" ca="1" si="33"/>
        <v>0</v>
      </c>
      <c r="AJ125" s="120">
        <f t="shared" ca="1" si="34"/>
        <v>0</v>
      </c>
      <c r="AK125" s="118">
        <f t="shared" ca="1" si="24"/>
        <v>0</v>
      </c>
      <c r="AL125" s="118">
        <f t="shared" ca="1" si="25"/>
        <v>0</v>
      </c>
    </row>
    <row r="126" spans="1:38" ht="30" customHeight="1" x14ac:dyDescent="0.25">
      <c r="A126" s="53">
        <f>'OSNOVNA PLAČA'!A120</f>
        <v>111</v>
      </c>
      <c r="B126" s="333" t="str">
        <f t="shared" ca="1" si="21"/>
        <v>A111</v>
      </c>
      <c r="C126" s="333"/>
      <c r="D126" s="54" t="str">
        <f>+IF(LEN('OSNOVNA PLAČA'!C120)&gt;0,'OSNOVNA PLAČA'!C120,"")</f>
        <v/>
      </c>
      <c r="E126" s="55" t="str">
        <f>+IF(LEN('OSNOVNA PLAČA'!D120)&gt;0,'OSNOVNA PLAČA'!D120,"")</f>
        <v/>
      </c>
      <c r="F126" s="164">
        <f ca="1">IF(LEN(B126)&gt;0,'OBRAČUNANA OSNOVNA PLAČA'!E120,"")</f>
        <v>0</v>
      </c>
      <c r="G126" s="57"/>
      <c r="H126" s="57"/>
      <c r="I126" s="57"/>
      <c r="J126" s="57"/>
      <c r="K126" s="57"/>
      <c r="L126" s="178">
        <f t="shared" si="26"/>
        <v>0</v>
      </c>
      <c r="M126" s="179">
        <f t="shared" ca="1" si="35"/>
        <v>0</v>
      </c>
      <c r="N126" s="179">
        <f t="shared" ca="1" si="36"/>
        <v>0</v>
      </c>
      <c r="O126" s="180">
        <f t="shared" ca="1" si="27"/>
        <v>0</v>
      </c>
      <c r="P126" s="181">
        <f t="shared" ca="1" si="37"/>
        <v>0</v>
      </c>
      <c r="Q126" s="182">
        <f t="shared" ca="1" si="28"/>
        <v>0</v>
      </c>
      <c r="R126" s="182">
        <f ca="1">IF(LEN(B126)&gt;0,2*'OSNOVNA PLAČA'!E120,"")</f>
        <v>0</v>
      </c>
      <c r="S126" s="183"/>
      <c r="T126" s="33"/>
      <c r="U126" s="33"/>
      <c r="V126" s="33"/>
      <c r="W126" s="33"/>
      <c r="X126" s="33"/>
      <c r="Y126" s="33"/>
      <c r="Z126" s="33"/>
      <c r="AB126" s="243">
        <f>ROW()</f>
        <v>126</v>
      </c>
      <c r="AC126" s="118">
        <f t="shared" ca="1" si="22"/>
        <v>0</v>
      </c>
      <c r="AD126" s="118">
        <f t="shared" ca="1" si="23"/>
        <v>0</v>
      </c>
      <c r="AE126" s="119" t="str">
        <f t="shared" ca="1" si="29"/>
        <v>-</v>
      </c>
      <c r="AF126" s="118" t="str">
        <f t="shared" ca="1" si="30"/>
        <v>-</v>
      </c>
      <c r="AG126" s="119" t="str">
        <f t="shared" ca="1" si="31"/>
        <v>-</v>
      </c>
      <c r="AH126" s="118" t="str">
        <f t="shared" ca="1" si="32"/>
        <v>-</v>
      </c>
      <c r="AI126" s="118">
        <f t="shared" ca="1" si="33"/>
        <v>0</v>
      </c>
      <c r="AJ126" s="120">
        <f t="shared" ca="1" si="34"/>
        <v>0</v>
      </c>
      <c r="AK126" s="118">
        <f t="shared" ca="1" si="24"/>
        <v>0</v>
      </c>
      <c r="AL126" s="118">
        <f t="shared" ca="1" si="25"/>
        <v>0</v>
      </c>
    </row>
    <row r="127" spans="1:38" ht="30" customHeight="1" x14ac:dyDescent="0.25">
      <c r="A127" s="53">
        <f>'OSNOVNA PLAČA'!A121</f>
        <v>112</v>
      </c>
      <c r="B127" s="333" t="str">
        <f t="shared" ca="1" si="21"/>
        <v>A112</v>
      </c>
      <c r="C127" s="333"/>
      <c r="D127" s="54" t="str">
        <f>+IF(LEN('OSNOVNA PLAČA'!C121)&gt;0,'OSNOVNA PLAČA'!C121,"")</f>
        <v/>
      </c>
      <c r="E127" s="55" t="str">
        <f>+IF(LEN('OSNOVNA PLAČA'!D121)&gt;0,'OSNOVNA PLAČA'!D121,"")</f>
        <v/>
      </c>
      <c r="F127" s="164">
        <f ca="1">IF(LEN(B127)&gt;0,'OBRAČUNANA OSNOVNA PLAČA'!E121,"")</f>
        <v>0</v>
      </c>
      <c r="G127" s="57"/>
      <c r="H127" s="57"/>
      <c r="I127" s="57"/>
      <c r="J127" s="57"/>
      <c r="K127" s="57"/>
      <c r="L127" s="178">
        <f t="shared" si="26"/>
        <v>0</v>
      </c>
      <c r="M127" s="179">
        <f t="shared" ca="1" si="35"/>
        <v>0</v>
      </c>
      <c r="N127" s="179">
        <f t="shared" ca="1" si="36"/>
        <v>0</v>
      </c>
      <c r="O127" s="180">
        <f t="shared" ca="1" si="27"/>
        <v>0</v>
      </c>
      <c r="P127" s="181">
        <f t="shared" ca="1" si="37"/>
        <v>0</v>
      </c>
      <c r="Q127" s="182">
        <f t="shared" ca="1" si="28"/>
        <v>0</v>
      </c>
      <c r="R127" s="182">
        <f ca="1">IF(LEN(B127)&gt;0,2*'OSNOVNA PLAČA'!E121,"")</f>
        <v>0</v>
      </c>
      <c r="S127" s="183"/>
      <c r="T127" s="33"/>
      <c r="U127" s="33"/>
      <c r="V127" s="33"/>
      <c r="W127" s="33"/>
      <c r="X127" s="33"/>
      <c r="Y127" s="33"/>
      <c r="Z127" s="33"/>
      <c r="AB127" s="243">
        <f>ROW()</f>
        <v>127</v>
      </c>
      <c r="AC127" s="118">
        <f t="shared" ca="1" si="22"/>
        <v>0</v>
      </c>
      <c r="AD127" s="118">
        <f t="shared" ca="1" si="23"/>
        <v>0</v>
      </c>
      <c r="AE127" s="119" t="str">
        <f t="shared" ca="1" si="29"/>
        <v>-</v>
      </c>
      <c r="AF127" s="118" t="str">
        <f t="shared" ca="1" si="30"/>
        <v>-</v>
      </c>
      <c r="AG127" s="119" t="str">
        <f t="shared" ca="1" si="31"/>
        <v>-</v>
      </c>
      <c r="AH127" s="118" t="str">
        <f t="shared" ca="1" si="32"/>
        <v>-</v>
      </c>
      <c r="AI127" s="118">
        <f t="shared" ca="1" si="33"/>
        <v>0</v>
      </c>
      <c r="AJ127" s="120">
        <f t="shared" ca="1" si="34"/>
        <v>0</v>
      </c>
      <c r="AK127" s="118">
        <f t="shared" ca="1" si="24"/>
        <v>0</v>
      </c>
      <c r="AL127" s="118">
        <f t="shared" ca="1" si="25"/>
        <v>0</v>
      </c>
    </row>
    <row r="128" spans="1:38" ht="30" customHeight="1" x14ac:dyDescent="0.25">
      <c r="A128" s="53">
        <f>'OSNOVNA PLAČA'!A122</f>
        <v>113</v>
      </c>
      <c r="B128" s="333" t="str">
        <f t="shared" ca="1" si="21"/>
        <v>A113</v>
      </c>
      <c r="C128" s="333"/>
      <c r="D128" s="54" t="str">
        <f>+IF(LEN('OSNOVNA PLAČA'!C122)&gt;0,'OSNOVNA PLAČA'!C122,"")</f>
        <v/>
      </c>
      <c r="E128" s="55" t="str">
        <f>+IF(LEN('OSNOVNA PLAČA'!D122)&gt;0,'OSNOVNA PLAČA'!D122,"")</f>
        <v/>
      </c>
      <c r="F128" s="164">
        <f ca="1">IF(LEN(B128)&gt;0,'OBRAČUNANA OSNOVNA PLAČA'!E122,"")</f>
        <v>0</v>
      </c>
      <c r="G128" s="57"/>
      <c r="H128" s="57"/>
      <c r="I128" s="57"/>
      <c r="J128" s="57"/>
      <c r="K128" s="57"/>
      <c r="L128" s="178">
        <f t="shared" si="26"/>
        <v>0</v>
      </c>
      <c r="M128" s="179">
        <f t="shared" ca="1" si="35"/>
        <v>0</v>
      </c>
      <c r="N128" s="179">
        <f t="shared" ca="1" si="36"/>
        <v>0</v>
      </c>
      <c r="O128" s="180">
        <f t="shared" ca="1" si="27"/>
        <v>0</v>
      </c>
      <c r="P128" s="181">
        <f t="shared" ca="1" si="37"/>
        <v>0</v>
      </c>
      <c r="Q128" s="182">
        <f t="shared" ca="1" si="28"/>
        <v>0</v>
      </c>
      <c r="R128" s="182">
        <f ca="1">IF(LEN(B128)&gt;0,2*'OSNOVNA PLAČA'!E122,"")</f>
        <v>0</v>
      </c>
      <c r="S128" s="183"/>
      <c r="T128" s="33"/>
      <c r="U128" s="33"/>
      <c r="V128" s="33"/>
      <c r="W128" s="33"/>
      <c r="X128" s="33"/>
      <c r="Y128" s="33"/>
      <c r="Z128" s="33"/>
      <c r="AB128" s="243">
        <f>ROW()</f>
        <v>128</v>
      </c>
      <c r="AC128" s="118">
        <f t="shared" ca="1" si="22"/>
        <v>0</v>
      </c>
      <c r="AD128" s="118">
        <f t="shared" ca="1" si="23"/>
        <v>0</v>
      </c>
      <c r="AE128" s="119" t="str">
        <f t="shared" ca="1" si="29"/>
        <v>-</v>
      </c>
      <c r="AF128" s="118" t="str">
        <f t="shared" ca="1" si="30"/>
        <v>-</v>
      </c>
      <c r="AG128" s="119" t="str">
        <f t="shared" ca="1" si="31"/>
        <v>-</v>
      </c>
      <c r="AH128" s="118" t="str">
        <f t="shared" ca="1" si="32"/>
        <v>-</v>
      </c>
      <c r="AI128" s="118">
        <f t="shared" ca="1" si="33"/>
        <v>0</v>
      </c>
      <c r="AJ128" s="120">
        <f t="shared" ca="1" si="34"/>
        <v>0</v>
      </c>
      <c r="AK128" s="118">
        <f t="shared" ca="1" si="24"/>
        <v>0</v>
      </c>
      <c r="AL128" s="118">
        <f t="shared" ca="1" si="25"/>
        <v>0</v>
      </c>
    </row>
    <row r="129" spans="1:38" ht="30" customHeight="1" x14ac:dyDescent="0.25">
      <c r="A129" s="53">
        <f>'OSNOVNA PLAČA'!A123</f>
        <v>114</v>
      </c>
      <c r="B129" s="333" t="str">
        <f t="shared" ca="1" si="21"/>
        <v>A114</v>
      </c>
      <c r="C129" s="333"/>
      <c r="D129" s="54" t="str">
        <f>+IF(LEN('OSNOVNA PLAČA'!C123)&gt;0,'OSNOVNA PLAČA'!C123,"")</f>
        <v/>
      </c>
      <c r="E129" s="55" t="str">
        <f>+IF(LEN('OSNOVNA PLAČA'!D123)&gt;0,'OSNOVNA PLAČA'!D123,"")</f>
        <v/>
      </c>
      <c r="F129" s="164">
        <f ca="1">IF(LEN(B129)&gt;0,'OBRAČUNANA OSNOVNA PLAČA'!E123,"")</f>
        <v>0</v>
      </c>
      <c r="G129" s="57"/>
      <c r="H129" s="57"/>
      <c r="I129" s="57"/>
      <c r="J129" s="57"/>
      <c r="K129" s="57"/>
      <c r="L129" s="178">
        <f t="shared" si="26"/>
        <v>0</v>
      </c>
      <c r="M129" s="179">
        <f t="shared" ca="1" si="35"/>
        <v>0</v>
      </c>
      <c r="N129" s="179">
        <f t="shared" ca="1" si="36"/>
        <v>0</v>
      </c>
      <c r="O129" s="180">
        <f t="shared" ca="1" si="27"/>
        <v>0</v>
      </c>
      <c r="P129" s="181">
        <f t="shared" ca="1" si="37"/>
        <v>0</v>
      </c>
      <c r="Q129" s="182">
        <f t="shared" ca="1" si="28"/>
        <v>0</v>
      </c>
      <c r="R129" s="182">
        <f ca="1">IF(LEN(B129)&gt;0,2*'OSNOVNA PLAČA'!E123,"")</f>
        <v>0</v>
      </c>
      <c r="S129" s="183"/>
      <c r="T129" s="33"/>
      <c r="U129" s="33"/>
      <c r="V129" s="33"/>
      <c r="W129" s="33"/>
      <c r="X129" s="33"/>
      <c r="Y129" s="33"/>
      <c r="Z129" s="33"/>
      <c r="AB129" s="243">
        <f>ROW()</f>
        <v>129</v>
      </c>
      <c r="AC129" s="118">
        <f t="shared" ca="1" si="22"/>
        <v>0</v>
      </c>
      <c r="AD129" s="118">
        <f t="shared" ca="1" si="23"/>
        <v>0</v>
      </c>
      <c r="AE129" s="119" t="str">
        <f t="shared" ca="1" si="29"/>
        <v>-</v>
      </c>
      <c r="AF129" s="118" t="str">
        <f t="shared" ca="1" si="30"/>
        <v>-</v>
      </c>
      <c r="AG129" s="119" t="str">
        <f t="shared" ca="1" si="31"/>
        <v>-</v>
      </c>
      <c r="AH129" s="118" t="str">
        <f t="shared" ca="1" si="32"/>
        <v>-</v>
      </c>
      <c r="AI129" s="118">
        <f t="shared" ca="1" si="33"/>
        <v>0</v>
      </c>
      <c r="AJ129" s="120">
        <f t="shared" ca="1" si="34"/>
        <v>0</v>
      </c>
      <c r="AK129" s="118">
        <f t="shared" ca="1" si="24"/>
        <v>0</v>
      </c>
      <c r="AL129" s="118">
        <f t="shared" ca="1" si="25"/>
        <v>0</v>
      </c>
    </row>
    <row r="130" spans="1:38" ht="30" customHeight="1" x14ac:dyDescent="0.25">
      <c r="A130" s="53">
        <f>'OSNOVNA PLAČA'!A124</f>
        <v>115</v>
      </c>
      <c r="B130" s="333" t="str">
        <f t="shared" ca="1" si="21"/>
        <v>A115</v>
      </c>
      <c r="C130" s="333"/>
      <c r="D130" s="54" t="str">
        <f>+IF(LEN('OSNOVNA PLAČA'!C124)&gt;0,'OSNOVNA PLAČA'!C124,"")</f>
        <v/>
      </c>
      <c r="E130" s="55" t="str">
        <f>+IF(LEN('OSNOVNA PLAČA'!D124)&gt;0,'OSNOVNA PLAČA'!D124,"")</f>
        <v/>
      </c>
      <c r="F130" s="164">
        <f ca="1">IF(LEN(B130)&gt;0,'OBRAČUNANA OSNOVNA PLAČA'!E124,"")</f>
        <v>0</v>
      </c>
      <c r="G130" s="57"/>
      <c r="H130" s="57"/>
      <c r="I130" s="57"/>
      <c r="J130" s="57"/>
      <c r="K130" s="57"/>
      <c r="L130" s="178">
        <f t="shared" si="26"/>
        <v>0</v>
      </c>
      <c r="M130" s="179">
        <f t="shared" ca="1" si="35"/>
        <v>0</v>
      </c>
      <c r="N130" s="179">
        <f t="shared" ca="1" si="36"/>
        <v>0</v>
      </c>
      <c r="O130" s="180">
        <f t="shared" ca="1" si="27"/>
        <v>0</v>
      </c>
      <c r="P130" s="181">
        <f t="shared" ca="1" si="37"/>
        <v>0</v>
      </c>
      <c r="Q130" s="182">
        <f t="shared" ca="1" si="28"/>
        <v>0</v>
      </c>
      <c r="R130" s="182">
        <f ca="1">IF(LEN(B130)&gt;0,2*'OSNOVNA PLAČA'!E124,"")</f>
        <v>0</v>
      </c>
      <c r="S130" s="183"/>
      <c r="T130" s="33"/>
      <c r="U130" s="33"/>
      <c r="V130" s="33"/>
      <c r="W130" s="33"/>
      <c r="X130" s="33"/>
      <c r="Y130" s="33"/>
      <c r="Z130" s="33"/>
      <c r="AB130" s="243">
        <f>ROW()</f>
        <v>130</v>
      </c>
      <c r="AC130" s="118">
        <f t="shared" ca="1" si="22"/>
        <v>0</v>
      </c>
      <c r="AD130" s="118">
        <f t="shared" ca="1" si="23"/>
        <v>0</v>
      </c>
      <c r="AE130" s="119" t="str">
        <f t="shared" ca="1" si="29"/>
        <v>-</v>
      </c>
      <c r="AF130" s="118" t="str">
        <f t="shared" ca="1" si="30"/>
        <v>-</v>
      </c>
      <c r="AG130" s="119" t="str">
        <f t="shared" ca="1" si="31"/>
        <v>-</v>
      </c>
      <c r="AH130" s="118" t="str">
        <f t="shared" ca="1" si="32"/>
        <v>-</v>
      </c>
      <c r="AI130" s="118">
        <f t="shared" ca="1" si="33"/>
        <v>0</v>
      </c>
      <c r="AJ130" s="120">
        <f t="shared" ca="1" si="34"/>
        <v>0</v>
      </c>
      <c r="AK130" s="118">
        <f t="shared" ca="1" si="24"/>
        <v>0</v>
      </c>
      <c r="AL130" s="118">
        <f t="shared" ca="1" si="25"/>
        <v>0</v>
      </c>
    </row>
    <row r="131" spans="1:38" ht="30" customHeight="1" x14ac:dyDescent="0.25">
      <c r="A131" s="53">
        <f>'OSNOVNA PLAČA'!A125</f>
        <v>116</v>
      </c>
      <c r="B131" s="333" t="str">
        <f t="shared" ca="1" si="21"/>
        <v>A116</v>
      </c>
      <c r="C131" s="333"/>
      <c r="D131" s="54" t="str">
        <f>+IF(LEN('OSNOVNA PLAČA'!C125)&gt;0,'OSNOVNA PLAČA'!C125,"")</f>
        <v/>
      </c>
      <c r="E131" s="55" t="str">
        <f>+IF(LEN('OSNOVNA PLAČA'!D125)&gt;0,'OSNOVNA PLAČA'!D125,"")</f>
        <v/>
      </c>
      <c r="F131" s="164">
        <f ca="1">IF(LEN(B131)&gt;0,'OBRAČUNANA OSNOVNA PLAČA'!E125,"")</f>
        <v>0</v>
      </c>
      <c r="G131" s="57"/>
      <c r="H131" s="57"/>
      <c r="I131" s="57"/>
      <c r="J131" s="57"/>
      <c r="K131" s="57"/>
      <c r="L131" s="178">
        <f t="shared" si="26"/>
        <v>0</v>
      </c>
      <c r="M131" s="179">
        <f t="shared" ca="1" si="35"/>
        <v>0</v>
      </c>
      <c r="N131" s="179">
        <f t="shared" ca="1" si="36"/>
        <v>0</v>
      </c>
      <c r="O131" s="180">
        <f t="shared" ca="1" si="27"/>
        <v>0</v>
      </c>
      <c r="P131" s="181">
        <f t="shared" ca="1" si="37"/>
        <v>0</v>
      </c>
      <c r="Q131" s="182">
        <f t="shared" ca="1" si="28"/>
        <v>0</v>
      </c>
      <c r="R131" s="182">
        <f ca="1">IF(LEN(B131)&gt;0,2*'OSNOVNA PLAČA'!E125,"")</f>
        <v>0</v>
      </c>
      <c r="S131" s="183"/>
      <c r="T131" s="33"/>
      <c r="U131" s="33"/>
      <c r="V131" s="33"/>
      <c r="W131" s="33"/>
      <c r="X131" s="33"/>
      <c r="Y131" s="33"/>
      <c r="Z131" s="33"/>
      <c r="AB131" s="243">
        <f>ROW()</f>
        <v>131</v>
      </c>
      <c r="AC131" s="118">
        <f t="shared" ca="1" si="22"/>
        <v>0</v>
      </c>
      <c r="AD131" s="118">
        <f t="shared" ca="1" si="23"/>
        <v>0</v>
      </c>
      <c r="AE131" s="119" t="str">
        <f t="shared" ca="1" si="29"/>
        <v>-</v>
      </c>
      <c r="AF131" s="118" t="str">
        <f t="shared" ca="1" si="30"/>
        <v>-</v>
      </c>
      <c r="AG131" s="119" t="str">
        <f t="shared" ca="1" si="31"/>
        <v>-</v>
      </c>
      <c r="AH131" s="118" t="str">
        <f t="shared" ca="1" si="32"/>
        <v>-</v>
      </c>
      <c r="AI131" s="118">
        <f t="shared" ca="1" si="33"/>
        <v>0</v>
      </c>
      <c r="AJ131" s="120">
        <f t="shared" ca="1" si="34"/>
        <v>0</v>
      </c>
      <c r="AK131" s="118">
        <f t="shared" ca="1" si="24"/>
        <v>0</v>
      </c>
      <c r="AL131" s="118">
        <f t="shared" ca="1" si="25"/>
        <v>0</v>
      </c>
    </row>
    <row r="132" spans="1:38" ht="30" customHeight="1" x14ac:dyDescent="0.25">
      <c r="A132" s="53">
        <f>'OSNOVNA PLAČA'!A126</f>
        <v>117</v>
      </c>
      <c r="B132" s="333" t="str">
        <f t="shared" ca="1" si="21"/>
        <v>A117</v>
      </c>
      <c r="C132" s="333"/>
      <c r="D132" s="54" t="str">
        <f>+IF(LEN('OSNOVNA PLAČA'!C126)&gt;0,'OSNOVNA PLAČA'!C126,"")</f>
        <v/>
      </c>
      <c r="E132" s="55" t="str">
        <f>+IF(LEN('OSNOVNA PLAČA'!D126)&gt;0,'OSNOVNA PLAČA'!D126,"")</f>
        <v/>
      </c>
      <c r="F132" s="164">
        <f ca="1">IF(LEN(B132)&gt;0,'OBRAČUNANA OSNOVNA PLAČA'!E126,"")</f>
        <v>0</v>
      </c>
      <c r="G132" s="57"/>
      <c r="H132" s="57"/>
      <c r="I132" s="57"/>
      <c r="J132" s="57"/>
      <c r="K132" s="57"/>
      <c r="L132" s="178">
        <f t="shared" si="26"/>
        <v>0</v>
      </c>
      <c r="M132" s="179">
        <f t="shared" ca="1" si="35"/>
        <v>0</v>
      </c>
      <c r="N132" s="179">
        <f t="shared" ca="1" si="36"/>
        <v>0</v>
      </c>
      <c r="O132" s="180">
        <f t="shared" ca="1" si="27"/>
        <v>0</v>
      </c>
      <c r="P132" s="181">
        <f t="shared" ca="1" si="37"/>
        <v>0</v>
      </c>
      <c r="Q132" s="182">
        <f t="shared" ca="1" si="28"/>
        <v>0</v>
      </c>
      <c r="R132" s="182">
        <f ca="1">IF(LEN(B132)&gt;0,2*'OSNOVNA PLAČA'!E126,"")</f>
        <v>0</v>
      </c>
      <c r="S132" s="183"/>
      <c r="T132" s="33"/>
      <c r="U132" s="33"/>
      <c r="V132" s="33"/>
      <c r="W132" s="33"/>
      <c r="X132" s="33"/>
      <c r="Y132" s="33"/>
      <c r="Z132" s="33"/>
      <c r="AB132" s="243">
        <f>ROW()</f>
        <v>132</v>
      </c>
      <c r="AC132" s="118">
        <f t="shared" ca="1" si="22"/>
        <v>0</v>
      </c>
      <c r="AD132" s="118">
        <f t="shared" ca="1" si="23"/>
        <v>0</v>
      </c>
      <c r="AE132" s="119" t="str">
        <f t="shared" ca="1" si="29"/>
        <v>-</v>
      </c>
      <c r="AF132" s="118" t="str">
        <f t="shared" ca="1" si="30"/>
        <v>-</v>
      </c>
      <c r="AG132" s="119" t="str">
        <f t="shared" ca="1" si="31"/>
        <v>-</v>
      </c>
      <c r="AH132" s="118" t="str">
        <f t="shared" ca="1" si="32"/>
        <v>-</v>
      </c>
      <c r="AI132" s="118">
        <f t="shared" ca="1" si="33"/>
        <v>0</v>
      </c>
      <c r="AJ132" s="120">
        <f t="shared" ca="1" si="34"/>
        <v>0</v>
      </c>
      <c r="AK132" s="118">
        <f t="shared" ca="1" si="24"/>
        <v>0</v>
      </c>
      <c r="AL132" s="118">
        <f t="shared" ca="1" si="25"/>
        <v>0</v>
      </c>
    </row>
    <row r="133" spans="1:38" ht="30" customHeight="1" x14ac:dyDescent="0.25">
      <c r="A133" s="53">
        <f>'OSNOVNA PLAČA'!A127</f>
        <v>118</v>
      </c>
      <c r="B133" s="333" t="str">
        <f t="shared" ca="1" si="21"/>
        <v>A118</v>
      </c>
      <c r="C133" s="333"/>
      <c r="D133" s="54" t="str">
        <f>+IF(LEN('OSNOVNA PLAČA'!C127)&gt;0,'OSNOVNA PLAČA'!C127,"")</f>
        <v/>
      </c>
      <c r="E133" s="55" t="str">
        <f>+IF(LEN('OSNOVNA PLAČA'!D127)&gt;0,'OSNOVNA PLAČA'!D127,"")</f>
        <v/>
      </c>
      <c r="F133" s="164">
        <f ca="1">IF(LEN(B133)&gt;0,'OBRAČUNANA OSNOVNA PLAČA'!E127,"")</f>
        <v>0</v>
      </c>
      <c r="G133" s="57"/>
      <c r="H133" s="57"/>
      <c r="I133" s="57"/>
      <c r="J133" s="57"/>
      <c r="K133" s="57"/>
      <c r="L133" s="178">
        <f t="shared" si="26"/>
        <v>0</v>
      </c>
      <c r="M133" s="179">
        <f t="shared" ca="1" si="35"/>
        <v>0</v>
      </c>
      <c r="N133" s="179">
        <f t="shared" ca="1" si="36"/>
        <v>0</v>
      </c>
      <c r="O133" s="180">
        <f t="shared" ca="1" si="27"/>
        <v>0</v>
      </c>
      <c r="P133" s="181">
        <f t="shared" ca="1" si="37"/>
        <v>0</v>
      </c>
      <c r="Q133" s="182">
        <f t="shared" ca="1" si="28"/>
        <v>0</v>
      </c>
      <c r="R133" s="182">
        <f ca="1">IF(LEN(B133)&gt;0,2*'OSNOVNA PLAČA'!E127,"")</f>
        <v>0</v>
      </c>
      <c r="S133" s="183"/>
      <c r="T133" s="33"/>
      <c r="U133" s="33"/>
      <c r="V133" s="33"/>
      <c r="W133" s="33"/>
      <c r="X133" s="33"/>
      <c r="Y133" s="33"/>
      <c r="Z133" s="33"/>
      <c r="AB133" s="243">
        <f>ROW()</f>
        <v>133</v>
      </c>
      <c r="AC133" s="118">
        <f t="shared" ca="1" si="22"/>
        <v>0</v>
      </c>
      <c r="AD133" s="118">
        <f t="shared" ca="1" si="23"/>
        <v>0</v>
      </c>
      <c r="AE133" s="119" t="str">
        <f t="shared" ca="1" si="29"/>
        <v>-</v>
      </c>
      <c r="AF133" s="118" t="str">
        <f t="shared" ca="1" si="30"/>
        <v>-</v>
      </c>
      <c r="AG133" s="119" t="str">
        <f t="shared" ca="1" si="31"/>
        <v>-</v>
      </c>
      <c r="AH133" s="118" t="str">
        <f t="shared" ca="1" si="32"/>
        <v>-</v>
      </c>
      <c r="AI133" s="118">
        <f t="shared" ca="1" si="33"/>
        <v>0</v>
      </c>
      <c r="AJ133" s="120">
        <f t="shared" ca="1" si="34"/>
        <v>0</v>
      </c>
      <c r="AK133" s="118">
        <f t="shared" ca="1" si="24"/>
        <v>0</v>
      </c>
      <c r="AL133" s="118">
        <f t="shared" ca="1" si="25"/>
        <v>0</v>
      </c>
    </row>
    <row r="134" spans="1:38" ht="30" customHeight="1" x14ac:dyDescent="0.25">
      <c r="A134" s="53">
        <f>'OSNOVNA PLAČA'!A128</f>
        <v>119</v>
      </c>
      <c r="B134" s="333" t="str">
        <f t="shared" ca="1" si="21"/>
        <v>A119</v>
      </c>
      <c r="C134" s="333"/>
      <c r="D134" s="54" t="str">
        <f>+IF(LEN('OSNOVNA PLAČA'!C128)&gt;0,'OSNOVNA PLAČA'!C128,"")</f>
        <v/>
      </c>
      <c r="E134" s="55" t="str">
        <f>+IF(LEN('OSNOVNA PLAČA'!D128)&gt;0,'OSNOVNA PLAČA'!D128,"")</f>
        <v/>
      </c>
      <c r="F134" s="164">
        <f ca="1">IF(LEN(B134)&gt;0,'OBRAČUNANA OSNOVNA PLAČA'!E128,"")</f>
        <v>0</v>
      </c>
      <c r="G134" s="57"/>
      <c r="H134" s="57"/>
      <c r="I134" s="57"/>
      <c r="J134" s="57"/>
      <c r="K134" s="57"/>
      <c r="L134" s="178">
        <f t="shared" si="26"/>
        <v>0</v>
      </c>
      <c r="M134" s="179">
        <f t="shared" ca="1" si="35"/>
        <v>0</v>
      </c>
      <c r="N134" s="179">
        <f t="shared" ca="1" si="36"/>
        <v>0</v>
      </c>
      <c r="O134" s="180">
        <f t="shared" ca="1" si="27"/>
        <v>0</v>
      </c>
      <c r="P134" s="181">
        <f t="shared" ca="1" si="37"/>
        <v>0</v>
      </c>
      <c r="Q134" s="182">
        <f t="shared" ca="1" si="28"/>
        <v>0</v>
      </c>
      <c r="R134" s="182">
        <f ca="1">IF(LEN(B134)&gt;0,2*'OSNOVNA PLAČA'!E128,"")</f>
        <v>0</v>
      </c>
      <c r="S134" s="183"/>
      <c r="T134" s="33"/>
      <c r="U134" s="33"/>
      <c r="V134" s="33"/>
      <c r="W134" s="33"/>
      <c r="X134" s="33"/>
      <c r="Y134" s="33"/>
      <c r="Z134" s="33"/>
      <c r="AB134" s="243">
        <f>ROW()</f>
        <v>134</v>
      </c>
      <c r="AC134" s="118">
        <f t="shared" ca="1" si="22"/>
        <v>0</v>
      </c>
      <c r="AD134" s="118">
        <f t="shared" ca="1" si="23"/>
        <v>0</v>
      </c>
      <c r="AE134" s="119" t="str">
        <f t="shared" ca="1" si="29"/>
        <v>-</v>
      </c>
      <c r="AF134" s="118" t="str">
        <f t="shared" ca="1" si="30"/>
        <v>-</v>
      </c>
      <c r="AG134" s="119" t="str">
        <f t="shared" ca="1" si="31"/>
        <v>-</v>
      </c>
      <c r="AH134" s="118" t="str">
        <f t="shared" ca="1" si="32"/>
        <v>-</v>
      </c>
      <c r="AI134" s="118">
        <f t="shared" ca="1" si="33"/>
        <v>0</v>
      </c>
      <c r="AJ134" s="120">
        <f t="shared" ca="1" si="34"/>
        <v>0</v>
      </c>
      <c r="AK134" s="118">
        <f t="shared" ca="1" si="24"/>
        <v>0</v>
      </c>
      <c r="AL134" s="118">
        <f t="shared" ca="1" si="25"/>
        <v>0</v>
      </c>
    </row>
    <row r="135" spans="1:38" ht="30" customHeight="1" x14ac:dyDescent="0.25">
      <c r="A135" s="53">
        <f>'OSNOVNA PLAČA'!A129</f>
        <v>120</v>
      </c>
      <c r="B135" s="333" t="str">
        <f t="shared" ca="1" si="21"/>
        <v>A120</v>
      </c>
      <c r="C135" s="333"/>
      <c r="D135" s="54" t="str">
        <f>+IF(LEN('OSNOVNA PLAČA'!C129)&gt;0,'OSNOVNA PLAČA'!C129,"")</f>
        <v/>
      </c>
      <c r="E135" s="55" t="str">
        <f>+IF(LEN('OSNOVNA PLAČA'!D129)&gt;0,'OSNOVNA PLAČA'!D129,"")</f>
        <v/>
      </c>
      <c r="F135" s="164">
        <f ca="1">IF(LEN(B135)&gt;0,'OBRAČUNANA OSNOVNA PLAČA'!E129,"")</f>
        <v>0</v>
      </c>
      <c r="G135" s="57"/>
      <c r="H135" s="57"/>
      <c r="I135" s="57"/>
      <c r="J135" s="57"/>
      <c r="K135" s="57"/>
      <c r="L135" s="178">
        <f t="shared" si="26"/>
        <v>0</v>
      </c>
      <c r="M135" s="179">
        <f t="shared" ca="1" si="35"/>
        <v>0</v>
      </c>
      <c r="N135" s="179">
        <f t="shared" ca="1" si="36"/>
        <v>0</v>
      </c>
      <c r="O135" s="180">
        <f t="shared" ca="1" si="27"/>
        <v>0</v>
      </c>
      <c r="P135" s="181">
        <f t="shared" ca="1" si="37"/>
        <v>0</v>
      </c>
      <c r="Q135" s="182">
        <f t="shared" ca="1" si="28"/>
        <v>0</v>
      </c>
      <c r="R135" s="182">
        <f ca="1">IF(LEN(B135)&gt;0,2*'OSNOVNA PLAČA'!E129,"")</f>
        <v>0</v>
      </c>
      <c r="S135" s="183"/>
      <c r="T135" s="33"/>
      <c r="U135" s="33"/>
      <c r="V135" s="33"/>
      <c r="W135" s="33"/>
      <c r="X135" s="33"/>
      <c r="Y135" s="33"/>
      <c r="Z135" s="33"/>
      <c r="AB135" s="243">
        <f>ROW()</f>
        <v>135</v>
      </c>
      <c r="AC135" s="118">
        <f t="shared" ca="1" si="22"/>
        <v>0</v>
      </c>
      <c r="AD135" s="118">
        <f t="shared" ca="1" si="23"/>
        <v>0</v>
      </c>
      <c r="AE135" s="119" t="str">
        <f t="shared" ca="1" si="29"/>
        <v>-</v>
      </c>
      <c r="AF135" s="118" t="str">
        <f t="shared" ca="1" si="30"/>
        <v>-</v>
      </c>
      <c r="AG135" s="119" t="str">
        <f t="shared" ca="1" si="31"/>
        <v>-</v>
      </c>
      <c r="AH135" s="118" t="str">
        <f t="shared" ca="1" si="32"/>
        <v>-</v>
      </c>
      <c r="AI135" s="118">
        <f t="shared" ca="1" si="33"/>
        <v>0</v>
      </c>
      <c r="AJ135" s="120">
        <f t="shared" ca="1" si="34"/>
        <v>0</v>
      </c>
      <c r="AK135" s="118">
        <f t="shared" ca="1" si="24"/>
        <v>0</v>
      </c>
      <c r="AL135" s="118">
        <f t="shared" ca="1" si="25"/>
        <v>0</v>
      </c>
    </row>
    <row r="136" spans="1:38" ht="30" customHeight="1" x14ac:dyDescent="0.25">
      <c r="A136" s="53">
        <f>'OSNOVNA PLAČA'!A130</f>
        <v>121</v>
      </c>
      <c r="B136" s="333" t="str">
        <f t="shared" ca="1" si="21"/>
        <v>A121</v>
      </c>
      <c r="C136" s="333"/>
      <c r="D136" s="54" t="str">
        <f>+IF(LEN('OSNOVNA PLAČA'!C130)&gt;0,'OSNOVNA PLAČA'!C130,"")</f>
        <v/>
      </c>
      <c r="E136" s="55" t="str">
        <f>+IF(LEN('OSNOVNA PLAČA'!D130)&gt;0,'OSNOVNA PLAČA'!D130,"")</f>
        <v/>
      </c>
      <c r="F136" s="164">
        <f ca="1">IF(LEN(B136)&gt;0,'OBRAČUNANA OSNOVNA PLAČA'!E130,"")</f>
        <v>0</v>
      </c>
      <c r="G136" s="57"/>
      <c r="H136" s="57"/>
      <c r="I136" s="57"/>
      <c r="J136" s="57"/>
      <c r="K136" s="57"/>
      <c r="L136" s="178">
        <f t="shared" si="26"/>
        <v>0</v>
      </c>
      <c r="M136" s="179">
        <f t="shared" ca="1" si="35"/>
        <v>0</v>
      </c>
      <c r="N136" s="179">
        <f t="shared" ca="1" si="36"/>
        <v>0</v>
      </c>
      <c r="O136" s="180">
        <f t="shared" ca="1" si="27"/>
        <v>0</v>
      </c>
      <c r="P136" s="181">
        <f t="shared" ca="1" si="37"/>
        <v>0</v>
      </c>
      <c r="Q136" s="182">
        <f t="shared" ca="1" si="28"/>
        <v>0</v>
      </c>
      <c r="R136" s="182">
        <f ca="1">IF(LEN(B136)&gt;0,2*'OSNOVNA PLAČA'!E130,"")</f>
        <v>0</v>
      </c>
      <c r="S136" s="183"/>
      <c r="T136" s="33"/>
      <c r="U136" s="33"/>
      <c r="V136" s="33"/>
      <c r="W136" s="33"/>
      <c r="X136" s="33"/>
      <c r="Y136" s="33"/>
      <c r="Z136" s="33"/>
      <c r="AB136" s="243">
        <f>ROW()</f>
        <v>136</v>
      </c>
      <c r="AC136" s="118">
        <f t="shared" ca="1" si="22"/>
        <v>0</v>
      </c>
      <c r="AD136" s="118">
        <f t="shared" ca="1" si="23"/>
        <v>0</v>
      </c>
      <c r="AE136" s="119" t="str">
        <f t="shared" ca="1" si="29"/>
        <v>-</v>
      </c>
      <c r="AF136" s="118" t="str">
        <f t="shared" ca="1" si="30"/>
        <v>-</v>
      </c>
      <c r="AG136" s="119" t="str">
        <f t="shared" ca="1" si="31"/>
        <v>-</v>
      </c>
      <c r="AH136" s="118" t="str">
        <f t="shared" ca="1" si="32"/>
        <v>-</v>
      </c>
      <c r="AI136" s="118">
        <f t="shared" ca="1" si="33"/>
        <v>0</v>
      </c>
      <c r="AJ136" s="120">
        <f t="shared" ca="1" si="34"/>
        <v>0</v>
      </c>
      <c r="AK136" s="118">
        <f t="shared" ca="1" si="24"/>
        <v>0</v>
      </c>
      <c r="AL136" s="118">
        <f t="shared" ca="1" si="25"/>
        <v>0</v>
      </c>
    </row>
    <row r="137" spans="1:38" ht="30" customHeight="1" x14ac:dyDescent="0.25">
      <c r="A137" s="53">
        <f>'OSNOVNA PLAČA'!A131</f>
        <v>122</v>
      </c>
      <c r="B137" s="333" t="str">
        <f t="shared" ca="1" si="21"/>
        <v>A122</v>
      </c>
      <c r="C137" s="333"/>
      <c r="D137" s="54" t="str">
        <f>+IF(LEN('OSNOVNA PLAČA'!C131)&gt;0,'OSNOVNA PLAČA'!C131,"")</f>
        <v/>
      </c>
      <c r="E137" s="55" t="str">
        <f>+IF(LEN('OSNOVNA PLAČA'!D131)&gt;0,'OSNOVNA PLAČA'!D131,"")</f>
        <v/>
      </c>
      <c r="F137" s="164">
        <f ca="1">IF(LEN(B137)&gt;0,'OBRAČUNANA OSNOVNA PLAČA'!E131,"")</f>
        <v>0</v>
      </c>
      <c r="G137" s="57"/>
      <c r="H137" s="57"/>
      <c r="I137" s="57"/>
      <c r="J137" s="57"/>
      <c r="K137" s="57"/>
      <c r="L137" s="178">
        <f t="shared" si="26"/>
        <v>0</v>
      </c>
      <c r="M137" s="179">
        <f t="shared" ca="1" si="35"/>
        <v>0</v>
      </c>
      <c r="N137" s="179">
        <f t="shared" ca="1" si="36"/>
        <v>0</v>
      </c>
      <c r="O137" s="180">
        <f t="shared" ca="1" si="27"/>
        <v>0</v>
      </c>
      <c r="P137" s="181">
        <f t="shared" ca="1" si="37"/>
        <v>0</v>
      </c>
      <c r="Q137" s="182">
        <f t="shared" ca="1" si="28"/>
        <v>0</v>
      </c>
      <c r="R137" s="182">
        <f ca="1">IF(LEN(B137)&gt;0,2*'OSNOVNA PLAČA'!E131,"")</f>
        <v>0</v>
      </c>
      <c r="S137" s="183"/>
      <c r="T137" s="33"/>
      <c r="U137" s="33"/>
      <c r="V137" s="33"/>
      <c r="W137" s="33"/>
      <c r="X137" s="33"/>
      <c r="Y137" s="33"/>
      <c r="Z137" s="33"/>
      <c r="AB137" s="243">
        <f>ROW()</f>
        <v>137</v>
      </c>
      <c r="AC137" s="118">
        <f t="shared" ca="1" si="22"/>
        <v>0</v>
      </c>
      <c r="AD137" s="118">
        <f t="shared" ca="1" si="23"/>
        <v>0</v>
      </c>
      <c r="AE137" s="119" t="str">
        <f t="shared" ca="1" si="29"/>
        <v>-</v>
      </c>
      <c r="AF137" s="118" t="str">
        <f t="shared" ca="1" si="30"/>
        <v>-</v>
      </c>
      <c r="AG137" s="119" t="str">
        <f t="shared" ca="1" si="31"/>
        <v>-</v>
      </c>
      <c r="AH137" s="118" t="str">
        <f t="shared" ca="1" si="32"/>
        <v>-</v>
      </c>
      <c r="AI137" s="118">
        <f t="shared" ca="1" si="33"/>
        <v>0</v>
      </c>
      <c r="AJ137" s="120">
        <f t="shared" ca="1" si="34"/>
        <v>0</v>
      </c>
      <c r="AK137" s="118">
        <f t="shared" ca="1" si="24"/>
        <v>0</v>
      </c>
      <c r="AL137" s="118">
        <f t="shared" ca="1" si="25"/>
        <v>0</v>
      </c>
    </row>
    <row r="138" spans="1:38" ht="30" customHeight="1" x14ac:dyDescent="0.25">
      <c r="A138" s="53">
        <f>'OSNOVNA PLAČA'!A132</f>
        <v>123</v>
      </c>
      <c r="B138" s="333" t="str">
        <f t="shared" ca="1" si="21"/>
        <v>A123</v>
      </c>
      <c r="C138" s="333"/>
      <c r="D138" s="54" t="str">
        <f>+IF(LEN('OSNOVNA PLAČA'!C132)&gt;0,'OSNOVNA PLAČA'!C132,"")</f>
        <v/>
      </c>
      <c r="E138" s="55" t="str">
        <f>+IF(LEN('OSNOVNA PLAČA'!D132)&gt;0,'OSNOVNA PLAČA'!D132,"")</f>
        <v/>
      </c>
      <c r="F138" s="164">
        <f ca="1">IF(LEN(B138)&gt;0,'OBRAČUNANA OSNOVNA PLAČA'!E132,"")</f>
        <v>0</v>
      </c>
      <c r="G138" s="57"/>
      <c r="H138" s="57"/>
      <c r="I138" s="57"/>
      <c r="J138" s="57"/>
      <c r="K138" s="57"/>
      <c r="L138" s="178">
        <f t="shared" si="26"/>
        <v>0</v>
      </c>
      <c r="M138" s="179">
        <f t="shared" ca="1" si="35"/>
        <v>0</v>
      </c>
      <c r="N138" s="179">
        <f t="shared" ca="1" si="36"/>
        <v>0</v>
      </c>
      <c r="O138" s="180">
        <f t="shared" ca="1" si="27"/>
        <v>0</v>
      </c>
      <c r="P138" s="181">
        <f t="shared" ca="1" si="37"/>
        <v>0</v>
      </c>
      <c r="Q138" s="182">
        <f t="shared" ca="1" si="28"/>
        <v>0</v>
      </c>
      <c r="R138" s="182">
        <f ca="1">IF(LEN(B138)&gt;0,2*'OSNOVNA PLAČA'!E132,"")</f>
        <v>0</v>
      </c>
      <c r="S138" s="183"/>
      <c r="T138" s="33"/>
      <c r="U138" s="33"/>
      <c r="V138" s="33"/>
      <c r="W138" s="33"/>
      <c r="X138" s="33"/>
      <c r="Y138" s="33"/>
      <c r="Z138" s="33"/>
      <c r="AB138" s="243">
        <f>ROW()</f>
        <v>138</v>
      </c>
      <c r="AC138" s="118">
        <f t="shared" ca="1" si="22"/>
        <v>0</v>
      </c>
      <c r="AD138" s="118">
        <f t="shared" ca="1" si="23"/>
        <v>0</v>
      </c>
      <c r="AE138" s="119" t="str">
        <f t="shared" ca="1" si="29"/>
        <v>-</v>
      </c>
      <c r="AF138" s="118" t="str">
        <f t="shared" ca="1" si="30"/>
        <v>-</v>
      </c>
      <c r="AG138" s="119" t="str">
        <f t="shared" ca="1" si="31"/>
        <v>-</v>
      </c>
      <c r="AH138" s="118" t="str">
        <f t="shared" ca="1" si="32"/>
        <v>-</v>
      </c>
      <c r="AI138" s="118">
        <f t="shared" ca="1" si="33"/>
        <v>0</v>
      </c>
      <c r="AJ138" s="120">
        <f t="shared" ca="1" si="34"/>
        <v>0</v>
      </c>
      <c r="AK138" s="118">
        <f t="shared" ca="1" si="24"/>
        <v>0</v>
      </c>
      <c r="AL138" s="118">
        <f t="shared" ca="1" si="25"/>
        <v>0</v>
      </c>
    </row>
    <row r="139" spans="1:38" ht="30" customHeight="1" x14ac:dyDescent="0.25">
      <c r="A139" s="53">
        <f>'OSNOVNA PLAČA'!A133</f>
        <v>124</v>
      </c>
      <c r="B139" s="333" t="str">
        <f t="shared" ca="1" si="21"/>
        <v>A124</v>
      </c>
      <c r="C139" s="333"/>
      <c r="D139" s="54" t="str">
        <f>+IF(LEN('OSNOVNA PLAČA'!C133)&gt;0,'OSNOVNA PLAČA'!C133,"")</f>
        <v/>
      </c>
      <c r="E139" s="55" t="str">
        <f>+IF(LEN('OSNOVNA PLAČA'!D133)&gt;0,'OSNOVNA PLAČA'!D133,"")</f>
        <v/>
      </c>
      <c r="F139" s="164">
        <f ca="1">IF(LEN(B139)&gt;0,'OBRAČUNANA OSNOVNA PLAČA'!E133,"")</f>
        <v>0</v>
      </c>
      <c r="G139" s="57"/>
      <c r="H139" s="57"/>
      <c r="I139" s="57"/>
      <c r="J139" s="57"/>
      <c r="K139" s="57"/>
      <c r="L139" s="178">
        <f t="shared" si="26"/>
        <v>0</v>
      </c>
      <c r="M139" s="179">
        <f t="shared" ca="1" si="35"/>
        <v>0</v>
      </c>
      <c r="N139" s="179">
        <f t="shared" ca="1" si="36"/>
        <v>0</v>
      </c>
      <c r="O139" s="180">
        <f t="shared" ca="1" si="27"/>
        <v>0</v>
      </c>
      <c r="P139" s="181">
        <f t="shared" ca="1" si="37"/>
        <v>0</v>
      </c>
      <c r="Q139" s="182">
        <f t="shared" ca="1" si="28"/>
        <v>0</v>
      </c>
      <c r="R139" s="182">
        <f ca="1">IF(LEN(B139)&gt;0,2*'OSNOVNA PLAČA'!E133,"")</f>
        <v>0</v>
      </c>
      <c r="S139" s="183"/>
      <c r="T139" s="33"/>
      <c r="U139" s="33"/>
      <c r="V139" s="33"/>
      <c r="W139" s="33"/>
      <c r="X139" s="33"/>
      <c r="Y139" s="33"/>
      <c r="Z139" s="33"/>
      <c r="AB139" s="243">
        <f>ROW()</f>
        <v>139</v>
      </c>
      <c r="AC139" s="118">
        <f t="shared" ca="1" si="22"/>
        <v>0</v>
      </c>
      <c r="AD139" s="118">
        <f t="shared" ca="1" si="23"/>
        <v>0</v>
      </c>
      <c r="AE139" s="119" t="str">
        <f t="shared" ca="1" si="29"/>
        <v>-</v>
      </c>
      <c r="AF139" s="118" t="str">
        <f t="shared" ca="1" si="30"/>
        <v>-</v>
      </c>
      <c r="AG139" s="119" t="str">
        <f t="shared" ca="1" si="31"/>
        <v>-</v>
      </c>
      <c r="AH139" s="118" t="str">
        <f t="shared" ca="1" si="32"/>
        <v>-</v>
      </c>
      <c r="AI139" s="118">
        <f t="shared" ca="1" si="33"/>
        <v>0</v>
      </c>
      <c r="AJ139" s="120">
        <f t="shared" ca="1" si="34"/>
        <v>0</v>
      </c>
      <c r="AK139" s="118">
        <f t="shared" ca="1" si="24"/>
        <v>0</v>
      </c>
      <c r="AL139" s="118">
        <f t="shared" ca="1" si="25"/>
        <v>0</v>
      </c>
    </row>
    <row r="140" spans="1:38" ht="30" customHeight="1" x14ac:dyDescent="0.25">
      <c r="A140" s="53">
        <f>'OSNOVNA PLAČA'!A134</f>
        <v>125</v>
      </c>
      <c r="B140" s="333" t="str">
        <f t="shared" ca="1" si="21"/>
        <v>A125</v>
      </c>
      <c r="C140" s="333"/>
      <c r="D140" s="54" t="str">
        <f>+IF(LEN('OSNOVNA PLAČA'!C134)&gt;0,'OSNOVNA PLAČA'!C134,"")</f>
        <v/>
      </c>
      <c r="E140" s="55" t="str">
        <f>+IF(LEN('OSNOVNA PLAČA'!D134)&gt;0,'OSNOVNA PLAČA'!D134,"")</f>
        <v/>
      </c>
      <c r="F140" s="164">
        <f ca="1">IF(LEN(B140)&gt;0,'OBRAČUNANA OSNOVNA PLAČA'!E134,"")</f>
        <v>0</v>
      </c>
      <c r="G140" s="57"/>
      <c r="H140" s="57"/>
      <c r="I140" s="57"/>
      <c r="J140" s="57"/>
      <c r="K140" s="57"/>
      <c r="L140" s="178">
        <f t="shared" si="26"/>
        <v>0</v>
      </c>
      <c r="M140" s="179">
        <f t="shared" ca="1" si="35"/>
        <v>0</v>
      </c>
      <c r="N140" s="179">
        <f t="shared" ca="1" si="36"/>
        <v>0</v>
      </c>
      <c r="O140" s="180">
        <f t="shared" ca="1" si="27"/>
        <v>0</v>
      </c>
      <c r="P140" s="181">
        <f t="shared" ca="1" si="37"/>
        <v>0</v>
      </c>
      <c r="Q140" s="182">
        <f t="shared" ca="1" si="28"/>
        <v>0</v>
      </c>
      <c r="R140" s="182">
        <f ca="1">IF(LEN(B140)&gt;0,2*'OSNOVNA PLAČA'!E134,"")</f>
        <v>0</v>
      </c>
      <c r="S140" s="183"/>
      <c r="T140" s="33"/>
      <c r="U140" s="33"/>
      <c r="V140" s="33"/>
      <c r="W140" s="33"/>
      <c r="X140" s="33"/>
      <c r="Y140" s="33"/>
      <c r="Z140" s="33"/>
      <c r="AB140" s="243">
        <f>ROW()</f>
        <v>140</v>
      </c>
      <c r="AC140" s="118">
        <f t="shared" ca="1" si="22"/>
        <v>0</v>
      </c>
      <c r="AD140" s="118">
        <f t="shared" ca="1" si="23"/>
        <v>0</v>
      </c>
      <c r="AE140" s="119" t="str">
        <f t="shared" ca="1" si="29"/>
        <v>-</v>
      </c>
      <c r="AF140" s="118" t="str">
        <f t="shared" ca="1" si="30"/>
        <v>-</v>
      </c>
      <c r="AG140" s="119" t="str">
        <f t="shared" ca="1" si="31"/>
        <v>-</v>
      </c>
      <c r="AH140" s="118" t="str">
        <f t="shared" ca="1" si="32"/>
        <v>-</v>
      </c>
      <c r="AI140" s="118">
        <f t="shared" ca="1" si="33"/>
        <v>0</v>
      </c>
      <c r="AJ140" s="120">
        <f t="shared" ca="1" si="34"/>
        <v>0</v>
      </c>
      <c r="AK140" s="118">
        <f t="shared" ca="1" si="24"/>
        <v>0</v>
      </c>
      <c r="AL140" s="118">
        <f t="shared" ca="1" si="25"/>
        <v>0</v>
      </c>
    </row>
    <row r="141" spans="1:38" ht="30" customHeight="1" x14ac:dyDescent="0.25">
      <c r="A141" s="53">
        <f>'OSNOVNA PLAČA'!A135</f>
        <v>126</v>
      </c>
      <c r="B141" s="333" t="str">
        <f t="shared" ca="1" si="21"/>
        <v>A126</v>
      </c>
      <c r="C141" s="333"/>
      <c r="D141" s="54" t="str">
        <f>+IF(LEN('OSNOVNA PLAČA'!C135)&gt;0,'OSNOVNA PLAČA'!C135,"")</f>
        <v/>
      </c>
      <c r="E141" s="55" t="str">
        <f>+IF(LEN('OSNOVNA PLAČA'!D135)&gt;0,'OSNOVNA PLAČA'!D135,"")</f>
        <v/>
      </c>
      <c r="F141" s="164">
        <f ca="1">IF(LEN(B141)&gt;0,'OBRAČUNANA OSNOVNA PLAČA'!E135,"")</f>
        <v>0</v>
      </c>
      <c r="G141" s="57"/>
      <c r="H141" s="57"/>
      <c r="I141" s="57"/>
      <c r="J141" s="57"/>
      <c r="K141" s="57"/>
      <c r="L141" s="178">
        <f t="shared" si="26"/>
        <v>0</v>
      </c>
      <c r="M141" s="179">
        <f t="shared" ca="1" si="35"/>
        <v>0</v>
      </c>
      <c r="N141" s="179">
        <f t="shared" ca="1" si="36"/>
        <v>0</v>
      </c>
      <c r="O141" s="180">
        <f t="shared" ca="1" si="27"/>
        <v>0</v>
      </c>
      <c r="P141" s="181">
        <f t="shared" ca="1" si="37"/>
        <v>0</v>
      </c>
      <c r="Q141" s="182">
        <f t="shared" ca="1" si="28"/>
        <v>0</v>
      </c>
      <c r="R141" s="182">
        <f ca="1">IF(LEN(B141)&gt;0,2*'OSNOVNA PLAČA'!E135,"")</f>
        <v>0</v>
      </c>
      <c r="S141" s="183"/>
      <c r="T141" s="33"/>
      <c r="U141" s="33"/>
      <c r="V141" s="33"/>
      <c r="W141" s="33"/>
      <c r="X141" s="33"/>
      <c r="Y141" s="33"/>
      <c r="Z141" s="33"/>
      <c r="AB141" s="243">
        <f>ROW()</f>
        <v>141</v>
      </c>
      <c r="AC141" s="118">
        <f t="shared" ca="1" si="22"/>
        <v>0</v>
      </c>
      <c r="AD141" s="118">
        <f t="shared" ca="1" si="23"/>
        <v>0</v>
      </c>
      <c r="AE141" s="119" t="str">
        <f t="shared" ca="1" si="29"/>
        <v>-</v>
      </c>
      <c r="AF141" s="118" t="str">
        <f t="shared" ca="1" si="30"/>
        <v>-</v>
      </c>
      <c r="AG141" s="119" t="str">
        <f t="shared" ca="1" si="31"/>
        <v>-</v>
      </c>
      <c r="AH141" s="118" t="str">
        <f t="shared" ca="1" si="32"/>
        <v>-</v>
      </c>
      <c r="AI141" s="118">
        <f t="shared" ca="1" si="33"/>
        <v>0</v>
      </c>
      <c r="AJ141" s="120">
        <f t="shared" ca="1" si="34"/>
        <v>0</v>
      </c>
      <c r="AK141" s="118">
        <f t="shared" ca="1" si="24"/>
        <v>0</v>
      </c>
      <c r="AL141" s="118">
        <f t="shared" ca="1" si="25"/>
        <v>0</v>
      </c>
    </row>
    <row r="142" spans="1:38" ht="30" customHeight="1" x14ac:dyDescent="0.25">
      <c r="A142" s="53">
        <f>'OSNOVNA PLAČA'!A136</f>
        <v>127</v>
      </c>
      <c r="B142" s="333" t="str">
        <f t="shared" ca="1" si="21"/>
        <v>A127</v>
      </c>
      <c r="C142" s="333"/>
      <c r="D142" s="54" t="str">
        <f>+IF(LEN('OSNOVNA PLAČA'!C136)&gt;0,'OSNOVNA PLAČA'!C136,"")</f>
        <v/>
      </c>
      <c r="E142" s="55" t="str">
        <f>+IF(LEN('OSNOVNA PLAČA'!D136)&gt;0,'OSNOVNA PLAČA'!D136,"")</f>
        <v/>
      </c>
      <c r="F142" s="164">
        <f ca="1">IF(LEN(B142)&gt;0,'OBRAČUNANA OSNOVNA PLAČA'!E136,"")</f>
        <v>0</v>
      </c>
      <c r="G142" s="57"/>
      <c r="H142" s="57"/>
      <c r="I142" s="57"/>
      <c r="J142" s="57"/>
      <c r="K142" s="57"/>
      <c r="L142" s="178">
        <f t="shared" si="26"/>
        <v>0</v>
      </c>
      <c r="M142" s="179">
        <f t="shared" ca="1" si="35"/>
        <v>0</v>
      </c>
      <c r="N142" s="179">
        <f t="shared" ca="1" si="36"/>
        <v>0</v>
      </c>
      <c r="O142" s="180">
        <f t="shared" ca="1" si="27"/>
        <v>0</v>
      </c>
      <c r="P142" s="181">
        <f t="shared" ca="1" si="37"/>
        <v>0</v>
      </c>
      <c r="Q142" s="182">
        <f t="shared" ca="1" si="28"/>
        <v>0</v>
      </c>
      <c r="R142" s="182">
        <f ca="1">IF(LEN(B142)&gt;0,2*'OSNOVNA PLAČA'!E136,"")</f>
        <v>0</v>
      </c>
      <c r="S142" s="183"/>
      <c r="T142" s="33"/>
      <c r="U142" s="33"/>
      <c r="V142" s="33"/>
      <c r="W142" s="33"/>
      <c r="X142" s="33"/>
      <c r="Y142" s="33"/>
      <c r="Z142" s="33"/>
      <c r="AB142" s="243">
        <f>ROW()</f>
        <v>142</v>
      </c>
      <c r="AC142" s="118">
        <f t="shared" ca="1" si="22"/>
        <v>0</v>
      </c>
      <c r="AD142" s="118">
        <f t="shared" ca="1" si="23"/>
        <v>0</v>
      </c>
      <c r="AE142" s="119" t="str">
        <f t="shared" ca="1" si="29"/>
        <v>-</v>
      </c>
      <c r="AF142" s="118" t="str">
        <f t="shared" ca="1" si="30"/>
        <v>-</v>
      </c>
      <c r="AG142" s="119" t="str">
        <f t="shared" ca="1" si="31"/>
        <v>-</v>
      </c>
      <c r="AH142" s="118" t="str">
        <f t="shared" ca="1" si="32"/>
        <v>-</v>
      </c>
      <c r="AI142" s="118">
        <f t="shared" ca="1" si="33"/>
        <v>0</v>
      </c>
      <c r="AJ142" s="120">
        <f t="shared" ca="1" si="34"/>
        <v>0</v>
      </c>
      <c r="AK142" s="118">
        <f t="shared" ca="1" si="24"/>
        <v>0</v>
      </c>
      <c r="AL142" s="118">
        <f t="shared" ca="1" si="25"/>
        <v>0</v>
      </c>
    </row>
    <row r="143" spans="1:38" ht="30" customHeight="1" x14ac:dyDescent="0.25">
      <c r="A143" s="53">
        <f>'OSNOVNA PLAČA'!A137</f>
        <v>128</v>
      </c>
      <c r="B143" s="333" t="str">
        <f t="shared" ca="1" si="21"/>
        <v>A128</v>
      </c>
      <c r="C143" s="333"/>
      <c r="D143" s="54" t="str">
        <f>+IF(LEN('OSNOVNA PLAČA'!C137)&gt;0,'OSNOVNA PLAČA'!C137,"")</f>
        <v/>
      </c>
      <c r="E143" s="55" t="str">
        <f>+IF(LEN('OSNOVNA PLAČA'!D137)&gt;0,'OSNOVNA PLAČA'!D137,"")</f>
        <v/>
      </c>
      <c r="F143" s="164">
        <f ca="1">IF(LEN(B143)&gt;0,'OBRAČUNANA OSNOVNA PLAČA'!E137,"")</f>
        <v>0</v>
      </c>
      <c r="G143" s="57"/>
      <c r="H143" s="57"/>
      <c r="I143" s="57"/>
      <c r="J143" s="57"/>
      <c r="K143" s="57"/>
      <c r="L143" s="178">
        <f t="shared" si="26"/>
        <v>0</v>
      </c>
      <c r="M143" s="179">
        <f t="shared" ca="1" si="35"/>
        <v>0</v>
      </c>
      <c r="N143" s="179">
        <f t="shared" ca="1" si="36"/>
        <v>0</v>
      </c>
      <c r="O143" s="180">
        <f t="shared" ca="1" si="27"/>
        <v>0</v>
      </c>
      <c r="P143" s="181">
        <f t="shared" ca="1" si="37"/>
        <v>0</v>
      </c>
      <c r="Q143" s="182">
        <f t="shared" ca="1" si="28"/>
        <v>0</v>
      </c>
      <c r="R143" s="182">
        <f ca="1">IF(LEN(B143)&gt;0,2*'OSNOVNA PLAČA'!E137,"")</f>
        <v>0</v>
      </c>
      <c r="S143" s="183"/>
      <c r="T143" s="33"/>
      <c r="U143" s="33"/>
      <c r="V143" s="33"/>
      <c r="W143" s="33"/>
      <c r="X143" s="33"/>
      <c r="Y143" s="33"/>
      <c r="Z143" s="33"/>
      <c r="AB143" s="243">
        <f>ROW()</f>
        <v>143</v>
      </c>
      <c r="AC143" s="118">
        <f t="shared" ca="1" si="22"/>
        <v>0</v>
      </c>
      <c r="AD143" s="118">
        <f t="shared" ca="1" si="23"/>
        <v>0</v>
      </c>
      <c r="AE143" s="119" t="str">
        <f t="shared" ca="1" si="29"/>
        <v>-</v>
      </c>
      <c r="AF143" s="118" t="str">
        <f t="shared" ca="1" si="30"/>
        <v>-</v>
      </c>
      <c r="AG143" s="119" t="str">
        <f t="shared" ca="1" si="31"/>
        <v>-</v>
      </c>
      <c r="AH143" s="118" t="str">
        <f t="shared" ca="1" si="32"/>
        <v>-</v>
      </c>
      <c r="AI143" s="118">
        <f t="shared" ca="1" si="33"/>
        <v>0</v>
      </c>
      <c r="AJ143" s="120">
        <f t="shared" ca="1" si="34"/>
        <v>0</v>
      </c>
      <c r="AK143" s="118">
        <f t="shared" ca="1" si="24"/>
        <v>0</v>
      </c>
      <c r="AL143" s="118">
        <f t="shared" ca="1" si="25"/>
        <v>0</v>
      </c>
    </row>
    <row r="144" spans="1:38" ht="30" customHeight="1" x14ac:dyDescent="0.25">
      <c r="A144" s="53">
        <f>'OSNOVNA PLAČA'!A138</f>
        <v>129</v>
      </c>
      <c r="B144" s="333" t="str">
        <f t="shared" ca="1" si="21"/>
        <v>A129</v>
      </c>
      <c r="C144" s="333"/>
      <c r="D144" s="54" t="str">
        <f>+IF(LEN('OSNOVNA PLAČA'!C138)&gt;0,'OSNOVNA PLAČA'!C138,"")</f>
        <v/>
      </c>
      <c r="E144" s="55" t="str">
        <f>+IF(LEN('OSNOVNA PLAČA'!D138)&gt;0,'OSNOVNA PLAČA'!D138,"")</f>
        <v/>
      </c>
      <c r="F144" s="164">
        <f ca="1">IF(LEN(B144)&gt;0,'OBRAČUNANA OSNOVNA PLAČA'!E138,"")</f>
        <v>0</v>
      </c>
      <c r="G144" s="57"/>
      <c r="H144" s="57"/>
      <c r="I144" s="57"/>
      <c r="J144" s="57"/>
      <c r="K144" s="57"/>
      <c r="L144" s="178">
        <f t="shared" ref="L144:L207" si="38">+G144+H144+I144+J144+K144</f>
        <v>0</v>
      </c>
      <c r="M144" s="179">
        <f t="shared" ca="1" si="35"/>
        <v>0</v>
      </c>
      <c r="N144" s="179">
        <f t="shared" ca="1" si="36"/>
        <v>0</v>
      </c>
      <c r="O144" s="180">
        <f t="shared" ref="O144:O207" ca="1" si="39">IF(LEN(B144)&gt;0,M144*$P$267,"")</f>
        <v>0</v>
      </c>
      <c r="P144" s="181">
        <f t="shared" ca="1" si="37"/>
        <v>0</v>
      </c>
      <c r="Q144" s="182">
        <f t="shared" ref="Q144:Q207" ca="1" si="40">MIN(P144,R144)</f>
        <v>0</v>
      </c>
      <c r="R144" s="182">
        <f ca="1">IF(LEN(B144)&gt;0,2*'OSNOVNA PLAČA'!E138,"")</f>
        <v>0</v>
      </c>
      <c r="S144" s="183"/>
      <c r="T144" s="33"/>
      <c r="U144" s="33"/>
      <c r="V144" s="33"/>
      <c r="W144" s="33"/>
      <c r="X144" s="33"/>
      <c r="Y144" s="33"/>
      <c r="Z144" s="33"/>
      <c r="AB144" s="243">
        <f>ROW()</f>
        <v>144</v>
      </c>
      <c r="AC144" s="118">
        <f t="shared" ca="1" si="22"/>
        <v>0</v>
      </c>
      <c r="AD144" s="118">
        <f t="shared" ca="1" si="23"/>
        <v>0</v>
      </c>
      <c r="AE144" s="119" t="str">
        <f t="shared" ref="AE144:AE207" ca="1" si="41">IF(AC144&gt;=AD144,"-",$L144/(5*MAX($M$271:$M$272)))</f>
        <v>-</v>
      </c>
      <c r="AF144" s="118" t="str">
        <f t="shared" ref="AF144:AF207" ca="1" si="42">IF(AC144&gt;=AD144,"-",$L144/(5*MAX($M$271:$M$272))*AK144)</f>
        <v>-</v>
      </c>
      <c r="AG144" s="119" t="str">
        <f t="shared" ref="AG144:AG207" ca="1" si="43">IF(AE144="-","-",AE144*$AF$267)</f>
        <v>-</v>
      </c>
      <c r="AH144" s="118" t="str">
        <f t="shared" ref="AH144:AH207" ca="1" si="44">IF(AF144="-","-",AF144*$AF$267)</f>
        <v>-</v>
      </c>
      <c r="AI144" s="118">
        <f t="shared" ref="AI144:AI207" ca="1" si="45">IF(AG144="-",0,MIN(AH144,R144))</f>
        <v>0</v>
      </c>
      <c r="AJ144" s="120">
        <f t="shared" ref="AJ144:AJ207" ca="1" si="46">+AD144-AC144</f>
        <v>0</v>
      </c>
      <c r="AK144" s="118">
        <f t="shared" ca="1" si="24"/>
        <v>0</v>
      </c>
      <c r="AL144" s="118">
        <f t="shared" ca="1" si="25"/>
        <v>0</v>
      </c>
    </row>
    <row r="145" spans="1:38" ht="30" customHeight="1" x14ac:dyDescent="0.25">
      <c r="A145" s="53">
        <f>'OSNOVNA PLAČA'!A139</f>
        <v>130</v>
      </c>
      <c r="B145" s="333" t="str">
        <f t="shared" ca="1" si="21"/>
        <v>A130</v>
      </c>
      <c r="C145" s="333"/>
      <c r="D145" s="54" t="str">
        <f>+IF(LEN('OSNOVNA PLAČA'!C139)&gt;0,'OSNOVNA PLAČA'!C139,"")</f>
        <v/>
      </c>
      <c r="E145" s="55" t="str">
        <f>+IF(LEN('OSNOVNA PLAČA'!D139)&gt;0,'OSNOVNA PLAČA'!D139,"")</f>
        <v/>
      </c>
      <c r="F145" s="164">
        <f ca="1">IF(LEN(B145)&gt;0,'OBRAČUNANA OSNOVNA PLAČA'!E139,"")</f>
        <v>0</v>
      </c>
      <c r="G145" s="57"/>
      <c r="H145" s="57"/>
      <c r="I145" s="57"/>
      <c r="J145" s="57"/>
      <c r="K145" s="57"/>
      <c r="L145" s="178">
        <f t="shared" si="38"/>
        <v>0</v>
      </c>
      <c r="M145" s="179">
        <f t="shared" ref="M145:M208" ca="1" si="47">IF(LEN(B145)&gt;0,L145/5,"")</f>
        <v>0</v>
      </c>
      <c r="N145" s="179">
        <f t="shared" ref="N145:N208" ca="1" si="48">IF(LEN(B145)&gt;0,F145*M145,"")</f>
        <v>0</v>
      </c>
      <c r="O145" s="180">
        <f t="shared" ca="1" si="39"/>
        <v>0</v>
      </c>
      <c r="P145" s="181">
        <f t="shared" ref="P145:P208" ca="1" si="49">IF(LEN(B145)&gt;0,F145*O145,"")</f>
        <v>0</v>
      </c>
      <c r="Q145" s="182">
        <f t="shared" ca="1" si="40"/>
        <v>0</v>
      </c>
      <c r="R145" s="182">
        <f ca="1">IF(LEN(B145)&gt;0,2*'OSNOVNA PLAČA'!E139,"")</f>
        <v>0</v>
      </c>
      <c r="S145" s="183"/>
      <c r="T145" s="33"/>
      <c r="U145" s="33"/>
      <c r="V145" s="33"/>
      <c r="W145" s="33"/>
      <c r="X145" s="33"/>
      <c r="Y145" s="33"/>
      <c r="Z145" s="33"/>
      <c r="AB145" s="243">
        <f>ROW()</f>
        <v>145</v>
      </c>
      <c r="AC145" s="118">
        <f t="shared" ca="1" si="22"/>
        <v>0</v>
      </c>
      <c r="AD145" s="118">
        <f t="shared" ca="1" si="23"/>
        <v>0</v>
      </c>
      <c r="AE145" s="119" t="str">
        <f t="shared" ca="1" si="41"/>
        <v>-</v>
      </c>
      <c r="AF145" s="118" t="str">
        <f t="shared" ca="1" si="42"/>
        <v>-</v>
      </c>
      <c r="AG145" s="119" t="str">
        <f t="shared" ca="1" si="43"/>
        <v>-</v>
      </c>
      <c r="AH145" s="118" t="str">
        <f t="shared" ca="1" si="44"/>
        <v>-</v>
      </c>
      <c r="AI145" s="118">
        <f t="shared" ca="1" si="45"/>
        <v>0</v>
      </c>
      <c r="AJ145" s="120">
        <f t="shared" ca="1" si="46"/>
        <v>0</v>
      </c>
      <c r="AK145" s="118">
        <f t="shared" ca="1" si="24"/>
        <v>0</v>
      </c>
      <c r="AL145" s="118">
        <f t="shared" ca="1" si="25"/>
        <v>0</v>
      </c>
    </row>
    <row r="146" spans="1:38" ht="30" customHeight="1" x14ac:dyDescent="0.25">
      <c r="A146" s="53">
        <f>'OSNOVNA PLAČA'!A140</f>
        <v>131</v>
      </c>
      <c r="B146" s="333" t="str">
        <f t="shared" ca="1" si="21"/>
        <v>A131</v>
      </c>
      <c r="C146" s="333"/>
      <c r="D146" s="54" t="str">
        <f>+IF(LEN('OSNOVNA PLAČA'!C140)&gt;0,'OSNOVNA PLAČA'!C140,"")</f>
        <v/>
      </c>
      <c r="E146" s="55" t="str">
        <f>+IF(LEN('OSNOVNA PLAČA'!D140)&gt;0,'OSNOVNA PLAČA'!D140,"")</f>
        <v/>
      </c>
      <c r="F146" s="164">
        <f ca="1">IF(LEN(B146)&gt;0,'OBRAČUNANA OSNOVNA PLAČA'!E140,"")</f>
        <v>0</v>
      </c>
      <c r="G146" s="57"/>
      <c r="H146" s="57"/>
      <c r="I146" s="57"/>
      <c r="J146" s="57"/>
      <c r="K146" s="57"/>
      <c r="L146" s="178">
        <f t="shared" si="38"/>
        <v>0</v>
      </c>
      <c r="M146" s="179">
        <f t="shared" ca="1" si="47"/>
        <v>0</v>
      </c>
      <c r="N146" s="179">
        <f t="shared" ca="1" si="48"/>
        <v>0</v>
      </c>
      <c r="O146" s="180">
        <f t="shared" ca="1" si="39"/>
        <v>0</v>
      </c>
      <c r="P146" s="181">
        <f t="shared" ca="1" si="49"/>
        <v>0</v>
      </c>
      <c r="Q146" s="182">
        <f t="shared" ca="1" si="40"/>
        <v>0</v>
      </c>
      <c r="R146" s="182">
        <f ca="1">IF(LEN(B146)&gt;0,2*'OSNOVNA PLAČA'!E140,"")</f>
        <v>0</v>
      </c>
      <c r="S146" s="183"/>
      <c r="T146" s="33"/>
      <c r="U146" s="33"/>
      <c r="V146" s="33"/>
      <c r="W146" s="33"/>
      <c r="X146" s="33"/>
      <c r="Y146" s="33"/>
      <c r="Z146" s="33"/>
      <c r="AB146" s="243">
        <f>ROW()</f>
        <v>146</v>
      </c>
      <c r="AC146" s="118">
        <f t="shared" ca="1" si="22"/>
        <v>0</v>
      </c>
      <c r="AD146" s="118">
        <f t="shared" ca="1" si="23"/>
        <v>0</v>
      </c>
      <c r="AE146" s="119" t="str">
        <f t="shared" ca="1" si="41"/>
        <v>-</v>
      </c>
      <c r="AF146" s="118" t="str">
        <f t="shared" ca="1" si="42"/>
        <v>-</v>
      </c>
      <c r="AG146" s="119" t="str">
        <f t="shared" ca="1" si="43"/>
        <v>-</v>
      </c>
      <c r="AH146" s="118" t="str">
        <f t="shared" ca="1" si="44"/>
        <v>-</v>
      </c>
      <c r="AI146" s="118">
        <f t="shared" ca="1" si="45"/>
        <v>0</v>
      </c>
      <c r="AJ146" s="120">
        <f t="shared" ca="1" si="46"/>
        <v>0</v>
      </c>
      <c r="AK146" s="118">
        <f t="shared" ca="1" si="24"/>
        <v>0</v>
      </c>
      <c r="AL146" s="118">
        <f t="shared" ca="1" si="25"/>
        <v>0</v>
      </c>
    </row>
    <row r="147" spans="1:38" ht="30" customHeight="1" x14ac:dyDescent="0.25">
      <c r="A147" s="53">
        <f>'OSNOVNA PLAČA'!A141</f>
        <v>132</v>
      </c>
      <c r="B147" s="333" t="str">
        <f t="shared" ca="1" si="21"/>
        <v>A132</v>
      </c>
      <c r="C147" s="333"/>
      <c r="D147" s="54" t="str">
        <f>+IF(LEN('OSNOVNA PLAČA'!C141)&gt;0,'OSNOVNA PLAČA'!C141,"")</f>
        <v/>
      </c>
      <c r="E147" s="55" t="str">
        <f>+IF(LEN('OSNOVNA PLAČA'!D141)&gt;0,'OSNOVNA PLAČA'!D141,"")</f>
        <v/>
      </c>
      <c r="F147" s="164">
        <f ca="1">IF(LEN(B147)&gt;0,'OBRAČUNANA OSNOVNA PLAČA'!E141,"")</f>
        <v>0</v>
      </c>
      <c r="G147" s="57"/>
      <c r="H147" s="57"/>
      <c r="I147" s="57"/>
      <c r="J147" s="57"/>
      <c r="K147" s="57"/>
      <c r="L147" s="178">
        <f t="shared" si="38"/>
        <v>0</v>
      </c>
      <c r="M147" s="179">
        <f t="shared" ca="1" si="47"/>
        <v>0</v>
      </c>
      <c r="N147" s="179">
        <f t="shared" ca="1" si="48"/>
        <v>0</v>
      </c>
      <c r="O147" s="180">
        <f t="shared" ca="1" si="39"/>
        <v>0</v>
      </c>
      <c r="P147" s="181">
        <f t="shared" ca="1" si="49"/>
        <v>0</v>
      </c>
      <c r="Q147" s="182">
        <f t="shared" ca="1" si="40"/>
        <v>0</v>
      </c>
      <c r="R147" s="182">
        <f ca="1">IF(LEN(B147)&gt;0,2*'OSNOVNA PLAČA'!E141,"")</f>
        <v>0</v>
      </c>
      <c r="S147" s="183"/>
      <c r="T147" s="33"/>
      <c r="U147" s="33"/>
      <c r="V147" s="33"/>
      <c r="W147" s="33"/>
      <c r="X147" s="33"/>
      <c r="Y147" s="33"/>
      <c r="Z147" s="33"/>
      <c r="AB147" s="243">
        <f>ROW()</f>
        <v>147</v>
      </c>
      <c r="AC147" s="118">
        <f t="shared" ca="1" si="22"/>
        <v>0</v>
      </c>
      <c r="AD147" s="118">
        <f t="shared" ca="1" si="23"/>
        <v>0</v>
      </c>
      <c r="AE147" s="119" t="str">
        <f t="shared" ca="1" si="41"/>
        <v>-</v>
      </c>
      <c r="AF147" s="118" t="str">
        <f t="shared" ca="1" si="42"/>
        <v>-</v>
      </c>
      <c r="AG147" s="119" t="str">
        <f t="shared" ca="1" si="43"/>
        <v>-</v>
      </c>
      <c r="AH147" s="118" t="str">
        <f t="shared" ca="1" si="44"/>
        <v>-</v>
      </c>
      <c r="AI147" s="118">
        <f t="shared" ca="1" si="45"/>
        <v>0</v>
      </c>
      <c r="AJ147" s="120">
        <f t="shared" ca="1" si="46"/>
        <v>0</v>
      </c>
      <c r="AK147" s="118">
        <f t="shared" ca="1" si="24"/>
        <v>0</v>
      </c>
      <c r="AL147" s="118">
        <f t="shared" ca="1" si="25"/>
        <v>0</v>
      </c>
    </row>
    <row r="148" spans="1:38" ht="30" customHeight="1" x14ac:dyDescent="0.25">
      <c r="A148" s="53">
        <f>'OSNOVNA PLAČA'!A142</f>
        <v>133</v>
      </c>
      <c r="B148" s="333" t="str">
        <f t="shared" ca="1" si="21"/>
        <v>A133</v>
      </c>
      <c r="C148" s="333"/>
      <c r="D148" s="54" t="str">
        <f>+IF(LEN('OSNOVNA PLAČA'!C142)&gt;0,'OSNOVNA PLAČA'!C142,"")</f>
        <v/>
      </c>
      <c r="E148" s="55" t="str">
        <f>+IF(LEN('OSNOVNA PLAČA'!D142)&gt;0,'OSNOVNA PLAČA'!D142,"")</f>
        <v/>
      </c>
      <c r="F148" s="164">
        <f ca="1">IF(LEN(B148)&gt;0,'OBRAČUNANA OSNOVNA PLAČA'!E142,"")</f>
        <v>0</v>
      </c>
      <c r="G148" s="57"/>
      <c r="H148" s="57"/>
      <c r="I148" s="57"/>
      <c r="J148" s="57"/>
      <c r="K148" s="57"/>
      <c r="L148" s="178">
        <f t="shared" si="38"/>
        <v>0</v>
      </c>
      <c r="M148" s="179">
        <f t="shared" ca="1" si="47"/>
        <v>0</v>
      </c>
      <c r="N148" s="179">
        <f t="shared" ca="1" si="48"/>
        <v>0</v>
      </c>
      <c r="O148" s="180">
        <f t="shared" ca="1" si="39"/>
        <v>0</v>
      </c>
      <c r="P148" s="181">
        <f t="shared" ca="1" si="49"/>
        <v>0</v>
      </c>
      <c r="Q148" s="182">
        <f t="shared" ca="1" si="40"/>
        <v>0</v>
      </c>
      <c r="R148" s="182">
        <f ca="1">IF(LEN(B148)&gt;0,2*'OSNOVNA PLAČA'!E142,"")</f>
        <v>0</v>
      </c>
      <c r="S148" s="183"/>
      <c r="T148" s="33"/>
      <c r="U148" s="33"/>
      <c r="V148" s="33"/>
      <c r="W148" s="33"/>
      <c r="X148" s="33"/>
      <c r="Y148" s="33"/>
      <c r="Z148" s="33"/>
      <c r="AB148" s="243">
        <f>ROW()</f>
        <v>148</v>
      </c>
      <c r="AC148" s="118">
        <f t="shared" ca="1" si="22"/>
        <v>0</v>
      </c>
      <c r="AD148" s="118">
        <f t="shared" ca="1" si="23"/>
        <v>0</v>
      </c>
      <c r="AE148" s="119" t="str">
        <f t="shared" ca="1" si="41"/>
        <v>-</v>
      </c>
      <c r="AF148" s="118" t="str">
        <f t="shared" ca="1" si="42"/>
        <v>-</v>
      </c>
      <c r="AG148" s="119" t="str">
        <f t="shared" ca="1" si="43"/>
        <v>-</v>
      </c>
      <c r="AH148" s="118" t="str">
        <f t="shared" ca="1" si="44"/>
        <v>-</v>
      </c>
      <c r="AI148" s="118">
        <f t="shared" ca="1" si="45"/>
        <v>0</v>
      </c>
      <c r="AJ148" s="120">
        <f t="shared" ca="1" si="46"/>
        <v>0</v>
      </c>
      <c r="AK148" s="118">
        <f t="shared" ca="1" si="24"/>
        <v>0</v>
      </c>
      <c r="AL148" s="118">
        <f t="shared" ca="1" si="25"/>
        <v>0</v>
      </c>
    </row>
    <row r="149" spans="1:38" ht="30" customHeight="1" x14ac:dyDescent="0.25">
      <c r="A149" s="53">
        <f>'OSNOVNA PLAČA'!A143</f>
        <v>134</v>
      </c>
      <c r="B149" s="333" t="str">
        <f t="shared" ca="1" si="21"/>
        <v>A134</v>
      </c>
      <c r="C149" s="333"/>
      <c r="D149" s="54" t="str">
        <f>+IF(LEN('OSNOVNA PLAČA'!C143)&gt;0,'OSNOVNA PLAČA'!C143,"")</f>
        <v/>
      </c>
      <c r="E149" s="55" t="str">
        <f>+IF(LEN('OSNOVNA PLAČA'!D143)&gt;0,'OSNOVNA PLAČA'!D143,"")</f>
        <v/>
      </c>
      <c r="F149" s="164">
        <f ca="1">IF(LEN(B149)&gt;0,'OBRAČUNANA OSNOVNA PLAČA'!E143,"")</f>
        <v>0</v>
      </c>
      <c r="G149" s="57"/>
      <c r="H149" s="57"/>
      <c r="I149" s="57"/>
      <c r="J149" s="57"/>
      <c r="K149" s="57"/>
      <c r="L149" s="178">
        <f t="shared" si="38"/>
        <v>0</v>
      </c>
      <c r="M149" s="179">
        <f t="shared" ca="1" si="47"/>
        <v>0</v>
      </c>
      <c r="N149" s="179">
        <f t="shared" ca="1" si="48"/>
        <v>0</v>
      </c>
      <c r="O149" s="180">
        <f t="shared" ca="1" si="39"/>
        <v>0</v>
      </c>
      <c r="P149" s="181">
        <f t="shared" ca="1" si="49"/>
        <v>0</v>
      </c>
      <c r="Q149" s="182">
        <f t="shared" ca="1" si="40"/>
        <v>0</v>
      </c>
      <c r="R149" s="182">
        <f ca="1">IF(LEN(B149)&gt;0,2*'OSNOVNA PLAČA'!E143,"")</f>
        <v>0</v>
      </c>
      <c r="S149" s="183"/>
      <c r="T149" s="33"/>
      <c r="U149" s="33"/>
      <c r="V149" s="33"/>
      <c r="W149" s="33"/>
      <c r="X149" s="33"/>
      <c r="Y149" s="33"/>
      <c r="Z149" s="33"/>
      <c r="AB149" s="243">
        <f>ROW()</f>
        <v>149</v>
      </c>
      <c r="AC149" s="118">
        <f t="shared" ca="1" si="22"/>
        <v>0</v>
      </c>
      <c r="AD149" s="118">
        <f t="shared" ca="1" si="23"/>
        <v>0</v>
      </c>
      <c r="AE149" s="119" t="str">
        <f t="shared" ca="1" si="41"/>
        <v>-</v>
      </c>
      <c r="AF149" s="118" t="str">
        <f t="shared" ca="1" si="42"/>
        <v>-</v>
      </c>
      <c r="AG149" s="119" t="str">
        <f t="shared" ca="1" si="43"/>
        <v>-</v>
      </c>
      <c r="AH149" s="118" t="str">
        <f t="shared" ca="1" si="44"/>
        <v>-</v>
      </c>
      <c r="AI149" s="118">
        <f t="shared" ca="1" si="45"/>
        <v>0</v>
      </c>
      <c r="AJ149" s="120">
        <f t="shared" ca="1" si="46"/>
        <v>0</v>
      </c>
      <c r="AK149" s="118">
        <f t="shared" ca="1" si="24"/>
        <v>0</v>
      </c>
      <c r="AL149" s="118">
        <f t="shared" ca="1" si="25"/>
        <v>0</v>
      </c>
    </row>
    <row r="150" spans="1:38" ht="30" customHeight="1" x14ac:dyDescent="0.25">
      <c r="A150" s="53">
        <f>'OSNOVNA PLAČA'!A144</f>
        <v>135</v>
      </c>
      <c r="B150" s="333" t="str">
        <f t="shared" ca="1" si="21"/>
        <v>A135</v>
      </c>
      <c r="C150" s="333"/>
      <c r="D150" s="54" t="str">
        <f>+IF(LEN('OSNOVNA PLAČA'!C144)&gt;0,'OSNOVNA PLAČA'!C144,"")</f>
        <v/>
      </c>
      <c r="E150" s="55" t="str">
        <f>+IF(LEN('OSNOVNA PLAČA'!D144)&gt;0,'OSNOVNA PLAČA'!D144,"")</f>
        <v/>
      </c>
      <c r="F150" s="164">
        <f ca="1">IF(LEN(B150)&gt;0,'OBRAČUNANA OSNOVNA PLAČA'!E144,"")</f>
        <v>0</v>
      </c>
      <c r="G150" s="57"/>
      <c r="H150" s="57"/>
      <c r="I150" s="57"/>
      <c r="J150" s="57"/>
      <c r="K150" s="57"/>
      <c r="L150" s="178">
        <f t="shared" si="38"/>
        <v>0</v>
      </c>
      <c r="M150" s="179">
        <f t="shared" ca="1" si="47"/>
        <v>0</v>
      </c>
      <c r="N150" s="179">
        <f t="shared" ca="1" si="48"/>
        <v>0</v>
      </c>
      <c r="O150" s="180">
        <f t="shared" ca="1" si="39"/>
        <v>0</v>
      </c>
      <c r="P150" s="181">
        <f t="shared" ca="1" si="49"/>
        <v>0</v>
      </c>
      <c r="Q150" s="182">
        <f t="shared" ca="1" si="40"/>
        <v>0</v>
      </c>
      <c r="R150" s="182">
        <f ca="1">IF(LEN(B150)&gt;0,2*'OSNOVNA PLAČA'!E144,"")</f>
        <v>0</v>
      </c>
      <c r="S150" s="183"/>
      <c r="T150" s="33"/>
      <c r="U150" s="33"/>
      <c r="V150" s="33"/>
      <c r="W150" s="33"/>
      <c r="X150" s="33"/>
      <c r="Y150" s="33"/>
      <c r="Z150" s="33"/>
      <c r="AB150" s="243">
        <f>ROW()</f>
        <v>150</v>
      </c>
      <c r="AC150" s="118">
        <f t="shared" ca="1" si="22"/>
        <v>0</v>
      </c>
      <c r="AD150" s="118">
        <f t="shared" ca="1" si="23"/>
        <v>0</v>
      </c>
      <c r="AE150" s="119" t="str">
        <f t="shared" ca="1" si="41"/>
        <v>-</v>
      </c>
      <c r="AF150" s="118" t="str">
        <f t="shared" ca="1" si="42"/>
        <v>-</v>
      </c>
      <c r="AG150" s="119" t="str">
        <f t="shared" ca="1" si="43"/>
        <v>-</v>
      </c>
      <c r="AH150" s="118" t="str">
        <f t="shared" ca="1" si="44"/>
        <v>-</v>
      </c>
      <c r="AI150" s="118">
        <f t="shared" ca="1" si="45"/>
        <v>0</v>
      </c>
      <c r="AJ150" s="120">
        <f t="shared" ca="1" si="46"/>
        <v>0</v>
      </c>
      <c r="AK150" s="118">
        <f t="shared" ca="1" si="24"/>
        <v>0</v>
      </c>
      <c r="AL150" s="118">
        <f t="shared" ca="1" si="25"/>
        <v>0</v>
      </c>
    </row>
    <row r="151" spans="1:38" ht="30" customHeight="1" x14ac:dyDescent="0.25">
      <c r="A151" s="53">
        <f>'OSNOVNA PLAČA'!A145</f>
        <v>136</v>
      </c>
      <c r="B151" s="333" t="str">
        <f t="shared" ca="1" si="21"/>
        <v>A136</v>
      </c>
      <c r="C151" s="333"/>
      <c r="D151" s="54" t="str">
        <f>+IF(LEN('OSNOVNA PLAČA'!C145)&gt;0,'OSNOVNA PLAČA'!C145,"")</f>
        <v/>
      </c>
      <c r="E151" s="55" t="str">
        <f>+IF(LEN('OSNOVNA PLAČA'!D145)&gt;0,'OSNOVNA PLAČA'!D145,"")</f>
        <v/>
      </c>
      <c r="F151" s="164">
        <f ca="1">IF(LEN(B151)&gt;0,'OBRAČUNANA OSNOVNA PLAČA'!E145,"")</f>
        <v>0</v>
      </c>
      <c r="G151" s="57"/>
      <c r="H151" s="57"/>
      <c r="I151" s="57"/>
      <c r="J151" s="57"/>
      <c r="K151" s="57"/>
      <c r="L151" s="178">
        <f t="shared" si="38"/>
        <v>0</v>
      </c>
      <c r="M151" s="179">
        <f t="shared" ca="1" si="47"/>
        <v>0</v>
      </c>
      <c r="N151" s="179">
        <f t="shared" ca="1" si="48"/>
        <v>0</v>
      </c>
      <c r="O151" s="180">
        <f t="shared" ca="1" si="39"/>
        <v>0</v>
      </c>
      <c r="P151" s="181">
        <f t="shared" ca="1" si="49"/>
        <v>0</v>
      </c>
      <c r="Q151" s="182">
        <f t="shared" ca="1" si="40"/>
        <v>0</v>
      </c>
      <c r="R151" s="182">
        <f ca="1">IF(LEN(B151)&gt;0,2*'OSNOVNA PLAČA'!E145,"")</f>
        <v>0</v>
      </c>
      <c r="S151" s="183"/>
      <c r="T151" s="33"/>
      <c r="U151" s="33"/>
      <c r="V151" s="33"/>
      <c r="W151" s="33"/>
      <c r="X151" s="33"/>
      <c r="Y151" s="33"/>
      <c r="Z151" s="33"/>
      <c r="AB151" s="243">
        <f>ROW()</f>
        <v>151</v>
      </c>
      <c r="AC151" s="118">
        <f t="shared" ca="1" si="22"/>
        <v>0</v>
      </c>
      <c r="AD151" s="118">
        <f t="shared" ca="1" si="23"/>
        <v>0</v>
      </c>
      <c r="AE151" s="119" t="str">
        <f t="shared" ca="1" si="41"/>
        <v>-</v>
      </c>
      <c r="AF151" s="118" t="str">
        <f t="shared" ca="1" si="42"/>
        <v>-</v>
      </c>
      <c r="AG151" s="119" t="str">
        <f t="shared" ca="1" si="43"/>
        <v>-</v>
      </c>
      <c r="AH151" s="118" t="str">
        <f t="shared" ca="1" si="44"/>
        <v>-</v>
      </c>
      <c r="AI151" s="118">
        <f t="shared" ca="1" si="45"/>
        <v>0</v>
      </c>
      <c r="AJ151" s="120">
        <f t="shared" ca="1" si="46"/>
        <v>0</v>
      </c>
      <c r="AK151" s="118">
        <f t="shared" ca="1" si="24"/>
        <v>0</v>
      </c>
      <c r="AL151" s="118">
        <f t="shared" ca="1" si="25"/>
        <v>0</v>
      </c>
    </row>
    <row r="152" spans="1:38" ht="30" customHeight="1" x14ac:dyDescent="0.25">
      <c r="A152" s="53">
        <f>'OSNOVNA PLAČA'!A146</f>
        <v>137</v>
      </c>
      <c r="B152" s="333" t="str">
        <f t="shared" ca="1" si="21"/>
        <v>A137</v>
      </c>
      <c r="C152" s="333"/>
      <c r="D152" s="54" t="str">
        <f>+IF(LEN('OSNOVNA PLAČA'!C146)&gt;0,'OSNOVNA PLAČA'!C146,"")</f>
        <v/>
      </c>
      <c r="E152" s="55" t="str">
        <f>+IF(LEN('OSNOVNA PLAČA'!D146)&gt;0,'OSNOVNA PLAČA'!D146,"")</f>
        <v/>
      </c>
      <c r="F152" s="164">
        <f ca="1">IF(LEN(B152)&gt;0,'OBRAČUNANA OSNOVNA PLAČA'!E146,"")</f>
        <v>0</v>
      </c>
      <c r="G152" s="57"/>
      <c r="H152" s="57"/>
      <c r="I152" s="57"/>
      <c r="J152" s="57"/>
      <c r="K152" s="57"/>
      <c r="L152" s="178">
        <f t="shared" si="38"/>
        <v>0</v>
      </c>
      <c r="M152" s="179">
        <f t="shared" ca="1" si="47"/>
        <v>0</v>
      </c>
      <c r="N152" s="179">
        <f t="shared" ca="1" si="48"/>
        <v>0</v>
      </c>
      <c r="O152" s="180">
        <f t="shared" ca="1" si="39"/>
        <v>0</v>
      </c>
      <c r="P152" s="181">
        <f t="shared" ca="1" si="49"/>
        <v>0</v>
      </c>
      <c r="Q152" s="182">
        <f t="shared" ca="1" si="40"/>
        <v>0</v>
      </c>
      <c r="R152" s="182">
        <f ca="1">IF(LEN(B152)&gt;0,2*'OSNOVNA PLAČA'!E146,"")</f>
        <v>0</v>
      </c>
      <c r="S152" s="183"/>
      <c r="T152" s="33"/>
      <c r="U152" s="33"/>
      <c r="V152" s="33"/>
      <c r="W152" s="33"/>
      <c r="X152" s="33"/>
      <c r="Y152" s="33"/>
      <c r="Z152" s="33"/>
      <c r="AB152" s="243">
        <f>ROW()</f>
        <v>152</v>
      </c>
      <c r="AC152" s="118">
        <f t="shared" ca="1" si="22"/>
        <v>0</v>
      </c>
      <c r="AD152" s="118">
        <f t="shared" ca="1" si="23"/>
        <v>0</v>
      </c>
      <c r="AE152" s="119" t="str">
        <f t="shared" ca="1" si="41"/>
        <v>-</v>
      </c>
      <c r="AF152" s="118" t="str">
        <f t="shared" ca="1" si="42"/>
        <v>-</v>
      </c>
      <c r="AG152" s="119" t="str">
        <f t="shared" ca="1" si="43"/>
        <v>-</v>
      </c>
      <c r="AH152" s="118" t="str">
        <f t="shared" ca="1" si="44"/>
        <v>-</v>
      </c>
      <c r="AI152" s="118">
        <f t="shared" ca="1" si="45"/>
        <v>0</v>
      </c>
      <c r="AJ152" s="120">
        <f t="shared" ca="1" si="46"/>
        <v>0</v>
      </c>
      <c r="AK152" s="118">
        <f t="shared" ca="1" si="24"/>
        <v>0</v>
      </c>
      <c r="AL152" s="118">
        <f t="shared" ca="1" si="25"/>
        <v>0</v>
      </c>
    </row>
    <row r="153" spans="1:38" ht="30" customHeight="1" x14ac:dyDescent="0.25">
      <c r="A153" s="53">
        <f>'OSNOVNA PLAČA'!A147</f>
        <v>138</v>
      </c>
      <c r="B153" s="333" t="str">
        <f t="shared" ca="1" si="21"/>
        <v>A138</v>
      </c>
      <c r="C153" s="333"/>
      <c r="D153" s="54" t="str">
        <f>+IF(LEN('OSNOVNA PLAČA'!C147)&gt;0,'OSNOVNA PLAČA'!C147,"")</f>
        <v/>
      </c>
      <c r="E153" s="55" t="str">
        <f>+IF(LEN('OSNOVNA PLAČA'!D147)&gt;0,'OSNOVNA PLAČA'!D147,"")</f>
        <v/>
      </c>
      <c r="F153" s="164">
        <f ca="1">IF(LEN(B153)&gt;0,'OBRAČUNANA OSNOVNA PLAČA'!E147,"")</f>
        <v>0</v>
      </c>
      <c r="G153" s="57"/>
      <c r="H153" s="57"/>
      <c r="I153" s="57"/>
      <c r="J153" s="57"/>
      <c r="K153" s="57"/>
      <c r="L153" s="178">
        <f t="shared" si="38"/>
        <v>0</v>
      </c>
      <c r="M153" s="179">
        <f t="shared" ca="1" si="47"/>
        <v>0</v>
      </c>
      <c r="N153" s="179">
        <f t="shared" ca="1" si="48"/>
        <v>0</v>
      </c>
      <c r="O153" s="180">
        <f t="shared" ca="1" si="39"/>
        <v>0</v>
      </c>
      <c r="P153" s="181">
        <f t="shared" ca="1" si="49"/>
        <v>0</v>
      </c>
      <c r="Q153" s="182">
        <f t="shared" ca="1" si="40"/>
        <v>0</v>
      </c>
      <c r="R153" s="182">
        <f ca="1">IF(LEN(B153)&gt;0,2*'OSNOVNA PLAČA'!E147,"")</f>
        <v>0</v>
      </c>
      <c r="S153" s="183"/>
      <c r="T153" s="33"/>
      <c r="U153" s="33"/>
      <c r="V153" s="33"/>
      <c r="W153" s="33"/>
      <c r="X153" s="33"/>
      <c r="Y153" s="33"/>
      <c r="Z153" s="33"/>
      <c r="AB153" s="243">
        <f>ROW()</f>
        <v>153</v>
      </c>
      <c r="AC153" s="118">
        <f t="shared" ca="1" si="22"/>
        <v>0</v>
      </c>
      <c r="AD153" s="118">
        <f t="shared" ca="1" si="23"/>
        <v>0</v>
      </c>
      <c r="AE153" s="119" t="str">
        <f t="shared" ca="1" si="41"/>
        <v>-</v>
      </c>
      <c r="AF153" s="118" t="str">
        <f t="shared" ca="1" si="42"/>
        <v>-</v>
      </c>
      <c r="AG153" s="119" t="str">
        <f t="shared" ca="1" si="43"/>
        <v>-</v>
      </c>
      <c r="AH153" s="118" t="str">
        <f t="shared" ca="1" si="44"/>
        <v>-</v>
      </c>
      <c r="AI153" s="118">
        <f t="shared" ca="1" si="45"/>
        <v>0</v>
      </c>
      <c r="AJ153" s="120">
        <f t="shared" ca="1" si="46"/>
        <v>0</v>
      </c>
      <c r="AK153" s="118">
        <f t="shared" ca="1" si="24"/>
        <v>0</v>
      </c>
      <c r="AL153" s="118">
        <f t="shared" ca="1" si="25"/>
        <v>0</v>
      </c>
    </row>
    <row r="154" spans="1:38" ht="30" customHeight="1" x14ac:dyDescent="0.25">
      <c r="A154" s="53">
        <f>'OSNOVNA PLAČA'!A148</f>
        <v>139</v>
      </c>
      <c r="B154" s="333" t="str">
        <f t="shared" ca="1" si="21"/>
        <v>A139</v>
      </c>
      <c r="C154" s="333"/>
      <c r="D154" s="54" t="str">
        <f>+IF(LEN('OSNOVNA PLAČA'!C148)&gt;0,'OSNOVNA PLAČA'!C148,"")</f>
        <v/>
      </c>
      <c r="E154" s="55" t="str">
        <f>+IF(LEN('OSNOVNA PLAČA'!D148)&gt;0,'OSNOVNA PLAČA'!D148,"")</f>
        <v/>
      </c>
      <c r="F154" s="164">
        <f ca="1">IF(LEN(B154)&gt;0,'OBRAČUNANA OSNOVNA PLAČA'!E148,"")</f>
        <v>0</v>
      </c>
      <c r="G154" s="57"/>
      <c r="H154" s="57"/>
      <c r="I154" s="57"/>
      <c r="J154" s="57"/>
      <c r="K154" s="57"/>
      <c r="L154" s="178">
        <f t="shared" si="38"/>
        <v>0</v>
      </c>
      <c r="M154" s="179">
        <f t="shared" ca="1" si="47"/>
        <v>0</v>
      </c>
      <c r="N154" s="179">
        <f t="shared" ca="1" si="48"/>
        <v>0</v>
      </c>
      <c r="O154" s="180">
        <f t="shared" ca="1" si="39"/>
        <v>0</v>
      </c>
      <c r="P154" s="181">
        <f t="shared" ca="1" si="49"/>
        <v>0</v>
      </c>
      <c r="Q154" s="182">
        <f t="shared" ca="1" si="40"/>
        <v>0</v>
      </c>
      <c r="R154" s="182">
        <f ca="1">IF(LEN(B154)&gt;0,2*'OSNOVNA PLAČA'!E148,"")</f>
        <v>0</v>
      </c>
      <c r="S154" s="183"/>
      <c r="T154" s="33"/>
      <c r="U154" s="33"/>
      <c r="V154" s="33"/>
      <c r="W154" s="33"/>
      <c r="X154" s="33"/>
      <c r="Y154" s="33"/>
      <c r="Z154" s="33"/>
      <c r="AB154" s="243">
        <f>ROW()</f>
        <v>154</v>
      </c>
      <c r="AC154" s="118">
        <f t="shared" ca="1" si="22"/>
        <v>0</v>
      </c>
      <c r="AD154" s="118">
        <f t="shared" ca="1" si="23"/>
        <v>0</v>
      </c>
      <c r="AE154" s="119" t="str">
        <f t="shared" ca="1" si="41"/>
        <v>-</v>
      </c>
      <c r="AF154" s="118" t="str">
        <f t="shared" ca="1" si="42"/>
        <v>-</v>
      </c>
      <c r="AG154" s="119" t="str">
        <f t="shared" ca="1" si="43"/>
        <v>-</v>
      </c>
      <c r="AH154" s="118" t="str">
        <f t="shared" ca="1" si="44"/>
        <v>-</v>
      </c>
      <c r="AI154" s="118">
        <f t="shared" ca="1" si="45"/>
        <v>0</v>
      </c>
      <c r="AJ154" s="120">
        <f t="shared" ca="1" si="46"/>
        <v>0</v>
      </c>
      <c r="AK154" s="118">
        <f t="shared" ca="1" si="24"/>
        <v>0</v>
      </c>
      <c r="AL154" s="118">
        <f t="shared" ca="1" si="25"/>
        <v>0</v>
      </c>
    </row>
    <row r="155" spans="1:38" ht="30" customHeight="1" x14ac:dyDescent="0.25">
      <c r="A155" s="53">
        <f>'OSNOVNA PLAČA'!A149</f>
        <v>140</v>
      </c>
      <c r="B155" s="333" t="str">
        <f t="shared" ca="1" si="21"/>
        <v>A140</v>
      </c>
      <c r="C155" s="333"/>
      <c r="D155" s="54" t="str">
        <f>+IF(LEN('OSNOVNA PLAČA'!C149)&gt;0,'OSNOVNA PLAČA'!C149,"")</f>
        <v/>
      </c>
      <c r="E155" s="55" t="str">
        <f>+IF(LEN('OSNOVNA PLAČA'!D149)&gt;0,'OSNOVNA PLAČA'!D149,"")</f>
        <v/>
      </c>
      <c r="F155" s="164">
        <f ca="1">IF(LEN(B155)&gt;0,'OBRAČUNANA OSNOVNA PLAČA'!E149,"")</f>
        <v>0</v>
      </c>
      <c r="G155" s="57"/>
      <c r="H155" s="57"/>
      <c r="I155" s="57"/>
      <c r="J155" s="57"/>
      <c r="K155" s="57"/>
      <c r="L155" s="178">
        <f t="shared" si="38"/>
        <v>0</v>
      </c>
      <c r="M155" s="179">
        <f t="shared" ca="1" si="47"/>
        <v>0</v>
      </c>
      <c r="N155" s="179">
        <f t="shared" ca="1" si="48"/>
        <v>0</v>
      </c>
      <c r="O155" s="180">
        <f t="shared" ca="1" si="39"/>
        <v>0</v>
      </c>
      <c r="P155" s="181">
        <f t="shared" ca="1" si="49"/>
        <v>0</v>
      </c>
      <c r="Q155" s="182">
        <f t="shared" ca="1" si="40"/>
        <v>0</v>
      </c>
      <c r="R155" s="182">
        <f ca="1">IF(LEN(B155)&gt;0,2*'OSNOVNA PLAČA'!E149,"")</f>
        <v>0</v>
      </c>
      <c r="S155" s="183"/>
      <c r="T155" s="33"/>
      <c r="U155" s="33"/>
      <c r="V155" s="33"/>
      <c r="W155" s="33"/>
      <c r="X155" s="33"/>
      <c r="Y155" s="33"/>
      <c r="Z155" s="33"/>
      <c r="AB155" s="243">
        <f>ROW()</f>
        <v>155</v>
      </c>
      <c r="AC155" s="118">
        <f t="shared" ca="1" si="22"/>
        <v>0</v>
      </c>
      <c r="AD155" s="118">
        <f t="shared" ca="1" si="23"/>
        <v>0</v>
      </c>
      <c r="AE155" s="119" t="str">
        <f t="shared" ca="1" si="41"/>
        <v>-</v>
      </c>
      <c r="AF155" s="118" t="str">
        <f t="shared" ca="1" si="42"/>
        <v>-</v>
      </c>
      <c r="AG155" s="119" t="str">
        <f t="shared" ca="1" si="43"/>
        <v>-</v>
      </c>
      <c r="AH155" s="118" t="str">
        <f t="shared" ca="1" si="44"/>
        <v>-</v>
      </c>
      <c r="AI155" s="118">
        <f t="shared" ca="1" si="45"/>
        <v>0</v>
      </c>
      <c r="AJ155" s="120">
        <f t="shared" ca="1" si="46"/>
        <v>0</v>
      </c>
      <c r="AK155" s="118">
        <f t="shared" ca="1" si="24"/>
        <v>0</v>
      </c>
      <c r="AL155" s="118">
        <f t="shared" ca="1" si="25"/>
        <v>0</v>
      </c>
    </row>
    <row r="156" spans="1:38" ht="30" customHeight="1" x14ac:dyDescent="0.25">
      <c r="A156" s="53">
        <f>'OSNOVNA PLAČA'!A150</f>
        <v>141</v>
      </c>
      <c r="B156" s="333" t="str">
        <f t="shared" ca="1" si="21"/>
        <v>A141</v>
      </c>
      <c r="C156" s="333"/>
      <c r="D156" s="54" t="str">
        <f>+IF(LEN('OSNOVNA PLAČA'!C150)&gt;0,'OSNOVNA PLAČA'!C150,"")</f>
        <v/>
      </c>
      <c r="E156" s="55" t="str">
        <f>+IF(LEN('OSNOVNA PLAČA'!D150)&gt;0,'OSNOVNA PLAČA'!D150,"")</f>
        <v/>
      </c>
      <c r="F156" s="164">
        <f ca="1">IF(LEN(B156)&gt;0,'OBRAČUNANA OSNOVNA PLAČA'!E150,"")</f>
        <v>0</v>
      </c>
      <c r="G156" s="57"/>
      <c r="H156" s="57"/>
      <c r="I156" s="57"/>
      <c r="J156" s="57"/>
      <c r="K156" s="57"/>
      <c r="L156" s="178">
        <f t="shared" si="38"/>
        <v>0</v>
      </c>
      <c r="M156" s="179">
        <f t="shared" ca="1" si="47"/>
        <v>0</v>
      </c>
      <c r="N156" s="179">
        <f t="shared" ca="1" si="48"/>
        <v>0</v>
      </c>
      <c r="O156" s="180">
        <f t="shared" ca="1" si="39"/>
        <v>0</v>
      </c>
      <c r="P156" s="181">
        <f t="shared" ca="1" si="49"/>
        <v>0</v>
      </c>
      <c r="Q156" s="182">
        <f t="shared" ca="1" si="40"/>
        <v>0</v>
      </c>
      <c r="R156" s="182">
        <f ca="1">IF(LEN(B156)&gt;0,2*'OSNOVNA PLAČA'!E150,"")</f>
        <v>0</v>
      </c>
      <c r="S156" s="183"/>
      <c r="T156" s="33"/>
      <c r="U156" s="33"/>
      <c r="V156" s="33"/>
      <c r="W156" s="33"/>
      <c r="X156" s="33"/>
      <c r="Y156" s="33"/>
      <c r="Z156" s="33"/>
      <c r="AB156" s="243">
        <f>ROW()</f>
        <v>156</v>
      </c>
      <c r="AC156" s="118">
        <f t="shared" ca="1" si="22"/>
        <v>0</v>
      </c>
      <c r="AD156" s="118">
        <f t="shared" ca="1" si="23"/>
        <v>0</v>
      </c>
      <c r="AE156" s="119" t="str">
        <f t="shared" ca="1" si="41"/>
        <v>-</v>
      </c>
      <c r="AF156" s="118" t="str">
        <f t="shared" ca="1" si="42"/>
        <v>-</v>
      </c>
      <c r="AG156" s="119" t="str">
        <f t="shared" ca="1" si="43"/>
        <v>-</v>
      </c>
      <c r="AH156" s="118" t="str">
        <f t="shared" ca="1" si="44"/>
        <v>-</v>
      </c>
      <c r="AI156" s="118">
        <f t="shared" ca="1" si="45"/>
        <v>0</v>
      </c>
      <c r="AJ156" s="120">
        <f t="shared" ca="1" si="46"/>
        <v>0</v>
      </c>
      <c r="AK156" s="118">
        <f t="shared" ca="1" si="24"/>
        <v>0</v>
      </c>
      <c r="AL156" s="118">
        <f t="shared" ca="1" si="25"/>
        <v>0</v>
      </c>
    </row>
    <row r="157" spans="1:38" ht="30" customHeight="1" x14ac:dyDescent="0.25">
      <c r="A157" s="53">
        <f>'OSNOVNA PLAČA'!A151</f>
        <v>142</v>
      </c>
      <c r="B157" s="333" t="str">
        <f t="shared" ca="1" si="21"/>
        <v>A142</v>
      </c>
      <c r="C157" s="333"/>
      <c r="D157" s="54" t="str">
        <f>+IF(LEN('OSNOVNA PLAČA'!C151)&gt;0,'OSNOVNA PLAČA'!C151,"")</f>
        <v/>
      </c>
      <c r="E157" s="55" t="str">
        <f>+IF(LEN('OSNOVNA PLAČA'!D151)&gt;0,'OSNOVNA PLAČA'!D151,"")</f>
        <v/>
      </c>
      <c r="F157" s="164">
        <f ca="1">IF(LEN(B157)&gt;0,'OBRAČUNANA OSNOVNA PLAČA'!E151,"")</f>
        <v>0</v>
      </c>
      <c r="G157" s="57"/>
      <c r="H157" s="57"/>
      <c r="I157" s="57"/>
      <c r="J157" s="57"/>
      <c r="K157" s="57"/>
      <c r="L157" s="178">
        <f t="shared" si="38"/>
        <v>0</v>
      </c>
      <c r="M157" s="179">
        <f t="shared" ca="1" si="47"/>
        <v>0</v>
      </c>
      <c r="N157" s="179">
        <f t="shared" ca="1" si="48"/>
        <v>0</v>
      </c>
      <c r="O157" s="180">
        <f t="shared" ca="1" si="39"/>
        <v>0</v>
      </c>
      <c r="P157" s="181">
        <f t="shared" ca="1" si="49"/>
        <v>0</v>
      </c>
      <c r="Q157" s="182">
        <f t="shared" ca="1" si="40"/>
        <v>0</v>
      </c>
      <c r="R157" s="182">
        <f ca="1">IF(LEN(B157)&gt;0,2*'OSNOVNA PLAČA'!E151,"")</f>
        <v>0</v>
      </c>
      <c r="S157" s="183"/>
      <c r="T157" s="33"/>
      <c r="U157" s="33"/>
      <c r="V157" s="33"/>
      <c r="W157" s="33"/>
      <c r="X157" s="33"/>
      <c r="Y157" s="33"/>
      <c r="Z157" s="33"/>
      <c r="AB157" s="243">
        <f>ROW()</f>
        <v>157</v>
      </c>
      <c r="AC157" s="118">
        <f t="shared" ca="1" si="22"/>
        <v>0</v>
      </c>
      <c r="AD157" s="118">
        <f t="shared" ca="1" si="23"/>
        <v>0</v>
      </c>
      <c r="AE157" s="119" t="str">
        <f t="shared" ca="1" si="41"/>
        <v>-</v>
      </c>
      <c r="AF157" s="118" t="str">
        <f t="shared" ca="1" si="42"/>
        <v>-</v>
      </c>
      <c r="AG157" s="119" t="str">
        <f t="shared" ca="1" si="43"/>
        <v>-</v>
      </c>
      <c r="AH157" s="118" t="str">
        <f t="shared" ca="1" si="44"/>
        <v>-</v>
      </c>
      <c r="AI157" s="118">
        <f t="shared" ca="1" si="45"/>
        <v>0</v>
      </c>
      <c r="AJ157" s="120">
        <f t="shared" ca="1" si="46"/>
        <v>0</v>
      </c>
      <c r="AK157" s="118">
        <f t="shared" ca="1" si="24"/>
        <v>0</v>
      </c>
      <c r="AL157" s="118">
        <f t="shared" ca="1" si="25"/>
        <v>0</v>
      </c>
    </row>
    <row r="158" spans="1:38" ht="30" customHeight="1" x14ac:dyDescent="0.25">
      <c r="A158" s="53">
        <f>'OSNOVNA PLAČA'!A152</f>
        <v>143</v>
      </c>
      <c r="B158" s="333" t="str">
        <f t="shared" ca="1" si="21"/>
        <v>A143</v>
      </c>
      <c r="C158" s="333"/>
      <c r="D158" s="54" t="str">
        <f>+IF(LEN('OSNOVNA PLAČA'!C152)&gt;0,'OSNOVNA PLAČA'!C152,"")</f>
        <v/>
      </c>
      <c r="E158" s="55" t="str">
        <f>+IF(LEN('OSNOVNA PLAČA'!D152)&gt;0,'OSNOVNA PLAČA'!D152,"")</f>
        <v/>
      </c>
      <c r="F158" s="164">
        <f ca="1">IF(LEN(B158)&gt;0,'OBRAČUNANA OSNOVNA PLAČA'!E152,"")</f>
        <v>0</v>
      </c>
      <c r="G158" s="57"/>
      <c r="H158" s="57"/>
      <c r="I158" s="57"/>
      <c r="J158" s="57"/>
      <c r="K158" s="57"/>
      <c r="L158" s="178">
        <f t="shared" si="38"/>
        <v>0</v>
      </c>
      <c r="M158" s="179">
        <f t="shared" ca="1" si="47"/>
        <v>0</v>
      </c>
      <c r="N158" s="179">
        <f t="shared" ca="1" si="48"/>
        <v>0</v>
      </c>
      <c r="O158" s="180">
        <f t="shared" ca="1" si="39"/>
        <v>0</v>
      </c>
      <c r="P158" s="181">
        <f t="shared" ca="1" si="49"/>
        <v>0</v>
      </c>
      <c r="Q158" s="182">
        <f t="shared" ca="1" si="40"/>
        <v>0</v>
      </c>
      <c r="R158" s="182">
        <f ca="1">IF(LEN(B158)&gt;0,2*'OSNOVNA PLAČA'!E152,"")</f>
        <v>0</v>
      </c>
      <c r="S158" s="183"/>
      <c r="T158" s="33"/>
      <c r="U158" s="33"/>
      <c r="V158" s="33"/>
      <c r="W158" s="33"/>
      <c r="X158" s="33"/>
      <c r="Y158" s="33"/>
      <c r="Z158" s="33"/>
      <c r="AB158" s="243">
        <f>ROW()</f>
        <v>158</v>
      </c>
      <c r="AC158" s="118">
        <f t="shared" ca="1" si="22"/>
        <v>0</v>
      </c>
      <c r="AD158" s="118">
        <f t="shared" ca="1" si="23"/>
        <v>0</v>
      </c>
      <c r="AE158" s="119" t="str">
        <f t="shared" ca="1" si="41"/>
        <v>-</v>
      </c>
      <c r="AF158" s="118" t="str">
        <f t="shared" ca="1" si="42"/>
        <v>-</v>
      </c>
      <c r="AG158" s="119" t="str">
        <f t="shared" ca="1" si="43"/>
        <v>-</v>
      </c>
      <c r="AH158" s="118" t="str">
        <f t="shared" ca="1" si="44"/>
        <v>-</v>
      </c>
      <c r="AI158" s="118">
        <f t="shared" ca="1" si="45"/>
        <v>0</v>
      </c>
      <c r="AJ158" s="120">
        <f t="shared" ca="1" si="46"/>
        <v>0</v>
      </c>
      <c r="AK158" s="118">
        <f t="shared" ca="1" si="24"/>
        <v>0</v>
      </c>
      <c r="AL158" s="118">
        <f t="shared" ca="1" si="25"/>
        <v>0</v>
      </c>
    </row>
    <row r="159" spans="1:38" ht="30" customHeight="1" x14ac:dyDescent="0.25">
      <c r="A159" s="53">
        <f>'OSNOVNA PLAČA'!A153</f>
        <v>144</v>
      </c>
      <c r="B159" s="333" t="str">
        <f t="shared" ca="1" si="21"/>
        <v>A144</v>
      </c>
      <c r="C159" s="333"/>
      <c r="D159" s="54" t="str">
        <f>+IF(LEN('OSNOVNA PLAČA'!C153)&gt;0,'OSNOVNA PLAČA'!C153,"")</f>
        <v/>
      </c>
      <c r="E159" s="55" t="str">
        <f>+IF(LEN('OSNOVNA PLAČA'!D153)&gt;0,'OSNOVNA PLAČA'!D153,"")</f>
        <v/>
      </c>
      <c r="F159" s="164">
        <f ca="1">IF(LEN(B159)&gt;0,'OBRAČUNANA OSNOVNA PLAČA'!E153,"")</f>
        <v>0</v>
      </c>
      <c r="G159" s="57"/>
      <c r="H159" s="57"/>
      <c r="I159" s="57"/>
      <c r="J159" s="57"/>
      <c r="K159" s="57"/>
      <c r="L159" s="178">
        <f t="shared" si="38"/>
        <v>0</v>
      </c>
      <c r="M159" s="179">
        <f t="shared" ca="1" si="47"/>
        <v>0</v>
      </c>
      <c r="N159" s="179">
        <f t="shared" ca="1" si="48"/>
        <v>0</v>
      </c>
      <c r="O159" s="180">
        <f t="shared" ca="1" si="39"/>
        <v>0</v>
      </c>
      <c r="P159" s="181">
        <f t="shared" ca="1" si="49"/>
        <v>0</v>
      </c>
      <c r="Q159" s="182">
        <f t="shared" ca="1" si="40"/>
        <v>0</v>
      </c>
      <c r="R159" s="182">
        <f ca="1">IF(LEN(B159)&gt;0,2*'OSNOVNA PLAČA'!E153,"")</f>
        <v>0</v>
      </c>
      <c r="S159" s="183"/>
      <c r="T159" s="33"/>
      <c r="U159" s="33"/>
      <c r="V159" s="33"/>
      <c r="W159" s="33"/>
      <c r="X159" s="33"/>
      <c r="Y159" s="33"/>
      <c r="Z159" s="33"/>
      <c r="AB159" s="243">
        <f>ROW()</f>
        <v>159</v>
      </c>
      <c r="AC159" s="118">
        <f t="shared" ca="1" si="22"/>
        <v>0</v>
      </c>
      <c r="AD159" s="118">
        <f t="shared" ca="1" si="23"/>
        <v>0</v>
      </c>
      <c r="AE159" s="119" t="str">
        <f t="shared" ca="1" si="41"/>
        <v>-</v>
      </c>
      <c r="AF159" s="118" t="str">
        <f t="shared" ca="1" si="42"/>
        <v>-</v>
      </c>
      <c r="AG159" s="119" t="str">
        <f t="shared" ca="1" si="43"/>
        <v>-</v>
      </c>
      <c r="AH159" s="118" t="str">
        <f t="shared" ca="1" si="44"/>
        <v>-</v>
      </c>
      <c r="AI159" s="118">
        <f t="shared" ca="1" si="45"/>
        <v>0</v>
      </c>
      <c r="AJ159" s="120">
        <f t="shared" ca="1" si="46"/>
        <v>0</v>
      </c>
      <c r="AK159" s="118">
        <f t="shared" ca="1" si="24"/>
        <v>0</v>
      </c>
      <c r="AL159" s="118">
        <f t="shared" ca="1" si="25"/>
        <v>0</v>
      </c>
    </row>
    <row r="160" spans="1:38" ht="30" customHeight="1" x14ac:dyDescent="0.25">
      <c r="A160" s="53">
        <f>'OSNOVNA PLAČA'!A154</f>
        <v>145</v>
      </c>
      <c r="B160" s="333" t="str">
        <f t="shared" ca="1" si="21"/>
        <v>A145</v>
      </c>
      <c r="C160" s="333"/>
      <c r="D160" s="54" t="str">
        <f>+IF(LEN('OSNOVNA PLAČA'!C154)&gt;0,'OSNOVNA PLAČA'!C154,"")</f>
        <v/>
      </c>
      <c r="E160" s="55" t="str">
        <f>+IF(LEN('OSNOVNA PLAČA'!D154)&gt;0,'OSNOVNA PLAČA'!D154,"")</f>
        <v/>
      </c>
      <c r="F160" s="164">
        <f ca="1">IF(LEN(B160)&gt;0,'OBRAČUNANA OSNOVNA PLAČA'!E154,"")</f>
        <v>0</v>
      </c>
      <c r="G160" s="57"/>
      <c r="H160" s="57"/>
      <c r="I160" s="57"/>
      <c r="J160" s="57"/>
      <c r="K160" s="57"/>
      <c r="L160" s="178">
        <f t="shared" si="38"/>
        <v>0</v>
      </c>
      <c r="M160" s="179">
        <f t="shared" ca="1" si="47"/>
        <v>0</v>
      </c>
      <c r="N160" s="179">
        <f t="shared" ca="1" si="48"/>
        <v>0</v>
      </c>
      <c r="O160" s="180">
        <f t="shared" ca="1" si="39"/>
        <v>0</v>
      </c>
      <c r="P160" s="181">
        <f t="shared" ca="1" si="49"/>
        <v>0</v>
      </c>
      <c r="Q160" s="182">
        <f t="shared" ca="1" si="40"/>
        <v>0</v>
      </c>
      <c r="R160" s="182">
        <f ca="1">IF(LEN(B160)&gt;0,2*'OSNOVNA PLAČA'!E154,"")</f>
        <v>0</v>
      </c>
      <c r="S160" s="183"/>
      <c r="T160" s="33"/>
      <c r="U160" s="33"/>
      <c r="V160" s="33"/>
      <c r="W160" s="33"/>
      <c r="X160" s="33"/>
      <c r="Y160" s="33"/>
      <c r="Z160" s="33"/>
      <c r="AB160" s="243">
        <f>ROW()</f>
        <v>160</v>
      </c>
      <c r="AC160" s="118">
        <f t="shared" ca="1" si="22"/>
        <v>0</v>
      </c>
      <c r="AD160" s="118">
        <f t="shared" ca="1" si="23"/>
        <v>0</v>
      </c>
      <c r="AE160" s="119" t="str">
        <f t="shared" ca="1" si="41"/>
        <v>-</v>
      </c>
      <c r="AF160" s="118" t="str">
        <f t="shared" ca="1" si="42"/>
        <v>-</v>
      </c>
      <c r="AG160" s="119" t="str">
        <f t="shared" ca="1" si="43"/>
        <v>-</v>
      </c>
      <c r="AH160" s="118" t="str">
        <f t="shared" ca="1" si="44"/>
        <v>-</v>
      </c>
      <c r="AI160" s="118">
        <f t="shared" ca="1" si="45"/>
        <v>0</v>
      </c>
      <c r="AJ160" s="120">
        <f t="shared" ca="1" si="46"/>
        <v>0</v>
      </c>
      <c r="AK160" s="118">
        <f t="shared" ca="1" si="24"/>
        <v>0</v>
      </c>
      <c r="AL160" s="118">
        <f t="shared" ca="1" si="25"/>
        <v>0</v>
      </c>
    </row>
    <row r="161" spans="1:38" ht="30" customHeight="1" x14ac:dyDescent="0.25">
      <c r="A161" s="53">
        <f>'OSNOVNA PLAČA'!A155</f>
        <v>146</v>
      </c>
      <c r="B161" s="333" t="str">
        <f t="shared" ca="1" si="21"/>
        <v>A146</v>
      </c>
      <c r="C161" s="333"/>
      <c r="D161" s="54" t="str">
        <f>+IF(LEN('OSNOVNA PLAČA'!C155)&gt;0,'OSNOVNA PLAČA'!C155,"")</f>
        <v/>
      </c>
      <c r="E161" s="55" t="str">
        <f>+IF(LEN('OSNOVNA PLAČA'!D155)&gt;0,'OSNOVNA PLAČA'!D155,"")</f>
        <v/>
      </c>
      <c r="F161" s="164">
        <f ca="1">IF(LEN(B161)&gt;0,'OBRAČUNANA OSNOVNA PLAČA'!E155,"")</f>
        <v>0</v>
      </c>
      <c r="G161" s="57"/>
      <c r="H161" s="57"/>
      <c r="I161" s="57"/>
      <c r="J161" s="57"/>
      <c r="K161" s="57"/>
      <c r="L161" s="178">
        <f t="shared" si="38"/>
        <v>0</v>
      </c>
      <c r="M161" s="179">
        <f t="shared" ca="1" si="47"/>
        <v>0</v>
      </c>
      <c r="N161" s="179">
        <f t="shared" ca="1" si="48"/>
        <v>0</v>
      </c>
      <c r="O161" s="180">
        <f t="shared" ca="1" si="39"/>
        <v>0</v>
      </c>
      <c r="P161" s="181">
        <f t="shared" ca="1" si="49"/>
        <v>0</v>
      </c>
      <c r="Q161" s="182">
        <f t="shared" ca="1" si="40"/>
        <v>0</v>
      </c>
      <c r="R161" s="182">
        <f ca="1">IF(LEN(B161)&gt;0,2*'OSNOVNA PLAČA'!E155,"")</f>
        <v>0</v>
      </c>
      <c r="S161" s="183"/>
      <c r="T161" s="33"/>
      <c r="U161" s="33"/>
      <c r="V161" s="33"/>
      <c r="W161" s="33"/>
      <c r="X161" s="33"/>
      <c r="Y161" s="33"/>
      <c r="Z161" s="33"/>
      <c r="AB161" s="243">
        <f>ROW()</f>
        <v>161</v>
      </c>
      <c r="AC161" s="118">
        <f t="shared" ca="1" si="22"/>
        <v>0</v>
      </c>
      <c r="AD161" s="118">
        <f t="shared" ca="1" si="23"/>
        <v>0</v>
      </c>
      <c r="AE161" s="119" t="str">
        <f t="shared" ca="1" si="41"/>
        <v>-</v>
      </c>
      <c r="AF161" s="118" t="str">
        <f t="shared" ca="1" si="42"/>
        <v>-</v>
      </c>
      <c r="AG161" s="119" t="str">
        <f t="shared" ca="1" si="43"/>
        <v>-</v>
      </c>
      <c r="AH161" s="118" t="str">
        <f t="shared" ca="1" si="44"/>
        <v>-</v>
      </c>
      <c r="AI161" s="118">
        <f t="shared" ca="1" si="45"/>
        <v>0</v>
      </c>
      <c r="AJ161" s="120">
        <f t="shared" ca="1" si="46"/>
        <v>0</v>
      </c>
      <c r="AK161" s="118">
        <f t="shared" ca="1" si="24"/>
        <v>0</v>
      </c>
      <c r="AL161" s="118">
        <f t="shared" ca="1" si="25"/>
        <v>0</v>
      </c>
    </row>
    <row r="162" spans="1:38" ht="30" customHeight="1" x14ac:dyDescent="0.25">
      <c r="A162" s="53">
        <f>'OSNOVNA PLAČA'!A156</f>
        <v>147</v>
      </c>
      <c r="B162" s="333" t="str">
        <f t="shared" ca="1" si="21"/>
        <v>A147</v>
      </c>
      <c r="C162" s="333"/>
      <c r="D162" s="54" t="str">
        <f>+IF(LEN('OSNOVNA PLAČA'!C156)&gt;0,'OSNOVNA PLAČA'!C156,"")</f>
        <v/>
      </c>
      <c r="E162" s="55" t="str">
        <f>+IF(LEN('OSNOVNA PLAČA'!D156)&gt;0,'OSNOVNA PLAČA'!D156,"")</f>
        <v/>
      </c>
      <c r="F162" s="164">
        <f ca="1">IF(LEN(B162)&gt;0,'OBRAČUNANA OSNOVNA PLAČA'!E156,"")</f>
        <v>0</v>
      </c>
      <c r="G162" s="57"/>
      <c r="H162" s="57"/>
      <c r="I162" s="57"/>
      <c r="J162" s="57"/>
      <c r="K162" s="57"/>
      <c r="L162" s="178">
        <f t="shared" si="38"/>
        <v>0</v>
      </c>
      <c r="M162" s="179">
        <f t="shared" ca="1" si="47"/>
        <v>0</v>
      </c>
      <c r="N162" s="179">
        <f t="shared" ca="1" si="48"/>
        <v>0</v>
      </c>
      <c r="O162" s="180">
        <f t="shared" ca="1" si="39"/>
        <v>0</v>
      </c>
      <c r="P162" s="181">
        <f t="shared" ca="1" si="49"/>
        <v>0</v>
      </c>
      <c r="Q162" s="182">
        <f t="shared" ca="1" si="40"/>
        <v>0</v>
      </c>
      <c r="R162" s="182">
        <f ca="1">IF(LEN(B162)&gt;0,2*'OSNOVNA PLAČA'!E156,"")</f>
        <v>0</v>
      </c>
      <c r="S162" s="183"/>
      <c r="T162" s="33"/>
      <c r="U162" s="33"/>
      <c r="V162" s="33"/>
      <c r="W162" s="33"/>
      <c r="X162" s="33"/>
      <c r="Y162" s="33"/>
      <c r="Z162" s="33"/>
      <c r="AB162" s="243">
        <f>ROW()</f>
        <v>162</v>
      </c>
      <c r="AC162" s="118">
        <f t="shared" ca="1" si="22"/>
        <v>0</v>
      </c>
      <c r="AD162" s="118">
        <f t="shared" ca="1" si="23"/>
        <v>0</v>
      </c>
      <c r="AE162" s="119" t="str">
        <f t="shared" ca="1" si="41"/>
        <v>-</v>
      </c>
      <c r="AF162" s="118" t="str">
        <f t="shared" ca="1" si="42"/>
        <v>-</v>
      </c>
      <c r="AG162" s="119" t="str">
        <f t="shared" ca="1" si="43"/>
        <v>-</v>
      </c>
      <c r="AH162" s="118" t="str">
        <f t="shared" ca="1" si="44"/>
        <v>-</v>
      </c>
      <c r="AI162" s="118">
        <f t="shared" ca="1" si="45"/>
        <v>0</v>
      </c>
      <c r="AJ162" s="120">
        <f t="shared" ca="1" si="46"/>
        <v>0</v>
      </c>
      <c r="AK162" s="118">
        <f t="shared" ca="1" si="24"/>
        <v>0</v>
      </c>
      <c r="AL162" s="118">
        <f t="shared" ca="1" si="25"/>
        <v>0</v>
      </c>
    </row>
    <row r="163" spans="1:38" ht="30" customHeight="1" x14ac:dyDescent="0.25">
      <c r="A163" s="53">
        <f>'OSNOVNA PLAČA'!A157</f>
        <v>148</v>
      </c>
      <c r="B163" s="333" t="str">
        <f t="shared" ca="1" si="21"/>
        <v>A148</v>
      </c>
      <c r="C163" s="333"/>
      <c r="D163" s="54" t="str">
        <f>+IF(LEN('OSNOVNA PLAČA'!C157)&gt;0,'OSNOVNA PLAČA'!C157,"")</f>
        <v/>
      </c>
      <c r="E163" s="55" t="str">
        <f>+IF(LEN('OSNOVNA PLAČA'!D157)&gt;0,'OSNOVNA PLAČA'!D157,"")</f>
        <v/>
      </c>
      <c r="F163" s="164">
        <f ca="1">IF(LEN(B163)&gt;0,'OBRAČUNANA OSNOVNA PLAČA'!E157,"")</f>
        <v>0</v>
      </c>
      <c r="G163" s="57"/>
      <c r="H163" s="57"/>
      <c r="I163" s="57"/>
      <c r="J163" s="57"/>
      <c r="K163" s="57"/>
      <c r="L163" s="178">
        <f t="shared" si="38"/>
        <v>0</v>
      </c>
      <c r="M163" s="179">
        <f t="shared" ca="1" si="47"/>
        <v>0</v>
      </c>
      <c r="N163" s="179">
        <f t="shared" ca="1" si="48"/>
        <v>0</v>
      </c>
      <c r="O163" s="180">
        <f t="shared" ca="1" si="39"/>
        <v>0</v>
      </c>
      <c r="P163" s="181">
        <f t="shared" ca="1" si="49"/>
        <v>0</v>
      </c>
      <c r="Q163" s="182">
        <f t="shared" ca="1" si="40"/>
        <v>0</v>
      </c>
      <c r="R163" s="182">
        <f ca="1">IF(LEN(B163)&gt;0,2*'OSNOVNA PLAČA'!E157,"")</f>
        <v>0</v>
      </c>
      <c r="S163" s="183"/>
      <c r="T163" s="33"/>
      <c r="U163" s="33"/>
      <c r="V163" s="33"/>
      <c r="W163" s="33"/>
      <c r="X163" s="33"/>
      <c r="Y163" s="33"/>
      <c r="Z163" s="33"/>
      <c r="AB163" s="243">
        <f>ROW()</f>
        <v>163</v>
      </c>
      <c r="AC163" s="118">
        <f t="shared" ca="1" si="22"/>
        <v>0</v>
      </c>
      <c r="AD163" s="118">
        <f t="shared" ca="1" si="23"/>
        <v>0</v>
      </c>
      <c r="AE163" s="119" t="str">
        <f t="shared" ca="1" si="41"/>
        <v>-</v>
      </c>
      <c r="AF163" s="118" t="str">
        <f t="shared" ca="1" si="42"/>
        <v>-</v>
      </c>
      <c r="AG163" s="119" t="str">
        <f t="shared" ca="1" si="43"/>
        <v>-</v>
      </c>
      <c r="AH163" s="118" t="str">
        <f t="shared" ca="1" si="44"/>
        <v>-</v>
      </c>
      <c r="AI163" s="118">
        <f t="shared" ca="1" si="45"/>
        <v>0</v>
      </c>
      <c r="AJ163" s="120">
        <f t="shared" ca="1" si="46"/>
        <v>0</v>
      </c>
      <c r="AK163" s="118">
        <f t="shared" ca="1" si="24"/>
        <v>0</v>
      </c>
      <c r="AL163" s="118">
        <f t="shared" ca="1" si="25"/>
        <v>0</v>
      </c>
    </row>
    <row r="164" spans="1:38" ht="30" customHeight="1" x14ac:dyDescent="0.25">
      <c r="A164" s="53">
        <f>'OSNOVNA PLAČA'!A158</f>
        <v>149</v>
      </c>
      <c r="B164" s="333" t="str">
        <f t="shared" ca="1" si="21"/>
        <v>A149</v>
      </c>
      <c r="C164" s="333"/>
      <c r="D164" s="54" t="str">
        <f>+IF(LEN('OSNOVNA PLAČA'!C158)&gt;0,'OSNOVNA PLAČA'!C158,"")</f>
        <v/>
      </c>
      <c r="E164" s="55" t="str">
        <f>+IF(LEN('OSNOVNA PLAČA'!D158)&gt;0,'OSNOVNA PLAČA'!D158,"")</f>
        <v/>
      </c>
      <c r="F164" s="164">
        <f ca="1">IF(LEN(B164)&gt;0,'OBRAČUNANA OSNOVNA PLAČA'!E158,"")</f>
        <v>0</v>
      </c>
      <c r="G164" s="57"/>
      <c r="H164" s="57"/>
      <c r="I164" s="57"/>
      <c r="J164" s="57"/>
      <c r="K164" s="57"/>
      <c r="L164" s="178">
        <f t="shared" si="38"/>
        <v>0</v>
      </c>
      <c r="M164" s="179">
        <f t="shared" ca="1" si="47"/>
        <v>0</v>
      </c>
      <c r="N164" s="179">
        <f t="shared" ca="1" si="48"/>
        <v>0</v>
      </c>
      <c r="O164" s="180">
        <f t="shared" ca="1" si="39"/>
        <v>0</v>
      </c>
      <c r="P164" s="181">
        <f t="shared" ca="1" si="49"/>
        <v>0</v>
      </c>
      <c r="Q164" s="182">
        <f t="shared" ca="1" si="40"/>
        <v>0</v>
      </c>
      <c r="R164" s="182">
        <f ca="1">IF(LEN(B164)&gt;0,2*'OSNOVNA PLAČA'!E158,"")</f>
        <v>0</v>
      </c>
      <c r="S164" s="183"/>
      <c r="T164" s="33"/>
      <c r="U164" s="33"/>
      <c r="V164" s="33"/>
      <c r="W164" s="33"/>
      <c r="X164" s="33"/>
      <c r="Y164" s="33"/>
      <c r="Z164" s="33"/>
      <c r="AB164" s="243">
        <f>ROW()</f>
        <v>164</v>
      </c>
      <c r="AC164" s="118">
        <f t="shared" ca="1" si="22"/>
        <v>0</v>
      </c>
      <c r="AD164" s="118">
        <f t="shared" ca="1" si="23"/>
        <v>0</v>
      </c>
      <c r="AE164" s="119" t="str">
        <f t="shared" ca="1" si="41"/>
        <v>-</v>
      </c>
      <c r="AF164" s="118" t="str">
        <f t="shared" ca="1" si="42"/>
        <v>-</v>
      </c>
      <c r="AG164" s="119" t="str">
        <f t="shared" ca="1" si="43"/>
        <v>-</v>
      </c>
      <c r="AH164" s="118" t="str">
        <f t="shared" ca="1" si="44"/>
        <v>-</v>
      </c>
      <c r="AI164" s="118">
        <f t="shared" ca="1" si="45"/>
        <v>0</v>
      </c>
      <c r="AJ164" s="120">
        <f t="shared" ca="1" si="46"/>
        <v>0</v>
      </c>
      <c r="AK164" s="118">
        <f t="shared" ca="1" si="24"/>
        <v>0</v>
      </c>
      <c r="AL164" s="118">
        <f t="shared" ca="1" si="25"/>
        <v>0</v>
      </c>
    </row>
    <row r="165" spans="1:38" ht="30" customHeight="1" x14ac:dyDescent="0.25">
      <c r="A165" s="53">
        <f>'OSNOVNA PLAČA'!A159</f>
        <v>150</v>
      </c>
      <c r="B165" s="333" t="str">
        <f t="shared" ca="1" si="21"/>
        <v>A150</v>
      </c>
      <c r="C165" s="333"/>
      <c r="D165" s="54" t="str">
        <f>+IF(LEN('OSNOVNA PLAČA'!C159)&gt;0,'OSNOVNA PLAČA'!C159,"")</f>
        <v/>
      </c>
      <c r="E165" s="55" t="str">
        <f>+IF(LEN('OSNOVNA PLAČA'!D159)&gt;0,'OSNOVNA PLAČA'!D159,"")</f>
        <v/>
      </c>
      <c r="F165" s="164">
        <f ca="1">IF(LEN(B165)&gt;0,'OBRAČUNANA OSNOVNA PLAČA'!E159,"")</f>
        <v>0</v>
      </c>
      <c r="G165" s="57"/>
      <c r="H165" s="57"/>
      <c r="I165" s="57"/>
      <c r="J165" s="57"/>
      <c r="K165" s="57"/>
      <c r="L165" s="178">
        <f t="shared" si="38"/>
        <v>0</v>
      </c>
      <c r="M165" s="179">
        <f t="shared" ca="1" si="47"/>
        <v>0</v>
      </c>
      <c r="N165" s="179">
        <f t="shared" ca="1" si="48"/>
        <v>0</v>
      </c>
      <c r="O165" s="180">
        <f t="shared" ca="1" si="39"/>
        <v>0</v>
      </c>
      <c r="P165" s="181">
        <f t="shared" ca="1" si="49"/>
        <v>0</v>
      </c>
      <c r="Q165" s="182">
        <f t="shared" ca="1" si="40"/>
        <v>0</v>
      </c>
      <c r="R165" s="182">
        <f ca="1">IF(LEN(B165)&gt;0,2*'OSNOVNA PLAČA'!E159,"")</f>
        <v>0</v>
      </c>
      <c r="S165" s="183"/>
      <c r="T165" s="33"/>
      <c r="U165" s="33"/>
      <c r="V165" s="33"/>
      <c r="W165" s="33"/>
      <c r="X165" s="33"/>
      <c r="Y165" s="33"/>
      <c r="Z165" s="33"/>
      <c r="AB165" s="243">
        <f>ROW()</f>
        <v>165</v>
      </c>
      <c r="AC165" s="118">
        <f t="shared" ca="1" si="22"/>
        <v>0</v>
      </c>
      <c r="AD165" s="118">
        <f t="shared" ca="1" si="23"/>
        <v>0</v>
      </c>
      <c r="AE165" s="119" t="str">
        <f t="shared" ca="1" si="41"/>
        <v>-</v>
      </c>
      <c r="AF165" s="118" t="str">
        <f t="shared" ca="1" si="42"/>
        <v>-</v>
      </c>
      <c r="AG165" s="119" t="str">
        <f t="shared" ca="1" si="43"/>
        <v>-</v>
      </c>
      <c r="AH165" s="118" t="str">
        <f t="shared" ca="1" si="44"/>
        <v>-</v>
      </c>
      <c r="AI165" s="118">
        <f t="shared" ca="1" si="45"/>
        <v>0</v>
      </c>
      <c r="AJ165" s="120">
        <f t="shared" ca="1" si="46"/>
        <v>0</v>
      </c>
      <c r="AK165" s="118">
        <f t="shared" ca="1" si="24"/>
        <v>0</v>
      </c>
      <c r="AL165" s="118">
        <f t="shared" ca="1" si="25"/>
        <v>0</v>
      </c>
    </row>
    <row r="166" spans="1:38" ht="30" customHeight="1" x14ac:dyDescent="0.25">
      <c r="A166" s="53">
        <f>'OSNOVNA PLAČA'!A160</f>
        <v>151</v>
      </c>
      <c r="B166" s="333" t="str">
        <f t="shared" ca="1" si="21"/>
        <v>A151</v>
      </c>
      <c r="C166" s="333"/>
      <c r="D166" s="54" t="str">
        <f>+IF(LEN('OSNOVNA PLAČA'!C160)&gt;0,'OSNOVNA PLAČA'!C160,"")</f>
        <v/>
      </c>
      <c r="E166" s="55" t="str">
        <f>+IF(LEN('OSNOVNA PLAČA'!D160)&gt;0,'OSNOVNA PLAČA'!D160,"")</f>
        <v/>
      </c>
      <c r="F166" s="164">
        <f ca="1">IF(LEN(B166)&gt;0,'OBRAČUNANA OSNOVNA PLAČA'!E160,"")</f>
        <v>0</v>
      </c>
      <c r="G166" s="57"/>
      <c r="H166" s="57"/>
      <c r="I166" s="57"/>
      <c r="J166" s="57"/>
      <c r="K166" s="57"/>
      <c r="L166" s="178">
        <f t="shared" si="38"/>
        <v>0</v>
      </c>
      <c r="M166" s="179">
        <f t="shared" ca="1" si="47"/>
        <v>0</v>
      </c>
      <c r="N166" s="179">
        <f t="shared" ca="1" si="48"/>
        <v>0</v>
      </c>
      <c r="O166" s="180">
        <f t="shared" ca="1" si="39"/>
        <v>0</v>
      </c>
      <c r="P166" s="181">
        <f t="shared" ca="1" si="49"/>
        <v>0</v>
      </c>
      <c r="Q166" s="182">
        <f t="shared" ca="1" si="40"/>
        <v>0</v>
      </c>
      <c r="R166" s="182">
        <f ca="1">IF(LEN(B166)&gt;0,2*'OSNOVNA PLAČA'!E160,"")</f>
        <v>0</v>
      </c>
      <c r="S166" s="183"/>
      <c r="T166" s="33"/>
      <c r="U166" s="33"/>
      <c r="V166" s="33"/>
      <c r="W166" s="33"/>
      <c r="X166" s="33"/>
      <c r="Y166" s="33"/>
      <c r="Z166" s="33"/>
      <c r="AB166" s="243">
        <f>ROW()</f>
        <v>166</v>
      </c>
      <c r="AC166" s="118">
        <f t="shared" ca="1" si="22"/>
        <v>0</v>
      </c>
      <c r="AD166" s="118">
        <f t="shared" ca="1" si="23"/>
        <v>0</v>
      </c>
      <c r="AE166" s="119" t="str">
        <f t="shared" ca="1" si="41"/>
        <v>-</v>
      </c>
      <c r="AF166" s="118" t="str">
        <f t="shared" ca="1" si="42"/>
        <v>-</v>
      </c>
      <c r="AG166" s="119" t="str">
        <f t="shared" ca="1" si="43"/>
        <v>-</v>
      </c>
      <c r="AH166" s="118" t="str">
        <f t="shared" ca="1" si="44"/>
        <v>-</v>
      </c>
      <c r="AI166" s="118">
        <f t="shared" ca="1" si="45"/>
        <v>0</v>
      </c>
      <c r="AJ166" s="120">
        <f t="shared" ca="1" si="46"/>
        <v>0</v>
      </c>
      <c r="AK166" s="118">
        <f t="shared" ca="1" si="24"/>
        <v>0</v>
      </c>
      <c r="AL166" s="118">
        <f t="shared" ca="1" si="25"/>
        <v>0</v>
      </c>
    </row>
    <row r="167" spans="1:38" ht="30" customHeight="1" x14ac:dyDescent="0.25">
      <c r="A167" s="53">
        <f>'OSNOVNA PLAČA'!A161</f>
        <v>152</v>
      </c>
      <c r="B167" s="333" t="str">
        <f t="shared" ca="1" si="21"/>
        <v>A152</v>
      </c>
      <c r="C167" s="333"/>
      <c r="D167" s="54" t="str">
        <f>+IF(LEN('OSNOVNA PLAČA'!C161)&gt;0,'OSNOVNA PLAČA'!C161,"")</f>
        <v/>
      </c>
      <c r="E167" s="55" t="str">
        <f>+IF(LEN('OSNOVNA PLAČA'!D161)&gt;0,'OSNOVNA PLAČA'!D161,"")</f>
        <v/>
      </c>
      <c r="F167" s="164">
        <f ca="1">IF(LEN(B167)&gt;0,'OBRAČUNANA OSNOVNA PLAČA'!E161,"")</f>
        <v>0</v>
      </c>
      <c r="G167" s="57"/>
      <c r="H167" s="57"/>
      <c r="I167" s="57"/>
      <c r="J167" s="57"/>
      <c r="K167" s="57"/>
      <c r="L167" s="178">
        <f t="shared" si="38"/>
        <v>0</v>
      </c>
      <c r="M167" s="179">
        <f t="shared" ca="1" si="47"/>
        <v>0</v>
      </c>
      <c r="N167" s="179">
        <f t="shared" ca="1" si="48"/>
        <v>0</v>
      </c>
      <c r="O167" s="180">
        <f t="shared" ca="1" si="39"/>
        <v>0</v>
      </c>
      <c r="P167" s="181">
        <f t="shared" ca="1" si="49"/>
        <v>0</v>
      </c>
      <c r="Q167" s="182">
        <f t="shared" ca="1" si="40"/>
        <v>0</v>
      </c>
      <c r="R167" s="182">
        <f ca="1">IF(LEN(B167)&gt;0,2*'OSNOVNA PLAČA'!E161,"")</f>
        <v>0</v>
      </c>
      <c r="S167" s="183"/>
      <c r="T167" s="33"/>
      <c r="U167" s="33"/>
      <c r="V167" s="33"/>
      <c r="W167" s="33"/>
      <c r="X167" s="33"/>
      <c r="Y167" s="33"/>
      <c r="Z167" s="33"/>
      <c r="AB167" s="243">
        <f>ROW()</f>
        <v>167</v>
      </c>
      <c r="AC167" s="118">
        <f t="shared" ca="1" si="22"/>
        <v>0</v>
      </c>
      <c r="AD167" s="118">
        <f t="shared" ca="1" si="23"/>
        <v>0</v>
      </c>
      <c r="AE167" s="119" t="str">
        <f t="shared" ca="1" si="41"/>
        <v>-</v>
      </c>
      <c r="AF167" s="118" t="str">
        <f t="shared" ca="1" si="42"/>
        <v>-</v>
      </c>
      <c r="AG167" s="119" t="str">
        <f t="shared" ca="1" si="43"/>
        <v>-</v>
      </c>
      <c r="AH167" s="118" t="str">
        <f t="shared" ca="1" si="44"/>
        <v>-</v>
      </c>
      <c r="AI167" s="118">
        <f t="shared" ca="1" si="45"/>
        <v>0</v>
      </c>
      <c r="AJ167" s="120">
        <f t="shared" ca="1" si="46"/>
        <v>0</v>
      </c>
      <c r="AK167" s="118">
        <f t="shared" ca="1" si="24"/>
        <v>0</v>
      </c>
      <c r="AL167" s="118">
        <f t="shared" ca="1" si="25"/>
        <v>0</v>
      </c>
    </row>
    <row r="168" spans="1:38" ht="30" customHeight="1" x14ac:dyDescent="0.25">
      <c r="A168" s="53">
        <f>'OSNOVNA PLAČA'!A162</f>
        <v>153</v>
      </c>
      <c r="B168" s="333" t="str">
        <f t="shared" ca="1" si="21"/>
        <v>A153</v>
      </c>
      <c r="C168" s="333"/>
      <c r="D168" s="54" t="str">
        <f>+IF(LEN('OSNOVNA PLAČA'!C162)&gt;0,'OSNOVNA PLAČA'!C162,"")</f>
        <v/>
      </c>
      <c r="E168" s="55" t="str">
        <f>+IF(LEN('OSNOVNA PLAČA'!D162)&gt;0,'OSNOVNA PLAČA'!D162,"")</f>
        <v/>
      </c>
      <c r="F168" s="164">
        <f ca="1">IF(LEN(B168)&gt;0,'OBRAČUNANA OSNOVNA PLAČA'!E162,"")</f>
        <v>0</v>
      </c>
      <c r="G168" s="57"/>
      <c r="H168" s="57"/>
      <c r="I168" s="57"/>
      <c r="J168" s="57"/>
      <c r="K168" s="57"/>
      <c r="L168" s="178">
        <f t="shared" si="38"/>
        <v>0</v>
      </c>
      <c r="M168" s="179">
        <f t="shared" ca="1" si="47"/>
        <v>0</v>
      </c>
      <c r="N168" s="179">
        <f t="shared" ca="1" si="48"/>
        <v>0</v>
      </c>
      <c r="O168" s="180">
        <f t="shared" ca="1" si="39"/>
        <v>0</v>
      </c>
      <c r="P168" s="181">
        <f t="shared" ca="1" si="49"/>
        <v>0</v>
      </c>
      <c r="Q168" s="182">
        <f t="shared" ca="1" si="40"/>
        <v>0</v>
      </c>
      <c r="R168" s="182">
        <f ca="1">IF(LEN(B168)&gt;0,2*'OSNOVNA PLAČA'!E162,"")</f>
        <v>0</v>
      </c>
      <c r="S168" s="183"/>
      <c r="T168" s="33"/>
      <c r="U168" s="33"/>
      <c r="V168" s="33"/>
      <c r="W168" s="33"/>
      <c r="X168" s="33"/>
      <c r="Y168" s="33"/>
      <c r="Z168" s="33"/>
      <c r="AB168" s="243">
        <f>ROW()</f>
        <v>168</v>
      </c>
      <c r="AC168" s="118">
        <f t="shared" ca="1" si="22"/>
        <v>0</v>
      </c>
      <c r="AD168" s="118">
        <f t="shared" ca="1" si="23"/>
        <v>0</v>
      </c>
      <c r="AE168" s="119" t="str">
        <f t="shared" ca="1" si="41"/>
        <v>-</v>
      </c>
      <c r="AF168" s="118" t="str">
        <f t="shared" ca="1" si="42"/>
        <v>-</v>
      </c>
      <c r="AG168" s="119" t="str">
        <f t="shared" ca="1" si="43"/>
        <v>-</v>
      </c>
      <c r="AH168" s="118" t="str">
        <f t="shared" ca="1" si="44"/>
        <v>-</v>
      </c>
      <c r="AI168" s="118">
        <f t="shared" ca="1" si="45"/>
        <v>0</v>
      </c>
      <c r="AJ168" s="120">
        <f t="shared" ca="1" si="46"/>
        <v>0</v>
      </c>
      <c r="AK168" s="118">
        <f t="shared" ca="1" si="24"/>
        <v>0</v>
      </c>
      <c r="AL168" s="118">
        <f t="shared" ca="1" si="25"/>
        <v>0</v>
      </c>
    </row>
    <row r="169" spans="1:38" ht="30" customHeight="1" x14ac:dyDescent="0.25">
      <c r="A169" s="53">
        <f>'OSNOVNA PLAČA'!A163</f>
        <v>154</v>
      </c>
      <c r="B169" s="333" t="str">
        <f t="shared" ca="1" si="21"/>
        <v>A154</v>
      </c>
      <c r="C169" s="333"/>
      <c r="D169" s="54" t="str">
        <f>+IF(LEN('OSNOVNA PLAČA'!C163)&gt;0,'OSNOVNA PLAČA'!C163,"")</f>
        <v/>
      </c>
      <c r="E169" s="55" t="str">
        <f>+IF(LEN('OSNOVNA PLAČA'!D163)&gt;0,'OSNOVNA PLAČA'!D163,"")</f>
        <v/>
      </c>
      <c r="F169" s="164">
        <f ca="1">IF(LEN(B169)&gt;0,'OBRAČUNANA OSNOVNA PLAČA'!E163,"")</f>
        <v>0</v>
      </c>
      <c r="G169" s="57"/>
      <c r="H169" s="57"/>
      <c r="I169" s="57"/>
      <c r="J169" s="57"/>
      <c r="K169" s="57"/>
      <c r="L169" s="178">
        <f t="shared" si="38"/>
        <v>0</v>
      </c>
      <c r="M169" s="179">
        <f t="shared" ca="1" si="47"/>
        <v>0</v>
      </c>
      <c r="N169" s="179">
        <f t="shared" ca="1" si="48"/>
        <v>0</v>
      </c>
      <c r="O169" s="180">
        <f t="shared" ca="1" si="39"/>
        <v>0</v>
      </c>
      <c r="P169" s="181">
        <f t="shared" ca="1" si="49"/>
        <v>0</v>
      </c>
      <c r="Q169" s="182">
        <f t="shared" ca="1" si="40"/>
        <v>0</v>
      </c>
      <c r="R169" s="182">
        <f ca="1">IF(LEN(B169)&gt;0,2*'OSNOVNA PLAČA'!E163,"")</f>
        <v>0</v>
      </c>
      <c r="S169" s="183"/>
      <c r="T169" s="33"/>
      <c r="U169" s="33"/>
      <c r="V169" s="33"/>
      <c r="W169" s="33"/>
      <c r="X169" s="33"/>
      <c r="Y169" s="33"/>
      <c r="Z169" s="33"/>
      <c r="AB169" s="243">
        <f>ROW()</f>
        <v>169</v>
      </c>
      <c r="AC169" s="118">
        <f t="shared" ca="1" si="22"/>
        <v>0</v>
      </c>
      <c r="AD169" s="118">
        <f t="shared" ca="1" si="23"/>
        <v>0</v>
      </c>
      <c r="AE169" s="119" t="str">
        <f t="shared" ca="1" si="41"/>
        <v>-</v>
      </c>
      <c r="AF169" s="118" t="str">
        <f t="shared" ca="1" si="42"/>
        <v>-</v>
      </c>
      <c r="AG169" s="119" t="str">
        <f t="shared" ca="1" si="43"/>
        <v>-</v>
      </c>
      <c r="AH169" s="118" t="str">
        <f t="shared" ca="1" si="44"/>
        <v>-</v>
      </c>
      <c r="AI169" s="118">
        <f t="shared" ca="1" si="45"/>
        <v>0</v>
      </c>
      <c r="AJ169" s="120">
        <f t="shared" ca="1" si="46"/>
        <v>0</v>
      </c>
      <c r="AK169" s="118">
        <f t="shared" ca="1" si="24"/>
        <v>0</v>
      </c>
      <c r="AL169" s="118">
        <f t="shared" ca="1" si="25"/>
        <v>0</v>
      </c>
    </row>
    <row r="170" spans="1:38" ht="30" customHeight="1" x14ac:dyDescent="0.25">
      <c r="A170" s="53">
        <f>'OSNOVNA PLAČA'!A164</f>
        <v>155</v>
      </c>
      <c r="B170" s="333" t="str">
        <f t="shared" ca="1" si="21"/>
        <v>A155</v>
      </c>
      <c r="C170" s="333"/>
      <c r="D170" s="54" t="str">
        <f>+IF(LEN('OSNOVNA PLAČA'!C164)&gt;0,'OSNOVNA PLAČA'!C164,"")</f>
        <v/>
      </c>
      <c r="E170" s="55" t="str">
        <f>+IF(LEN('OSNOVNA PLAČA'!D164)&gt;0,'OSNOVNA PLAČA'!D164,"")</f>
        <v/>
      </c>
      <c r="F170" s="164">
        <f ca="1">IF(LEN(B170)&gt;0,'OBRAČUNANA OSNOVNA PLAČA'!E164,"")</f>
        <v>0</v>
      </c>
      <c r="G170" s="57"/>
      <c r="H170" s="57"/>
      <c r="I170" s="57"/>
      <c r="J170" s="57"/>
      <c r="K170" s="57"/>
      <c r="L170" s="178">
        <f t="shared" si="38"/>
        <v>0</v>
      </c>
      <c r="M170" s="179">
        <f t="shared" ca="1" si="47"/>
        <v>0</v>
      </c>
      <c r="N170" s="179">
        <f t="shared" ca="1" si="48"/>
        <v>0</v>
      </c>
      <c r="O170" s="180">
        <f t="shared" ca="1" si="39"/>
        <v>0</v>
      </c>
      <c r="P170" s="181">
        <f t="shared" ca="1" si="49"/>
        <v>0</v>
      </c>
      <c r="Q170" s="182">
        <f t="shared" ca="1" si="40"/>
        <v>0</v>
      </c>
      <c r="R170" s="182">
        <f ca="1">IF(LEN(B170)&gt;0,2*'OSNOVNA PLAČA'!E164,"")</f>
        <v>0</v>
      </c>
      <c r="S170" s="183"/>
      <c r="T170" s="33"/>
      <c r="U170" s="33"/>
      <c r="V170" s="33"/>
      <c r="W170" s="33"/>
      <c r="X170" s="33"/>
      <c r="Y170" s="33"/>
      <c r="Z170" s="33"/>
      <c r="AB170" s="243">
        <f>ROW()</f>
        <v>170</v>
      </c>
      <c r="AC170" s="118">
        <f t="shared" ca="1" si="22"/>
        <v>0</v>
      </c>
      <c r="AD170" s="118">
        <f t="shared" ca="1" si="23"/>
        <v>0</v>
      </c>
      <c r="AE170" s="119" t="str">
        <f t="shared" ca="1" si="41"/>
        <v>-</v>
      </c>
      <c r="AF170" s="118" t="str">
        <f t="shared" ca="1" si="42"/>
        <v>-</v>
      </c>
      <c r="AG170" s="119" t="str">
        <f t="shared" ca="1" si="43"/>
        <v>-</v>
      </c>
      <c r="AH170" s="118" t="str">
        <f t="shared" ca="1" si="44"/>
        <v>-</v>
      </c>
      <c r="AI170" s="118">
        <f t="shared" ca="1" si="45"/>
        <v>0</v>
      </c>
      <c r="AJ170" s="120">
        <f t="shared" ca="1" si="46"/>
        <v>0</v>
      </c>
      <c r="AK170" s="118">
        <f t="shared" ca="1" si="24"/>
        <v>0</v>
      </c>
      <c r="AL170" s="118">
        <f t="shared" ca="1" si="25"/>
        <v>0</v>
      </c>
    </row>
    <row r="171" spans="1:38" ht="30" customHeight="1" x14ac:dyDescent="0.25">
      <c r="A171" s="53">
        <f>'OSNOVNA PLAČA'!A165</f>
        <v>156</v>
      </c>
      <c r="B171" s="333" t="str">
        <f t="shared" ca="1" si="21"/>
        <v>A156</v>
      </c>
      <c r="C171" s="333"/>
      <c r="D171" s="54" t="str">
        <f>+IF(LEN('OSNOVNA PLAČA'!C165)&gt;0,'OSNOVNA PLAČA'!C165,"")</f>
        <v/>
      </c>
      <c r="E171" s="55" t="str">
        <f>+IF(LEN('OSNOVNA PLAČA'!D165)&gt;0,'OSNOVNA PLAČA'!D165,"")</f>
        <v/>
      </c>
      <c r="F171" s="164">
        <f ca="1">IF(LEN(B171)&gt;0,'OBRAČUNANA OSNOVNA PLAČA'!E165,"")</f>
        <v>0</v>
      </c>
      <c r="G171" s="57"/>
      <c r="H171" s="57"/>
      <c r="I171" s="57"/>
      <c r="J171" s="57"/>
      <c r="K171" s="57"/>
      <c r="L171" s="178">
        <f t="shared" si="38"/>
        <v>0</v>
      </c>
      <c r="M171" s="179">
        <f t="shared" ca="1" si="47"/>
        <v>0</v>
      </c>
      <c r="N171" s="179">
        <f t="shared" ca="1" si="48"/>
        <v>0</v>
      </c>
      <c r="O171" s="180">
        <f t="shared" ca="1" si="39"/>
        <v>0</v>
      </c>
      <c r="P171" s="181">
        <f t="shared" ca="1" si="49"/>
        <v>0</v>
      </c>
      <c r="Q171" s="182">
        <f t="shared" ca="1" si="40"/>
        <v>0</v>
      </c>
      <c r="R171" s="182">
        <f ca="1">IF(LEN(B171)&gt;0,2*'OSNOVNA PLAČA'!E165,"")</f>
        <v>0</v>
      </c>
      <c r="S171" s="183"/>
      <c r="T171" s="33"/>
      <c r="U171" s="33"/>
      <c r="V171" s="33"/>
      <c r="W171" s="33"/>
      <c r="X171" s="33"/>
      <c r="Y171" s="33"/>
      <c r="Z171" s="33"/>
      <c r="AB171" s="243">
        <f>ROW()</f>
        <v>171</v>
      </c>
      <c r="AC171" s="118">
        <f t="shared" ca="1" si="22"/>
        <v>0</v>
      </c>
      <c r="AD171" s="118">
        <f t="shared" ca="1" si="23"/>
        <v>0</v>
      </c>
      <c r="AE171" s="119" t="str">
        <f t="shared" ca="1" si="41"/>
        <v>-</v>
      </c>
      <c r="AF171" s="118" t="str">
        <f t="shared" ca="1" si="42"/>
        <v>-</v>
      </c>
      <c r="AG171" s="119" t="str">
        <f t="shared" ca="1" si="43"/>
        <v>-</v>
      </c>
      <c r="AH171" s="118" t="str">
        <f t="shared" ca="1" si="44"/>
        <v>-</v>
      </c>
      <c r="AI171" s="118">
        <f t="shared" ca="1" si="45"/>
        <v>0</v>
      </c>
      <c r="AJ171" s="120">
        <f t="shared" ca="1" si="46"/>
        <v>0</v>
      </c>
      <c r="AK171" s="118">
        <f t="shared" ca="1" si="24"/>
        <v>0</v>
      </c>
      <c r="AL171" s="118">
        <f t="shared" ca="1" si="25"/>
        <v>0</v>
      </c>
    </row>
    <row r="172" spans="1:38" ht="30" customHeight="1" x14ac:dyDescent="0.25">
      <c r="A172" s="53">
        <f>'OSNOVNA PLAČA'!A166</f>
        <v>157</v>
      </c>
      <c r="B172" s="333" t="str">
        <f t="shared" ca="1" si="21"/>
        <v>A157</v>
      </c>
      <c r="C172" s="333"/>
      <c r="D172" s="54" t="str">
        <f>+IF(LEN('OSNOVNA PLAČA'!C166)&gt;0,'OSNOVNA PLAČA'!C166,"")</f>
        <v/>
      </c>
      <c r="E172" s="55" t="str">
        <f>+IF(LEN('OSNOVNA PLAČA'!D166)&gt;0,'OSNOVNA PLAČA'!D166,"")</f>
        <v/>
      </c>
      <c r="F172" s="164">
        <f ca="1">IF(LEN(B172)&gt;0,'OBRAČUNANA OSNOVNA PLAČA'!E166,"")</f>
        <v>0</v>
      </c>
      <c r="G172" s="57"/>
      <c r="H172" s="57"/>
      <c r="I172" s="57"/>
      <c r="J172" s="57"/>
      <c r="K172" s="57"/>
      <c r="L172" s="178">
        <f t="shared" si="38"/>
        <v>0</v>
      </c>
      <c r="M172" s="179">
        <f t="shared" ca="1" si="47"/>
        <v>0</v>
      </c>
      <c r="N172" s="179">
        <f t="shared" ca="1" si="48"/>
        <v>0</v>
      </c>
      <c r="O172" s="180">
        <f t="shared" ca="1" si="39"/>
        <v>0</v>
      </c>
      <c r="P172" s="181">
        <f t="shared" ca="1" si="49"/>
        <v>0</v>
      </c>
      <c r="Q172" s="182">
        <f t="shared" ca="1" si="40"/>
        <v>0</v>
      </c>
      <c r="R172" s="182">
        <f ca="1">IF(LEN(B172)&gt;0,2*'OSNOVNA PLAČA'!E166,"")</f>
        <v>0</v>
      </c>
      <c r="S172" s="183"/>
      <c r="T172" s="33"/>
      <c r="U172" s="33"/>
      <c r="V172" s="33"/>
      <c r="W172" s="33"/>
      <c r="X172" s="33"/>
      <c r="Y172" s="33"/>
      <c r="Z172" s="33"/>
      <c r="AB172" s="243">
        <f>ROW()</f>
        <v>172</v>
      </c>
      <c r="AC172" s="118">
        <f t="shared" ca="1" si="22"/>
        <v>0</v>
      </c>
      <c r="AD172" s="118">
        <f t="shared" ca="1" si="23"/>
        <v>0</v>
      </c>
      <c r="AE172" s="119" t="str">
        <f t="shared" ca="1" si="41"/>
        <v>-</v>
      </c>
      <c r="AF172" s="118" t="str">
        <f t="shared" ca="1" si="42"/>
        <v>-</v>
      </c>
      <c r="AG172" s="119" t="str">
        <f t="shared" ca="1" si="43"/>
        <v>-</v>
      </c>
      <c r="AH172" s="118" t="str">
        <f t="shared" ca="1" si="44"/>
        <v>-</v>
      </c>
      <c r="AI172" s="118">
        <f t="shared" ca="1" si="45"/>
        <v>0</v>
      </c>
      <c r="AJ172" s="120">
        <f t="shared" ca="1" si="46"/>
        <v>0</v>
      </c>
      <c r="AK172" s="118">
        <f t="shared" ca="1" si="24"/>
        <v>0</v>
      </c>
      <c r="AL172" s="118">
        <f t="shared" ca="1" si="25"/>
        <v>0</v>
      </c>
    </row>
    <row r="173" spans="1:38" ht="30" customHeight="1" x14ac:dyDescent="0.25">
      <c r="A173" s="53">
        <f>'OSNOVNA PLAČA'!A167</f>
        <v>158</v>
      </c>
      <c r="B173" s="333" t="str">
        <f t="shared" ca="1" si="21"/>
        <v>A158</v>
      </c>
      <c r="C173" s="333"/>
      <c r="D173" s="54" t="str">
        <f>+IF(LEN('OSNOVNA PLAČA'!C167)&gt;0,'OSNOVNA PLAČA'!C167,"")</f>
        <v/>
      </c>
      <c r="E173" s="55" t="str">
        <f>+IF(LEN('OSNOVNA PLAČA'!D167)&gt;0,'OSNOVNA PLAČA'!D167,"")</f>
        <v/>
      </c>
      <c r="F173" s="164">
        <f ca="1">IF(LEN(B173)&gt;0,'OBRAČUNANA OSNOVNA PLAČA'!E167,"")</f>
        <v>0</v>
      </c>
      <c r="G173" s="57"/>
      <c r="H173" s="57"/>
      <c r="I173" s="57"/>
      <c r="J173" s="57"/>
      <c r="K173" s="57"/>
      <c r="L173" s="178">
        <f t="shared" si="38"/>
        <v>0</v>
      </c>
      <c r="M173" s="179">
        <f t="shared" ca="1" si="47"/>
        <v>0</v>
      </c>
      <c r="N173" s="179">
        <f t="shared" ca="1" si="48"/>
        <v>0</v>
      </c>
      <c r="O173" s="180">
        <f t="shared" ca="1" si="39"/>
        <v>0</v>
      </c>
      <c r="P173" s="181">
        <f t="shared" ca="1" si="49"/>
        <v>0</v>
      </c>
      <c r="Q173" s="182">
        <f t="shared" ca="1" si="40"/>
        <v>0</v>
      </c>
      <c r="R173" s="182">
        <f ca="1">IF(LEN(B173)&gt;0,2*'OSNOVNA PLAČA'!E167,"")</f>
        <v>0</v>
      </c>
      <c r="S173" s="183"/>
      <c r="T173" s="33"/>
      <c r="U173" s="33"/>
      <c r="V173" s="33"/>
      <c r="W173" s="33"/>
      <c r="X173" s="33"/>
      <c r="Y173" s="33"/>
      <c r="Z173" s="33"/>
      <c r="AB173" s="243">
        <f>ROW()</f>
        <v>173</v>
      </c>
      <c r="AC173" s="118">
        <f t="shared" ca="1" si="22"/>
        <v>0</v>
      </c>
      <c r="AD173" s="118">
        <f t="shared" ca="1" si="23"/>
        <v>0</v>
      </c>
      <c r="AE173" s="119" t="str">
        <f t="shared" ca="1" si="41"/>
        <v>-</v>
      </c>
      <c r="AF173" s="118" t="str">
        <f t="shared" ca="1" si="42"/>
        <v>-</v>
      </c>
      <c r="AG173" s="119" t="str">
        <f t="shared" ca="1" si="43"/>
        <v>-</v>
      </c>
      <c r="AH173" s="118" t="str">
        <f t="shared" ca="1" si="44"/>
        <v>-</v>
      </c>
      <c r="AI173" s="118">
        <f t="shared" ca="1" si="45"/>
        <v>0</v>
      </c>
      <c r="AJ173" s="120">
        <f t="shared" ca="1" si="46"/>
        <v>0</v>
      </c>
      <c r="AK173" s="118">
        <f t="shared" ca="1" si="24"/>
        <v>0</v>
      </c>
      <c r="AL173" s="118">
        <f t="shared" ca="1" si="25"/>
        <v>0</v>
      </c>
    </row>
    <row r="174" spans="1:38" ht="30" customHeight="1" x14ac:dyDescent="0.25">
      <c r="A174" s="53">
        <f>'OSNOVNA PLAČA'!A168</f>
        <v>159</v>
      </c>
      <c r="B174" s="333" t="str">
        <f t="shared" ca="1" si="21"/>
        <v>A159</v>
      </c>
      <c r="C174" s="333"/>
      <c r="D174" s="54" t="str">
        <f>+IF(LEN('OSNOVNA PLAČA'!C168)&gt;0,'OSNOVNA PLAČA'!C168,"")</f>
        <v/>
      </c>
      <c r="E174" s="55" t="str">
        <f>+IF(LEN('OSNOVNA PLAČA'!D168)&gt;0,'OSNOVNA PLAČA'!D168,"")</f>
        <v/>
      </c>
      <c r="F174" s="164">
        <f ca="1">IF(LEN(B174)&gt;0,'OBRAČUNANA OSNOVNA PLAČA'!E168,"")</f>
        <v>0</v>
      </c>
      <c r="G174" s="57"/>
      <c r="H174" s="57"/>
      <c r="I174" s="57"/>
      <c r="J174" s="57"/>
      <c r="K174" s="57"/>
      <c r="L174" s="178">
        <f t="shared" si="38"/>
        <v>0</v>
      </c>
      <c r="M174" s="179">
        <f t="shared" ca="1" si="47"/>
        <v>0</v>
      </c>
      <c r="N174" s="179">
        <f t="shared" ca="1" si="48"/>
        <v>0</v>
      </c>
      <c r="O174" s="180">
        <f t="shared" ca="1" si="39"/>
        <v>0</v>
      </c>
      <c r="P174" s="181">
        <f t="shared" ca="1" si="49"/>
        <v>0</v>
      </c>
      <c r="Q174" s="182">
        <f t="shared" ca="1" si="40"/>
        <v>0</v>
      </c>
      <c r="R174" s="182">
        <f ca="1">IF(LEN(B174)&gt;0,2*'OSNOVNA PLAČA'!E168,"")</f>
        <v>0</v>
      </c>
      <c r="S174" s="183"/>
      <c r="T174" s="33"/>
      <c r="U174" s="33"/>
      <c r="V174" s="33"/>
      <c r="W174" s="33"/>
      <c r="X174" s="33"/>
      <c r="Y174" s="33"/>
      <c r="Z174" s="33"/>
      <c r="AB174" s="243">
        <f>ROW()</f>
        <v>174</v>
      </c>
      <c r="AC174" s="118">
        <f t="shared" ca="1" si="22"/>
        <v>0</v>
      </c>
      <c r="AD174" s="118">
        <f t="shared" ca="1" si="23"/>
        <v>0</v>
      </c>
      <c r="AE174" s="119" t="str">
        <f t="shared" ca="1" si="41"/>
        <v>-</v>
      </c>
      <c r="AF174" s="118" t="str">
        <f t="shared" ca="1" si="42"/>
        <v>-</v>
      </c>
      <c r="AG174" s="119" t="str">
        <f t="shared" ca="1" si="43"/>
        <v>-</v>
      </c>
      <c r="AH174" s="118" t="str">
        <f t="shared" ca="1" si="44"/>
        <v>-</v>
      </c>
      <c r="AI174" s="118">
        <f t="shared" ca="1" si="45"/>
        <v>0</v>
      </c>
      <c r="AJ174" s="120">
        <f t="shared" ca="1" si="46"/>
        <v>0</v>
      </c>
      <c r="AK174" s="118">
        <f t="shared" ca="1" si="24"/>
        <v>0</v>
      </c>
      <c r="AL174" s="118">
        <f t="shared" ca="1" si="25"/>
        <v>0</v>
      </c>
    </row>
    <row r="175" spans="1:38" ht="30" customHeight="1" x14ac:dyDescent="0.25">
      <c r="A175" s="53">
        <f>'OSNOVNA PLAČA'!A169</f>
        <v>160</v>
      </c>
      <c r="B175" s="333" t="str">
        <f t="shared" ca="1" si="21"/>
        <v>A160</v>
      </c>
      <c r="C175" s="333"/>
      <c r="D175" s="54" t="str">
        <f>+IF(LEN('OSNOVNA PLAČA'!C169)&gt;0,'OSNOVNA PLAČA'!C169,"")</f>
        <v/>
      </c>
      <c r="E175" s="55" t="str">
        <f>+IF(LEN('OSNOVNA PLAČA'!D169)&gt;0,'OSNOVNA PLAČA'!D169,"")</f>
        <v/>
      </c>
      <c r="F175" s="164">
        <f ca="1">IF(LEN(B175)&gt;0,'OBRAČUNANA OSNOVNA PLAČA'!E169,"")</f>
        <v>0</v>
      </c>
      <c r="G175" s="57"/>
      <c r="H175" s="57"/>
      <c r="I175" s="57"/>
      <c r="J175" s="57"/>
      <c r="K175" s="57"/>
      <c r="L175" s="178">
        <f t="shared" si="38"/>
        <v>0</v>
      </c>
      <c r="M175" s="179">
        <f t="shared" ca="1" si="47"/>
        <v>0</v>
      </c>
      <c r="N175" s="179">
        <f t="shared" ca="1" si="48"/>
        <v>0</v>
      </c>
      <c r="O175" s="180">
        <f t="shared" ca="1" si="39"/>
        <v>0</v>
      </c>
      <c r="P175" s="181">
        <f t="shared" ca="1" si="49"/>
        <v>0</v>
      </c>
      <c r="Q175" s="182">
        <f t="shared" ca="1" si="40"/>
        <v>0</v>
      </c>
      <c r="R175" s="182">
        <f ca="1">IF(LEN(B175)&gt;0,2*'OSNOVNA PLAČA'!E169,"")</f>
        <v>0</v>
      </c>
      <c r="S175" s="183"/>
      <c r="T175" s="33"/>
      <c r="U175" s="33"/>
      <c r="V175" s="33"/>
      <c r="W175" s="33"/>
      <c r="X175" s="33"/>
      <c r="Y175" s="33"/>
      <c r="Z175" s="33"/>
      <c r="AB175" s="243">
        <f>ROW()</f>
        <v>175</v>
      </c>
      <c r="AC175" s="118">
        <f t="shared" ca="1" si="22"/>
        <v>0</v>
      </c>
      <c r="AD175" s="118">
        <f t="shared" ca="1" si="23"/>
        <v>0</v>
      </c>
      <c r="AE175" s="119" t="str">
        <f t="shared" ca="1" si="41"/>
        <v>-</v>
      </c>
      <c r="AF175" s="118" t="str">
        <f t="shared" ca="1" si="42"/>
        <v>-</v>
      </c>
      <c r="AG175" s="119" t="str">
        <f t="shared" ca="1" si="43"/>
        <v>-</v>
      </c>
      <c r="AH175" s="118" t="str">
        <f t="shared" ca="1" si="44"/>
        <v>-</v>
      </c>
      <c r="AI175" s="118">
        <f t="shared" ca="1" si="45"/>
        <v>0</v>
      </c>
      <c r="AJ175" s="120">
        <f t="shared" ca="1" si="46"/>
        <v>0</v>
      </c>
      <c r="AK175" s="118">
        <f t="shared" ca="1" si="24"/>
        <v>0</v>
      </c>
      <c r="AL175" s="118">
        <f t="shared" ca="1" si="25"/>
        <v>0</v>
      </c>
    </row>
    <row r="176" spans="1:38" ht="30" customHeight="1" x14ac:dyDescent="0.25">
      <c r="A176" s="53">
        <f>'OSNOVNA PLAČA'!A170</f>
        <v>161</v>
      </c>
      <c r="B176" s="333" t="str">
        <f t="shared" ca="1" si="21"/>
        <v>A161</v>
      </c>
      <c r="C176" s="333"/>
      <c r="D176" s="54" t="str">
        <f>+IF(LEN('OSNOVNA PLAČA'!C170)&gt;0,'OSNOVNA PLAČA'!C170,"")</f>
        <v/>
      </c>
      <c r="E176" s="55" t="str">
        <f>+IF(LEN('OSNOVNA PLAČA'!D170)&gt;0,'OSNOVNA PLAČA'!D170,"")</f>
        <v/>
      </c>
      <c r="F176" s="164">
        <f ca="1">IF(LEN(B176)&gt;0,'OBRAČUNANA OSNOVNA PLAČA'!E170,"")</f>
        <v>0</v>
      </c>
      <c r="G176" s="57"/>
      <c r="H176" s="57"/>
      <c r="I176" s="57"/>
      <c r="J176" s="57"/>
      <c r="K176" s="57"/>
      <c r="L176" s="178">
        <f t="shared" si="38"/>
        <v>0</v>
      </c>
      <c r="M176" s="179">
        <f t="shared" ca="1" si="47"/>
        <v>0</v>
      </c>
      <c r="N176" s="179">
        <f t="shared" ca="1" si="48"/>
        <v>0</v>
      </c>
      <c r="O176" s="180">
        <f t="shared" ca="1" si="39"/>
        <v>0</v>
      </c>
      <c r="P176" s="181">
        <f t="shared" ca="1" si="49"/>
        <v>0</v>
      </c>
      <c r="Q176" s="182">
        <f t="shared" ca="1" si="40"/>
        <v>0</v>
      </c>
      <c r="R176" s="182">
        <f ca="1">IF(LEN(B176)&gt;0,2*'OSNOVNA PLAČA'!E170,"")</f>
        <v>0</v>
      </c>
      <c r="S176" s="183"/>
      <c r="T176" s="33"/>
      <c r="U176" s="33"/>
      <c r="V176" s="33"/>
      <c r="W176" s="33"/>
      <c r="X176" s="33"/>
      <c r="Y176" s="33"/>
      <c r="Z176" s="33"/>
      <c r="AB176" s="243">
        <f>ROW()</f>
        <v>176</v>
      </c>
      <c r="AC176" s="118">
        <f t="shared" ca="1" si="22"/>
        <v>0</v>
      </c>
      <c r="AD176" s="118">
        <f t="shared" ca="1" si="23"/>
        <v>0</v>
      </c>
      <c r="AE176" s="119" t="str">
        <f t="shared" ca="1" si="41"/>
        <v>-</v>
      </c>
      <c r="AF176" s="118" t="str">
        <f t="shared" ca="1" si="42"/>
        <v>-</v>
      </c>
      <c r="AG176" s="119" t="str">
        <f t="shared" ca="1" si="43"/>
        <v>-</v>
      </c>
      <c r="AH176" s="118" t="str">
        <f t="shared" ca="1" si="44"/>
        <v>-</v>
      </c>
      <c r="AI176" s="118">
        <f t="shared" ca="1" si="45"/>
        <v>0</v>
      </c>
      <c r="AJ176" s="120">
        <f t="shared" ca="1" si="46"/>
        <v>0</v>
      </c>
      <c r="AK176" s="118">
        <f t="shared" ca="1" si="24"/>
        <v>0</v>
      </c>
      <c r="AL176" s="118">
        <f t="shared" ca="1" si="25"/>
        <v>0</v>
      </c>
    </row>
    <row r="177" spans="1:38" ht="30" customHeight="1" x14ac:dyDescent="0.25">
      <c r="A177" s="53">
        <f>'OSNOVNA PLAČA'!A171</f>
        <v>162</v>
      </c>
      <c r="B177" s="333" t="str">
        <f t="shared" ca="1" si="21"/>
        <v>A162</v>
      </c>
      <c r="C177" s="333"/>
      <c r="D177" s="54" t="str">
        <f>+IF(LEN('OSNOVNA PLAČA'!C171)&gt;0,'OSNOVNA PLAČA'!C171,"")</f>
        <v/>
      </c>
      <c r="E177" s="55" t="str">
        <f>+IF(LEN('OSNOVNA PLAČA'!D171)&gt;0,'OSNOVNA PLAČA'!D171,"")</f>
        <v/>
      </c>
      <c r="F177" s="164">
        <f ca="1">IF(LEN(B177)&gt;0,'OBRAČUNANA OSNOVNA PLAČA'!E171,"")</f>
        <v>0</v>
      </c>
      <c r="G177" s="57"/>
      <c r="H177" s="57"/>
      <c r="I177" s="57"/>
      <c r="J177" s="57"/>
      <c r="K177" s="57"/>
      <c r="L177" s="178">
        <f t="shared" si="38"/>
        <v>0</v>
      </c>
      <c r="M177" s="179">
        <f t="shared" ca="1" si="47"/>
        <v>0</v>
      </c>
      <c r="N177" s="179">
        <f t="shared" ca="1" si="48"/>
        <v>0</v>
      </c>
      <c r="O177" s="180">
        <f t="shared" ca="1" si="39"/>
        <v>0</v>
      </c>
      <c r="P177" s="181">
        <f t="shared" ca="1" si="49"/>
        <v>0</v>
      </c>
      <c r="Q177" s="182">
        <f t="shared" ca="1" si="40"/>
        <v>0</v>
      </c>
      <c r="R177" s="182">
        <f ca="1">IF(LEN(B177)&gt;0,2*'OSNOVNA PLAČA'!E171,"")</f>
        <v>0</v>
      </c>
      <c r="S177" s="183"/>
      <c r="T177" s="33"/>
      <c r="U177" s="33"/>
      <c r="V177" s="33"/>
      <c r="W177" s="33"/>
      <c r="X177" s="33"/>
      <c r="Y177" s="33"/>
      <c r="Z177" s="33"/>
      <c r="AB177" s="243">
        <f>ROW()</f>
        <v>177</v>
      </c>
      <c r="AC177" s="118">
        <f t="shared" ca="1" si="22"/>
        <v>0</v>
      </c>
      <c r="AD177" s="118">
        <f t="shared" ca="1" si="23"/>
        <v>0</v>
      </c>
      <c r="AE177" s="119" t="str">
        <f t="shared" ca="1" si="41"/>
        <v>-</v>
      </c>
      <c r="AF177" s="118" t="str">
        <f t="shared" ca="1" si="42"/>
        <v>-</v>
      </c>
      <c r="AG177" s="119" t="str">
        <f t="shared" ca="1" si="43"/>
        <v>-</v>
      </c>
      <c r="AH177" s="118" t="str">
        <f t="shared" ca="1" si="44"/>
        <v>-</v>
      </c>
      <c r="AI177" s="118">
        <f t="shared" ca="1" si="45"/>
        <v>0</v>
      </c>
      <c r="AJ177" s="120">
        <f t="shared" ca="1" si="46"/>
        <v>0</v>
      </c>
      <c r="AK177" s="118">
        <f t="shared" ca="1" si="24"/>
        <v>0</v>
      </c>
      <c r="AL177" s="118">
        <f t="shared" ca="1" si="25"/>
        <v>0</v>
      </c>
    </row>
    <row r="178" spans="1:38" ht="30" customHeight="1" x14ac:dyDescent="0.25">
      <c r="A178" s="53">
        <f>'OSNOVNA PLAČA'!A172</f>
        <v>163</v>
      </c>
      <c r="B178" s="333" t="str">
        <f t="shared" ca="1" si="21"/>
        <v>A163</v>
      </c>
      <c r="C178" s="333"/>
      <c r="D178" s="54" t="str">
        <f>+IF(LEN('OSNOVNA PLAČA'!C172)&gt;0,'OSNOVNA PLAČA'!C172,"")</f>
        <v/>
      </c>
      <c r="E178" s="55" t="str">
        <f>+IF(LEN('OSNOVNA PLAČA'!D172)&gt;0,'OSNOVNA PLAČA'!D172,"")</f>
        <v/>
      </c>
      <c r="F178" s="164">
        <f ca="1">IF(LEN(B178)&gt;0,'OBRAČUNANA OSNOVNA PLAČA'!E172,"")</f>
        <v>0</v>
      </c>
      <c r="G178" s="57"/>
      <c r="H178" s="57"/>
      <c r="I178" s="57"/>
      <c r="J178" s="57"/>
      <c r="K178" s="57"/>
      <c r="L178" s="178">
        <f t="shared" si="38"/>
        <v>0</v>
      </c>
      <c r="M178" s="179">
        <f t="shared" ca="1" si="47"/>
        <v>0</v>
      </c>
      <c r="N178" s="179">
        <f t="shared" ca="1" si="48"/>
        <v>0</v>
      </c>
      <c r="O178" s="180">
        <f t="shared" ca="1" si="39"/>
        <v>0</v>
      </c>
      <c r="P178" s="181">
        <f t="shared" ca="1" si="49"/>
        <v>0</v>
      </c>
      <c r="Q178" s="182">
        <f t="shared" ca="1" si="40"/>
        <v>0</v>
      </c>
      <c r="R178" s="182">
        <f ca="1">IF(LEN(B178)&gt;0,2*'OSNOVNA PLAČA'!E172,"")</f>
        <v>0</v>
      </c>
      <c r="S178" s="183"/>
      <c r="T178" s="33"/>
      <c r="U178" s="33"/>
      <c r="V178" s="33"/>
      <c r="W178" s="33"/>
      <c r="X178" s="33"/>
      <c r="Y178" s="33"/>
      <c r="Z178" s="33"/>
      <c r="AB178" s="243">
        <f>ROW()</f>
        <v>178</v>
      </c>
      <c r="AC178" s="118">
        <f t="shared" ca="1" si="22"/>
        <v>0</v>
      </c>
      <c r="AD178" s="118">
        <f t="shared" ca="1" si="23"/>
        <v>0</v>
      </c>
      <c r="AE178" s="119" t="str">
        <f t="shared" ca="1" si="41"/>
        <v>-</v>
      </c>
      <c r="AF178" s="118" t="str">
        <f t="shared" ca="1" si="42"/>
        <v>-</v>
      </c>
      <c r="AG178" s="119" t="str">
        <f t="shared" ca="1" si="43"/>
        <v>-</v>
      </c>
      <c r="AH178" s="118" t="str">
        <f t="shared" ca="1" si="44"/>
        <v>-</v>
      </c>
      <c r="AI178" s="118">
        <f t="shared" ca="1" si="45"/>
        <v>0</v>
      </c>
      <c r="AJ178" s="120">
        <f t="shared" ca="1" si="46"/>
        <v>0</v>
      </c>
      <c r="AK178" s="118">
        <f t="shared" ca="1" si="24"/>
        <v>0</v>
      </c>
      <c r="AL178" s="118">
        <f t="shared" ca="1" si="25"/>
        <v>0</v>
      </c>
    </row>
    <row r="179" spans="1:38" ht="30" customHeight="1" x14ac:dyDescent="0.25">
      <c r="A179" s="53">
        <f>'OSNOVNA PLAČA'!A173</f>
        <v>164</v>
      </c>
      <c r="B179" s="333" t="str">
        <f t="shared" ca="1" si="21"/>
        <v>A164</v>
      </c>
      <c r="C179" s="333"/>
      <c r="D179" s="54" t="str">
        <f>+IF(LEN('OSNOVNA PLAČA'!C173)&gt;0,'OSNOVNA PLAČA'!C173,"")</f>
        <v/>
      </c>
      <c r="E179" s="55" t="str">
        <f>+IF(LEN('OSNOVNA PLAČA'!D173)&gt;0,'OSNOVNA PLAČA'!D173,"")</f>
        <v/>
      </c>
      <c r="F179" s="164">
        <f ca="1">IF(LEN(B179)&gt;0,'OBRAČUNANA OSNOVNA PLAČA'!E173,"")</f>
        <v>0</v>
      </c>
      <c r="G179" s="57"/>
      <c r="H179" s="57"/>
      <c r="I179" s="57"/>
      <c r="J179" s="57"/>
      <c r="K179" s="57"/>
      <c r="L179" s="178">
        <f t="shared" si="38"/>
        <v>0</v>
      </c>
      <c r="M179" s="179">
        <f t="shared" ca="1" si="47"/>
        <v>0</v>
      </c>
      <c r="N179" s="179">
        <f t="shared" ca="1" si="48"/>
        <v>0</v>
      </c>
      <c r="O179" s="180">
        <f t="shared" ca="1" si="39"/>
        <v>0</v>
      </c>
      <c r="P179" s="181">
        <f t="shared" ca="1" si="49"/>
        <v>0</v>
      </c>
      <c r="Q179" s="182">
        <f t="shared" ca="1" si="40"/>
        <v>0</v>
      </c>
      <c r="R179" s="182">
        <f ca="1">IF(LEN(B179)&gt;0,2*'OSNOVNA PLAČA'!E173,"")</f>
        <v>0</v>
      </c>
      <c r="S179" s="183"/>
      <c r="T179" s="33"/>
      <c r="U179" s="33"/>
      <c r="V179" s="33"/>
      <c r="W179" s="33"/>
      <c r="X179" s="33"/>
      <c r="Y179" s="33"/>
      <c r="Z179" s="33"/>
      <c r="AB179" s="243">
        <f>ROW()</f>
        <v>179</v>
      </c>
      <c r="AC179" s="118">
        <f t="shared" ca="1" si="22"/>
        <v>0</v>
      </c>
      <c r="AD179" s="118">
        <f t="shared" ca="1" si="23"/>
        <v>0</v>
      </c>
      <c r="AE179" s="119" t="str">
        <f t="shared" ca="1" si="41"/>
        <v>-</v>
      </c>
      <c r="AF179" s="118" t="str">
        <f t="shared" ca="1" si="42"/>
        <v>-</v>
      </c>
      <c r="AG179" s="119" t="str">
        <f t="shared" ca="1" si="43"/>
        <v>-</v>
      </c>
      <c r="AH179" s="118" t="str">
        <f t="shared" ca="1" si="44"/>
        <v>-</v>
      </c>
      <c r="AI179" s="118">
        <f t="shared" ca="1" si="45"/>
        <v>0</v>
      </c>
      <c r="AJ179" s="120">
        <f t="shared" ca="1" si="46"/>
        <v>0</v>
      </c>
      <c r="AK179" s="118">
        <f t="shared" ca="1" si="24"/>
        <v>0</v>
      </c>
      <c r="AL179" s="118">
        <f t="shared" ca="1" si="25"/>
        <v>0</v>
      </c>
    </row>
    <row r="180" spans="1:38" ht="30" customHeight="1" x14ac:dyDescent="0.25">
      <c r="A180" s="53">
        <f>'OSNOVNA PLAČA'!A174</f>
        <v>165</v>
      </c>
      <c r="B180" s="333" t="str">
        <f t="shared" ca="1" si="21"/>
        <v>A165</v>
      </c>
      <c r="C180" s="333"/>
      <c r="D180" s="54" t="str">
        <f>+IF(LEN('OSNOVNA PLAČA'!C174)&gt;0,'OSNOVNA PLAČA'!C174,"")</f>
        <v/>
      </c>
      <c r="E180" s="55" t="str">
        <f>+IF(LEN('OSNOVNA PLAČA'!D174)&gt;0,'OSNOVNA PLAČA'!D174,"")</f>
        <v/>
      </c>
      <c r="F180" s="164">
        <f ca="1">IF(LEN(B180)&gt;0,'OBRAČUNANA OSNOVNA PLAČA'!E174,"")</f>
        <v>0</v>
      </c>
      <c r="G180" s="57"/>
      <c r="H180" s="57"/>
      <c r="I180" s="57"/>
      <c r="J180" s="57"/>
      <c r="K180" s="57"/>
      <c r="L180" s="178">
        <f t="shared" si="38"/>
        <v>0</v>
      </c>
      <c r="M180" s="179">
        <f t="shared" ca="1" si="47"/>
        <v>0</v>
      </c>
      <c r="N180" s="179">
        <f t="shared" ca="1" si="48"/>
        <v>0</v>
      </c>
      <c r="O180" s="180">
        <f t="shared" ca="1" si="39"/>
        <v>0</v>
      </c>
      <c r="P180" s="181">
        <f t="shared" ca="1" si="49"/>
        <v>0</v>
      </c>
      <c r="Q180" s="182">
        <f t="shared" ca="1" si="40"/>
        <v>0</v>
      </c>
      <c r="R180" s="182">
        <f ca="1">IF(LEN(B180)&gt;0,2*'OSNOVNA PLAČA'!E174,"")</f>
        <v>0</v>
      </c>
      <c r="S180" s="183"/>
      <c r="T180" s="33"/>
      <c r="U180" s="33"/>
      <c r="V180" s="33"/>
      <c r="W180" s="33"/>
      <c r="X180" s="33"/>
      <c r="Y180" s="33"/>
      <c r="Z180" s="33"/>
      <c r="AB180" s="243">
        <f>ROW()</f>
        <v>180</v>
      </c>
      <c r="AC180" s="118">
        <f t="shared" ca="1" si="22"/>
        <v>0</v>
      </c>
      <c r="AD180" s="118">
        <f t="shared" ca="1" si="23"/>
        <v>0</v>
      </c>
      <c r="AE180" s="119" t="str">
        <f t="shared" ca="1" si="41"/>
        <v>-</v>
      </c>
      <c r="AF180" s="118" t="str">
        <f t="shared" ca="1" si="42"/>
        <v>-</v>
      </c>
      <c r="AG180" s="119" t="str">
        <f t="shared" ca="1" si="43"/>
        <v>-</v>
      </c>
      <c r="AH180" s="118" t="str">
        <f t="shared" ca="1" si="44"/>
        <v>-</v>
      </c>
      <c r="AI180" s="118">
        <f t="shared" ca="1" si="45"/>
        <v>0</v>
      </c>
      <c r="AJ180" s="120">
        <f t="shared" ca="1" si="46"/>
        <v>0</v>
      </c>
      <c r="AK180" s="118">
        <f t="shared" ca="1" si="24"/>
        <v>0</v>
      </c>
      <c r="AL180" s="118">
        <f t="shared" ca="1" si="25"/>
        <v>0</v>
      </c>
    </row>
    <row r="181" spans="1:38" ht="30" customHeight="1" x14ac:dyDescent="0.25">
      <c r="A181" s="53">
        <f>'OSNOVNA PLAČA'!A175</f>
        <v>166</v>
      </c>
      <c r="B181" s="333" t="str">
        <f t="shared" ca="1" si="21"/>
        <v>A166</v>
      </c>
      <c r="C181" s="333"/>
      <c r="D181" s="54" t="str">
        <f>+IF(LEN('OSNOVNA PLAČA'!C175)&gt;0,'OSNOVNA PLAČA'!C175,"")</f>
        <v/>
      </c>
      <c r="E181" s="55" t="str">
        <f>+IF(LEN('OSNOVNA PLAČA'!D175)&gt;0,'OSNOVNA PLAČA'!D175,"")</f>
        <v/>
      </c>
      <c r="F181" s="164">
        <f ca="1">IF(LEN(B181)&gt;0,'OBRAČUNANA OSNOVNA PLAČA'!E175,"")</f>
        <v>0</v>
      </c>
      <c r="G181" s="57"/>
      <c r="H181" s="57"/>
      <c r="I181" s="57"/>
      <c r="J181" s="57"/>
      <c r="K181" s="57"/>
      <c r="L181" s="178">
        <f t="shared" si="38"/>
        <v>0</v>
      </c>
      <c r="M181" s="179">
        <f t="shared" ca="1" si="47"/>
        <v>0</v>
      </c>
      <c r="N181" s="179">
        <f t="shared" ca="1" si="48"/>
        <v>0</v>
      </c>
      <c r="O181" s="180">
        <f t="shared" ca="1" si="39"/>
        <v>0</v>
      </c>
      <c r="P181" s="181">
        <f t="shared" ca="1" si="49"/>
        <v>0</v>
      </c>
      <c r="Q181" s="182">
        <f t="shared" ca="1" si="40"/>
        <v>0</v>
      </c>
      <c r="R181" s="182">
        <f ca="1">IF(LEN(B181)&gt;0,2*'OSNOVNA PLAČA'!E175,"")</f>
        <v>0</v>
      </c>
      <c r="S181" s="183"/>
      <c r="T181" s="33"/>
      <c r="U181" s="33"/>
      <c r="V181" s="33"/>
      <c r="W181" s="33"/>
      <c r="X181" s="33"/>
      <c r="Y181" s="33"/>
      <c r="Z181" s="33"/>
      <c r="AB181" s="243">
        <f>ROW()</f>
        <v>181</v>
      </c>
      <c r="AC181" s="118">
        <f t="shared" ca="1" si="22"/>
        <v>0</v>
      </c>
      <c r="AD181" s="118">
        <f t="shared" ca="1" si="23"/>
        <v>0</v>
      </c>
      <c r="AE181" s="119" t="str">
        <f t="shared" ca="1" si="41"/>
        <v>-</v>
      </c>
      <c r="AF181" s="118" t="str">
        <f t="shared" ca="1" si="42"/>
        <v>-</v>
      </c>
      <c r="AG181" s="119" t="str">
        <f t="shared" ca="1" si="43"/>
        <v>-</v>
      </c>
      <c r="AH181" s="118" t="str">
        <f t="shared" ca="1" si="44"/>
        <v>-</v>
      </c>
      <c r="AI181" s="118">
        <f t="shared" ca="1" si="45"/>
        <v>0</v>
      </c>
      <c r="AJ181" s="120">
        <f t="shared" ca="1" si="46"/>
        <v>0</v>
      </c>
      <c r="AK181" s="118">
        <f t="shared" ca="1" si="24"/>
        <v>0</v>
      </c>
      <c r="AL181" s="118">
        <f t="shared" ca="1" si="25"/>
        <v>0</v>
      </c>
    </row>
    <row r="182" spans="1:38" ht="30" customHeight="1" x14ac:dyDescent="0.25">
      <c r="A182" s="53">
        <f>'OSNOVNA PLAČA'!A176</f>
        <v>167</v>
      </c>
      <c r="B182" s="333" t="str">
        <f t="shared" ca="1" si="21"/>
        <v>A167</v>
      </c>
      <c r="C182" s="333"/>
      <c r="D182" s="54" t="str">
        <f>+IF(LEN('OSNOVNA PLAČA'!C176)&gt;0,'OSNOVNA PLAČA'!C176,"")</f>
        <v/>
      </c>
      <c r="E182" s="55" t="str">
        <f>+IF(LEN('OSNOVNA PLAČA'!D176)&gt;0,'OSNOVNA PLAČA'!D176,"")</f>
        <v/>
      </c>
      <c r="F182" s="164">
        <f ca="1">IF(LEN(B182)&gt;0,'OBRAČUNANA OSNOVNA PLAČA'!E176,"")</f>
        <v>0</v>
      </c>
      <c r="G182" s="57"/>
      <c r="H182" s="57"/>
      <c r="I182" s="57"/>
      <c r="J182" s="57"/>
      <c r="K182" s="57"/>
      <c r="L182" s="178">
        <f t="shared" si="38"/>
        <v>0</v>
      </c>
      <c r="M182" s="179">
        <f t="shared" ca="1" si="47"/>
        <v>0</v>
      </c>
      <c r="N182" s="179">
        <f t="shared" ca="1" si="48"/>
        <v>0</v>
      </c>
      <c r="O182" s="180">
        <f t="shared" ca="1" si="39"/>
        <v>0</v>
      </c>
      <c r="P182" s="181">
        <f t="shared" ca="1" si="49"/>
        <v>0</v>
      </c>
      <c r="Q182" s="182">
        <f t="shared" ca="1" si="40"/>
        <v>0</v>
      </c>
      <c r="R182" s="182">
        <f ca="1">IF(LEN(B182)&gt;0,2*'OSNOVNA PLAČA'!E176,"")</f>
        <v>0</v>
      </c>
      <c r="S182" s="183"/>
      <c r="T182" s="33"/>
      <c r="U182" s="33"/>
      <c r="V182" s="33"/>
      <c r="W182" s="33"/>
      <c r="X182" s="33"/>
      <c r="Y182" s="33"/>
      <c r="Z182" s="33"/>
      <c r="AB182" s="243">
        <f>ROW()</f>
        <v>182</v>
      </c>
      <c r="AC182" s="118">
        <f t="shared" ca="1" si="22"/>
        <v>0</v>
      </c>
      <c r="AD182" s="118">
        <f t="shared" ca="1" si="23"/>
        <v>0</v>
      </c>
      <c r="AE182" s="119" t="str">
        <f t="shared" ca="1" si="41"/>
        <v>-</v>
      </c>
      <c r="AF182" s="118" t="str">
        <f t="shared" ca="1" si="42"/>
        <v>-</v>
      </c>
      <c r="AG182" s="119" t="str">
        <f t="shared" ca="1" si="43"/>
        <v>-</v>
      </c>
      <c r="AH182" s="118" t="str">
        <f t="shared" ca="1" si="44"/>
        <v>-</v>
      </c>
      <c r="AI182" s="118">
        <f t="shared" ca="1" si="45"/>
        <v>0</v>
      </c>
      <c r="AJ182" s="120">
        <f t="shared" ca="1" si="46"/>
        <v>0</v>
      </c>
      <c r="AK182" s="118">
        <f t="shared" ca="1" si="24"/>
        <v>0</v>
      </c>
      <c r="AL182" s="118">
        <f t="shared" ca="1" si="25"/>
        <v>0</v>
      </c>
    </row>
    <row r="183" spans="1:38" ht="30" customHeight="1" x14ac:dyDescent="0.25">
      <c r="A183" s="53">
        <f>'OSNOVNA PLAČA'!A177</f>
        <v>168</v>
      </c>
      <c r="B183" s="333" t="str">
        <f t="shared" ca="1" si="21"/>
        <v>A168</v>
      </c>
      <c r="C183" s="333"/>
      <c r="D183" s="54" t="str">
        <f>+IF(LEN('OSNOVNA PLAČA'!C177)&gt;0,'OSNOVNA PLAČA'!C177,"")</f>
        <v/>
      </c>
      <c r="E183" s="55" t="str">
        <f>+IF(LEN('OSNOVNA PLAČA'!D177)&gt;0,'OSNOVNA PLAČA'!D177,"")</f>
        <v/>
      </c>
      <c r="F183" s="164">
        <f ca="1">IF(LEN(B183)&gt;0,'OBRAČUNANA OSNOVNA PLAČA'!E177,"")</f>
        <v>0</v>
      </c>
      <c r="G183" s="57"/>
      <c r="H183" s="57"/>
      <c r="I183" s="57"/>
      <c r="J183" s="57"/>
      <c r="K183" s="57"/>
      <c r="L183" s="178">
        <f t="shared" si="38"/>
        <v>0</v>
      </c>
      <c r="M183" s="179">
        <f t="shared" ca="1" si="47"/>
        <v>0</v>
      </c>
      <c r="N183" s="179">
        <f t="shared" ca="1" si="48"/>
        <v>0</v>
      </c>
      <c r="O183" s="180">
        <f t="shared" ca="1" si="39"/>
        <v>0</v>
      </c>
      <c r="P183" s="181">
        <f t="shared" ca="1" si="49"/>
        <v>0</v>
      </c>
      <c r="Q183" s="182">
        <f t="shared" ca="1" si="40"/>
        <v>0</v>
      </c>
      <c r="R183" s="182">
        <f ca="1">IF(LEN(B183)&gt;0,2*'OSNOVNA PLAČA'!E177,"")</f>
        <v>0</v>
      </c>
      <c r="S183" s="183"/>
      <c r="T183" s="33"/>
      <c r="U183" s="33"/>
      <c r="V183" s="33"/>
      <c r="W183" s="33"/>
      <c r="X183" s="33"/>
      <c r="Y183" s="33"/>
      <c r="Z183" s="33"/>
      <c r="AB183" s="243">
        <f>ROW()</f>
        <v>183</v>
      </c>
      <c r="AC183" s="118">
        <f t="shared" ca="1" si="22"/>
        <v>0</v>
      </c>
      <c r="AD183" s="118">
        <f t="shared" ca="1" si="23"/>
        <v>0</v>
      </c>
      <c r="AE183" s="119" t="str">
        <f t="shared" ca="1" si="41"/>
        <v>-</v>
      </c>
      <c r="AF183" s="118" t="str">
        <f t="shared" ca="1" si="42"/>
        <v>-</v>
      </c>
      <c r="AG183" s="119" t="str">
        <f t="shared" ca="1" si="43"/>
        <v>-</v>
      </c>
      <c r="AH183" s="118" t="str">
        <f t="shared" ca="1" si="44"/>
        <v>-</v>
      </c>
      <c r="AI183" s="118">
        <f t="shared" ca="1" si="45"/>
        <v>0</v>
      </c>
      <c r="AJ183" s="120">
        <f t="shared" ca="1" si="46"/>
        <v>0</v>
      </c>
      <c r="AK183" s="118">
        <f t="shared" ca="1" si="24"/>
        <v>0</v>
      </c>
      <c r="AL183" s="118">
        <f t="shared" ca="1" si="25"/>
        <v>0</v>
      </c>
    </row>
    <row r="184" spans="1:38" ht="30" customHeight="1" x14ac:dyDescent="0.25">
      <c r="A184" s="53">
        <f>'OSNOVNA PLAČA'!A178</f>
        <v>169</v>
      </c>
      <c r="B184" s="333" t="str">
        <f t="shared" ca="1" si="21"/>
        <v>A169</v>
      </c>
      <c r="C184" s="333"/>
      <c r="D184" s="54" t="str">
        <f>+IF(LEN('OSNOVNA PLAČA'!C178)&gt;0,'OSNOVNA PLAČA'!C178,"")</f>
        <v/>
      </c>
      <c r="E184" s="55" t="str">
        <f>+IF(LEN('OSNOVNA PLAČA'!D178)&gt;0,'OSNOVNA PLAČA'!D178,"")</f>
        <v/>
      </c>
      <c r="F184" s="164">
        <f ca="1">IF(LEN(B184)&gt;0,'OBRAČUNANA OSNOVNA PLAČA'!E178,"")</f>
        <v>0</v>
      </c>
      <c r="G184" s="57"/>
      <c r="H184" s="57"/>
      <c r="I184" s="57"/>
      <c r="J184" s="57"/>
      <c r="K184" s="57"/>
      <c r="L184" s="178">
        <f t="shared" si="38"/>
        <v>0</v>
      </c>
      <c r="M184" s="179">
        <f t="shared" ca="1" si="47"/>
        <v>0</v>
      </c>
      <c r="N184" s="179">
        <f t="shared" ca="1" si="48"/>
        <v>0</v>
      </c>
      <c r="O184" s="180">
        <f t="shared" ca="1" si="39"/>
        <v>0</v>
      </c>
      <c r="P184" s="181">
        <f t="shared" ca="1" si="49"/>
        <v>0</v>
      </c>
      <c r="Q184" s="182">
        <f t="shared" ca="1" si="40"/>
        <v>0</v>
      </c>
      <c r="R184" s="182">
        <f ca="1">IF(LEN(B184)&gt;0,2*'OSNOVNA PLAČA'!E178,"")</f>
        <v>0</v>
      </c>
      <c r="S184" s="183"/>
      <c r="T184" s="33"/>
      <c r="U184" s="33"/>
      <c r="V184" s="33"/>
      <c r="W184" s="33"/>
      <c r="X184" s="33"/>
      <c r="Y184" s="33"/>
      <c r="Z184" s="33"/>
      <c r="AB184" s="243">
        <f>ROW()</f>
        <v>184</v>
      </c>
      <c r="AC184" s="118">
        <f t="shared" ca="1" si="22"/>
        <v>0</v>
      </c>
      <c r="AD184" s="118">
        <f t="shared" ca="1" si="23"/>
        <v>0</v>
      </c>
      <c r="AE184" s="119" t="str">
        <f t="shared" ca="1" si="41"/>
        <v>-</v>
      </c>
      <c r="AF184" s="118" t="str">
        <f t="shared" ca="1" si="42"/>
        <v>-</v>
      </c>
      <c r="AG184" s="119" t="str">
        <f t="shared" ca="1" si="43"/>
        <v>-</v>
      </c>
      <c r="AH184" s="118" t="str">
        <f t="shared" ca="1" si="44"/>
        <v>-</v>
      </c>
      <c r="AI184" s="118">
        <f t="shared" ca="1" si="45"/>
        <v>0</v>
      </c>
      <c r="AJ184" s="120">
        <f t="shared" ca="1" si="46"/>
        <v>0</v>
      </c>
      <c r="AK184" s="118">
        <f t="shared" ca="1" si="24"/>
        <v>0</v>
      </c>
      <c r="AL184" s="118">
        <f t="shared" ca="1" si="25"/>
        <v>0</v>
      </c>
    </row>
    <row r="185" spans="1:38" ht="30" customHeight="1" x14ac:dyDescent="0.25">
      <c r="A185" s="53">
        <f>'OSNOVNA PLAČA'!A179</f>
        <v>170</v>
      </c>
      <c r="B185" s="333" t="str">
        <f t="shared" ca="1" si="21"/>
        <v>A170</v>
      </c>
      <c r="C185" s="333"/>
      <c r="D185" s="54" t="str">
        <f>+IF(LEN('OSNOVNA PLAČA'!C179)&gt;0,'OSNOVNA PLAČA'!C179,"")</f>
        <v/>
      </c>
      <c r="E185" s="55" t="str">
        <f>+IF(LEN('OSNOVNA PLAČA'!D179)&gt;0,'OSNOVNA PLAČA'!D179,"")</f>
        <v/>
      </c>
      <c r="F185" s="164">
        <f ca="1">IF(LEN(B185)&gt;0,'OBRAČUNANA OSNOVNA PLAČA'!E179,"")</f>
        <v>0</v>
      </c>
      <c r="G185" s="57"/>
      <c r="H185" s="57"/>
      <c r="I185" s="57"/>
      <c r="J185" s="57"/>
      <c r="K185" s="57"/>
      <c r="L185" s="178">
        <f t="shared" si="38"/>
        <v>0</v>
      </c>
      <c r="M185" s="179">
        <f t="shared" ca="1" si="47"/>
        <v>0</v>
      </c>
      <c r="N185" s="179">
        <f t="shared" ca="1" si="48"/>
        <v>0</v>
      </c>
      <c r="O185" s="180">
        <f t="shared" ca="1" si="39"/>
        <v>0</v>
      </c>
      <c r="P185" s="181">
        <f t="shared" ca="1" si="49"/>
        <v>0</v>
      </c>
      <c r="Q185" s="182">
        <f t="shared" ca="1" si="40"/>
        <v>0</v>
      </c>
      <c r="R185" s="182">
        <f ca="1">IF(LEN(B185)&gt;0,2*'OSNOVNA PLAČA'!E179,"")</f>
        <v>0</v>
      </c>
      <c r="S185" s="183"/>
      <c r="T185" s="33"/>
      <c r="U185" s="33"/>
      <c r="V185" s="33"/>
      <c r="W185" s="33"/>
      <c r="X185" s="33"/>
      <c r="Y185" s="33"/>
      <c r="Z185" s="33"/>
      <c r="AB185" s="243">
        <f>ROW()</f>
        <v>185</v>
      </c>
      <c r="AC185" s="118">
        <f t="shared" ca="1" si="22"/>
        <v>0</v>
      </c>
      <c r="AD185" s="118">
        <f t="shared" ca="1" si="23"/>
        <v>0</v>
      </c>
      <c r="AE185" s="119" t="str">
        <f t="shared" ca="1" si="41"/>
        <v>-</v>
      </c>
      <c r="AF185" s="118" t="str">
        <f t="shared" ca="1" si="42"/>
        <v>-</v>
      </c>
      <c r="AG185" s="119" t="str">
        <f t="shared" ca="1" si="43"/>
        <v>-</v>
      </c>
      <c r="AH185" s="118" t="str">
        <f t="shared" ca="1" si="44"/>
        <v>-</v>
      </c>
      <c r="AI185" s="118">
        <f t="shared" ca="1" si="45"/>
        <v>0</v>
      </c>
      <c r="AJ185" s="120">
        <f t="shared" ca="1" si="46"/>
        <v>0</v>
      </c>
      <c r="AK185" s="118">
        <f t="shared" ca="1" si="24"/>
        <v>0</v>
      </c>
      <c r="AL185" s="118">
        <f t="shared" ca="1" si="25"/>
        <v>0</v>
      </c>
    </row>
    <row r="186" spans="1:38" ht="30" customHeight="1" x14ac:dyDescent="0.25">
      <c r="A186" s="53">
        <f>'OSNOVNA PLAČA'!A180</f>
        <v>171</v>
      </c>
      <c r="B186" s="333" t="str">
        <f t="shared" ca="1" si="21"/>
        <v>A171</v>
      </c>
      <c r="C186" s="333"/>
      <c r="D186" s="54" t="str">
        <f>+IF(LEN('OSNOVNA PLAČA'!C180)&gt;0,'OSNOVNA PLAČA'!C180,"")</f>
        <v/>
      </c>
      <c r="E186" s="55" t="str">
        <f>+IF(LEN('OSNOVNA PLAČA'!D180)&gt;0,'OSNOVNA PLAČA'!D180,"")</f>
        <v/>
      </c>
      <c r="F186" s="164">
        <f ca="1">IF(LEN(B186)&gt;0,'OBRAČUNANA OSNOVNA PLAČA'!E180,"")</f>
        <v>0</v>
      </c>
      <c r="G186" s="57"/>
      <c r="H186" s="57"/>
      <c r="I186" s="57"/>
      <c r="J186" s="57"/>
      <c r="K186" s="57"/>
      <c r="L186" s="178">
        <f t="shared" si="38"/>
        <v>0</v>
      </c>
      <c r="M186" s="179">
        <f t="shared" ca="1" si="47"/>
        <v>0</v>
      </c>
      <c r="N186" s="179">
        <f t="shared" ca="1" si="48"/>
        <v>0</v>
      </c>
      <c r="O186" s="180">
        <f t="shared" ca="1" si="39"/>
        <v>0</v>
      </c>
      <c r="P186" s="181">
        <f t="shared" ca="1" si="49"/>
        <v>0</v>
      </c>
      <c r="Q186" s="182">
        <f t="shared" ca="1" si="40"/>
        <v>0</v>
      </c>
      <c r="R186" s="182">
        <f ca="1">IF(LEN(B186)&gt;0,2*'OSNOVNA PLAČA'!E180,"")</f>
        <v>0</v>
      </c>
      <c r="S186" s="183"/>
      <c r="T186" s="33"/>
      <c r="U186" s="33"/>
      <c r="V186" s="33"/>
      <c r="W186" s="33"/>
      <c r="X186" s="33"/>
      <c r="Y186" s="33"/>
      <c r="Z186" s="33"/>
      <c r="AB186" s="243">
        <f>ROW()</f>
        <v>186</v>
      </c>
      <c r="AC186" s="118">
        <f t="shared" ca="1" si="22"/>
        <v>0</v>
      </c>
      <c r="AD186" s="118">
        <f t="shared" ca="1" si="23"/>
        <v>0</v>
      </c>
      <c r="AE186" s="119" t="str">
        <f t="shared" ca="1" si="41"/>
        <v>-</v>
      </c>
      <c r="AF186" s="118" t="str">
        <f t="shared" ca="1" si="42"/>
        <v>-</v>
      </c>
      <c r="AG186" s="119" t="str">
        <f t="shared" ca="1" si="43"/>
        <v>-</v>
      </c>
      <c r="AH186" s="118" t="str">
        <f t="shared" ca="1" si="44"/>
        <v>-</v>
      </c>
      <c r="AI186" s="118">
        <f t="shared" ca="1" si="45"/>
        <v>0</v>
      </c>
      <c r="AJ186" s="120">
        <f t="shared" ca="1" si="46"/>
        <v>0</v>
      </c>
      <c r="AK186" s="118">
        <f t="shared" ca="1" si="24"/>
        <v>0</v>
      </c>
      <c r="AL186" s="118">
        <f t="shared" ca="1" si="25"/>
        <v>0</v>
      </c>
    </row>
    <row r="187" spans="1:38" ht="30" customHeight="1" x14ac:dyDescent="0.25">
      <c r="A187" s="53">
        <f>'OSNOVNA PLAČA'!A181</f>
        <v>172</v>
      </c>
      <c r="B187" s="333" t="str">
        <f t="shared" ca="1" si="21"/>
        <v>A172</v>
      </c>
      <c r="C187" s="333"/>
      <c r="D187" s="54" t="str">
        <f>+IF(LEN('OSNOVNA PLAČA'!C181)&gt;0,'OSNOVNA PLAČA'!C181,"")</f>
        <v/>
      </c>
      <c r="E187" s="55" t="str">
        <f>+IF(LEN('OSNOVNA PLAČA'!D181)&gt;0,'OSNOVNA PLAČA'!D181,"")</f>
        <v/>
      </c>
      <c r="F187" s="164">
        <f ca="1">IF(LEN(B187)&gt;0,'OBRAČUNANA OSNOVNA PLAČA'!E181,"")</f>
        <v>0</v>
      </c>
      <c r="G187" s="57"/>
      <c r="H187" s="57"/>
      <c r="I187" s="57"/>
      <c r="J187" s="57"/>
      <c r="K187" s="57"/>
      <c r="L187" s="178">
        <f t="shared" si="38"/>
        <v>0</v>
      </c>
      <c r="M187" s="179">
        <f t="shared" ca="1" si="47"/>
        <v>0</v>
      </c>
      <c r="N187" s="179">
        <f t="shared" ca="1" si="48"/>
        <v>0</v>
      </c>
      <c r="O187" s="180">
        <f t="shared" ca="1" si="39"/>
        <v>0</v>
      </c>
      <c r="P187" s="181">
        <f t="shared" ca="1" si="49"/>
        <v>0</v>
      </c>
      <c r="Q187" s="182">
        <f t="shared" ca="1" si="40"/>
        <v>0</v>
      </c>
      <c r="R187" s="182">
        <f ca="1">IF(LEN(B187)&gt;0,2*'OSNOVNA PLAČA'!E181,"")</f>
        <v>0</v>
      </c>
      <c r="S187" s="183"/>
      <c r="T187" s="33"/>
      <c r="U187" s="33"/>
      <c r="V187" s="33"/>
      <c r="W187" s="33"/>
      <c r="X187" s="33"/>
      <c r="Y187" s="33"/>
      <c r="Z187" s="33"/>
      <c r="AB187" s="243">
        <f>ROW()</f>
        <v>187</v>
      </c>
      <c r="AC187" s="118">
        <f t="shared" ca="1" si="22"/>
        <v>0</v>
      </c>
      <c r="AD187" s="118">
        <f t="shared" ca="1" si="23"/>
        <v>0</v>
      </c>
      <c r="AE187" s="119" t="str">
        <f t="shared" ca="1" si="41"/>
        <v>-</v>
      </c>
      <c r="AF187" s="118" t="str">
        <f t="shared" ca="1" si="42"/>
        <v>-</v>
      </c>
      <c r="AG187" s="119" t="str">
        <f t="shared" ca="1" si="43"/>
        <v>-</v>
      </c>
      <c r="AH187" s="118" t="str">
        <f t="shared" ca="1" si="44"/>
        <v>-</v>
      </c>
      <c r="AI187" s="118">
        <f t="shared" ca="1" si="45"/>
        <v>0</v>
      </c>
      <c r="AJ187" s="120">
        <f t="shared" ca="1" si="46"/>
        <v>0</v>
      </c>
      <c r="AK187" s="118">
        <f t="shared" ca="1" si="24"/>
        <v>0</v>
      </c>
      <c r="AL187" s="118">
        <f t="shared" ca="1" si="25"/>
        <v>0</v>
      </c>
    </row>
    <row r="188" spans="1:38" ht="30" customHeight="1" x14ac:dyDescent="0.25">
      <c r="A188" s="53">
        <f>'OSNOVNA PLAČA'!A182</f>
        <v>173</v>
      </c>
      <c r="B188" s="333" t="str">
        <f t="shared" ca="1" si="21"/>
        <v>A173</v>
      </c>
      <c r="C188" s="333"/>
      <c r="D188" s="54" t="str">
        <f>+IF(LEN('OSNOVNA PLAČA'!C182)&gt;0,'OSNOVNA PLAČA'!C182,"")</f>
        <v/>
      </c>
      <c r="E188" s="55" t="str">
        <f>+IF(LEN('OSNOVNA PLAČA'!D182)&gt;0,'OSNOVNA PLAČA'!D182,"")</f>
        <v/>
      </c>
      <c r="F188" s="164">
        <f ca="1">IF(LEN(B188)&gt;0,'OBRAČUNANA OSNOVNA PLAČA'!E182,"")</f>
        <v>0</v>
      </c>
      <c r="G188" s="57"/>
      <c r="H188" s="57"/>
      <c r="I188" s="57"/>
      <c r="J188" s="57"/>
      <c r="K188" s="57"/>
      <c r="L188" s="178">
        <f t="shared" si="38"/>
        <v>0</v>
      </c>
      <c r="M188" s="179">
        <f t="shared" ca="1" si="47"/>
        <v>0</v>
      </c>
      <c r="N188" s="179">
        <f t="shared" ca="1" si="48"/>
        <v>0</v>
      </c>
      <c r="O188" s="180">
        <f t="shared" ca="1" si="39"/>
        <v>0</v>
      </c>
      <c r="P188" s="181">
        <f t="shared" ca="1" si="49"/>
        <v>0</v>
      </c>
      <c r="Q188" s="182">
        <f t="shared" ca="1" si="40"/>
        <v>0</v>
      </c>
      <c r="R188" s="182">
        <f ca="1">IF(LEN(B188)&gt;0,2*'OSNOVNA PLAČA'!E182,"")</f>
        <v>0</v>
      </c>
      <c r="S188" s="183"/>
      <c r="T188" s="33"/>
      <c r="U188" s="33"/>
      <c r="V188" s="33"/>
      <c r="W188" s="33"/>
      <c r="X188" s="33"/>
      <c r="Y188" s="33"/>
      <c r="Z188" s="33"/>
      <c r="AB188" s="243">
        <f>ROW()</f>
        <v>188</v>
      </c>
      <c r="AC188" s="118">
        <f t="shared" ca="1" si="22"/>
        <v>0</v>
      </c>
      <c r="AD188" s="118">
        <f t="shared" ca="1" si="23"/>
        <v>0</v>
      </c>
      <c r="AE188" s="119" t="str">
        <f t="shared" ca="1" si="41"/>
        <v>-</v>
      </c>
      <c r="AF188" s="118" t="str">
        <f t="shared" ca="1" si="42"/>
        <v>-</v>
      </c>
      <c r="AG188" s="119" t="str">
        <f t="shared" ca="1" si="43"/>
        <v>-</v>
      </c>
      <c r="AH188" s="118" t="str">
        <f t="shared" ca="1" si="44"/>
        <v>-</v>
      </c>
      <c r="AI188" s="118">
        <f t="shared" ca="1" si="45"/>
        <v>0</v>
      </c>
      <c r="AJ188" s="120">
        <f t="shared" ca="1" si="46"/>
        <v>0</v>
      </c>
      <c r="AK188" s="118">
        <f t="shared" ca="1" si="24"/>
        <v>0</v>
      </c>
      <c r="AL188" s="118">
        <f t="shared" ca="1" si="25"/>
        <v>0</v>
      </c>
    </row>
    <row r="189" spans="1:38" ht="30" customHeight="1" x14ac:dyDescent="0.25">
      <c r="A189" s="53">
        <f>'OSNOVNA PLAČA'!A183</f>
        <v>174</v>
      </c>
      <c r="B189" s="333" t="str">
        <f t="shared" ca="1" si="21"/>
        <v>A174</v>
      </c>
      <c r="C189" s="333"/>
      <c r="D189" s="54" t="str">
        <f>+IF(LEN('OSNOVNA PLAČA'!C183)&gt;0,'OSNOVNA PLAČA'!C183,"")</f>
        <v/>
      </c>
      <c r="E189" s="55" t="str">
        <f>+IF(LEN('OSNOVNA PLAČA'!D183)&gt;0,'OSNOVNA PLAČA'!D183,"")</f>
        <v/>
      </c>
      <c r="F189" s="164">
        <f ca="1">IF(LEN(B189)&gt;0,'OBRAČUNANA OSNOVNA PLAČA'!E183,"")</f>
        <v>0</v>
      </c>
      <c r="G189" s="57"/>
      <c r="H189" s="57"/>
      <c r="I189" s="57"/>
      <c r="J189" s="57"/>
      <c r="K189" s="57"/>
      <c r="L189" s="178">
        <f t="shared" si="38"/>
        <v>0</v>
      </c>
      <c r="M189" s="179">
        <f t="shared" ca="1" si="47"/>
        <v>0</v>
      </c>
      <c r="N189" s="179">
        <f t="shared" ca="1" si="48"/>
        <v>0</v>
      </c>
      <c r="O189" s="180">
        <f t="shared" ca="1" si="39"/>
        <v>0</v>
      </c>
      <c r="P189" s="181">
        <f t="shared" ca="1" si="49"/>
        <v>0</v>
      </c>
      <c r="Q189" s="182">
        <f t="shared" ca="1" si="40"/>
        <v>0</v>
      </c>
      <c r="R189" s="182">
        <f ca="1">IF(LEN(B189)&gt;0,2*'OSNOVNA PLAČA'!E183,"")</f>
        <v>0</v>
      </c>
      <c r="S189" s="183"/>
      <c r="T189" s="33"/>
      <c r="U189" s="33"/>
      <c r="V189" s="33"/>
      <c r="W189" s="33"/>
      <c r="X189" s="33"/>
      <c r="Y189" s="33"/>
      <c r="Z189" s="33"/>
      <c r="AB189" s="243">
        <f>ROW()</f>
        <v>189</v>
      </c>
      <c r="AC189" s="118">
        <f t="shared" ca="1" si="22"/>
        <v>0</v>
      </c>
      <c r="AD189" s="118">
        <f t="shared" ca="1" si="23"/>
        <v>0</v>
      </c>
      <c r="AE189" s="119" t="str">
        <f t="shared" ca="1" si="41"/>
        <v>-</v>
      </c>
      <c r="AF189" s="118" t="str">
        <f t="shared" ca="1" si="42"/>
        <v>-</v>
      </c>
      <c r="AG189" s="119" t="str">
        <f t="shared" ca="1" si="43"/>
        <v>-</v>
      </c>
      <c r="AH189" s="118" t="str">
        <f t="shared" ca="1" si="44"/>
        <v>-</v>
      </c>
      <c r="AI189" s="118">
        <f t="shared" ca="1" si="45"/>
        <v>0</v>
      </c>
      <c r="AJ189" s="120">
        <f t="shared" ca="1" si="46"/>
        <v>0</v>
      </c>
      <c r="AK189" s="118">
        <f t="shared" ca="1" si="24"/>
        <v>0</v>
      </c>
      <c r="AL189" s="118">
        <f t="shared" ca="1" si="25"/>
        <v>0</v>
      </c>
    </row>
    <row r="190" spans="1:38" ht="30" customHeight="1" x14ac:dyDescent="0.25">
      <c r="A190" s="53">
        <f>'OSNOVNA PLAČA'!A184</f>
        <v>175</v>
      </c>
      <c r="B190" s="333" t="str">
        <f t="shared" ca="1" si="21"/>
        <v>A175</v>
      </c>
      <c r="C190" s="333"/>
      <c r="D190" s="54" t="str">
        <f>+IF(LEN('OSNOVNA PLAČA'!C184)&gt;0,'OSNOVNA PLAČA'!C184,"")</f>
        <v/>
      </c>
      <c r="E190" s="55" t="str">
        <f>+IF(LEN('OSNOVNA PLAČA'!D184)&gt;0,'OSNOVNA PLAČA'!D184,"")</f>
        <v/>
      </c>
      <c r="F190" s="164">
        <f ca="1">IF(LEN(B190)&gt;0,'OBRAČUNANA OSNOVNA PLAČA'!E184,"")</f>
        <v>0</v>
      </c>
      <c r="G190" s="57"/>
      <c r="H190" s="57"/>
      <c r="I190" s="57"/>
      <c r="J190" s="57"/>
      <c r="K190" s="57"/>
      <c r="L190" s="178">
        <f t="shared" si="38"/>
        <v>0</v>
      </c>
      <c r="M190" s="179">
        <f t="shared" ca="1" si="47"/>
        <v>0</v>
      </c>
      <c r="N190" s="179">
        <f t="shared" ca="1" si="48"/>
        <v>0</v>
      </c>
      <c r="O190" s="180">
        <f t="shared" ca="1" si="39"/>
        <v>0</v>
      </c>
      <c r="P190" s="181">
        <f t="shared" ca="1" si="49"/>
        <v>0</v>
      </c>
      <c r="Q190" s="182">
        <f t="shared" ca="1" si="40"/>
        <v>0</v>
      </c>
      <c r="R190" s="182">
        <f ca="1">IF(LEN(B190)&gt;0,2*'OSNOVNA PLAČA'!E184,"")</f>
        <v>0</v>
      </c>
      <c r="S190" s="183"/>
      <c r="T190" s="33"/>
      <c r="U190" s="33"/>
      <c r="V190" s="33"/>
      <c r="W190" s="33"/>
      <c r="X190" s="33"/>
      <c r="Y190" s="33"/>
      <c r="Z190" s="33"/>
      <c r="AB190" s="243">
        <f>ROW()</f>
        <v>190</v>
      </c>
      <c r="AC190" s="118">
        <f t="shared" ca="1" si="22"/>
        <v>0</v>
      </c>
      <c r="AD190" s="118">
        <f t="shared" ca="1" si="23"/>
        <v>0</v>
      </c>
      <c r="AE190" s="119" t="str">
        <f t="shared" ca="1" si="41"/>
        <v>-</v>
      </c>
      <c r="AF190" s="118" t="str">
        <f t="shared" ca="1" si="42"/>
        <v>-</v>
      </c>
      <c r="AG190" s="119" t="str">
        <f t="shared" ca="1" si="43"/>
        <v>-</v>
      </c>
      <c r="AH190" s="118" t="str">
        <f t="shared" ca="1" si="44"/>
        <v>-</v>
      </c>
      <c r="AI190" s="118">
        <f t="shared" ca="1" si="45"/>
        <v>0</v>
      </c>
      <c r="AJ190" s="120">
        <f t="shared" ca="1" si="46"/>
        <v>0</v>
      </c>
      <c r="AK190" s="118">
        <f t="shared" ca="1" si="24"/>
        <v>0</v>
      </c>
      <c r="AL190" s="118">
        <f t="shared" ca="1" si="25"/>
        <v>0</v>
      </c>
    </row>
    <row r="191" spans="1:38" ht="30" customHeight="1" x14ac:dyDescent="0.25">
      <c r="A191" s="53">
        <f>'OSNOVNA PLAČA'!A185</f>
        <v>176</v>
      </c>
      <c r="B191" s="333" t="str">
        <f t="shared" ca="1" si="21"/>
        <v>A176</v>
      </c>
      <c r="C191" s="333"/>
      <c r="D191" s="54" t="str">
        <f>+IF(LEN('OSNOVNA PLAČA'!C185)&gt;0,'OSNOVNA PLAČA'!C185,"")</f>
        <v/>
      </c>
      <c r="E191" s="55" t="str">
        <f>+IF(LEN('OSNOVNA PLAČA'!D185)&gt;0,'OSNOVNA PLAČA'!D185,"")</f>
        <v/>
      </c>
      <c r="F191" s="164">
        <f ca="1">IF(LEN(B191)&gt;0,'OBRAČUNANA OSNOVNA PLAČA'!E185,"")</f>
        <v>0</v>
      </c>
      <c r="G191" s="57"/>
      <c r="H191" s="57"/>
      <c r="I191" s="57"/>
      <c r="J191" s="57"/>
      <c r="K191" s="57"/>
      <c r="L191" s="178">
        <f t="shared" si="38"/>
        <v>0</v>
      </c>
      <c r="M191" s="179">
        <f t="shared" ca="1" si="47"/>
        <v>0</v>
      </c>
      <c r="N191" s="179">
        <f t="shared" ca="1" si="48"/>
        <v>0</v>
      </c>
      <c r="O191" s="180">
        <f t="shared" ca="1" si="39"/>
        <v>0</v>
      </c>
      <c r="P191" s="181">
        <f t="shared" ca="1" si="49"/>
        <v>0</v>
      </c>
      <c r="Q191" s="182">
        <f t="shared" ca="1" si="40"/>
        <v>0</v>
      </c>
      <c r="R191" s="182">
        <f ca="1">IF(LEN(B191)&gt;0,2*'OSNOVNA PLAČA'!E185,"")</f>
        <v>0</v>
      </c>
      <c r="S191" s="183"/>
      <c r="T191" s="33"/>
      <c r="U191" s="33"/>
      <c r="V191" s="33"/>
      <c r="W191" s="33"/>
      <c r="X191" s="33"/>
      <c r="Y191" s="33"/>
      <c r="Z191" s="33"/>
      <c r="AB191" s="243">
        <f>ROW()</f>
        <v>191</v>
      </c>
      <c r="AC191" s="118">
        <f t="shared" ca="1" si="22"/>
        <v>0</v>
      </c>
      <c r="AD191" s="118">
        <f t="shared" ca="1" si="23"/>
        <v>0</v>
      </c>
      <c r="AE191" s="119" t="str">
        <f t="shared" ca="1" si="41"/>
        <v>-</v>
      </c>
      <c r="AF191" s="118" t="str">
        <f t="shared" ca="1" si="42"/>
        <v>-</v>
      </c>
      <c r="AG191" s="119" t="str">
        <f t="shared" ca="1" si="43"/>
        <v>-</v>
      </c>
      <c r="AH191" s="118" t="str">
        <f t="shared" ca="1" si="44"/>
        <v>-</v>
      </c>
      <c r="AI191" s="118">
        <f t="shared" ca="1" si="45"/>
        <v>0</v>
      </c>
      <c r="AJ191" s="120">
        <f t="shared" ca="1" si="46"/>
        <v>0</v>
      </c>
      <c r="AK191" s="118">
        <f t="shared" ca="1" si="24"/>
        <v>0</v>
      </c>
      <c r="AL191" s="118">
        <f t="shared" ca="1" si="25"/>
        <v>0</v>
      </c>
    </row>
    <row r="192" spans="1:38" ht="30" customHeight="1" x14ac:dyDescent="0.25">
      <c r="A192" s="53">
        <f>'OSNOVNA PLAČA'!A186</f>
        <v>177</v>
      </c>
      <c r="B192" s="333" t="str">
        <f t="shared" ca="1" si="21"/>
        <v>A177</v>
      </c>
      <c r="C192" s="333"/>
      <c r="D192" s="54" t="str">
        <f>+IF(LEN('OSNOVNA PLAČA'!C186)&gt;0,'OSNOVNA PLAČA'!C186,"")</f>
        <v/>
      </c>
      <c r="E192" s="55" t="str">
        <f>+IF(LEN('OSNOVNA PLAČA'!D186)&gt;0,'OSNOVNA PLAČA'!D186,"")</f>
        <v/>
      </c>
      <c r="F192" s="164">
        <f ca="1">IF(LEN(B192)&gt;0,'OBRAČUNANA OSNOVNA PLAČA'!E186,"")</f>
        <v>0</v>
      </c>
      <c r="G192" s="57"/>
      <c r="H192" s="57"/>
      <c r="I192" s="57"/>
      <c r="J192" s="57"/>
      <c r="K192" s="57"/>
      <c r="L192" s="178">
        <f t="shared" si="38"/>
        <v>0</v>
      </c>
      <c r="M192" s="179">
        <f t="shared" ca="1" si="47"/>
        <v>0</v>
      </c>
      <c r="N192" s="179">
        <f t="shared" ca="1" si="48"/>
        <v>0</v>
      </c>
      <c r="O192" s="180">
        <f t="shared" ca="1" si="39"/>
        <v>0</v>
      </c>
      <c r="P192" s="181">
        <f t="shared" ca="1" si="49"/>
        <v>0</v>
      </c>
      <c r="Q192" s="182">
        <f t="shared" ca="1" si="40"/>
        <v>0</v>
      </c>
      <c r="R192" s="182">
        <f ca="1">IF(LEN(B192)&gt;0,2*'OSNOVNA PLAČA'!E186,"")</f>
        <v>0</v>
      </c>
      <c r="S192" s="183"/>
      <c r="T192" s="33"/>
      <c r="U192" s="33"/>
      <c r="V192" s="33"/>
      <c r="W192" s="33"/>
      <c r="X192" s="33"/>
      <c r="Y192" s="33"/>
      <c r="Z192" s="33"/>
      <c r="AB192" s="243">
        <f>ROW()</f>
        <v>192</v>
      </c>
      <c r="AC192" s="118">
        <f t="shared" ca="1" si="22"/>
        <v>0</v>
      </c>
      <c r="AD192" s="118">
        <f t="shared" ca="1" si="23"/>
        <v>0</v>
      </c>
      <c r="AE192" s="119" t="str">
        <f t="shared" ca="1" si="41"/>
        <v>-</v>
      </c>
      <c r="AF192" s="118" t="str">
        <f t="shared" ca="1" si="42"/>
        <v>-</v>
      </c>
      <c r="AG192" s="119" t="str">
        <f t="shared" ca="1" si="43"/>
        <v>-</v>
      </c>
      <c r="AH192" s="118" t="str">
        <f t="shared" ca="1" si="44"/>
        <v>-</v>
      </c>
      <c r="AI192" s="118">
        <f t="shared" ca="1" si="45"/>
        <v>0</v>
      </c>
      <c r="AJ192" s="120">
        <f t="shared" ca="1" si="46"/>
        <v>0</v>
      </c>
      <c r="AK192" s="118">
        <f t="shared" ca="1" si="24"/>
        <v>0</v>
      </c>
      <c r="AL192" s="118">
        <f t="shared" ca="1" si="25"/>
        <v>0</v>
      </c>
    </row>
    <row r="193" spans="1:38" ht="30" customHeight="1" x14ac:dyDescent="0.25">
      <c r="A193" s="53">
        <f>'OSNOVNA PLAČA'!A187</f>
        <v>178</v>
      </c>
      <c r="B193" s="333" t="str">
        <f t="shared" ca="1" si="21"/>
        <v>A178</v>
      </c>
      <c r="C193" s="333"/>
      <c r="D193" s="54" t="str">
        <f>+IF(LEN('OSNOVNA PLAČA'!C187)&gt;0,'OSNOVNA PLAČA'!C187,"")</f>
        <v/>
      </c>
      <c r="E193" s="55" t="str">
        <f>+IF(LEN('OSNOVNA PLAČA'!D187)&gt;0,'OSNOVNA PLAČA'!D187,"")</f>
        <v/>
      </c>
      <c r="F193" s="164">
        <f ca="1">IF(LEN(B193)&gt;0,'OBRAČUNANA OSNOVNA PLAČA'!E187,"")</f>
        <v>0</v>
      </c>
      <c r="G193" s="57"/>
      <c r="H193" s="57"/>
      <c r="I193" s="57"/>
      <c r="J193" s="57"/>
      <c r="K193" s="57"/>
      <c r="L193" s="178">
        <f t="shared" si="38"/>
        <v>0</v>
      </c>
      <c r="M193" s="179">
        <f t="shared" ca="1" si="47"/>
        <v>0</v>
      </c>
      <c r="N193" s="179">
        <f t="shared" ca="1" si="48"/>
        <v>0</v>
      </c>
      <c r="O193" s="180">
        <f t="shared" ca="1" si="39"/>
        <v>0</v>
      </c>
      <c r="P193" s="181">
        <f t="shared" ca="1" si="49"/>
        <v>0</v>
      </c>
      <c r="Q193" s="182">
        <f t="shared" ca="1" si="40"/>
        <v>0</v>
      </c>
      <c r="R193" s="182">
        <f ca="1">IF(LEN(B193)&gt;0,2*'OSNOVNA PLAČA'!E187,"")</f>
        <v>0</v>
      </c>
      <c r="S193" s="183"/>
      <c r="T193" s="33"/>
      <c r="U193" s="33"/>
      <c r="V193" s="33"/>
      <c r="W193" s="33"/>
      <c r="X193" s="33"/>
      <c r="Y193" s="33"/>
      <c r="Z193" s="33"/>
      <c r="AB193" s="243">
        <f>ROW()</f>
        <v>193</v>
      </c>
      <c r="AC193" s="118">
        <f t="shared" ca="1" si="22"/>
        <v>0</v>
      </c>
      <c r="AD193" s="118">
        <f t="shared" ca="1" si="23"/>
        <v>0</v>
      </c>
      <c r="AE193" s="119" t="str">
        <f t="shared" ca="1" si="41"/>
        <v>-</v>
      </c>
      <c r="AF193" s="118" t="str">
        <f t="shared" ca="1" si="42"/>
        <v>-</v>
      </c>
      <c r="AG193" s="119" t="str">
        <f t="shared" ca="1" si="43"/>
        <v>-</v>
      </c>
      <c r="AH193" s="118" t="str">
        <f t="shared" ca="1" si="44"/>
        <v>-</v>
      </c>
      <c r="AI193" s="118">
        <f t="shared" ca="1" si="45"/>
        <v>0</v>
      </c>
      <c r="AJ193" s="120">
        <f t="shared" ca="1" si="46"/>
        <v>0</v>
      </c>
      <c r="AK193" s="118">
        <f t="shared" ca="1" si="24"/>
        <v>0</v>
      </c>
      <c r="AL193" s="118">
        <f t="shared" ca="1" si="25"/>
        <v>0</v>
      </c>
    </row>
    <row r="194" spans="1:38" ht="30" customHeight="1" x14ac:dyDescent="0.25">
      <c r="A194" s="53">
        <f>'OSNOVNA PLAČA'!A188</f>
        <v>179</v>
      </c>
      <c r="B194" s="333" t="str">
        <f t="shared" ca="1" si="21"/>
        <v>A179</v>
      </c>
      <c r="C194" s="333"/>
      <c r="D194" s="54" t="str">
        <f>+IF(LEN('OSNOVNA PLAČA'!C188)&gt;0,'OSNOVNA PLAČA'!C188,"")</f>
        <v/>
      </c>
      <c r="E194" s="55" t="str">
        <f>+IF(LEN('OSNOVNA PLAČA'!D188)&gt;0,'OSNOVNA PLAČA'!D188,"")</f>
        <v/>
      </c>
      <c r="F194" s="164">
        <f ca="1">IF(LEN(B194)&gt;0,'OBRAČUNANA OSNOVNA PLAČA'!E188,"")</f>
        <v>0</v>
      </c>
      <c r="G194" s="57"/>
      <c r="H194" s="57"/>
      <c r="I194" s="57"/>
      <c r="J194" s="57"/>
      <c r="K194" s="57"/>
      <c r="L194" s="178">
        <f t="shared" si="38"/>
        <v>0</v>
      </c>
      <c r="M194" s="179">
        <f t="shared" ca="1" si="47"/>
        <v>0</v>
      </c>
      <c r="N194" s="179">
        <f t="shared" ca="1" si="48"/>
        <v>0</v>
      </c>
      <c r="O194" s="180">
        <f t="shared" ca="1" si="39"/>
        <v>0</v>
      </c>
      <c r="P194" s="181">
        <f t="shared" ca="1" si="49"/>
        <v>0</v>
      </c>
      <c r="Q194" s="182">
        <f t="shared" ca="1" si="40"/>
        <v>0</v>
      </c>
      <c r="R194" s="182">
        <f ca="1">IF(LEN(B194)&gt;0,2*'OSNOVNA PLAČA'!E188,"")</f>
        <v>0</v>
      </c>
      <c r="S194" s="183"/>
      <c r="T194" s="33"/>
      <c r="U194" s="33"/>
      <c r="V194" s="33"/>
      <c r="W194" s="33"/>
      <c r="X194" s="33"/>
      <c r="Y194" s="33"/>
      <c r="Z194" s="33"/>
      <c r="AB194" s="243">
        <f>ROW()</f>
        <v>194</v>
      </c>
      <c r="AC194" s="118">
        <f t="shared" ca="1" si="22"/>
        <v>0</v>
      </c>
      <c r="AD194" s="118">
        <f t="shared" ca="1" si="23"/>
        <v>0</v>
      </c>
      <c r="AE194" s="119" t="str">
        <f t="shared" ca="1" si="41"/>
        <v>-</v>
      </c>
      <c r="AF194" s="118" t="str">
        <f t="shared" ca="1" si="42"/>
        <v>-</v>
      </c>
      <c r="AG194" s="119" t="str">
        <f t="shared" ca="1" si="43"/>
        <v>-</v>
      </c>
      <c r="AH194" s="118" t="str">
        <f t="shared" ca="1" si="44"/>
        <v>-</v>
      </c>
      <c r="AI194" s="118">
        <f t="shared" ca="1" si="45"/>
        <v>0</v>
      </c>
      <c r="AJ194" s="120">
        <f t="shared" ca="1" si="46"/>
        <v>0</v>
      </c>
      <c r="AK194" s="118">
        <f t="shared" ca="1" si="24"/>
        <v>0</v>
      </c>
      <c r="AL194" s="118">
        <f t="shared" ca="1" si="25"/>
        <v>0</v>
      </c>
    </row>
    <row r="195" spans="1:38" ht="30" customHeight="1" x14ac:dyDescent="0.25">
      <c r="A195" s="53">
        <f>'OSNOVNA PLAČA'!A189</f>
        <v>180</v>
      </c>
      <c r="B195" s="333" t="str">
        <f t="shared" ca="1" si="21"/>
        <v>A180</v>
      </c>
      <c r="C195" s="333"/>
      <c r="D195" s="54" t="str">
        <f>+IF(LEN('OSNOVNA PLAČA'!C189)&gt;0,'OSNOVNA PLAČA'!C189,"")</f>
        <v/>
      </c>
      <c r="E195" s="55" t="str">
        <f>+IF(LEN('OSNOVNA PLAČA'!D189)&gt;0,'OSNOVNA PLAČA'!D189,"")</f>
        <v/>
      </c>
      <c r="F195" s="164">
        <f ca="1">IF(LEN(B195)&gt;0,'OBRAČUNANA OSNOVNA PLAČA'!E189,"")</f>
        <v>0</v>
      </c>
      <c r="G195" s="57"/>
      <c r="H195" s="57"/>
      <c r="I195" s="57"/>
      <c r="J195" s="57"/>
      <c r="K195" s="57"/>
      <c r="L195" s="178">
        <f t="shared" si="38"/>
        <v>0</v>
      </c>
      <c r="M195" s="179">
        <f t="shared" ca="1" si="47"/>
        <v>0</v>
      </c>
      <c r="N195" s="179">
        <f t="shared" ca="1" si="48"/>
        <v>0</v>
      </c>
      <c r="O195" s="180">
        <f t="shared" ca="1" si="39"/>
        <v>0</v>
      </c>
      <c r="P195" s="181">
        <f t="shared" ca="1" si="49"/>
        <v>0</v>
      </c>
      <c r="Q195" s="182">
        <f t="shared" ca="1" si="40"/>
        <v>0</v>
      </c>
      <c r="R195" s="182">
        <f ca="1">IF(LEN(B195)&gt;0,2*'OSNOVNA PLAČA'!E189,"")</f>
        <v>0</v>
      </c>
      <c r="S195" s="183"/>
      <c r="T195" s="33"/>
      <c r="U195" s="33"/>
      <c r="V195" s="33"/>
      <c r="W195" s="33"/>
      <c r="X195" s="33"/>
      <c r="Y195" s="33"/>
      <c r="Z195" s="33"/>
      <c r="AB195" s="243">
        <f>ROW()</f>
        <v>195</v>
      </c>
      <c r="AC195" s="118">
        <f t="shared" ca="1" si="22"/>
        <v>0</v>
      </c>
      <c r="AD195" s="118">
        <f t="shared" ca="1" si="23"/>
        <v>0</v>
      </c>
      <c r="AE195" s="119" t="str">
        <f t="shared" ca="1" si="41"/>
        <v>-</v>
      </c>
      <c r="AF195" s="118" t="str">
        <f t="shared" ca="1" si="42"/>
        <v>-</v>
      </c>
      <c r="AG195" s="119" t="str">
        <f t="shared" ca="1" si="43"/>
        <v>-</v>
      </c>
      <c r="AH195" s="118" t="str">
        <f t="shared" ca="1" si="44"/>
        <v>-</v>
      </c>
      <c r="AI195" s="118">
        <f t="shared" ca="1" si="45"/>
        <v>0</v>
      </c>
      <c r="AJ195" s="120">
        <f t="shared" ca="1" si="46"/>
        <v>0</v>
      </c>
      <c r="AK195" s="118">
        <f t="shared" ca="1" si="24"/>
        <v>0</v>
      </c>
      <c r="AL195" s="118">
        <f t="shared" ca="1" si="25"/>
        <v>0</v>
      </c>
    </row>
    <row r="196" spans="1:38" ht="30" customHeight="1" x14ac:dyDescent="0.25">
      <c r="A196" s="53">
        <f>'OSNOVNA PLAČA'!A190</f>
        <v>181</v>
      </c>
      <c r="B196" s="333" t="str">
        <f t="shared" ca="1" si="21"/>
        <v>A181</v>
      </c>
      <c r="C196" s="333"/>
      <c r="D196" s="54" t="str">
        <f>+IF(LEN('OSNOVNA PLAČA'!C190)&gt;0,'OSNOVNA PLAČA'!C190,"")</f>
        <v/>
      </c>
      <c r="E196" s="55" t="str">
        <f>+IF(LEN('OSNOVNA PLAČA'!D190)&gt;0,'OSNOVNA PLAČA'!D190,"")</f>
        <v/>
      </c>
      <c r="F196" s="164">
        <f ca="1">IF(LEN(B196)&gt;0,'OBRAČUNANA OSNOVNA PLAČA'!E190,"")</f>
        <v>0</v>
      </c>
      <c r="G196" s="57"/>
      <c r="H196" s="57"/>
      <c r="I196" s="57"/>
      <c r="J196" s="57"/>
      <c r="K196" s="57"/>
      <c r="L196" s="178">
        <f t="shared" si="38"/>
        <v>0</v>
      </c>
      <c r="M196" s="179">
        <f t="shared" ca="1" si="47"/>
        <v>0</v>
      </c>
      <c r="N196" s="179">
        <f t="shared" ca="1" si="48"/>
        <v>0</v>
      </c>
      <c r="O196" s="180">
        <f t="shared" ca="1" si="39"/>
        <v>0</v>
      </c>
      <c r="P196" s="181">
        <f t="shared" ca="1" si="49"/>
        <v>0</v>
      </c>
      <c r="Q196" s="182">
        <f t="shared" ca="1" si="40"/>
        <v>0</v>
      </c>
      <c r="R196" s="182">
        <f ca="1">IF(LEN(B196)&gt;0,2*'OSNOVNA PLAČA'!E190,"")</f>
        <v>0</v>
      </c>
      <c r="S196" s="183"/>
      <c r="T196" s="33"/>
      <c r="U196" s="33"/>
      <c r="V196" s="33"/>
      <c r="W196" s="33"/>
      <c r="X196" s="33"/>
      <c r="Y196" s="33"/>
      <c r="Z196" s="33"/>
      <c r="AB196" s="243">
        <f>ROW()</f>
        <v>196</v>
      </c>
      <c r="AC196" s="118">
        <f t="shared" ca="1" si="22"/>
        <v>0</v>
      </c>
      <c r="AD196" s="118">
        <f t="shared" ca="1" si="23"/>
        <v>0</v>
      </c>
      <c r="AE196" s="119" t="str">
        <f t="shared" ca="1" si="41"/>
        <v>-</v>
      </c>
      <c r="AF196" s="118" t="str">
        <f t="shared" ca="1" si="42"/>
        <v>-</v>
      </c>
      <c r="AG196" s="119" t="str">
        <f t="shared" ca="1" si="43"/>
        <v>-</v>
      </c>
      <c r="AH196" s="118" t="str">
        <f t="shared" ca="1" si="44"/>
        <v>-</v>
      </c>
      <c r="AI196" s="118">
        <f t="shared" ca="1" si="45"/>
        <v>0</v>
      </c>
      <c r="AJ196" s="120">
        <f t="shared" ca="1" si="46"/>
        <v>0</v>
      </c>
      <c r="AK196" s="118">
        <f t="shared" ca="1" si="24"/>
        <v>0</v>
      </c>
      <c r="AL196" s="118">
        <f t="shared" ca="1" si="25"/>
        <v>0</v>
      </c>
    </row>
    <row r="197" spans="1:38" ht="30" customHeight="1" x14ac:dyDescent="0.25">
      <c r="A197" s="53">
        <f>'OSNOVNA PLAČA'!A191</f>
        <v>182</v>
      </c>
      <c r="B197" s="333" t="str">
        <f t="shared" ca="1" si="21"/>
        <v>A182</v>
      </c>
      <c r="C197" s="333"/>
      <c r="D197" s="54" t="str">
        <f>+IF(LEN('OSNOVNA PLAČA'!C191)&gt;0,'OSNOVNA PLAČA'!C191,"")</f>
        <v/>
      </c>
      <c r="E197" s="55" t="str">
        <f>+IF(LEN('OSNOVNA PLAČA'!D191)&gt;0,'OSNOVNA PLAČA'!D191,"")</f>
        <v/>
      </c>
      <c r="F197" s="164">
        <f ca="1">IF(LEN(B197)&gt;0,'OBRAČUNANA OSNOVNA PLAČA'!E191,"")</f>
        <v>0</v>
      </c>
      <c r="G197" s="57"/>
      <c r="H197" s="57"/>
      <c r="I197" s="57"/>
      <c r="J197" s="57"/>
      <c r="K197" s="57"/>
      <c r="L197" s="178">
        <f t="shared" si="38"/>
        <v>0</v>
      </c>
      <c r="M197" s="179">
        <f t="shared" ca="1" si="47"/>
        <v>0</v>
      </c>
      <c r="N197" s="179">
        <f t="shared" ca="1" si="48"/>
        <v>0</v>
      </c>
      <c r="O197" s="180">
        <f t="shared" ca="1" si="39"/>
        <v>0</v>
      </c>
      <c r="P197" s="181">
        <f t="shared" ca="1" si="49"/>
        <v>0</v>
      </c>
      <c r="Q197" s="182">
        <f t="shared" ca="1" si="40"/>
        <v>0</v>
      </c>
      <c r="R197" s="182">
        <f ca="1">IF(LEN(B197)&gt;0,2*'OSNOVNA PLAČA'!E191,"")</f>
        <v>0</v>
      </c>
      <c r="S197" s="183"/>
      <c r="T197" s="33"/>
      <c r="U197" s="33"/>
      <c r="V197" s="33"/>
      <c r="W197" s="33"/>
      <c r="X197" s="33"/>
      <c r="Y197" s="33"/>
      <c r="Z197" s="33"/>
      <c r="AB197" s="243">
        <f>ROW()</f>
        <v>197</v>
      </c>
      <c r="AC197" s="118">
        <f t="shared" ca="1" si="22"/>
        <v>0</v>
      </c>
      <c r="AD197" s="118">
        <f t="shared" ca="1" si="23"/>
        <v>0</v>
      </c>
      <c r="AE197" s="119" t="str">
        <f t="shared" ca="1" si="41"/>
        <v>-</v>
      </c>
      <c r="AF197" s="118" t="str">
        <f t="shared" ca="1" si="42"/>
        <v>-</v>
      </c>
      <c r="AG197" s="119" t="str">
        <f t="shared" ca="1" si="43"/>
        <v>-</v>
      </c>
      <c r="AH197" s="118" t="str">
        <f t="shared" ca="1" si="44"/>
        <v>-</v>
      </c>
      <c r="AI197" s="118">
        <f t="shared" ca="1" si="45"/>
        <v>0</v>
      </c>
      <c r="AJ197" s="120">
        <f t="shared" ca="1" si="46"/>
        <v>0</v>
      </c>
      <c r="AK197" s="118">
        <f t="shared" ca="1" si="24"/>
        <v>0</v>
      </c>
      <c r="AL197" s="118">
        <f t="shared" ca="1" si="25"/>
        <v>0</v>
      </c>
    </row>
    <row r="198" spans="1:38" ht="30" customHeight="1" x14ac:dyDescent="0.25">
      <c r="A198" s="53">
        <f>'OSNOVNA PLAČA'!A192</f>
        <v>183</v>
      </c>
      <c r="B198" s="333" t="str">
        <f t="shared" ca="1" si="21"/>
        <v>A183</v>
      </c>
      <c r="C198" s="333"/>
      <c r="D198" s="54" t="str">
        <f>+IF(LEN('OSNOVNA PLAČA'!C192)&gt;0,'OSNOVNA PLAČA'!C192,"")</f>
        <v/>
      </c>
      <c r="E198" s="55" t="str">
        <f>+IF(LEN('OSNOVNA PLAČA'!D192)&gt;0,'OSNOVNA PLAČA'!D192,"")</f>
        <v/>
      </c>
      <c r="F198" s="164">
        <f ca="1">IF(LEN(B198)&gt;0,'OBRAČUNANA OSNOVNA PLAČA'!E192,"")</f>
        <v>0</v>
      </c>
      <c r="G198" s="57"/>
      <c r="H198" s="57"/>
      <c r="I198" s="57"/>
      <c r="J198" s="57"/>
      <c r="K198" s="57"/>
      <c r="L198" s="178">
        <f t="shared" si="38"/>
        <v>0</v>
      </c>
      <c r="M198" s="179">
        <f t="shared" ca="1" si="47"/>
        <v>0</v>
      </c>
      <c r="N198" s="179">
        <f t="shared" ca="1" si="48"/>
        <v>0</v>
      </c>
      <c r="O198" s="180">
        <f t="shared" ca="1" si="39"/>
        <v>0</v>
      </c>
      <c r="P198" s="181">
        <f t="shared" ca="1" si="49"/>
        <v>0</v>
      </c>
      <c r="Q198" s="182">
        <f t="shared" ca="1" si="40"/>
        <v>0</v>
      </c>
      <c r="R198" s="182">
        <f ca="1">IF(LEN(B198)&gt;0,2*'OSNOVNA PLAČA'!E192,"")</f>
        <v>0</v>
      </c>
      <c r="S198" s="183"/>
      <c r="T198" s="33"/>
      <c r="U198" s="33"/>
      <c r="V198" s="33"/>
      <c r="W198" s="33"/>
      <c r="X198" s="33"/>
      <c r="Y198" s="33"/>
      <c r="Z198" s="33"/>
      <c r="AB198" s="243">
        <f>ROW()</f>
        <v>198</v>
      </c>
      <c r="AC198" s="118">
        <f t="shared" ca="1" si="22"/>
        <v>0</v>
      </c>
      <c r="AD198" s="118">
        <f t="shared" ca="1" si="23"/>
        <v>0</v>
      </c>
      <c r="AE198" s="119" t="str">
        <f t="shared" ca="1" si="41"/>
        <v>-</v>
      </c>
      <c r="AF198" s="118" t="str">
        <f t="shared" ca="1" si="42"/>
        <v>-</v>
      </c>
      <c r="AG198" s="119" t="str">
        <f t="shared" ca="1" si="43"/>
        <v>-</v>
      </c>
      <c r="AH198" s="118" t="str">
        <f t="shared" ca="1" si="44"/>
        <v>-</v>
      </c>
      <c r="AI198" s="118">
        <f t="shared" ca="1" si="45"/>
        <v>0</v>
      </c>
      <c r="AJ198" s="120">
        <f t="shared" ca="1" si="46"/>
        <v>0</v>
      </c>
      <c r="AK198" s="118">
        <f t="shared" ca="1" si="24"/>
        <v>0</v>
      </c>
      <c r="AL198" s="118">
        <f t="shared" ca="1" si="25"/>
        <v>0</v>
      </c>
    </row>
    <row r="199" spans="1:38" ht="30" customHeight="1" x14ac:dyDescent="0.25">
      <c r="A199" s="53">
        <f>'OSNOVNA PLAČA'!A193</f>
        <v>184</v>
      </c>
      <c r="B199" s="333" t="str">
        <f t="shared" ca="1" si="21"/>
        <v>A184</v>
      </c>
      <c r="C199" s="333"/>
      <c r="D199" s="54" t="str">
        <f>+IF(LEN('OSNOVNA PLAČA'!C193)&gt;0,'OSNOVNA PLAČA'!C193,"")</f>
        <v/>
      </c>
      <c r="E199" s="55" t="str">
        <f>+IF(LEN('OSNOVNA PLAČA'!D193)&gt;0,'OSNOVNA PLAČA'!D193,"")</f>
        <v/>
      </c>
      <c r="F199" s="164">
        <f ca="1">IF(LEN(B199)&gt;0,'OBRAČUNANA OSNOVNA PLAČA'!E193,"")</f>
        <v>0</v>
      </c>
      <c r="G199" s="57"/>
      <c r="H199" s="57"/>
      <c r="I199" s="57"/>
      <c r="J199" s="57"/>
      <c r="K199" s="57"/>
      <c r="L199" s="178">
        <f t="shared" si="38"/>
        <v>0</v>
      </c>
      <c r="M199" s="179">
        <f t="shared" ca="1" si="47"/>
        <v>0</v>
      </c>
      <c r="N199" s="179">
        <f t="shared" ca="1" si="48"/>
        <v>0</v>
      </c>
      <c r="O199" s="180">
        <f t="shared" ca="1" si="39"/>
        <v>0</v>
      </c>
      <c r="P199" s="181">
        <f t="shared" ca="1" si="49"/>
        <v>0</v>
      </c>
      <c r="Q199" s="182">
        <f t="shared" ca="1" si="40"/>
        <v>0</v>
      </c>
      <c r="R199" s="182">
        <f ca="1">IF(LEN(B199)&gt;0,2*'OSNOVNA PLAČA'!E193,"")</f>
        <v>0</v>
      </c>
      <c r="S199" s="183"/>
      <c r="T199" s="33"/>
      <c r="U199" s="33"/>
      <c r="V199" s="33"/>
      <c r="W199" s="33"/>
      <c r="X199" s="33"/>
      <c r="Y199" s="33"/>
      <c r="Z199" s="33"/>
      <c r="AB199" s="243">
        <f>ROW()</f>
        <v>199</v>
      </c>
      <c r="AC199" s="118">
        <f t="shared" ca="1" si="22"/>
        <v>0</v>
      </c>
      <c r="AD199" s="118">
        <f t="shared" ca="1" si="23"/>
        <v>0</v>
      </c>
      <c r="AE199" s="119" t="str">
        <f t="shared" ca="1" si="41"/>
        <v>-</v>
      </c>
      <c r="AF199" s="118" t="str">
        <f t="shared" ca="1" si="42"/>
        <v>-</v>
      </c>
      <c r="AG199" s="119" t="str">
        <f t="shared" ca="1" si="43"/>
        <v>-</v>
      </c>
      <c r="AH199" s="118" t="str">
        <f t="shared" ca="1" si="44"/>
        <v>-</v>
      </c>
      <c r="AI199" s="118">
        <f t="shared" ca="1" si="45"/>
        <v>0</v>
      </c>
      <c r="AJ199" s="120">
        <f t="shared" ca="1" si="46"/>
        <v>0</v>
      </c>
      <c r="AK199" s="118">
        <f t="shared" ca="1" si="24"/>
        <v>0</v>
      </c>
      <c r="AL199" s="118">
        <f t="shared" ca="1" si="25"/>
        <v>0</v>
      </c>
    </row>
    <row r="200" spans="1:38" ht="30" customHeight="1" x14ac:dyDescent="0.25">
      <c r="A200" s="53">
        <f>'OSNOVNA PLAČA'!A194</f>
        <v>185</v>
      </c>
      <c r="B200" s="333" t="str">
        <f t="shared" ca="1" si="21"/>
        <v>A185</v>
      </c>
      <c r="C200" s="333"/>
      <c r="D200" s="54" t="str">
        <f>+IF(LEN('OSNOVNA PLAČA'!C194)&gt;0,'OSNOVNA PLAČA'!C194,"")</f>
        <v/>
      </c>
      <c r="E200" s="55" t="str">
        <f>+IF(LEN('OSNOVNA PLAČA'!D194)&gt;0,'OSNOVNA PLAČA'!D194,"")</f>
        <v/>
      </c>
      <c r="F200" s="164">
        <f ca="1">IF(LEN(B200)&gt;0,'OBRAČUNANA OSNOVNA PLAČA'!E194,"")</f>
        <v>0</v>
      </c>
      <c r="G200" s="57"/>
      <c r="H200" s="57"/>
      <c r="I200" s="57"/>
      <c r="J200" s="57"/>
      <c r="K200" s="57"/>
      <c r="L200" s="178">
        <f t="shared" si="38"/>
        <v>0</v>
      </c>
      <c r="M200" s="179">
        <f t="shared" ca="1" si="47"/>
        <v>0</v>
      </c>
      <c r="N200" s="179">
        <f t="shared" ca="1" si="48"/>
        <v>0</v>
      </c>
      <c r="O200" s="180">
        <f t="shared" ca="1" si="39"/>
        <v>0</v>
      </c>
      <c r="P200" s="181">
        <f t="shared" ca="1" si="49"/>
        <v>0</v>
      </c>
      <c r="Q200" s="182">
        <f t="shared" ca="1" si="40"/>
        <v>0</v>
      </c>
      <c r="R200" s="182">
        <f ca="1">IF(LEN(B200)&gt;0,2*'OSNOVNA PLAČA'!E194,"")</f>
        <v>0</v>
      </c>
      <c r="S200" s="183"/>
      <c r="T200" s="33"/>
      <c r="U200" s="33"/>
      <c r="V200" s="33"/>
      <c r="W200" s="33"/>
      <c r="X200" s="33"/>
      <c r="Y200" s="33"/>
      <c r="Z200" s="33"/>
      <c r="AB200" s="243">
        <f>ROW()</f>
        <v>200</v>
      </c>
      <c r="AC200" s="118">
        <f t="shared" ca="1" si="22"/>
        <v>0</v>
      </c>
      <c r="AD200" s="118">
        <f t="shared" ca="1" si="23"/>
        <v>0</v>
      </c>
      <c r="AE200" s="119" t="str">
        <f t="shared" ca="1" si="41"/>
        <v>-</v>
      </c>
      <c r="AF200" s="118" t="str">
        <f t="shared" ca="1" si="42"/>
        <v>-</v>
      </c>
      <c r="AG200" s="119" t="str">
        <f t="shared" ca="1" si="43"/>
        <v>-</v>
      </c>
      <c r="AH200" s="118" t="str">
        <f t="shared" ca="1" si="44"/>
        <v>-</v>
      </c>
      <c r="AI200" s="118">
        <f t="shared" ca="1" si="45"/>
        <v>0</v>
      </c>
      <c r="AJ200" s="120">
        <f t="shared" ca="1" si="46"/>
        <v>0</v>
      </c>
      <c r="AK200" s="118">
        <f t="shared" ca="1" si="24"/>
        <v>0</v>
      </c>
      <c r="AL200" s="118">
        <f t="shared" ca="1" si="25"/>
        <v>0</v>
      </c>
    </row>
    <row r="201" spans="1:38" ht="30" customHeight="1" x14ac:dyDescent="0.25">
      <c r="A201" s="53">
        <f>'OSNOVNA PLAČA'!A195</f>
        <v>186</v>
      </c>
      <c r="B201" s="333" t="str">
        <f t="shared" ca="1" si="21"/>
        <v>A186</v>
      </c>
      <c r="C201" s="333"/>
      <c r="D201" s="54" t="str">
        <f>+IF(LEN('OSNOVNA PLAČA'!C195)&gt;0,'OSNOVNA PLAČA'!C195,"")</f>
        <v/>
      </c>
      <c r="E201" s="55" t="str">
        <f>+IF(LEN('OSNOVNA PLAČA'!D195)&gt;0,'OSNOVNA PLAČA'!D195,"")</f>
        <v/>
      </c>
      <c r="F201" s="164">
        <f ca="1">IF(LEN(B201)&gt;0,'OBRAČUNANA OSNOVNA PLAČA'!E195,"")</f>
        <v>0</v>
      </c>
      <c r="G201" s="57"/>
      <c r="H201" s="57"/>
      <c r="I201" s="57"/>
      <c r="J201" s="57"/>
      <c r="K201" s="57"/>
      <c r="L201" s="178">
        <f t="shared" si="38"/>
        <v>0</v>
      </c>
      <c r="M201" s="179">
        <f t="shared" ca="1" si="47"/>
        <v>0</v>
      </c>
      <c r="N201" s="179">
        <f t="shared" ca="1" si="48"/>
        <v>0</v>
      </c>
      <c r="O201" s="180">
        <f t="shared" ca="1" si="39"/>
        <v>0</v>
      </c>
      <c r="P201" s="181">
        <f t="shared" ca="1" si="49"/>
        <v>0</v>
      </c>
      <c r="Q201" s="182">
        <f t="shared" ca="1" si="40"/>
        <v>0</v>
      </c>
      <c r="R201" s="182">
        <f ca="1">IF(LEN(B201)&gt;0,2*'OSNOVNA PLAČA'!E195,"")</f>
        <v>0</v>
      </c>
      <c r="S201" s="183"/>
      <c r="T201" s="33"/>
      <c r="U201" s="33"/>
      <c r="V201" s="33"/>
      <c r="W201" s="33"/>
      <c r="X201" s="33"/>
      <c r="Y201" s="33"/>
      <c r="Z201" s="33"/>
      <c r="AB201" s="243">
        <f>ROW()</f>
        <v>201</v>
      </c>
      <c r="AC201" s="118">
        <f t="shared" ca="1" si="22"/>
        <v>0</v>
      </c>
      <c r="AD201" s="118">
        <f t="shared" ca="1" si="23"/>
        <v>0</v>
      </c>
      <c r="AE201" s="119" t="str">
        <f t="shared" ca="1" si="41"/>
        <v>-</v>
      </c>
      <c r="AF201" s="118" t="str">
        <f t="shared" ca="1" si="42"/>
        <v>-</v>
      </c>
      <c r="AG201" s="119" t="str">
        <f t="shared" ca="1" si="43"/>
        <v>-</v>
      </c>
      <c r="AH201" s="118" t="str">
        <f t="shared" ca="1" si="44"/>
        <v>-</v>
      </c>
      <c r="AI201" s="118">
        <f t="shared" ca="1" si="45"/>
        <v>0</v>
      </c>
      <c r="AJ201" s="120">
        <f t="shared" ca="1" si="46"/>
        <v>0</v>
      </c>
      <c r="AK201" s="118">
        <f t="shared" ca="1" si="24"/>
        <v>0</v>
      </c>
      <c r="AL201" s="118">
        <f t="shared" ca="1" si="25"/>
        <v>0</v>
      </c>
    </row>
    <row r="202" spans="1:38" ht="30" customHeight="1" x14ac:dyDescent="0.25">
      <c r="A202" s="53">
        <f>'OSNOVNA PLAČA'!A196</f>
        <v>187</v>
      </c>
      <c r="B202" s="333" t="str">
        <f t="shared" ca="1" si="21"/>
        <v>A187</v>
      </c>
      <c r="C202" s="333"/>
      <c r="D202" s="54" t="str">
        <f>+IF(LEN('OSNOVNA PLAČA'!C196)&gt;0,'OSNOVNA PLAČA'!C196,"")</f>
        <v/>
      </c>
      <c r="E202" s="55" t="str">
        <f>+IF(LEN('OSNOVNA PLAČA'!D196)&gt;0,'OSNOVNA PLAČA'!D196,"")</f>
        <v/>
      </c>
      <c r="F202" s="164">
        <f ca="1">IF(LEN(B202)&gt;0,'OBRAČUNANA OSNOVNA PLAČA'!E196,"")</f>
        <v>0</v>
      </c>
      <c r="G202" s="57"/>
      <c r="H202" s="57"/>
      <c r="I202" s="57"/>
      <c r="J202" s="57"/>
      <c r="K202" s="57"/>
      <c r="L202" s="178">
        <f t="shared" si="38"/>
        <v>0</v>
      </c>
      <c r="M202" s="179">
        <f t="shared" ca="1" si="47"/>
        <v>0</v>
      </c>
      <c r="N202" s="179">
        <f t="shared" ca="1" si="48"/>
        <v>0</v>
      </c>
      <c r="O202" s="180">
        <f t="shared" ca="1" si="39"/>
        <v>0</v>
      </c>
      <c r="P202" s="181">
        <f t="shared" ca="1" si="49"/>
        <v>0</v>
      </c>
      <c r="Q202" s="182">
        <f t="shared" ca="1" si="40"/>
        <v>0</v>
      </c>
      <c r="R202" s="182">
        <f ca="1">IF(LEN(B202)&gt;0,2*'OSNOVNA PLAČA'!E196,"")</f>
        <v>0</v>
      </c>
      <c r="S202" s="183"/>
      <c r="T202" s="33"/>
      <c r="U202" s="33"/>
      <c r="V202" s="33"/>
      <c r="W202" s="33"/>
      <c r="X202" s="33"/>
      <c r="Y202" s="33"/>
      <c r="Z202" s="33"/>
      <c r="AB202" s="243">
        <f>ROW()</f>
        <v>202</v>
      </c>
      <c r="AC202" s="118">
        <f t="shared" ca="1" si="22"/>
        <v>0</v>
      </c>
      <c r="AD202" s="118">
        <f t="shared" ca="1" si="23"/>
        <v>0</v>
      </c>
      <c r="AE202" s="119" t="str">
        <f t="shared" ca="1" si="41"/>
        <v>-</v>
      </c>
      <c r="AF202" s="118" t="str">
        <f t="shared" ca="1" si="42"/>
        <v>-</v>
      </c>
      <c r="AG202" s="119" t="str">
        <f t="shared" ca="1" si="43"/>
        <v>-</v>
      </c>
      <c r="AH202" s="118" t="str">
        <f t="shared" ca="1" si="44"/>
        <v>-</v>
      </c>
      <c r="AI202" s="118">
        <f t="shared" ca="1" si="45"/>
        <v>0</v>
      </c>
      <c r="AJ202" s="120">
        <f t="shared" ca="1" si="46"/>
        <v>0</v>
      </c>
      <c r="AK202" s="118">
        <f t="shared" ca="1" si="24"/>
        <v>0</v>
      </c>
      <c r="AL202" s="118">
        <f t="shared" ca="1" si="25"/>
        <v>0</v>
      </c>
    </row>
    <row r="203" spans="1:38" ht="30" customHeight="1" x14ac:dyDescent="0.25">
      <c r="A203" s="53">
        <f>'OSNOVNA PLAČA'!A197</f>
        <v>188</v>
      </c>
      <c r="B203" s="333" t="str">
        <f t="shared" ca="1" si="21"/>
        <v>A188</v>
      </c>
      <c r="C203" s="333"/>
      <c r="D203" s="54" t="str">
        <f>+IF(LEN('OSNOVNA PLAČA'!C197)&gt;0,'OSNOVNA PLAČA'!C197,"")</f>
        <v/>
      </c>
      <c r="E203" s="55" t="str">
        <f>+IF(LEN('OSNOVNA PLAČA'!D197)&gt;0,'OSNOVNA PLAČA'!D197,"")</f>
        <v/>
      </c>
      <c r="F203" s="164">
        <f ca="1">IF(LEN(B203)&gt;0,'OBRAČUNANA OSNOVNA PLAČA'!E197,"")</f>
        <v>0</v>
      </c>
      <c r="G203" s="57"/>
      <c r="H203" s="57"/>
      <c r="I203" s="57"/>
      <c r="J203" s="57"/>
      <c r="K203" s="57"/>
      <c r="L203" s="178">
        <f t="shared" si="38"/>
        <v>0</v>
      </c>
      <c r="M203" s="179">
        <f t="shared" ca="1" si="47"/>
        <v>0</v>
      </c>
      <c r="N203" s="179">
        <f t="shared" ca="1" si="48"/>
        <v>0</v>
      </c>
      <c r="O203" s="180">
        <f t="shared" ca="1" si="39"/>
        <v>0</v>
      </c>
      <c r="P203" s="181">
        <f t="shared" ca="1" si="49"/>
        <v>0</v>
      </c>
      <c r="Q203" s="182">
        <f t="shared" ca="1" si="40"/>
        <v>0</v>
      </c>
      <c r="R203" s="182">
        <f ca="1">IF(LEN(B203)&gt;0,2*'OSNOVNA PLAČA'!E197,"")</f>
        <v>0</v>
      </c>
      <c r="S203" s="183"/>
      <c r="T203" s="33"/>
      <c r="U203" s="33"/>
      <c r="V203" s="33"/>
      <c r="W203" s="33"/>
      <c r="X203" s="33"/>
      <c r="Y203" s="33"/>
      <c r="Z203" s="33"/>
      <c r="AB203" s="243">
        <f>ROW()</f>
        <v>203</v>
      </c>
      <c r="AC203" s="118">
        <f t="shared" ca="1" si="22"/>
        <v>0</v>
      </c>
      <c r="AD203" s="118">
        <f t="shared" ca="1" si="23"/>
        <v>0</v>
      </c>
      <c r="AE203" s="119" t="str">
        <f t="shared" ca="1" si="41"/>
        <v>-</v>
      </c>
      <c r="AF203" s="118" t="str">
        <f t="shared" ca="1" si="42"/>
        <v>-</v>
      </c>
      <c r="AG203" s="119" t="str">
        <f t="shared" ca="1" si="43"/>
        <v>-</v>
      </c>
      <c r="AH203" s="118" t="str">
        <f t="shared" ca="1" si="44"/>
        <v>-</v>
      </c>
      <c r="AI203" s="118">
        <f t="shared" ca="1" si="45"/>
        <v>0</v>
      </c>
      <c r="AJ203" s="120">
        <f t="shared" ca="1" si="46"/>
        <v>0</v>
      </c>
      <c r="AK203" s="118">
        <f t="shared" ca="1" si="24"/>
        <v>0</v>
      </c>
      <c r="AL203" s="118">
        <f t="shared" ca="1" si="25"/>
        <v>0</v>
      </c>
    </row>
    <row r="204" spans="1:38" ht="30" customHeight="1" x14ac:dyDescent="0.25">
      <c r="A204" s="53">
        <f>'OSNOVNA PLAČA'!A198</f>
        <v>189</v>
      </c>
      <c r="B204" s="333" t="str">
        <f t="shared" ca="1" si="21"/>
        <v>A189</v>
      </c>
      <c r="C204" s="333"/>
      <c r="D204" s="54" t="str">
        <f>+IF(LEN('OSNOVNA PLAČA'!C198)&gt;0,'OSNOVNA PLAČA'!C198,"")</f>
        <v/>
      </c>
      <c r="E204" s="55" t="str">
        <f>+IF(LEN('OSNOVNA PLAČA'!D198)&gt;0,'OSNOVNA PLAČA'!D198,"")</f>
        <v/>
      </c>
      <c r="F204" s="164">
        <f ca="1">IF(LEN(B204)&gt;0,'OBRAČUNANA OSNOVNA PLAČA'!E198,"")</f>
        <v>0</v>
      </c>
      <c r="G204" s="57"/>
      <c r="H204" s="57"/>
      <c r="I204" s="57"/>
      <c r="J204" s="57"/>
      <c r="K204" s="57"/>
      <c r="L204" s="178">
        <f t="shared" si="38"/>
        <v>0</v>
      </c>
      <c r="M204" s="179">
        <f t="shared" ca="1" si="47"/>
        <v>0</v>
      </c>
      <c r="N204" s="179">
        <f t="shared" ca="1" si="48"/>
        <v>0</v>
      </c>
      <c r="O204" s="180">
        <f t="shared" ca="1" si="39"/>
        <v>0</v>
      </c>
      <c r="P204" s="181">
        <f t="shared" ca="1" si="49"/>
        <v>0</v>
      </c>
      <c r="Q204" s="182">
        <f t="shared" ca="1" si="40"/>
        <v>0</v>
      </c>
      <c r="R204" s="182">
        <f ca="1">IF(LEN(B204)&gt;0,2*'OSNOVNA PLAČA'!E198,"")</f>
        <v>0</v>
      </c>
      <c r="S204" s="183"/>
      <c r="T204" s="33"/>
      <c r="U204" s="33"/>
      <c r="V204" s="33"/>
      <c r="W204" s="33"/>
      <c r="X204" s="33"/>
      <c r="Y204" s="33"/>
      <c r="Z204" s="33"/>
      <c r="AB204" s="243">
        <f>ROW()</f>
        <v>204</v>
      </c>
      <c r="AC204" s="118">
        <f t="shared" ca="1" si="22"/>
        <v>0</v>
      </c>
      <c r="AD204" s="118">
        <f t="shared" ca="1" si="23"/>
        <v>0</v>
      </c>
      <c r="AE204" s="119" t="str">
        <f t="shared" ca="1" si="41"/>
        <v>-</v>
      </c>
      <c r="AF204" s="118" t="str">
        <f t="shared" ca="1" si="42"/>
        <v>-</v>
      </c>
      <c r="AG204" s="119" t="str">
        <f t="shared" ca="1" si="43"/>
        <v>-</v>
      </c>
      <c r="AH204" s="118" t="str">
        <f t="shared" ca="1" si="44"/>
        <v>-</v>
      </c>
      <c r="AI204" s="118">
        <f t="shared" ca="1" si="45"/>
        <v>0</v>
      </c>
      <c r="AJ204" s="120">
        <f t="shared" ca="1" si="46"/>
        <v>0</v>
      </c>
      <c r="AK204" s="118">
        <f t="shared" ca="1" si="24"/>
        <v>0</v>
      </c>
      <c r="AL204" s="118">
        <f t="shared" ca="1" si="25"/>
        <v>0</v>
      </c>
    </row>
    <row r="205" spans="1:38" ht="30" customHeight="1" x14ac:dyDescent="0.25">
      <c r="A205" s="53">
        <f>'OSNOVNA PLAČA'!A199</f>
        <v>190</v>
      </c>
      <c r="B205" s="333" t="str">
        <f t="shared" ca="1" si="21"/>
        <v>A190</v>
      </c>
      <c r="C205" s="333"/>
      <c r="D205" s="54" t="str">
        <f>+IF(LEN('OSNOVNA PLAČA'!C199)&gt;0,'OSNOVNA PLAČA'!C199,"")</f>
        <v/>
      </c>
      <c r="E205" s="55" t="str">
        <f>+IF(LEN('OSNOVNA PLAČA'!D199)&gt;0,'OSNOVNA PLAČA'!D199,"")</f>
        <v/>
      </c>
      <c r="F205" s="164">
        <f ca="1">IF(LEN(B205)&gt;0,'OBRAČUNANA OSNOVNA PLAČA'!E199,"")</f>
        <v>0</v>
      </c>
      <c r="G205" s="57"/>
      <c r="H205" s="57"/>
      <c r="I205" s="57"/>
      <c r="J205" s="57"/>
      <c r="K205" s="57"/>
      <c r="L205" s="178">
        <f t="shared" si="38"/>
        <v>0</v>
      </c>
      <c r="M205" s="179">
        <f t="shared" ca="1" si="47"/>
        <v>0</v>
      </c>
      <c r="N205" s="179">
        <f t="shared" ca="1" si="48"/>
        <v>0</v>
      </c>
      <c r="O205" s="180">
        <f t="shared" ca="1" si="39"/>
        <v>0</v>
      </c>
      <c r="P205" s="181">
        <f t="shared" ca="1" si="49"/>
        <v>0</v>
      </c>
      <c r="Q205" s="182">
        <f t="shared" ca="1" si="40"/>
        <v>0</v>
      </c>
      <c r="R205" s="182">
        <f ca="1">IF(LEN(B205)&gt;0,2*'OSNOVNA PLAČA'!E199,"")</f>
        <v>0</v>
      </c>
      <c r="S205" s="183"/>
      <c r="T205" s="33"/>
      <c r="U205" s="33"/>
      <c r="V205" s="33"/>
      <c r="W205" s="33"/>
      <c r="X205" s="33"/>
      <c r="Y205" s="33"/>
      <c r="Z205" s="33"/>
      <c r="AB205" s="243">
        <f>ROW()</f>
        <v>205</v>
      </c>
      <c r="AC205" s="118">
        <f t="shared" ca="1" si="22"/>
        <v>0</v>
      </c>
      <c r="AD205" s="118">
        <f t="shared" ca="1" si="23"/>
        <v>0</v>
      </c>
      <c r="AE205" s="119" t="str">
        <f t="shared" ca="1" si="41"/>
        <v>-</v>
      </c>
      <c r="AF205" s="118" t="str">
        <f t="shared" ca="1" si="42"/>
        <v>-</v>
      </c>
      <c r="AG205" s="119" t="str">
        <f t="shared" ca="1" si="43"/>
        <v>-</v>
      </c>
      <c r="AH205" s="118" t="str">
        <f t="shared" ca="1" si="44"/>
        <v>-</v>
      </c>
      <c r="AI205" s="118">
        <f t="shared" ca="1" si="45"/>
        <v>0</v>
      </c>
      <c r="AJ205" s="120">
        <f t="shared" ca="1" si="46"/>
        <v>0</v>
      </c>
      <c r="AK205" s="118">
        <f t="shared" ca="1" si="24"/>
        <v>0</v>
      </c>
      <c r="AL205" s="118">
        <f t="shared" ca="1" si="25"/>
        <v>0</v>
      </c>
    </row>
    <row r="206" spans="1:38" ht="30" customHeight="1" x14ac:dyDescent="0.25">
      <c r="A206" s="53">
        <f>'OSNOVNA PLAČA'!A200</f>
        <v>191</v>
      </c>
      <c r="B206" s="333" t="str">
        <f t="shared" ca="1" si="21"/>
        <v>A191</v>
      </c>
      <c r="C206" s="333"/>
      <c r="D206" s="54" t="str">
        <f>+IF(LEN('OSNOVNA PLAČA'!C200)&gt;0,'OSNOVNA PLAČA'!C200,"")</f>
        <v/>
      </c>
      <c r="E206" s="55" t="str">
        <f>+IF(LEN('OSNOVNA PLAČA'!D200)&gt;0,'OSNOVNA PLAČA'!D200,"")</f>
        <v/>
      </c>
      <c r="F206" s="164">
        <f ca="1">IF(LEN(B206)&gt;0,'OBRAČUNANA OSNOVNA PLAČA'!E200,"")</f>
        <v>0</v>
      </c>
      <c r="G206" s="57"/>
      <c r="H206" s="57"/>
      <c r="I206" s="57"/>
      <c r="J206" s="57"/>
      <c r="K206" s="57"/>
      <c r="L206" s="178">
        <f t="shared" si="38"/>
        <v>0</v>
      </c>
      <c r="M206" s="179">
        <f t="shared" ca="1" si="47"/>
        <v>0</v>
      </c>
      <c r="N206" s="179">
        <f t="shared" ca="1" si="48"/>
        <v>0</v>
      </c>
      <c r="O206" s="180">
        <f t="shared" ca="1" si="39"/>
        <v>0</v>
      </c>
      <c r="P206" s="181">
        <f t="shared" ca="1" si="49"/>
        <v>0</v>
      </c>
      <c r="Q206" s="182">
        <f t="shared" ca="1" si="40"/>
        <v>0</v>
      </c>
      <c r="R206" s="182">
        <f ca="1">IF(LEN(B206)&gt;0,2*'OSNOVNA PLAČA'!E200,"")</f>
        <v>0</v>
      </c>
      <c r="S206" s="183"/>
      <c r="T206" s="33"/>
      <c r="U206" s="33"/>
      <c r="V206" s="33"/>
      <c r="W206" s="33"/>
      <c r="X206" s="33"/>
      <c r="Y206" s="33"/>
      <c r="Z206" s="33"/>
      <c r="AB206" s="243">
        <f>ROW()</f>
        <v>206</v>
      </c>
      <c r="AC206" s="118">
        <f t="shared" ca="1" si="22"/>
        <v>0</v>
      </c>
      <c r="AD206" s="118">
        <f t="shared" ca="1" si="23"/>
        <v>0</v>
      </c>
      <c r="AE206" s="119" t="str">
        <f t="shared" ca="1" si="41"/>
        <v>-</v>
      </c>
      <c r="AF206" s="118" t="str">
        <f t="shared" ca="1" si="42"/>
        <v>-</v>
      </c>
      <c r="AG206" s="119" t="str">
        <f t="shared" ca="1" si="43"/>
        <v>-</v>
      </c>
      <c r="AH206" s="118" t="str">
        <f t="shared" ca="1" si="44"/>
        <v>-</v>
      </c>
      <c r="AI206" s="118">
        <f t="shared" ca="1" si="45"/>
        <v>0</v>
      </c>
      <c r="AJ206" s="120">
        <f t="shared" ca="1" si="46"/>
        <v>0</v>
      </c>
      <c r="AK206" s="118">
        <f t="shared" ca="1" si="24"/>
        <v>0</v>
      </c>
      <c r="AL206" s="118">
        <f t="shared" ca="1" si="25"/>
        <v>0</v>
      </c>
    </row>
    <row r="207" spans="1:38" ht="30" customHeight="1" x14ac:dyDescent="0.25">
      <c r="A207" s="53">
        <f>'OSNOVNA PLAČA'!A201</f>
        <v>192</v>
      </c>
      <c r="B207" s="333" t="str">
        <f t="shared" ca="1" si="21"/>
        <v>A192</v>
      </c>
      <c r="C207" s="333"/>
      <c r="D207" s="54" t="str">
        <f>+IF(LEN('OSNOVNA PLAČA'!C201)&gt;0,'OSNOVNA PLAČA'!C201,"")</f>
        <v/>
      </c>
      <c r="E207" s="55" t="str">
        <f>+IF(LEN('OSNOVNA PLAČA'!D201)&gt;0,'OSNOVNA PLAČA'!D201,"")</f>
        <v/>
      </c>
      <c r="F207" s="164">
        <f ca="1">IF(LEN(B207)&gt;0,'OBRAČUNANA OSNOVNA PLAČA'!E201,"")</f>
        <v>0</v>
      </c>
      <c r="G207" s="57"/>
      <c r="H207" s="57"/>
      <c r="I207" s="57"/>
      <c r="J207" s="57"/>
      <c r="K207" s="57"/>
      <c r="L207" s="178">
        <f t="shared" si="38"/>
        <v>0</v>
      </c>
      <c r="M207" s="179">
        <f t="shared" ca="1" si="47"/>
        <v>0</v>
      </c>
      <c r="N207" s="179">
        <f t="shared" ca="1" si="48"/>
        <v>0</v>
      </c>
      <c r="O207" s="180">
        <f t="shared" ca="1" si="39"/>
        <v>0</v>
      </c>
      <c r="P207" s="181">
        <f t="shared" ca="1" si="49"/>
        <v>0</v>
      </c>
      <c r="Q207" s="182">
        <f t="shared" ca="1" si="40"/>
        <v>0</v>
      </c>
      <c r="R207" s="182">
        <f ca="1">IF(LEN(B207)&gt;0,2*'OSNOVNA PLAČA'!E201,"")</f>
        <v>0</v>
      </c>
      <c r="S207" s="183"/>
      <c r="T207" s="33"/>
      <c r="U207" s="33"/>
      <c r="V207" s="33"/>
      <c r="W207" s="33"/>
      <c r="X207" s="33"/>
      <c r="Y207" s="33"/>
      <c r="Z207" s="33"/>
      <c r="AB207" s="243">
        <f>ROW()</f>
        <v>207</v>
      </c>
      <c r="AC207" s="118">
        <f t="shared" ca="1" si="22"/>
        <v>0</v>
      </c>
      <c r="AD207" s="118">
        <f t="shared" ca="1" si="23"/>
        <v>0</v>
      </c>
      <c r="AE207" s="119" t="str">
        <f t="shared" ca="1" si="41"/>
        <v>-</v>
      </c>
      <c r="AF207" s="118" t="str">
        <f t="shared" ca="1" si="42"/>
        <v>-</v>
      </c>
      <c r="AG207" s="119" t="str">
        <f t="shared" ca="1" si="43"/>
        <v>-</v>
      </c>
      <c r="AH207" s="118" t="str">
        <f t="shared" ca="1" si="44"/>
        <v>-</v>
      </c>
      <c r="AI207" s="118">
        <f t="shared" ca="1" si="45"/>
        <v>0</v>
      </c>
      <c r="AJ207" s="120">
        <f t="shared" ca="1" si="46"/>
        <v>0</v>
      </c>
      <c r="AK207" s="118">
        <f t="shared" ca="1" si="24"/>
        <v>0</v>
      </c>
      <c r="AL207" s="118">
        <f t="shared" ca="1" si="25"/>
        <v>0</v>
      </c>
    </row>
    <row r="208" spans="1:38" ht="30" customHeight="1" x14ac:dyDescent="0.25">
      <c r="A208" s="53">
        <f>'OSNOVNA PLAČA'!A202</f>
        <v>193</v>
      </c>
      <c r="B208" s="333" t="str">
        <f t="shared" ca="1" si="21"/>
        <v>A193</v>
      </c>
      <c r="C208" s="333"/>
      <c r="D208" s="54" t="str">
        <f>+IF(LEN('OSNOVNA PLAČA'!C202)&gt;0,'OSNOVNA PLAČA'!C202,"")</f>
        <v/>
      </c>
      <c r="E208" s="55" t="str">
        <f>+IF(LEN('OSNOVNA PLAČA'!D202)&gt;0,'OSNOVNA PLAČA'!D202,"")</f>
        <v/>
      </c>
      <c r="F208" s="164">
        <f ca="1">IF(LEN(B208)&gt;0,'OBRAČUNANA OSNOVNA PLAČA'!E202,"")</f>
        <v>0</v>
      </c>
      <c r="G208" s="57"/>
      <c r="H208" s="57"/>
      <c r="I208" s="57"/>
      <c r="J208" s="57"/>
      <c r="K208" s="57"/>
      <c r="L208" s="178">
        <f t="shared" ref="L208:L265" si="50">+G208+H208+I208+J208+K208</f>
        <v>0</v>
      </c>
      <c r="M208" s="179">
        <f t="shared" ca="1" si="47"/>
        <v>0</v>
      </c>
      <c r="N208" s="179">
        <f t="shared" ca="1" si="48"/>
        <v>0</v>
      </c>
      <c r="O208" s="180">
        <f t="shared" ref="O208:O265" ca="1" si="51">IF(LEN(B208)&gt;0,M208*$P$267,"")</f>
        <v>0</v>
      </c>
      <c r="P208" s="181">
        <f t="shared" ca="1" si="49"/>
        <v>0</v>
      </c>
      <c r="Q208" s="182">
        <f t="shared" ref="Q208:Q265" ca="1" si="52">MIN(P208,R208)</f>
        <v>0</v>
      </c>
      <c r="R208" s="182">
        <f ca="1">IF(LEN(B208)&gt;0,2*'OSNOVNA PLAČA'!E202,"")</f>
        <v>0</v>
      </c>
      <c r="S208" s="183"/>
      <c r="T208" s="33"/>
      <c r="U208" s="33"/>
      <c r="V208" s="33"/>
      <c r="W208" s="33"/>
      <c r="X208" s="33"/>
      <c r="Y208" s="33"/>
      <c r="Z208" s="33"/>
      <c r="AB208" s="243">
        <f>ROW()</f>
        <v>208</v>
      </c>
      <c r="AC208" s="118">
        <f t="shared" ca="1" si="22"/>
        <v>0</v>
      </c>
      <c r="AD208" s="118">
        <f t="shared" ca="1" si="23"/>
        <v>0</v>
      </c>
      <c r="AE208" s="119" t="str">
        <f t="shared" ref="AE208:AE265" ca="1" si="53">IF(AC208&gt;=AD208,"-",$L208/(5*MAX($M$271:$M$272)))</f>
        <v>-</v>
      </c>
      <c r="AF208" s="118" t="str">
        <f t="shared" ref="AF208:AF265" ca="1" si="54">IF(AC208&gt;=AD208,"-",$L208/(5*MAX($M$271:$M$272))*AK208)</f>
        <v>-</v>
      </c>
      <c r="AG208" s="119" t="str">
        <f t="shared" ref="AG208:AG265" ca="1" si="55">IF(AE208="-","-",AE208*$AF$267)</f>
        <v>-</v>
      </c>
      <c r="AH208" s="118" t="str">
        <f t="shared" ref="AH208:AH265" ca="1" si="56">IF(AF208="-","-",AF208*$AF$267)</f>
        <v>-</v>
      </c>
      <c r="AI208" s="118">
        <f t="shared" ref="AI208:AI265" ca="1" si="57">IF(AG208="-",0,MIN(AH208,R208))</f>
        <v>0</v>
      </c>
      <c r="AJ208" s="120">
        <f t="shared" ref="AJ208:AJ265" ca="1" si="58">+AD208-AC208</f>
        <v>0</v>
      </c>
      <c r="AK208" s="118">
        <f t="shared" ca="1" si="24"/>
        <v>0</v>
      </c>
      <c r="AL208" s="118">
        <f t="shared" ca="1" si="25"/>
        <v>0</v>
      </c>
    </row>
    <row r="209" spans="1:38" ht="30" customHeight="1" x14ac:dyDescent="0.25">
      <c r="A209" s="53">
        <f>'OSNOVNA PLAČA'!A203</f>
        <v>194</v>
      </c>
      <c r="B209" s="333" t="str">
        <f t="shared" ca="1" si="21"/>
        <v>A194</v>
      </c>
      <c r="C209" s="333"/>
      <c r="D209" s="54" t="str">
        <f>+IF(LEN('OSNOVNA PLAČA'!C203)&gt;0,'OSNOVNA PLAČA'!C203,"")</f>
        <v/>
      </c>
      <c r="E209" s="55" t="str">
        <f>+IF(LEN('OSNOVNA PLAČA'!D203)&gt;0,'OSNOVNA PLAČA'!D203,"")</f>
        <v/>
      </c>
      <c r="F209" s="164">
        <f ca="1">IF(LEN(B209)&gt;0,'OBRAČUNANA OSNOVNA PLAČA'!E203,"")</f>
        <v>0</v>
      </c>
      <c r="G209" s="57"/>
      <c r="H209" s="57"/>
      <c r="I209" s="57"/>
      <c r="J209" s="57"/>
      <c r="K209" s="57"/>
      <c r="L209" s="178">
        <f t="shared" si="50"/>
        <v>0</v>
      </c>
      <c r="M209" s="179">
        <f t="shared" ref="M209:M265" ca="1" si="59">IF(LEN(B209)&gt;0,L209/5,"")</f>
        <v>0</v>
      </c>
      <c r="N209" s="179">
        <f t="shared" ref="N209:N265" ca="1" si="60">IF(LEN(B209)&gt;0,F209*M209,"")</f>
        <v>0</v>
      </c>
      <c r="O209" s="180">
        <f t="shared" ca="1" si="51"/>
        <v>0</v>
      </c>
      <c r="P209" s="181">
        <f t="shared" ref="P209:P265" ca="1" si="61">IF(LEN(B209)&gt;0,F209*O209,"")</f>
        <v>0</v>
      </c>
      <c r="Q209" s="182">
        <f t="shared" ca="1" si="52"/>
        <v>0</v>
      </c>
      <c r="R209" s="182">
        <f ca="1">IF(LEN(B209)&gt;0,2*'OSNOVNA PLAČA'!E203,"")</f>
        <v>0</v>
      </c>
      <c r="S209" s="183"/>
      <c r="T209" s="33"/>
      <c r="U209" s="33"/>
      <c r="V209" s="33"/>
      <c r="W209" s="33"/>
      <c r="X209" s="33"/>
      <c r="Y209" s="33"/>
      <c r="Z209" s="33"/>
      <c r="AB209" s="243">
        <f>ROW()</f>
        <v>209</v>
      </c>
      <c r="AC209" s="118">
        <f t="shared" ca="1" si="22"/>
        <v>0</v>
      </c>
      <c r="AD209" s="118">
        <f t="shared" ca="1" si="23"/>
        <v>0</v>
      </c>
      <c r="AE209" s="119" t="str">
        <f t="shared" ca="1" si="53"/>
        <v>-</v>
      </c>
      <c r="AF209" s="118" t="str">
        <f t="shared" ca="1" si="54"/>
        <v>-</v>
      </c>
      <c r="AG209" s="119" t="str">
        <f t="shared" ca="1" si="55"/>
        <v>-</v>
      </c>
      <c r="AH209" s="118" t="str">
        <f t="shared" ca="1" si="56"/>
        <v>-</v>
      </c>
      <c r="AI209" s="118">
        <f t="shared" ca="1" si="57"/>
        <v>0</v>
      </c>
      <c r="AJ209" s="120">
        <f t="shared" ca="1" si="58"/>
        <v>0</v>
      </c>
      <c r="AK209" s="118">
        <f t="shared" ca="1" si="24"/>
        <v>0</v>
      </c>
      <c r="AL209" s="118">
        <f t="shared" ca="1" si="25"/>
        <v>0</v>
      </c>
    </row>
    <row r="210" spans="1:38" ht="30" customHeight="1" x14ac:dyDescent="0.25">
      <c r="A210" s="53">
        <f>'OSNOVNA PLAČA'!A204</f>
        <v>195</v>
      </c>
      <c r="B210" s="333" t="str">
        <f t="shared" ca="1" si="21"/>
        <v>A195</v>
      </c>
      <c r="C210" s="333"/>
      <c r="D210" s="54" t="str">
        <f>+IF(LEN('OSNOVNA PLAČA'!C204)&gt;0,'OSNOVNA PLAČA'!C204,"")</f>
        <v/>
      </c>
      <c r="E210" s="55" t="str">
        <f>+IF(LEN('OSNOVNA PLAČA'!D204)&gt;0,'OSNOVNA PLAČA'!D204,"")</f>
        <v/>
      </c>
      <c r="F210" s="164">
        <f ca="1">IF(LEN(B210)&gt;0,'OBRAČUNANA OSNOVNA PLAČA'!E204,"")</f>
        <v>0</v>
      </c>
      <c r="G210" s="57"/>
      <c r="H210" s="57"/>
      <c r="I210" s="57"/>
      <c r="J210" s="57"/>
      <c r="K210" s="57"/>
      <c r="L210" s="178">
        <f t="shared" si="50"/>
        <v>0</v>
      </c>
      <c r="M210" s="179">
        <f t="shared" ca="1" si="59"/>
        <v>0</v>
      </c>
      <c r="N210" s="179">
        <f t="shared" ca="1" si="60"/>
        <v>0</v>
      </c>
      <c r="O210" s="180">
        <f t="shared" ca="1" si="51"/>
        <v>0</v>
      </c>
      <c r="P210" s="181">
        <f t="shared" ca="1" si="61"/>
        <v>0</v>
      </c>
      <c r="Q210" s="182">
        <f t="shared" ca="1" si="52"/>
        <v>0</v>
      </c>
      <c r="R210" s="182">
        <f ca="1">IF(LEN(B210)&gt;0,2*'OSNOVNA PLAČA'!E204,"")</f>
        <v>0</v>
      </c>
      <c r="S210" s="183"/>
      <c r="T210" s="33"/>
      <c r="U210" s="33"/>
      <c r="V210" s="33"/>
      <c r="W210" s="33"/>
      <c r="X210" s="33"/>
      <c r="Y210" s="33"/>
      <c r="Z210" s="33"/>
      <c r="AB210" s="243">
        <f>ROW()</f>
        <v>210</v>
      </c>
      <c r="AC210" s="118">
        <f t="shared" ca="1" si="22"/>
        <v>0</v>
      </c>
      <c r="AD210" s="118">
        <f t="shared" ca="1" si="23"/>
        <v>0</v>
      </c>
      <c r="AE210" s="119" t="str">
        <f t="shared" ca="1" si="53"/>
        <v>-</v>
      </c>
      <c r="AF210" s="118" t="str">
        <f t="shared" ca="1" si="54"/>
        <v>-</v>
      </c>
      <c r="AG210" s="119" t="str">
        <f t="shared" ca="1" si="55"/>
        <v>-</v>
      </c>
      <c r="AH210" s="118" t="str">
        <f t="shared" ca="1" si="56"/>
        <v>-</v>
      </c>
      <c r="AI210" s="118">
        <f t="shared" ca="1" si="57"/>
        <v>0</v>
      </c>
      <c r="AJ210" s="120">
        <f t="shared" ca="1" si="58"/>
        <v>0</v>
      </c>
      <c r="AK210" s="118">
        <f t="shared" ca="1" si="24"/>
        <v>0</v>
      </c>
      <c r="AL210" s="118">
        <f t="shared" ca="1" si="25"/>
        <v>0</v>
      </c>
    </row>
    <row r="211" spans="1:38" ht="30" customHeight="1" x14ac:dyDescent="0.25">
      <c r="A211" s="53">
        <f>'OSNOVNA PLAČA'!A205</f>
        <v>196</v>
      </c>
      <c r="B211" s="333" t="str">
        <f t="shared" ca="1" si="21"/>
        <v>A196</v>
      </c>
      <c r="C211" s="333"/>
      <c r="D211" s="54" t="str">
        <f>+IF(LEN('OSNOVNA PLAČA'!C205)&gt;0,'OSNOVNA PLAČA'!C205,"")</f>
        <v/>
      </c>
      <c r="E211" s="55" t="str">
        <f>+IF(LEN('OSNOVNA PLAČA'!D205)&gt;0,'OSNOVNA PLAČA'!D205,"")</f>
        <v/>
      </c>
      <c r="F211" s="164">
        <f ca="1">IF(LEN(B211)&gt;0,'OBRAČUNANA OSNOVNA PLAČA'!E205,"")</f>
        <v>0</v>
      </c>
      <c r="G211" s="57"/>
      <c r="H211" s="57"/>
      <c r="I211" s="57"/>
      <c r="J211" s="57"/>
      <c r="K211" s="57"/>
      <c r="L211" s="178">
        <f t="shared" si="50"/>
        <v>0</v>
      </c>
      <c r="M211" s="179">
        <f t="shared" ca="1" si="59"/>
        <v>0</v>
      </c>
      <c r="N211" s="179">
        <f t="shared" ca="1" si="60"/>
        <v>0</v>
      </c>
      <c r="O211" s="180">
        <f t="shared" ca="1" si="51"/>
        <v>0</v>
      </c>
      <c r="P211" s="181">
        <f t="shared" ca="1" si="61"/>
        <v>0</v>
      </c>
      <c r="Q211" s="182">
        <f t="shared" ca="1" si="52"/>
        <v>0</v>
      </c>
      <c r="R211" s="182">
        <f ca="1">IF(LEN(B211)&gt;0,2*'OSNOVNA PLAČA'!E205,"")</f>
        <v>0</v>
      </c>
      <c r="S211" s="183"/>
      <c r="T211" s="33"/>
      <c r="U211" s="33"/>
      <c r="V211" s="33"/>
      <c r="W211" s="33"/>
      <c r="X211" s="33"/>
      <c r="Y211" s="33"/>
      <c r="Z211" s="33"/>
      <c r="AB211" s="243">
        <f>ROW()</f>
        <v>211</v>
      </c>
      <c r="AC211" s="118">
        <f t="shared" ca="1" si="22"/>
        <v>0</v>
      </c>
      <c r="AD211" s="118">
        <f t="shared" ca="1" si="23"/>
        <v>0</v>
      </c>
      <c r="AE211" s="119" t="str">
        <f t="shared" ca="1" si="53"/>
        <v>-</v>
      </c>
      <c r="AF211" s="118" t="str">
        <f t="shared" ca="1" si="54"/>
        <v>-</v>
      </c>
      <c r="AG211" s="119" t="str">
        <f t="shared" ca="1" si="55"/>
        <v>-</v>
      </c>
      <c r="AH211" s="118" t="str">
        <f t="shared" ca="1" si="56"/>
        <v>-</v>
      </c>
      <c r="AI211" s="118">
        <f t="shared" ca="1" si="57"/>
        <v>0</v>
      </c>
      <c r="AJ211" s="120">
        <f t="shared" ca="1" si="58"/>
        <v>0</v>
      </c>
      <c r="AK211" s="118">
        <f t="shared" ca="1" si="24"/>
        <v>0</v>
      </c>
      <c r="AL211" s="118">
        <f t="shared" ca="1" si="25"/>
        <v>0</v>
      </c>
    </row>
    <row r="212" spans="1:38" ht="30" customHeight="1" x14ac:dyDescent="0.25">
      <c r="A212" s="53">
        <f>'OSNOVNA PLAČA'!A206</f>
        <v>197</v>
      </c>
      <c r="B212" s="333" t="str">
        <f t="shared" ca="1" si="21"/>
        <v>A197</v>
      </c>
      <c r="C212" s="333"/>
      <c r="D212" s="54" t="str">
        <f>+IF(LEN('OSNOVNA PLAČA'!C206)&gt;0,'OSNOVNA PLAČA'!C206,"")</f>
        <v/>
      </c>
      <c r="E212" s="55" t="str">
        <f>+IF(LEN('OSNOVNA PLAČA'!D206)&gt;0,'OSNOVNA PLAČA'!D206,"")</f>
        <v/>
      </c>
      <c r="F212" s="164">
        <f ca="1">IF(LEN(B212)&gt;0,'OBRAČUNANA OSNOVNA PLAČA'!E206,"")</f>
        <v>0</v>
      </c>
      <c r="G212" s="57"/>
      <c r="H212" s="57"/>
      <c r="I212" s="57"/>
      <c r="J212" s="57"/>
      <c r="K212" s="57"/>
      <c r="L212" s="178">
        <f t="shared" si="50"/>
        <v>0</v>
      </c>
      <c r="M212" s="179">
        <f t="shared" ca="1" si="59"/>
        <v>0</v>
      </c>
      <c r="N212" s="179">
        <f t="shared" ca="1" si="60"/>
        <v>0</v>
      </c>
      <c r="O212" s="180">
        <f t="shared" ca="1" si="51"/>
        <v>0</v>
      </c>
      <c r="P212" s="181">
        <f t="shared" ca="1" si="61"/>
        <v>0</v>
      </c>
      <c r="Q212" s="182">
        <f t="shared" ca="1" si="52"/>
        <v>0</v>
      </c>
      <c r="R212" s="182">
        <f ca="1">IF(LEN(B212)&gt;0,2*'OSNOVNA PLAČA'!E206,"")</f>
        <v>0</v>
      </c>
      <c r="S212" s="183"/>
      <c r="T212" s="33"/>
      <c r="U212" s="33"/>
      <c r="V212" s="33"/>
      <c r="W212" s="33"/>
      <c r="X212" s="33"/>
      <c r="Y212" s="33"/>
      <c r="Z212" s="33"/>
      <c r="AB212" s="243">
        <f>ROW()</f>
        <v>212</v>
      </c>
      <c r="AC212" s="118">
        <f t="shared" ca="1" si="22"/>
        <v>0</v>
      </c>
      <c r="AD212" s="118">
        <f t="shared" ca="1" si="23"/>
        <v>0</v>
      </c>
      <c r="AE212" s="119" t="str">
        <f t="shared" ca="1" si="53"/>
        <v>-</v>
      </c>
      <c r="AF212" s="118" t="str">
        <f t="shared" ca="1" si="54"/>
        <v>-</v>
      </c>
      <c r="AG212" s="119" t="str">
        <f t="shared" ca="1" si="55"/>
        <v>-</v>
      </c>
      <c r="AH212" s="118" t="str">
        <f t="shared" ca="1" si="56"/>
        <v>-</v>
      </c>
      <c r="AI212" s="118">
        <f t="shared" ca="1" si="57"/>
        <v>0</v>
      </c>
      <c r="AJ212" s="120">
        <f t="shared" ca="1" si="58"/>
        <v>0</v>
      </c>
      <c r="AK212" s="118">
        <f t="shared" ca="1" si="24"/>
        <v>0</v>
      </c>
      <c r="AL212" s="118">
        <f t="shared" ca="1" si="25"/>
        <v>0</v>
      </c>
    </row>
    <row r="213" spans="1:38" ht="30" customHeight="1" x14ac:dyDescent="0.25">
      <c r="A213" s="53">
        <f>'OSNOVNA PLAČA'!A207</f>
        <v>198</v>
      </c>
      <c r="B213" s="333" t="str">
        <f t="shared" ca="1" si="21"/>
        <v>A198</v>
      </c>
      <c r="C213" s="333"/>
      <c r="D213" s="54" t="str">
        <f>+IF(LEN('OSNOVNA PLAČA'!C207)&gt;0,'OSNOVNA PLAČA'!C207,"")</f>
        <v/>
      </c>
      <c r="E213" s="55" t="str">
        <f>+IF(LEN('OSNOVNA PLAČA'!D207)&gt;0,'OSNOVNA PLAČA'!D207,"")</f>
        <v/>
      </c>
      <c r="F213" s="164">
        <f ca="1">IF(LEN(B213)&gt;0,'OBRAČUNANA OSNOVNA PLAČA'!E207,"")</f>
        <v>0</v>
      </c>
      <c r="G213" s="57"/>
      <c r="H213" s="57"/>
      <c r="I213" s="57"/>
      <c r="J213" s="57"/>
      <c r="K213" s="57"/>
      <c r="L213" s="178">
        <f t="shared" si="50"/>
        <v>0</v>
      </c>
      <c r="M213" s="179">
        <f t="shared" ca="1" si="59"/>
        <v>0</v>
      </c>
      <c r="N213" s="179">
        <f t="shared" ca="1" si="60"/>
        <v>0</v>
      </c>
      <c r="O213" s="180">
        <f t="shared" ca="1" si="51"/>
        <v>0</v>
      </c>
      <c r="P213" s="181">
        <f t="shared" ca="1" si="61"/>
        <v>0</v>
      </c>
      <c r="Q213" s="182">
        <f t="shared" ca="1" si="52"/>
        <v>0</v>
      </c>
      <c r="R213" s="182">
        <f ca="1">IF(LEN(B213)&gt;0,2*'OSNOVNA PLAČA'!E207,"")</f>
        <v>0</v>
      </c>
      <c r="S213" s="183"/>
      <c r="T213" s="33"/>
      <c r="U213" s="33"/>
      <c r="V213" s="33"/>
      <c r="W213" s="33"/>
      <c r="X213" s="33"/>
      <c r="Y213" s="33"/>
      <c r="Z213" s="33"/>
      <c r="AB213" s="243">
        <f>ROW()</f>
        <v>213</v>
      </c>
      <c r="AC213" s="118">
        <f t="shared" ca="1" si="22"/>
        <v>0</v>
      </c>
      <c r="AD213" s="118">
        <f t="shared" ca="1" si="23"/>
        <v>0</v>
      </c>
      <c r="AE213" s="119" t="str">
        <f t="shared" ca="1" si="53"/>
        <v>-</v>
      </c>
      <c r="AF213" s="118" t="str">
        <f t="shared" ca="1" si="54"/>
        <v>-</v>
      </c>
      <c r="AG213" s="119" t="str">
        <f t="shared" ca="1" si="55"/>
        <v>-</v>
      </c>
      <c r="AH213" s="118" t="str">
        <f t="shared" ca="1" si="56"/>
        <v>-</v>
      </c>
      <c r="AI213" s="118">
        <f t="shared" ca="1" si="57"/>
        <v>0</v>
      </c>
      <c r="AJ213" s="120">
        <f t="shared" ca="1" si="58"/>
        <v>0</v>
      </c>
      <c r="AK213" s="118">
        <f t="shared" ca="1" si="24"/>
        <v>0</v>
      </c>
      <c r="AL213" s="118">
        <f t="shared" ca="1" si="25"/>
        <v>0</v>
      </c>
    </row>
    <row r="214" spans="1:38" ht="30" customHeight="1" x14ac:dyDescent="0.25">
      <c r="A214" s="53">
        <f>'OSNOVNA PLAČA'!A208</f>
        <v>199</v>
      </c>
      <c r="B214" s="333" t="str">
        <f t="shared" ca="1" si="21"/>
        <v>A199</v>
      </c>
      <c r="C214" s="333"/>
      <c r="D214" s="54" t="str">
        <f>+IF(LEN('OSNOVNA PLAČA'!C208)&gt;0,'OSNOVNA PLAČA'!C208,"")</f>
        <v/>
      </c>
      <c r="E214" s="55" t="str">
        <f>+IF(LEN('OSNOVNA PLAČA'!D208)&gt;0,'OSNOVNA PLAČA'!D208,"")</f>
        <v/>
      </c>
      <c r="F214" s="164">
        <f ca="1">IF(LEN(B214)&gt;0,'OBRAČUNANA OSNOVNA PLAČA'!E208,"")</f>
        <v>0</v>
      </c>
      <c r="G214" s="57"/>
      <c r="H214" s="57"/>
      <c r="I214" s="57"/>
      <c r="J214" s="57"/>
      <c r="K214" s="57"/>
      <c r="L214" s="178">
        <f t="shared" si="50"/>
        <v>0</v>
      </c>
      <c r="M214" s="179">
        <f t="shared" ca="1" si="59"/>
        <v>0</v>
      </c>
      <c r="N214" s="179">
        <f t="shared" ca="1" si="60"/>
        <v>0</v>
      </c>
      <c r="O214" s="180">
        <f t="shared" ca="1" si="51"/>
        <v>0</v>
      </c>
      <c r="P214" s="181">
        <f t="shared" ca="1" si="61"/>
        <v>0</v>
      </c>
      <c r="Q214" s="182">
        <f t="shared" ca="1" si="52"/>
        <v>0</v>
      </c>
      <c r="R214" s="182">
        <f ca="1">IF(LEN(B214)&gt;0,2*'OSNOVNA PLAČA'!E208,"")</f>
        <v>0</v>
      </c>
      <c r="S214" s="183"/>
      <c r="T214" s="33"/>
      <c r="U214" s="33"/>
      <c r="V214" s="33"/>
      <c r="W214" s="33"/>
      <c r="X214" s="33"/>
      <c r="Y214" s="33"/>
      <c r="Z214" s="33"/>
      <c r="AB214" s="243">
        <f>ROW()</f>
        <v>214</v>
      </c>
      <c r="AC214" s="118">
        <f t="shared" ca="1" si="22"/>
        <v>0</v>
      </c>
      <c r="AD214" s="118">
        <f t="shared" ca="1" si="23"/>
        <v>0</v>
      </c>
      <c r="AE214" s="119" t="str">
        <f t="shared" ca="1" si="53"/>
        <v>-</v>
      </c>
      <c r="AF214" s="118" t="str">
        <f t="shared" ca="1" si="54"/>
        <v>-</v>
      </c>
      <c r="AG214" s="119" t="str">
        <f t="shared" ca="1" si="55"/>
        <v>-</v>
      </c>
      <c r="AH214" s="118" t="str">
        <f t="shared" ca="1" si="56"/>
        <v>-</v>
      </c>
      <c r="AI214" s="118">
        <f t="shared" ca="1" si="57"/>
        <v>0</v>
      </c>
      <c r="AJ214" s="120">
        <f t="shared" ca="1" si="58"/>
        <v>0</v>
      </c>
      <c r="AK214" s="118">
        <f t="shared" ca="1" si="24"/>
        <v>0</v>
      </c>
      <c r="AL214" s="118">
        <f t="shared" ca="1" si="25"/>
        <v>0</v>
      </c>
    </row>
    <row r="215" spans="1:38" ht="30" customHeight="1" x14ac:dyDescent="0.25">
      <c r="A215" s="53">
        <f>'OSNOVNA PLAČA'!A209</f>
        <v>200</v>
      </c>
      <c r="B215" s="333" t="str">
        <f t="shared" ca="1" si="21"/>
        <v>A200</v>
      </c>
      <c r="C215" s="333"/>
      <c r="D215" s="54" t="str">
        <f>+IF(LEN('OSNOVNA PLAČA'!C209)&gt;0,'OSNOVNA PLAČA'!C209,"")</f>
        <v/>
      </c>
      <c r="E215" s="55" t="str">
        <f>+IF(LEN('OSNOVNA PLAČA'!D209)&gt;0,'OSNOVNA PLAČA'!D209,"")</f>
        <v/>
      </c>
      <c r="F215" s="164">
        <f ca="1">IF(LEN(B215)&gt;0,'OBRAČUNANA OSNOVNA PLAČA'!E209,"")</f>
        <v>0</v>
      </c>
      <c r="G215" s="57"/>
      <c r="H215" s="57"/>
      <c r="I215" s="57"/>
      <c r="J215" s="57"/>
      <c r="K215" s="57"/>
      <c r="L215" s="178">
        <f t="shared" si="50"/>
        <v>0</v>
      </c>
      <c r="M215" s="179">
        <f t="shared" ca="1" si="59"/>
        <v>0</v>
      </c>
      <c r="N215" s="179">
        <f t="shared" ca="1" si="60"/>
        <v>0</v>
      </c>
      <c r="O215" s="180">
        <f t="shared" ca="1" si="51"/>
        <v>0</v>
      </c>
      <c r="P215" s="181">
        <f t="shared" ca="1" si="61"/>
        <v>0</v>
      </c>
      <c r="Q215" s="182">
        <f t="shared" ca="1" si="52"/>
        <v>0</v>
      </c>
      <c r="R215" s="182">
        <f ca="1">IF(LEN(B215)&gt;0,2*'OSNOVNA PLAČA'!E209,"")</f>
        <v>0</v>
      </c>
      <c r="S215" s="183"/>
      <c r="T215" s="33"/>
      <c r="U215" s="33"/>
      <c r="V215" s="33"/>
      <c r="W215" s="33"/>
      <c r="X215" s="33"/>
      <c r="Y215" s="33"/>
      <c r="Z215" s="33"/>
      <c r="AB215" s="243">
        <f>ROW()</f>
        <v>215</v>
      </c>
      <c r="AC215" s="118">
        <f t="shared" ca="1" si="22"/>
        <v>0</v>
      </c>
      <c r="AD215" s="118">
        <f t="shared" ca="1" si="23"/>
        <v>0</v>
      </c>
      <c r="AE215" s="119" t="str">
        <f t="shared" ca="1" si="53"/>
        <v>-</v>
      </c>
      <c r="AF215" s="118" t="str">
        <f t="shared" ca="1" si="54"/>
        <v>-</v>
      </c>
      <c r="AG215" s="119" t="str">
        <f t="shared" ca="1" si="55"/>
        <v>-</v>
      </c>
      <c r="AH215" s="118" t="str">
        <f t="shared" ca="1" si="56"/>
        <v>-</v>
      </c>
      <c r="AI215" s="118">
        <f t="shared" ca="1" si="57"/>
        <v>0</v>
      </c>
      <c r="AJ215" s="120">
        <f t="shared" ca="1" si="58"/>
        <v>0</v>
      </c>
      <c r="AK215" s="118">
        <f t="shared" ca="1" si="24"/>
        <v>0</v>
      </c>
      <c r="AL215" s="118">
        <f t="shared" ca="1" si="25"/>
        <v>0</v>
      </c>
    </row>
    <row r="216" spans="1:38" ht="30" customHeight="1" x14ac:dyDescent="0.25">
      <c r="A216" s="53">
        <f>'OSNOVNA PLAČA'!A210</f>
        <v>201</v>
      </c>
      <c r="B216" s="333" t="str">
        <f t="shared" ca="1" si="21"/>
        <v>A201</v>
      </c>
      <c r="C216" s="333"/>
      <c r="D216" s="54" t="str">
        <f>+IF(LEN('OSNOVNA PLAČA'!C210)&gt;0,'OSNOVNA PLAČA'!C210,"")</f>
        <v/>
      </c>
      <c r="E216" s="55" t="str">
        <f>+IF(LEN('OSNOVNA PLAČA'!D210)&gt;0,'OSNOVNA PLAČA'!D210,"")</f>
        <v/>
      </c>
      <c r="F216" s="164">
        <f ca="1">IF(LEN(B216)&gt;0,'OBRAČUNANA OSNOVNA PLAČA'!E210,"")</f>
        <v>0</v>
      </c>
      <c r="G216" s="57"/>
      <c r="H216" s="57"/>
      <c r="I216" s="57"/>
      <c r="J216" s="57"/>
      <c r="K216" s="57"/>
      <c r="L216" s="178">
        <f t="shared" si="50"/>
        <v>0</v>
      </c>
      <c r="M216" s="179">
        <f t="shared" ca="1" si="59"/>
        <v>0</v>
      </c>
      <c r="N216" s="179">
        <f t="shared" ca="1" si="60"/>
        <v>0</v>
      </c>
      <c r="O216" s="180">
        <f t="shared" ca="1" si="51"/>
        <v>0</v>
      </c>
      <c r="P216" s="181">
        <f t="shared" ca="1" si="61"/>
        <v>0</v>
      </c>
      <c r="Q216" s="182">
        <f t="shared" ca="1" si="52"/>
        <v>0</v>
      </c>
      <c r="R216" s="182">
        <f ca="1">IF(LEN(B216)&gt;0,2*'OSNOVNA PLAČA'!E210,"")</f>
        <v>0</v>
      </c>
      <c r="S216" s="183"/>
      <c r="T216" s="33"/>
      <c r="U216" s="33"/>
      <c r="V216" s="33"/>
      <c r="W216" s="33"/>
      <c r="X216" s="33"/>
      <c r="Y216" s="33"/>
      <c r="Z216" s="33"/>
      <c r="AB216" s="243">
        <f>ROW()</f>
        <v>216</v>
      </c>
      <c r="AC216" s="118">
        <f t="shared" ca="1" si="22"/>
        <v>0</v>
      </c>
      <c r="AD216" s="118">
        <f t="shared" ca="1" si="23"/>
        <v>0</v>
      </c>
      <c r="AE216" s="119" t="str">
        <f t="shared" ca="1" si="53"/>
        <v>-</v>
      </c>
      <c r="AF216" s="118" t="str">
        <f t="shared" ca="1" si="54"/>
        <v>-</v>
      </c>
      <c r="AG216" s="119" t="str">
        <f t="shared" ca="1" si="55"/>
        <v>-</v>
      </c>
      <c r="AH216" s="118" t="str">
        <f t="shared" ca="1" si="56"/>
        <v>-</v>
      </c>
      <c r="AI216" s="118">
        <f t="shared" ca="1" si="57"/>
        <v>0</v>
      </c>
      <c r="AJ216" s="120">
        <f t="shared" ca="1" si="58"/>
        <v>0</v>
      </c>
      <c r="AK216" s="118">
        <f t="shared" ca="1" si="24"/>
        <v>0</v>
      </c>
      <c r="AL216" s="118">
        <f t="shared" ca="1" si="25"/>
        <v>0</v>
      </c>
    </row>
    <row r="217" spans="1:38" ht="30" customHeight="1" x14ac:dyDescent="0.25">
      <c r="A217" s="53">
        <f>'OSNOVNA PLAČA'!A211</f>
        <v>202</v>
      </c>
      <c r="B217" s="333" t="str">
        <f t="shared" ca="1" si="21"/>
        <v>A202</v>
      </c>
      <c r="C217" s="333"/>
      <c r="D217" s="54" t="str">
        <f>+IF(LEN('OSNOVNA PLAČA'!C211)&gt;0,'OSNOVNA PLAČA'!C211,"")</f>
        <v/>
      </c>
      <c r="E217" s="55" t="str">
        <f>+IF(LEN('OSNOVNA PLAČA'!D211)&gt;0,'OSNOVNA PLAČA'!D211,"")</f>
        <v/>
      </c>
      <c r="F217" s="164">
        <f ca="1">IF(LEN(B217)&gt;0,'OBRAČUNANA OSNOVNA PLAČA'!E211,"")</f>
        <v>0</v>
      </c>
      <c r="G217" s="57"/>
      <c r="H217" s="57"/>
      <c r="I217" s="57"/>
      <c r="J217" s="57"/>
      <c r="K217" s="57"/>
      <c r="L217" s="178">
        <f t="shared" si="50"/>
        <v>0</v>
      </c>
      <c r="M217" s="179">
        <f t="shared" ca="1" si="59"/>
        <v>0</v>
      </c>
      <c r="N217" s="179">
        <f t="shared" ca="1" si="60"/>
        <v>0</v>
      </c>
      <c r="O217" s="180">
        <f t="shared" ca="1" si="51"/>
        <v>0</v>
      </c>
      <c r="P217" s="181">
        <f t="shared" ca="1" si="61"/>
        <v>0</v>
      </c>
      <c r="Q217" s="182">
        <f t="shared" ca="1" si="52"/>
        <v>0</v>
      </c>
      <c r="R217" s="182">
        <f ca="1">IF(LEN(B217)&gt;0,2*'OSNOVNA PLAČA'!E211,"")</f>
        <v>0</v>
      </c>
      <c r="S217" s="183"/>
      <c r="T217" s="33"/>
      <c r="U217" s="33"/>
      <c r="V217" s="33"/>
      <c r="W217" s="33"/>
      <c r="X217" s="33"/>
      <c r="Y217" s="33"/>
      <c r="Z217" s="33"/>
      <c r="AB217" s="243">
        <f>ROW()</f>
        <v>217</v>
      </c>
      <c r="AC217" s="118">
        <f t="shared" ca="1" si="22"/>
        <v>0</v>
      </c>
      <c r="AD217" s="118">
        <f t="shared" ca="1" si="23"/>
        <v>0</v>
      </c>
      <c r="AE217" s="119" t="str">
        <f t="shared" ca="1" si="53"/>
        <v>-</v>
      </c>
      <c r="AF217" s="118" t="str">
        <f t="shared" ca="1" si="54"/>
        <v>-</v>
      </c>
      <c r="AG217" s="119" t="str">
        <f t="shared" ca="1" si="55"/>
        <v>-</v>
      </c>
      <c r="AH217" s="118" t="str">
        <f t="shared" ca="1" si="56"/>
        <v>-</v>
      </c>
      <c r="AI217" s="118">
        <f t="shared" ca="1" si="57"/>
        <v>0</v>
      </c>
      <c r="AJ217" s="120">
        <f t="shared" ca="1" si="58"/>
        <v>0</v>
      </c>
      <c r="AK217" s="118">
        <f t="shared" ca="1" si="24"/>
        <v>0</v>
      </c>
      <c r="AL217" s="118">
        <f t="shared" ca="1" si="25"/>
        <v>0</v>
      </c>
    </row>
    <row r="218" spans="1:38" ht="30" customHeight="1" x14ac:dyDescent="0.25">
      <c r="A218" s="53">
        <f>'OSNOVNA PLAČA'!A212</f>
        <v>203</v>
      </c>
      <c r="B218" s="333" t="str">
        <f t="shared" ca="1" si="21"/>
        <v>A203</v>
      </c>
      <c r="C218" s="333"/>
      <c r="D218" s="54" t="str">
        <f>+IF(LEN('OSNOVNA PLAČA'!C212)&gt;0,'OSNOVNA PLAČA'!C212,"")</f>
        <v/>
      </c>
      <c r="E218" s="55" t="str">
        <f>+IF(LEN('OSNOVNA PLAČA'!D212)&gt;0,'OSNOVNA PLAČA'!D212,"")</f>
        <v/>
      </c>
      <c r="F218" s="164">
        <f ca="1">IF(LEN(B218)&gt;0,'OBRAČUNANA OSNOVNA PLAČA'!E212,"")</f>
        <v>0</v>
      </c>
      <c r="G218" s="57"/>
      <c r="H218" s="57"/>
      <c r="I218" s="57"/>
      <c r="J218" s="57"/>
      <c r="K218" s="57"/>
      <c r="L218" s="178">
        <f t="shared" si="50"/>
        <v>0</v>
      </c>
      <c r="M218" s="179">
        <f t="shared" ca="1" si="59"/>
        <v>0</v>
      </c>
      <c r="N218" s="179">
        <f t="shared" ca="1" si="60"/>
        <v>0</v>
      </c>
      <c r="O218" s="180">
        <f t="shared" ca="1" si="51"/>
        <v>0</v>
      </c>
      <c r="P218" s="181">
        <f t="shared" ca="1" si="61"/>
        <v>0</v>
      </c>
      <c r="Q218" s="182">
        <f t="shared" ca="1" si="52"/>
        <v>0</v>
      </c>
      <c r="R218" s="182">
        <f ca="1">IF(LEN(B218)&gt;0,2*'OSNOVNA PLAČA'!E212,"")</f>
        <v>0</v>
      </c>
      <c r="S218" s="183"/>
      <c r="T218" s="33"/>
      <c r="U218" s="33"/>
      <c r="V218" s="33"/>
      <c r="W218" s="33"/>
      <c r="X218" s="33"/>
      <c r="Y218" s="33"/>
      <c r="Z218" s="33"/>
      <c r="AB218" s="243">
        <f>ROW()</f>
        <v>218</v>
      </c>
      <c r="AC218" s="118">
        <f t="shared" ca="1" si="22"/>
        <v>0</v>
      </c>
      <c r="AD218" s="118">
        <f t="shared" ca="1" si="23"/>
        <v>0</v>
      </c>
      <c r="AE218" s="119" t="str">
        <f t="shared" ca="1" si="53"/>
        <v>-</v>
      </c>
      <c r="AF218" s="118" t="str">
        <f t="shared" ca="1" si="54"/>
        <v>-</v>
      </c>
      <c r="AG218" s="119" t="str">
        <f t="shared" ca="1" si="55"/>
        <v>-</v>
      </c>
      <c r="AH218" s="118" t="str">
        <f t="shared" ca="1" si="56"/>
        <v>-</v>
      </c>
      <c r="AI218" s="118">
        <f t="shared" ca="1" si="57"/>
        <v>0</v>
      </c>
      <c r="AJ218" s="120">
        <f t="shared" ca="1" si="58"/>
        <v>0</v>
      </c>
      <c r="AK218" s="118">
        <f t="shared" ca="1" si="24"/>
        <v>0</v>
      </c>
      <c r="AL218" s="118">
        <f t="shared" ca="1" si="25"/>
        <v>0</v>
      </c>
    </row>
    <row r="219" spans="1:38" ht="30" customHeight="1" x14ac:dyDescent="0.25">
      <c r="A219" s="53">
        <f>'OSNOVNA PLAČA'!A213</f>
        <v>204</v>
      </c>
      <c r="B219" s="333" t="str">
        <f t="shared" ca="1" si="21"/>
        <v>A204</v>
      </c>
      <c r="C219" s="333"/>
      <c r="D219" s="54" t="str">
        <f>+IF(LEN('OSNOVNA PLAČA'!C213)&gt;0,'OSNOVNA PLAČA'!C213,"")</f>
        <v/>
      </c>
      <c r="E219" s="55" t="str">
        <f>+IF(LEN('OSNOVNA PLAČA'!D213)&gt;0,'OSNOVNA PLAČA'!D213,"")</f>
        <v/>
      </c>
      <c r="F219" s="164">
        <f ca="1">IF(LEN(B219)&gt;0,'OBRAČUNANA OSNOVNA PLAČA'!E213,"")</f>
        <v>0</v>
      </c>
      <c r="G219" s="57"/>
      <c r="H219" s="57"/>
      <c r="I219" s="57"/>
      <c r="J219" s="57"/>
      <c r="K219" s="57"/>
      <c r="L219" s="178">
        <f t="shared" si="50"/>
        <v>0</v>
      </c>
      <c r="M219" s="179">
        <f t="shared" ca="1" si="59"/>
        <v>0</v>
      </c>
      <c r="N219" s="179">
        <f t="shared" ca="1" si="60"/>
        <v>0</v>
      </c>
      <c r="O219" s="180">
        <f t="shared" ca="1" si="51"/>
        <v>0</v>
      </c>
      <c r="P219" s="181">
        <f t="shared" ca="1" si="61"/>
        <v>0</v>
      </c>
      <c r="Q219" s="182">
        <f t="shared" ca="1" si="52"/>
        <v>0</v>
      </c>
      <c r="R219" s="182">
        <f ca="1">IF(LEN(B219)&gt;0,2*'OSNOVNA PLAČA'!E213,"")</f>
        <v>0</v>
      </c>
      <c r="S219" s="183"/>
      <c r="T219" s="33"/>
      <c r="U219" s="33"/>
      <c r="V219" s="33"/>
      <c r="W219" s="33"/>
      <c r="X219" s="33"/>
      <c r="Y219" s="33"/>
      <c r="Z219" s="33"/>
      <c r="AB219" s="243">
        <f>ROW()</f>
        <v>219</v>
      </c>
      <c r="AC219" s="118">
        <f t="shared" ca="1" si="22"/>
        <v>0</v>
      </c>
      <c r="AD219" s="118">
        <f t="shared" ca="1" si="23"/>
        <v>0</v>
      </c>
      <c r="AE219" s="119" t="str">
        <f t="shared" ca="1" si="53"/>
        <v>-</v>
      </c>
      <c r="AF219" s="118" t="str">
        <f t="shared" ca="1" si="54"/>
        <v>-</v>
      </c>
      <c r="AG219" s="119" t="str">
        <f t="shared" ca="1" si="55"/>
        <v>-</v>
      </c>
      <c r="AH219" s="118" t="str">
        <f t="shared" ca="1" si="56"/>
        <v>-</v>
      </c>
      <c r="AI219" s="118">
        <f t="shared" ca="1" si="57"/>
        <v>0</v>
      </c>
      <c r="AJ219" s="120">
        <f t="shared" ca="1" si="58"/>
        <v>0</v>
      </c>
      <c r="AK219" s="118">
        <f t="shared" ca="1" si="24"/>
        <v>0</v>
      </c>
      <c r="AL219" s="118">
        <f t="shared" ca="1" si="25"/>
        <v>0</v>
      </c>
    </row>
    <row r="220" spans="1:38" ht="30" customHeight="1" x14ac:dyDescent="0.25">
      <c r="A220" s="53">
        <f>'OSNOVNA PLAČA'!A214</f>
        <v>205</v>
      </c>
      <c r="B220" s="333" t="str">
        <f t="shared" ca="1" si="21"/>
        <v>A205</v>
      </c>
      <c r="C220" s="333"/>
      <c r="D220" s="54" t="str">
        <f>+IF(LEN('OSNOVNA PLAČA'!C214)&gt;0,'OSNOVNA PLAČA'!C214,"")</f>
        <v/>
      </c>
      <c r="E220" s="55" t="str">
        <f>+IF(LEN('OSNOVNA PLAČA'!D214)&gt;0,'OSNOVNA PLAČA'!D214,"")</f>
        <v/>
      </c>
      <c r="F220" s="164">
        <f ca="1">IF(LEN(B220)&gt;0,'OBRAČUNANA OSNOVNA PLAČA'!E214,"")</f>
        <v>0</v>
      </c>
      <c r="G220" s="57"/>
      <c r="H220" s="57"/>
      <c r="I220" s="57"/>
      <c r="J220" s="57"/>
      <c r="K220" s="57"/>
      <c r="L220" s="178">
        <f t="shared" si="50"/>
        <v>0</v>
      </c>
      <c r="M220" s="179">
        <f t="shared" ca="1" si="59"/>
        <v>0</v>
      </c>
      <c r="N220" s="179">
        <f t="shared" ca="1" si="60"/>
        <v>0</v>
      </c>
      <c r="O220" s="180">
        <f t="shared" ca="1" si="51"/>
        <v>0</v>
      </c>
      <c r="P220" s="181">
        <f t="shared" ca="1" si="61"/>
        <v>0</v>
      </c>
      <c r="Q220" s="182">
        <f t="shared" ca="1" si="52"/>
        <v>0</v>
      </c>
      <c r="R220" s="182">
        <f ca="1">IF(LEN(B220)&gt;0,2*'OSNOVNA PLAČA'!E214,"")</f>
        <v>0</v>
      </c>
      <c r="S220" s="183"/>
      <c r="T220" s="33"/>
      <c r="U220" s="33"/>
      <c r="V220" s="33"/>
      <c r="W220" s="33"/>
      <c r="X220" s="33"/>
      <c r="Y220" s="33"/>
      <c r="Z220" s="33"/>
      <c r="AB220" s="243">
        <f>ROW()</f>
        <v>220</v>
      </c>
      <c r="AC220" s="118">
        <f t="shared" ca="1" si="22"/>
        <v>0</v>
      </c>
      <c r="AD220" s="118">
        <f t="shared" ca="1" si="23"/>
        <v>0</v>
      </c>
      <c r="AE220" s="119" t="str">
        <f t="shared" ca="1" si="53"/>
        <v>-</v>
      </c>
      <c r="AF220" s="118" t="str">
        <f t="shared" ca="1" si="54"/>
        <v>-</v>
      </c>
      <c r="AG220" s="119" t="str">
        <f t="shared" ca="1" si="55"/>
        <v>-</v>
      </c>
      <c r="AH220" s="118" t="str">
        <f t="shared" ca="1" si="56"/>
        <v>-</v>
      </c>
      <c r="AI220" s="118">
        <f t="shared" ca="1" si="57"/>
        <v>0</v>
      </c>
      <c r="AJ220" s="120">
        <f t="shared" ca="1" si="58"/>
        <v>0</v>
      </c>
      <c r="AK220" s="118">
        <f t="shared" ca="1" si="24"/>
        <v>0</v>
      </c>
      <c r="AL220" s="118">
        <f t="shared" ca="1" si="25"/>
        <v>0</v>
      </c>
    </row>
    <row r="221" spans="1:38" ht="30" customHeight="1" x14ac:dyDescent="0.25">
      <c r="A221" s="53">
        <f>'OSNOVNA PLAČA'!A215</f>
        <v>206</v>
      </c>
      <c r="B221" s="333" t="str">
        <f t="shared" ca="1" si="21"/>
        <v>A206</v>
      </c>
      <c r="C221" s="333"/>
      <c r="D221" s="54" t="str">
        <f>+IF(LEN('OSNOVNA PLAČA'!C215)&gt;0,'OSNOVNA PLAČA'!C215,"")</f>
        <v/>
      </c>
      <c r="E221" s="55" t="str">
        <f>+IF(LEN('OSNOVNA PLAČA'!D215)&gt;0,'OSNOVNA PLAČA'!D215,"")</f>
        <v/>
      </c>
      <c r="F221" s="164">
        <f ca="1">IF(LEN(B221)&gt;0,'OBRAČUNANA OSNOVNA PLAČA'!E215,"")</f>
        <v>0</v>
      </c>
      <c r="G221" s="57"/>
      <c r="H221" s="57"/>
      <c r="I221" s="57"/>
      <c r="J221" s="57"/>
      <c r="K221" s="57"/>
      <c r="L221" s="178">
        <f t="shared" si="50"/>
        <v>0</v>
      </c>
      <c r="M221" s="179">
        <f t="shared" ca="1" si="59"/>
        <v>0</v>
      </c>
      <c r="N221" s="179">
        <f t="shared" ca="1" si="60"/>
        <v>0</v>
      </c>
      <c r="O221" s="180">
        <f t="shared" ca="1" si="51"/>
        <v>0</v>
      </c>
      <c r="P221" s="181">
        <f t="shared" ca="1" si="61"/>
        <v>0</v>
      </c>
      <c r="Q221" s="182">
        <f t="shared" ca="1" si="52"/>
        <v>0</v>
      </c>
      <c r="R221" s="182">
        <f ca="1">IF(LEN(B221)&gt;0,2*'OSNOVNA PLAČA'!E215,"")</f>
        <v>0</v>
      </c>
      <c r="S221" s="183"/>
      <c r="T221" s="33"/>
      <c r="U221" s="33"/>
      <c r="V221" s="33"/>
      <c r="W221" s="33"/>
      <c r="X221" s="33"/>
      <c r="Y221" s="33"/>
      <c r="Z221" s="33"/>
      <c r="AB221" s="243">
        <f>ROW()</f>
        <v>221</v>
      </c>
      <c r="AC221" s="118">
        <f t="shared" ca="1" si="22"/>
        <v>0</v>
      </c>
      <c r="AD221" s="118">
        <f t="shared" ca="1" si="23"/>
        <v>0</v>
      </c>
      <c r="AE221" s="119" t="str">
        <f t="shared" ca="1" si="53"/>
        <v>-</v>
      </c>
      <c r="AF221" s="118" t="str">
        <f t="shared" ca="1" si="54"/>
        <v>-</v>
      </c>
      <c r="AG221" s="119" t="str">
        <f t="shared" ca="1" si="55"/>
        <v>-</v>
      </c>
      <c r="AH221" s="118" t="str">
        <f t="shared" ca="1" si="56"/>
        <v>-</v>
      </c>
      <c r="AI221" s="118">
        <f t="shared" ca="1" si="57"/>
        <v>0</v>
      </c>
      <c r="AJ221" s="120">
        <f t="shared" ca="1" si="58"/>
        <v>0</v>
      </c>
      <c r="AK221" s="118">
        <f t="shared" ca="1" si="24"/>
        <v>0</v>
      </c>
      <c r="AL221" s="118">
        <f t="shared" ca="1" si="25"/>
        <v>0</v>
      </c>
    </row>
    <row r="222" spans="1:38" ht="30" customHeight="1" x14ac:dyDescent="0.25">
      <c r="A222" s="53">
        <f>'OSNOVNA PLAČA'!A216</f>
        <v>207</v>
      </c>
      <c r="B222" s="333" t="str">
        <f t="shared" ca="1" si="21"/>
        <v>A207</v>
      </c>
      <c r="C222" s="333"/>
      <c r="D222" s="54" t="str">
        <f>+IF(LEN('OSNOVNA PLAČA'!C216)&gt;0,'OSNOVNA PLAČA'!C216,"")</f>
        <v/>
      </c>
      <c r="E222" s="55" t="str">
        <f>+IF(LEN('OSNOVNA PLAČA'!D216)&gt;0,'OSNOVNA PLAČA'!D216,"")</f>
        <v/>
      </c>
      <c r="F222" s="164">
        <f ca="1">IF(LEN(B222)&gt;0,'OBRAČUNANA OSNOVNA PLAČA'!E216,"")</f>
        <v>0</v>
      </c>
      <c r="G222" s="57"/>
      <c r="H222" s="57"/>
      <c r="I222" s="57"/>
      <c r="J222" s="57"/>
      <c r="K222" s="57"/>
      <c r="L222" s="178">
        <f t="shared" si="50"/>
        <v>0</v>
      </c>
      <c r="M222" s="179">
        <f t="shared" ca="1" si="59"/>
        <v>0</v>
      </c>
      <c r="N222" s="179">
        <f t="shared" ca="1" si="60"/>
        <v>0</v>
      </c>
      <c r="O222" s="180">
        <f t="shared" ca="1" si="51"/>
        <v>0</v>
      </c>
      <c r="P222" s="181">
        <f t="shared" ca="1" si="61"/>
        <v>0</v>
      </c>
      <c r="Q222" s="182">
        <f t="shared" ca="1" si="52"/>
        <v>0</v>
      </c>
      <c r="R222" s="182">
        <f ca="1">IF(LEN(B222)&gt;0,2*'OSNOVNA PLAČA'!E216,"")</f>
        <v>0</v>
      </c>
      <c r="S222" s="183"/>
      <c r="T222" s="33"/>
      <c r="U222" s="33"/>
      <c r="V222" s="33"/>
      <c r="W222" s="33"/>
      <c r="X222" s="33"/>
      <c r="Y222" s="33"/>
      <c r="Z222" s="33"/>
      <c r="AB222" s="243">
        <f>ROW()</f>
        <v>222</v>
      </c>
      <c r="AC222" s="118">
        <f t="shared" ca="1" si="22"/>
        <v>0</v>
      </c>
      <c r="AD222" s="118">
        <f t="shared" ca="1" si="23"/>
        <v>0</v>
      </c>
      <c r="AE222" s="119" t="str">
        <f t="shared" ca="1" si="53"/>
        <v>-</v>
      </c>
      <c r="AF222" s="118" t="str">
        <f t="shared" ca="1" si="54"/>
        <v>-</v>
      </c>
      <c r="AG222" s="119" t="str">
        <f t="shared" ca="1" si="55"/>
        <v>-</v>
      </c>
      <c r="AH222" s="118" t="str">
        <f t="shared" ca="1" si="56"/>
        <v>-</v>
      </c>
      <c r="AI222" s="118">
        <f t="shared" ca="1" si="57"/>
        <v>0</v>
      </c>
      <c r="AJ222" s="120">
        <f t="shared" ca="1" si="58"/>
        <v>0</v>
      </c>
      <c r="AK222" s="118">
        <f t="shared" ca="1" si="24"/>
        <v>0</v>
      </c>
      <c r="AL222" s="118">
        <f t="shared" ca="1" si="25"/>
        <v>0</v>
      </c>
    </row>
    <row r="223" spans="1:38" ht="30" customHeight="1" x14ac:dyDescent="0.25">
      <c r="A223" s="53">
        <f>'OSNOVNA PLAČA'!A217</f>
        <v>208</v>
      </c>
      <c r="B223" s="333" t="str">
        <f t="shared" ca="1" si="21"/>
        <v>A208</v>
      </c>
      <c r="C223" s="333"/>
      <c r="D223" s="54" t="str">
        <f>+IF(LEN('OSNOVNA PLAČA'!C217)&gt;0,'OSNOVNA PLAČA'!C217,"")</f>
        <v/>
      </c>
      <c r="E223" s="55" t="str">
        <f>+IF(LEN('OSNOVNA PLAČA'!D217)&gt;0,'OSNOVNA PLAČA'!D217,"")</f>
        <v/>
      </c>
      <c r="F223" s="164">
        <f ca="1">IF(LEN(B223)&gt;0,'OBRAČUNANA OSNOVNA PLAČA'!E217,"")</f>
        <v>0</v>
      </c>
      <c r="G223" s="57"/>
      <c r="H223" s="57"/>
      <c r="I223" s="57"/>
      <c r="J223" s="57"/>
      <c r="K223" s="57"/>
      <c r="L223" s="178">
        <f t="shared" si="50"/>
        <v>0</v>
      </c>
      <c r="M223" s="179">
        <f t="shared" ca="1" si="59"/>
        <v>0</v>
      </c>
      <c r="N223" s="179">
        <f t="shared" ca="1" si="60"/>
        <v>0</v>
      </c>
      <c r="O223" s="180">
        <f t="shared" ca="1" si="51"/>
        <v>0</v>
      </c>
      <c r="P223" s="181">
        <f t="shared" ca="1" si="61"/>
        <v>0</v>
      </c>
      <c r="Q223" s="182">
        <f t="shared" ca="1" si="52"/>
        <v>0</v>
      </c>
      <c r="R223" s="182">
        <f ca="1">IF(LEN(B223)&gt;0,2*'OSNOVNA PLAČA'!E217,"")</f>
        <v>0</v>
      </c>
      <c r="S223" s="183"/>
      <c r="T223" s="33"/>
      <c r="U223" s="33"/>
      <c r="V223" s="33"/>
      <c r="W223" s="33"/>
      <c r="X223" s="33"/>
      <c r="Y223" s="33"/>
      <c r="Z223" s="33"/>
      <c r="AB223" s="243">
        <f>ROW()</f>
        <v>223</v>
      </c>
      <c r="AC223" s="118">
        <f t="shared" ca="1" si="22"/>
        <v>0</v>
      </c>
      <c r="AD223" s="118">
        <f t="shared" ca="1" si="23"/>
        <v>0</v>
      </c>
      <c r="AE223" s="119" t="str">
        <f t="shared" ca="1" si="53"/>
        <v>-</v>
      </c>
      <c r="AF223" s="118" t="str">
        <f t="shared" ca="1" si="54"/>
        <v>-</v>
      </c>
      <c r="AG223" s="119" t="str">
        <f t="shared" ca="1" si="55"/>
        <v>-</v>
      </c>
      <c r="AH223" s="118" t="str">
        <f t="shared" ca="1" si="56"/>
        <v>-</v>
      </c>
      <c r="AI223" s="118">
        <f t="shared" ca="1" si="57"/>
        <v>0</v>
      </c>
      <c r="AJ223" s="120">
        <f t="shared" ca="1" si="58"/>
        <v>0</v>
      </c>
      <c r="AK223" s="118">
        <f t="shared" ca="1" si="24"/>
        <v>0</v>
      </c>
      <c r="AL223" s="118">
        <f t="shared" ca="1" si="25"/>
        <v>0</v>
      </c>
    </row>
    <row r="224" spans="1:38" ht="30" customHeight="1" x14ac:dyDescent="0.25">
      <c r="A224" s="53">
        <f>'OSNOVNA PLAČA'!A218</f>
        <v>209</v>
      </c>
      <c r="B224" s="333" t="str">
        <f t="shared" ca="1" si="21"/>
        <v>A209</v>
      </c>
      <c r="C224" s="333"/>
      <c r="D224" s="54" t="str">
        <f>+IF(LEN('OSNOVNA PLAČA'!C218)&gt;0,'OSNOVNA PLAČA'!C218,"")</f>
        <v/>
      </c>
      <c r="E224" s="55" t="str">
        <f>+IF(LEN('OSNOVNA PLAČA'!D218)&gt;0,'OSNOVNA PLAČA'!D218,"")</f>
        <v/>
      </c>
      <c r="F224" s="164">
        <f ca="1">IF(LEN(B224)&gt;0,'OBRAČUNANA OSNOVNA PLAČA'!E218,"")</f>
        <v>0</v>
      </c>
      <c r="G224" s="57"/>
      <c r="H224" s="57"/>
      <c r="I224" s="57"/>
      <c r="J224" s="57"/>
      <c r="K224" s="57"/>
      <c r="L224" s="178">
        <f t="shared" si="50"/>
        <v>0</v>
      </c>
      <c r="M224" s="179">
        <f t="shared" ca="1" si="59"/>
        <v>0</v>
      </c>
      <c r="N224" s="179">
        <f t="shared" ca="1" si="60"/>
        <v>0</v>
      </c>
      <c r="O224" s="180">
        <f t="shared" ca="1" si="51"/>
        <v>0</v>
      </c>
      <c r="P224" s="181">
        <f t="shared" ca="1" si="61"/>
        <v>0</v>
      </c>
      <c r="Q224" s="182">
        <f t="shared" ca="1" si="52"/>
        <v>0</v>
      </c>
      <c r="R224" s="182">
        <f ca="1">IF(LEN(B224)&gt;0,2*'OSNOVNA PLAČA'!E218,"")</f>
        <v>0</v>
      </c>
      <c r="S224" s="183"/>
      <c r="T224" s="33"/>
      <c r="U224" s="33"/>
      <c r="V224" s="33"/>
      <c r="W224" s="33"/>
      <c r="X224" s="33"/>
      <c r="Y224" s="33"/>
      <c r="Z224" s="33"/>
      <c r="AB224" s="243">
        <f>ROW()</f>
        <v>224</v>
      </c>
      <c r="AC224" s="118">
        <f t="shared" ca="1" si="22"/>
        <v>0</v>
      </c>
      <c r="AD224" s="118">
        <f t="shared" ca="1" si="23"/>
        <v>0</v>
      </c>
      <c r="AE224" s="119" t="str">
        <f t="shared" ca="1" si="53"/>
        <v>-</v>
      </c>
      <c r="AF224" s="118" t="str">
        <f t="shared" ca="1" si="54"/>
        <v>-</v>
      </c>
      <c r="AG224" s="119" t="str">
        <f t="shared" ca="1" si="55"/>
        <v>-</v>
      </c>
      <c r="AH224" s="118" t="str">
        <f t="shared" ca="1" si="56"/>
        <v>-</v>
      </c>
      <c r="AI224" s="118">
        <f t="shared" ca="1" si="57"/>
        <v>0</v>
      </c>
      <c r="AJ224" s="120">
        <f t="shared" ca="1" si="58"/>
        <v>0</v>
      </c>
      <c r="AK224" s="118">
        <f t="shared" ca="1" si="24"/>
        <v>0</v>
      </c>
      <c r="AL224" s="118">
        <f t="shared" ca="1" si="25"/>
        <v>0</v>
      </c>
    </row>
    <row r="225" spans="1:38" ht="30" customHeight="1" x14ac:dyDescent="0.25">
      <c r="A225" s="53">
        <f>'OSNOVNA PLAČA'!A219</f>
        <v>210</v>
      </c>
      <c r="B225" s="333" t="str">
        <f t="shared" ca="1" si="21"/>
        <v>A210</v>
      </c>
      <c r="C225" s="333"/>
      <c r="D225" s="54" t="str">
        <f>+IF(LEN('OSNOVNA PLAČA'!C219)&gt;0,'OSNOVNA PLAČA'!C219,"")</f>
        <v/>
      </c>
      <c r="E225" s="55" t="str">
        <f>+IF(LEN('OSNOVNA PLAČA'!D219)&gt;0,'OSNOVNA PLAČA'!D219,"")</f>
        <v/>
      </c>
      <c r="F225" s="164">
        <f ca="1">IF(LEN(B225)&gt;0,'OBRAČUNANA OSNOVNA PLAČA'!E219,"")</f>
        <v>0</v>
      </c>
      <c r="G225" s="57"/>
      <c r="H225" s="57"/>
      <c r="I225" s="57"/>
      <c r="J225" s="57"/>
      <c r="K225" s="57"/>
      <c r="L225" s="178">
        <f t="shared" si="50"/>
        <v>0</v>
      </c>
      <c r="M225" s="179">
        <f t="shared" ca="1" si="59"/>
        <v>0</v>
      </c>
      <c r="N225" s="179">
        <f t="shared" ca="1" si="60"/>
        <v>0</v>
      </c>
      <c r="O225" s="180">
        <f t="shared" ca="1" si="51"/>
        <v>0</v>
      </c>
      <c r="P225" s="181">
        <f t="shared" ca="1" si="61"/>
        <v>0</v>
      </c>
      <c r="Q225" s="182">
        <f t="shared" ca="1" si="52"/>
        <v>0</v>
      </c>
      <c r="R225" s="182">
        <f ca="1">IF(LEN(B225)&gt;0,2*'OSNOVNA PLAČA'!E219,"")</f>
        <v>0</v>
      </c>
      <c r="S225" s="183"/>
      <c r="T225" s="33"/>
      <c r="U225" s="33"/>
      <c r="V225" s="33"/>
      <c r="W225" s="33"/>
      <c r="X225" s="33"/>
      <c r="Y225" s="33"/>
      <c r="Z225" s="33"/>
      <c r="AB225" s="243">
        <f>ROW()</f>
        <v>225</v>
      </c>
      <c r="AC225" s="118">
        <f t="shared" ca="1" si="22"/>
        <v>0</v>
      </c>
      <c r="AD225" s="118">
        <f t="shared" ca="1" si="23"/>
        <v>0</v>
      </c>
      <c r="AE225" s="119" t="str">
        <f t="shared" ca="1" si="53"/>
        <v>-</v>
      </c>
      <c r="AF225" s="118" t="str">
        <f t="shared" ca="1" si="54"/>
        <v>-</v>
      </c>
      <c r="AG225" s="119" t="str">
        <f t="shared" ca="1" si="55"/>
        <v>-</v>
      </c>
      <c r="AH225" s="118" t="str">
        <f t="shared" ca="1" si="56"/>
        <v>-</v>
      </c>
      <c r="AI225" s="118">
        <f t="shared" ca="1" si="57"/>
        <v>0</v>
      </c>
      <c r="AJ225" s="120">
        <f t="shared" ca="1" si="58"/>
        <v>0</v>
      </c>
      <c r="AK225" s="118">
        <f t="shared" ca="1" si="24"/>
        <v>0</v>
      </c>
      <c r="AL225" s="118">
        <f t="shared" ca="1" si="25"/>
        <v>0</v>
      </c>
    </row>
    <row r="226" spans="1:38" ht="30" customHeight="1" x14ac:dyDescent="0.25">
      <c r="A226" s="53">
        <f>'OSNOVNA PLAČA'!A220</f>
        <v>211</v>
      </c>
      <c r="B226" s="333" t="str">
        <f t="shared" ca="1" si="21"/>
        <v>A211</v>
      </c>
      <c r="C226" s="333"/>
      <c r="D226" s="54" t="str">
        <f>+IF(LEN('OSNOVNA PLAČA'!C220)&gt;0,'OSNOVNA PLAČA'!C220,"")</f>
        <v/>
      </c>
      <c r="E226" s="55" t="str">
        <f>+IF(LEN('OSNOVNA PLAČA'!D220)&gt;0,'OSNOVNA PLAČA'!D220,"")</f>
        <v/>
      </c>
      <c r="F226" s="164">
        <f ca="1">IF(LEN(B226)&gt;0,'OBRAČUNANA OSNOVNA PLAČA'!E220,"")</f>
        <v>0</v>
      </c>
      <c r="G226" s="57"/>
      <c r="H226" s="57"/>
      <c r="I226" s="57"/>
      <c r="J226" s="57"/>
      <c r="K226" s="57"/>
      <c r="L226" s="178">
        <f t="shared" si="50"/>
        <v>0</v>
      </c>
      <c r="M226" s="179">
        <f t="shared" ca="1" si="59"/>
        <v>0</v>
      </c>
      <c r="N226" s="179">
        <f t="shared" ca="1" si="60"/>
        <v>0</v>
      </c>
      <c r="O226" s="180">
        <f t="shared" ca="1" si="51"/>
        <v>0</v>
      </c>
      <c r="P226" s="181">
        <f t="shared" ca="1" si="61"/>
        <v>0</v>
      </c>
      <c r="Q226" s="182">
        <f t="shared" ca="1" si="52"/>
        <v>0</v>
      </c>
      <c r="R226" s="182">
        <f ca="1">IF(LEN(B226)&gt;0,2*'OSNOVNA PLAČA'!E220,"")</f>
        <v>0</v>
      </c>
      <c r="S226" s="183"/>
      <c r="T226" s="33"/>
      <c r="U226" s="33"/>
      <c r="V226" s="33"/>
      <c r="W226" s="33"/>
      <c r="X226" s="33"/>
      <c r="Y226" s="33"/>
      <c r="Z226" s="33"/>
      <c r="AB226" s="243">
        <f>ROW()</f>
        <v>226</v>
      </c>
      <c r="AC226" s="118">
        <f t="shared" ca="1" si="22"/>
        <v>0</v>
      </c>
      <c r="AD226" s="118">
        <f t="shared" ca="1" si="23"/>
        <v>0</v>
      </c>
      <c r="AE226" s="119" t="str">
        <f t="shared" ca="1" si="53"/>
        <v>-</v>
      </c>
      <c r="AF226" s="118" t="str">
        <f t="shared" ca="1" si="54"/>
        <v>-</v>
      </c>
      <c r="AG226" s="119" t="str">
        <f t="shared" ca="1" si="55"/>
        <v>-</v>
      </c>
      <c r="AH226" s="118" t="str">
        <f t="shared" ca="1" si="56"/>
        <v>-</v>
      </c>
      <c r="AI226" s="118">
        <f t="shared" ca="1" si="57"/>
        <v>0</v>
      </c>
      <c r="AJ226" s="120">
        <f t="shared" ca="1" si="58"/>
        <v>0</v>
      </c>
      <c r="AK226" s="118">
        <f t="shared" ca="1" si="24"/>
        <v>0</v>
      </c>
      <c r="AL226" s="118">
        <f t="shared" ca="1" si="25"/>
        <v>0</v>
      </c>
    </row>
    <row r="227" spans="1:38" ht="30" customHeight="1" x14ac:dyDescent="0.25">
      <c r="A227" s="53">
        <f>'OSNOVNA PLAČA'!A221</f>
        <v>212</v>
      </c>
      <c r="B227" s="333" t="str">
        <f t="shared" ca="1" si="21"/>
        <v>A212</v>
      </c>
      <c r="C227" s="333"/>
      <c r="D227" s="54" t="str">
        <f>+IF(LEN('OSNOVNA PLAČA'!C221)&gt;0,'OSNOVNA PLAČA'!C221,"")</f>
        <v/>
      </c>
      <c r="E227" s="55" t="str">
        <f>+IF(LEN('OSNOVNA PLAČA'!D221)&gt;0,'OSNOVNA PLAČA'!D221,"")</f>
        <v/>
      </c>
      <c r="F227" s="164">
        <f ca="1">IF(LEN(B227)&gt;0,'OBRAČUNANA OSNOVNA PLAČA'!E221,"")</f>
        <v>0</v>
      </c>
      <c r="G227" s="57"/>
      <c r="H227" s="57"/>
      <c r="I227" s="57"/>
      <c r="J227" s="57"/>
      <c r="K227" s="57"/>
      <c r="L227" s="178">
        <f t="shared" si="50"/>
        <v>0</v>
      </c>
      <c r="M227" s="179">
        <f t="shared" ca="1" si="59"/>
        <v>0</v>
      </c>
      <c r="N227" s="179">
        <f t="shared" ca="1" si="60"/>
        <v>0</v>
      </c>
      <c r="O227" s="180">
        <f t="shared" ca="1" si="51"/>
        <v>0</v>
      </c>
      <c r="P227" s="181">
        <f t="shared" ca="1" si="61"/>
        <v>0</v>
      </c>
      <c r="Q227" s="182">
        <f t="shared" ca="1" si="52"/>
        <v>0</v>
      </c>
      <c r="R227" s="182">
        <f ca="1">IF(LEN(B227)&gt;0,2*'OSNOVNA PLAČA'!E221,"")</f>
        <v>0</v>
      </c>
      <c r="S227" s="183"/>
      <c r="T227" s="33"/>
      <c r="U227" s="33"/>
      <c r="V227" s="33"/>
      <c r="W227" s="33"/>
      <c r="X227" s="33"/>
      <c r="Y227" s="33"/>
      <c r="Z227" s="33"/>
      <c r="AB227" s="243">
        <f>ROW()</f>
        <v>227</v>
      </c>
      <c r="AC227" s="118">
        <f t="shared" ca="1" si="22"/>
        <v>0</v>
      </c>
      <c r="AD227" s="118">
        <f t="shared" ca="1" si="23"/>
        <v>0</v>
      </c>
      <c r="AE227" s="119" t="str">
        <f t="shared" ca="1" si="53"/>
        <v>-</v>
      </c>
      <c r="AF227" s="118" t="str">
        <f t="shared" ca="1" si="54"/>
        <v>-</v>
      </c>
      <c r="AG227" s="119" t="str">
        <f t="shared" ca="1" si="55"/>
        <v>-</v>
      </c>
      <c r="AH227" s="118" t="str">
        <f t="shared" ca="1" si="56"/>
        <v>-</v>
      </c>
      <c r="AI227" s="118">
        <f t="shared" ca="1" si="57"/>
        <v>0</v>
      </c>
      <c r="AJ227" s="120">
        <f t="shared" ca="1" si="58"/>
        <v>0</v>
      </c>
      <c r="AK227" s="118">
        <f t="shared" ca="1" si="24"/>
        <v>0</v>
      </c>
      <c r="AL227" s="118">
        <f t="shared" ca="1" si="25"/>
        <v>0</v>
      </c>
    </row>
    <row r="228" spans="1:38" ht="30" customHeight="1" x14ac:dyDescent="0.25">
      <c r="A228" s="53">
        <f>'OSNOVNA PLAČA'!A222</f>
        <v>213</v>
      </c>
      <c r="B228" s="333" t="str">
        <f t="shared" ca="1" si="21"/>
        <v>A213</v>
      </c>
      <c r="C228" s="333"/>
      <c r="D228" s="54" t="str">
        <f>+IF(LEN('OSNOVNA PLAČA'!C222)&gt;0,'OSNOVNA PLAČA'!C222,"")</f>
        <v/>
      </c>
      <c r="E228" s="55" t="str">
        <f>+IF(LEN('OSNOVNA PLAČA'!D222)&gt;0,'OSNOVNA PLAČA'!D222,"")</f>
        <v/>
      </c>
      <c r="F228" s="164">
        <f ca="1">IF(LEN(B228)&gt;0,'OBRAČUNANA OSNOVNA PLAČA'!E222,"")</f>
        <v>0</v>
      </c>
      <c r="G228" s="57"/>
      <c r="H228" s="57"/>
      <c r="I228" s="57"/>
      <c r="J228" s="57"/>
      <c r="K228" s="57"/>
      <c r="L228" s="178">
        <f t="shared" si="50"/>
        <v>0</v>
      </c>
      <c r="M228" s="179">
        <f t="shared" ca="1" si="59"/>
        <v>0</v>
      </c>
      <c r="N228" s="179">
        <f t="shared" ca="1" si="60"/>
        <v>0</v>
      </c>
      <c r="O228" s="180">
        <f t="shared" ca="1" si="51"/>
        <v>0</v>
      </c>
      <c r="P228" s="181">
        <f t="shared" ca="1" si="61"/>
        <v>0</v>
      </c>
      <c r="Q228" s="182">
        <f t="shared" ca="1" si="52"/>
        <v>0</v>
      </c>
      <c r="R228" s="182">
        <f ca="1">IF(LEN(B228)&gt;0,2*'OSNOVNA PLAČA'!E222,"")</f>
        <v>0</v>
      </c>
      <c r="S228" s="183"/>
      <c r="T228" s="33"/>
      <c r="U228" s="33"/>
      <c r="V228" s="33"/>
      <c r="W228" s="33"/>
      <c r="X228" s="33"/>
      <c r="Y228" s="33"/>
      <c r="Z228" s="33"/>
      <c r="AB228" s="243">
        <f>ROW()</f>
        <v>228</v>
      </c>
      <c r="AC228" s="118">
        <f t="shared" ca="1" si="22"/>
        <v>0</v>
      </c>
      <c r="AD228" s="118">
        <f t="shared" ca="1" si="23"/>
        <v>0</v>
      </c>
      <c r="AE228" s="119" t="str">
        <f t="shared" ca="1" si="53"/>
        <v>-</v>
      </c>
      <c r="AF228" s="118" t="str">
        <f t="shared" ca="1" si="54"/>
        <v>-</v>
      </c>
      <c r="AG228" s="119" t="str">
        <f t="shared" ca="1" si="55"/>
        <v>-</v>
      </c>
      <c r="AH228" s="118" t="str">
        <f t="shared" ca="1" si="56"/>
        <v>-</v>
      </c>
      <c r="AI228" s="118">
        <f t="shared" ca="1" si="57"/>
        <v>0</v>
      </c>
      <c r="AJ228" s="120">
        <f t="shared" ca="1" si="58"/>
        <v>0</v>
      </c>
      <c r="AK228" s="118">
        <f t="shared" ca="1" si="24"/>
        <v>0</v>
      </c>
      <c r="AL228" s="118">
        <f t="shared" ca="1" si="25"/>
        <v>0</v>
      </c>
    </row>
    <row r="229" spans="1:38" ht="30" customHeight="1" x14ac:dyDescent="0.25">
      <c r="A229" s="53">
        <f>'OSNOVNA PLAČA'!A223</f>
        <v>214</v>
      </c>
      <c r="B229" s="333" t="str">
        <f t="shared" ca="1" si="21"/>
        <v>A214</v>
      </c>
      <c r="C229" s="333"/>
      <c r="D229" s="54" t="str">
        <f>+IF(LEN('OSNOVNA PLAČA'!C223)&gt;0,'OSNOVNA PLAČA'!C223,"")</f>
        <v/>
      </c>
      <c r="E229" s="55" t="str">
        <f>+IF(LEN('OSNOVNA PLAČA'!D223)&gt;0,'OSNOVNA PLAČA'!D223,"")</f>
        <v/>
      </c>
      <c r="F229" s="164">
        <f ca="1">IF(LEN(B229)&gt;0,'OBRAČUNANA OSNOVNA PLAČA'!E223,"")</f>
        <v>0</v>
      </c>
      <c r="G229" s="57"/>
      <c r="H229" s="57"/>
      <c r="I229" s="57"/>
      <c r="J229" s="57"/>
      <c r="K229" s="57"/>
      <c r="L229" s="178">
        <f t="shared" si="50"/>
        <v>0</v>
      </c>
      <c r="M229" s="179">
        <f t="shared" ca="1" si="59"/>
        <v>0</v>
      </c>
      <c r="N229" s="179">
        <f t="shared" ca="1" si="60"/>
        <v>0</v>
      </c>
      <c r="O229" s="180">
        <f t="shared" ca="1" si="51"/>
        <v>0</v>
      </c>
      <c r="P229" s="181">
        <f t="shared" ca="1" si="61"/>
        <v>0</v>
      </c>
      <c r="Q229" s="182">
        <f t="shared" ca="1" si="52"/>
        <v>0</v>
      </c>
      <c r="R229" s="182">
        <f ca="1">IF(LEN(B229)&gt;0,2*'OSNOVNA PLAČA'!E223,"")</f>
        <v>0</v>
      </c>
      <c r="S229" s="183"/>
      <c r="T229" s="33"/>
      <c r="U229" s="33"/>
      <c r="V229" s="33"/>
      <c r="W229" s="33"/>
      <c r="X229" s="33"/>
      <c r="Y229" s="33"/>
      <c r="Z229" s="33"/>
      <c r="AB229" s="243">
        <f>ROW()</f>
        <v>229</v>
      </c>
      <c r="AC229" s="118">
        <f t="shared" ca="1" si="22"/>
        <v>0</v>
      </c>
      <c r="AD229" s="118">
        <f t="shared" ca="1" si="23"/>
        <v>0</v>
      </c>
      <c r="AE229" s="119" t="str">
        <f t="shared" ca="1" si="53"/>
        <v>-</v>
      </c>
      <c r="AF229" s="118" t="str">
        <f t="shared" ca="1" si="54"/>
        <v>-</v>
      </c>
      <c r="AG229" s="119" t="str">
        <f t="shared" ca="1" si="55"/>
        <v>-</v>
      </c>
      <c r="AH229" s="118" t="str">
        <f t="shared" ca="1" si="56"/>
        <v>-</v>
      </c>
      <c r="AI229" s="118">
        <f t="shared" ca="1" si="57"/>
        <v>0</v>
      </c>
      <c r="AJ229" s="120">
        <f t="shared" ca="1" si="58"/>
        <v>0</v>
      </c>
      <c r="AK229" s="118">
        <f t="shared" ca="1" si="24"/>
        <v>0</v>
      </c>
      <c r="AL229" s="118">
        <f t="shared" ca="1" si="25"/>
        <v>0</v>
      </c>
    </row>
    <row r="230" spans="1:38" ht="30" customHeight="1" x14ac:dyDescent="0.25">
      <c r="A230" s="53">
        <f>'OSNOVNA PLAČA'!A224</f>
        <v>215</v>
      </c>
      <c r="B230" s="333" t="str">
        <f t="shared" ca="1" si="21"/>
        <v>A215</v>
      </c>
      <c r="C230" s="333"/>
      <c r="D230" s="54" t="str">
        <f>+IF(LEN('OSNOVNA PLAČA'!C224)&gt;0,'OSNOVNA PLAČA'!C224,"")</f>
        <v/>
      </c>
      <c r="E230" s="55" t="str">
        <f>+IF(LEN('OSNOVNA PLAČA'!D224)&gt;0,'OSNOVNA PLAČA'!D224,"")</f>
        <v/>
      </c>
      <c r="F230" s="164">
        <f ca="1">IF(LEN(B230)&gt;0,'OBRAČUNANA OSNOVNA PLAČA'!E224,"")</f>
        <v>0</v>
      </c>
      <c r="G230" s="57"/>
      <c r="H230" s="57"/>
      <c r="I230" s="57"/>
      <c r="J230" s="57"/>
      <c r="K230" s="57"/>
      <c r="L230" s="178">
        <f t="shared" si="50"/>
        <v>0</v>
      </c>
      <c r="M230" s="179">
        <f t="shared" ca="1" si="59"/>
        <v>0</v>
      </c>
      <c r="N230" s="179">
        <f t="shared" ca="1" si="60"/>
        <v>0</v>
      </c>
      <c r="O230" s="180">
        <f t="shared" ca="1" si="51"/>
        <v>0</v>
      </c>
      <c r="P230" s="181">
        <f t="shared" ca="1" si="61"/>
        <v>0</v>
      </c>
      <c r="Q230" s="182">
        <f t="shared" ca="1" si="52"/>
        <v>0</v>
      </c>
      <c r="R230" s="182">
        <f ca="1">IF(LEN(B230)&gt;0,2*'OSNOVNA PLAČA'!E224,"")</f>
        <v>0</v>
      </c>
      <c r="S230" s="183"/>
      <c r="T230" s="33"/>
      <c r="U230" s="33"/>
      <c r="V230" s="33"/>
      <c r="W230" s="33"/>
      <c r="X230" s="33"/>
      <c r="Y230" s="33"/>
      <c r="Z230" s="33"/>
      <c r="AB230" s="243">
        <f>ROW()</f>
        <v>230</v>
      </c>
      <c r="AC230" s="118">
        <f t="shared" ca="1" si="22"/>
        <v>0</v>
      </c>
      <c r="AD230" s="118">
        <f t="shared" ca="1" si="23"/>
        <v>0</v>
      </c>
      <c r="AE230" s="119" t="str">
        <f t="shared" ca="1" si="53"/>
        <v>-</v>
      </c>
      <c r="AF230" s="118" t="str">
        <f t="shared" ca="1" si="54"/>
        <v>-</v>
      </c>
      <c r="AG230" s="119" t="str">
        <f t="shared" ca="1" si="55"/>
        <v>-</v>
      </c>
      <c r="AH230" s="118" t="str">
        <f t="shared" ca="1" si="56"/>
        <v>-</v>
      </c>
      <c r="AI230" s="118">
        <f t="shared" ca="1" si="57"/>
        <v>0</v>
      </c>
      <c r="AJ230" s="120">
        <f t="shared" ca="1" si="58"/>
        <v>0</v>
      </c>
      <c r="AK230" s="118">
        <f t="shared" ca="1" si="24"/>
        <v>0</v>
      </c>
      <c r="AL230" s="118">
        <f t="shared" ca="1" si="25"/>
        <v>0</v>
      </c>
    </row>
    <row r="231" spans="1:38" ht="30" customHeight="1" x14ac:dyDescent="0.25">
      <c r="A231" s="53">
        <f>'OSNOVNA PLAČA'!A225</f>
        <v>216</v>
      </c>
      <c r="B231" s="333" t="str">
        <f t="shared" ca="1" si="21"/>
        <v>A216</v>
      </c>
      <c r="C231" s="333"/>
      <c r="D231" s="54" t="str">
        <f>+IF(LEN('OSNOVNA PLAČA'!C225)&gt;0,'OSNOVNA PLAČA'!C225,"")</f>
        <v/>
      </c>
      <c r="E231" s="55" t="str">
        <f>+IF(LEN('OSNOVNA PLAČA'!D225)&gt;0,'OSNOVNA PLAČA'!D225,"")</f>
        <v/>
      </c>
      <c r="F231" s="164">
        <f ca="1">IF(LEN(B231)&gt;0,'OBRAČUNANA OSNOVNA PLAČA'!E225,"")</f>
        <v>0</v>
      </c>
      <c r="G231" s="57"/>
      <c r="H231" s="57"/>
      <c r="I231" s="57"/>
      <c r="J231" s="57"/>
      <c r="K231" s="57"/>
      <c r="L231" s="178">
        <f t="shared" si="50"/>
        <v>0</v>
      </c>
      <c r="M231" s="179">
        <f t="shared" ca="1" si="59"/>
        <v>0</v>
      </c>
      <c r="N231" s="179">
        <f t="shared" ca="1" si="60"/>
        <v>0</v>
      </c>
      <c r="O231" s="180">
        <f t="shared" ca="1" si="51"/>
        <v>0</v>
      </c>
      <c r="P231" s="181">
        <f t="shared" ca="1" si="61"/>
        <v>0</v>
      </c>
      <c r="Q231" s="182">
        <f t="shared" ca="1" si="52"/>
        <v>0</v>
      </c>
      <c r="R231" s="182">
        <f ca="1">IF(LEN(B231)&gt;0,2*'OSNOVNA PLAČA'!E225,"")</f>
        <v>0</v>
      </c>
      <c r="S231" s="183"/>
      <c r="T231" s="33"/>
      <c r="U231" s="33"/>
      <c r="V231" s="33"/>
      <c r="W231" s="33"/>
      <c r="X231" s="33"/>
      <c r="Y231" s="33"/>
      <c r="Z231" s="33"/>
      <c r="AB231" s="243">
        <f>ROW()</f>
        <v>231</v>
      </c>
      <c r="AC231" s="118">
        <f t="shared" ca="1" si="22"/>
        <v>0</v>
      </c>
      <c r="AD231" s="118">
        <f t="shared" ca="1" si="23"/>
        <v>0</v>
      </c>
      <c r="AE231" s="119" t="str">
        <f t="shared" ca="1" si="53"/>
        <v>-</v>
      </c>
      <c r="AF231" s="118" t="str">
        <f t="shared" ca="1" si="54"/>
        <v>-</v>
      </c>
      <c r="AG231" s="119" t="str">
        <f t="shared" ca="1" si="55"/>
        <v>-</v>
      </c>
      <c r="AH231" s="118" t="str">
        <f t="shared" ca="1" si="56"/>
        <v>-</v>
      </c>
      <c r="AI231" s="118">
        <f t="shared" ca="1" si="57"/>
        <v>0</v>
      </c>
      <c r="AJ231" s="120">
        <f t="shared" ca="1" si="58"/>
        <v>0</v>
      </c>
      <c r="AK231" s="118">
        <f t="shared" ca="1" si="24"/>
        <v>0</v>
      </c>
      <c r="AL231" s="118">
        <f t="shared" ca="1" si="25"/>
        <v>0</v>
      </c>
    </row>
    <row r="232" spans="1:38" ht="30" customHeight="1" x14ac:dyDescent="0.25">
      <c r="A232" s="53">
        <f>'OSNOVNA PLAČA'!A226</f>
        <v>217</v>
      </c>
      <c r="B232" s="333" t="str">
        <f t="shared" ca="1" si="21"/>
        <v>A217</v>
      </c>
      <c r="C232" s="333"/>
      <c r="D232" s="54" t="str">
        <f>+IF(LEN('OSNOVNA PLAČA'!C226)&gt;0,'OSNOVNA PLAČA'!C226,"")</f>
        <v/>
      </c>
      <c r="E232" s="55" t="str">
        <f>+IF(LEN('OSNOVNA PLAČA'!D226)&gt;0,'OSNOVNA PLAČA'!D226,"")</f>
        <v/>
      </c>
      <c r="F232" s="164">
        <f ca="1">IF(LEN(B232)&gt;0,'OBRAČUNANA OSNOVNA PLAČA'!E226,"")</f>
        <v>0</v>
      </c>
      <c r="G232" s="57"/>
      <c r="H232" s="57"/>
      <c r="I232" s="57"/>
      <c r="J232" s="57"/>
      <c r="K232" s="57"/>
      <c r="L232" s="178">
        <f t="shared" si="50"/>
        <v>0</v>
      </c>
      <c r="M232" s="179">
        <f t="shared" ca="1" si="59"/>
        <v>0</v>
      </c>
      <c r="N232" s="179">
        <f t="shared" ca="1" si="60"/>
        <v>0</v>
      </c>
      <c r="O232" s="180">
        <f t="shared" ca="1" si="51"/>
        <v>0</v>
      </c>
      <c r="P232" s="181">
        <f t="shared" ca="1" si="61"/>
        <v>0</v>
      </c>
      <c r="Q232" s="182">
        <f t="shared" ca="1" si="52"/>
        <v>0</v>
      </c>
      <c r="R232" s="182">
        <f ca="1">IF(LEN(B232)&gt;0,2*'OSNOVNA PLAČA'!E226,"")</f>
        <v>0</v>
      </c>
      <c r="S232" s="183"/>
      <c r="T232" s="33"/>
      <c r="U232" s="33"/>
      <c r="V232" s="33"/>
      <c r="W232" s="33"/>
      <c r="X232" s="33"/>
      <c r="Y232" s="33"/>
      <c r="Z232" s="33"/>
      <c r="AB232" s="243">
        <f>ROW()</f>
        <v>232</v>
      </c>
      <c r="AC232" s="118">
        <f t="shared" ca="1" si="22"/>
        <v>0</v>
      </c>
      <c r="AD232" s="118">
        <f t="shared" ca="1" si="23"/>
        <v>0</v>
      </c>
      <c r="AE232" s="119" t="str">
        <f t="shared" ca="1" si="53"/>
        <v>-</v>
      </c>
      <c r="AF232" s="118" t="str">
        <f t="shared" ca="1" si="54"/>
        <v>-</v>
      </c>
      <c r="AG232" s="119" t="str">
        <f t="shared" ca="1" si="55"/>
        <v>-</v>
      </c>
      <c r="AH232" s="118" t="str">
        <f t="shared" ca="1" si="56"/>
        <v>-</v>
      </c>
      <c r="AI232" s="118">
        <f t="shared" ca="1" si="57"/>
        <v>0</v>
      </c>
      <c r="AJ232" s="120">
        <f t="shared" ca="1" si="58"/>
        <v>0</v>
      </c>
      <c r="AK232" s="118">
        <f t="shared" ca="1" si="24"/>
        <v>0</v>
      </c>
      <c r="AL232" s="118">
        <f t="shared" ca="1" si="25"/>
        <v>0</v>
      </c>
    </row>
    <row r="233" spans="1:38" ht="30" customHeight="1" x14ac:dyDescent="0.25">
      <c r="A233" s="53">
        <f>'OSNOVNA PLAČA'!A227</f>
        <v>218</v>
      </c>
      <c r="B233" s="333" t="str">
        <f t="shared" ca="1" si="21"/>
        <v>A218</v>
      </c>
      <c r="C233" s="333"/>
      <c r="D233" s="54" t="str">
        <f>+IF(LEN('OSNOVNA PLAČA'!C227)&gt;0,'OSNOVNA PLAČA'!C227,"")</f>
        <v/>
      </c>
      <c r="E233" s="55" t="str">
        <f>+IF(LEN('OSNOVNA PLAČA'!D227)&gt;0,'OSNOVNA PLAČA'!D227,"")</f>
        <v/>
      </c>
      <c r="F233" s="164">
        <f ca="1">IF(LEN(B233)&gt;0,'OBRAČUNANA OSNOVNA PLAČA'!E227,"")</f>
        <v>0</v>
      </c>
      <c r="G233" s="57"/>
      <c r="H233" s="57"/>
      <c r="I233" s="57"/>
      <c r="J233" s="57"/>
      <c r="K233" s="57"/>
      <c r="L233" s="178">
        <f t="shared" si="50"/>
        <v>0</v>
      </c>
      <c r="M233" s="179">
        <f t="shared" ca="1" si="59"/>
        <v>0</v>
      </c>
      <c r="N233" s="179">
        <f t="shared" ca="1" si="60"/>
        <v>0</v>
      </c>
      <c r="O233" s="180">
        <f t="shared" ca="1" si="51"/>
        <v>0</v>
      </c>
      <c r="P233" s="181">
        <f t="shared" ca="1" si="61"/>
        <v>0</v>
      </c>
      <c r="Q233" s="182">
        <f t="shared" ca="1" si="52"/>
        <v>0</v>
      </c>
      <c r="R233" s="182">
        <f ca="1">IF(LEN(B233)&gt;0,2*'OSNOVNA PLAČA'!E227,"")</f>
        <v>0</v>
      </c>
      <c r="S233" s="183"/>
      <c r="T233" s="33"/>
      <c r="U233" s="33"/>
      <c r="V233" s="33"/>
      <c r="W233" s="33"/>
      <c r="X233" s="33"/>
      <c r="Y233" s="33"/>
      <c r="Z233" s="33"/>
      <c r="AB233" s="243">
        <f>ROW()</f>
        <v>233</v>
      </c>
      <c r="AC233" s="118">
        <f t="shared" ca="1" si="22"/>
        <v>0</v>
      </c>
      <c r="AD233" s="118">
        <f t="shared" ca="1" si="23"/>
        <v>0</v>
      </c>
      <c r="AE233" s="119" t="str">
        <f t="shared" ca="1" si="53"/>
        <v>-</v>
      </c>
      <c r="AF233" s="118" t="str">
        <f t="shared" ca="1" si="54"/>
        <v>-</v>
      </c>
      <c r="AG233" s="119" t="str">
        <f t="shared" ca="1" si="55"/>
        <v>-</v>
      </c>
      <c r="AH233" s="118" t="str">
        <f t="shared" ca="1" si="56"/>
        <v>-</v>
      </c>
      <c r="AI233" s="118">
        <f t="shared" ca="1" si="57"/>
        <v>0</v>
      </c>
      <c r="AJ233" s="120">
        <f t="shared" ca="1" si="58"/>
        <v>0</v>
      </c>
      <c r="AK233" s="118">
        <f t="shared" ca="1" si="24"/>
        <v>0</v>
      </c>
      <c r="AL233" s="118">
        <f t="shared" ca="1" si="25"/>
        <v>0</v>
      </c>
    </row>
    <row r="234" spans="1:38" ht="30" customHeight="1" x14ac:dyDescent="0.25">
      <c r="A234" s="53">
        <f>'OSNOVNA PLAČA'!A228</f>
        <v>219</v>
      </c>
      <c r="B234" s="333" t="str">
        <f t="shared" ca="1" si="21"/>
        <v>A219</v>
      </c>
      <c r="C234" s="333"/>
      <c r="D234" s="54" t="str">
        <f>+IF(LEN('OSNOVNA PLAČA'!C228)&gt;0,'OSNOVNA PLAČA'!C228,"")</f>
        <v/>
      </c>
      <c r="E234" s="55" t="str">
        <f>+IF(LEN('OSNOVNA PLAČA'!D228)&gt;0,'OSNOVNA PLAČA'!D228,"")</f>
        <v/>
      </c>
      <c r="F234" s="164">
        <f ca="1">IF(LEN(B234)&gt;0,'OBRAČUNANA OSNOVNA PLAČA'!E228,"")</f>
        <v>0</v>
      </c>
      <c r="G234" s="57"/>
      <c r="H234" s="57"/>
      <c r="I234" s="57"/>
      <c r="J234" s="57"/>
      <c r="K234" s="57"/>
      <c r="L234" s="178">
        <f t="shared" si="50"/>
        <v>0</v>
      </c>
      <c r="M234" s="179">
        <f t="shared" ca="1" si="59"/>
        <v>0</v>
      </c>
      <c r="N234" s="179">
        <f t="shared" ca="1" si="60"/>
        <v>0</v>
      </c>
      <c r="O234" s="180">
        <f t="shared" ca="1" si="51"/>
        <v>0</v>
      </c>
      <c r="P234" s="181">
        <f t="shared" ca="1" si="61"/>
        <v>0</v>
      </c>
      <c r="Q234" s="182">
        <f t="shared" ca="1" si="52"/>
        <v>0</v>
      </c>
      <c r="R234" s="182">
        <f ca="1">IF(LEN(B234)&gt;0,2*'OSNOVNA PLAČA'!E228,"")</f>
        <v>0</v>
      </c>
      <c r="S234" s="183"/>
      <c r="T234" s="33"/>
      <c r="U234" s="33"/>
      <c r="V234" s="33"/>
      <c r="W234" s="33"/>
      <c r="X234" s="33"/>
      <c r="Y234" s="33"/>
      <c r="Z234" s="33"/>
      <c r="AB234" s="243">
        <f>ROW()</f>
        <v>234</v>
      </c>
      <c r="AC234" s="118">
        <f t="shared" ca="1" si="22"/>
        <v>0</v>
      </c>
      <c r="AD234" s="118">
        <f t="shared" ca="1" si="23"/>
        <v>0</v>
      </c>
      <c r="AE234" s="119" t="str">
        <f t="shared" ca="1" si="53"/>
        <v>-</v>
      </c>
      <c r="AF234" s="118" t="str">
        <f t="shared" ca="1" si="54"/>
        <v>-</v>
      </c>
      <c r="AG234" s="119" t="str">
        <f t="shared" ca="1" si="55"/>
        <v>-</v>
      </c>
      <c r="AH234" s="118" t="str">
        <f t="shared" ca="1" si="56"/>
        <v>-</v>
      </c>
      <c r="AI234" s="118">
        <f t="shared" ca="1" si="57"/>
        <v>0</v>
      </c>
      <c r="AJ234" s="120">
        <f t="shared" ca="1" si="58"/>
        <v>0</v>
      </c>
      <c r="AK234" s="118">
        <f t="shared" ca="1" si="24"/>
        <v>0</v>
      </c>
      <c r="AL234" s="118">
        <f t="shared" ca="1" si="25"/>
        <v>0</v>
      </c>
    </row>
    <row r="235" spans="1:38" ht="30" customHeight="1" x14ac:dyDescent="0.25">
      <c r="A235" s="53">
        <f>'OSNOVNA PLAČA'!A229</f>
        <v>220</v>
      </c>
      <c r="B235" s="333" t="str">
        <f t="shared" ca="1" si="21"/>
        <v>A220</v>
      </c>
      <c r="C235" s="333"/>
      <c r="D235" s="54" t="str">
        <f>+IF(LEN('OSNOVNA PLAČA'!C229)&gt;0,'OSNOVNA PLAČA'!C229,"")</f>
        <v/>
      </c>
      <c r="E235" s="55" t="str">
        <f>+IF(LEN('OSNOVNA PLAČA'!D229)&gt;0,'OSNOVNA PLAČA'!D229,"")</f>
        <v/>
      </c>
      <c r="F235" s="164">
        <f ca="1">IF(LEN(B235)&gt;0,'OBRAČUNANA OSNOVNA PLAČA'!E229,"")</f>
        <v>0</v>
      </c>
      <c r="G235" s="57"/>
      <c r="H235" s="57"/>
      <c r="I235" s="57"/>
      <c r="J235" s="57"/>
      <c r="K235" s="57"/>
      <c r="L235" s="178">
        <f t="shared" si="50"/>
        <v>0</v>
      </c>
      <c r="M235" s="179">
        <f t="shared" ca="1" si="59"/>
        <v>0</v>
      </c>
      <c r="N235" s="179">
        <f t="shared" ca="1" si="60"/>
        <v>0</v>
      </c>
      <c r="O235" s="180">
        <f t="shared" ca="1" si="51"/>
        <v>0</v>
      </c>
      <c r="P235" s="181">
        <f t="shared" ca="1" si="61"/>
        <v>0</v>
      </c>
      <c r="Q235" s="182">
        <f t="shared" ca="1" si="52"/>
        <v>0</v>
      </c>
      <c r="R235" s="182">
        <f ca="1">IF(LEN(B235)&gt;0,2*'OSNOVNA PLAČA'!E229,"")</f>
        <v>0</v>
      </c>
      <c r="S235" s="183"/>
      <c r="T235" s="33"/>
      <c r="U235" s="33"/>
      <c r="V235" s="33"/>
      <c r="W235" s="33"/>
      <c r="X235" s="33"/>
      <c r="Y235" s="33"/>
      <c r="Z235" s="33"/>
      <c r="AB235" s="243">
        <f>ROW()</f>
        <v>235</v>
      </c>
      <c r="AC235" s="118">
        <f t="shared" ca="1" si="22"/>
        <v>0</v>
      </c>
      <c r="AD235" s="118">
        <f t="shared" ca="1" si="23"/>
        <v>0</v>
      </c>
      <c r="AE235" s="119" t="str">
        <f t="shared" ca="1" si="53"/>
        <v>-</v>
      </c>
      <c r="AF235" s="118" t="str">
        <f t="shared" ca="1" si="54"/>
        <v>-</v>
      </c>
      <c r="AG235" s="119" t="str">
        <f t="shared" ca="1" si="55"/>
        <v>-</v>
      </c>
      <c r="AH235" s="118" t="str">
        <f t="shared" ca="1" si="56"/>
        <v>-</v>
      </c>
      <c r="AI235" s="118">
        <f t="shared" ca="1" si="57"/>
        <v>0</v>
      </c>
      <c r="AJ235" s="120">
        <f t="shared" ca="1" si="58"/>
        <v>0</v>
      </c>
      <c r="AK235" s="118">
        <f t="shared" ca="1" si="24"/>
        <v>0</v>
      </c>
      <c r="AL235" s="118">
        <f t="shared" ca="1" si="25"/>
        <v>0</v>
      </c>
    </row>
    <row r="236" spans="1:38" ht="30" customHeight="1" x14ac:dyDescent="0.25">
      <c r="A236" s="53">
        <f>'OSNOVNA PLAČA'!A230</f>
        <v>221</v>
      </c>
      <c r="B236" s="333" t="str">
        <f t="shared" ca="1" si="21"/>
        <v>A221</v>
      </c>
      <c r="C236" s="333"/>
      <c r="D236" s="54" t="str">
        <f>+IF(LEN('OSNOVNA PLAČA'!C230)&gt;0,'OSNOVNA PLAČA'!C230,"")</f>
        <v/>
      </c>
      <c r="E236" s="55" t="str">
        <f>+IF(LEN('OSNOVNA PLAČA'!D230)&gt;0,'OSNOVNA PLAČA'!D230,"")</f>
        <v/>
      </c>
      <c r="F236" s="164">
        <f ca="1">IF(LEN(B236)&gt;0,'OBRAČUNANA OSNOVNA PLAČA'!E230,"")</f>
        <v>0</v>
      </c>
      <c r="G236" s="57"/>
      <c r="H236" s="57"/>
      <c r="I236" s="57"/>
      <c r="J236" s="57"/>
      <c r="K236" s="57"/>
      <c r="L236" s="178">
        <f t="shared" si="50"/>
        <v>0</v>
      </c>
      <c r="M236" s="179">
        <f t="shared" ca="1" si="59"/>
        <v>0</v>
      </c>
      <c r="N236" s="179">
        <f t="shared" ca="1" si="60"/>
        <v>0</v>
      </c>
      <c r="O236" s="180">
        <f t="shared" ca="1" si="51"/>
        <v>0</v>
      </c>
      <c r="P236" s="181">
        <f t="shared" ca="1" si="61"/>
        <v>0</v>
      </c>
      <c r="Q236" s="182">
        <f t="shared" ca="1" si="52"/>
        <v>0</v>
      </c>
      <c r="R236" s="182">
        <f ca="1">IF(LEN(B236)&gt;0,2*'OSNOVNA PLAČA'!E230,"")</f>
        <v>0</v>
      </c>
      <c r="S236" s="183"/>
      <c r="T236" s="33"/>
      <c r="U236" s="33"/>
      <c r="V236" s="33"/>
      <c r="W236" s="33"/>
      <c r="X236" s="33"/>
      <c r="Y236" s="33"/>
      <c r="Z236" s="33"/>
      <c r="AB236" s="243">
        <f>ROW()</f>
        <v>236</v>
      </c>
      <c r="AC236" s="118">
        <f t="shared" ca="1" si="22"/>
        <v>0</v>
      </c>
      <c r="AD236" s="118">
        <f t="shared" ca="1" si="23"/>
        <v>0</v>
      </c>
      <c r="AE236" s="119" t="str">
        <f t="shared" ca="1" si="53"/>
        <v>-</v>
      </c>
      <c r="AF236" s="118" t="str">
        <f t="shared" ca="1" si="54"/>
        <v>-</v>
      </c>
      <c r="AG236" s="119" t="str">
        <f t="shared" ca="1" si="55"/>
        <v>-</v>
      </c>
      <c r="AH236" s="118" t="str">
        <f t="shared" ca="1" si="56"/>
        <v>-</v>
      </c>
      <c r="AI236" s="118">
        <f t="shared" ca="1" si="57"/>
        <v>0</v>
      </c>
      <c r="AJ236" s="120">
        <f t="shared" ca="1" si="58"/>
        <v>0</v>
      </c>
      <c r="AK236" s="118">
        <f t="shared" ca="1" si="24"/>
        <v>0</v>
      </c>
      <c r="AL236" s="118">
        <f t="shared" ca="1" si="25"/>
        <v>0</v>
      </c>
    </row>
    <row r="237" spans="1:38" ht="30" customHeight="1" x14ac:dyDescent="0.25">
      <c r="A237" s="53">
        <f>'OSNOVNA PLAČA'!A231</f>
        <v>222</v>
      </c>
      <c r="B237" s="333" t="str">
        <f t="shared" ca="1" si="21"/>
        <v>A222</v>
      </c>
      <c r="C237" s="333"/>
      <c r="D237" s="54" t="str">
        <f>+IF(LEN('OSNOVNA PLAČA'!C231)&gt;0,'OSNOVNA PLAČA'!C231,"")</f>
        <v/>
      </c>
      <c r="E237" s="55" t="str">
        <f>+IF(LEN('OSNOVNA PLAČA'!D231)&gt;0,'OSNOVNA PLAČA'!D231,"")</f>
        <v/>
      </c>
      <c r="F237" s="164">
        <f ca="1">IF(LEN(B237)&gt;0,'OBRAČUNANA OSNOVNA PLAČA'!E231,"")</f>
        <v>0</v>
      </c>
      <c r="G237" s="57"/>
      <c r="H237" s="57"/>
      <c r="I237" s="57"/>
      <c r="J237" s="57"/>
      <c r="K237" s="57"/>
      <c r="L237" s="178">
        <f t="shared" si="50"/>
        <v>0</v>
      </c>
      <c r="M237" s="179">
        <f t="shared" ca="1" si="59"/>
        <v>0</v>
      </c>
      <c r="N237" s="179">
        <f t="shared" ca="1" si="60"/>
        <v>0</v>
      </c>
      <c r="O237" s="180">
        <f t="shared" ca="1" si="51"/>
        <v>0</v>
      </c>
      <c r="P237" s="181">
        <f t="shared" ca="1" si="61"/>
        <v>0</v>
      </c>
      <c r="Q237" s="182">
        <f t="shared" ca="1" si="52"/>
        <v>0</v>
      </c>
      <c r="R237" s="182">
        <f ca="1">IF(LEN(B237)&gt;0,2*'OSNOVNA PLAČA'!E231,"")</f>
        <v>0</v>
      </c>
      <c r="S237" s="183"/>
      <c r="T237" s="33"/>
      <c r="U237" s="33"/>
      <c r="V237" s="33"/>
      <c r="W237" s="33"/>
      <c r="X237" s="33"/>
      <c r="Y237" s="33"/>
      <c r="Z237" s="33"/>
      <c r="AB237" s="243">
        <f>ROW()</f>
        <v>237</v>
      </c>
      <c r="AC237" s="118">
        <f t="shared" ca="1" si="22"/>
        <v>0</v>
      </c>
      <c r="AD237" s="118">
        <f t="shared" ca="1" si="23"/>
        <v>0</v>
      </c>
      <c r="AE237" s="119" t="str">
        <f t="shared" ca="1" si="53"/>
        <v>-</v>
      </c>
      <c r="AF237" s="118" t="str">
        <f t="shared" ca="1" si="54"/>
        <v>-</v>
      </c>
      <c r="AG237" s="119" t="str">
        <f t="shared" ca="1" si="55"/>
        <v>-</v>
      </c>
      <c r="AH237" s="118" t="str">
        <f t="shared" ca="1" si="56"/>
        <v>-</v>
      </c>
      <c r="AI237" s="118">
        <f t="shared" ca="1" si="57"/>
        <v>0</v>
      </c>
      <c r="AJ237" s="120">
        <f t="shared" ca="1" si="58"/>
        <v>0</v>
      </c>
      <c r="AK237" s="118">
        <f t="shared" ca="1" si="24"/>
        <v>0</v>
      </c>
      <c r="AL237" s="118">
        <f t="shared" ca="1" si="25"/>
        <v>0</v>
      </c>
    </row>
    <row r="238" spans="1:38" ht="30" customHeight="1" x14ac:dyDescent="0.25">
      <c r="A238" s="53">
        <f>'OSNOVNA PLAČA'!A232</f>
        <v>223</v>
      </c>
      <c r="B238" s="333" t="str">
        <f t="shared" ca="1" si="21"/>
        <v>A223</v>
      </c>
      <c r="C238" s="333"/>
      <c r="D238" s="54" t="str">
        <f>+IF(LEN('OSNOVNA PLAČA'!C232)&gt;0,'OSNOVNA PLAČA'!C232,"")</f>
        <v/>
      </c>
      <c r="E238" s="55" t="str">
        <f>+IF(LEN('OSNOVNA PLAČA'!D232)&gt;0,'OSNOVNA PLAČA'!D232,"")</f>
        <v/>
      </c>
      <c r="F238" s="164">
        <f ca="1">IF(LEN(B238)&gt;0,'OBRAČUNANA OSNOVNA PLAČA'!E232,"")</f>
        <v>0</v>
      </c>
      <c r="G238" s="57"/>
      <c r="H238" s="57"/>
      <c r="I238" s="57"/>
      <c r="J238" s="57"/>
      <c r="K238" s="57"/>
      <c r="L238" s="178">
        <f t="shared" si="50"/>
        <v>0</v>
      </c>
      <c r="M238" s="179">
        <f t="shared" ca="1" si="59"/>
        <v>0</v>
      </c>
      <c r="N238" s="179">
        <f t="shared" ca="1" si="60"/>
        <v>0</v>
      </c>
      <c r="O238" s="180">
        <f t="shared" ca="1" si="51"/>
        <v>0</v>
      </c>
      <c r="P238" s="181">
        <f t="shared" ca="1" si="61"/>
        <v>0</v>
      </c>
      <c r="Q238" s="182">
        <f t="shared" ca="1" si="52"/>
        <v>0</v>
      </c>
      <c r="R238" s="182">
        <f ca="1">IF(LEN(B238)&gt;0,2*'OSNOVNA PLAČA'!E232,"")</f>
        <v>0</v>
      </c>
      <c r="S238" s="183"/>
      <c r="T238" s="33"/>
      <c r="U238" s="33"/>
      <c r="V238" s="33"/>
      <c r="W238" s="33"/>
      <c r="X238" s="33"/>
      <c r="Y238" s="33"/>
      <c r="Z238" s="33"/>
      <c r="AB238" s="243">
        <f>ROW()</f>
        <v>238</v>
      </c>
      <c r="AC238" s="118">
        <f t="shared" ca="1" si="22"/>
        <v>0</v>
      </c>
      <c r="AD238" s="118">
        <f t="shared" ca="1" si="23"/>
        <v>0</v>
      </c>
      <c r="AE238" s="119" t="str">
        <f t="shared" ca="1" si="53"/>
        <v>-</v>
      </c>
      <c r="AF238" s="118" t="str">
        <f t="shared" ca="1" si="54"/>
        <v>-</v>
      </c>
      <c r="AG238" s="119" t="str">
        <f t="shared" ca="1" si="55"/>
        <v>-</v>
      </c>
      <c r="AH238" s="118" t="str">
        <f t="shared" ca="1" si="56"/>
        <v>-</v>
      </c>
      <c r="AI238" s="118">
        <f t="shared" ca="1" si="57"/>
        <v>0</v>
      </c>
      <c r="AJ238" s="120">
        <f t="shared" ca="1" si="58"/>
        <v>0</v>
      </c>
      <c r="AK238" s="118">
        <f t="shared" ca="1" si="24"/>
        <v>0</v>
      </c>
      <c r="AL238" s="118">
        <f t="shared" ca="1" si="25"/>
        <v>0</v>
      </c>
    </row>
    <row r="239" spans="1:38" ht="30" customHeight="1" x14ac:dyDescent="0.25">
      <c r="A239" s="53">
        <f>'OSNOVNA PLAČA'!A233</f>
        <v>224</v>
      </c>
      <c r="B239" s="333" t="str">
        <f t="shared" ca="1" si="21"/>
        <v>A224</v>
      </c>
      <c r="C239" s="333"/>
      <c r="D239" s="54" t="str">
        <f>+IF(LEN('OSNOVNA PLAČA'!C233)&gt;0,'OSNOVNA PLAČA'!C233,"")</f>
        <v/>
      </c>
      <c r="E239" s="55" t="str">
        <f>+IF(LEN('OSNOVNA PLAČA'!D233)&gt;0,'OSNOVNA PLAČA'!D233,"")</f>
        <v/>
      </c>
      <c r="F239" s="164">
        <f ca="1">IF(LEN(B239)&gt;0,'OBRAČUNANA OSNOVNA PLAČA'!E233,"")</f>
        <v>0</v>
      </c>
      <c r="G239" s="57"/>
      <c r="H239" s="57"/>
      <c r="I239" s="57"/>
      <c r="J239" s="57"/>
      <c r="K239" s="57"/>
      <c r="L239" s="178">
        <f t="shared" si="50"/>
        <v>0</v>
      </c>
      <c r="M239" s="179">
        <f t="shared" ca="1" si="59"/>
        <v>0</v>
      </c>
      <c r="N239" s="179">
        <f t="shared" ca="1" si="60"/>
        <v>0</v>
      </c>
      <c r="O239" s="180">
        <f t="shared" ca="1" si="51"/>
        <v>0</v>
      </c>
      <c r="P239" s="181">
        <f t="shared" ca="1" si="61"/>
        <v>0</v>
      </c>
      <c r="Q239" s="182">
        <f t="shared" ca="1" si="52"/>
        <v>0</v>
      </c>
      <c r="R239" s="182">
        <f ca="1">IF(LEN(B239)&gt;0,2*'OSNOVNA PLAČA'!E233,"")</f>
        <v>0</v>
      </c>
      <c r="S239" s="183"/>
      <c r="T239" s="33"/>
      <c r="U239" s="33"/>
      <c r="V239" s="33"/>
      <c r="W239" s="33"/>
      <c r="X239" s="33"/>
      <c r="Y239" s="33"/>
      <c r="Z239" s="33"/>
      <c r="AB239" s="243">
        <f>ROW()</f>
        <v>239</v>
      </c>
      <c r="AC239" s="118">
        <f t="shared" ca="1" si="22"/>
        <v>0</v>
      </c>
      <c r="AD239" s="118">
        <f t="shared" ca="1" si="23"/>
        <v>0</v>
      </c>
      <c r="AE239" s="119" t="str">
        <f t="shared" ca="1" si="53"/>
        <v>-</v>
      </c>
      <c r="AF239" s="118" t="str">
        <f t="shared" ca="1" si="54"/>
        <v>-</v>
      </c>
      <c r="AG239" s="119" t="str">
        <f t="shared" ca="1" si="55"/>
        <v>-</v>
      </c>
      <c r="AH239" s="118" t="str">
        <f t="shared" ca="1" si="56"/>
        <v>-</v>
      </c>
      <c r="AI239" s="118">
        <f t="shared" ca="1" si="57"/>
        <v>0</v>
      </c>
      <c r="AJ239" s="120">
        <f t="shared" ca="1" si="58"/>
        <v>0</v>
      </c>
      <c r="AK239" s="118">
        <f t="shared" ca="1" si="24"/>
        <v>0</v>
      </c>
      <c r="AL239" s="118">
        <f t="shared" ca="1" si="25"/>
        <v>0</v>
      </c>
    </row>
    <row r="240" spans="1:38" ht="30" customHeight="1" x14ac:dyDescent="0.25">
      <c r="A240" s="53">
        <f>'OSNOVNA PLAČA'!A234</f>
        <v>225</v>
      </c>
      <c r="B240" s="333" t="str">
        <f t="shared" ca="1" si="21"/>
        <v>A225</v>
      </c>
      <c r="C240" s="333"/>
      <c r="D240" s="54" t="str">
        <f>+IF(LEN('OSNOVNA PLAČA'!C234)&gt;0,'OSNOVNA PLAČA'!C234,"")</f>
        <v/>
      </c>
      <c r="E240" s="55" t="str">
        <f>+IF(LEN('OSNOVNA PLAČA'!D234)&gt;0,'OSNOVNA PLAČA'!D234,"")</f>
        <v/>
      </c>
      <c r="F240" s="164">
        <f ca="1">IF(LEN(B240)&gt;0,'OBRAČUNANA OSNOVNA PLAČA'!E234,"")</f>
        <v>0</v>
      </c>
      <c r="G240" s="57"/>
      <c r="H240" s="57"/>
      <c r="I240" s="57"/>
      <c r="J240" s="57"/>
      <c r="K240" s="57"/>
      <c r="L240" s="178">
        <f t="shared" si="50"/>
        <v>0</v>
      </c>
      <c r="M240" s="179">
        <f t="shared" ca="1" si="59"/>
        <v>0</v>
      </c>
      <c r="N240" s="179">
        <f t="shared" ca="1" si="60"/>
        <v>0</v>
      </c>
      <c r="O240" s="180">
        <f t="shared" ca="1" si="51"/>
        <v>0</v>
      </c>
      <c r="P240" s="181">
        <f t="shared" ca="1" si="61"/>
        <v>0</v>
      </c>
      <c r="Q240" s="182">
        <f t="shared" ca="1" si="52"/>
        <v>0</v>
      </c>
      <c r="R240" s="182">
        <f ca="1">IF(LEN(B240)&gt;0,2*'OSNOVNA PLAČA'!E234,"")</f>
        <v>0</v>
      </c>
      <c r="S240" s="183"/>
      <c r="T240" s="33"/>
      <c r="U240" s="33"/>
      <c r="V240" s="33"/>
      <c r="W240" s="33"/>
      <c r="X240" s="33"/>
      <c r="Y240" s="33"/>
      <c r="Z240" s="33"/>
      <c r="AB240" s="243">
        <f>ROW()</f>
        <v>240</v>
      </c>
      <c r="AC240" s="118">
        <f t="shared" ca="1" si="22"/>
        <v>0</v>
      </c>
      <c r="AD240" s="118">
        <f t="shared" ca="1" si="23"/>
        <v>0</v>
      </c>
      <c r="AE240" s="119" t="str">
        <f t="shared" ca="1" si="53"/>
        <v>-</v>
      </c>
      <c r="AF240" s="118" t="str">
        <f t="shared" ca="1" si="54"/>
        <v>-</v>
      </c>
      <c r="AG240" s="119" t="str">
        <f t="shared" ca="1" si="55"/>
        <v>-</v>
      </c>
      <c r="AH240" s="118" t="str">
        <f t="shared" ca="1" si="56"/>
        <v>-</v>
      </c>
      <c r="AI240" s="118">
        <f t="shared" ca="1" si="57"/>
        <v>0</v>
      </c>
      <c r="AJ240" s="120">
        <f t="shared" ca="1" si="58"/>
        <v>0</v>
      </c>
      <c r="AK240" s="118">
        <f t="shared" ca="1" si="24"/>
        <v>0</v>
      </c>
      <c r="AL240" s="118">
        <f t="shared" ca="1" si="25"/>
        <v>0</v>
      </c>
    </row>
    <row r="241" spans="1:38" ht="30" customHeight="1" x14ac:dyDescent="0.25">
      <c r="A241" s="53">
        <f>'OSNOVNA PLAČA'!A235</f>
        <v>226</v>
      </c>
      <c r="B241" s="333" t="str">
        <f t="shared" ca="1" si="21"/>
        <v>A226</v>
      </c>
      <c r="C241" s="333"/>
      <c r="D241" s="54" t="str">
        <f>+IF(LEN('OSNOVNA PLAČA'!C235)&gt;0,'OSNOVNA PLAČA'!C235,"")</f>
        <v/>
      </c>
      <c r="E241" s="55" t="str">
        <f>+IF(LEN('OSNOVNA PLAČA'!D235)&gt;0,'OSNOVNA PLAČA'!D235,"")</f>
        <v/>
      </c>
      <c r="F241" s="164">
        <f ca="1">IF(LEN(B241)&gt;0,'OBRAČUNANA OSNOVNA PLAČA'!E235,"")</f>
        <v>0</v>
      </c>
      <c r="G241" s="57"/>
      <c r="H241" s="57"/>
      <c r="I241" s="57"/>
      <c r="J241" s="57"/>
      <c r="K241" s="57"/>
      <c r="L241" s="178">
        <f t="shared" si="50"/>
        <v>0</v>
      </c>
      <c r="M241" s="179">
        <f t="shared" ca="1" si="59"/>
        <v>0</v>
      </c>
      <c r="N241" s="179">
        <f t="shared" ca="1" si="60"/>
        <v>0</v>
      </c>
      <c r="O241" s="180">
        <f t="shared" ca="1" si="51"/>
        <v>0</v>
      </c>
      <c r="P241" s="181">
        <f t="shared" ca="1" si="61"/>
        <v>0</v>
      </c>
      <c r="Q241" s="182">
        <f t="shared" ca="1" si="52"/>
        <v>0</v>
      </c>
      <c r="R241" s="182">
        <f ca="1">IF(LEN(B241)&gt;0,2*'OSNOVNA PLAČA'!E235,"")</f>
        <v>0</v>
      </c>
      <c r="S241" s="183"/>
      <c r="T241" s="33"/>
      <c r="U241" s="33"/>
      <c r="V241" s="33"/>
      <c r="W241" s="33"/>
      <c r="X241" s="33"/>
      <c r="Y241" s="33"/>
      <c r="Z241" s="33"/>
      <c r="AB241" s="243">
        <f>ROW()</f>
        <v>241</v>
      </c>
      <c r="AC241" s="118">
        <f t="shared" ca="1" si="22"/>
        <v>0</v>
      </c>
      <c r="AD241" s="118">
        <f t="shared" ca="1" si="23"/>
        <v>0</v>
      </c>
      <c r="AE241" s="119" t="str">
        <f t="shared" ca="1" si="53"/>
        <v>-</v>
      </c>
      <c r="AF241" s="118" t="str">
        <f t="shared" ca="1" si="54"/>
        <v>-</v>
      </c>
      <c r="AG241" s="119" t="str">
        <f t="shared" ca="1" si="55"/>
        <v>-</v>
      </c>
      <c r="AH241" s="118" t="str">
        <f t="shared" ca="1" si="56"/>
        <v>-</v>
      </c>
      <c r="AI241" s="118">
        <f t="shared" ca="1" si="57"/>
        <v>0</v>
      </c>
      <c r="AJ241" s="120">
        <f t="shared" ca="1" si="58"/>
        <v>0</v>
      </c>
      <c r="AK241" s="118">
        <f t="shared" ca="1" si="24"/>
        <v>0</v>
      </c>
      <c r="AL241" s="118">
        <f t="shared" ca="1" si="25"/>
        <v>0</v>
      </c>
    </row>
    <row r="242" spans="1:38" ht="30" customHeight="1" x14ac:dyDescent="0.25">
      <c r="A242" s="53">
        <f>'OSNOVNA PLAČA'!A236</f>
        <v>227</v>
      </c>
      <c r="B242" s="333" t="str">
        <f t="shared" ca="1" si="21"/>
        <v>A227</v>
      </c>
      <c r="C242" s="333"/>
      <c r="D242" s="54" t="str">
        <f>+IF(LEN('OSNOVNA PLAČA'!C236)&gt;0,'OSNOVNA PLAČA'!C236,"")</f>
        <v/>
      </c>
      <c r="E242" s="55" t="str">
        <f>+IF(LEN('OSNOVNA PLAČA'!D236)&gt;0,'OSNOVNA PLAČA'!D236,"")</f>
        <v/>
      </c>
      <c r="F242" s="164">
        <f ca="1">IF(LEN(B242)&gt;0,'OBRAČUNANA OSNOVNA PLAČA'!E236,"")</f>
        <v>0</v>
      </c>
      <c r="G242" s="57"/>
      <c r="H242" s="57"/>
      <c r="I242" s="57"/>
      <c r="J242" s="57"/>
      <c r="K242" s="57"/>
      <c r="L242" s="178">
        <f t="shared" si="50"/>
        <v>0</v>
      </c>
      <c r="M242" s="179">
        <f t="shared" ca="1" si="59"/>
        <v>0</v>
      </c>
      <c r="N242" s="179">
        <f t="shared" ca="1" si="60"/>
        <v>0</v>
      </c>
      <c r="O242" s="180">
        <f t="shared" ca="1" si="51"/>
        <v>0</v>
      </c>
      <c r="P242" s="181">
        <f t="shared" ca="1" si="61"/>
        <v>0</v>
      </c>
      <c r="Q242" s="182">
        <f t="shared" ca="1" si="52"/>
        <v>0</v>
      </c>
      <c r="R242" s="182">
        <f ca="1">IF(LEN(B242)&gt;0,2*'OSNOVNA PLAČA'!E236,"")</f>
        <v>0</v>
      </c>
      <c r="S242" s="183"/>
      <c r="T242" s="33"/>
      <c r="U242" s="33"/>
      <c r="V242" s="33"/>
      <c r="W242" s="33"/>
      <c r="X242" s="33"/>
      <c r="Y242" s="33"/>
      <c r="Z242" s="33"/>
      <c r="AB242" s="243">
        <f>ROW()</f>
        <v>242</v>
      </c>
      <c r="AC242" s="118">
        <f t="shared" ca="1" si="22"/>
        <v>0</v>
      </c>
      <c r="AD242" s="118">
        <f t="shared" ca="1" si="23"/>
        <v>0</v>
      </c>
      <c r="AE242" s="119" t="str">
        <f t="shared" ca="1" si="53"/>
        <v>-</v>
      </c>
      <c r="AF242" s="118" t="str">
        <f t="shared" ca="1" si="54"/>
        <v>-</v>
      </c>
      <c r="AG242" s="119" t="str">
        <f t="shared" ca="1" si="55"/>
        <v>-</v>
      </c>
      <c r="AH242" s="118" t="str">
        <f t="shared" ca="1" si="56"/>
        <v>-</v>
      </c>
      <c r="AI242" s="118">
        <f t="shared" ca="1" si="57"/>
        <v>0</v>
      </c>
      <c r="AJ242" s="120">
        <f t="shared" ca="1" si="58"/>
        <v>0</v>
      </c>
      <c r="AK242" s="118">
        <f t="shared" ca="1" si="24"/>
        <v>0</v>
      </c>
      <c r="AL242" s="118">
        <f t="shared" ca="1" si="25"/>
        <v>0</v>
      </c>
    </row>
    <row r="243" spans="1:38" ht="30" customHeight="1" x14ac:dyDescent="0.25">
      <c r="A243" s="53">
        <f>'OSNOVNA PLAČA'!A237</f>
        <v>228</v>
      </c>
      <c r="B243" s="333" t="str">
        <f t="shared" ca="1" si="21"/>
        <v>A228</v>
      </c>
      <c r="C243" s="333"/>
      <c r="D243" s="54" t="str">
        <f>+IF(LEN('OSNOVNA PLAČA'!C237)&gt;0,'OSNOVNA PLAČA'!C237,"")</f>
        <v/>
      </c>
      <c r="E243" s="55" t="str">
        <f>+IF(LEN('OSNOVNA PLAČA'!D237)&gt;0,'OSNOVNA PLAČA'!D237,"")</f>
        <v/>
      </c>
      <c r="F243" s="164">
        <f ca="1">IF(LEN(B243)&gt;0,'OBRAČUNANA OSNOVNA PLAČA'!E237,"")</f>
        <v>0</v>
      </c>
      <c r="G243" s="57"/>
      <c r="H243" s="57"/>
      <c r="I243" s="57"/>
      <c r="J243" s="57"/>
      <c r="K243" s="57"/>
      <c r="L243" s="178">
        <f t="shared" si="50"/>
        <v>0</v>
      </c>
      <c r="M243" s="179">
        <f t="shared" ca="1" si="59"/>
        <v>0</v>
      </c>
      <c r="N243" s="179">
        <f t="shared" ca="1" si="60"/>
        <v>0</v>
      </c>
      <c r="O243" s="180">
        <f t="shared" ca="1" si="51"/>
        <v>0</v>
      </c>
      <c r="P243" s="181">
        <f t="shared" ca="1" si="61"/>
        <v>0</v>
      </c>
      <c r="Q243" s="182">
        <f t="shared" ca="1" si="52"/>
        <v>0</v>
      </c>
      <c r="R243" s="182">
        <f ca="1">IF(LEN(B243)&gt;0,2*'OSNOVNA PLAČA'!E237,"")</f>
        <v>0</v>
      </c>
      <c r="S243" s="183"/>
      <c r="T243" s="33"/>
      <c r="U243" s="33"/>
      <c r="V243" s="33"/>
      <c r="W243" s="33"/>
      <c r="X243" s="33"/>
      <c r="Y243" s="33"/>
      <c r="Z243" s="33"/>
      <c r="AB243" s="243">
        <f>ROW()</f>
        <v>243</v>
      </c>
      <c r="AC243" s="118">
        <f t="shared" ca="1" si="22"/>
        <v>0</v>
      </c>
      <c r="AD243" s="118">
        <f t="shared" ca="1" si="23"/>
        <v>0</v>
      </c>
      <c r="AE243" s="119" t="str">
        <f t="shared" ca="1" si="53"/>
        <v>-</v>
      </c>
      <c r="AF243" s="118" t="str">
        <f t="shared" ca="1" si="54"/>
        <v>-</v>
      </c>
      <c r="AG243" s="119" t="str">
        <f t="shared" ca="1" si="55"/>
        <v>-</v>
      </c>
      <c r="AH243" s="118" t="str">
        <f t="shared" ca="1" si="56"/>
        <v>-</v>
      </c>
      <c r="AI243" s="118">
        <f t="shared" ca="1" si="57"/>
        <v>0</v>
      </c>
      <c r="AJ243" s="120">
        <f t="shared" ca="1" si="58"/>
        <v>0</v>
      </c>
      <c r="AK243" s="118">
        <f t="shared" ca="1" si="24"/>
        <v>0</v>
      </c>
      <c r="AL243" s="118">
        <f t="shared" ca="1" si="25"/>
        <v>0</v>
      </c>
    </row>
    <row r="244" spans="1:38" ht="30" customHeight="1" x14ac:dyDescent="0.25">
      <c r="A244" s="53">
        <f>'OSNOVNA PLAČA'!A238</f>
        <v>229</v>
      </c>
      <c r="B244" s="333" t="str">
        <f t="shared" ca="1" si="21"/>
        <v>A229</v>
      </c>
      <c r="C244" s="333"/>
      <c r="D244" s="54" t="str">
        <f>+IF(LEN('OSNOVNA PLAČA'!C238)&gt;0,'OSNOVNA PLAČA'!C238,"")</f>
        <v/>
      </c>
      <c r="E244" s="55" t="str">
        <f>+IF(LEN('OSNOVNA PLAČA'!D238)&gt;0,'OSNOVNA PLAČA'!D238,"")</f>
        <v/>
      </c>
      <c r="F244" s="164">
        <f ca="1">IF(LEN(B244)&gt;0,'OBRAČUNANA OSNOVNA PLAČA'!E238,"")</f>
        <v>0</v>
      </c>
      <c r="G244" s="57"/>
      <c r="H244" s="57"/>
      <c r="I244" s="57"/>
      <c r="J244" s="57"/>
      <c r="K244" s="57"/>
      <c r="L244" s="178">
        <f t="shared" si="50"/>
        <v>0</v>
      </c>
      <c r="M244" s="179">
        <f t="shared" ca="1" si="59"/>
        <v>0</v>
      </c>
      <c r="N244" s="179">
        <f t="shared" ca="1" si="60"/>
        <v>0</v>
      </c>
      <c r="O244" s="180">
        <f t="shared" ca="1" si="51"/>
        <v>0</v>
      </c>
      <c r="P244" s="181">
        <f t="shared" ca="1" si="61"/>
        <v>0</v>
      </c>
      <c r="Q244" s="182">
        <f t="shared" ca="1" si="52"/>
        <v>0</v>
      </c>
      <c r="R244" s="182">
        <f ca="1">IF(LEN(B244)&gt;0,2*'OSNOVNA PLAČA'!E238,"")</f>
        <v>0</v>
      </c>
      <c r="S244" s="183"/>
      <c r="T244" s="33"/>
      <c r="U244" s="33"/>
      <c r="V244" s="33"/>
      <c r="W244" s="33"/>
      <c r="X244" s="33"/>
      <c r="Y244" s="33"/>
      <c r="Z244" s="33"/>
      <c r="AB244" s="243">
        <f>ROW()</f>
        <v>244</v>
      </c>
      <c r="AC244" s="118">
        <f t="shared" ca="1" si="22"/>
        <v>0</v>
      </c>
      <c r="AD244" s="118">
        <f t="shared" ca="1" si="23"/>
        <v>0</v>
      </c>
      <c r="AE244" s="119" t="str">
        <f t="shared" ca="1" si="53"/>
        <v>-</v>
      </c>
      <c r="AF244" s="118" t="str">
        <f t="shared" ca="1" si="54"/>
        <v>-</v>
      </c>
      <c r="AG244" s="119" t="str">
        <f t="shared" ca="1" si="55"/>
        <v>-</v>
      </c>
      <c r="AH244" s="118" t="str">
        <f t="shared" ca="1" si="56"/>
        <v>-</v>
      </c>
      <c r="AI244" s="118">
        <f t="shared" ca="1" si="57"/>
        <v>0</v>
      </c>
      <c r="AJ244" s="120">
        <f t="shared" ca="1" si="58"/>
        <v>0</v>
      </c>
      <c r="AK244" s="118">
        <f t="shared" ca="1" si="24"/>
        <v>0</v>
      </c>
      <c r="AL244" s="118">
        <f t="shared" ca="1" si="25"/>
        <v>0</v>
      </c>
    </row>
    <row r="245" spans="1:38" ht="30" customHeight="1" x14ac:dyDescent="0.25">
      <c r="A245" s="53">
        <f>'OSNOVNA PLAČA'!A239</f>
        <v>230</v>
      </c>
      <c r="B245" s="333" t="str">
        <f t="shared" ca="1" si="21"/>
        <v>A230</v>
      </c>
      <c r="C245" s="333"/>
      <c r="D245" s="54" t="str">
        <f>+IF(LEN('OSNOVNA PLAČA'!C239)&gt;0,'OSNOVNA PLAČA'!C239,"")</f>
        <v/>
      </c>
      <c r="E245" s="55" t="str">
        <f>+IF(LEN('OSNOVNA PLAČA'!D239)&gt;0,'OSNOVNA PLAČA'!D239,"")</f>
        <v/>
      </c>
      <c r="F245" s="164">
        <f ca="1">IF(LEN(B245)&gt;0,'OBRAČUNANA OSNOVNA PLAČA'!E239,"")</f>
        <v>0</v>
      </c>
      <c r="G245" s="57"/>
      <c r="H245" s="57"/>
      <c r="I245" s="57"/>
      <c r="J245" s="57"/>
      <c r="K245" s="57"/>
      <c r="L245" s="178">
        <f t="shared" si="50"/>
        <v>0</v>
      </c>
      <c r="M245" s="179">
        <f t="shared" ca="1" si="59"/>
        <v>0</v>
      </c>
      <c r="N245" s="179">
        <f t="shared" ca="1" si="60"/>
        <v>0</v>
      </c>
      <c r="O245" s="180">
        <f t="shared" ca="1" si="51"/>
        <v>0</v>
      </c>
      <c r="P245" s="181">
        <f t="shared" ca="1" si="61"/>
        <v>0</v>
      </c>
      <c r="Q245" s="182">
        <f t="shared" ca="1" si="52"/>
        <v>0</v>
      </c>
      <c r="R245" s="182">
        <f ca="1">IF(LEN(B245)&gt;0,2*'OSNOVNA PLAČA'!E239,"")</f>
        <v>0</v>
      </c>
      <c r="S245" s="183"/>
      <c r="T245" s="33"/>
      <c r="U245" s="33"/>
      <c r="V245" s="33"/>
      <c r="W245" s="33"/>
      <c r="X245" s="33"/>
      <c r="Y245" s="33"/>
      <c r="Z245" s="33"/>
      <c r="AB245" s="243">
        <f>ROW()</f>
        <v>245</v>
      </c>
      <c r="AC245" s="118">
        <f t="shared" ca="1" si="22"/>
        <v>0</v>
      </c>
      <c r="AD245" s="118">
        <f t="shared" ca="1" si="23"/>
        <v>0</v>
      </c>
      <c r="AE245" s="119" t="str">
        <f t="shared" ca="1" si="53"/>
        <v>-</v>
      </c>
      <c r="AF245" s="118" t="str">
        <f t="shared" ca="1" si="54"/>
        <v>-</v>
      </c>
      <c r="AG245" s="119" t="str">
        <f t="shared" ca="1" si="55"/>
        <v>-</v>
      </c>
      <c r="AH245" s="118" t="str">
        <f t="shared" ca="1" si="56"/>
        <v>-</v>
      </c>
      <c r="AI245" s="118">
        <f t="shared" ca="1" si="57"/>
        <v>0</v>
      </c>
      <c r="AJ245" s="120">
        <f t="shared" ca="1" si="58"/>
        <v>0</v>
      </c>
      <c r="AK245" s="118">
        <f t="shared" ca="1" si="24"/>
        <v>0</v>
      </c>
      <c r="AL245" s="118">
        <f t="shared" ca="1" si="25"/>
        <v>0</v>
      </c>
    </row>
    <row r="246" spans="1:38" ht="30" customHeight="1" x14ac:dyDescent="0.25">
      <c r="A246" s="53">
        <f>'OSNOVNA PLAČA'!A240</f>
        <v>231</v>
      </c>
      <c r="B246" s="333" t="str">
        <f t="shared" ca="1" si="21"/>
        <v>A231</v>
      </c>
      <c r="C246" s="333"/>
      <c r="D246" s="54" t="str">
        <f>+IF(LEN('OSNOVNA PLAČA'!C240)&gt;0,'OSNOVNA PLAČA'!C240,"")</f>
        <v/>
      </c>
      <c r="E246" s="55" t="str">
        <f>+IF(LEN('OSNOVNA PLAČA'!D240)&gt;0,'OSNOVNA PLAČA'!D240,"")</f>
        <v/>
      </c>
      <c r="F246" s="164">
        <f ca="1">IF(LEN(B246)&gt;0,'OBRAČUNANA OSNOVNA PLAČA'!E240,"")</f>
        <v>0</v>
      </c>
      <c r="G246" s="57"/>
      <c r="H246" s="57"/>
      <c r="I246" s="57"/>
      <c r="J246" s="57"/>
      <c r="K246" s="57"/>
      <c r="L246" s="178">
        <f t="shared" si="50"/>
        <v>0</v>
      </c>
      <c r="M246" s="179">
        <f t="shared" ca="1" si="59"/>
        <v>0</v>
      </c>
      <c r="N246" s="179">
        <f t="shared" ca="1" si="60"/>
        <v>0</v>
      </c>
      <c r="O246" s="180">
        <f t="shared" ca="1" si="51"/>
        <v>0</v>
      </c>
      <c r="P246" s="181">
        <f t="shared" ca="1" si="61"/>
        <v>0</v>
      </c>
      <c r="Q246" s="182">
        <f t="shared" ca="1" si="52"/>
        <v>0</v>
      </c>
      <c r="R246" s="182">
        <f ca="1">IF(LEN(B246)&gt;0,2*'OSNOVNA PLAČA'!E240,"")</f>
        <v>0</v>
      </c>
      <c r="S246" s="183"/>
      <c r="T246" s="33"/>
      <c r="U246" s="33"/>
      <c r="V246" s="33"/>
      <c r="W246" s="33"/>
      <c r="X246" s="33"/>
      <c r="Y246" s="33"/>
      <c r="Z246" s="33"/>
      <c r="AB246" s="243">
        <f>ROW()</f>
        <v>246</v>
      </c>
      <c r="AC246" s="118">
        <f t="shared" ca="1" si="22"/>
        <v>0</v>
      </c>
      <c r="AD246" s="118">
        <f t="shared" ca="1" si="23"/>
        <v>0</v>
      </c>
      <c r="AE246" s="119" t="str">
        <f t="shared" ca="1" si="53"/>
        <v>-</v>
      </c>
      <c r="AF246" s="118" t="str">
        <f t="shared" ca="1" si="54"/>
        <v>-</v>
      </c>
      <c r="AG246" s="119" t="str">
        <f t="shared" ca="1" si="55"/>
        <v>-</v>
      </c>
      <c r="AH246" s="118" t="str">
        <f t="shared" ca="1" si="56"/>
        <v>-</v>
      </c>
      <c r="AI246" s="118">
        <f t="shared" ca="1" si="57"/>
        <v>0</v>
      </c>
      <c r="AJ246" s="120">
        <f t="shared" ca="1" si="58"/>
        <v>0</v>
      </c>
      <c r="AK246" s="118">
        <f t="shared" ca="1" si="24"/>
        <v>0</v>
      </c>
      <c r="AL246" s="118">
        <f t="shared" ca="1" si="25"/>
        <v>0</v>
      </c>
    </row>
    <row r="247" spans="1:38" ht="30" customHeight="1" x14ac:dyDescent="0.25">
      <c r="A247" s="53">
        <f>'OSNOVNA PLAČA'!A241</f>
        <v>232</v>
      </c>
      <c r="B247" s="333" t="str">
        <f t="shared" ca="1" si="21"/>
        <v>A232</v>
      </c>
      <c r="C247" s="333"/>
      <c r="D247" s="54" t="str">
        <f>+IF(LEN('OSNOVNA PLAČA'!C241)&gt;0,'OSNOVNA PLAČA'!C241,"")</f>
        <v/>
      </c>
      <c r="E247" s="55" t="str">
        <f>+IF(LEN('OSNOVNA PLAČA'!D241)&gt;0,'OSNOVNA PLAČA'!D241,"")</f>
        <v/>
      </c>
      <c r="F247" s="164">
        <f ca="1">IF(LEN(B247)&gt;0,'OBRAČUNANA OSNOVNA PLAČA'!E241,"")</f>
        <v>0</v>
      </c>
      <c r="G247" s="57"/>
      <c r="H247" s="57"/>
      <c r="I247" s="57"/>
      <c r="J247" s="57"/>
      <c r="K247" s="57"/>
      <c r="L247" s="178">
        <f t="shared" si="50"/>
        <v>0</v>
      </c>
      <c r="M247" s="179">
        <f t="shared" ca="1" si="59"/>
        <v>0</v>
      </c>
      <c r="N247" s="179">
        <f t="shared" ca="1" si="60"/>
        <v>0</v>
      </c>
      <c r="O247" s="180">
        <f t="shared" ca="1" si="51"/>
        <v>0</v>
      </c>
      <c r="P247" s="181">
        <f t="shared" ca="1" si="61"/>
        <v>0</v>
      </c>
      <c r="Q247" s="182">
        <f t="shared" ca="1" si="52"/>
        <v>0</v>
      </c>
      <c r="R247" s="182">
        <f ca="1">IF(LEN(B247)&gt;0,2*'OSNOVNA PLAČA'!E241,"")</f>
        <v>0</v>
      </c>
      <c r="S247" s="183"/>
      <c r="T247" s="33"/>
      <c r="U247" s="33"/>
      <c r="V247" s="33"/>
      <c r="W247" s="33"/>
      <c r="X247" s="33"/>
      <c r="Y247" s="33"/>
      <c r="Z247" s="33"/>
      <c r="AB247" s="243">
        <f>ROW()</f>
        <v>247</v>
      </c>
      <c r="AC247" s="118">
        <f t="shared" ca="1" si="22"/>
        <v>0</v>
      </c>
      <c r="AD247" s="118">
        <f t="shared" ca="1" si="23"/>
        <v>0</v>
      </c>
      <c r="AE247" s="119" t="str">
        <f t="shared" ca="1" si="53"/>
        <v>-</v>
      </c>
      <c r="AF247" s="118" t="str">
        <f t="shared" ca="1" si="54"/>
        <v>-</v>
      </c>
      <c r="AG247" s="119" t="str">
        <f t="shared" ca="1" si="55"/>
        <v>-</v>
      </c>
      <c r="AH247" s="118" t="str">
        <f t="shared" ca="1" si="56"/>
        <v>-</v>
      </c>
      <c r="AI247" s="118">
        <f t="shared" ca="1" si="57"/>
        <v>0</v>
      </c>
      <c r="AJ247" s="120">
        <f t="shared" ca="1" si="58"/>
        <v>0</v>
      </c>
      <c r="AK247" s="118">
        <f t="shared" ca="1" si="24"/>
        <v>0</v>
      </c>
      <c r="AL247" s="118">
        <f t="shared" ca="1" si="25"/>
        <v>0</v>
      </c>
    </row>
    <row r="248" spans="1:38" ht="30" customHeight="1" x14ac:dyDescent="0.25">
      <c r="A248" s="53">
        <f>'OSNOVNA PLAČA'!A242</f>
        <v>233</v>
      </c>
      <c r="B248" s="333" t="str">
        <f t="shared" ca="1" si="21"/>
        <v>A233</v>
      </c>
      <c r="C248" s="333"/>
      <c r="D248" s="54" t="str">
        <f>+IF(LEN('OSNOVNA PLAČA'!C242)&gt;0,'OSNOVNA PLAČA'!C242,"")</f>
        <v/>
      </c>
      <c r="E248" s="55" t="str">
        <f>+IF(LEN('OSNOVNA PLAČA'!D242)&gt;0,'OSNOVNA PLAČA'!D242,"")</f>
        <v/>
      </c>
      <c r="F248" s="164">
        <f ca="1">IF(LEN(B248)&gt;0,'OBRAČUNANA OSNOVNA PLAČA'!E242,"")</f>
        <v>0</v>
      </c>
      <c r="G248" s="57"/>
      <c r="H248" s="57"/>
      <c r="I248" s="57"/>
      <c r="J248" s="57"/>
      <c r="K248" s="57"/>
      <c r="L248" s="178">
        <f t="shared" si="50"/>
        <v>0</v>
      </c>
      <c r="M248" s="179">
        <f t="shared" ca="1" si="59"/>
        <v>0</v>
      </c>
      <c r="N248" s="179">
        <f t="shared" ca="1" si="60"/>
        <v>0</v>
      </c>
      <c r="O248" s="180">
        <f t="shared" ca="1" si="51"/>
        <v>0</v>
      </c>
      <c r="P248" s="181">
        <f t="shared" ca="1" si="61"/>
        <v>0</v>
      </c>
      <c r="Q248" s="182">
        <f t="shared" ca="1" si="52"/>
        <v>0</v>
      </c>
      <c r="R248" s="182">
        <f ca="1">IF(LEN(B248)&gt;0,2*'OSNOVNA PLAČA'!E242,"")</f>
        <v>0</v>
      </c>
      <c r="S248" s="183"/>
      <c r="T248" s="33"/>
      <c r="U248" s="33"/>
      <c r="V248" s="33"/>
      <c r="W248" s="33"/>
      <c r="X248" s="33"/>
      <c r="Y248" s="33"/>
      <c r="Z248" s="33"/>
      <c r="AB248" s="243">
        <f>ROW()</f>
        <v>248</v>
      </c>
      <c r="AC248" s="118">
        <f t="shared" ca="1" si="22"/>
        <v>0</v>
      </c>
      <c r="AD248" s="118">
        <f t="shared" ca="1" si="23"/>
        <v>0</v>
      </c>
      <c r="AE248" s="119" t="str">
        <f t="shared" ca="1" si="53"/>
        <v>-</v>
      </c>
      <c r="AF248" s="118" t="str">
        <f t="shared" ca="1" si="54"/>
        <v>-</v>
      </c>
      <c r="AG248" s="119" t="str">
        <f t="shared" ca="1" si="55"/>
        <v>-</v>
      </c>
      <c r="AH248" s="118" t="str">
        <f t="shared" ca="1" si="56"/>
        <v>-</v>
      </c>
      <c r="AI248" s="118">
        <f t="shared" ca="1" si="57"/>
        <v>0</v>
      </c>
      <c r="AJ248" s="120">
        <f t="shared" ca="1" si="58"/>
        <v>0</v>
      </c>
      <c r="AK248" s="118">
        <f t="shared" ca="1" si="24"/>
        <v>0</v>
      </c>
      <c r="AL248" s="118">
        <f t="shared" ca="1" si="25"/>
        <v>0</v>
      </c>
    </row>
    <row r="249" spans="1:38" ht="30" customHeight="1" x14ac:dyDescent="0.25">
      <c r="A249" s="53">
        <f>'OSNOVNA PLAČA'!A243</f>
        <v>234</v>
      </c>
      <c r="B249" s="333" t="str">
        <f t="shared" ca="1" si="21"/>
        <v>A234</v>
      </c>
      <c r="C249" s="333"/>
      <c r="D249" s="54" t="str">
        <f>+IF(LEN('OSNOVNA PLAČA'!C243)&gt;0,'OSNOVNA PLAČA'!C243,"")</f>
        <v/>
      </c>
      <c r="E249" s="55" t="str">
        <f>+IF(LEN('OSNOVNA PLAČA'!D243)&gt;0,'OSNOVNA PLAČA'!D243,"")</f>
        <v/>
      </c>
      <c r="F249" s="164">
        <f ca="1">IF(LEN(B249)&gt;0,'OBRAČUNANA OSNOVNA PLAČA'!E243,"")</f>
        <v>0</v>
      </c>
      <c r="G249" s="57"/>
      <c r="H249" s="57"/>
      <c r="I249" s="57"/>
      <c r="J249" s="57"/>
      <c r="K249" s="57"/>
      <c r="L249" s="178">
        <f t="shared" si="50"/>
        <v>0</v>
      </c>
      <c r="M249" s="179">
        <f t="shared" ca="1" si="59"/>
        <v>0</v>
      </c>
      <c r="N249" s="179">
        <f t="shared" ca="1" si="60"/>
        <v>0</v>
      </c>
      <c r="O249" s="180">
        <f t="shared" ca="1" si="51"/>
        <v>0</v>
      </c>
      <c r="P249" s="181">
        <f t="shared" ca="1" si="61"/>
        <v>0</v>
      </c>
      <c r="Q249" s="182">
        <f t="shared" ca="1" si="52"/>
        <v>0</v>
      </c>
      <c r="R249" s="182">
        <f ca="1">IF(LEN(B249)&gt;0,2*'OSNOVNA PLAČA'!E243,"")</f>
        <v>0</v>
      </c>
      <c r="S249" s="183"/>
      <c r="T249" s="33"/>
      <c r="U249" s="33"/>
      <c r="V249" s="33"/>
      <c r="W249" s="33"/>
      <c r="X249" s="33"/>
      <c r="Y249" s="33"/>
      <c r="Z249" s="33"/>
      <c r="AB249" s="243">
        <f>ROW()</f>
        <v>249</v>
      </c>
      <c r="AC249" s="118">
        <f t="shared" ca="1" si="22"/>
        <v>0</v>
      </c>
      <c r="AD249" s="118">
        <f t="shared" ca="1" si="23"/>
        <v>0</v>
      </c>
      <c r="AE249" s="119" t="str">
        <f t="shared" ca="1" si="53"/>
        <v>-</v>
      </c>
      <c r="AF249" s="118" t="str">
        <f t="shared" ca="1" si="54"/>
        <v>-</v>
      </c>
      <c r="AG249" s="119" t="str">
        <f t="shared" ca="1" si="55"/>
        <v>-</v>
      </c>
      <c r="AH249" s="118" t="str">
        <f t="shared" ca="1" si="56"/>
        <v>-</v>
      </c>
      <c r="AI249" s="118">
        <f t="shared" ca="1" si="57"/>
        <v>0</v>
      </c>
      <c r="AJ249" s="120">
        <f t="shared" ca="1" si="58"/>
        <v>0</v>
      </c>
      <c r="AK249" s="118">
        <f t="shared" ca="1" si="24"/>
        <v>0</v>
      </c>
      <c r="AL249" s="118">
        <f t="shared" ca="1" si="25"/>
        <v>0</v>
      </c>
    </row>
    <row r="250" spans="1:38" ht="30" customHeight="1" x14ac:dyDescent="0.25">
      <c r="A250" s="53">
        <f>'OSNOVNA PLAČA'!A244</f>
        <v>235</v>
      </c>
      <c r="B250" s="333" t="str">
        <f t="shared" ca="1" si="21"/>
        <v>A235</v>
      </c>
      <c r="C250" s="333"/>
      <c r="D250" s="54" t="str">
        <f>+IF(LEN('OSNOVNA PLAČA'!C244)&gt;0,'OSNOVNA PLAČA'!C244,"")</f>
        <v/>
      </c>
      <c r="E250" s="55" t="str">
        <f>+IF(LEN('OSNOVNA PLAČA'!D244)&gt;0,'OSNOVNA PLAČA'!D244,"")</f>
        <v/>
      </c>
      <c r="F250" s="164">
        <f ca="1">IF(LEN(B250)&gt;0,'OBRAČUNANA OSNOVNA PLAČA'!E244,"")</f>
        <v>0</v>
      </c>
      <c r="G250" s="57"/>
      <c r="H250" s="57"/>
      <c r="I250" s="57"/>
      <c r="J250" s="57"/>
      <c r="K250" s="57"/>
      <c r="L250" s="178">
        <f t="shared" si="50"/>
        <v>0</v>
      </c>
      <c r="M250" s="179">
        <f t="shared" ca="1" si="59"/>
        <v>0</v>
      </c>
      <c r="N250" s="179">
        <f t="shared" ca="1" si="60"/>
        <v>0</v>
      </c>
      <c r="O250" s="180">
        <f t="shared" ca="1" si="51"/>
        <v>0</v>
      </c>
      <c r="P250" s="181">
        <f t="shared" ca="1" si="61"/>
        <v>0</v>
      </c>
      <c r="Q250" s="182">
        <f t="shared" ca="1" si="52"/>
        <v>0</v>
      </c>
      <c r="R250" s="182">
        <f ca="1">IF(LEN(B250)&gt;0,2*'OSNOVNA PLAČA'!E244,"")</f>
        <v>0</v>
      </c>
      <c r="S250" s="183"/>
      <c r="T250" s="33"/>
      <c r="U250" s="33"/>
      <c r="V250" s="33"/>
      <c r="W250" s="33"/>
      <c r="X250" s="33"/>
      <c r="Y250" s="33"/>
      <c r="Z250" s="33"/>
      <c r="AB250" s="243">
        <f>ROW()</f>
        <v>250</v>
      </c>
      <c r="AC250" s="118">
        <f t="shared" ca="1" si="22"/>
        <v>0</v>
      </c>
      <c r="AD250" s="118">
        <f t="shared" ca="1" si="23"/>
        <v>0</v>
      </c>
      <c r="AE250" s="119" t="str">
        <f t="shared" ca="1" si="53"/>
        <v>-</v>
      </c>
      <c r="AF250" s="118" t="str">
        <f t="shared" ca="1" si="54"/>
        <v>-</v>
      </c>
      <c r="AG250" s="119" t="str">
        <f t="shared" ca="1" si="55"/>
        <v>-</v>
      </c>
      <c r="AH250" s="118" t="str">
        <f t="shared" ca="1" si="56"/>
        <v>-</v>
      </c>
      <c r="AI250" s="118">
        <f t="shared" ca="1" si="57"/>
        <v>0</v>
      </c>
      <c r="AJ250" s="120">
        <f t="shared" ca="1" si="58"/>
        <v>0</v>
      </c>
      <c r="AK250" s="118">
        <f t="shared" ca="1" si="24"/>
        <v>0</v>
      </c>
      <c r="AL250" s="118">
        <f t="shared" ca="1" si="25"/>
        <v>0</v>
      </c>
    </row>
    <row r="251" spans="1:38" ht="30" customHeight="1" x14ac:dyDescent="0.25">
      <c r="A251" s="53">
        <f>'OSNOVNA PLAČA'!A245</f>
        <v>236</v>
      </c>
      <c r="B251" s="333" t="str">
        <f t="shared" ca="1" si="21"/>
        <v>A236</v>
      </c>
      <c r="C251" s="333"/>
      <c r="D251" s="54" t="str">
        <f>+IF(LEN('OSNOVNA PLAČA'!C245)&gt;0,'OSNOVNA PLAČA'!C245,"")</f>
        <v/>
      </c>
      <c r="E251" s="55" t="str">
        <f>+IF(LEN('OSNOVNA PLAČA'!D245)&gt;0,'OSNOVNA PLAČA'!D245,"")</f>
        <v/>
      </c>
      <c r="F251" s="164">
        <f ca="1">IF(LEN(B251)&gt;0,'OBRAČUNANA OSNOVNA PLAČA'!E245,"")</f>
        <v>0</v>
      </c>
      <c r="G251" s="57"/>
      <c r="H251" s="57"/>
      <c r="I251" s="57"/>
      <c r="J251" s="57"/>
      <c r="K251" s="57"/>
      <c r="L251" s="178">
        <f t="shared" si="50"/>
        <v>0</v>
      </c>
      <c r="M251" s="179">
        <f t="shared" ca="1" si="59"/>
        <v>0</v>
      </c>
      <c r="N251" s="179">
        <f t="shared" ca="1" si="60"/>
        <v>0</v>
      </c>
      <c r="O251" s="180">
        <f t="shared" ca="1" si="51"/>
        <v>0</v>
      </c>
      <c r="P251" s="181">
        <f t="shared" ca="1" si="61"/>
        <v>0</v>
      </c>
      <c r="Q251" s="182">
        <f t="shared" ca="1" si="52"/>
        <v>0</v>
      </c>
      <c r="R251" s="182">
        <f ca="1">IF(LEN(B251)&gt;0,2*'OSNOVNA PLAČA'!E245,"")</f>
        <v>0</v>
      </c>
      <c r="S251" s="183"/>
      <c r="T251" s="33"/>
      <c r="U251" s="33"/>
      <c r="V251" s="33"/>
      <c r="W251" s="33"/>
      <c r="X251" s="33"/>
      <c r="Y251" s="33"/>
      <c r="Z251" s="33"/>
      <c r="AB251" s="243">
        <f>ROW()</f>
        <v>251</v>
      </c>
      <c r="AC251" s="118">
        <f t="shared" ca="1" si="22"/>
        <v>0</v>
      </c>
      <c r="AD251" s="118">
        <f t="shared" ca="1" si="23"/>
        <v>0</v>
      </c>
      <c r="AE251" s="119" t="str">
        <f t="shared" ca="1" si="53"/>
        <v>-</v>
      </c>
      <c r="AF251" s="118" t="str">
        <f t="shared" ca="1" si="54"/>
        <v>-</v>
      </c>
      <c r="AG251" s="119" t="str">
        <f t="shared" ca="1" si="55"/>
        <v>-</v>
      </c>
      <c r="AH251" s="118" t="str">
        <f t="shared" ca="1" si="56"/>
        <v>-</v>
      </c>
      <c r="AI251" s="118">
        <f t="shared" ca="1" si="57"/>
        <v>0</v>
      </c>
      <c r="AJ251" s="120">
        <f t="shared" ca="1" si="58"/>
        <v>0</v>
      </c>
      <c r="AK251" s="118">
        <f t="shared" ca="1" si="24"/>
        <v>0</v>
      </c>
      <c r="AL251" s="118">
        <f t="shared" ca="1" si="25"/>
        <v>0</v>
      </c>
    </row>
    <row r="252" spans="1:38" ht="30" customHeight="1" x14ac:dyDescent="0.25">
      <c r="A252" s="53">
        <f>'OSNOVNA PLAČA'!A246</f>
        <v>237</v>
      </c>
      <c r="B252" s="333" t="str">
        <f t="shared" ca="1" si="21"/>
        <v>A237</v>
      </c>
      <c r="C252" s="333"/>
      <c r="D252" s="54" t="str">
        <f>+IF(LEN('OSNOVNA PLAČA'!C246)&gt;0,'OSNOVNA PLAČA'!C246,"")</f>
        <v/>
      </c>
      <c r="E252" s="55" t="str">
        <f>+IF(LEN('OSNOVNA PLAČA'!D246)&gt;0,'OSNOVNA PLAČA'!D246,"")</f>
        <v/>
      </c>
      <c r="F252" s="164">
        <f ca="1">IF(LEN(B252)&gt;0,'OBRAČUNANA OSNOVNA PLAČA'!E246,"")</f>
        <v>0</v>
      </c>
      <c r="G252" s="57"/>
      <c r="H252" s="57"/>
      <c r="I252" s="57"/>
      <c r="J252" s="57"/>
      <c r="K252" s="57"/>
      <c r="L252" s="178">
        <f t="shared" si="50"/>
        <v>0</v>
      </c>
      <c r="M252" s="179">
        <f t="shared" ca="1" si="59"/>
        <v>0</v>
      </c>
      <c r="N252" s="179">
        <f t="shared" ca="1" si="60"/>
        <v>0</v>
      </c>
      <c r="O252" s="180">
        <f t="shared" ca="1" si="51"/>
        <v>0</v>
      </c>
      <c r="P252" s="181">
        <f t="shared" ca="1" si="61"/>
        <v>0</v>
      </c>
      <c r="Q252" s="182">
        <f t="shared" ca="1" si="52"/>
        <v>0</v>
      </c>
      <c r="R252" s="182">
        <f ca="1">IF(LEN(B252)&gt;0,2*'OSNOVNA PLAČA'!E246,"")</f>
        <v>0</v>
      </c>
      <c r="S252" s="183"/>
      <c r="T252" s="33"/>
      <c r="U252" s="33"/>
      <c r="V252" s="33"/>
      <c r="W252" s="33"/>
      <c r="X252" s="33"/>
      <c r="Y252" s="33"/>
      <c r="Z252" s="33"/>
      <c r="AB252" s="243">
        <f>ROW()</f>
        <v>252</v>
      </c>
      <c r="AC252" s="118">
        <f t="shared" ca="1" si="22"/>
        <v>0</v>
      </c>
      <c r="AD252" s="118">
        <f t="shared" ca="1" si="23"/>
        <v>0</v>
      </c>
      <c r="AE252" s="119" t="str">
        <f t="shared" ca="1" si="53"/>
        <v>-</v>
      </c>
      <c r="AF252" s="118" t="str">
        <f t="shared" ca="1" si="54"/>
        <v>-</v>
      </c>
      <c r="AG252" s="119" t="str">
        <f t="shared" ca="1" si="55"/>
        <v>-</v>
      </c>
      <c r="AH252" s="118" t="str">
        <f t="shared" ca="1" si="56"/>
        <v>-</v>
      </c>
      <c r="AI252" s="118">
        <f t="shared" ca="1" si="57"/>
        <v>0</v>
      </c>
      <c r="AJ252" s="120">
        <f t="shared" ca="1" si="58"/>
        <v>0</v>
      </c>
      <c r="AK252" s="118">
        <f t="shared" ca="1" si="24"/>
        <v>0</v>
      </c>
      <c r="AL252" s="118">
        <f t="shared" ca="1" si="25"/>
        <v>0</v>
      </c>
    </row>
    <row r="253" spans="1:38" ht="30" customHeight="1" x14ac:dyDescent="0.25">
      <c r="A253" s="53">
        <f>'OSNOVNA PLAČA'!A247</f>
        <v>238</v>
      </c>
      <c r="B253" s="333" t="str">
        <f t="shared" ca="1" si="21"/>
        <v>A238</v>
      </c>
      <c r="C253" s="333"/>
      <c r="D253" s="54" t="str">
        <f>+IF(LEN('OSNOVNA PLAČA'!C247)&gt;0,'OSNOVNA PLAČA'!C247,"")</f>
        <v/>
      </c>
      <c r="E253" s="55" t="str">
        <f>+IF(LEN('OSNOVNA PLAČA'!D247)&gt;0,'OSNOVNA PLAČA'!D247,"")</f>
        <v/>
      </c>
      <c r="F253" s="164">
        <f ca="1">IF(LEN(B253)&gt;0,'OBRAČUNANA OSNOVNA PLAČA'!E247,"")</f>
        <v>0</v>
      </c>
      <c r="G253" s="57"/>
      <c r="H253" s="57"/>
      <c r="I253" s="57"/>
      <c r="J253" s="57"/>
      <c r="K253" s="57"/>
      <c r="L253" s="178">
        <f t="shared" si="50"/>
        <v>0</v>
      </c>
      <c r="M253" s="179">
        <f t="shared" ca="1" si="59"/>
        <v>0</v>
      </c>
      <c r="N253" s="179">
        <f t="shared" ca="1" si="60"/>
        <v>0</v>
      </c>
      <c r="O253" s="180">
        <f t="shared" ca="1" si="51"/>
        <v>0</v>
      </c>
      <c r="P253" s="181">
        <f t="shared" ca="1" si="61"/>
        <v>0</v>
      </c>
      <c r="Q253" s="182">
        <f t="shared" ca="1" si="52"/>
        <v>0</v>
      </c>
      <c r="R253" s="182">
        <f ca="1">IF(LEN(B253)&gt;0,2*'OSNOVNA PLAČA'!E247,"")</f>
        <v>0</v>
      </c>
      <c r="S253" s="183"/>
      <c r="T253" s="33"/>
      <c r="U253" s="33"/>
      <c r="V253" s="33"/>
      <c r="W253" s="33"/>
      <c r="X253" s="33"/>
      <c r="Y253" s="33"/>
      <c r="Z253" s="33"/>
      <c r="AB253" s="243">
        <f>ROW()</f>
        <v>253</v>
      </c>
      <c r="AC253" s="118">
        <f t="shared" ca="1" si="22"/>
        <v>0</v>
      </c>
      <c r="AD253" s="118">
        <f t="shared" ca="1" si="23"/>
        <v>0</v>
      </c>
      <c r="AE253" s="119" t="str">
        <f t="shared" ca="1" si="53"/>
        <v>-</v>
      </c>
      <c r="AF253" s="118" t="str">
        <f t="shared" ca="1" si="54"/>
        <v>-</v>
      </c>
      <c r="AG253" s="119" t="str">
        <f t="shared" ca="1" si="55"/>
        <v>-</v>
      </c>
      <c r="AH253" s="118" t="str">
        <f t="shared" ca="1" si="56"/>
        <v>-</v>
      </c>
      <c r="AI253" s="118">
        <f t="shared" ca="1" si="57"/>
        <v>0</v>
      </c>
      <c r="AJ253" s="120">
        <f t="shared" ca="1" si="58"/>
        <v>0</v>
      </c>
      <c r="AK253" s="118">
        <f t="shared" ca="1" si="24"/>
        <v>0</v>
      </c>
      <c r="AL253" s="118">
        <f t="shared" ca="1" si="25"/>
        <v>0</v>
      </c>
    </row>
    <row r="254" spans="1:38" ht="30" customHeight="1" x14ac:dyDescent="0.25">
      <c r="A254" s="53">
        <f>'OSNOVNA PLAČA'!A248</f>
        <v>239</v>
      </c>
      <c r="B254" s="333" t="str">
        <f t="shared" ca="1" si="21"/>
        <v>A239</v>
      </c>
      <c r="C254" s="333"/>
      <c r="D254" s="54" t="str">
        <f>+IF(LEN('OSNOVNA PLAČA'!C248)&gt;0,'OSNOVNA PLAČA'!C248,"")</f>
        <v/>
      </c>
      <c r="E254" s="55" t="str">
        <f>+IF(LEN('OSNOVNA PLAČA'!D248)&gt;0,'OSNOVNA PLAČA'!D248,"")</f>
        <v/>
      </c>
      <c r="F254" s="164">
        <f ca="1">IF(LEN(B254)&gt;0,'OBRAČUNANA OSNOVNA PLAČA'!E248,"")</f>
        <v>0</v>
      </c>
      <c r="G254" s="57"/>
      <c r="H254" s="57"/>
      <c r="I254" s="57"/>
      <c r="J254" s="57"/>
      <c r="K254" s="57"/>
      <c r="L254" s="178">
        <f t="shared" si="50"/>
        <v>0</v>
      </c>
      <c r="M254" s="179">
        <f t="shared" ca="1" si="59"/>
        <v>0</v>
      </c>
      <c r="N254" s="179">
        <f t="shared" ca="1" si="60"/>
        <v>0</v>
      </c>
      <c r="O254" s="180">
        <f t="shared" ca="1" si="51"/>
        <v>0</v>
      </c>
      <c r="P254" s="181">
        <f t="shared" ca="1" si="61"/>
        <v>0</v>
      </c>
      <c r="Q254" s="182">
        <f t="shared" ca="1" si="52"/>
        <v>0</v>
      </c>
      <c r="R254" s="182">
        <f ca="1">IF(LEN(B254)&gt;0,2*'OSNOVNA PLAČA'!E248,"")</f>
        <v>0</v>
      </c>
      <c r="S254" s="183"/>
      <c r="T254" s="33"/>
      <c r="U254" s="33"/>
      <c r="V254" s="33"/>
      <c r="W254" s="33"/>
      <c r="X254" s="33"/>
      <c r="Y254" s="33"/>
      <c r="Z254" s="33"/>
      <c r="AB254" s="243">
        <f>ROW()</f>
        <v>254</v>
      </c>
      <c r="AC254" s="118">
        <f t="shared" ca="1" si="22"/>
        <v>0</v>
      </c>
      <c r="AD254" s="118">
        <f t="shared" ca="1" si="23"/>
        <v>0</v>
      </c>
      <c r="AE254" s="119" t="str">
        <f t="shared" ca="1" si="53"/>
        <v>-</v>
      </c>
      <c r="AF254" s="118" t="str">
        <f t="shared" ca="1" si="54"/>
        <v>-</v>
      </c>
      <c r="AG254" s="119" t="str">
        <f t="shared" ca="1" si="55"/>
        <v>-</v>
      </c>
      <c r="AH254" s="118" t="str">
        <f t="shared" ca="1" si="56"/>
        <v>-</v>
      </c>
      <c r="AI254" s="118">
        <f t="shared" ca="1" si="57"/>
        <v>0</v>
      </c>
      <c r="AJ254" s="120">
        <f t="shared" ca="1" si="58"/>
        <v>0</v>
      </c>
      <c r="AK254" s="118">
        <f t="shared" ca="1" si="24"/>
        <v>0</v>
      </c>
      <c r="AL254" s="118">
        <f t="shared" ca="1" si="25"/>
        <v>0</v>
      </c>
    </row>
    <row r="255" spans="1:38" ht="30" customHeight="1" x14ac:dyDescent="0.25">
      <c r="A255" s="53">
        <f>'OSNOVNA PLAČA'!A249</f>
        <v>240</v>
      </c>
      <c r="B255" s="333" t="str">
        <f t="shared" ca="1" si="21"/>
        <v>A240</v>
      </c>
      <c r="C255" s="333"/>
      <c r="D255" s="54" t="str">
        <f>+IF(LEN('OSNOVNA PLAČA'!C249)&gt;0,'OSNOVNA PLAČA'!C249,"")</f>
        <v/>
      </c>
      <c r="E255" s="55" t="str">
        <f>+IF(LEN('OSNOVNA PLAČA'!D249)&gt;0,'OSNOVNA PLAČA'!D249,"")</f>
        <v/>
      </c>
      <c r="F255" s="164">
        <f ca="1">IF(LEN(B255)&gt;0,'OBRAČUNANA OSNOVNA PLAČA'!E249,"")</f>
        <v>0</v>
      </c>
      <c r="G255" s="57"/>
      <c r="H255" s="57"/>
      <c r="I255" s="57"/>
      <c r="J255" s="57"/>
      <c r="K255" s="57"/>
      <c r="L255" s="178">
        <f t="shared" si="50"/>
        <v>0</v>
      </c>
      <c r="M255" s="179">
        <f t="shared" ca="1" si="59"/>
        <v>0</v>
      </c>
      <c r="N255" s="179">
        <f t="shared" ca="1" si="60"/>
        <v>0</v>
      </c>
      <c r="O255" s="180">
        <f t="shared" ca="1" si="51"/>
        <v>0</v>
      </c>
      <c r="P255" s="181">
        <f t="shared" ca="1" si="61"/>
        <v>0</v>
      </c>
      <c r="Q255" s="182">
        <f t="shared" ca="1" si="52"/>
        <v>0</v>
      </c>
      <c r="R255" s="182">
        <f ca="1">IF(LEN(B255)&gt;0,2*'OSNOVNA PLAČA'!E249,"")</f>
        <v>0</v>
      </c>
      <c r="S255" s="183"/>
      <c r="T255" s="33"/>
      <c r="U255" s="33"/>
      <c r="V255" s="33"/>
      <c r="W255" s="33"/>
      <c r="X255" s="33"/>
      <c r="Y255" s="33"/>
      <c r="Z255" s="33"/>
      <c r="AB255" s="243">
        <f>ROW()</f>
        <v>255</v>
      </c>
      <c r="AC255" s="118">
        <f t="shared" ca="1" si="22"/>
        <v>0</v>
      </c>
      <c r="AD255" s="118">
        <f t="shared" ca="1" si="23"/>
        <v>0</v>
      </c>
      <c r="AE255" s="119" t="str">
        <f t="shared" ca="1" si="53"/>
        <v>-</v>
      </c>
      <c r="AF255" s="118" t="str">
        <f t="shared" ca="1" si="54"/>
        <v>-</v>
      </c>
      <c r="AG255" s="119" t="str">
        <f t="shared" ca="1" si="55"/>
        <v>-</v>
      </c>
      <c r="AH255" s="118" t="str">
        <f t="shared" ca="1" si="56"/>
        <v>-</v>
      </c>
      <c r="AI255" s="118">
        <f t="shared" ca="1" si="57"/>
        <v>0</v>
      </c>
      <c r="AJ255" s="120">
        <f t="shared" ca="1" si="58"/>
        <v>0</v>
      </c>
      <c r="AK255" s="118">
        <f t="shared" ca="1" si="24"/>
        <v>0</v>
      </c>
      <c r="AL255" s="118">
        <f t="shared" ca="1" si="25"/>
        <v>0</v>
      </c>
    </row>
    <row r="256" spans="1:38" ht="30" customHeight="1" x14ac:dyDescent="0.25">
      <c r="A256" s="53">
        <f>'OSNOVNA PLAČA'!A250</f>
        <v>241</v>
      </c>
      <c r="B256" s="333" t="str">
        <f t="shared" ca="1" si="21"/>
        <v>A241</v>
      </c>
      <c r="C256" s="333"/>
      <c r="D256" s="54" t="str">
        <f>+IF(LEN('OSNOVNA PLAČA'!C250)&gt;0,'OSNOVNA PLAČA'!C250,"")</f>
        <v/>
      </c>
      <c r="E256" s="55" t="str">
        <f>+IF(LEN('OSNOVNA PLAČA'!D250)&gt;0,'OSNOVNA PLAČA'!D250,"")</f>
        <v/>
      </c>
      <c r="F256" s="164">
        <f ca="1">IF(LEN(B256)&gt;0,'OBRAČUNANA OSNOVNA PLAČA'!E250,"")</f>
        <v>0</v>
      </c>
      <c r="G256" s="57"/>
      <c r="H256" s="57"/>
      <c r="I256" s="57"/>
      <c r="J256" s="57"/>
      <c r="K256" s="57"/>
      <c r="L256" s="178">
        <f t="shared" si="50"/>
        <v>0</v>
      </c>
      <c r="M256" s="179">
        <f t="shared" ca="1" si="59"/>
        <v>0</v>
      </c>
      <c r="N256" s="179">
        <f t="shared" ca="1" si="60"/>
        <v>0</v>
      </c>
      <c r="O256" s="180">
        <f t="shared" ca="1" si="51"/>
        <v>0</v>
      </c>
      <c r="P256" s="181">
        <f t="shared" ca="1" si="61"/>
        <v>0</v>
      </c>
      <c r="Q256" s="182">
        <f t="shared" ca="1" si="52"/>
        <v>0</v>
      </c>
      <c r="R256" s="182">
        <f ca="1">IF(LEN(B256)&gt;0,2*'OSNOVNA PLAČA'!E250,"")</f>
        <v>0</v>
      </c>
      <c r="S256" s="183"/>
      <c r="T256" s="33"/>
      <c r="U256" s="33"/>
      <c r="V256" s="33"/>
      <c r="W256" s="33"/>
      <c r="X256" s="33"/>
      <c r="Y256" s="33"/>
      <c r="Z256" s="33"/>
      <c r="AB256" s="243">
        <f>ROW()</f>
        <v>256</v>
      </c>
      <c r="AC256" s="118">
        <f t="shared" ca="1" si="22"/>
        <v>0</v>
      </c>
      <c r="AD256" s="118">
        <f t="shared" ca="1" si="23"/>
        <v>0</v>
      </c>
      <c r="AE256" s="119" t="str">
        <f t="shared" ca="1" si="53"/>
        <v>-</v>
      </c>
      <c r="AF256" s="118" t="str">
        <f t="shared" ca="1" si="54"/>
        <v>-</v>
      </c>
      <c r="AG256" s="119" t="str">
        <f t="shared" ca="1" si="55"/>
        <v>-</v>
      </c>
      <c r="AH256" s="118" t="str">
        <f t="shared" ca="1" si="56"/>
        <v>-</v>
      </c>
      <c r="AI256" s="118">
        <f t="shared" ca="1" si="57"/>
        <v>0</v>
      </c>
      <c r="AJ256" s="120">
        <f t="shared" ca="1" si="58"/>
        <v>0</v>
      </c>
      <c r="AK256" s="118">
        <f t="shared" ca="1" si="24"/>
        <v>0</v>
      </c>
      <c r="AL256" s="118">
        <f t="shared" ca="1" si="25"/>
        <v>0</v>
      </c>
    </row>
    <row r="257" spans="1:44" ht="30" customHeight="1" x14ac:dyDescent="0.25">
      <c r="A257" s="53">
        <f>'OSNOVNA PLAČA'!A251</f>
        <v>242</v>
      </c>
      <c r="B257" s="333" t="str">
        <f t="shared" ca="1" si="21"/>
        <v>A242</v>
      </c>
      <c r="C257" s="333"/>
      <c r="D257" s="54" t="str">
        <f>+IF(LEN('OSNOVNA PLAČA'!C251)&gt;0,'OSNOVNA PLAČA'!C251,"")</f>
        <v/>
      </c>
      <c r="E257" s="55" t="str">
        <f>+IF(LEN('OSNOVNA PLAČA'!D251)&gt;0,'OSNOVNA PLAČA'!D251,"")</f>
        <v/>
      </c>
      <c r="F257" s="164">
        <f ca="1">IF(LEN(B257)&gt;0,'OBRAČUNANA OSNOVNA PLAČA'!E251,"")</f>
        <v>0</v>
      </c>
      <c r="G257" s="57"/>
      <c r="H257" s="57"/>
      <c r="I257" s="57"/>
      <c r="J257" s="57"/>
      <c r="K257" s="57"/>
      <c r="L257" s="178">
        <f t="shared" si="50"/>
        <v>0</v>
      </c>
      <c r="M257" s="179">
        <f t="shared" ca="1" si="59"/>
        <v>0</v>
      </c>
      <c r="N257" s="179">
        <f t="shared" ca="1" si="60"/>
        <v>0</v>
      </c>
      <c r="O257" s="180">
        <f t="shared" ca="1" si="51"/>
        <v>0</v>
      </c>
      <c r="P257" s="181">
        <f t="shared" ca="1" si="61"/>
        <v>0</v>
      </c>
      <c r="Q257" s="182">
        <f t="shared" ca="1" si="52"/>
        <v>0</v>
      </c>
      <c r="R257" s="182">
        <f ca="1">IF(LEN(B257)&gt;0,2*'OSNOVNA PLAČA'!E251,"")</f>
        <v>0</v>
      </c>
      <c r="S257" s="183"/>
      <c r="T257" s="33"/>
      <c r="U257" s="33"/>
      <c r="V257" s="33"/>
      <c r="W257" s="33"/>
      <c r="X257" s="33"/>
      <c r="Y257" s="33"/>
      <c r="Z257" s="33"/>
      <c r="AB257" s="243">
        <f>ROW()</f>
        <v>257</v>
      </c>
      <c r="AC257" s="118">
        <f t="shared" ca="1" si="22"/>
        <v>0</v>
      </c>
      <c r="AD257" s="118">
        <f t="shared" ca="1" si="23"/>
        <v>0</v>
      </c>
      <c r="AE257" s="119" t="str">
        <f t="shared" ca="1" si="53"/>
        <v>-</v>
      </c>
      <c r="AF257" s="118" t="str">
        <f t="shared" ca="1" si="54"/>
        <v>-</v>
      </c>
      <c r="AG257" s="119" t="str">
        <f t="shared" ca="1" si="55"/>
        <v>-</v>
      </c>
      <c r="AH257" s="118" t="str">
        <f t="shared" ca="1" si="56"/>
        <v>-</v>
      </c>
      <c r="AI257" s="118">
        <f t="shared" ca="1" si="57"/>
        <v>0</v>
      </c>
      <c r="AJ257" s="120">
        <f t="shared" ca="1" si="58"/>
        <v>0</v>
      </c>
      <c r="AK257" s="118">
        <f t="shared" ca="1" si="24"/>
        <v>0</v>
      </c>
      <c r="AL257" s="118">
        <f t="shared" ca="1" si="25"/>
        <v>0</v>
      </c>
    </row>
    <row r="258" spans="1:44" ht="30" customHeight="1" x14ac:dyDescent="0.25">
      <c r="A258" s="53">
        <f>'OSNOVNA PLAČA'!A252</f>
        <v>243</v>
      </c>
      <c r="B258" s="333" t="str">
        <f t="shared" ca="1" si="21"/>
        <v>A243</v>
      </c>
      <c r="C258" s="333"/>
      <c r="D258" s="54" t="str">
        <f>+IF(LEN('OSNOVNA PLAČA'!C252)&gt;0,'OSNOVNA PLAČA'!C252,"")</f>
        <v/>
      </c>
      <c r="E258" s="55" t="str">
        <f>+IF(LEN('OSNOVNA PLAČA'!D252)&gt;0,'OSNOVNA PLAČA'!D252,"")</f>
        <v/>
      </c>
      <c r="F258" s="164">
        <f ca="1">IF(LEN(B258)&gt;0,'OBRAČUNANA OSNOVNA PLAČA'!E252,"")</f>
        <v>0</v>
      </c>
      <c r="G258" s="57"/>
      <c r="H258" s="57"/>
      <c r="I258" s="57"/>
      <c r="J258" s="57"/>
      <c r="K258" s="57"/>
      <c r="L258" s="178">
        <f t="shared" si="50"/>
        <v>0</v>
      </c>
      <c r="M258" s="179">
        <f t="shared" ca="1" si="59"/>
        <v>0</v>
      </c>
      <c r="N258" s="179">
        <f t="shared" ca="1" si="60"/>
        <v>0</v>
      </c>
      <c r="O258" s="180">
        <f t="shared" ca="1" si="51"/>
        <v>0</v>
      </c>
      <c r="P258" s="181">
        <f t="shared" ca="1" si="61"/>
        <v>0</v>
      </c>
      <c r="Q258" s="182">
        <f t="shared" ca="1" si="52"/>
        <v>0</v>
      </c>
      <c r="R258" s="182">
        <f ca="1">IF(LEN(B258)&gt;0,2*'OSNOVNA PLAČA'!E252,"")</f>
        <v>0</v>
      </c>
      <c r="S258" s="183"/>
      <c r="T258" s="33"/>
      <c r="U258" s="33"/>
      <c r="V258" s="33"/>
      <c r="W258" s="33"/>
      <c r="X258" s="33"/>
      <c r="Y258" s="33"/>
      <c r="Z258" s="33"/>
      <c r="AB258" s="243">
        <f>ROW()</f>
        <v>258</v>
      </c>
      <c r="AC258" s="118">
        <f t="shared" ca="1" si="22"/>
        <v>0</v>
      </c>
      <c r="AD258" s="118">
        <f t="shared" ca="1" si="23"/>
        <v>0</v>
      </c>
      <c r="AE258" s="119" t="str">
        <f t="shared" ca="1" si="53"/>
        <v>-</v>
      </c>
      <c r="AF258" s="118" t="str">
        <f t="shared" ca="1" si="54"/>
        <v>-</v>
      </c>
      <c r="AG258" s="119" t="str">
        <f t="shared" ca="1" si="55"/>
        <v>-</v>
      </c>
      <c r="AH258" s="118" t="str">
        <f t="shared" ca="1" si="56"/>
        <v>-</v>
      </c>
      <c r="AI258" s="118">
        <f t="shared" ca="1" si="57"/>
        <v>0</v>
      </c>
      <c r="AJ258" s="120">
        <f t="shared" ca="1" si="58"/>
        <v>0</v>
      </c>
      <c r="AK258" s="118">
        <f t="shared" ca="1" si="24"/>
        <v>0</v>
      </c>
      <c r="AL258" s="118">
        <f t="shared" ca="1" si="25"/>
        <v>0</v>
      </c>
    </row>
    <row r="259" spans="1:44" ht="30" customHeight="1" x14ac:dyDescent="0.25">
      <c r="A259" s="53">
        <f>'OSNOVNA PLAČA'!A253</f>
        <v>244</v>
      </c>
      <c r="B259" s="333" t="str">
        <f t="shared" ca="1" si="21"/>
        <v>A244</v>
      </c>
      <c r="C259" s="333"/>
      <c r="D259" s="54" t="str">
        <f>+IF(LEN('OSNOVNA PLAČA'!C253)&gt;0,'OSNOVNA PLAČA'!C253,"")</f>
        <v/>
      </c>
      <c r="E259" s="55" t="str">
        <f>+IF(LEN('OSNOVNA PLAČA'!D253)&gt;0,'OSNOVNA PLAČA'!D253,"")</f>
        <v/>
      </c>
      <c r="F259" s="164">
        <f ca="1">IF(LEN(B259)&gt;0,'OBRAČUNANA OSNOVNA PLAČA'!E253,"")</f>
        <v>0</v>
      </c>
      <c r="G259" s="57"/>
      <c r="H259" s="57"/>
      <c r="I259" s="57"/>
      <c r="J259" s="57"/>
      <c r="K259" s="57"/>
      <c r="L259" s="178">
        <f t="shared" si="50"/>
        <v>0</v>
      </c>
      <c r="M259" s="179">
        <f t="shared" ca="1" si="59"/>
        <v>0</v>
      </c>
      <c r="N259" s="179">
        <f t="shared" ca="1" si="60"/>
        <v>0</v>
      </c>
      <c r="O259" s="180">
        <f t="shared" ca="1" si="51"/>
        <v>0</v>
      </c>
      <c r="P259" s="181">
        <f t="shared" ca="1" si="61"/>
        <v>0</v>
      </c>
      <c r="Q259" s="182">
        <f t="shared" ca="1" si="52"/>
        <v>0</v>
      </c>
      <c r="R259" s="182">
        <f ca="1">IF(LEN(B259)&gt;0,2*'OSNOVNA PLAČA'!E253,"")</f>
        <v>0</v>
      </c>
      <c r="S259" s="183"/>
      <c r="T259" s="33"/>
      <c r="U259" s="33"/>
      <c r="V259" s="33"/>
      <c r="W259" s="33"/>
      <c r="X259" s="33"/>
      <c r="Y259" s="33"/>
      <c r="Z259" s="33"/>
      <c r="AB259" s="243">
        <f>ROW()</f>
        <v>259</v>
      </c>
      <c r="AC259" s="118">
        <f t="shared" ca="1" si="22"/>
        <v>0</v>
      </c>
      <c r="AD259" s="118">
        <f t="shared" ca="1" si="23"/>
        <v>0</v>
      </c>
      <c r="AE259" s="119" t="str">
        <f t="shared" ca="1" si="53"/>
        <v>-</v>
      </c>
      <c r="AF259" s="118" t="str">
        <f t="shared" ca="1" si="54"/>
        <v>-</v>
      </c>
      <c r="AG259" s="119" t="str">
        <f t="shared" ca="1" si="55"/>
        <v>-</v>
      </c>
      <c r="AH259" s="118" t="str">
        <f t="shared" ca="1" si="56"/>
        <v>-</v>
      </c>
      <c r="AI259" s="118">
        <f t="shared" ca="1" si="57"/>
        <v>0</v>
      </c>
      <c r="AJ259" s="120">
        <f t="shared" ca="1" si="58"/>
        <v>0</v>
      </c>
      <c r="AK259" s="118">
        <f t="shared" ca="1" si="24"/>
        <v>0</v>
      </c>
      <c r="AL259" s="118">
        <f t="shared" ca="1" si="25"/>
        <v>0</v>
      </c>
    </row>
    <row r="260" spans="1:44" ht="30" customHeight="1" x14ac:dyDescent="0.25">
      <c r="A260" s="53">
        <f>'OSNOVNA PLAČA'!A254</f>
        <v>245</v>
      </c>
      <c r="B260" s="333" t="str">
        <f t="shared" ca="1" si="21"/>
        <v>A245</v>
      </c>
      <c r="C260" s="333"/>
      <c r="D260" s="54" t="str">
        <f>+IF(LEN('OSNOVNA PLAČA'!C254)&gt;0,'OSNOVNA PLAČA'!C254,"")</f>
        <v/>
      </c>
      <c r="E260" s="55" t="str">
        <f>+IF(LEN('OSNOVNA PLAČA'!D254)&gt;0,'OSNOVNA PLAČA'!D254,"")</f>
        <v/>
      </c>
      <c r="F260" s="164">
        <f ca="1">IF(LEN(B260)&gt;0,'OBRAČUNANA OSNOVNA PLAČA'!E254,"")</f>
        <v>0</v>
      </c>
      <c r="G260" s="57"/>
      <c r="H260" s="57"/>
      <c r="I260" s="57"/>
      <c r="J260" s="57"/>
      <c r="K260" s="57"/>
      <c r="L260" s="178">
        <f t="shared" si="50"/>
        <v>0</v>
      </c>
      <c r="M260" s="179">
        <f t="shared" ca="1" si="59"/>
        <v>0</v>
      </c>
      <c r="N260" s="179">
        <f t="shared" ca="1" si="60"/>
        <v>0</v>
      </c>
      <c r="O260" s="180">
        <f t="shared" ca="1" si="51"/>
        <v>0</v>
      </c>
      <c r="P260" s="181">
        <f t="shared" ca="1" si="61"/>
        <v>0</v>
      </c>
      <c r="Q260" s="182">
        <f t="shared" ca="1" si="52"/>
        <v>0</v>
      </c>
      <c r="R260" s="182">
        <f ca="1">IF(LEN(B260)&gt;0,2*'OSNOVNA PLAČA'!E254,"")</f>
        <v>0</v>
      </c>
      <c r="S260" s="183"/>
      <c r="T260" s="33"/>
      <c r="U260" s="33"/>
      <c r="V260" s="33"/>
      <c r="W260" s="33"/>
      <c r="X260" s="33"/>
      <c r="Y260" s="33"/>
      <c r="Z260" s="33"/>
      <c r="AB260" s="243">
        <f>ROW()</f>
        <v>260</v>
      </c>
      <c r="AC260" s="118">
        <f t="shared" ca="1" si="22"/>
        <v>0</v>
      </c>
      <c r="AD260" s="118">
        <f t="shared" ca="1" si="23"/>
        <v>0</v>
      </c>
      <c r="AE260" s="119" t="str">
        <f t="shared" ca="1" si="53"/>
        <v>-</v>
      </c>
      <c r="AF260" s="118" t="str">
        <f t="shared" ca="1" si="54"/>
        <v>-</v>
      </c>
      <c r="AG260" s="119" t="str">
        <f t="shared" ca="1" si="55"/>
        <v>-</v>
      </c>
      <c r="AH260" s="118" t="str">
        <f t="shared" ca="1" si="56"/>
        <v>-</v>
      </c>
      <c r="AI260" s="118">
        <f t="shared" ca="1" si="57"/>
        <v>0</v>
      </c>
      <c r="AJ260" s="120">
        <f t="shared" ca="1" si="58"/>
        <v>0</v>
      </c>
      <c r="AK260" s="118">
        <f t="shared" ca="1" si="24"/>
        <v>0</v>
      </c>
      <c r="AL260" s="118">
        <f t="shared" ca="1" si="25"/>
        <v>0</v>
      </c>
    </row>
    <row r="261" spans="1:44" ht="30" customHeight="1" x14ac:dyDescent="0.25">
      <c r="A261" s="53">
        <f>'OSNOVNA PLAČA'!A255</f>
        <v>246</v>
      </c>
      <c r="B261" s="333" t="str">
        <f t="shared" ca="1" si="21"/>
        <v>A246</v>
      </c>
      <c r="C261" s="333"/>
      <c r="D261" s="54" t="str">
        <f>+IF(LEN('OSNOVNA PLAČA'!C255)&gt;0,'OSNOVNA PLAČA'!C255,"")</f>
        <v/>
      </c>
      <c r="E261" s="55" t="str">
        <f>+IF(LEN('OSNOVNA PLAČA'!D255)&gt;0,'OSNOVNA PLAČA'!D255,"")</f>
        <v/>
      </c>
      <c r="F261" s="164">
        <f ca="1">IF(LEN(B261)&gt;0,'OBRAČUNANA OSNOVNA PLAČA'!E255,"")</f>
        <v>0</v>
      </c>
      <c r="G261" s="57"/>
      <c r="H261" s="57"/>
      <c r="I261" s="57"/>
      <c r="J261" s="57"/>
      <c r="K261" s="57"/>
      <c r="L261" s="178">
        <f t="shared" si="50"/>
        <v>0</v>
      </c>
      <c r="M261" s="179">
        <f t="shared" ca="1" si="59"/>
        <v>0</v>
      </c>
      <c r="N261" s="179">
        <f t="shared" ca="1" si="60"/>
        <v>0</v>
      </c>
      <c r="O261" s="180">
        <f t="shared" ca="1" si="51"/>
        <v>0</v>
      </c>
      <c r="P261" s="181">
        <f t="shared" ca="1" si="61"/>
        <v>0</v>
      </c>
      <c r="Q261" s="182">
        <f t="shared" ca="1" si="52"/>
        <v>0</v>
      </c>
      <c r="R261" s="182">
        <f ca="1">IF(LEN(B261)&gt;0,2*'OSNOVNA PLAČA'!E255,"")</f>
        <v>0</v>
      </c>
      <c r="S261" s="183"/>
      <c r="T261" s="33"/>
      <c r="U261" s="33"/>
      <c r="V261" s="33"/>
      <c r="W261" s="33"/>
      <c r="X261" s="33"/>
      <c r="Y261" s="33"/>
      <c r="Z261" s="33"/>
      <c r="AB261" s="243">
        <f>ROW()</f>
        <v>261</v>
      </c>
      <c r="AC261" s="118">
        <f t="shared" ca="1" si="22"/>
        <v>0</v>
      </c>
      <c r="AD261" s="118">
        <f t="shared" ca="1" si="23"/>
        <v>0</v>
      </c>
      <c r="AE261" s="119" t="str">
        <f t="shared" ca="1" si="53"/>
        <v>-</v>
      </c>
      <c r="AF261" s="118" t="str">
        <f t="shared" ca="1" si="54"/>
        <v>-</v>
      </c>
      <c r="AG261" s="119" t="str">
        <f t="shared" ca="1" si="55"/>
        <v>-</v>
      </c>
      <c r="AH261" s="118" t="str">
        <f t="shared" ca="1" si="56"/>
        <v>-</v>
      </c>
      <c r="AI261" s="118">
        <f t="shared" ca="1" si="57"/>
        <v>0</v>
      </c>
      <c r="AJ261" s="120">
        <f t="shared" ca="1" si="58"/>
        <v>0</v>
      </c>
      <c r="AK261" s="118">
        <f t="shared" ca="1" si="24"/>
        <v>0</v>
      </c>
      <c r="AL261" s="118">
        <f t="shared" ca="1" si="25"/>
        <v>0</v>
      </c>
    </row>
    <row r="262" spans="1:44" ht="30" customHeight="1" x14ac:dyDescent="0.25">
      <c r="A262" s="53">
        <f>'OSNOVNA PLAČA'!A256</f>
        <v>247</v>
      </c>
      <c r="B262" s="333" t="str">
        <f t="shared" ca="1" si="21"/>
        <v>A247</v>
      </c>
      <c r="C262" s="333"/>
      <c r="D262" s="54" t="str">
        <f>+IF(LEN('OSNOVNA PLAČA'!C256)&gt;0,'OSNOVNA PLAČA'!C256,"")</f>
        <v/>
      </c>
      <c r="E262" s="55" t="str">
        <f>+IF(LEN('OSNOVNA PLAČA'!D256)&gt;0,'OSNOVNA PLAČA'!D256,"")</f>
        <v/>
      </c>
      <c r="F262" s="164">
        <f ca="1">IF(LEN(B262)&gt;0,'OBRAČUNANA OSNOVNA PLAČA'!E256,"")</f>
        <v>0</v>
      </c>
      <c r="G262" s="57"/>
      <c r="H262" s="57"/>
      <c r="I262" s="57"/>
      <c r="J262" s="57"/>
      <c r="K262" s="57"/>
      <c r="L262" s="178">
        <f t="shared" si="50"/>
        <v>0</v>
      </c>
      <c r="M262" s="179">
        <f t="shared" ca="1" si="59"/>
        <v>0</v>
      </c>
      <c r="N262" s="179">
        <f t="shared" ca="1" si="60"/>
        <v>0</v>
      </c>
      <c r="O262" s="180">
        <f t="shared" ca="1" si="51"/>
        <v>0</v>
      </c>
      <c r="P262" s="181">
        <f t="shared" ca="1" si="61"/>
        <v>0</v>
      </c>
      <c r="Q262" s="182">
        <f t="shared" ca="1" si="52"/>
        <v>0</v>
      </c>
      <c r="R262" s="182">
        <f ca="1">IF(LEN(B262)&gt;0,2*'OSNOVNA PLAČA'!E256,"")</f>
        <v>0</v>
      </c>
      <c r="S262" s="183"/>
      <c r="T262" s="33"/>
      <c r="U262" s="33"/>
      <c r="V262" s="33"/>
      <c r="W262" s="33"/>
      <c r="X262" s="33"/>
      <c r="Y262" s="33"/>
      <c r="Z262" s="33"/>
      <c r="AB262" s="243">
        <f>ROW()</f>
        <v>262</v>
      </c>
      <c r="AC262" s="118">
        <f t="shared" ca="1" si="22"/>
        <v>0</v>
      </c>
      <c r="AD262" s="118">
        <f t="shared" ca="1" si="23"/>
        <v>0</v>
      </c>
      <c r="AE262" s="119" t="str">
        <f t="shared" ca="1" si="53"/>
        <v>-</v>
      </c>
      <c r="AF262" s="118" t="str">
        <f t="shared" ca="1" si="54"/>
        <v>-</v>
      </c>
      <c r="AG262" s="119" t="str">
        <f t="shared" ca="1" si="55"/>
        <v>-</v>
      </c>
      <c r="AH262" s="118" t="str">
        <f t="shared" ca="1" si="56"/>
        <v>-</v>
      </c>
      <c r="AI262" s="118">
        <f t="shared" ca="1" si="57"/>
        <v>0</v>
      </c>
      <c r="AJ262" s="120">
        <f t="shared" ca="1" si="58"/>
        <v>0</v>
      </c>
      <c r="AK262" s="118">
        <f t="shared" ca="1" si="24"/>
        <v>0</v>
      </c>
      <c r="AL262" s="118">
        <f t="shared" ca="1" si="25"/>
        <v>0</v>
      </c>
    </row>
    <row r="263" spans="1:44" ht="30" customHeight="1" x14ac:dyDescent="0.25">
      <c r="A263" s="53">
        <f>'OSNOVNA PLAČA'!A257</f>
        <v>248</v>
      </c>
      <c r="B263" s="333" t="str">
        <f t="shared" ref="B263:B265" ca="1" si="62">IF(LEN(INDIRECT( "'" &amp; $AD$2 &amp; "'!B" &amp; TEXT($AB263-6,0)))&gt;0,INDIRECT( "'" &amp; $AD$2 &amp; "'!B" &amp; TEXT($AB263-6,0)),"")</f>
        <v>A248</v>
      </c>
      <c r="C263" s="333"/>
      <c r="D263" s="54" t="str">
        <f>+IF(LEN('OSNOVNA PLAČA'!C257)&gt;0,'OSNOVNA PLAČA'!C257,"")</f>
        <v/>
      </c>
      <c r="E263" s="55" t="str">
        <f>+IF(LEN('OSNOVNA PLAČA'!D257)&gt;0,'OSNOVNA PLAČA'!D257,"")</f>
        <v/>
      </c>
      <c r="F263" s="164">
        <f ca="1">IF(LEN(B263)&gt;0,'OBRAČUNANA OSNOVNA PLAČA'!E257,"")</f>
        <v>0</v>
      </c>
      <c r="G263" s="57"/>
      <c r="H263" s="57"/>
      <c r="I263" s="57"/>
      <c r="J263" s="57"/>
      <c r="K263" s="57"/>
      <c r="L263" s="178">
        <f t="shared" si="50"/>
        <v>0</v>
      </c>
      <c r="M263" s="179">
        <f t="shared" ca="1" si="59"/>
        <v>0</v>
      </c>
      <c r="N263" s="179">
        <f t="shared" ca="1" si="60"/>
        <v>0</v>
      </c>
      <c r="O263" s="180">
        <f t="shared" ca="1" si="51"/>
        <v>0</v>
      </c>
      <c r="P263" s="181">
        <f t="shared" ca="1" si="61"/>
        <v>0</v>
      </c>
      <c r="Q263" s="182">
        <f t="shared" ca="1" si="52"/>
        <v>0</v>
      </c>
      <c r="R263" s="182">
        <f ca="1">IF(LEN(B263)&gt;0,2*'OSNOVNA PLAČA'!E257,"")</f>
        <v>0</v>
      </c>
      <c r="S263" s="183"/>
      <c r="T263" s="33"/>
      <c r="U263" s="33"/>
      <c r="V263" s="33"/>
      <c r="W263" s="33"/>
      <c r="X263" s="33"/>
      <c r="Y263" s="33"/>
      <c r="Z263" s="33"/>
      <c r="AB263" s="243">
        <f>ROW()</f>
        <v>263</v>
      </c>
      <c r="AC263" s="118">
        <f t="shared" ref="AC263:AC265" ca="1" si="63">IF($AO$3=1,0,INDIRECT( "'" &amp; $AO$2 &amp; "'!P" &amp; TEXT($AB263,0)))</f>
        <v>0</v>
      </c>
      <c r="AD263" s="118">
        <f t="shared" ref="AD263:AD265" ca="1" si="64">IF($AO$3=1,(INDIRECT( "'" &amp; $AD$2 &amp; "'!F" &amp; TEXT($AB263-6,0))*2/12+INDIRECT( "'" &amp; $AD$2 &amp; "'!G" &amp; TEXT($AB263-6,0))*10/12)*2,INDIRECT( "'" &amp; $AO$2 &amp; "'!Q" &amp; TEXT($AB263,0)))</f>
        <v>0</v>
      </c>
      <c r="AE263" s="119" t="str">
        <f t="shared" ca="1" si="53"/>
        <v>-</v>
      </c>
      <c r="AF263" s="118" t="str">
        <f t="shared" ca="1" si="54"/>
        <v>-</v>
      </c>
      <c r="AG263" s="119" t="str">
        <f t="shared" ca="1" si="55"/>
        <v>-</v>
      </c>
      <c r="AH263" s="118" t="str">
        <f t="shared" ca="1" si="56"/>
        <v>-</v>
      </c>
      <c r="AI263" s="118">
        <f t="shared" ca="1" si="57"/>
        <v>0</v>
      </c>
      <c r="AJ263" s="120">
        <f t="shared" ca="1" si="58"/>
        <v>0</v>
      </c>
      <c r="AK263" s="118">
        <f t="shared" ref="AK263:AK265" ca="1" si="65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263" s="118">
        <f t="shared" ref="AL263:AL265" ca="1" si="66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264" spans="1:44" ht="30" customHeight="1" x14ac:dyDescent="0.25">
      <c r="A264" s="53">
        <f>'OSNOVNA PLAČA'!A258</f>
        <v>249</v>
      </c>
      <c r="B264" s="333" t="str">
        <f t="shared" ca="1" si="62"/>
        <v>A249</v>
      </c>
      <c r="C264" s="333"/>
      <c r="D264" s="54" t="str">
        <f>+IF(LEN('OSNOVNA PLAČA'!C258)&gt;0,'OSNOVNA PLAČA'!C258,"")</f>
        <v/>
      </c>
      <c r="E264" s="55" t="str">
        <f>+IF(LEN('OSNOVNA PLAČA'!D258)&gt;0,'OSNOVNA PLAČA'!D258,"")</f>
        <v/>
      </c>
      <c r="F264" s="164">
        <f ca="1">IF(LEN(B264)&gt;0,'OBRAČUNANA OSNOVNA PLAČA'!E258,"")</f>
        <v>0</v>
      </c>
      <c r="G264" s="57"/>
      <c r="H264" s="57"/>
      <c r="I264" s="57"/>
      <c r="J264" s="57"/>
      <c r="K264" s="57"/>
      <c r="L264" s="178">
        <f t="shared" si="50"/>
        <v>0</v>
      </c>
      <c r="M264" s="179">
        <f t="shared" ca="1" si="59"/>
        <v>0</v>
      </c>
      <c r="N264" s="179">
        <f t="shared" ca="1" si="60"/>
        <v>0</v>
      </c>
      <c r="O264" s="180">
        <f t="shared" ca="1" si="51"/>
        <v>0</v>
      </c>
      <c r="P264" s="181">
        <f t="shared" ca="1" si="61"/>
        <v>0</v>
      </c>
      <c r="Q264" s="182">
        <f t="shared" ca="1" si="52"/>
        <v>0</v>
      </c>
      <c r="R264" s="182">
        <f ca="1">IF(LEN(B264)&gt;0,2*'OSNOVNA PLAČA'!E258,"")</f>
        <v>0</v>
      </c>
      <c r="S264" s="183"/>
      <c r="T264" s="33"/>
      <c r="U264" s="33"/>
      <c r="V264" s="33"/>
      <c r="W264" s="33"/>
      <c r="X264" s="33"/>
      <c r="Y264" s="33"/>
      <c r="Z264" s="33"/>
      <c r="AB264" s="243">
        <f>ROW()</f>
        <v>264</v>
      </c>
      <c r="AC264" s="118">
        <f t="shared" ca="1" si="63"/>
        <v>0</v>
      </c>
      <c r="AD264" s="118">
        <f t="shared" ca="1" si="64"/>
        <v>0</v>
      </c>
      <c r="AE264" s="119" t="str">
        <f t="shared" ca="1" si="53"/>
        <v>-</v>
      </c>
      <c r="AF264" s="118" t="str">
        <f t="shared" ca="1" si="54"/>
        <v>-</v>
      </c>
      <c r="AG264" s="119" t="str">
        <f t="shared" ca="1" si="55"/>
        <v>-</v>
      </c>
      <c r="AH264" s="118" t="str">
        <f t="shared" ca="1" si="56"/>
        <v>-</v>
      </c>
      <c r="AI264" s="118">
        <f t="shared" ca="1" si="57"/>
        <v>0</v>
      </c>
      <c r="AJ264" s="120">
        <f t="shared" ca="1" si="58"/>
        <v>0</v>
      </c>
      <c r="AK264" s="118">
        <f t="shared" ca="1" si="65"/>
        <v>0</v>
      </c>
      <c r="AL264" s="118">
        <f t="shared" ca="1" si="66"/>
        <v>0</v>
      </c>
    </row>
    <row r="265" spans="1:44" ht="30" customHeight="1" x14ac:dyDescent="0.25">
      <c r="A265" s="53">
        <f>'OSNOVNA PLAČA'!A259</f>
        <v>250</v>
      </c>
      <c r="B265" s="333" t="str">
        <f t="shared" ca="1" si="62"/>
        <v>A250</v>
      </c>
      <c r="C265" s="333"/>
      <c r="D265" s="54" t="str">
        <f>+IF(LEN('OSNOVNA PLAČA'!C259)&gt;0,'OSNOVNA PLAČA'!C259,"")</f>
        <v/>
      </c>
      <c r="E265" s="55" t="str">
        <f>+IF(LEN('OSNOVNA PLAČA'!D259)&gt;0,'OSNOVNA PLAČA'!D259,"")</f>
        <v/>
      </c>
      <c r="F265" s="164">
        <f ca="1">IF(LEN(B265)&gt;0,'OBRAČUNANA OSNOVNA PLAČA'!E259,"")</f>
        <v>0</v>
      </c>
      <c r="G265" s="57"/>
      <c r="H265" s="57"/>
      <c r="I265" s="57"/>
      <c r="J265" s="57"/>
      <c r="K265" s="57"/>
      <c r="L265" s="178">
        <f t="shared" si="50"/>
        <v>0</v>
      </c>
      <c r="M265" s="179">
        <f t="shared" ca="1" si="59"/>
        <v>0</v>
      </c>
      <c r="N265" s="179">
        <f t="shared" ca="1" si="60"/>
        <v>0</v>
      </c>
      <c r="O265" s="180">
        <f t="shared" ca="1" si="51"/>
        <v>0</v>
      </c>
      <c r="P265" s="181">
        <f t="shared" ca="1" si="61"/>
        <v>0</v>
      </c>
      <c r="Q265" s="182">
        <f t="shared" ca="1" si="52"/>
        <v>0</v>
      </c>
      <c r="R265" s="182">
        <f ca="1">IF(LEN(B265)&gt;0,2*'OSNOVNA PLAČA'!E259,"")</f>
        <v>0</v>
      </c>
      <c r="S265" s="183"/>
      <c r="T265" s="33"/>
      <c r="U265" s="33"/>
      <c r="V265" s="33"/>
      <c r="W265" s="33"/>
      <c r="X265" s="33"/>
      <c r="Y265" s="33"/>
      <c r="Z265" s="33"/>
      <c r="AB265" s="243">
        <f>ROW()</f>
        <v>265</v>
      </c>
      <c r="AC265" s="118">
        <f t="shared" ca="1" si="63"/>
        <v>0</v>
      </c>
      <c r="AD265" s="118">
        <f t="shared" ca="1" si="64"/>
        <v>0</v>
      </c>
      <c r="AE265" s="119" t="str">
        <f t="shared" ca="1" si="53"/>
        <v>-</v>
      </c>
      <c r="AF265" s="118" t="str">
        <f t="shared" ca="1" si="54"/>
        <v>-</v>
      </c>
      <c r="AG265" s="119" t="str">
        <f t="shared" ca="1" si="55"/>
        <v>-</v>
      </c>
      <c r="AH265" s="118" t="str">
        <f t="shared" ca="1" si="56"/>
        <v>-</v>
      </c>
      <c r="AI265" s="118">
        <f t="shared" ca="1" si="57"/>
        <v>0</v>
      </c>
      <c r="AJ265" s="120">
        <f t="shared" ca="1" si="58"/>
        <v>0</v>
      </c>
      <c r="AK265" s="118">
        <f t="shared" ca="1" si="65"/>
        <v>0</v>
      </c>
      <c r="AL265" s="118">
        <f t="shared" ca="1" si="66"/>
        <v>0</v>
      </c>
    </row>
    <row r="266" spans="1:44" ht="26.25" customHeight="1" thickBot="1" x14ac:dyDescent="0.3">
      <c r="A266" s="33"/>
      <c r="B266" s="165" t="s">
        <v>37</v>
      </c>
      <c r="C266" s="336" t="s">
        <v>46</v>
      </c>
      <c r="D266" s="337"/>
      <c r="E266" s="338"/>
      <c r="F266" s="166">
        <f>'OSNOVNA PLAČA'!F260</f>
        <v>10300</v>
      </c>
      <c r="G266" s="121"/>
      <c r="H266" s="121"/>
      <c r="L266" s="33"/>
      <c r="M266" s="42"/>
      <c r="N266" s="42"/>
      <c r="O266" s="184" t="s">
        <v>413</v>
      </c>
      <c r="P266" s="185">
        <f ca="1">SUM(N16:N265)</f>
        <v>6660</v>
      </c>
      <c r="Q266" s="186" t="s">
        <v>86</v>
      </c>
      <c r="R266" s="187">
        <f ca="1">SUM(Q16:Q265)</f>
        <v>206</v>
      </c>
      <c r="S266" s="188"/>
      <c r="T266" s="33"/>
      <c r="U266" s="33"/>
      <c r="V266" s="33"/>
      <c r="W266" s="33"/>
      <c r="X266" s="33"/>
      <c r="Y266" s="33"/>
      <c r="Z266" s="33"/>
      <c r="AB266" s="122">
        <f>ROW()</f>
        <v>266</v>
      </c>
      <c r="AC266" s="123">
        <f ca="1">SUM(AC16:AC265)</f>
        <v>202</v>
      </c>
      <c r="AD266" s="123">
        <f ca="1">SUM(AD16:AD265)</f>
        <v>202</v>
      </c>
      <c r="AE266" s="124" t="str">
        <f>+O266</f>
        <v>Izračunana masa (KF)</v>
      </c>
      <c r="AF266" s="124">
        <f ca="1">SUM(AF16:AF265)</f>
        <v>0</v>
      </c>
      <c r="AG266" s="125"/>
      <c r="AH266" s="245" t="str">
        <f>+Q266</f>
        <v>Izplačana masa</v>
      </c>
      <c r="AI266" s="123">
        <f ca="1">SUM(AI16:AI265)</f>
        <v>0</v>
      </c>
      <c r="AL266" s="118">
        <f ca="1">SUM(AL16:AL265)</f>
        <v>9700</v>
      </c>
      <c r="AM266" s="350" t="str">
        <f>+C266</f>
        <v>SREDSTVA ZA
OSNOVNE PLAČE</v>
      </c>
      <c r="AN266" s="351"/>
      <c r="AO266" s="351"/>
      <c r="AP266" s="351"/>
      <c r="AQ266" s="351"/>
      <c r="AR266" s="352"/>
    </row>
    <row r="267" spans="1:44" ht="26.25" customHeight="1" thickBot="1" x14ac:dyDescent="0.3">
      <c r="A267" s="33"/>
      <c r="B267" s="167" t="s">
        <v>47</v>
      </c>
      <c r="C267" s="334" t="s">
        <v>48</v>
      </c>
      <c r="D267" s="335"/>
      <c r="E267" s="168">
        <v>0.02</v>
      </c>
      <c r="F267" s="169">
        <f>0.02*F266</f>
        <v>206</v>
      </c>
      <c r="G267" s="87"/>
      <c r="H267" s="87"/>
      <c r="I267" s="87"/>
      <c r="J267" s="87"/>
      <c r="K267" s="127"/>
      <c r="L267" s="33"/>
      <c r="M267" s="42"/>
      <c r="N267" s="42"/>
      <c r="O267" s="189" t="s">
        <v>83</v>
      </c>
      <c r="P267" s="190">
        <f ca="1">IF(SUM(N16:N265)=0,0,F267/SUM(N16:N265))</f>
        <v>3.0930930930930932E-2</v>
      </c>
      <c r="Q267" s="191" t="s">
        <v>87</v>
      </c>
      <c r="R267" s="192">
        <f ca="1">F267-R266</f>
        <v>0</v>
      </c>
      <c r="S267" s="71"/>
      <c r="T267" s="33"/>
      <c r="U267" s="33"/>
      <c r="V267" s="33"/>
      <c r="W267" s="33"/>
      <c r="X267" s="33"/>
      <c r="Y267" s="33"/>
      <c r="Z267" s="33"/>
      <c r="AB267" s="122">
        <f>ROW()</f>
        <v>267</v>
      </c>
      <c r="AC267" s="128" t="str">
        <f>+Q267</f>
        <v>Ostanek</v>
      </c>
      <c r="AD267" s="129" t="str">
        <f ca="1">IF($AO$3=1,0,INDIRECT( "'" &amp; $AO$2 &amp; "'!Q" &amp; TEXT($AB267,0)))</f>
        <v>Ostanek</v>
      </c>
      <c r="AE267" s="124" t="str">
        <f>+O267</f>
        <v>Kor. faktor (KF)</v>
      </c>
      <c r="AF267" s="130">
        <f ca="1">IF(AF266=0,0,(AD267+AL267)/AF266)</f>
        <v>0</v>
      </c>
      <c r="AG267" s="125"/>
      <c r="AH267" s="131" t="str">
        <f>+AC267</f>
        <v>Ostanek</v>
      </c>
      <c r="AI267" s="129" t="e">
        <f ca="1">+F267-AI266+AD267</f>
        <v>#VALUE!</v>
      </c>
      <c r="AL267" s="118">
        <f ca="1">+AM267*AL266</f>
        <v>194</v>
      </c>
      <c r="AM267" s="132">
        <f>+E267</f>
        <v>0.02</v>
      </c>
      <c r="AN267" s="350" t="str">
        <f>+C267</f>
        <v>SKUPEN OBSEG SREDSTEV
DELOVNE USPEŠNOSTI</v>
      </c>
      <c r="AO267" s="351"/>
      <c r="AP267" s="351"/>
      <c r="AQ267" s="351"/>
      <c r="AR267" s="352"/>
    </row>
    <row r="268" spans="1:44" x14ac:dyDescent="0.25">
      <c r="A268" s="33"/>
      <c r="B268" s="33"/>
      <c r="C268" s="33"/>
      <c r="D268" s="33"/>
      <c r="E268" s="33"/>
      <c r="F268" s="42"/>
      <c r="G268" s="87"/>
      <c r="H268" s="87"/>
      <c r="I268" s="87"/>
      <c r="J268" s="87"/>
      <c r="K268" s="87"/>
      <c r="L268" s="193"/>
      <c r="M268" s="42"/>
      <c r="N268" s="42"/>
      <c r="O268" s="42"/>
      <c r="P268" s="42"/>
      <c r="Q268" s="160"/>
      <c r="R268" s="160"/>
      <c r="S268" s="42"/>
      <c r="T268" s="193"/>
      <c r="U268" s="33"/>
      <c r="V268" s="33"/>
      <c r="W268" s="33"/>
      <c r="X268" s="33"/>
      <c r="Y268" s="33"/>
      <c r="Z268" s="33"/>
    </row>
    <row r="269" spans="1:44" ht="13.8" thickBot="1" x14ac:dyDescent="0.3">
      <c r="L269" s="33"/>
      <c r="M269" s="42"/>
      <c r="N269" s="42"/>
      <c r="O269" s="42"/>
      <c r="P269" s="42"/>
      <c r="Q269" s="42"/>
      <c r="R269" s="42"/>
      <c r="S269" s="42"/>
      <c r="T269" s="33"/>
      <c r="U269" s="33"/>
      <c r="V269" s="33"/>
      <c r="W269" s="33"/>
      <c r="X269" s="33"/>
      <c r="Y269" s="33"/>
      <c r="Z269" s="33"/>
    </row>
    <row r="270" spans="1:44" ht="12.75" customHeight="1" x14ac:dyDescent="0.25">
      <c r="B270" s="327" t="s">
        <v>30</v>
      </c>
      <c r="C270" s="328"/>
      <c r="D270" s="329"/>
      <c r="E270" s="134"/>
      <c r="F270" s="353" t="s">
        <v>29</v>
      </c>
      <c r="G270" s="354"/>
      <c r="H270" s="354"/>
      <c r="I270" s="354"/>
      <c r="J270" s="354"/>
      <c r="K270" s="355"/>
      <c r="L270" s="194"/>
      <c r="M270" s="195" t="s">
        <v>21</v>
      </c>
      <c r="N270" s="198"/>
      <c r="O270" s="196"/>
      <c r="P270" s="356" t="s">
        <v>88</v>
      </c>
      <c r="Q270" s="357"/>
      <c r="R270" s="358"/>
      <c r="S270" s="42"/>
      <c r="T270" s="33"/>
      <c r="U270" s="33"/>
      <c r="V270" s="33"/>
      <c r="W270" s="33"/>
      <c r="X270" s="33"/>
      <c r="Y270" s="33"/>
      <c r="Z270" s="33"/>
    </row>
    <row r="271" spans="1:44" x14ac:dyDescent="0.25">
      <c r="B271" s="330"/>
      <c r="C271" s="331"/>
      <c r="D271" s="332"/>
      <c r="E271" s="134"/>
      <c r="F271" s="138" t="s">
        <v>25</v>
      </c>
      <c r="G271" s="139"/>
      <c r="H271" s="139"/>
      <c r="I271" s="139"/>
      <c r="J271" s="139"/>
      <c r="K271" s="140"/>
      <c r="L271" s="194"/>
      <c r="M271" s="197">
        <v>0</v>
      </c>
      <c r="N271" s="198"/>
      <c r="O271" s="196"/>
      <c r="P271" s="359"/>
      <c r="Q271" s="360"/>
      <c r="R271" s="361"/>
      <c r="S271" s="42"/>
      <c r="T271" s="33"/>
      <c r="U271" s="33"/>
      <c r="V271" s="33"/>
      <c r="W271" s="33"/>
      <c r="X271" s="33"/>
      <c r="Y271" s="33"/>
      <c r="Z271" s="33"/>
    </row>
    <row r="272" spans="1:44" ht="13.8" thickBot="1" x14ac:dyDescent="0.3">
      <c r="B272" s="143" t="s">
        <v>50</v>
      </c>
      <c r="C272" s="144" t="s">
        <v>31</v>
      </c>
      <c r="D272" s="145">
        <v>2</v>
      </c>
      <c r="E272" s="134"/>
      <c r="F272" s="138" t="s">
        <v>24</v>
      </c>
      <c r="G272" s="139"/>
      <c r="H272" s="139"/>
      <c r="I272" s="139"/>
      <c r="J272" s="139"/>
      <c r="K272" s="140"/>
      <c r="L272" s="194"/>
      <c r="M272" s="199">
        <v>1</v>
      </c>
      <c r="N272" s="198"/>
      <c r="O272" s="196"/>
      <c r="P272" s="200" t="s">
        <v>85</v>
      </c>
      <c r="Q272" s="201" t="s">
        <v>93</v>
      </c>
      <c r="R272" s="202">
        <v>5</v>
      </c>
      <c r="S272" s="42"/>
      <c r="T272" s="33"/>
      <c r="U272" s="33"/>
      <c r="V272" s="33"/>
      <c r="W272" s="33"/>
      <c r="X272" s="33"/>
      <c r="Y272" s="33"/>
      <c r="Z272" s="33"/>
    </row>
    <row r="273" spans="2:18" x14ac:dyDescent="0.25">
      <c r="B273" s="150"/>
      <c r="C273" s="31"/>
      <c r="D273" s="45"/>
      <c r="E273" s="134"/>
      <c r="F273" s="138" t="s">
        <v>26</v>
      </c>
      <c r="G273" s="139"/>
      <c r="H273" s="139"/>
      <c r="I273" s="139"/>
      <c r="J273" s="139"/>
      <c r="K273" s="140"/>
      <c r="L273" s="134"/>
      <c r="M273" s="9"/>
      <c r="N273" s="9"/>
      <c r="O273" s="151"/>
      <c r="P273" s="137"/>
      <c r="Q273" s="137"/>
      <c r="R273" s="137"/>
    </row>
    <row r="274" spans="2:18" x14ac:dyDescent="0.25">
      <c r="B274" s="134"/>
      <c r="C274" s="134"/>
      <c r="D274" s="134"/>
      <c r="E274" s="134"/>
      <c r="F274" s="138" t="s">
        <v>27</v>
      </c>
      <c r="G274" s="139"/>
      <c r="H274" s="139"/>
      <c r="I274" s="139"/>
      <c r="J274" s="139"/>
      <c r="K274" s="140"/>
      <c r="L274" s="134"/>
      <c r="M274" s="137"/>
      <c r="N274" s="137"/>
      <c r="O274" s="137"/>
      <c r="P274" s="137"/>
      <c r="Q274" s="137"/>
      <c r="R274" s="137"/>
    </row>
    <row r="275" spans="2:18" ht="13.8" thickBot="1" x14ac:dyDescent="0.3">
      <c r="B275" s="134"/>
      <c r="C275" s="134"/>
      <c r="D275" s="134"/>
      <c r="E275" s="134"/>
      <c r="F275" s="152" t="s">
        <v>28</v>
      </c>
      <c r="G275" s="153"/>
      <c r="H275" s="153"/>
      <c r="I275" s="153"/>
      <c r="J275" s="153"/>
      <c r="K275" s="154"/>
      <c r="L275" s="134"/>
      <c r="M275" s="137"/>
      <c r="N275" s="137"/>
      <c r="O275" s="137"/>
      <c r="P275" s="137"/>
      <c r="Q275" s="155"/>
      <c r="R275" s="137"/>
    </row>
    <row r="276" spans="2:18" x14ac:dyDescent="0.25">
      <c r="K276" s="9"/>
    </row>
  </sheetData>
  <sheetProtection algorithmName="SHA-512" hashValue="PPxU9hCpZri8Za0iQmwwTah1jEYScB3tIOVkPeOT6BL+4DhgSjIdEVyjgqICwdxhRgPwD9w2gd00AFHYaJhj9Q==" saltValue="BZFrs0P9gKX5h3Vc7o4EUw==" spinCount="100000" sheet="1" objects="1" scenarios="1"/>
  <mergeCells count="301">
    <mergeCell ref="B56:C56"/>
    <mergeCell ref="B55:C55"/>
    <mergeCell ref="B54:C54"/>
    <mergeCell ref="B53:C53"/>
    <mergeCell ref="B52:C52"/>
    <mergeCell ref="B47:C47"/>
    <mergeCell ref="B46:C46"/>
    <mergeCell ref="B51:C51"/>
    <mergeCell ref="B50:C50"/>
    <mergeCell ref="B49:C49"/>
    <mergeCell ref="B48:C48"/>
    <mergeCell ref="B73:C73"/>
    <mergeCell ref="B72:C72"/>
    <mergeCell ref="B71:C71"/>
    <mergeCell ref="B70:C70"/>
    <mergeCell ref="B69:C69"/>
    <mergeCell ref="B68:C68"/>
    <mergeCell ref="B67:C67"/>
    <mergeCell ref="B66:C66"/>
    <mergeCell ref="B65:C65"/>
    <mergeCell ref="B64:C64"/>
    <mergeCell ref="B63:C63"/>
    <mergeCell ref="B62:C62"/>
    <mergeCell ref="B61:C61"/>
    <mergeCell ref="B60:C60"/>
    <mergeCell ref="B59:C59"/>
    <mergeCell ref="B58:C58"/>
    <mergeCell ref="B57:C57"/>
    <mergeCell ref="B90:C90"/>
    <mergeCell ref="B89:C89"/>
    <mergeCell ref="B88:C88"/>
    <mergeCell ref="B87:C87"/>
    <mergeCell ref="B86:C86"/>
    <mergeCell ref="B85:C85"/>
    <mergeCell ref="B84:C84"/>
    <mergeCell ref="B83:C83"/>
    <mergeCell ref="B82:C82"/>
    <mergeCell ref="B81:C81"/>
    <mergeCell ref="B80:C80"/>
    <mergeCell ref="B79:C79"/>
    <mergeCell ref="B78:C78"/>
    <mergeCell ref="B77:C77"/>
    <mergeCell ref="B76:C76"/>
    <mergeCell ref="B75:C75"/>
    <mergeCell ref="B74:C74"/>
    <mergeCell ref="B107:C107"/>
    <mergeCell ref="B106:C106"/>
    <mergeCell ref="B105:C105"/>
    <mergeCell ref="B104:C104"/>
    <mergeCell ref="B103:C103"/>
    <mergeCell ref="B102:C102"/>
    <mergeCell ref="B101:C101"/>
    <mergeCell ref="B100:C100"/>
    <mergeCell ref="B99:C99"/>
    <mergeCell ref="B98:C98"/>
    <mergeCell ref="B97:C97"/>
    <mergeCell ref="B96:C96"/>
    <mergeCell ref="B95:C95"/>
    <mergeCell ref="B94:C94"/>
    <mergeCell ref="B93:C93"/>
    <mergeCell ref="B92:C92"/>
    <mergeCell ref="B91:C91"/>
    <mergeCell ref="B124:C124"/>
    <mergeCell ref="B123:C123"/>
    <mergeCell ref="B122:C122"/>
    <mergeCell ref="B121:C121"/>
    <mergeCell ref="B120:C120"/>
    <mergeCell ref="B119:C119"/>
    <mergeCell ref="B118:C118"/>
    <mergeCell ref="B117:C117"/>
    <mergeCell ref="B116:C116"/>
    <mergeCell ref="B115:C115"/>
    <mergeCell ref="B114:C114"/>
    <mergeCell ref="B113:C113"/>
    <mergeCell ref="B112:C112"/>
    <mergeCell ref="B111:C111"/>
    <mergeCell ref="B110:C110"/>
    <mergeCell ref="B109:C109"/>
    <mergeCell ref="B108:C108"/>
    <mergeCell ref="B141:C141"/>
    <mergeCell ref="B140:C140"/>
    <mergeCell ref="B139:C139"/>
    <mergeCell ref="B138:C138"/>
    <mergeCell ref="B137:C137"/>
    <mergeCell ref="B136:C136"/>
    <mergeCell ref="B135:C135"/>
    <mergeCell ref="B134:C134"/>
    <mergeCell ref="B133:C133"/>
    <mergeCell ref="B132:C132"/>
    <mergeCell ref="B131:C131"/>
    <mergeCell ref="B130:C130"/>
    <mergeCell ref="B129:C129"/>
    <mergeCell ref="B128:C128"/>
    <mergeCell ref="B127:C127"/>
    <mergeCell ref="B126:C126"/>
    <mergeCell ref="B125:C125"/>
    <mergeCell ref="B158:C158"/>
    <mergeCell ref="B157:C157"/>
    <mergeCell ref="B156:C156"/>
    <mergeCell ref="B155:C155"/>
    <mergeCell ref="B154:C154"/>
    <mergeCell ref="B153:C153"/>
    <mergeCell ref="B152:C152"/>
    <mergeCell ref="B151:C151"/>
    <mergeCell ref="B150:C150"/>
    <mergeCell ref="B149:C149"/>
    <mergeCell ref="B148:C148"/>
    <mergeCell ref="B147:C147"/>
    <mergeCell ref="B146:C146"/>
    <mergeCell ref="B145:C145"/>
    <mergeCell ref="B144:C144"/>
    <mergeCell ref="B143:C143"/>
    <mergeCell ref="B142:C142"/>
    <mergeCell ref="B175:C175"/>
    <mergeCell ref="B174:C174"/>
    <mergeCell ref="B173:C173"/>
    <mergeCell ref="B172:C172"/>
    <mergeCell ref="B171:C171"/>
    <mergeCell ref="B170:C170"/>
    <mergeCell ref="B169:C169"/>
    <mergeCell ref="B168:C168"/>
    <mergeCell ref="B167:C167"/>
    <mergeCell ref="B166:C166"/>
    <mergeCell ref="B165:C165"/>
    <mergeCell ref="B164:C164"/>
    <mergeCell ref="B163:C163"/>
    <mergeCell ref="B162:C162"/>
    <mergeCell ref="B161:C161"/>
    <mergeCell ref="B160:C160"/>
    <mergeCell ref="B159:C159"/>
    <mergeCell ref="B192:C192"/>
    <mergeCell ref="B191:C191"/>
    <mergeCell ref="B190:C190"/>
    <mergeCell ref="B189:C189"/>
    <mergeCell ref="B188:C188"/>
    <mergeCell ref="B187:C187"/>
    <mergeCell ref="B186:C186"/>
    <mergeCell ref="B185:C185"/>
    <mergeCell ref="B184:C184"/>
    <mergeCell ref="B183:C183"/>
    <mergeCell ref="B182:C182"/>
    <mergeCell ref="B181:C181"/>
    <mergeCell ref="B180:C180"/>
    <mergeCell ref="B179:C179"/>
    <mergeCell ref="B178:C178"/>
    <mergeCell ref="B177:C177"/>
    <mergeCell ref="B176:C176"/>
    <mergeCell ref="B209:C209"/>
    <mergeCell ref="B208:C208"/>
    <mergeCell ref="B207:C207"/>
    <mergeCell ref="B206:C206"/>
    <mergeCell ref="B205:C205"/>
    <mergeCell ref="B204:C204"/>
    <mergeCell ref="B203:C203"/>
    <mergeCell ref="B202:C202"/>
    <mergeCell ref="B201:C201"/>
    <mergeCell ref="B200:C200"/>
    <mergeCell ref="B199:C199"/>
    <mergeCell ref="B198:C198"/>
    <mergeCell ref="B197:C197"/>
    <mergeCell ref="B196:C196"/>
    <mergeCell ref="B195:C195"/>
    <mergeCell ref="B194:C194"/>
    <mergeCell ref="B193:C193"/>
    <mergeCell ref="B213:C213"/>
    <mergeCell ref="B212:C212"/>
    <mergeCell ref="B211:C211"/>
    <mergeCell ref="B210:C210"/>
    <mergeCell ref="B243:C243"/>
    <mergeCell ref="B242:C242"/>
    <mergeCell ref="B241:C241"/>
    <mergeCell ref="B240:C240"/>
    <mergeCell ref="B239:C239"/>
    <mergeCell ref="B238:C238"/>
    <mergeCell ref="B237:C237"/>
    <mergeCell ref="B236:C236"/>
    <mergeCell ref="B235:C235"/>
    <mergeCell ref="B234:C234"/>
    <mergeCell ref="B233:C233"/>
    <mergeCell ref="B232:C232"/>
    <mergeCell ref="B231:C231"/>
    <mergeCell ref="B230:C230"/>
    <mergeCell ref="B229:C229"/>
    <mergeCell ref="B228:C228"/>
    <mergeCell ref="B226:C226"/>
    <mergeCell ref="B225:C225"/>
    <mergeCell ref="B224:C224"/>
    <mergeCell ref="B223:C223"/>
    <mergeCell ref="B248:C248"/>
    <mergeCell ref="B247:C247"/>
    <mergeCell ref="B246:C246"/>
    <mergeCell ref="B245:C245"/>
    <mergeCell ref="B244:C244"/>
    <mergeCell ref="B217:C217"/>
    <mergeCell ref="B216:C216"/>
    <mergeCell ref="B215:C215"/>
    <mergeCell ref="B214:C214"/>
    <mergeCell ref="B222:C222"/>
    <mergeCell ref="B221:C221"/>
    <mergeCell ref="B220:C220"/>
    <mergeCell ref="B219:C219"/>
    <mergeCell ref="B218:C218"/>
    <mergeCell ref="B265:C265"/>
    <mergeCell ref="B264:C264"/>
    <mergeCell ref="B263:C263"/>
    <mergeCell ref="B262:C262"/>
    <mergeCell ref="B261:C261"/>
    <mergeCell ref="B39:C39"/>
    <mergeCell ref="B40:C40"/>
    <mergeCell ref="B41:C41"/>
    <mergeCell ref="B42:C42"/>
    <mergeCell ref="B43:C43"/>
    <mergeCell ref="B44:C44"/>
    <mergeCell ref="B227:C227"/>
    <mergeCell ref="B260:C260"/>
    <mergeCell ref="B259:C259"/>
    <mergeCell ref="B258:C258"/>
    <mergeCell ref="B257:C257"/>
    <mergeCell ref="B256:C256"/>
    <mergeCell ref="B255:C255"/>
    <mergeCell ref="B254:C254"/>
    <mergeCell ref="B253:C253"/>
    <mergeCell ref="B252:C252"/>
    <mergeCell ref="B251:C251"/>
    <mergeCell ref="B250:C250"/>
    <mergeCell ref="B249:C249"/>
    <mergeCell ref="AN267:AR267"/>
    <mergeCell ref="AM266:AR266"/>
    <mergeCell ref="E8:R8"/>
    <mergeCell ref="F270:K270"/>
    <mergeCell ref="P270:R271"/>
    <mergeCell ref="AC12:AC14"/>
    <mergeCell ref="AD12:AD14"/>
    <mergeCell ref="AE12:AF14"/>
    <mergeCell ref="AG12:AH14"/>
    <mergeCell ref="AI12:AI14"/>
    <mergeCell ref="AC11:AD11"/>
    <mergeCell ref="Q13:Q14"/>
    <mergeCell ref="R13:R14"/>
    <mergeCell ref="M10:R10"/>
    <mergeCell ref="AL12:AL14"/>
    <mergeCell ref="B28:C28"/>
    <mergeCell ref="B29:C29"/>
    <mergeCell ref="B30:C30"/>
    <mergeCell ref="B45:C45"/>
    <mergeCell ref="B31:C31"/>
    <mergeCell ref="B32:C32"/>
    <mergeCell ref="B33:C33"/>
    <mergeCell ref="B34:C34"/>
    <mergeCell ref="B35:C35"/>
    <mergeCell ref="B36:C36"/>
    <mergeCell ref="B37:C37"/>
    <mergeCell ref="B38:C38"/>
    <mergeCell ref="B270:D271"/>
    <mergeCell ref="B17:C17"/>
    <mergeCell ref="B18:C18"/>
    <mergeCell ref="C267:D267"/>
    <mergeCell ref="C266:E266"/>
    <mergeCell ref="AJ12:AJ14"/>
    <mergeCell ref="AK12:AK14"/>
    <mergeCell ref="O13:O14"/>
    <mergeCell ref="P13:P14"/>
    <mergeCell ref="L13:L14"/>
    <mergeCell ref="B24:C24"/>
    <mergeCell ref="B25:C25"/>
    <mergeCell ref="B26:C26"/>
    <mergeCell ref="B27:C27"/>
    <mergeCell ref="B23:C23"/>
    <mergeCell ref="B19:C19"/>
    <mergeCell ref="B20:C20"/>
    <mergeCell ref="B21:C21"/>
    <mergeCell ref="B22:C22"/>
    <mergeCell ref="B15:C15"/>
    <mergeCell ref="B16:C16"/>
    <mergeCell ref="M13:M14"/>
    <mergeCell ref="M12:P12"/>
    <mergeCell ref="D13:D14"/>
    <mergeCell ref="A13:A14"/>
    <mergeCell ref="N13:N14"/>
    <mergeCell ref="AH1:AL2"/>
    <mergeCell ref="AB1:AF1"/>
    <mergeCell ref="AJ6:AL6"/>
    <mergeCell ref="AJ5:AL5"/>
    <mergeCell ref="AD3:AF3"/>
    <mergeCell ref="AB2:AC2"/>
    <mergeCell ref="AD2:AF2"/>
    <mergeCell ref="B3:D3"/>
    <mergeCell ref="B4:D4"/>
    <mergeCell ref="B7:D7"/>
    <mergeCell ref="E7:F7"/>
    <mergeCell ref="E3:F3"/>
    <mergeCell ref="E5:F5"/>
    <mergeCell ref="E4:R4"/>
    <mergeCell ref="B8:D8"/>
    <mergeCell ref="E13:E14"/>
    <mergeCell ref="F13:F14"/>
    <mergeCell ref="B10:L10"/>
    <mergeCell ref="B12:F12"/>
    <mergeCell ref="G12:L12"/>
    <mergeCell ref="G13:K13"/>
    <mergeCell ref="B13:C14"/>
  </mergeCells>
  <phoneticPr fontId="2" type="noConversion"/>
  <dataValidations count="1">
    <dataValidation type="list" allowBlank="1" showInputMessage="1" showErrorMessage="1" sqref="G16:K265" xr:uid="{00000000-0002-0000-0200-000000000000}">
      <formula1>$M$271:$M$272</formula1>
    </dataValidation>
  </dataValidations>
  <printOptions horizontalCentered="1"/>
  <pageMargins left="0.75" right="0.75" top="0.19685039370078741" bottom="0.39370078740157483" header="0" footer="0"/>
  <pageSetup paperSize="9" scale="90" orientation="landscape" r:id="rId1"/>
  <headerFooter alignWithMargins="0">
    <oddFooter>&amp;C&amp;D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3"/>
  <dimension ref="A1:BA276"/>
  <sheetViews>
    <sheetView showGridLines="0" showRowColHeaders="0" zoomScaleNormal="100" workbookViewId="0">
      <selection activeCell="F268" sqref="F268"/>
    </sheetView>
  </sheetViews>
  <sheetFormatPr defaultColWidth="9.109375" defaultRowHeight="13.2" x14ac:dyDescent="0.25"/>
  <cols>
    <col min="1" max="1" width="12.109375" style="6" customWidth="1"/>
    <col min="2" max="2" width="6.5546875" style="6" customWidth="1"/>
    <col min="3" max="3" width="38.88671875" style="6" customWidth="1"/>
    <col min="4" max="5" width="7" style="6" customWidth="1"/>
    <col min="6" max="6" width="13.33203125" style="8" customWidth="1"/>
    <col min="7" max="11" width="5.44140625" style="6" customWidth="1"/>
    <col min="12" max="12" width="13.44140625" style="6" customWidth="1"/>
    <col min="13" max="17" width="13.44140625" style="8" customWidth="1"/>
    <col min="18" max="18" width="13.33203125" style="8" customWidth="1"/>
    <col min="19" max="19" width="1.6640625" style="8" hidden="1" customWidth="1"/>
    <col min="20" max="22" width="9.44140625" style="6" customWidth="1"/>
    <col min="23" max="23" width="10.88671875" style="6" customWidth="1"/>
    <col min="24" max="27" width="9.109375" style="6"/>
    <col min="28" max="28" width="9.33203125" style="90" hidden="1" customWidth="1"/>
    <col min="29" max="29" width="21.5546875" style="6" hidden="1" customWidth="1"/>
    <col min="30" max="30" width="12.88671875" style="6" hidden="1" customWidth="1"/>
    <col min="31" max="32" width="12.6640625" style="6" hidden="1" customWidth="1"/>
    <col min="33" max="33" width="13.44140625" style="84" hidden="1" customWidth="1"/>
    <col min="34" max="34" width="13.44140625" style="6" hidden="1" customWidth="1"/>
    <col min="35" max="38" width="13.6640625" style="6" hidden="1" customWidth="1"/>
    <col min="39" max="39" width="9.109375" style="6" hidden="1" customWidth="1"/>
    <col min="40" max="40" width="19.6640625" style="6" hidden="1" customWidth="1"/>
    <col min="41" max="41" width="25.33203125" style="6" hidden="1" customWidth="1"/>
    <col min="42" max="42" width="9.109375" style="6" hidden="1" customWidth="1"/>
    <col min="43" max="43" width="18.88671875" style="6" hidden="1" customWidth="1"/>
    <col min="44" max="44" width="9.88671875" style="6" hidden="1" customWidth="1"/>
    <col min="45" max="45" width="17.5546875" style="6" hidden="1" customWidth="1"/>
    <col min="46" max="46" width="11.6640625" style="6" hidden="1" customWidth="1"/>
    <col min="47" max="47" width="16" style="6" hidden="1" customWidth="1"/>
    <col min="48" max="53" width="9.109375" style="6" hidden="1" customWidth="1"/>
    <col min="54" max="16384" width="9.109375" style="6"/>
  </cols>
  <sheetData>
    <row r="1" spans="1:53" ht="15.6" x14ac:dyDescent="0.25">
      <c r="A1" s="33"/>
      <c r="B1" s="7" t="s">
        <v>401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6"/>
      <c r="S1" s="157"/>
      <c r="T1" s="157"/>
      <c r="U1" s="158"/>
      <c r="V1" s="33"/>
      <c r="W1" s="33"/>
      <c r="AB1" s="285" t="s">
        <v>113</v>
      </c>
      <c r="AC1" s="286"/>
      <c r="AD1" s="286"/>
      <c r="AE1" s="286"/>
      <c r="AF1" s="287"/>
      <c r="AG1" s="74"/>
      <c r="AH1" s="279" t="s">
        <v>112</v>
      </c>
      <c r="AI1" s="280"/>
      <c r="AJ1" s="280"/>
      <c r="AK1" s="280"/>
      <c r="AL1" s="281"/>
      <c r="AN1" s="75" t="s">
        <v>33</v>
      </c>
      <c r="AO1" s="76" t="str">
        <f ca="1">RIGHT(CELL("filename",A1),LEN(CELL("filename",A1))-FIND("]",CELL("filename",A1)))</f>
        <v>2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6" x14ac:dyDescent="0.25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6"/>
      <c r="S2" s="157"/>
      <c r="T2" s="159"/>
      <c r="U2" s="158"/>
      <c r="V2" s="33"/>
      <c r="W2" s="33"/>
      <c r="AB2" s="295" t="s">
        <v>49</v>
      </c>
      <c r="AC2" s="296"/>
      <c r="AD2" s="292" t="s">
        <v>49</v>
      </c>
      <c r="AE2" s="293"/>
      <c r="AF2" s="294"/>
      <c r="AG2" s="74"/>
      <c r="AH2" s="282"/>
      <c r="AI2" s="283"/>
      <c r="AJ2" s="283"/>
      <c r="AK2" s="283"/>
      <c r="AL2" s="284"/>
      <c r="AN2" s="242" t="s">
        <v>108</v>
      </c>
      <c r="AO2" s="77" t="str">
        <f ca="1">VLOOKUP(AO1,AP2:AQ19,2,FALSE)</f>
        <v>1</v>
      </c>
      <c r="AP2" s="79" t="s">
        <v>105</v>
      </c>
      <c r="AQ2" s="79"/>
      <c r="AR2" s="80">
        <f t="shared" ref="AR2:AR13" ca="1" si="0">MAX($AS$2:$AS$13)</f>
        <v>12</v>
      </c>
      <c r="AS2" s="81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5">
      <c r="A3" s="33"/>
      <c r="B3" s="297" t="str">
        <f ca="1">INDIRECT( "'" &amp; $AD$2 &amp; "'!B3")</f>
        <v>Šifra proračunskega uporabnika:</v>
      </c>
      <c r="C3" s="297"/>
      <c r="D3" s="298"/>
      <c r="E3" s="259"/>
      <c r="F3" s="260"/>
      <c r="R3" s="72"/>
      <c r="S3" s="159"/>
      <c r="T3" s="158"/>
      <c r="U3" s="158"/>
      <c r="V3" s="33"/>
      <c r="W3" s="33"/>
      <c r="AB3" s="82" t="s">
        <v>78</v>
      </c>
      <c r="AC3" s="83"/>
      <c r="AD3" s="292" t="s">
        <v>78</v>
      </c>
      <c r="AE3" s="293"/>
      <c r="AF3" s="294"/>
      <c r="AH3" s="85" t="s">
        <v>110</v>
      </c>
      <c r="AI3" s="86" t="s">
        <v>116</v>
      </c>
      <c r="AJ3" s="87"/>
      <c r="AK3" s="87"/>
      <c r="AL3" s="88"/>
      <c r="AN3" s="75" t="s">
        <v>106</v>
      </c>
      <c r="AO3" s="77">
        <f ca="1">VLOOKUP(AO1,AP2:AS19,4,FALSE)</f>
        <v>4</v>
      </c>
      <c r="AP3" s="79" t="s">
        <v>36</v>
      </c>
      <c r="AQ3" s="79" t="str">
        <f t="shared" ref="AQ3:AQ19" si="3">+AP2</f>
        <v>11</v>
      </c>
      <c r="AR3" s="80">
        <f t="shared" ca="1" si="0"/>
        <v>12</v>
      </c>
      <c r="AS3" s="81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5">
      <c r="A4" s="33"/>
      <c r="B4" s="297" t="str">
        <f ca="1">INDIRECT( "'" &amp; $AD$2 &amp; "'!B4")</f>
        <v>Organizacijska enota:</v>
      </c>
      <c r="C4" s="297"/>
      <c r="D4" s="297"/>
      <c r="E4" s="304"/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5"/>
      <c r="Q4" s="305"/>
      <c r="R4" s="302"/>
      <c r="S4" s="160"/>
      <c r="T4" s="160"/>
      <c r="U4" s="33"/>
      <c r="V4" s="33"/>
      <c r="W4" s="33"/>
      <c r="AH4" s="75" t="s">
        <v>109</v>
      </c>
      <c r="AI4" s="30">
        <v>6</v>
      </c>
      <c r="AJ4" s="87"/>
      <c r="AK4" s="87"/>
      <c r="AL4" s="88"/>
      <c r="AN4" s="75" t="s">
        <v>77</v>
      </c>
      <c r="AO4" s="77">
        <f ca="1">VLOOKUP(AO1,AP2:AR19,3,FALSE)</f>
        <v>12</v>
      </c>
      <c r="AP4" s="79" t="s">
        <v>95</v>
      </c>
      <c r="AQ4" s="79" t="str">
        <f t="shared" si="3"/>
        <v>12</v>
      </c>
      <c r="AR4" s="80">
        <f t="shared" ca="1" si="0"/>
        <v>12</v>
      </c>
      <c r="AS4" s="81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5">
      <c r="A5" s="33"/>
      <c r="B5" s="65" t="str">
        <f ca="1">INDIRECT( "'" &amp; $AD$2 &amp; "'!B5")</f>
        <v>Leto:</v>
      </c>
      <c r="C5" s="65"/>
      <c r="D5" s="65"/>
      <c r="E5" s="303"/>
      <c r="F5" s="302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AB5" s="91"/>
      <c r="AC5" s="73"/>
      <c r="AD5" s="73"/>
      <c r="AE5" s="73"/>
      <c r="AH5" s="75" t="s">
        <v>111</v>
      </c>
      <c r="AI5" s="30">
        <v>29</v>
      </c>
      <c r="AJ5" s="289" t="str">
        <f>+$AD$2</f>
        <v>OSNOVNA PLAČA</v>
      </c>
      <c r="AK5" s="290"/>
      <c r="AL5" s="291"/>
      <c r="AN5" s="75" t="s">
        <v>106</v>
      </c>
      <c r="AO5" s="77" t="str">
        <f ca="1">VLOOKUP(AO1,AP2:AU19,6,FALSE)</f>
        <v>februar</v>
      </c>
      <c r="AP5" s="79" t="s">
        <v>96</v>
      </c>
      <c r="AQ5" s="79" t="str">
        <f t="shared" si="3"/>
        <v>1</v>
      </c>
      <c r="AR5" s="80">
        <f t="shared" ca="1" si="0"/>
        <v>12</v>
      </c>
      <c r="AS5" s="81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5">
      <c r="B6" s="17"/>
      <c r="C6" s="17"/>
      <c r="D6" s="17"/>
      <c r="E6" s="8"/>
      <c r="F6" s="6"/>
      <c r="R6" s="72"/>
      <c r="S6" s="72"/>
      <c r="T6" s="73"/>
      <c r="AB6" s="91"/>
      <c r="AE6" s="73"/>
      <c r="AH6" s="75" t="s">
        <v>111</v>
      </c>
      <c r="AI6" s="30">
        <v>29</v>
      </c>
      <c r="AJ6" s="288" t="str">
        <f>+$AD$3</f>
        <v>OBRAČUNANA OSNOVNA PLAČA</v>
      </c>
      <c r="AK6" s="288"/>
      <c r="AL6" s="288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februar </v>
      </c>
      <c r="AP6" s="79" t="s">
        <v>97</v>
      </c>
      <c r="AQ6" s="79" t="str">
        <f t="shared" si="3"/>
        <v>2</v>
      </c>
      <c r="AR6" s="80">
        <f t="shared" ca="1" si="0"/>
        <v>12</v>
      </c>
      <c r="AS6" s="81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5">
      <c r="B7" s="299" t="s">
        <v>9</v>
      </c>
      <c r="C7" s="299"/>
      <c r="D7" s="300"/>
      <c r="E7" s="301"/>
      <c r="F7" s="302"/>
      <c r="R7" s="72"/>
      <c r="S7" s="72"/>
      <c r="T7" s="73"/>
      <c r="AB7" s="91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9" t="s">
        <v>98</v>
      </c>
      <c r="AQ7" s="79" t="str">
        <f t="shared" si="3"/>
        <v>3</v>
      </c>
      <c r="AR7" s="80">
        <f t="shared" ca="1" si="0"/>
        <v>12</v>
      </c>
      <c r="AS7" s="81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5">
      <c r="B8" s="299" t="s">
        <v>10</v>
      </c>
      <c r="C8" s="299"/>
      <c r="D8" s="306"/>
      <c r="E8" s="304"/>
      <c r="F8" s="305"/>
      <c r="G8" s="305"/>
      <c r="H8" s="305"/>
      <c r="I8" s="305"/>
      <c r="J8" s="305"/>
      <c r="K8" s="305"/>
      <c r="L8" s="305"/>
      <c r="M8" s="305"/>
      <c r="N8" s="305"/>
      <c r="O8" s="305"/>
      <c r="P8" s="305"/>
      <c r="Q8" s="305"/>
      <c r="R8" s="302"/>
      <c r="S8" s="89"/>
      <c r="T8" s="89"/>
      <c r="AP8" s="79" t="s">
        <v>99</v>
      </c>
      <c r="AQ8" s="79" t="str">
        <f t="shared" si="3"/>
        <v>4</v>
      </c>
      <c r="AR8" s="80">
        <f t="shared" ca="1" si="0"/>
        <v>12</v>
      </c>
      <c r="AS8" s="81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2" thickBot="1" x14ac:dyDescent="0.3">
      <c r="B9" s="7"/>
      <c r="C9" s="7"/>
      <c r="AP9" s="79" t="s">
        <v>100</v>
      </c>
      <c r="AQ9" s="79" t="str">
        <f t="shared" si="3"/>
        <v>5</v>
      </c>
      <c r="AR9" s="80">
        <f t="shared" ca="1" si="0"/>
        <v>12</v>
      </c>
      <c r="AS9" s="81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3">
      <c r="B10" s="311" t="s">
        <v>0</v>
      </c>
      <c r="C10" s="312"/>
      <c r="D10" s="312"/>
      <c r="E10" s="312"/>
      <c r="F10" s="312"/>
      <c r="G10" s="312"/>
      <c r="H10" s="312"/>
      <c r="I10" s="312"/>
      <c r="J10" s="312"/>
      <c r="K10" s="312"/>
      <c r="L10" s="313"/>
      <c r="M10" s="369" t="s">
        <v>1</v>
      </c>
      <c r="N10" s="370"/>
      <c r="O10" s="370"/>
      <c r="P10" s="370"/>
      <c r="Q10" s="370"/>
      <c r="R10" s="370"/>
      <c r="S10" s="92"/>
      <c r="T10" s="93"/>
      <c r="AP10" s="79" t="s">
        <v>101</v>
      </c>
      <c r="AQ10" s="79" t="str">
        <f t="shared" si="3"/>
        <v>6</v>
      </c>
      <c r="AR10" s="80">
        <f t="shared" ca="1" si="0"/>
        <v>12</v>
      </c>
      <c r="AS10" s="81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8" thickBot="1" x14ac:dyDescent="0.3">
      <c r="B11" s="94"/>
      <c r="C11" s="94"/>
      <c r="D11" s="94"/>
      <c r="E11" s="94"/>
      <c r="F11" s="95"/>
      <c r="G11" s="96"/>
      <c r="H11" s="96"/>
      <c r="I11" s="96"/>
      <c r="J11" s="96"/>
      <c r="K11" s="96"/>
      <c r="L11" s="96"/>
      <c r="M11" s="95"/>
      <c r="N11" s="95"/>
      <c r="O11" s="95"/>
      <c r="P11" s="95"/>
      <c r="Q11" s="95"/>
      <c r="R11" s="97"/>
      <c r="S11" s="89"/>
      <c r="T11" s="87"/>
      <c r="AC11" s="364" t="s">
        <v>35</v>
      </c>
      <c r="AD11" s="364"/>
      <c r="AG11" s="6"/>
      <c r="AP11" s="79" t="s">
        <v>102</v>
      </c>
      <c r="AQ11" s="79" t="str">
        <f t="shared" si="3"/>
        <v>7</v>
      </c>
      <c r="AR11" s="80">
        <f t="shared" ca="1" si="0"/>
        <v>12</v>
      </c>
      <c r="AS11" s="81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5">
      <c r="A12" s="161"/>
      <c r="B12" s="314" t="s">
        <v>13</v>
      </c>
      <c r="C12" s="315"/>
      <c r="D12" s="315"/>
      <c r="E12" s="315"/>
      <c r="F12" s="316"/>
      <c r="G12" s="317" t="s">
        <v>14</v>
      </c>
      <c r="H12" s="318"/>
      <c r="I12" s="318"/>
      <c r="J12" s="318"/>
      <c r="K12" s="318"/>
      <c r="L12" s="319"/>
      <c r="M12" s="348" t="s">
        <v>80</v>
      </c>
      <c r="N12" s="349"/>
      <c r="O12" s="349"/>
      <c r="P12" s="349"/>
      <c r="Q12" s="98" t="s">
        <v>38</v>
      </c>
      <c r="R12" s="99" t="s">
        <v>84</v>
      </c>
      <c r="S12" s="100"/>
      <c r="AB12" s="101"/>
      <c r="AC12" s="339" t="str">
        <f>+Q12</f>
        <v>IZPLAČILO REDNE DELOVNE USPEŠNOSTI</v>
      </c>
      <c r="AD12" s="339" t="str">
        <f>+R12</f>
        <v>NAJVIŠJE MOŽNO IZPLAČILO REDNE LETNE DELOVNE USPEŠNOSTI</v>
      </c>
      <c r="AE12" s="362" t="s">
        <v>15</v>
      </c>
      <c r="AF12" s="362"/>
      <c r="AG12" s="363" t="s">
        <v>16</v>
      </c>
      <c r="AH12" s="363"/>
      <c r="AI12" s="339" t="s">
        <v>17</v>
      </c>
      <c r="AJ12" s="339" t="s">
        <v>18</v>
      </c>
      <c r="AK12" s="339" t="str">
        <f>+AD3</f>
        <v>OBRAČUNANA OSNOVNA PLAČA</v>
      </c>
      <c r="AL12" s="339" t="str">
        <f>+AD2</f>
        <v>OSNOVNA PLAČA</v>
      </c>
      <c r="AN12" s="6"/>
      <c r="AO12" s="6"/>
      <c r="AP12" s="79" t="s">
        <v>103</v>
      </c>
      <c r="AQ12" s="79" t="str">
        <f t="shared" si="3"/>
        <v>8</v>
      </c>
      <c r="AR12" s="80">
        <f t="shared" ca="1" si="0"/>
        <v>12</v>
      </c>
      <c r="AS12" s="81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5">
      <c r="A13" s="275" t="s">
        <v>130</v>
      </c>
      <c r="B13" s="323" t="s">
        <v>2</v>
      </c>
      <c r="C13" s="324"/>
      <c r="D13" s="307" t="s">
        <v>11</v>
      </c>
      <c r="E13" s="307" t="s">
        <v>12</v>
      </c>
      <c r="F13" s="309" t="s">
        <v>94</v>
      </c>
      <c r="G13" s="320" t="s">
        <v>39</v>
      </c>
      <c r="H13" s="321"/>
      <c r="I13" s="321"/>
      <c r="J13" s="321"/>
      <c r="K13" s="322"/>
      <c r="L13" s="342" t="s">
        <v>3</v>
      </c>
      <c r="M13" s="346" t="s">
        <v>79</v>
      </c>
      <c r="N13" s="277" t="s">
        <v>82</v>
      </c>
      <c r="O13" s="340" t="s">
        <v>81</v>
      </c>
      <c r="P13" s="277" t="s">
        <v>82</v>
      </c>
      <c r="Q13" s="365" t="s">
        <v>82</v>
      </c>
      <c r="R13" s="367" t="s">
        <v>82</v>
      </c>
      <c r="S13" s="170"/>
      <c r="T13" s="33"/>
      <c r="U13" s="33"/>
      <c r="V13" s="33"/>
      <c r="W13" s="33"/>
      <c r="X13" s="33"/>
      <c r="AC13" s="339"/>
      <c r="AD13" s="339"/>
      <c r="AE13" s="362"/>
      <c r="AF13" s="362"/>
      <c r="AG13" s="363"/>
      <c r="AH13" s="363"/>
      <c r="AI13" s="339"/>
      <c r="AJ13" s="339"/>
      <c r="AK13" s="339"/>
      <c r="AL13" s="339"/>
      <c r="AP13" s="79" t="s">
        <v>104</v>
      </c>
      <c r="AQ13" s="79" t="str">
        <f t="shared" si="3"/>
        <v>9</v>
      </c>
      <c r="AR13" s="80">
        <f t="shared" ca="1" si="0"/>
        <v>12</v>
      </c>
      <c r="AS13" s="81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8" thickBot="1" x14ac:dyDescent="0.3">
      <c r="A14" s="276"/>
      <c r="B14" s="325"/>
      <c r="C14" s="326"/>
      <c r="D14" s="308"/>
      <c r="E14" s="308"/>
      <c r="F14" s="310"/>
      <c r="G14" s="102" t="s">
        <v>4</v>
      </c>
      <c r="H14" s="103" t="s">
        <v>5</v>
      </c>
      <c r="I14" s="104" t="s">
        <v>6</v>
      </c>
      <c r="J14" s="103" t="s">
        <v>22</v>
      </c>
      <c r="K14" s="105" t="s">
        <v>23</v>
      </c>
      <c r="L14" s="343"/>
      <c r="M14" s="347"/>
      <c r="N14" s="278"/>
      <c r="O14" s="341"/>
      <c r="P14" s="278"/>
      <c r="Q14" s="366"/>
      <c r="R14" s="368"/>
      <c r="S14" s="170"/>
      <c r="T14" s="33"/>
      <c r="U14" s="33"/>
      <c r="V14" s="33"/>
      <c r="W14" s="33"/>
      <c r="X14" s="33"/>
      <c r="AC14" s="339"/>
      <c r="AD14" s="339"/>
      <c r="AE14" s="362"/>
      <c r="AF14" s="362"/>
      <c r="AG14" s="363"/>
      <c r="AH14" s="363"/>
      <c r="AI14" s="339"/>
      <c r="AJ14" s="339"/>
      <c r="AK14" s="339"/>
      <c r="AL14" s="339"/>
      <c r="AP14" s="79" t="s">
        <v>117</v>
      </c>
      <c r="AQ14" s="79" t="str">
        <f t="shared" si="3"/>
        <v>10</v>
      </c>
      <c r="AR14" s="80">
        <f ca="1">MAX($AS$14:$AS$17)</f>
        <v>4</v>
      </c>
      <c r="AS14" s="81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5">
      <c r="A15" s="162"/>
      <c r="B15" s="344">
        <v>1</v>
      </c>
      <c r="C15" s="345"/>
      <c r="D15" s="162">
        <v>2</v>
      </c>
      <c r="E15" s="247">
        <v>3</v>
      </c>
      <c r="F15" s="163">
        <v>4</v>
      </c>
      <c r="G15" s="106">
        <v>5</v>
      </c>
      <c r="H15" s="107">
        <v>6</v>
      </c>
      <c r="I15" s="108">
        <v>7</v>
      </c>
      <c r="J15" s="107">
        <v>8</v>
      </c>
      <c r="K15" s="109">
        <v>9</v>
      </c>
      <c r="L15" s="171" t="s">
        <v>32</v>
      </c>
      <c r="M15" s="172" t="s">
        <v>76</v>
      </c>
      <c r="N15" s="172"/>
      <c r="O15" s="173" t="s">
        <v>90</v>
      </c>
      <c r="P15" s="174" t="s">
        <v>91</v>
      </c>
      <c r="Q15" s="175" t="s">
        <v>92</v>
      </c>
      <c r="R15" s="176">
        <v>15</v>
      </c>
      <c r="S15" s="177"/>
      <c r="T15" s="37"/>
      <c r="U15" s="37"/>
      <c r="V15" s="37"/>
      <c r="W15" s="37"/>
      <c r="X15" s="37"/>
      <c r="AB15" s="110" t="s">
        <v>34</v>
      </c>
      <c r="AC15" s="111" t="str">
        <f>+Q13</f>
        <v>€</v>
      </c>
      <c r="AD15" s="111" t="str">
        <f>+R13</f>
        <v>€</v>
      </c>
      <c r="AE15" s="112" t="s">
        <v>19</v>
      </c>
      <c r="AF15" s="112" t="s">
        <v>20</v>
      </c>
      <c r="AG15" s="113" t="s">
        <v>19</v>
      </c>
      <c r="AH15" s="114" t="s">
        <v>20</v>
      </c>
      <c r="AI15" s="115" t="s">
        <v>20</v>
      </c>
      <c r="AJ15" s="116" t="s">
        <v>20</v>
      </c>
      <c r="AK15" s="111" t="s">
        <v>20</v>
      </c>
      <c r="AL15" s="111" t="s">
        <v>20</v>
      </c>
      <c r="AN15" s="6"/>
      <c r="AO15" s="6"/>
      <c r="AP15" s="79" t="s">
        <v>118</v>
      </c>
      <c r="AQ15" s="79" t="str">
        <f t="shared" si="3"/>
        <v>11-1</v>
      </c>
      <c r="AR15" s="80">
        <f ca="1">MAX($AS$14:$AS$17)</f>
        <v>4</v>
      </c>
      <c r="AS15" s="81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7" customHeight="1" x14ac:dyDescent="0.25">
      <c r="A16" s="53">
        <f>'OSNOVNA PLAČA'!A10</f>
        <v>1</v>
      </c>
      <c r="B16" s="333" t="str">
        <f t="shared" ref="B16:B45" ca="1" si="4">IF(LEN(INDIRECT( "'" &amp; $AD$2 &amp; "'!B" &amp; TEXT($AB16-6,0)))&gt;0,INDIRECT( "'" &amp; $AD$2 &amp; "'!B" &amp; TEXT($AB16-6,0)),"")</f>
        <v>A1</v>
      </c>
      <c r="C16" s="333"/>
      <c r="D16" s="54" t="str">
        <f>IF(LEN('OSNOVNA PLAČA'!C10)&gt;0,'OSNOVNA PLAČA'!C10,"")</f>
        <v>V</v>
      </c>
      <c r="E16" s="55">
        <f>IF(LEN('OSNOVNA PLAČA'!D10)&gt;0,'OSNOVNA PLAČA'!D10,"")</f>
        <v>20</v>
      </c>
      <c r="F16" s="164">
        <f ca="1">IF(LEN(B16)&gt;0,'OBRAČUNANA OSNOVNA PLAČA'!F10,"")</f>
        <v>1000</v>
      </c>
      <c r="G16" s="57">
        <v>1</v>
      </c>
      <c r="H16" s="57">
        <v>1</v>
      </c>
      <c r="I16" s="57">
        <v>1</v>
      </c>
      <c r="J16" s="57">
        <v>1</v>
      </c>
      <c r="K16" s="57">
        <v>1</v>
      </c>
      <c r="L16" s="178">
        <f t="shared" ref="L16:L79" si="5">+G16+H16+I16+J16+K16</f>
        <v>5</v>
      </c>
      <c r="M16" s="179">
        <f ca="1">IF(LEN(B16)&gt;0,L16/5,"")</f>
        <v>1</v>
      </c>
      <c r="N16" s="179">
        <f ca="1">IF(LEN(B16)&gt;0,F16*M16,"")</f>
        <v>1000</v>
      </c>
      <c r="O16" s="180">
        <f t="shared" ref="O16:O79" ca="1" si="6">IF(LEN(B16)&gt;0,M16*$P$267,"")</f>
        <v>3.1045751633986929E-2</v>
      </c>
      <c r="P16" s="181">
        <f ca="1">IF(LEN(B16)&gt;0,F16*O16,"")</f>
        <v>31.045751633986928</v>
      </c>
      <c r="Q16" s="182">
        <f t="shared" ref="Q16:Q79" ca="1" si="7">MIN(P16,R16)</f>
        <v>31.045751633986928</v>
      </c>
      <c r="R16" s="182">
        <f ca="1">IF(LEN(B16)&gt;0,'1'!R16-'1'!Q16,"")</f>
        <v>1981.4414414414414</v>
      </c>
      <c r="S16" s="183"/>
      <c r="T16" s="33"/>
      <c r="U16" s="33"/>
      <c r="V16" s="33"/>
      <c r="W16" s="33"/>
      <c r="X16" s="33"/>
      <c r="AB16" s="243">
        <f>ROW()</f>
        <v>16</v>
      </c>
      <c r="AC16" s="118">
        <f t="shared" ref="AC16:AC45" ca="1" si="8">IF($AO$3=1,0,INDIRECT( "'" &amp; $AO$2 &amp; "'!P" &amp; TEXT($AB16,0)))</f>
        <v>18.558558558558559</v>
      </c>
      <c r="AD16" s="118">
        <f t="shared" ref="AD16:AD45" ca="1" si="9">IF($AO$3=1,(INDIRECT( "'" &amp; $AD$2 &amp; "'!F" &amp; TEXT($AB16-6,0))*2/12+INDIRECT( "'" &amp; $AD$2 &amp; "'!G" &amp; TEXT($AB16-6,0))*10/12)*2,INDIRECT( "'" &amp; $AO$2 &amp; "'!Q" &amp; TEXT($AB16,0)))</f>
        <v>18.558558558558559</v>
      </c>
      <c r="AE16" s="119" t="str">
        <f t="shared" ref="AE16:AE79" ca="1" si="10">IF(AC16&gt;=AD16,"-",$L16/(5*MAX($M$271:$M$272)))</f>
        <v>-</v>
      </c>
      <c r="AF16" s="118" t="str">
        <f t="shared" ref="AF16:AF79" ca="1" si="11">IF(AC16&gt;=AD16,"-",$L16/(5*MAX($M$271:$M$272))*AK16)</f>
        <v>-</v>
      </c>
      <c r="AG16" s="119" t="str">
        <f t="shared" ref="AG16:AG79" ca="1" si="12">IF(AE16="-","-",AE16*$AF$267)</f>
        <v>-</v>
      </c>
      <c r="AH16" s="118" t="str">
        <f t="shared" ref="AH16:AH79" ca="1" si="13">IF(AF16="-","-",AF16*$AF$267)</f>
        <v>-</v>
      </c>
      <c r="AI16" s="118">
        <f t="shared" ref="AI16:AI79" ca="1" si="14">IF(AG16="-",0,MIN(AH16,R16))</f>
        <v>0</v>
      </c>
      <c r="AJ16" s="120">
        <f t="shared" ref="AJ16:AJ79" ca="1" si="15">+AD16-AC16</f>
        <v>0</v>
      </c>
      <c r="AK16" s="118">
        <f t="shared" ref="AK16:AK45" ca="1" si="16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118">
        <f t="shared" ref="AL16:AL45" ca="1" si="17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P16" s="79" t="s">
        <v>119</v>
      </c>
      <c r="AQ16" s="79" t="str">
        <f t="shared" si="3"/>
        <v>2-4</v>
      </c>
      <c r="AR16" s="80">
        <f ca="1">MAX($AS$14:$AS$17)</f>
        <v>4</v>
      </c>
      <c r="AS16" s="81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5">
      <c r="A17" s="53">
        <f>'OSNOVNA PLAČA'!A11</f>
        <v>2</v>
      </c>
      <c r="B17" s="333" t="str">
        <f t="shared" ca="1" si="4"/>
        <v>A2</v>
      </c>
      <c r="C17" s="333"/>
      <c r="D17" s="54" t="str">
        <f>IF(LEN('OSNOVNA PLAČA'!C11)&gt;0,'OSNOVNA PLAČA'!C11,"")</f>
        <v>VII</v>
      </c>
      <c r="E17" s="55">
        <f>IF(LEN('OSNOVNA PLAČA'!D11)&gt;0,'OSNOVNA PLAČA'!D11,"")</f>
        <v>40</v>
      </c>
      <c r="F17" s="164">
        <f ca="1">IF(LEN(B17)&gt;0,'OBRAČUNANA OSNOVNA PLAČA'!F11,"")</f>
        <v>2000</v>
      </c>
      <c r="G17" s="57"/>
      <c r="H17" s="57"/>
      <c r="I17" s="57"/>
      <c r="J17" s="57"/>
      <c r="K17" s="57"/>
      <c r="L17" s="178">
        <f t="shared" si="5"/>
        <v>0</v>
      </c>
      <c r="M17" s="179">
        <f t="shared" ref="M17:M80" ca="1" si="18">IF(LEN(B17)&gt;0,L17/5,"")</f>
        <v>0</v>
      </c>
      <c r="N17" s="179">
        <f t="shared" ref="N17:N80" ca="1" si="19">IF(LEN(B17)&gt;0,F17*M17,"")</f>
        <v>0</v>
      </c>
      <c r="O17" s="180">
        <f t="shared" ca="1" si="6"/>
        <v>0</v>
      </c>
      <c r="P17" s="181">
        <f t="shared" ref="P17:P80" ca="1" si="20">IF(LEN(B17)&gt;0,F17*O17,"")</f>
        <v>0</v>
      </c>
      <c r="Q17" s="182">
        <f t="shared" ca="1" si="7"/>
        <v>0</v>
      </c>
      <c r="R17" s="182">
        <f ca="1">IF(LEN(B17)&gt;0,'1'!R17-'1'!Q17,"")</f>
        <v>3962.8828828828828</v>
      </c>
      <c r="S17" s="183"/>
      <c r="T17" s="33"/>
      <c r="U17" s="33"/>
      <c r="V17" s="33"/>
      <c r="W17" s="33"/>
      <c r="X17" s="33"/>
      <c r="AB17" s="243">
        <f>ROW()</f>
        <v>17</v>
      </c>
      <c r="AC17" s="118">
        <f t="shared" ca="1" si="8"/>
        <v>37.117117117117118</v>
      </c>
      <c r="AD17" s="118">
        <f t="shared" ca="1" si="9"/>
        <v>37.117117117117118</v>
      </c>
      <c r="AE17" s="119" t="str">
        <f t="shared" ca="1" si="10"/>
        <v>-</v>
      </c>
      <c r="AF17" s="118" t="str">
        <f t="shared" ca="1" si="11"/>
        <v>-</v>
      </c>
      <c r="AG17" s="119" t="str">
        <f t="shared" ca="1" si="12"/>
        <v>-</v>
      </c>
      <c r="AH17" s="118" t="str">
        <f t="shared" ca="1" si="13"/>
        <v>-</v>
      </c>
      <c r="AI17" s="118">
        <f t="shared" ca="1" si="14"/>
        <v>0</v>
      </c>
      <c r="AJ17" s="120">
        <f t="shared" ca="1" si="15"/>
        <v>0</v>
      </c>
      <c r="AK17" s="118">
        <f t="shared" ca="1" si="16"/>
        <v>2000</v>
      </c>
      <c r="AL17" s="118">
        <f t="shared" ca="1" si="17"/>
        <v>2000</v>
      </c>
      <c r="AP17" s="79" t="s">
        <v>120</v>
      </c>
      <c r="AQ17" s="79" t="str">
        <f t="shared" si="3"/>
        <v>5-7</v>
      </c>
      <c r="AR17" s="80">
        <f ca="1">MAX($AS$14:$AS$17)</f>
        <v>4</v>
      </c>
      <c r="AS17" s="81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5">
      <c r="A18" s="53">
        <f>'OSNOVNA PLAČA'!A12</f>
        <v>3</v>
      </c>
      <c r="B18" s="333" t="str">
        <f t="shared" ca="1" si="4"/>
        <v>A3</v>
      </c>
      <c r="C18" s="333"/>
      <c r="D18" s="54" t="str">
        <f>IF(LEN('OSNOVNA PLAČA'!C12)&gt;0,'OSNOVNA PLAČA'!C12,"")</f>
        <v>VIII</v>
      </c>
      <c r="E18" s="55">
        <f>IF(LEN('OSNOVNA PLAČA'!D12)&gt;0,'OSNOVNA PLAČA'!D12,"")</f>
        <v>48</v>
      </c>
      <c r="F18" s="164">
        <f ca="1">IF(LEN(B18)&gt;0,'OBRAČUNANA OSNOVNA PLAČA'!F12,"")</f>
        <v>2800</v>
      </c>
      <c r="G18" s="57">
        <v>1</v>
      </c>
      <c r="H18" s="57"/>
      <c r="I18" s="57">
        <v>1</v>
      </c>
      <c r="J18" s="57"/>
      <c r="K18" s="57"/>
      <c r="L18" s="178">
        <f t="shared" si="5"/>
        <v>2</v>
      </c>
      <c r="M18" s="179">
        <f t="shared" ca="1" si="18"/>
        <v>0.4</v>
      </c>
      <c r="N18" s="179">
        <f t="shared" ca="1" si="19"/>
        <v>1120</v>
      </c>
      <c r="O18" s="180">
        <f t="shared" ca="1" si="6"/>
        <v>1.2418300653594772E-2</v>
      </c>
      <c r="P18" s="181">
        <f t="shared" ca="1" si="20"/>
        <v>34.771241830065364</v>
      </c>
      <c r="Q18" s="182">
        <f t="shared" ca="1" si="7"/>
        <v>34.771241830065364</v>
      </c>
      <c r="R18" s="182">
        <f ca="1">IF(LEN(B18)&gt;0,'1'!R18-'1'!Q18,"")</f>
        <v>4982.6786786786788</v>
      </c>
      <c r="S18" s="183"/>
      <c r="T18" s="33"/>
      <c r="U18" s="33"/>
      <c r="V18" s="33"/>
      <c r="W18" s="33"/>
      <c r="X18" s="33"/>
      <c r="AB18" s="243">
        <f>ROW()</f>
        <v>18</v>
      </c>
      <c r="AC18" s="118">
        <f t="shared" ca="1" si="8"/>
        <v>17.321321321321324</v>
      </c>
      <c r="AD18" s="118">
        <f t="shared" ca="1" si="9"/>
        <v>17.321321321321324</v>
      </c>
      <c r="AE18" s="119" t="str">
        <f t="shared" ca="1" si="10"/>
        <v>-</v>
      </c>
      <c r="AF18" s="118" t="str">
        <f t="shared" ca="1" si="11"/>
        <v>-</v>
      </c>
      <c r="AG18" s="119" t="str">
        <f t="shared" ca="1" si="12"/>
        <v>-</v>
      </c>
      <c r="AH18" s="118" t="str">
        <f t="shared" ca="1" si="13"/>
        <v>-</v>
      </c>
      <c r="AI18" s="118">
        <f t="shared" ca="1" si="14"/>
        <v>0</v>
      </c>
      <c r="AJ18" s="120">
        <f t="shared" ca="1" si="15"/>
        <v>0</v>
      </c>
      <c r="AK18" s="118">
        <f t="shared" ca="1" si="16"/>
        <v>3000</v>
      </c>
      <c r="AL18" s="118">
        <f t="shared" ca="1" si="17"/>
        <v>0</v>
      </c>
      <c r="AP18" s="79" t="s">
        <v>121</v>
      </c>
      <c r="AQ18" s="79" t="str">
        <f t="shared" si="3"/>
        <v>8-10</v>
      </c>
      <c r="AR18" s="80">
        <f ca="1">MAX($AS$18:$AS$19)</f>
        <v>2</v>
      </c>
      <c r="AS18" s="81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5">
      <c r="A19" s="53">
        <f>'OSNOVNA PLAČA'!A13</f>
        <v>4</v>
      </c>
      <c r="B19" s="333" t="str">
        <f t="shared" ca="1" si="4"/>
        <v>A4</v>
      </c>
      <c r="C19" s="333"/>
      <c r="D19" s="54" t="str">
        <f>IF(LEN('OSNOVNA PLAČA'!C13)&gt;0,'OSNOVNA PLAČA'!C13,"")</f>
        <v/>
      </c>
      <c r="E19" s="55" t="str">
        <f>IF(LEN('OSNOVNA PLAČA'!D13)&gt;0,'OSNOVNA PLAČA'!D13,"")</f>
        <v/>
      </c>
      <c r="F19" s="164">
        <f ca="1">IF(LEN(B19)&gt;0,'OBRAČUNANA OSNOVNA PLAČA'!F13,"")</f>
        <v>0</v>
      </c>
      <c r="G19" s="57"/>
      <c r="H19" s="57"/>
      <c r="I19" s="57"/>
      <c r="J19" s="57"/>
      <c r="K19" s="57"/>
      <c r="L19" s="178">
        <f t="shared" si="5"/>
        <v>0</v>
      </c>
      <c r="M19" s="179">
        <f t="shared" ca="1" si="18"/>
        <v>0</v>
      </c>
      <c r="N19" s="179">
        <f t="shared" ca="1" si="19"/>
        <v>0</v>
      </c>
      <c r="O19" s="180">
        <f t="shared" ca="1" si="6"/>
        <v>0</v>
      </c>
      <c r="P19" s="181">
        <f t="shared" ca="1" si="20"/>
        <v>0</v>
      </c>
      <c r="Q19" s="182">
        <f t="shared" ca="1" si="7"/>
        <v>0</v>
      </c>
      <c r="R19" s="182">
        <f ca="1">IF(LEN(B19)&gt;0,'1'!R19-'1'!Q19,"")</f>
        <v>0</v>
      </c>
      <c r="S19" s="183"/>
      <c r="T19" s="33"/>
      <c r="U19" s="33"/>
      <c r="V19" s="33"/>
      <c r="W19" s="33"/>
      <c r="X19" s="33"/>
      <c r="AB19" s="243">
        <f>ROW()</f>
        <v>19</v>
      </c>
      <c r="AC19" s="118">
        <f t="shared" ca="1" si="8"/>
        <v>0</v>
      </c>
      <c r="AD19" s="118">
        <f t="shared" ca="1" si="9"/>
        <v>0</v>
      </c>
      <c r="AE19" s="119" t="str">
        <f t="shared" ca="1" si="10"/>
        <v>-</v>
      </c>
      <c r="AF19" s="118" t="str">
        <f t="shared" ca="1" si="11"/>
        <v>-</v>
      </c>
      <c r="AG19" s="119" t="str">
        <f t="shared" ca="1" si="12"/>
        <v>-</v>
      </c>
      <c r="AH19" s="118" t="str">
        <f t="shared" ca="1" si="13"/>
        <v>-</v>
      </c>
      <c r="AI19" s="118">
        <f t="shared" ca="1" si="14"/>
        <v>0</v>
      </c>
      <c r="AJ19" s="120">
        <f t="shared" ca="1" si="15"/>
        <v>0</v>
      </c>
      <c r="AK19" s="118">
        <f t="shared" ca="1" si="16"/>
        <v>0</v>
      </c>
      <c r="AL19" s="118">
        <f t="shared" ca="1" si="17"/>
        <v>0</v>
      </c>
      <c r="AP19" s="79" t="s">
        <v>122</v>
      </c>
      <c r="AQ19" s="79" t="str">
        <f t="shared" si="3"/>
        <v>11-4</v>
      </c>
      <c r="AR19" s="80">
        <f ca="1">MAX($AS$18:$AS$19)</f>
        <v>2</v>
      </c>
      <c r="AS19" s="81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5">
      <c r="A20" s="53">
        <f>'OSNOVNA PLAČA'!A14</f>
        <v>5</v>
      </c>
      <c r="B20" s="333" t="str">
        <f t="shared" ca="1" si="4"/>
        <v>A5</v>
      </c>
      <c r="C20" s="333"/>
      <c r="D20" s="54" t="str">
        <f>IF(LEN('OSNOVNA PLAČA'!C14)&gt;0,'OSNOVNA PLAČA'!C14,"")</f>
        <v/>
      </c>
      <c r="E20" s="55" t="str">
        <f>IF(LEN('OSNOVNA PLAČA'!D14)&gt;0,'OSNOVNA PLAČA'!D14,"")</f>
        <v/>
      </c>
      <c r="F20" s="164">
        <f ca="1">IF(LEN(B20)&gt;0,'OBRAČUNANA OSNOVNA PLAČA'!F14,"")</f>
        <v>0</v>
      </c>
      <c r="G20" s="57"/>
      <c r="H20" s="57"/>
      <c r="I20" s="57"/>
      <c r="J20" s="57"/>
      <c r="K20" s="57"/>
      <c r="L20" s="178">
        <f t="shared" si="5"/>
        <v>0</v>
      </c>
      <c r="M20" s="179">
        <f t="shared" ca="1" si="18"/>
        <v>0</v>
      </c>
      <c r="N20" s="179">
        <f t="shared" ca="1" si="19"/>
        <v>0</v>
      </c>
      <c r="O20" s="180">
        <f t="shared" ca="1" si="6"/>
        <v>0</v>
      </c>
      <c r="P20" s="181">
        <f t="shared" ca="1" si="20"/>
        <v>0</v>
      </c>
      <c r="Q20" s="182">
        <f t="shared" ca="1" si="7"/>
        <v>0</v>
      </c>
      <c r="R20" s="182">
        <f ca="1">IF(LEN(B20)&gt;0,'1'!R20-'1'!Q20,"")</f>
        <v>0</v>
      </c>
      <c r="S20" s="183"/>
      <c r="T20" s="33"/>
      <c r="U20" s="33"/>
      <c r="V20" s="33"/>
      <c r="W20" s="33"/>
      <c r="X20" s="33"/>
      <c r="AB20" s="243">
        <f>ROW()</f>
        <v>20</v>
      </c>
      <c r="AC20" s="118">
        <f t="shared" ca="1" si="8"/>
        <v>0</v>
      </c>
      <c r="AD20" s="118">
        <f t="shared" ca="1" si="9"/>
        <v>0</v>
      </c>
      <c r="AE20" s="119" t="str">
        <f t="shared" ca="1" si="10"/>
        <v>-</v>
      </c>
      <c r="AF20" s="118" t="str">
        <f t="shared" ca="1" si="11"/>
        <v>-</v>
      </c>
      <c r="AG20" s="119" t="str">
        <f t="shared" ca="1" si="12"/>
        <v>-</v>
      </c>
      <c r="AH20" s="118" t="str">
        <f t="shared" ca="1" si="13"/>
        <v>-</v>
      </c>
      <c r="AI20" s="118">
        <f t="shared" ca="1" si="14"/>
        <v>0</v>
      </c>
      <c r="AJ20" s="120">
        <f t="shared" ca="1" si="15"/>
        <v>0</v>
      </c>
      <c r="AK20" s="118">
        <f t="shared" ca="1" si="16"/>
        <v>0</v>
      </c>
      <c r="AL20" s="118">
        <f t="shared" ca="1" si="17"/>
        <v>0</v>
      </c>
    </row>
    <row r="21" spans="1:47" ht="27" customHeight="1" x14ac:dyDescent="0.25">
      <c r="A21" s="53">
        <f>'OSNOVNA PLAČA'!A15</f>
        <v>6</v>
      </c>
      <c r="B21" s="333" t="str">
        <f t="shared" ca="1" si="4"/>
        <v>A6</v>
      </c>
      <c r="C21" s="333"/>
      <c r="D21" s="54" t="str">
        <f>IF(LEN('OSNOVNA PLAČA'!C15)&gt;0,'OSNOVNA PLAČA'!C15,"")</f>
        <v/>
      </c>
      <c r="E21" s="55" t="str">
        <f>IF(LEN('OSNOVNA PLAČA'!D15)&gt;0,'OSNOVNA PLAČA'!D15,"")</f>
        <v/>
      </c>
      <c r="F21" s="164">
        <f ca="1">IF(LEN(B21)&gt;0,'OBRAČUNANA OSNOVNA PLAČA'!F15,"")</f>
        <v>0</v>
      </c>
      <c r="G21" s="57"/>
      <c r="H21" s="57"/>
      <c r="I21" s="57"/>
      <c r="J21" s="57"/>
      <c r="K21" s="57"/>
      <c r="L21" s="178">
        <f t="shared" si="5"/>
        <v>0</v>
      </c>
      <c r="M21" s="179">
        <f t="shared" ca="1" si="18"/>
        <v>0</v>
      </c>
      <c r="N21" s="179">
        <f t="shared" ca="1" si="19"/>
        <v>0</v>
      </c>
      <c r="O21" s="180">
        <f t="shared" ca="1" si="6"/>
        <v>0</v>
      </c>
      <c r="P21" s="181">
        <f t="shared" ca="1" si="20"/>
        <v>0</v>
      </c>
      <c r="Q21" s="182">
        <f t="shared" ca="1" si="7"/>
        <v>0</v>
      </c>
      <c r="R21" s="182">
        <f ca="1">IF(LEN(B21)&gt;0,'1'!R21-'1'!Q21,"")</f>
        <v>0</v>
      </c>
      <c r="S21" s="183"/>
      <c r="T21" s="33"/>
      <c r="U21" s="33"/>
      <c r="V21" s="33"/>
      <c r="W21" s="33"/>
      <c r="X21" s="33"/>
      <c r="AB21" s="243">
        <f>ROW()</f>
        <v>21</v>
      </c>
      <c r="AC21" s="118">
        <f t="shared" ca="1" si="8"/>
        <v>0</v>
      </c>
      <c r="AD21" s="118">
        <f t="shared" ca="1" si="9"/>
        <v>0</v>
      </c>
      <c r="AE21" s="119" t="str">
        <f t="shared" ca="1" si="10"/>
        <v>-</v>
      </c>
      <c r="AF21" s="118" t="str">
        <f t="shared" ca="1" si="11"/>
        <v>-</v>
      </c>
      <c r="AG21" s="119" t="str">
        <f t="shared" ca="1" si="12"/>
        <v>-</v>
      </c>
      <c r="AH21" s="118" t="str">
        <f t="shared" ca="1" si="13"/>
        <v>-</v>
      </c>
      <c r="AI21" s="118">
        <f t="shared" ca="1" si="14"/>
        <v>0</v>
      </c>
      <c r="AJ21" s="120">
        <f t="shared" ca="1" si="15"/>
        <v>0</v>
      </c>
      <c r="AK21" s="118">
        <f t="shared" ca="1" si="16"/>
        <v>0</v>
      </c>
      <c r="AL21" s="118">
        <f t="shared" ca="1" si="17"/>
        <v>0</v>
      </c>
    </row>
    <row r="22" spans="1:47" ht="27" customHeight="1" x14ac:dyDescent="0.25">
      <c r="A22" s="53">
        <f>'OSNOVNA PLAČA'!A16</f>
        <v>7</v>
      </c>
      <c r="B22" s="333" t="str">
        <f t="shared" ca="1" si="4"/>
        <v>A7</v>
      </c>
      <c r="C22" s="333"/>
      <c r="D22" s="54" t="str">
        <f>IF(LEN('OSNOVNA PLAČA'!C16)&gt;0,'OSNOVNA PLAČA'!C16,"")</f>
        <v>IV</v>
      </c>
      <c r="E22" s="55">
        <f>IF(LEN('OSNOVNA PLAČA'!D16)&gt;0,'OSNOVNA PLAČA'!D16,"")</f>
        <v>34</v>
      </c>
      <c r="F22" s="164">
        <f ca="1">IF(LEN(B22)&gt;0,'OBRAČUNANA OSNOVNA PLAČA'!F16,"")</f>
        <v>0</v>
      </c>
      <c r="G22" s="57"/>
      <c r="H22" s="57"/>
      <c r="I22" s="57"/>
      <c r="J22" s="57"/>
      <c r="K22" s="57"/>
      <c r="L22" s="178">
        <f t="shared" si="5"/>
        <v>0</v>
      </c>
      <c r="M22" s="179">
        <f t="shared" ca="1" si="18"/>
        <v>0</v>
      </c>
      <c r="N22" s="179">
        <f t="shared" ca="1" si="19"/>
        <v>0</v>
      </c>
      <c r="O22" s="180">
        <f t="shared" ca="1" si="6"/>
        <v>0</v>
      </c>
      <c r="P22" s="181">
        <f t="shared" ca="1" si="20"/>
        <v>0</v>
      </c>
      <c r="Q22" s="182">
        <f t="shared" ca="1" si="7"/>
        <v>0</v>
      </c>
      <c r="R22" s="182">
        <f ca="1">IF(LEN(B22)&gt;0,'1'!R22-'1'!Q22,"")</f>
        <v>3000</v>
      </c>
      <c r="S22" s="183"/>
      <c r="T22" s="33"/>
      <c r="U22" s="33"/>
      <c r="V22" s="33"/>
      <c r="W22" s="33"/>
      <c r="X22" s="33"/>
      <c r="AB22" s="243">
        <f>ROW()</f>
        <v>22</v>
      </c>
      <c r="AC22" s="118">
        <f t="shared" ca="1" si="8"/>
        <v>0</v>
      </c>
      <c r="AD22" s="118">
        <f t="shared" ca="1" si="9"/>
        <v>0</v>
      </c>
      <c r="AE22" s="119" t="str">
        <f t="shared" ca="1" si="10"/>
        <v>-</v>
      </c>
      <c r="AF22" s="118" t="str">
        <f t="shared" ca="1" si="11"/>
        <v>-</v>
      </c>
      <c r="AG22" s="119" t="str">
        <f t="shared" ca="1" si="12"/>
        <v>-</v>
      </c>
      <c r="AH22" s="118" t="str">
        <f t="shared" ca="1" si="13"/>
        <v>-</v>
      </c>
      <c r="AI22" s="118">
        <f t="shared" ca="1" si="14"/>
        <v>0</v>
      </c>
      <c r="AJ22" s="120">
        <f t="shared" ca="1" si="15"/>
        <v>0</v>
      </c>
      <c r="AK22" s="118">
        <f t="shared" ca="1" si="16"/>
        <v>0</v>
      </c>
      <c r="AL22" s="118">
        <f t="shared" ca="1" si="17"/>
        <v>1500</v>
      </c>
    </row>
    <row r="23" spans="1:47" ht="27" customHeight="1" x14ac:dyDescent="0.25">
      <c r="A23" s="53">
        <f>'OSNOVNA PLAČA'!A17</f>
        <v>8</v>
      </c>
      <c r="B23" s="333" t="str">
        <f t="shared" ca="1" si="4"/>
        <v>A8</v>
      </c>
      <c r="C23" s="333"/>
      <c r="D23" s="54" t="str">
        <f>IF(LEN('OSNOVNA PLAČA'!C17)&gt;0,'OSNOVNA PLAČA'!C17,"")</f>
        <v/>
      </c>
      <c r="E23" s="55" t="str">
        <f>IF(LEN('OSNOVNA PLAČA'!D17)&gt;0,'OSNOVNA PLAČA'!D17,"")</f>
        <v/>
      </c>
      <c r="F23" s="164">
        <f ca="1">IF(LEN(B23)&gt;0,'OBRAČUNANA OSNOVNA PLAČA'!F17,"")</f>
        <v>0</v>
      </c>
      <c r="G23" s="57"/>
      <c r="H23" s="57"/>
      <c r="I23" s="57"/>
      <c r="J23" s="57"/>
      <c r="K23" s="57"/>
      <c r="L23" s="178">
        <f t="shared" si="5"/>
        <v>0</v>
      </c>
      <c r="M23" s="179">
        <f t="shared" ca="1" si="18"/>
        <v>0</v>
      </c>
      <c r="N23" s="179">
        <f t="shared" ca="1" si="19"/>
        <v>0</v>
      </c>
      <c r="O23" s="180">
        <f t="shared" ca="1" si="6"/>
        <v>0</v>
      </c>
      <c r="P23" s="181">
        <f t="shared" ca="1" si="20"/>
        <v>0</v>
      </c>
      <c r="Q23" s="182">
        <f t="shared" ca="1" si="7"/>
        <v>0</v>
      </c>
      <c r="R23" s="182">
        <f ca="1">IF(LEN(B23)&gt;0,'1'!R23-'1'!Q23,"")</f>
        <v>0</v>
      </c>
      <c r="S23" s="183"/>
      <c r="T23" s="33"/>
      <c r="U23" s="33"/>
      <c r="V23" s="33"/>
      <c r="W23" s="33"/>
      <c r="X23" s="33"/>
      <c r="AB23" s="243">
        <f>ROW()</f>
        <v>23</v>
      </c>
      <c r="AC23" s="118">
        <f t="shared" ca="1" si="8"/>
        <v>0</v>
      </c>
      <c r="AD23" s="118">
        <f t="shared" ca="1" si="9"/>
        <v>0</v>
      </c>
      <c r="AE23" s="119" t="str">
        <f t="shared" ca="1" si="10"/>
        <v>-</v>
      </c>
      <c r="AF23" s="118" t="str">
        <f t="shared" ca="1" si="11"/>
        <v>-</v>
      </c>
      <c r="AG23" s="119" t="str">
        <f t="shared" ca="1" si="12"/>
        <v>-</v>
      </c>
      <c r="AH23" s="118" t="str">
        <f t="shared" ca="1" si="13"/>
        <v>-</v>
      </c>
      <c r="AI23" s="118">
        <f t="shared" ca="1" si="14"/>
        <v>0</v>
      </c>
      <c r="AJ23" s="120">
        <f t="shared" ca="1" si="15"/>
        <v>0</v>
      </c>
      <c r="AK23" s="118">
        <f t="shared" ca="1" si="16"/>
        <v>0</v>
      </c>
      <c r="AL23" s="118">
        <f t="shared" ca="1" si="17"/>
        <v>0</v>
      </c>
    </row>
    <row r="24" spans="1:47" ht="27" customHeight="1" x14ac:dyDescent="0.25">
      <c r="A24" s="53">
        <f>'OSNOVNA PLAČA'!A18</f>
        <v>9</v>
      </c>
      <c r="B24" s="333" t="str">
        <f t="shared" ca="1" si="4"/>
        <v>A9</v>
      </c>
      <c r="C24" s="333"/>
      <c r="D24" s="54" t="str">
        <f>IF(LEN('OSNOVNA PLAČA'!C18)&gt;0,'OSNOVNA PLAČA'!C18,"")</f>
        <v/>
      </c>
      <c r="E24" s="55" t="str">
        <f>IF(LEN('OSNOVNA PLAČA'!D18)&gt;0,'OSNOVNA PLAČA'!D18,"")</f>
        <v/>
      </c>
      <c r="F24" s="164">
        <f ca="1">IF(LEN(B24)&gt;0,'OBRAČUNANA OSNOVNA PLAČA'!F18,"")</f>
        <v>0</v>
      </c>
      <c r="G24" s="57"/>
      <c r="H24" s="57"/>
      <c r="I24" s="57"/>
      <c r="J24" s="57"/>
      <c r="K24" s="57"/>
      <c r="L24" s="178">
        <f t="shared" si="5"/>
        <v>0</v>
      </c>
      <c r="M24" s="179">
        <f t="shared" ca="1" si="18"/>
        <v>0</v>
      </c>
      <c r="N24" s="179">
        <f t="shared" ca="1" si="19"/>
        <v>0</v>
      </c>
      <c r="O24" s="180">
        <f t="shared" ca="1" si="6"/>
        <v>0</v>
      </c>
      <c r="P24" s="181">
        <f t="shared" ca="1" si="20"/>
        <v>0</v>
      </c>
      <c r="Q24" s="182">
        <f t="shared" ca="1" si="7"/>
        <v>0</v>
      </c>
      <c r="R24" s="182">
        <f ca="1">IF(LEN(B24)&gt;0,'1'!R24-'1'!Q24,"")</f>
        <v>0</v>
      </c>
      <c r="S24" s="183"/>
      <c r="T24" s="33"/>
      <c r="U24" s="33"/>
      <c r="V24" s="33"/>
      <c r="W24" s="33"/>
      <c r="X24" s="33"/>
      <c r="AB24" s="243">
        <f>ROW()</f>
        <v>24</v>
      </c>
      <c r="AC24" s="118">
        <f t="shared" ca="1" si="8"/>
        <v>0</v>
      </c>
      <c r="AD24" s="118">
        <f t="shared" ca="1" si="9"/>
        <v>0</v>
      </c>
      <c r="AE24" s="119" t="str">
        <f t="shared" ca="1" si="10"/>
        <v>-</v>
      </c>
      <c r="AF24" s="118" t="str">
        <f t="shared" ca="1" si="11"/>
        <v>-</v>
      </c>
      <c r="AG24" s="119" t="str">
        <f t="shared" ca="1" si="12"/>
        <v>-</v>
      </c>
      <c r="AH24" s="118" t="str">
        <f t="shared" ca="1" si="13"/>
        <v>-</v>
      </c>
      <c r="AI24" s="118">
        <f t="shared" ca="1" si="14"/>
        <v>0</v>
      </c>
      <c r="AJ24" s="120">
        <f t="shared" ca="1" si="15"/>
        <v>0</v>
      </c>
      <c r="AK24" s="118">
        <f t="shared" ca="1" si="16"/>
        <v>0</v>
      </c>
      <c r="AL24" s="118">
        <f t="shared" ca="1" si="17"/>
        <v>0</v>
      </c>
    </row>
    <row r="25" spans="1:47" ht="27" customHeight="1" x14ac:dyDescent="0.25">
      <c r="A25" s="53">
        <f>'OSNOVNA PLAČA'!A19</f>
        <v>10</v>
      </c>
      <c r="B25" s="333" t="str">
        <f t="shared" ca="1" si="4"/>
        <v>A10</v>
      </c>
      <c r="C25" s="333"/>
      <c r="D25" s="54" t="str">
        <f>IF(LEN('OSNOVNA PLAČA'!C19)&gt;0,'OSNOVNA PLAČA'!C19,"")</f>
        <v/>
      </c>
      <c r="E25" s="55" t="str">
        <f>IF(LEN('OSNOVNA PLAČA'!D19)&gt;0,'OSNOVNA PLAČA'!D19,"")</f>
        <v/>
      </c>
      <c r="F25" s="164">
        <f ca="1">IF(LEN(B25)&gt;0,'OBRAČUNANA OSNOVNA PLAČA'!F19,"")</f>
        <v>0</v>
      </c>
      <c r="G25" s="57"/>
      <c r="H25" s="57"/>
      <c r="I25" s="57"/>
      <c r="J25" s="57"/>
      <c r="K25" s="57"/>
      <c r="L25" s="178">
        <f t="shared" si="5"/>
        <v>0</v>
      </c>
      <c r="M25" s="179">
        <f t="shared" ca="1" si="18"/>
        <v>0</v>
      </c>
      <c r="N25" s="179">
        <f t="shared" ca="1" si="19"/>
        <v>0</v>
      </c>
      <c r="O25" s="180">
        <f t="shared" ca="1" si="6"/>
        <v>0</v>
      </c>
      <c r="P25" s="181">
        <f t="shared" ca="1" si="20"/>
        <v>0</v>
      </c>
      <c r="Q25" s="182">
        <f t="shared" ca="1" si="7"/>
        <v>0</v>
      </c>
      <c r="R25" s="182">
        <f ca="1">IF(LEN(B25)&gt;0,'1'!R25-'1'!Q25,"")</f>
        <v>0</v>
      </c>
      <c r="S25" s="183"/>
      <c r="T25" s="33"/>
      <c r="U25" s="33"/>
      <c r="V25" s="33"/>
      <c r="W25" s="33"/>
      <c r="X25" s="33"/>
      <c r="AB25" s="243">
        <f>ROW()</f>
        <v>25</v>
      </c>
      <c r="AC25" s="118">
        <f t="shared" ca="1" si="8"/>
        <v>0</v>
      </c>
      <c r="AD25" s="118">
        <f t="shared" ca="1" si="9"/>
        <v>0</v>
      </c>
      <c r="AE25" s="119" t="str">
        <f t="shared" ca="1" si="10"/>
        <v>-</v>
      </c>
      <c r="AF25" s="118" t="str">
        <f t="shared" ca="1" si="11"/>
        <v>-</v>
      </c>
      <c r="AG25" s="119" t="str">
        <f t="shared" ca="1" si="12"/>
        <v>-</v>
      </c>
      <c r="AH25" s="118" t="str">
        <f t="shared" ca="1" si="13"/>
        <v>-</v>
      </c>
      <c r="AI25" s="118">
        <f t="shared" ca="1" si="14"/>
        <v>0</v>
      </c>
      <c r="AJ25" s="120">
        <f t="shared" ca="1" si="15"/>
        <v>0</v>
      </c>
      <c r="AK25" s="118">
        <f t="shared" ca="1" si="16"/>
        <v>0</v>
      </c>
      <c r="AL25" s="118">
        <f t="shared" ca="1" si="17"/>
        <v>0</v>
      </c>
    </row>
    <row r="26" spans="1:47" ht="27" customHeight="1" x14ac:dyDescent="0.25">
      <c r="A26" s="53">
        <f>'OSNOVNA PLAČA'!A20</f>
        <v>11</v>
      </c>
      <c r="B26" s="333" t="str">
        <f t="shared" ca="1" si="4"/>
        <v>A11</v>
      </c>
      <c r="C26" s="333"/>
      <c r="D26" s="54" t="str">
        <f>IF(LEN('OSNOVNA PLAČA'!C20)&gt;0,'OSNOVNA PLAČA'!C20,"")</f>
        <v>IV</v>
      </c>
      <c r="E26" s="55">
        <f>IF(LEN('OSNOVNA PLAČA'!D20)&gt;0,'OSNOVNA PLAČA'!D20,"")</f>
        <v>34</v>
      </c>
      <c r="F26" s="164">
        <f ca="1">IF(LEN(B26)&gt;0,'OBRAČUNANA OSNOVNA PLAČA'!F20,"")</f>
        <v>2000</v>
      </c>
      <c r="G26" s="57">
        <v>1</v>
      </c>
      <c r="H26" s="57"/>
      <c r="I26" s="57"/>
      <c r="J26" s="57">
        <v>1</v>
      </c>
      <c r="K26" s="57">
        <v>1</v>
      </c>
      <c r="L26" s="178">
        <f t="shared" si="5"/>
        <v>3</v>
      </c>
      <c r="M26" s="179">
        <f t="shared" ca="1" si="18"/>
        <v>0.6</v>
      </c>
      <c r="N26" s="179">
        <f t="shared" ca="1" si="19"/>
        <v>1200</v>
      </c>
      <c r="O26" s="180">
        <f t="shared" ca="1" si="6"/>
        <v>1.8627450980392157E-2</v>
      </c>
      <c r="P26" s="181">
        <f t="shared" ca="1" si="20"/>
        <v>37.254901960784316</v>
      </c>
      <c r="Q26" s="182">
        <f t="shared" ca="1" si="7"/>
        <v>37.254901960784316</v>
      </c>
      <c r="R26" s="182">
        <f ca="1">IF(LEN(B26)&gt;0,'1'!R26-'1'!Q26,"")</f>
        <v>2975.2552552552552</v>
      </c>
      <c r="S26" s="183"/>
      <c r="T26" s="33"/>
      <c r="U26" s="33"/>
      <c r="V26" s="33"/>
      <c r="W26" s="33"/>
      <c r="X26" s="33"/>
      <c r="AB26" s="243">
        <f>ROW()</f>
        <v>26</v>
      </c>
      <c r="AC26" s="118">
        <f t="shared" ca="1" si="8"/>
        <v>24.744744744744747</v>
      </c>
      <c r="AD26" s="118">
        <f t="shared" ca="1" si="9"/>
        <v>24.744744744744747</v>
      </c>
      <c r="AE26" s="119" t="str">
        <f t="shared" ca="1" si="10"/>
        <v>-</v>
      </c>
      <c r="AF26" s="118" t="str">
        <f t="shared" ca="1" si="11"/>
        <v>-</v>
      </c>
      <c r="AG26" s="119" t="str">
        <f t="shared" ca="1" si="12"/>
        <v>-</v>
      </c>
      <c r="AH26" s="118" t="str">
        <f t="shared" ca="1" si="13"/>
        <v>-</v>
      </c>
      <c r="AI26" s="118">
        <f t="shared" ca="1" si="14"/>
        <v>0</v>
      </c>
      <c r="AJ26" s="120">
        <f t="shared" ca="1" si="15"/>
        <v>0</v>
      </c>
      <c r="AK26" s="118">
        <f t="shared" ca="1" si="16"/>
        <v>2000</v>
      </c>
      <c r="AL26" s="118">
        <f t="shared" ca="1" si="17"/>
        <v>1500</v>
      </c>
    </row>
    <row r="27" spans="1:47" ht="27" customHeight="1" x14ac:dyDescent="0.25">
      <c r="A27" s="53">
        <f>'OSNOVNA PLAČA'!A21</f>
        <v>12</v>
      </c>
      <c r="B27" s="333" t="str">
        <f t="shared" ca="1" si="4"/>
        <v>A12</v>
      </c>
      <c r="C27" s="333"/>
      <c r="D27" s="54" t="str">
        <f>IF(LEN('OSNOVNA PLAČA'!C21)&gt;0,'OSNOVNA PLAČA'!C21,"")</f>
        <v/>
      </c>
      <c r="E27" s="55" t="str">
        <f>IF(LEN('OSNOVNA PLAČA'!D21)&gt;0,'OSNOVNA PLAČA'!D21,"")</f>
        <v/>
      </c>
      <c r="F27" s="164">
        <f ca="1">IF(LEN(B27)&gt;0,'OBRAČUNANA OSNOVNA PLAČA'!F21,"")</f>
        <v>0</v>
      </c>
      <c r="G27" s="57"/>
      <c r="H27" s="57"/>
      <c r="I27" s="57"/>
      <c r="J27" s="57"/>
      <c r="K27" s="57"/>
      <c r="L27" s="178">
        <f t="shared" si="5"/>
        <v>0</v>
      </c>
      <c r="M27" s="179">
        <f t="shared" ca="1" si="18"/>
        <v>0</v>
      </c>
      <c r="N27" s="179">
        <f t="shared" ca="1" si="19"/>
        <v>0</v>
      </c>
      <c r="O27" s="180">
        <f t="shared" ca="1" si="6"/>
        <v>0</v>
      </c>
      <c r="P27" s="181">
        <f t="shared" ca="1" si="20"/>
        <v>0</v>
      </c>
      <c r="Q27" s="182">
        <f t="shared" ca="1" si="7"/>
        <v>0</v>
      </c>
      <c r="R27" s="182">
        <f ca="1">IF(LEN(B27)&gt;0,'1'!R27-'1'!Q27,"")</f>
        <v>0</v>
      </c>
      <c r="S27" s="183"/>
      <c r="T27" s="33"/>
      <c r="U27" s="33"/>
      <c r="V27" s="33"/>
      <c r="W27" s="33"/>
      <c r="X27" s="33"/>
      <c r="AB27" s="243">
        <f>ROW()</f>
        <v>27</v>
      </c>
      <c r="AC27" s="118">
        <f t="shared" ca="1" si="8"/>
        <v>0</v>
      </c>
      <c r="AD27" s="118">
        <f t="shared" ca="1" si="9"/>
        <v>0</v>
      </c>
      <c r="AE27" s="119" t="str">
        <f t="shared" ca="1" si="10"/>
        <v>-</v>
      </c>
      <c r="AF27" s="118" t="str">
        <f t="shared" ca="1" si="11"/>
        <v>-</v>
      </c>
      <c r="AG27" s="119" t="str">
        <f t="shared" ca="1" si="12"/>
        <v>-</v>
      </c>
      <c r="AH27" s="118" t="str">
        <f t="shared" ca="1" si="13"/>
        <v>-</v>
      </c>
      <c r="AI27" s="118">
        <f t="shared" ca="1" si="14"/>
        <v>0</v>
      </c>
      <c r="AJ27" s="120">
        <f t="shared" ca="1" si="15"/>
        <v>0</v>
      </c>
      <c r="AK27" s="118">
        <f t="shared" ca="1" si="16"/>
        <v>0</v>
      </c>
      <c r="AL27" s="118">
        <f t="shared" ca="1" si="17"/>
        <v>0</v>
      </c>
    </row>
    <row r="28" spans="1:47" ht="27" customHeight="1" x14ac:dyDescent="0.25">
      <c r="A28" s="53">
        <f>'OSNOVNA PLAČA'!A22</f>
        <v>13</v>
      </c>
      <c r="B28" s="333" t="str">
        <f t="shared" ca="1" si="4"/>
        <v>A13</v>
      </c>
      <c r="C28" s="333"/>
      <c r="D28" s="54" t="str">
        <f>IF(LEN('OSNOVNA PLAČA'!C22)&gt;0,'OSNOVNA PLAČA'!C22,"")</f>
        <v/>
      </c>
      <c r="E28" s="55" t="str">
        <f>IF(LEN('OSNOVNA PLAČA'!D22)&gt;0,'OSNOVNA PLAČA'!D22,"")</f>
        <v/>
      </c>
      <c r="F28" s="164">
        <f ca="1">IF(LEN(B28)&gt;0,'OBRAČUNANA OSNOVNA PLAČA'!F22,"")</f>
        <v>0</v>
      </c>
      <c r="G28" s="57"/>
      <c r="H28" s="57"/>
      <c r="I28" s="57"/>
      <c r="J28" s="57"/>
      <c r="K28" s="57"/>
      <c r="L28" s="178">
        <f t="shared" si="5"/>
        <v>0</v>
      </c>
      <c r="M28" s="179">
        <f t="shared" ca="1" si="18"/>
        <v>0</v>
      </c>
      <c r="N28" s="179">
        <f t="shared" ca="1" si="19"/>
        <v>0</v>
      </c>
      <c r="O28" s="180">
        <f t="shared" ca="1" si="6"/>
        <v>0</v>
      </c>
      <c r="P28" s="181">
        <f t="shared" ca="1" si="20"/>
        <v>0</v>
      </c>
      <c r="Q28" s="182">
        <f t="shared" ca="1" si="7"/>
        <v>0</v>
      </c>
      <c r="R28" s="182">
        <f ca="1">IF(LEN(B28)&gt;0,'1'!R28-'1'!Q28,"")</f>
        <v>0</v>
      </c>
      <c r="S28" s="183"/>
      <c r="T28" s="33"/>
      <c r="U28" s="33"/>
      <c r="V28" s="33"/>
      <c r="W28" s="33"/>
      <c r="X28" s="33"/>
      <c r="AB28" s="243">
        <f>ROW()</f>
        <v>28</v>
      </c>
      <c r="AC28" s="118">
        <f t="shared" ca="1" si="8"/>
        <v>0</v>
      </c>
      <c r="AD28" s="118">
        <f t="shared" ca="1" si="9"/>
        <v>0</v>
      </c>
      <c r="AE28" s="119" t="str">
        <f t="shared" ca="1" si="10"/>
        <v>-</v>
      </c>
      <c r="AF28" s="118" t="str">
        <f t="shared" ca="1" si="11"/>
        <v>-</v>
      </c>
      <c r="AG28" s="119" t="str">
        <f t="shared" ca="1" si="12"/>
        <v>-</v>
      </c>
      <c r="AH28" s="118" t="str">
        <f t="shared" ca="1" si="13"/>
        <v>-</v>
      </c>
      <c r="AI28" s="118">
        <f t="shared" ca="1" si="14"/>
        <v>0</v>
      </c>
      <c r="AJ28" s="120">
        <f t="shared" ca="1" si="15"/>
        <v>0</v>
      </c>
      <c r="AK28" s="118">
        <f t="shared" ca="1" si="16"/>
        <v>0</v>
      </c>
      <c r="AL28" s="118">
        <f t="shared" ca="1" si="17"/>
        <v>0</v>
      </c>
    </row>
    <row r="29" spans="1:47" ht="27" customHeight="1" x14ac:dyDescent="0.25">
      <c r="A29" s="53">
        <f>'OSNOVNA PLAČA'!A23</f>
        <v>14</v>
      </c>
      <c r="B29" s="333" t="str">
        <f t="shared" ca="1" si="4"/>
        <v>A14</v>
      </c>
      <c r="C29" s="333"/>
      <c r="D29" s="54" t="str">
        <f>IF(LEN('OSNOVNA PLAČA'!C23)&gt;0,'OSNOVNA PLAČA'!C23,"")</f>
        <v/>
      </c>
      <c r="E29" s="55" t="str">
        <f>IF(LEN('OSNOVNA PLAČA'!D23)&gt;0,'OSNOVNA PLAČA'!D23,"")</f>
        <v/>
      </c>
      <c r="F29" s="164">
        <f ca="1">IF(LEN(B29)&gt;0,'OBRAČUNANA OSNOVNA PLAČA'!F23,"")</f>
        <v>0</v>
      </c>
      <c r="G29" s="57"/>
      <c r="H29" s="57"/>
      <c r="I29" s="57"/>
      <c r="J29" s="57"/>
      <c r="K29" s="57"/>
      <c r="L29" s="178">
        <f t="shared" si="5"/>
        <v>0</v>
      </c>
      <c r="M29" s="179">
        <f t="shared" ca="1" si="18"/>
        <v>0</v>
      </c>
      <c r="N29" s="179">
        <f t="shared" ca="1" si="19"/>
        <v>0</v>
      </c>
      <c r="O29" s="180">
        <f t="shared" ca="1" si="6"/>
        <v>0</v>
      </c>
      <c r="P29" s="181">
        <f t="shared" ca="1" si="20"/>
        <v>0</v>
      </c>
      <c r="Q29" s="182">
        <f t="shared" ca="1" si="7"/>
        <v>0</v>
      </c>
      <c r="R29" s="182">
        <f ca="1">IF(LEN(B29)&gt;0,'1'!R29-'1'!Q29,"")</f>
        <v>0</v>
      </c>
      <c r="S29" s="183"/>
      <c r="T29" s="33"/>
      <c r="U29" s="33"/>
      <c r="V29" s="33"/>
      <c r="W29" s="33"/>
      <c r="X29" s="33"/>
      <c r="AB29" s="243">
        <f>ROW()</f>
        <v>29</v>
      </c>
      <c r="AC29" s="118">
        <f t="shared" ca="1" si="8"/>
        <v>0</v>
      </c>
      <c r="AD29" s="118">
        <f t="shared" ca="1" si="9"/>
        <v>0</v>
      </c>
      <c r="AE29" s="119" t="str">
        <f t="shared" ca="1" si="10"/>
        <v>-</v>
      </c>
      <c r="AF29" s="118" t="str">
        <f t="shared" ca="1" si="11"/>
        <v>-</v>
      </c>
      <c r="AG29" s="119" t="str">
        <f t="shared" ca="1" si="12"/>
        <v>-</v>
      </c>
      <c r="AH29" s="118" t="str">
        <f t="shared" ca="1" si="13"/>
        <v>-</v>
      </c>
      <c r="AI29" s="118">
        <f t="shared" ca="1" si="14"/>
        <v>0</v>
      </c>
      <c r="AJ29" s="120">
        <f t="shared" ca="1" si="15"/>
        <v>0</v>
      </c>
      <c r="AK29" s="118">
        <f t="shared" ca="1" si="16"/>
        <v>0</v>
      </c>
      <c r="AL29" s="118">
        <f t="shared" ca="1" si="17"/>
        <v>0</v>
      </c>
    </row>
    <row r="30" spans="1:47" ht="27" customHeight="1" x14ac:dyDescent="0.25">
      <c r="A30" s="53">
        <f>'OSNOVNA PLAČA'!A24</f>
        <v>15</v>
      </c>
      <c r="B30" s="333" t="str">
        <f t="shared" ca="1" si="4"/>
        <v>A15</v>
      </c>
      <c r="C30" s="333"/>
      <c r="D30" s="54" t="str">
        <f>IF(LEN('OSNOVNA PLAČA'!C24)&gt;0,'OSNOVNA PLAČA'!C24,"")</f>
        <v/>
      </c>
      <c r="E30" s="55" t="str">
        <f>IF(LEN('OSNOVNA PLAČA'!D24)&gt;0,'OSNOVNA PLAČA'!D24,"")</f>
        <v/>
      </c>
      <c r="F30" s="164">
        <f ca="1">IF(LEN(B30)&gt;0,'OBRAČUNANA OSNOVNA PLAČA'!F24,"")</f>
        <v>0</v>
      </c>
      <c r="G30" s="57"/>
      <c r="H30" s="57"/>
      <c r="I30" s="57"/>
      <c r="J30" s="57"/>
      <c r="K30" s="57"/>
      <c r="L30" s="178">
        <f t="shared" si="5"/>
        <v>0</v>
      </c>
      <c r="M30" s="179">
        <f t="shared" ca="1" si="18"/>
        <v>0</v>
      </c>
      <c r="N30" s="179">
        <f t="shared" ca="1" si="19"/>
        <v>0</v>
      </c>
      <c r="O30" s="180">
        <f t="shared" ca="1" si="6"/>
        <v>0</v>
      </c>
      <c r="P30" s="181">
        <f t="shared" ca="1" si="20"/>
        <v>0</v>
      </c>
      <c r="Q30" s="182">
        <f t="shared" ca="1" si="7"/>
        <v>0</v>
      </c>
      <c r="R30" s="182">
        <f ca="1">IF(LEN(B30)&gt;0,'1'!R30-'1'!Q30,"")</f>
        <v>0</v>
      </c>
      <c r="S30" s="183"/>
      <c r="T30" s="33"/>
      <c r="U30" s="33"/>
      <c r="V30" s="33"/>
      <c r="W30" s="33"/>
      <c r="X30" s="33"/>
      <c r="AB30" s="243">
        <f>ROW()</f>
        <v>30</v>
      </c>
      <c r="AC30" s="118">
        <f t="shared" ca="1" si="8"/>
        <v>0</v>
      </c>
      <c r="AD30" s="118">
        <f t="shared" ca="1" si="9"/>
        <v>0</v>
      </c>
      <c r="AE30" s="119" t="str">
        <f t="shared" ca="1" si="10"/>
        <v>-</v>
      </c>
      <c r="AF30" s="118" t="str">
        <f t="shared" ca="1" si="11"/>
        <v>-</v>
      </c>
      <c r="AG30" s="119" t="str">
        <f t="shared" ca="1" si="12"/>
        <v>-</v>
      </c>
      <c r="AH30" s="118" t="str">
        <f t="shared" ca="1" si="13"/>
        <v>-</v>
      </c>
      <c r="AI30" s="118">
        <f t="shared" ca="1" si="14"/>
        <v>0</v>
      </c>
      <c r="AJ30" s="120">
        <f t="shared" ca="1" si="15"/>
        <v>0</v>
      </c>
      <c r="AK30" s="118">
        <f t="shared" ca="1" si="16"/>
        <v>0</v>
      </c>
      <c r="AL30" s="118">
        <f t="shared" ca="1" si="17"/>
        <v>0</v>
      </c>
    </row>
    <row r="31" spans="1:47" ht="27" customHeight="1" x14ac:dyDescent="0.25">
      <c r="A31" s="53">
        <f>'OSNOVNA PLAČA'!A25</f>
        <v>16</v>
      </c>
      <c r="B31" s="333" t="str">
        <f t="shared" ca="1" si="4"/>
        <v>A16</v>
      </c>
      <c r="C31" s="333"/>
      <c r="D31" s="54" t="str">
        <f>IF(LEN('OSNOVNA PLAČA'!C25)&gt;0,'OSNOVNA PLAČA'!C25,"")</f>
        <v/>
      </c>
      <c r="E31" s="55" t="str">
        <f>IF(LEN('OSNOVNA PLAČA'!D25)&gt;0,'OSNOVNA PLAČA'!D25,"")</f>
        <v/>
      </c>
      <c r="F31" s="164">
        <f ca="1">IF(LEN(B31)&gt;0,'OBRAČUNANA OSNOVNA PLAČA'!F25,"")</f>
        <v>0</v>
      </c>
      <c r="G31" s="57"/>
      <c r="H31" s="57"/>
      <c r="I31" s="57"/>
      <c r="J31" s="57"/>
      <c r="K31" s="57"/>
      <c r="L31" s="178">
        <f t="shared" si="5"/>
        <v>0</v>
      </c>
      <c r="M31" s="179">
        <f t="shared" ca="1" si="18"/>
        <v>0</v>
      </c>
      <c r="N31" s="179">
        <f t="shared" ca="1" si="19"/>
        <v>0</v>
      </c>
      <c r="O31" s="180">
        <f t="shared" ca="1" si="6"/>
        <v>0</v>
      </c>
      <c r="P31" s="181">
        <f t="shared" ca="1" si="20"/>
        <v>0</v>
      </c>
      <c r="Q31" s="182">
        <f t="shared" ca="1" si="7"/>
        <v>0</v>
      </c>
      <c r="R31" s="182">
        <f ca="1">IF(LEN(B31)&gt;0,'1'!R31-'1'!Q31,"")</f>
        <v>0</v>
      </c>
      <c r="S31" s="183"/>
      <c r="T31" s="33"/>
      <c r="U31" s="33"/>
      <c r="V31" s="33"/>
      <c r="W31" s="33"/>
      <c r="X31" s="33"/>
      <c r="AB31" s="243">
        <f>ROW()</f>
        <v>31</v>
      </c>
      <c r="AC31" s="118">
        <f t="shared" ca="1" si="8"/>
        <v>0</v>
      </c>
      <c r="AD31" s="118">
        <f t="shared" ca="1" si="9"/>
        <v>0</v>
      </c>
      <c r="AE31" s="119" t="str">
        <f t="shared" ca="1" si="10"/>
        <v>-</v>
      </c>
      <c r="AF31" s="118" t="str">
        <f t="shared" ca="1" si="11"/>
        <v>-</v>
      </c>
      <c r="AG31" s="119" t="str">
        <f t="shared" ca="1" si="12"/>
        <v>-</v>
      </c>
      <c r="AH31" s="118" t="str">
        <f t="shared" ca="1" si="13"/>
        <v>-</v>
      </c>
      <c r="AI31" s="118">
        <f t="shared" ca="1" si="14"/>
        <v>0</v>
      </c>
      <c r="AJ31" s="120">
        <f t="shared" ca="1" si="15"/>
        <v>0</v>
      </c>
      <c r="AK31" s="118">
        <f t="shared" ca="1" si="16"/>
        <v>0</v>
      </c>
      <c r="AL31" s="118">
        <f t="shared" ca="1" si="17"/>
        <v>0</v>
      </c>
    </row>
    <row r="32" spans="1:47" ht="27" customHeight="1" x14ac:dyDescent="0.25">
      <c r="A32" s="53">
        <f>'OSNOVNA PLAČA'!A26</f>
        <v>17</v>
      </c>
      <c r="B32" s="333" t="str">
        <f t="shared" ca="1" si="4"/>
        <v>A17</v>
      </c>
      <c r="C32" s="333"/>
      <c r="D32" s="54" t="str">
        <f>IF(LEN('OSNOVNA PLAČA'!C26)&gt;0,'OSNOVNA PLAČA'!C26,"")</f>
        <v/>
      </c>
      <c r="E32" s="55" t="str">
        <f>IF(LEN('OSNOVNA PLAČA'!D26)&gt;0,'OSNOVNA PLAČA'!D26,"")</f>
        <v/>
      </c>
      <c r="F32" s="164">
        <f ca="1">IF(LEN(B32)&gt;0,'OBRAČUNANA OSNOVNA PLAČA'!F26,"")</f>
        <v>0</v>
      </c>
      <c r="G32" s="57"/>
      <c r="H32" s="57"/>
      <c r="I32" s="57"/>
      <c r="J32" s="57"/>
      <c r="K32" s="57"/>
      <c r="L32" s="178">
        <f t="shared" si="5"/>
        <v>0</v>
      </c>
      <c r="M32" s="179">
        <f t="shared" ca="1" si="18"/>
        <v>0</v>
      </c>
      <c r="N32" s="179">
        <f t="shared" ca="1" si="19"/>
        <v>0</v>
      </c>
      <c r="O32" s="180">
        <f t="shared" ca="1" si="6"/>
        <v>0</v>
      </c>
      <c r="P32" s="181">
        <f t="shared" ca="1" si="20"/>
        <v>0</v>
      </c>
      <c r="Q32" s="182">
        <f t="shared" ca="1" si="7"/>
        <v>0</v>
      </c>
      <c r="R32" s="182">
        <f ca="1">IF(LEN(B32)&gt;0,'1'!R32-'1'!Q32,"")</f>
        <v>0</v>
      </c>
      <c r="S32" s="183"/>
      <c r="T32" s="33"/>
      <c r="U32" s="33"/>
      <c r="V32" s="33"/>
      <c r="W32" s="33"/>
      <c r="X32" s="33"/>
      <c r="AB32" s="243">
        <f>ROW()</f>
        <v>32</v>
      </c>
      <c r="AC32" s="118">
        <f t="shared" ca="1" si="8"/>
        <v>0</v>
      </c>
      <c r="AD32" s="118">
        <f t="shared" ca="1" si="9"/>
        <v>0</v>
      </c>
      <c r="AE32" s="119" t="str">
        <f t="shared" ca="1" si="10"/>
        <v>-</v>
      </c>
      <c r="AF32" s="118" t="str">
        <f t="shared" ca="1" si="11"/>
        <v>-</v>
      </c>
      <c r="AG32" s="119" t="str">
        <f t="shared" ca="1" si="12"/>
        <v>-</v>
      </c>
      <c r="AH32" s="118" t="str">
        <f t="shared" ca="1" si="13"/>
        <v>-</v>
      </c>
      <c r="AI32" s="118">
        <f t="shared" ca="1" si="14"/>
        <v>0</v>
      </c>
      <c r="AJ32" s="120">
        <f t="shared" ca="1" si="15"/>
        <v>0</v>
      </c>
      <c r="AK32" s="118">
        <f t="shared" ca="1" si="16"/>
        <v>0</v>
      </c>
      <c r="AL32" s="118">
        <f t="shared" ca="1" si="17"/>
        <v>0</v>
      </c>
    </row>
    <row r="33" spans="1:38" ht="27" customHeight="1" x14ac:dyDescent="0.25">
      <c r="A33" s="53">
        <f>'OSNOVNA PLAČA'!A27</f>
        <v>18</v>
      </c>
      <c r="B33" s="333" t="str">
        <f t="shared" ca="1" si="4"/>
        <v>A18</v>
      </c>
      <c r="C33" s="333"/>
      <c r="D33" s="54" t="str">
        <f>IF(LEN('OSNOVNA PLAČA'!C27)&gt;0,'OSNOVNA PLAČA'!C27,"")</f>
        <v/>
      </c>
      <c r="E33" s="55" t="str">
        <f>IF(LEN('OSNOVNA PLAČA'!D27)&gt;0,'OSNOVNA PLAČA'!D27,"")</f>
        <v/>
      </c>
      <c r="F33" s="164">
        <f ca="1">IF(LEN(B33)&gt;0,'OBRAČUNANA OSNOVNA PLAČA'!F27,"")</f>
        <v>0</v>
      </c>
      <c r="G33" s="57"/>
      <c r="H33" s="57"/>
      <c r="I33" s="57"/>
      <c r="J33" s="57"/>
      <c r="K33" s="57"/>
      <c r="L33" s="178">
        <f t="shared" si="5"/>
        <v>0</v>
      </c>
      <c r="M33" s="179">
        <f t="shared" ca="1" si="18"/>
        <v>0</v>
      </c>
      <c r="N33" s="179">
        <f t="shared" ca="1" si="19"/>
        <v>0</v>
      </c>
      <c r="O33" s="180">
        <f t="shared" ca="1" si="6"/>
        <v>0</v>
      </c>
      <c r="P33" s="181">
        <f t="shared" ca="1" si="20"/>
        <v>0</v>
      </c>
      <c r="Q33" s="182">
        <f t="shared" ca="1" si="7"/>
        <v>0</v>
      </c>
      <c r="R33" s="182">
        <f ca="1">IF(LEN(B33)&gt;0,'1'!R33-'1'!Q33,"")</f>
        <v>0</v>
      </c>
      <c r="S33" s="183"/>
      <c r="T33" s="33"/>
      <c r="U33" s="33"/>
      <c r="V33" s="33"/>
      <c r="W33" s="33"/>
      <c r="X33" s="33"/>
      <c r="AB33" s="243">
        <f>ROW()</f>
        <v>33</v>
      </c>
      <c r="AC33" s="118">
        <f t="shared" ca="1" si="8"/>
        <v>0</v>
      </c>
      <c r="AD33" s="118">
        <f t="shared" ca="1" si="9"/>
        <v>0</v>
      </c>
      <c r="AE33" s="119" t="str">
        <f t="shared" ca="1" si="10"/>
        <v>-</v>
      </c>
      <c r="AF33" s="118" t="str">
        <f t="shared" ca="1" si="11"/>
        <v>-</v>
      </c>
      <c r="AG33" s="119" t="str">
        <f t="shared" ca="1" si="12"/>
        <v>-</v>
      </c>
      <c r="AH33" s="118" t="str">
        <f t="shared" ca="1" si="13"/>
        <v>-</v>
      </c>
      <c r="AI33" s="118">
        <f t="shared" ca="1" si="14"/>
        <v>0</v>
      </c>
      <c r="AJ33" s="120">
        <f t="shared" ca="1" si="15"/>
        <v>0</v>
      </c>
      <c r="AK33" s="118">
        <f t="shared" ca="1" si="16"/>
        <v>0</v>
      </c>
      <c r="AL33" s="118">
        <f t="shared" ca="1" si="17"/>
        <v>0</v>
      </c>
    </row>
    <row r="34" spans="1:38" ht="27" customHeight="1" x14ac:dyDescent="0.25">
      <c r="A34" s="53">
        <f>'OSNOVNA PLAČA'!A28</f>
        <v>19</v>
      </c>
      <c r="B34" s="333" t="str">
        <f t="shared" ca="1" si="4"/>
        <v>A19</v>
      </c>
      <c r="C34" s="333"/>
      <c r="D34" s="54" t="str">
        <f>IF(LEN('OSNOVNA PLAČA'!C28)&gt;0,'OSNOVNA PLAČA'!C28,"")</f>
        <v/>
      </c>
      <c r="E34" s="55" t="str">
        <f>IF(LEN('OSNOVNA PLAČA'!D28)&gt;0,'OSNOVNA PLAČA'!D28,"")</f>
        <v/>
      </c>
      <c r="F34" s="164">
        <f ca="1">IF(LEN(B34)&gt;0,'OBRAČUNANA OSNOVNA PLAČA'!F28,"")</f>
        <v>0</v>
      </c>
      <c r="G34" s="57"/>
      <c r="H34" s="57"/>
      <c r="I34" s="57"/>
      <c r="J34" s="57"/>
      <c r="K34" s="57"/>
      <c r="L34" s="178">
        <f t="shared" si="5"/>
        <v>0</v>
      </c>
      <c r="M34" s="179">
        <f t="shared" ca="1" si="18"/>
        <v>0</v>
      </c>
      <c r="N34" s="179">
        <f t="shared" ca="1" si="19"/>
        <v>0</v>
      </c>
      <c r="O34" s="180">
        <f t="shared" ca="1" si="6"/>
        <v>0</v>
      </c>
      <c r="P34" s="181">
        <f t="shared" ca="1" si="20"/>
        <v>0</v>
      </c>
      <c r="Q34" s="182">
        <f t="shared" ca="1" si="7"/>
        <v>0</v>
      </c>
      <c r="R34" s="182">
        <f ca="1">IF(LEN(B34)&gt;0,'1'!R34-'1'!Q34,"")</f>
        <v>0</v>
      </c>
      <c r="S34" s="183"/>
      <c r="T34" s="33"/>
      <c r="U34" s="33"/>
      <c r="V34" s="33"/>
      <c r="W34" s="33"/>
      <c r="X34" s="33"/>
      <c r="AB34" s="243">
        <f>ROW()</f>
        <v>34</v>
      </c>
      <c r="AC34" s="118">
        <f t="shared" ca="1" si="8"/>
        <v>0</v>
      </c>
      <c r="AD34" s="118">
        <f t="shared" ca="1" si="9"/>
        <v>0</v>
      </c>
      <c r="AE34" s="119" t="str">
        <f t="shared" ca="1" si="10"/>
        <v>-</v>
      </c>
      <c r="AF34" s="118" t="str">
        <f t="shared" ca="1" si="11"/>
        <v>-</v>
      </c>
      <c r="AG34" s="119" t="str">
        <f t="shared" ca="1" si="12"/>
        <v>-</v>
      </c>
      <c r="AH34" s="118" t="str">
        <f t="shared" ca="1" si="13"/>
        <v>-</v>
      </c>
      <c r="AI34" s="118">
        <f t="shared" ca="1" si="14"/>
        <v>0</v>
      </c>
      <c r="AJ34" s="120">
        <f t="shared" ca="1" si="15"/>
        <v>0</v>
      </c>
      <c r="AK34" s="118">
        <f t="shared" ca="1" si="16"/>
        <v>0</v>
      </c>
      <c r="AL34" s="118">
        <f t="shared" ca="1" si="17"/>
        <v>0</v>
      </c>
    </row>
    <row r="35" spans="1:38" ht="27" customHeight="1" x14ac:dyDescent="0.25">
      <c r="A35" s="53">
        <f>'OSNOVNA PLAČA'!A29</f>
        <v>20</v>
      </c>
      <c r="B35" s="333" t="str">
        <f t="shared" ca="1" si="4"/>
        <v>A20</v>
      </c>
      <c r="C35" s="333"/>
      <c r="D35" s="54" t="str">
        <f>IF(LEN('OSNOVNA PLAČA'!C29)&gt;0,'OSNOVNA PLAČA'!C29,"")</f>
        <v/>
      </c>
      <c r="E35" s="55" t="str">
        <f>IF(LEN('OSNOVNA PLAČA'!D29)&gt;0,'OSNOVNA PLAČA'!D29,"")</f>
        <v/>
      </c>
      <c r="F35" s="164">
        <f ca="1">IF(LEN(B35)&gt;0,'OBRAČUNANA OSNOVNA PLAČA'!F29,"")</f>
        <v>0</v>
      </c>
      <c r="G35" s="57"/>
      <c r="H35" s="57"/>
      <c r="I35" s="57"/>
      <c r="J35" s="57"/>
      <c r="K35" s="57"/>
      <c r="L35" s="178">
        <f t="shared" si="5"/>
        <v>0</v>
      </c>
      <c r="M35" s="179">
        <f t="shared" ca="1" si="18"/>
        <v>0</v>
      </c>
      <c r="N35" s="179">
        <f t="shared" ca="1" si="19"/>
        <v>0</v>
      </c>
      <c r="O35" s="180">
        <f t="shared" ca="1" si="6"/>
        <v>0</v>
      </c>
      <c r="P35" s="181">
        <f t="shared" ca="1" si="20"/>
        <v>0</v>
      </c>
      <c r="Q35" s="182">
        <f t="shared" ca="1" si="7"/>
        <v>0</v>
      </c>
      <c r="R35" s="182">
        <f ca="1">IF(LEN(B35)&gt;0,'1'!R35-'1'!Q35,"")</f>
        <v>0</v>
      </c>
      <c r="S35" s="183"/>
      <c r="T35" s="33"/>
      <c r="U35" s="33"/>
      <c r="V35" s="33"/>
      <c r="W35" s="33"/>
      <c r="X35" s="33"/>
      <c r="AB35" s="243">
        <f>ROW()</f>
        <v>35</v>
      </c>
      <c r="AC35" s="118">
        <f t="shared" ca="1" si="8"/>
        <v>0</v>
      </c>
      <c r="AD35" s="118">
        <f t="shared" ca="1" si="9"/>
        <v>0</v>
      </c>
      <c r="AE35" s="119" t="str">
        <f t="shared" ca="1" si="10"/>
        <v>-</v>
      </c>
      <c r="AF35" s="118" t="str">
        <f t="shared" ca="1" si="11"/>
        <v>-</v>
      </c>
      <c r="AG35" s="119" t="str">
        <f t="shared" ca="1" si="12"/>
        <v>-</v>
      </c>
      <c r="AH35" s="118" t="str">
        <f t="shared" ca="1" si="13"/>
        <v>-</v>
      </c>
      <c r="AI35" s="118">
        <f t="shared" ca="1" si="14"/>
        <v>0</v>
      </c>
      <c r="AJ35" s="120">
        <f t="shared" ca="1" si="15"/>
        <v>0</v>
      </c>
      <c r="AK35" s="118">
        <f t="shared" ca="1" si="16"/>
        <v>0</v>
      </c>
      <c r="AL35" s="118">
        <f t="shared" ca="1" si="17"/>
        <v>0</v>
      </c>
    </row>
    <row r="36" spans="1:38" ht="27" customHeight="1" x14ac:dyDescent="0.25">
      <c r="A36" s="53">
        <f>'OSNOVNA PLAČA'!A30</f>
        <v>21</v>
      </c>
      <c r="B36" s="333" t="str">
        <f t="shared" ca="1" si="4"/>
        <v>A21</v>
      </c>
      <c r="C36" s="333"/>
      <c r="D36" s="54" t="str">
        <f>IF(LEN('OSNOVNA PLAČA'!C30)&gt;0,'OSNOVNA PLAČA'!C30,"")</f>
        <v/>
      </c>
      <c r="E36" s="55" t="str">
        <f>IF(LEN('OSNOVNA PLAČA'!D30)&gt;0,'OSNOVNA PLAČA'!D30,"")</f>
        <v/>
      </c>
      <c r="F36" s="164">
        <f ca="1">IF(LEN(B36)&gt;0,'OBRAČUNANA OSNOVNA PLAČA'!F30,"")</f>
        <v>0</v>
      </c>
      <c r="G36" s="57"/>
      <c r="H36" s="57"/>
      <c r="I36" s="57"/>
      <c r="J36" s="57"/>
      <c r="K36" s="57"/>
      <c r="L36" s="178">
        <f t="shared" si="5"/>
        <v>0</v>
      </c>
      <c r="M36" s="179">
        <f t="shared" ca="1" si="18"/>
        <v>0</v>
      </c>
      <c r="N36" s="179">
        <f t="shared" ca="1" si="19"/>
        <v>0</v>
      </c>
      <c r="O36" s="180">
        <f t="shared" ca="1" si="6"/>
        <v>0</v>
      </c>
      <c r="P36" s="181">
        <f t="shared" ca="1" si="20"/>
        <v>0</v>
      </c>
      <c r="Q36" s="182">
        <f t="shared" ca="1" si="7"/>
        <v>0</v>
      </c>
      <c r="R36" s="182">
        <f ca="1">IF(LEN(B36)&gt;0,'1'!R36-'1'!Q36,"")</f>
        <v>0</v>
      </c>
      <c r="S36" s="183"/>
      <c r="T36" s="33"/>
      <c r="U36" s="33"/>
      <c r="V36" s="33"/>
      <c r="W36" s="33"/>
      <c r="X36" s="33"/>
      <c r="AB36" s="243">
        <f>ROW()</f>
        <v>36</v>
      </c>
      <c r="AC36" s="118">
        <f t="shared" ca="1" si="8"/>
        <v>0</v>
      </c>
      <c r="AD36" s="118">
        <f t="shared" ca="1" si="9"/>
        <v>0</v>
      </c>
      <c r="AE36" s="119" t="str">
        <f t="shared" ca="1" si="10"/>
        <v>-</v>
      </c>
      <c r="AF36" s="118" t="str">
        <f t="shared" ca="1" si="11"/>
        <v>-</v>
      </c>
      <c r="AG36" s="119" t="str">
        <f t="shared" ca="1" si="12"/>
        <v>-</v>
      </c>
      <c r="AH36" s="118" t="str">
        <f t="shared" ca="1" si="13"/>
        <v>-</v>
      </c>
      <c r="AI36" s="118">
        <f t="shared" ca="1" si="14"/>
        <v>0</v>
      </c>
      <c r="AJ36" s="120">
        <f t="shared" ca="1" si="15"/>
        <v>0</v>
      </c>
      <c r="AK36" s="118">
        <f t="shared" ca="1" si="16"/>
        <v>0</v>
      </c>
      <c r="AL36" s="118">
        <f t="shared" ca="1" si="17"/>
        <v>0</v>
      </c>
    </row>
    <row r="37" spans="1:38" ht="27" customHeight="1" x14ac:dyDescent="0.25">
      <c r="A37" s="53">
        <f>'OSNOVNA PLAČA'!A31</f>
        <v>22</v>
      </c>
      <c r="B37" s="333" t="str">
        <f t="shared" ca="1" si="4"/>
        <v>A22</v>
      </c>
      <c r="C37" s="333"/>
      <c r="D37" s="54" t="str">
        <f>IF(LEN('OSNOVNA PLAČA'!C31)&gt;0,'OSNOVNA PLAČA'!C31,"")</f>
        <v/>
      </c>
      <c r="E37" s="55" t="str">
        <f>IF(LEN('OSNOVNA PLAČA'!D31)&gt;0,'OSNOVNA PLAČA'!D31,"")</f>
        <v/>
      </c>
      <c r="F37" s="164">
        <f ca="1">IF(LEN(B37)&gt;0,'OBRAČUNANA OSNOVNA PLAČA'!F31,"")</f>
        <v>0</v>
      </c>
      <c r="G37" s="57"/>
      <c r="H37" s="57"/>
      <c r="I37" s="57"/>
      <c r="J37" s="57"/>
      <c r="K37" s="57"/>
      <c r="L37" s="178">
        <f t="shared" si="5"/>
        <v>0</v>
      </c>
      <c r="M37" s="179">
        <f t="shared" ca="1" si="18"/>
        <v>0</v>
      </c>
      <c r="N37" s="179">
        <f t="shared" ca="1" si="19"/>
        <v>0</v>
      </c>
      <c r="O37" s="180">
        <f t="shared" ca="1" si="6"/>
        <v>0</v>
      </c>
      <c r="P37" s="181">
        <f t="shared" ca="1" si="20"/>
        <v>0</v>
      </c>
      <c r="Q37" s="182">
        <f t="shared" ca="1" si="7"/>
        <v>0</v>
      </c>
      <c r="R37" s="182">
        <f ca="1">IF(LEN(B37)&gt;0,'1'!R37-'1'!Q37,"")</f>
        <v>0</v>
      </c>
      <c r="S37" s="183"/>
      <c r="T37" s="33"/>
      <c r="U37" s="33"/>
      <c r="V37" s="33"/>
      <c r="W37" s="33"/>
      <c r="X37" s="33"/>
      <c r="AB37" s="243">
        <f>ROW()</f>
        <v>37</v>
      </c>
      <c r="AC37" s="118">
        <f t="shared" ca="1" si="8"/>
        <v>0</v>
      </c>
      <c r="AD37" s="118">
        <f t="shared" ca="1" si="9"/>
        <v>0</v>
      </c>
      <c r="AE37" s="119" t="str">
        <f t="shared" ca="1" si="10"/>
        <v>-</v>
      </c>
      <c r="AF37" s="118" t="str">
        <f t="shared" ca="1" si="11"/>
        <v>-</v>
      </c>
      <c r="AG37" s="119" t="str">
        <f t="shared" ca="1" si="12"/>
        <v>-</v>
      </c>
      <c r="AH37" s="118" t="str">
        <f t="shared" ca="1" si="13"/>
        <v>-</v>
      </c>
      <c r="AI37" s="118">
        <f t="shared" ca="1" si="14"/>
        <v>0</v>
      </c>
      <c r="AJ37" s="120">
        <f t="shared" ca="1" si="15"/>
        <v>0</v>
      </c>
      <c r="AK37" s="118">
        <f t="shared" ca="1" si="16"/>
        <v>0</v>
      </c>
      <c r="AL37" s="118">
        <f t="shared" ca="1" si="17"/>
        <v>0</v>
      </c>
    </row>
    <row r="38" spans="1:38" ht="27" customHeight="1" x14ac:dyDescent="0.25">
      <c r="A38" s="53">
        <f>'OSNOVNA PLAČA'!A32</f>
        <v>23</v>
      </c>
      <c r="B38" s="333" t="str">
        <f t="shared" ca="1" si="4"/>
        <v>A23</v>
      </c>
      <c r="C38" s="333"/>
      <c r="D38" s="54" t="str">
        <f>IF(LEN('OSNOVNA PLAČA'!C32)&gt;0,'OSNOVNA PLAČA'!C32,"")</f>
        <v/>
      </c>
      <c r="E38" s="55" t="str">
        <f>IF(LEN('OSNOVNA PLAČA'!D32)&gt;0,'OSNOVNA PLAČA'!D32,"")</f>
        <v/>
      </c>
      <c r="F38" s="164">
        <f ca="1">IF(LEN(B38)&gt;0,'OBRAČUNANA OSNOVNA PLAČA'!F32,"")</f>
        <v>0</v>
      </c>
      <c r="G38" s="57"/>
      <c r="H38" s="57"/>
      <c r="I38" s="57"/>
      <c r="J38" s="57"/>
      <c r="K38" s="57"/>
      <c r="L38" s="178">
        <f t="shared" si="5"/>
        <v>0</v>
      </c>
      <c r="M38" s="179">
        <f t="shared" ca="1" si="18"/>
        <v>0</v>
      </c>
      <c r="N38" s="179">
        <f t="shared" ca="1" si="19"/>
        <v>0</v>
      </c>
      <c r="O38" s="180">
        <f t="shared" ca="1" si="6"/>
        <v>0</v>
      </c>
      <c r="P38" s="181">
        <f t="shared" ca="1" si="20"/>
        <v>0</v>
      </c>
      <c r="Q38" s="182">
        <f t="shared" ca="1" si="7"/>
        <v>0</v>
      </c>
      <c r="R38" s="182">
        <f ca="1">IF(LEN(B38)&gt;0,'1'!R38-'1'!Q38,"")</f>
        <v>0</v>
      </c>
      <c r="S38" s="183"/>
      <c r="T38" s="33"/>
      <c r="U38" s="33"/>
      <c r="V38" s="33"/>
      <c r="W38" s="33"/>
      <c r="X38" s="33"/>
      <c r="AB38" s="243">
        <f>ROW()</f>
        <v>38</v>
      </c>
      <c r="AC38" s="118">
        <f t="shared" ca="1" si="8"/>
        <v>0</v>
      </c>
      <c r="AD38" s="118">
        <f t="shared" ca="1" si="9"/>
        <v>0</v>
      </c>
      <c r="AE38" s="119" t="str">
        <f t="shared" ca="1" si="10"/>
        <v>-</v>
      </c>
      <c r="AF38" s="118" t="str">
        <f t="shared" ca="1" si="11"/>
        <v>-</v>
      </c>
      <c r="AG38" s="119" t="str">
        <f t="shared" ca="1" si="12"/>
        <v>-</v>
      </c>
      <c r="AH38" s="118" t="str">
        <f t="shared" ca="1" si="13"/>
        <v>-</v>
      </c>
      <c r="AI38" s="118">
        <f t="shared" ca="1" si="14"/>
        <v>0</v>
      </c>
      <c r="AJ38" s="120">
        <f t="shared" ca="1" si="15"/>
        <v>0</v>
      </c>
      <c r="AK38" s="118">
        <f t="shared" ca="1" si="16"/>
        <v>0</v>
      </c>
      <c r="AL38" s="118">
        <f t="shared" ca="1" si="17"/>
        <v>0</v>
      </c>
    </row>
    <row r="39" spans="1:38" ht="27" customHeight="1" x14ac:dyDescent="0.25">
      <c r="A39" s="53">
        <f>'OSNOVNA PLAČA'!A33</f>
        <v>24</v>
      </c>
      <c r="B39" s="333" t="str">
        <f t="shared" ca="1" si="4"/>
        <v>A24</v>
      </c>
      <c r="C39" s="333"/>
      <c r="D39" s="54" t="str">
        <f>IF(LEN('OSNOVNA PLAČA'!C33)&gt;0,'OSNOVNA PLAČA'!C33,"")</f>
        <v/>
      </c>
      <c r="E39" s="55" t="str">
        <f>IF(LEN('OSNOVNA PLAČA'!D33)&gt;0,'OSNOVNA PLAČA'!D33,"")</f>
        <v/>
      </c>
      <c r="F39" s="164">
        <f ca="1">IF(LEN(B39)&gt;0,'OBRAČUNANA OSNOVNA PLAČA'!F33,"")</f>
        <v>0</v>
      </c>
      <c r="G39" s="57"/>
      <c r="H39" s="57"/>
      <c r="I39" s="57"/>
      <c r="J39" s="57"/>
      <c r="K39" s="57"/>
      <c r="L39" s="178">
        <f t="shared" si="5"/>
        <v>0</v>
      </c>
      <c r="M39" s="179">
        <f t="shared" ca="1" si="18"/>
        <v>0</v>
      </c>
      <c r="N39" s="179">
        <f t="shared" ca="1" si="19"/>
        <v>0</v>
      </c>
      <c r="O39" s="180">
        <f t="shared" ca="1" si="6"/>
        <v>0</v>
      </c>
      <c r="P39" s="181">
        <f t="shared" ca="1" si="20"/>
        <v>0</v>
      </c>
      <c r="Q39" s="182">
        <f t="shared" ca="1" si="7"/>
        <v>0</v>
      </c>
      <c r="R39" s="182">
        <f ca="1">IF(LEN(B39)&gt;0,'1'!R39-'1'!Q39,"")</f>
        <v>0</v>
      </c>
      <c r="S39" s="183"/>
      <c r="T39" s="33"/>
      <c r="U39" s="33"/>
      <c r="V39" s="33"/>
      <c r="W39" s="33"/>
      <c r="X39" s="33"/>
      <c r="AB39" s="243">
        <f>ROW()</f>
        <v>39</v>
      </c>
      <c r="AC39" s="118">
        <f t="shared" ca="1" si="8"/>
        <v>0</v>
      </c>
      <c r="AD39" s="118">
        <f t="shared" ca="1" si="9"/>
        <v>0</v>
      </c>
      <c r="AE39" s="119" t="str">
        <f t="shared" ca="1" si="10"/>
        <v>-</v>
      </c>
      <c r="AF39" s="118" t="str">
        <f t="shared" ca="1" si="11"/>
        <v>-</v>
      </c>
      <c r="AG39" s="119" t="str">
        <f t="shared" ca="1" si="12"/>
        <v>-</v>
      </c>
      <c r="AH39" s="118" t="str">
        <f t="shared" ca="1" si="13"/>
        <v>-</v>
      </c>
      <c r="AI39" s="118">
        <f t="shared" ca="1" si="14"/>
        <v>0</v>
      </c>
      <c r="AJ39" s="120">
        <f t="shared" ca="1" si="15"/>
        <v>0</v>
      </c>
      <c r="AK39" s="118">
        <f t="shared" ca="1" si="16"/>
        <v>0</v>
      </c>
      <c r="AL39" s="118">
        <f t="shared" ca="1" si="17"/>
        <v>0</v>
      </c>
    </row>
    <row r="40" spans="1:38" ht="27" customHeight="1" x14ac:dyDescent="0.25">
      <c r="A40" s="53">
        <f>'OSNOVNA PLAČA'!A34</f>
        <v>25</v>
      </c>
      <c r="B40" s="333" t="str">
        <f t="shared" ca="1" si="4"/>
        <v>A25</v>
      </c>
      <c r="C40" s="333"/>
      <c r="D40" s="54" t="str">
        <f>IF(LEN('OSNOVNA PLAČA'!C34)&gt;0,'OSNOVNA PLAČA'!C34,"")</f>
        <v/>
      </c>
      <c r="E40" s="55" t="str">
        <f>IF(LEN('OSNOVNA PLAČA'!D34)&gt;0,'OSNOVNA PLAČA'!D34,"")</f>
        <v/>
      </c>
      <c r="F40" s="164">
        <f ca="1">IF(LEN(B40)&gt;0,'OBRAČUNANA OSNOVNA PLAČA'!F34,"")</f>
        <v>0</v>
      </c>
      <c r="G40" s="57"/>
      <c r="H40" s="57"/>
      <c r="I40" s="57"/>
      <c r="J40" s="57"/>
      <c r="K40" s="57"/>
      <c r="L40" s="178">
        <f t="shared" si="5"/>
        <v>0</v>
      </c>
      <c r="M40" s="179">
        <f t="shared" ca="1" si="18"/>
        <v>0</v>
      </c>
      <c r="N40" s="179">
        <f t="shared" ca="1" si="19"/>
        <v>0</v>
      </c>
      <c r="O40" s="180">
        <f t="shared" ca="1" si="6"/>
        <v>0</v>
      </c>
      <c r="P40" s="181">
        <f t="shared" ca="1" si="20"/>
        <v>0</v>
      </c>
      <c r="Q40" s="182">
        <f t="shared" ca="1" si="7"/>
        <v>0</v>
      </c>
      <c r="R40" s="182">
        <f ca="1">IF(LEN(B40)&gt;0,'1'!R40-'1'!Q40,"")</f>
        <v>0</v>
      </c>
      <c r="S40" s="183"/>
      <c r="T40" s="33"/>
      <c r="U40" s="33"/>
      <c r="V40" s="33"/>
      <c r="W40" s="33"/>
      <c r="X40" s="33"/>
      <c r="AB40" s="243">
        <f>ROW()</f>
        <v>40</v>
      </c>
      <c r="AC40" s="118">
        <f t="shared" ca="1" si="8"/>
        <v>0</v>
      </c>
      <c r="AD40" s="118">
        <f t="shared" ca="1" si="9"/>
        <v>0</v>
      </c>
      <c r="AE40" s="119" t="str">
        <f t="shared" ca="1" si="10"/>
        <v>-</v>
      </c>
      <c r="AF40" s="118" t="str">
        <f t="shared" ca="1" si="11"/>
        <v>-</v>
      </c>
      <c r="AG40" s="119" t="str">
        <f t="shared" ca="1" si="12"/>
        <v>-</v>
      </c>
      <c r="AH40" s="118" t="str">
        <f t="shared" ca="1" si="13"/>
        <v>-</v>
      </c>
      <c r="AI40" s="118">
        <f t="shared" ca="1" si="14"/>
        <v>0</v>
      </c>
      <c r="AJ40" s="120">
        <f t="shared" ca="1" si="15"/>
        <v>0</v>
      </c>
      <c r="AK40" s="118">
        <f t="shared" ca="1" si="16"/>
        <v>0</v>
      </c>
      <c r="AL40" s="118">
        <f t="shared" ca="1" si="17"/>
        <v>0</v>
      </c>
    </row>
    <row r="41" spans="1:38" ht="27" customHeight="1" x14ac:dyDescent="0.25">
      <c r="A41" s="53">
        <f>'OSNOVNA PLAČA'!A35</f>
        <v>26</v>
      </c>
      <c r="B41" s="333" t="str">
        <f t="shared" ca="1" si="4"/>
        <v>A26</v>
      </c>
      <c r="C41" s="333"/>
      <c r="D41" s="54" t="str">
        <f>IF(LEN('OSNOVNA PLAČA'!C35)&gt;0,'OSNOVNA PLAČA'!C35,"")</f>
        <v/>
      </c>
      <c r="E41" s="55" t="str">
        <f>IF(LEN('OSNOVNA PLAČA'!D35)&gt;0,'OSNOVNA PLAČA'!D35,"")</f>
        <v/>
      </c>
      <c r="F41" s="164">
        <f ca="1">IF(LEN(B41)&gt;0,'OBRAČUNANA OSNOVNA PLAČA'!F35,"")</f>
        <v>0</v>
      </c>
      <c r="G41" s="57"/>
      <c r="H41" s="57"/>
      <c r="I41" s="57"/>
      <c r="J41" s="57"/>
      <c r="K41" s="57"/>
      <c r="L41" s="178">
        <f t="shared" si="5"/>
        <v>0</v>
      </c>
      <c r="M41" s="179">
        <f t="shared" ca="1" si="18"/>
        <v>0</v>
      </c>
      <c r="N41" s="179">
        <f t="shared" ca="1" si="19"/>
        <v>0</v>
      </c>
      <c r="O41" s="180">
        <f t="shared" ca="1" si="6"/>
        <v>0</v>
      </c>
      <c r="P41" s="181">
        <f t="shared" ca="1" si="20"/>
        <v>0</v>
      </c>
      <c r="Q41" s="182">
        <f t="shared" ca="1" si="7"/>
        <v>0</v>
      </c>
      <c r="R41" s="182">
        <f ca="1">IF(LEN(B41)&gt;0,'1'!R41-'1'!Q41,"")</f>
        <v>0</v>
      </c>
      <c r="S41" s="183"/>
      <c r="T41" s="33"/>
      <c r="U41" s="33"/>
      <c r="V41" s="33"/>
      <c r="W41" s="33"/>
      <c r="X41" s="33"/>
      <c r="AB41" s="243">
        <f>ROW()</f>
        <v>41</v>
      </c>
      <c r="AC41" s="118">
        <f t="shared" ca="1" si="8"/>
        <v>0</v>
      </c>
      <c r="AD41" s="118">
        <f t="shared" ca="1" si="9"/>
        <v>0</v>
      </c>
      <c r="AE41" s="119" t="str">
        <f t="shared" ca="1" si="10"/>
        <v>-</v>
      </c>
      <c r="AF41" s="118" t="str">
        <f t="shared" ca="1" si="11"/>
        <v>-</v>
      </c>
      <c r="AG41" s="119" t="str">
        <f t="shared" ca="1" si="12"/>
        <v>-</v>
      </c>
      <c r="AH41" s="118" t="str">
        <f t="shared" ca="1" si="13"/>
        <v>-</v>
      </c>
      <c r="AI41" s="118">
        <f t="shared" ca="1" si="14"/>
        <v>0</v>
      </c>
      <c r="AJ41" s="120">
        <f t="shared" ca="1" si="15"/>
        <v>0</v>
      </c>
      <c r="AK41" s="118">
        <f t="shared" ca="1" si="16"/>
        <v>0</v>
      </c>
      <c r="AL41" s="118">
        <f t="shared" ca="1" si="17"/>
        <v>0</v>
      </c>
    </row>
    <row r="42" spans="1:38" ht="27" customHeight="1" x14ac:dyDescent="0.25">
      <c r="A42" s="53">
        <f>'OSNOVNA PLAČA'!A36</f>
        <v>27</v>
      </c>
      <c r="B42" s="333" t="str">
        <f t="shared" ca="1" si="4"/>
        <v>A27</v>
      </c>
      <c r="C42" s="333"/>
      <c r="D42" s="54" t="str">
        <f>IF(LEN('OSNOVNA PLAČA'!C36)&gt;0,'OSNOVNA PLAČA'!C36,"")</f>
        <v/>
      </c>
      <c r="E42" s="55" t="str">
        <f>IF(LEN('OSNOVNA PLAČA'!D36)&gt;0,'OSNOVNA PLAČA'!D36,"")</f>
        <v/>
      </c>
      <c r="F42" s="164">
        <f ca="1">IF(LEN(B42)&gt;0,'OBRAČUNANA OSNOVNA PLAČA'!F36,"")</f>
        <v>0</v>
      </c>
      <c r="G42" s="57"/>
      <c r="H42" s="57"/>
      <c r="I42" s="57"/>
      <c r="J42" s="57"/>
      <c r="K42" s="57"/>
      <c r="L42" s="178">
        <f t="shared" si="5"/>
        <v>0</v>
      </c>
      <c r="M42" s="179">
        <f t="shared" ca="1" si="18"/>
        <v>0</v>
      </c>
      <c r="N42" s="179">
        <f t="shared" ca="1" si="19"/>
        <v>0</v>
      </c>
      <c r="O42" s="180">
        <f t="shared" ca="1" si="6"/>
        <v>0</v>
      </c>
      <c r="P42" s="181">
        <f t="shared" ca="1" si="20"/>
        <v>0</v>
      </c>
      <c r="Q42" s="182">
        <f t="shared" ca="1" si="7"/>
        <v>0</v>
      </c>
      <c r="R42" s="182">
        <f ca="1">IF(LEN(B42)&gt;0,'1'!R42-'1'!Q42,"")</f>
        <v>0</v>
      </c>
      <c r="S42" s="183"/>
      <c r="T42" s="33"/>
      <c r="U42" s="33"/>
      <c r="V42" s="33"/>
      <c r="W42" s="33"/>
      <c r="X42" s="33"/>
      <c r="AB42" s="243">
        <f>ROW()</f>
        <v>42</v>
      </c>
      <c r="AC42" s="118">
        <f t="shared" ca="1" si="8"/>
        <v>0</v>
      </c>
      <c r="AD42" s="118">
        <f t="shared" ca="1" si="9"/>
        <v>0</v>
      </c>
      <c r="AE42" s="119" t="str">
        <f t="shared" ca="1" si="10"/>
        <v>-</v>
      </c>
      <c r="AF42" s="118" t="str">
        <f t="shared" ca="1" si="11"/>
        <v>-</v>
      </c>
      <c r="AG42" s="119" t="str">
        <f t="shared" ca="1" si="12"/>
        <v>-</v>
      </c>
      <c r="AH42" s="118" t="str">
        <f t="shared" ca="1" si="13"/>
        <v>-</v>
      </c>
      <c r="AI42" s="118">
        <f t="shared" ca="1" si="14"/>
        <v>0</v>
      </c>
      <c r="AJ42" s="120">
        <f t="shared" ca="1" si="15"/>
        <v>0</v>
      </c>
      <c r="AK42" s="118">
        <f t="shared" ca="1" si="16"/>
        <v>0</v>
      </c>
      <c r="AL42" s="118">
        <f t="shared" ca="1" si="17"/>
        <v>0</v>
      </c>
    </row>
    <row r="43" spans="1:38" ht="27" customHeight="1" x14ac:dyDescent="0.25">
      <c r="A43" s="53">
        <f>'OSNOVNA PLAČA'!A37</f>
        <v>28</v>
      </c>
      <c r="B43" s="333" t="str">
        <f t="shared" ca="1" si="4"/>
        <v>A28</v>
      </c>
      <c r="C43" s="333"/>
      <c r="D43" s="54" t="str">
        <f>IF(LEN('OSNOVNA PLAČA'!C37)&gt;0,'OSNOVNA PLAČA'!C37,"")</f>
        <v/>
      </c>
      <c r="E43" s="55" t="str">
        <f>IF(LEN('OSNOVNA PLAČA'!D37)&gt;0,'OSNOVNA PLAČA'!D37,"")</f>
        <v/>
      </c>
      <c r="F43" s="164">
        <f ca="1">IF(LEN(B43)&gt;0,'OBRAČUNANA OSNOVNA PLAČA'!F37,"")</f>
        <v>0</v>
      </c>
      <c r="G43" s="57"/>
      <c r="H43" s="57"/>
      <c r="I43" s="57"/>
      <c r="J43" s="57"/>
      <c r="K43" s="57"/>
      <c r="L43" s="178">
        <f t="shared" si="5"/>
        <v>0</v>
      </c>
      <c r="M43" s="179">
        <f t="shared" ca="1" si="18"/>
        <v>0</v>
      </c>
      <c r="N43" s="179">
        <f t="shared" ca="1" si="19"/>
        <v>0</v>
      </c>
      <c r="O43" s="180">
        <f t="shared" ca="1" si="6"/>
        <v>0</v>
      </c>
      <c r="P43" s="181">
        <f t="shared" ca="1" si="20"/>
        <v>0</v>
      </c>
      <c r="Q43" s="182">
        <f t="shared" ca="1" si="7"/>
        <v>0</v>
      </c>
      <c r="R43" s="182">
        <f ca="1">IF(LEN(B43)&gt;0,'1'!R43-'1'!Q43,"")</f>
        <v>0</v>
      </c>
      <c r="S43" s="183"/>
      <c r="T43" s="33"/>
      <c r="U43" s="33"/>
      <c r="V43" s="33"/>
      <c r="W43" s="33"/>
      <c r="X43" s="33"/>
      <c r="AB43" s="243">
        <f>ROW()</f>
        <v>43</v>
      </c>
      <c r="AC43" s="118">
        <f t="shared" ca="1" si="8"/>
        <v>0</v>
      </c>
      <c r="AD43" s="118">
        <f t="shared" ca="1" si="9"/>
        <v>0</v>
      </c>
      <c r="AE43" s="119" t="str">
        <f t="shared" ca="1" si="10"/>
        <v>-</v>
      </c>
      <c r="AF43" s="118" t="str">
        <f t="shared" ca="1" si="11"/>
        <v>-</v>
      </c>
      <c r="AG43" s="119" t="str">
        <f t="shared" ca="1" si="12"/>
        <v>-</v>
      </c>
      <c r="AH43" s="118" t="str">
        <f t="shared" ca="1" si="13"/>
        <v>-</v>
      </c>
      <c r="AI43" s="118">
        <f t="shared" ca="1" si="14"/>
        <v>0</v>
      </c>
      <c r="AJ43" s="120">
        <f t="shared" ca="1" si="15"/>
        <v>0</v>
      </c>
      <c r="AK43" s="118">
        <f t="shared" ca="1" si="16"/>
        <v>0</v>
      </c>
      <c r="AL43" s="118">
        <f t="shared" ca="1" si="17"/>
        <v>0</v>
      </c>
    </row>
    <row r="44" spans="1:38" ht="27" customHeight="1" x14ac:dyDescent="0.25">
      <c r="A44" s="53">
        <f>'OSNOVNA PLAČA'!A38</f>
        <v>29</v>
      </c>
      <c r="B44" s="333" t="str">
        <f t="shared" ca="1" si="4"/>
        <v>A29</v>
      </c>
      <c r="C44" s="333"/>
      <c r="D44" s="54" t="str">
        <f>IF(LEN('OSNOVNA PLAČA'!C38)&gt;0,'OSNOVNA PLAČA'!C38,"")</f>
        <v/>
      </c>
      <c r="E44" s="55" t="str">
        <f>IF(LEN('OSNOVNA PLAČA'!D38)&gt;0,'OSNOVNA PLAČA'!D38,"")</f>
        <v/>
      </c>
      <c r="F44" s="164">
        <f ca="1">IF(LEN(B44)&gt;0,'OBRAČUNANA OSNOVNA PLAČA'!F38,"")</f>
        <v>0</v>
      </c>
      <c r="G44" s="57"/>
      <c r="H44" s="57"/>
      <c r="I44" s="57"/>
      <c r="J44" s="57"/>
      <c r="K44" s="57"/>
      <c r="L44" s="178">
        <f t="shared" si="5"/>
        <v>0</v>
      </c>
      <c r="M44" s="179">
        <f t="shared" ca="1" si="18"/>
        <v>0</v>
      </c>
      <c r="N44" s="179">
        <f t="shared" ca="1" si="19"/>
        <v>0</v>
      </c>
      <c r="O44" s="180">
        <f t="shared" ca="1" si="6"/>
        <v>0</v>
      </c>
      <c r="P44" s="181">
        <f t="shared" ca="1" si="20"/>
        <v>0</v>
      </c>
      <c r="Q44" s="182">
        <f t="shared" ca="1" si="7"/>
        <v>0</v>
      </c>
      <c r="R44" s="182">
        <f ca="1">IF(LEN(B44)&gt;0,'1'!R44-'1'!Q44,"")</f>
        <v>0</v>
      </c>
      <c r="S44" s="183"/>
      <c r="T44" s="33"/>
      <c r="U44" s="33"/>
      <c r="V44" s="33"/>
      <c r="W44" s="33"/>
      <c r="X44" s="33"/>
      <c r="AB44" s="243">
        <f>ROW()</f>
        <v>44</v>
      </c>
      <c r="AC44" s="118">
        <f t="shared" ca="1" si="8"/>
        <v>0</v>
      </c>
      <c r="AD44" s="118">
        <f t="shared" ca="1" si="9"/>
        <v>0</v>
      </c>
      <c r="AE44" s="119" t="str">
        <f t="shared" ca="1" si="10"/>
        <v>-</v>
      </c>
      <c r="AF44" s="118" t="str">
        <f t="shared" ca="1" si="11"/>
        <v>-</v>
      </c>
      <c r="AG44" s="119" t="str">
        <f t="shared" ca="1" si="12"/>
        <v>-</v>
      </c>
      <c r="AH44" s="118" t="str">
        <f t="shared" ca="1" si="13"/>
        <v>-</v>
      </c>
      <c r="AI44" s="118">
        <f t="shared" ca="1" si="14"/>
        <v>0</v>
      </c>
      <c r="AJ44" s="120">
        <f t="shared" ca="1" si="15"/>
        <v>0</v>
      </c>
      <c r="AK44" s="118">
        <f t="shared" ca="1" si="16"/>
        <v>0</v>
      </c>
      <c r="AL44" s="118">
        <f t="shared" ca="1" si="17"/>
        <v>0</v>
      </c>
    </row>
    <row r="45" spans="1:38" ht="27" customHeight="1" x14ac:dyDescent="0.25">
      <c r="A45" s="53">
        <f>'OSNOVNA PLAČA'!A39</f>
        <v>30</v>
      </c>
      <c r="B45" s="333" t="str">
        <f t="shared" ca="1" si="4"/>
        <v>A30</v>
      </c>
      <c r="C45" s="333"/>
      <c r="D45" s="54" t="str">
        <f>IF(LEN('OSNOVNA PLAČA'!C39)&gt;0,'OSNOVNA PLAČA'!C39,"")</f>
        <v/>
      </c>
      <c r="E45" s="55" t="str">
        <f>IF(LEN('OSNOVNA PLAČA'!D39)&gt;0,'OSNOVNA PLAČA'!D39,"")</f>
        <v/>
      </c>
      <c r="F45" s="164">
        <f ca="1">IF(LEN(B45)&gt;0,'OBRAČUNANA OSNOVNA PLAČA'!F39,"")</f>
        <v>0</v>
      </c>
      <c r="G45" s="57"/>
      <c r="H45" s="57"/>
      <c r="I45" s="57"/>
      <c r="J45" s="57"/>
      <c r="K45" s="57"/>
      <c r="L45" s="178">
        <f t="shared" si="5"/>
        <v>0</v>
      </c>
      <c r="M45" s="179">
        <f t="shared" ca="1" si="18"/>
        <v>0</v>
      </c>
      <c r="N45" s="179">
        <f t="shared" ca="1" si="19"/>
        <v>0</v>
      </c>
      <c r="O45" s="180">
        <f t="shared" ca="1" si="6"/>
        <v>0</v>
      </c>
      <c r="P45" s="181">
        <f t="shared" ca="1" si="20"/>
        <v>0</v>
      </c>
      <c r="Q45" s="182">
        <f t="shared" ca="1" si="7"/>
        <v>0</v>
      </c>
      <c r="R45" s="182">
        <f ca="1">IF(LEN(B45)&gt;0,'1'!R45-'1'!Q45,"")</f>
        <v>0</v>
      </c>
      <c r="S45" s="183"/>
      <c r="T45" s="33"/>
      <c r="U45" s="33"/>
      <c r="V45" s="33"/>
      <c r="W45" s="33"/>
      <c r="X45" s="33"/>
      <c r="AB45" s="243">
        <f>ROW()</f>
        <v>45</v>
      </c>
      <c r="AC45" s="118">
        <f t="shared" ca="1" si="8"/>
        <v>0</v>
      </c>
      <c r="AD45" s="118">
        <f t="shared" ca="1" si="9"/>
        <v>0</v>
      </c>
      <c r="AE45" s="119" t="str">
        <f t="shared" ca="1" si="10"/>
        <v>-</v>
      </c>
      <c r="AF45" s="118" t="str">
        <f t="shared" ca="1" si="11"/>
        <v>-</v>
      </c>
      <c r="AG45" s="119" t="str">
        <f t="shared" ca="1" si="12"/>
        <v>-</v>
      </c>
      <c r="AH45" s="118" t="str">
        <f t="shared" ca="1" si="13"/>
        <v>-</v>
      </c>
      <c r="AI45" s="118">
        <f t="shared" ca="1" si="14"/>
        <v>0</v>
      </c>
      <c r="AJ45" s="120">
        <f t="shared" ca="1" si="15"/>
        <v>0</v>
      </c>
      <c r="AK45" s="118">
        <f t="shared" ca="1" si="16"/>
        <v>0</v>
      </c>
      <c r="AL45" s="118">
        <f t="shared" ca="1" si="17"/>
        <v>0</v>
      </c>
    </row>
    <row r="46" spans="1:38" ht="27" customHeight="1" x14ac:dyDescent="0.25">
      <c r="A46" s="53">
        <f>'OSNOVNA PLAČA'!A40</f>
        <v>31</v>
      </c>
      <c r="B46" s="333" t="str">
        <f t="shared" ref="B46:B262" ca="1" si="21">IF(LEN(INDIRECT( "'" &amp; $AD$2 &amp; "'!B" &amp; TEXT($AB46-6,0)))&gt;0,INDIRECT( "'" &amp; $AD$2 &amp; "'!B" &amp; TEXT($AB46-6,0)),"")</f>
        <v>A31</v>
      </c>
      <c r="C46" s="333"/>
      <c r="D46" s="54" t="str">
        <f>IF(LEN('OSNOVNA PLAČA'!C40)&gt;0,'OSNOVNA PLAČA'!C40,"")</f>
        <v/>
      </c>
      <c r="E46" s="55" t="str">
        <f>IF(LEN('OSNOVNA PLAČA'!D40)&gt;0,'OSNOVNA PLAČA'!D40,"")</f>
        <v/>
      </c>
      <c r="F46" s="164">
        <f ca="1">IF(LEN(B46)&gt;0,'OBRAČUNANA OSNOVNA PLAČA'!F40,"")</f>
        <v>0</v>
      </c>
      <c r="G46" s="57"/>
      <c r="H46" s="57"/>
      <c r="I46" s="57"/>
      <c r="J46" s="57"/>
      <c r="K46" s="57"/>
      <c r="L46" s="178">
        <f t="shared" si="5"/>
        <v>0</v>
      </c>
      <c r="M46" s="179">
        <f t="shared" ca="1" si="18"/>
        <v>0</v>
      </c>
      <c r="N46" s="179">
        <f t="shared" ca="1" si="19"/>
        <v>0</v>
      </c>
      <c r="O46" s="180">
        <f t="shared" ca="1" si="6"/>
        <v>0</v>
      </c>
      <c r="P46" s="181">
        <f t="shared" ca="1" si="20"/>
        <v>0</v>
      </c>
      <c r="Q46" s="182">
        <f t="shared" ca="1" si="7"/>
        <v>0</v>
      </c>
      <c r="R46" s="182">
        <f ca="1">IF(LEN(B46)&gt;0,'1'!R46-'1'!Q46,"")</f>
        <v>0</v>
      </c>
      <c r="S46" s="183"/>
      <c r="T46" s="33"/>
      <c r="U46" s="33"/>
      <c r="V46" s="33"/>
      <c r="W46" s="33"/>
      <c r="X46" s="33"/>
      <c r="AB46" s="243">
        <f>ROW()</f>
        <v>46</v>
      </c>
      <c r="AC46" s="118">
        <f t="shared" ref="AC46:AC262" ca="1" si="22">IF($AO$3=1,0,INDIRECT( "'" &amp; $AO$2 &amp; "'!P" &amp; TEXT($AB46,0)))</f>
        <v>0</v>
      </c>
      <c r="AD46" s="118">
        <f t="shared" ref="AD46:AD262" ca="1" si="23">IF($AO$3=1,(INDIRECT( "'" &amp; $AD$2 &amp; "'!F" &amp; TEXT($AB46-6,0))*2/12+INDIRECT( "'" &amp; $AD$2 &amp; "'!G" &amp; TEXT($AB46-6,0))*10/12)*2,INDIRECT( "'" &amp; $AO$2 &amp; "'!Q" &amp; TEXT($AB46,0)))</f>
        <v>0</v>
      </c>
      <c r="AE46" s="119" t="str">
        <f t="shared" ca="1" si="10"/>
        <v>-</v>
      </c>
      <c r="AF46" s="118" t="str">
        <f t="shared" ca="1" si="11"/>
        <v>-</v>
      </c>
      <c r="AG46" s="119" t="str">
        <f t="shared" ca="1" si="12"/>
        <v>-</v>
      </c>
      <c r="AH46" s="118" t="str">
        <f t="shared" ca="1" si="13"/>
        <v>-</v>
      </c>
      <c r="AI46" s="118">
        <f t="shared" ca="1" si="14"/>
        <v>0</v>
      </c>
      <c r="AJ46" s="120">
        <f t="shared" ca="1" si="15"/>
        <v>0</v>
      </c>
      <c r="AK46" s="118">
        <f t="shared" ref="AK46:AK262" ca="1" si="24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46" s="118">
        <f t="shared" ref="AL46:AL262" ca="1" si="25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47" spans="1:38" ht="27" customHeight="1" x14ac:dyDescent="0.25">
      <c r="A47" s="53">
        <f>'OSNOVNA PLAČA'!A41</f>
        <v>32</v>
      </c>
      <c r="B47" s="333" t="str">
        <f t="shared" ca="1" si="21"/>
        <v>A32</v>
      </c>
      <c r="C47" s="333"/>
      <c r="D47" s="54" t="str">
        <f>IF(LEN('OSNOVNA PLAČA'!C41)&gt;0,'OSNOVNA PLAČA'!C41,"")</f>
        <v/>
      </c>
      <c r="E47" s="55" t="str">
        <f>IF(LEN('OSNOVNA PLAČA'!D41)&gt;0,'OSNOVNA PLAČA'!D41,"")</f>
        <v/>
      </c>
      <c r="F47" s="164">
        <f ca="1">IF(LEN(B47)&gt;0,'OBRAČUNANA OSNOVNA PLAČA'!F41,"")</f>
        <v>0</v>
      </c>
      <c r="G47" s="57"/>
      <c r="H47" s="57"/>
      <c r="I47" s="57"/>
      <c r="J47" s="57"/>
      <c r="K47" s="57"/>
      <c r="L47" s="178">
        <f t="shared" si="5"/>
        <v>0</v>
      </c>
      <c r="M47" s="179">
        <f t="shared" ca="1" si="18"/>
        <v>0</v>
      </c>
      <c r="N47" s="179">
        <f t="shared" ca="1" si="19"/>
        <v>0</v>
      </c>
      <c r="O47" s="180">
        <f t="shared" ca="1" si="6"/>
        <v>0</v>
      </c>
      <c r="P47" s="181">
        <f t="shared" ca="1" si="20"/>
        <v>0</v>
      </c>
      <c r="Q47" s="182">
        <f t="shared" ca="1" si="7"/>
        <v>0</v>
      </c>
      <c r="R47" s="182">
        <f ca="1">IF(LEN(B47)&gt;0,'1'!R47-'1'!Q47,"")</f>
        <v>0</v>
      </c>
      <c r="S47" s="183"/>
      <c r="T47" s="33"/>
      <c r="U47" s="33"/>
      <c r="V47" s="33"/>
      <c r="W47" s="33"/>
      <c r="X47" s="33"/>
      <c r="AB47" s="243">
        <f>ROW()</f>
        <v>47</v>
      </c>
      <c r="AC47" s="118">
        <f t="shared" ca="1" si="22"/>
        <v>0</v>
      </c>
      <c r="AD47" s="118">
        <f t="shared" ca="1" si="23"/>
        <v>0</v>
      </c>
      <c r="AE47" s="119" t="str">
        <f t="shared" ca="1" si="10"/>
        <v>-</v>
      </c>
      <c r="AF47" s="118" t="str">
        <f t="shared" ca="1" si="11"/>
        <v>-</v>
      </c>
      <c r="AG47" s="119" t="str">
        <f t="shared" ca="1" si="12"/>
        <v>-</v>
      </c>
      <c r="AH47" s="118" t="str">
        <f t="shared" ca="1" si="13"/>
        <v>-</v>
      </c>
      <c r="AI47" s="118">
        <f t="shared" ca="1" si="14"/>
        <v>0</v>
      </c>
      <c r="AJ47" s="120">
        <f t="shared" ca="1" si="15"/>
        <v>0</v>
      </c>
      <c r="AK47" s="118">
        <f t="shared" ca="1" si="24"/>
        <v>0</v>
      </c>
      <c r="AL47" s="118">
        <f t="shared" ca="1" si="25"/>
        <v>0</v>
      </c>
    </row>
    <row r="48" spans="1:38" ht="27" customHeight="1" x14ac:dyDescent="0.25">
      <c r="A48" s="53">
        <f>'OSNOVNA PLAČA'!A42</f>
        <v>33</v>
      </c>
      <c r="B48" s="333" t="str">
        <f t="shared" ca="1" si="21"/>
        <v>A33</v>
      </c>
      <c r="C48" s="333"/>
      <c r="D48" s="54" t="str">
        <f>IF(LEN('OSNOVNA PLAČA'!C42)&gt;0,'OSNOVNA PLAČA'!C42,"")</f>
        <v/>
      </c>
      <c r="E48" s="55" t="str">
        <f>IF(LEN('OSNOVNA PLAČA'!D42)&gt;0,'OSNOVNA PLAČA'!D42,"")</f>
        <v/>
      </c>
      <c r="F48" s="164">
        <f ca="1">IF(LEN(B48)&gt;0,'OBRAČUNANA OSNOVNA PLAČA'!F42,"")</f>
        <v>0</v>
      </c>
      <c r="G48" s="57"/>
      <c r="H48" s="57"/>
      <c r="I48" s="57"/>
      <c r="J48" s="57"/>
      <c r="K48" s="57"/>
      <c r="L48" s="178">
        <f t="shared" si="5"/>
        <v>0</v>
      </c>
      <c r="M48" s="179">
        <f t="shared" ca="1" si="18"/>
        <v>0</v>
      </c>
      <c r="N48" s="179">
        <f t="shared" ca="1" si="19"/>
        <v>0</v>
      </c>
      <c r="O48" s="180">
        <f t="shared" ca="1" si="6"/>
        <v>0</v>
      </c>
      <c r="P48" s="181">
        <f t="shared" ca="1" si="20"/>
        <v>0</v>
      </c>
      <c r="Q48" s="182">
        <f t="shared" ca="1" si="7"/>
        <v>0</v>
      </c>
      <c r="R48" s="182">
        <f ca="1">IF(LEN(B48)&gt;0,'1'!R48-'1'!Q48,"")</f>
        <v>0</v>
      </c>
      <c r="S48" s="183"/>
      <c r="T48" s="33"/>
      <c r="U48" s="33"/>
      <c r="V48" s="33"/>
      <c r="W48" s="33"/>
      <c r="X48" s="33"/>
      <c r="AB48" s="243">
        <f>ROW()</f>
        <v>48</v>
      </c>
      <c r="AC48" s="118">
        <f t="shared" ca="1" si="22"/>
        <v>0</v>
      </c>
      <c r="AD48" s="118">
        <f t="shared" ca="1" si="23"/>
        <v>0</v>
      </c>
      <c r="AE48" s="119" t="str">
        <f t="shared" ca="1" si="10"/>
        <v>-</v>
      </c>
      <c r="AF48" s="118" t="str">
        <f t="shared" ca="1" si="11"/>
        <v>-</v>
      </c>
      <c r="AG48" s="119" t="str">
        <f t="shared" ca="1" si="12"/>
        <v>-</v>
      </c>
      <c r="AH48" s="118" t="str">
        <f t="shared" ca="1" si="13"/>
        <v>-</v>
      </c>
      <c r="AI48" s="118">
        <f t="shared" ca="1" si="14"/>
        <v>0</v>
      </c>
      <c r="AJ48" s="120">
        <f t="shared" ca="1" si="15"/>
        <v>0</v>
      </c>
      <c r="AK48" s="118">
        <f t="shared" ca="1" si="24"/>
        <v>0</v>
      </c>
      <c r="AL48" s="118">
        <f t="shared" ca="1" si="25"/>
        <v>0</v>
      </c>
    </row>
    <row r="49" spans="1:38" ht="27" customHeight="1" x14ac:dyDescent="0.25">
      <c r="A49" s="53">
        <f>'OSNOVNA PLAČA'!A43</f>
        <v>34</v>
      </c>
      <c r="B49" s="333" t="str">
        <f t="shared" ca="1" si="21"/>
        <v>A34</v>
      </c>
      <c r="C49" s="333"/>
      <c r="D49" s="54" t="str">
        <f>IF(LEN('OSNOVNA PLAČA'!C43)&gt;0,'OSNOVNA PLAČA'!C43,"")</f>
        <v/>
      </c>
      <c r="E49" s="55" t="str">
        <f>IF(LEN('OSNOVNA PLAČA'!D43)&gt;0,'OSNOVNA PLAČA'!D43,"")</f>
        <v/>
      </c>
      <c r="F49" s="164">
        <f ca="1">IF(LEN(B49)&gt;0,'OBRAČUNANA OSNOVNA PLAČA'!F43,"")</f>
        <v>0</v>
      </c>
      <c r="G49" s="57"/>
      <c r="H49" s="57"/>
      <c r="I49" s="57"/>
      <c r="J49" s="57"/>
      <c r="K49" s="57"/>
      <c r="L49" s="178">
        <f t="shared" si="5"/>
        <v>0</v>
      </c>
      <c r="M49" s="179">
        <f t="shared" ca="1" si="18"/>
        <v>0</v>
      </c>
      <c r="N49" s="179">
        <f t="shared" ca="1" si="19"/>
        <v>0</v>
      </c>
      <c r="O49" s="180">
        <f t="shared" ca="1" si="6"/>
        <v>0</v>
      </c>
      <c r="P49" s="181">
        <f t="shared" ca="1" si="20"/>
        <v>0</v>
      </c>
      <c r="Q49" s="182">
        <f t="shared" ca="1" si="7"/>
        <v>0</v>
      </c>
      <c r="R49" s="182">
        <f ca="1">IF(LEN(B49)&gt;0,'1'!R49-'1'!Q49,"")</f>
        <v>0</v>
      </c>
      <c r="S49" s="183"/>
      <c r="T49" s="33"/>
      <c r="U49" s="33"/>
      <c r="V49" s="33"/>
      <c r="W49" s="33"/>
      <c r="X49" s="33"/>
      <c r="AB49" s="243">
        <f>ROW()</f>
        <v>49</v>
      </c>
      <c r="AC49" s="118">
        <f t="shared" ca="1" si="22"/>
        <v>0</v>
      </c>
      <c r="AD49" s="118">
        <f t="shared" ca="1" si="23"/>
        <v>0</v>
      </c>
      <c r="AE49" s="119" t="str">
        <f t="shared" ca="1" si="10"/>
        <v>-</v>
      </c>
      <c r="AF49" s="118" t="str">
        <f t="shared" ca="1" si="11"/>
        <v>-</v>
      </c>
      <c r="AG49" s="119" t="str">
        <f t="shared" ca="1" si="12"/>
        <v>-</v>
      </c>
      <c r="AH49" s="118" t="str">
        <f t="shared" ca="1" si="13"/>
        <v>-</v>
      </c>
      <c r="AI49" s="118">
        <f t="shared" ca="1" si="14"/>
        <v>0</v>
      </c>
      <c r="AJ49" s="120">
        <f t="shared" ca="1" si="15"/>
        <v>0</v>
      </c>
      <c r="AK49" s="118">
        <f t="shared" ca="1" si="24"/>
        <v>0</v>
      </c>
      <c r="AL49" s="118">
        <f t="shared" ca="1" si="25"/>
        <v>0</v>
      </c>
    </row>
    <row r="50" spans="1:38" ht="27" customHeight="1" x14ac:dyDescent="0.25">
      <c r="A50" s="53">
        <f>'OSNOVNA PLAČA'!A44</f>
        <v>35</v>
      </c>
      <c r="B50" s="333" t="str">
        <f t="shared" ca="1" si="21"/>
        <v>A35</v>
      </c>
      <c r="C50" s="333"/>
      <c r="D50" s="54" t="str">
        <f>IF(LEN('OSNOVNA PLAČA'!C44)&gt;0,'OSNOVNA PLAČA'!C44,"")</f>
        <v/>
      </c>
      <c r="E50" s="55" t="str">
        <f>IF(LEN('OSNOVNA PLAČA'!D44)&gt;0,'OSNOVNA PLAČA'!D44,"")</f>
        <v/>
      </c>
      <c r="F50" s="164">
        <f ca="1">IF(LEN(B50)&gt;0,'OBRAČUNANA OSNOVNA PLAČA'!F44,"")</f>
        <v>0</v>
      </c>
      <c r="G50" s="57"/>
      <c r="H50" s="57"/>
      <c r="I50" s="57"/>
      <c r="J50" s="57"/>
      <c r="K50" s="57"/>
      <c r="L50" s="178">
        <f t="shared" si="5"/>
        <v>0</v>
      </c>
      <c r="M50" s="179">
        <f t="shared" ca="1" si="18"/>
        <v>0</v>
      </c>
      <c r="N50" s="179">
        <f t="shared" ca="1" si="19"/>
        <v>0</v>
      </c>
      <c r="O50" s="180">
        <f t="shared" ca="1" si="6"/>
        <v>0</v>
      </c>
      <c r="P50" s="181">
        <f t="shared" ca="1" si="20"/>
        <v>0</v>
      </c>
      <c r="Q50" s="182">
        <f t="shared" ca="1" si="7"/>
        <v>0</v>
      </c>
      <c r="R50" s="182">
        <f ca="1">IF(LEN(B50)&gt;0,'1'!R50-'1'!Q50,"")</f>
        <v>0</v>
      </c>
      <c r="S50" s="183"/>
      <c r="T50" s="33"/>
      <c r="U50" s="33"/>
      <c r="V50" s="33"/>
      <c r="W50" s="33"/>
      <c r="X50" s="33"/>
      <c r="AB50" s="243">
        <f>ROW()</f>
        <v>50</v>
      </c>
      <c r="AC50" s="118">
        <f t="shared" ca="1" si="22"/>
        <v>0</v>
      </c>
      <c r="AD50" s="118">
        <f t="shared" ca="1" si="23"/>
        <v>0</v>
      </c>
      <c r="AE50" s="119" t="str">
        <f t="shared" ca="1" si="10"/>
        <v>-</v>
      </c>
      <c r="AF50" s="118" t="str">
        <f t="shared" ca="1" si="11"/>
        <v>-</v>
      </c>
      <c r="AG50" s="119" t="str">
        <f t="shared" ca="1" si="12"/>
        <v>-</v>
      </c>
      <c r="AH50" s="118" t="str">
        <f t="shared" ca="1" si="13"/>
        <v>-</v>
      </c>
      <c r="AI50" s="118">
        <f t="shared" ca="1" si="14"/>
        <v>0</v>
      </c>
      <c r="AJ50" s="120">
        <f t="shared" ca="1" si="15"/>
        <v>0</v>
      </c>
      <c r="AK50" s="118">
        <f t="shared" ca="1" si="24"/>
        <v>0</v>
      </c>
      <c r="AL50" s="118">
        <f t="shared" ca="1" si="25"/>
        <v>0</v>
      </c>
    </row>
    <row r="51" spans="1:38" ht="27" customHeight="1" x14ac:dyDescent="0.25">
      <c r="A51" s="53">
        <f>'OSNOVNA PLAČA'!A45</f>
        <v>36</v>
      </c>
      <c r="B51" s="333" t="str">
        <f t="shared" ca="1" si="21"/>
        <v>A36</v>
      </c>
      <c r="C51" s="333"/>
      <c r="D51" s="54" t="str">
        <f>IF(LEN('OSNOVNA PLAČA'!C45)&gt;0,'OSNOVNA PLAČA'!C45,"")</f>
        <v/>
      </c>
      <c r="E51" s="55" t="str">
        <f>IF(LEN('OSNOVNA PLAČA'!D45)&gt;0,'OSNOVNA PLAČA'!D45,"")</f>
        <v/>
      </c>
      <c r="F51" s="164">
        <f ca="1">IF(LEN(B51)&gt;0,'OBRAČUNANA OSNOVNA PLAČA'!F45,"")</f>
        <v>0</v>
      </c>
      <c r="G51" s="57"/>
      <c r="H51" s="57"/>
      <c r="I51" s="57"/>
      <c r="J51" s="57"/>
      <c r="K51" s="57"/>
      <c r="L51" s="178">
        <f t="shared" si="5"/>
        <v>0</v>
      </c>
      <c r="M51" s="179">
        <f t="shared" ca="1" si="18"/>
        <v>0</v>
      </c>
      <c r="N51" s="179">
        <f t="shared" ca="1" si="19"/>
        <v>0</v>
      </c>
      <c r="O51" s="180">
        <f t="shared" ca="1" si="6"/>
        <v>0</v>
      </c>
      <c r="P51" s="181">
        <f t="shared" ca="1" si="20"/>
        <v>0</v>
      </c>
      <c r="Q51" s="182">
        <f t="shared" ca="1" si="7"/>
        <v>0</v>
      </c>
      <c r="R51" s="182">
        <f ca="1">IF(LEN(B51)&gt;0,'1'!R51-'1'!Q51,"")</f>
        <v>0</v>
      </c>
      <c r="S51" s="183"/>
      <c r="T51" s="33"/>
      <c r="U51" s="33"/>
      <c r="V51" s="33"/>
      <c r="W51" s="33"/>
      <c r="X51" s="33"/>
      <c r="AB51" s="243">
        <f>ROW()</f>
        <v>51</v>
      </c>
      <c r="AC51" s="118">
        <f t="shared" ca="1" si="22"/>
        <v>0</v>
      </c>
      <c r="AD51" s="118">
        <f t="shared" ca="1" si="23"/>
        <v>0</v>
      </c>
      <c r="AE51" s="119" t="str">
        <f t="shared" ca="1" si="10"/>
        <v>-</v>
      </c>
      <c r="AF51" s="118" t="str">
        <f t="shared" ca="1" si="11"/>
        <v>-</v>
      </c>
      <c r="AG51" s="119" t="str">
        <f t="shared" ca="1" si="12"/>
        <v>-</v>
      </c>
      <c r="AH51" s="118" t="str">
        <f t="shared" ca="1" si="13"/>
        <v>-</v>
      </c>
      <c r="AI51" s="118">
        <f t="shared" ca="1" si="14"/>
        <v>0</v>
      </c>
      <c r="AJ51" s="120">
        <f t="shared" ca="1" si="15"/>
        <v>0</v>
      </c>
      <c r="AK51" s="118">
        <f t="shared" ca="1" si="24"/>
        <v>0</v>
      </c>
      <c r="AL51" s="118">
        <f t="shared" ca="1" si="25"/>
        <v>0</v>
      </c>
    </row>
    <row r="52" spans="1:38" ht="27" customHeight="1" x14ac:dyDescent="0.25">
      <c r="A52" s="53">
        <f>'OSNOVNA PLAČA'!A46</f>
        <v>37</v>
      </c>
      <c r="B52" s="333" t="str">
        <f t="shared" ca="1" si="21"/>
        <v>A37</v>
      </c>
      <c r="C52" s="333"/>
      <c r="D52" s="54" t="str">
        <f>IF(LEN('OSNOVNA PLAČA'!C46)&gt;0,'OSNOVNA PLAČA'!C46,"")</f>
        <v/>
      </c>
      <c r="E52" s="55" t="str">
        <f>IF(LEN('OSNOVNA PLAČA'!D46)&gt;0,'OSNOVNA PLAČA'!D46,"")</f>
        <v/>
      </c>
      <c r="F52" s="164">
        <f ca="1">IF(LEN(B52)&gt;0,'OBRAČUNANA OSNOVNA PLAČA'!F46,"")</f>
        <v>0</v>
      </c>
      <c r="G52" s="57"/>
      <c r="H52" s="57"/>
      <c r="I52" s="57"/>
      <c r="J52" s="57"/>
      <c r="K52" s="57"/>
      <c r="L52" s="178">
        <f t="shared" si="5"/>
        <v>0</v>
      </c>
      <c r="M52" s="179">
        <f t="shared" ca="1" si="18"/>
        <v>0</v>
      </c>
      <c r="N52" s="179">
        <f t="shared" ca="1" si="19"/>
        <v>0</v>
      </c>
      <c r="O52" s="180">
        <f t="shared" ca="1" si="6"/>
        <v>0</v>
      </c>
      <c r="P52" s="181">
        <f t="shared" ca="1" si="20"/>
        <v>0</v>
      </c>
      <c r="Q52" s="182">
        <f t="shared" ca="1" si="7"/>
        <v>0</v>
      </c>
      <c r="R52" s="182">
        <f ca="1">IF(LEN(B52)&gt;0,'1'!R52-'1'!Q52,"")</f>
        <v>0</v>
      </c>
      <c r="S52" s="183"/>
      <c r="T52" s="33"/>
      <c r="U52" s="33"/>
      <c r="V52" s="33"/>
      <c r="W52" s="33"/>
      <c r="X52" s="33"/>
      <c r="AB52" s="243">
        <f>ROW()</f>
        <v>52</v>
      </c>
      <c r="AC52" s="118">
        <f t="shared" ca="1" si="22"/>
        <v>0</v>
      </c>
      <c r="AD52" s="118">
        <f t="shared" ca="1" si="23"/>
        <v>0</v>
      </c>
      <c r="AE52" s="119" t="str">
        <f t="shared" ca="1" si="10"/>
        <v>-</v>
      </c>
      <c r="AF52" s="118" t="str">
        <f t="shared" ca="1" si="11"/>
        <v>-</v>
      </c>
      <c r="AG52" s="119" t="str">
        <f t="shared" ca="1" si="12"/>
        <v>-</v>
      </c>
      <c r="AH52" s="118" t="str">
        <f t="shared" ca="1" si="13"/>
        <v>-</v>
      </c>
      <c r="AI52" s="118">
        <f t="shared" ca="1" si="14"/>
        <v>0</v>
      </c>
      <c r="AJ52" s="120">
        <f t="shared" ca="1" si="15"/>
        <v>0</v>
      </c>
      <c r="AK52" s="118">
        <f t="shared" ca="1" si="24"/>
        <v>0</v>
      </c>
      <c r="AL52" s="118">
        <f t="shared" ca="1" si="25"/>
        <v>0</v>
      </c>
    </row>
    <row r="53" spans="1:38" ht="27" customHeight="1" x14ac:dyDescent="0.25">
      <c r="A53" s="53">
        <f>'OSNOVNA PLAČA'!A47</f>
        <v>38</v>
      </c>
      <c r="B53" s="333" t="str">
        <f t="shared" ca="1" si="21"/>
        <v>A38</v>
      </c>
      <c r="C53" s="333"/>
      <c r="D53" s="54" t="str">
        <f>IF(LEN('OSNOVNA PLAČA'!C47)&gt;0,'OSNOVNA PLAČA'!C47,"")</f>
        <v/>
      </c>
      <c r="E53" s="55" t="str">
        <f>IF(LEN('OSNOVNA PLAČA'!D47)&gt;0,'OSNOVNA PLAČA'!D47,"")</f>
        <v/>
      </c>
      <c r="F53" s="164">
        <f ca="1">IF(LEN(B53)&gt;0,'OBRAČUNANA OSNOVNA PLAČA'!F47,"")</f>
        <v>0</v>
      </c>
      <c r="G53" s="57"/>
      <c r="H53" s="57"/>
      <c r="I53" s="57"/>
      <c r="J53" s="57"/>
      <c r="K53" s="57"/>
      <c r="L53" s="178">
        <f t="shared" si="5"/>
        <v>0</v>
      </c>
      <c r="M53" s="179">
        <f t="shared" ca="1" si="18"/>
        <v>0</v>
      </c>
      <c r="N53" s="179">
        <f t="shared" ca="1" si="19"/>
        <v>0</v>
      </c>
      <c r="O53" s="180">
        <f t="shared" ca="1" si="6"/>
        <v>0</v>
      </c>
      <c r="P53" s="181">
        <f t="shared" ca="1" si="20"/>
        <v>0</v>
      </c>
      <c r="Q53" s="182">
        <f t="shared" ca="1" si="7"/>
        <v>0</v>
      </c>
      <c r="R53" s="182">
        <f ca="1">IF(LEN(B53)&gt;0,'1'!R53-'1'!Q53,"")</f>
        <v>0</v>
      </c>
      <c r="S53" s="183"/>
      <c r="T53" s="33"/>
      <c r="U53" s="33"/>
      <c r="V53" s="33"/>
      <c r="W53" s="33"/>
      <c r="X53" s="33"/>
      <c r="AB53" s="243">
        <f>ROW()</f>
        <v>53</v>
      </c>
      <c r="AC53" s="118">
        <f t="shared" ca="1" si="22"/>
        <v>0</v>
      </c>
      <c r="AD53" s="118">
        <f t="shared" ca="1" si="23"/>
        <v>0</v>
      </c>
      <c r="AE53" s="119" t="str">
        <f t="shared" ca="1" si="10"/>
        <v>-</v>
      </c>
      <c r="AF53" s="118" t="str">
        <f t="shared" ca="1" si="11"/>
        <v>-</v>
      </c>
      <c r="AG53" s="119" t="str">
        <f t="shared" ca="1" si="12"/>
        <v>-</v>
      </c>
      <c r="AH53" s="118" t="str">
        <f t="shared" ca="1" si="13"/>
        <v>-</v>
      </c>
      <c r="AI53" s="118">
        <f t="shared" ca="1" si="14"/>
        <v>0</v>
      </c>
      <c r="AJ53" s="120">
        <f t="shared" ca="1" si="15"/>
        <v>0</v>
      </c>
      <c r="AK53" s="118">
        <f t="shared" ca="1" si="24"/>
        <v>0</v>
      </c>
      <c r="AL53" s="118">
        <f t="shared" ca="1" si="25"/>
        <v>0</v>
      </c>
    </row>
    <row r="54" spans="1:38" ht="27" customHeight="1" x14ac:dyDescent="0.25">
      <c r="A54" s="53">
        <f>'OSNOVNA PLAČA'!A48</f>
        <v>39</v>
      </c>
      <c r="B54" s="333" t="str">
        <f t="shared" ca="1" si="21"/>
        <v>A39</v>
      </c>
      <c r="C54" s="333"/>
      <c r="D54" s="54" t="str">
        <f>IF(LEN('OSNOVNA PLAČA'!C48)&gt;0,'OSNOVNA PLAČA'!C48,"")</f>
        <v/>
      </c>
      <c r="E54" s="55" t="str">
        <f>IF(LEN('OSNOVNA PLAČA'!D48)&gt;0,'OSNOVNA PLAČA'!D48,"")</f>
        <v/>
      </c>
      <c r="F54" s="164">
        <f ca="1">IF(LEN(B54)&gt;0,'OBRAČUNANA OSNOVNA PLAČA'!F48,"")</f>
        <v>0</v>
      </c>
      <c r="G54" s="57"/>
      <c r="H54" s="57"/>
      <c r="I54" s="57"/>
      <c r="J54" s="57"/>
      <c r="K54" s="57"/>
      <c r="L54" s="178">
        <f t="shared" si="5"/>
        <v>0</v>
      </c>
      <c r="M54" s="179">
        <f t="shared" ca="1" si="18"/>
        <v>0</v>
      </c>
      <c r="N54" s="179">
        <f t="shared" ca="1" si="19"/>
        <v>0</v>
      </c>
      <c r="O54" s="180">
        <f t="shared" ca="1" si="6"/>
        <v>0</v>
      </c>
      <c r="P54" s="181">
        <f t="shared" ca="1" si="20"/>
        <v>0</v>
      </c>
      <c r="Q54" s="182">
        <f t="shared" ca="1" si="7"/>
        <v>0</v>
      </c>
      <c r="R54" s="182">
        <f ca="1">IF(LEN(B54)&gt;0,'1'!R54-'1'!Q54,"")</f>
        <v>0</v>
      </c>
      <c r="S54" s="183"/>
      <c r="T54" s="33"/>
      <c r="U54" s="33"/>
      <c r="V54" s="33"/>
      <c r="W54" s="33"/>
      <c r="X54" s="33"/>
      <c r="AB54" s="243">
        <f>ROW()</f>
        <v>54</v>
      </c>
      <c r="AC54" s="118">
        <f t="shared" ca="1" si="22"/>
        <v>0</v>
      </c>
      <c r="AD54" s="118">
        <f t="shared" ca="1" si="23"/>
        <v>0</v>
      </c>
      <c r="AE54" s="119" t="str">
        <f t="shared" ca="1" si="10"/>
        <v>-</v>
      </c>
      <c r="AF54" s="118" t="str">
        <f t="shared" ca="1" si="11"/>
        <v>-</v>
      </c>
      <c r="AG54" s="119" t="str">
        <f t="shared" ca="1" si="12"/>
        <v>-</v>
      </c>
      <c r="AH54" s="118" t="str">
        <f t="shared" ca="1" si="13"/>
        <v>-</v>
      </c>
      <c r="AI54" s="118">
        <f t="shared" ca="1" si="14"/>
        <v>0</v>
      </c>
      <c r="AJ54" s="120">
        <f t="shared" ca="1" si="15"/>
        <v>0</v>
      </c>
      <c r="AK54" s="118">
        <f t="shared" ca="1" si="24"/>
        <v>0</v>
      </c>
      <c r="AL54" s="118">
        <f t="shared" ca="1" si="25"/>
        <v>0</v>
      </c>
    </row>
    <row r="55" spans="1:38" ht="27" customHeight="1" x14ac:dyDescent="0.25">
      <c r="A55" s="53">
        <f>'OSNOVNA PLAČA'!A49</f>
        <v>40</v>
      </c>
      <c r="B55" s="333" t="str">
        <f t="shared" ca="1" si="21"/>
        <v>A40</v>
      </c>
      <c r="C55" s="333"/>
      <c r="D55" s="54" t="str">
        <f>IF(LEN('OSNOVNA PLAČA'!C49)&gt;0,'OSNOVNA PLAČA'!C49,"")</f>
        <v/>
      </c>
      <c r="E55" s="55" t="str">
        <f>IF(LEN('OSNOVNA PLAČA'!D49)&gt;0,'OSNOVNA PLAČA'!D49,"")</f>
        <v/>
      </c>
      <c r="F55" s="164">
        <f ca="1">IF(LEN(B55)&gt;0,'OBRAČUNANA OSNOVNA PLAČA'!F49,"")</f>
        <v>0</v>
      </c>
      <c r="G55" s="57"/>
      <c r="H55" s="57"/>
      <c r="I55" s="57"/>
      <c r="J55" s="57"/>
      <c r="K55" s="57"/>
      <c r="L55" s="178">
        <f t="shared" si="5"/>
        <v>0</v>
      </c>
      <c r="M55" s="179">
        <f t="shared" ca="1" si="18"/>
        <v>0</v>
      </c>
      <c r="N55" s="179">
        <f t="shared" ca="1" si="19"/>
        <v>0</v>
      </c>
      <c r="O55" s="180">
        <f t="shared" ca="1" si="6"/>
        <v>0</v>
      </c>
      <c r="P55" s="181">
        <f t="shared" ca="1" si="20"/>
        <v>0</v>
      </c>
      <c r="Q55" s="182">
        <f t="shared" ca="1" si="7"/>
        <v>0</v>
      </c>
      <c r="R55" s="182">
        <f ca="1">IF(LEN(B55)&gt;0,'1'!R55-'1'!Q55,"")</f>
        <v>0</v>
      </c>
      <c r="S55" s="183"/>
      <c r="T55" s="33"/>
      <c r="U55" s="33"/>
      <c r="V55" s="33"/>
      <c r="W55" s="33"/>
      <c r="X55" s="33"/>
      <c r="AB55" s="243">
        <f>ROW()</f>
        <v>55</v>
      </c>
      <c r="AC55" s="118">
        <f t="shared" ca="1" si="22"/>
        <v>0</v>
      </c>
      <c r="AD55" s="118">
        <f t="shared" ca="1" si="23"/>
        <v>0</v>
      </c>
      <c r="AE55" s="119" t="str">
        <f t="shared" ca="1" si="10"/>
        <v>-</v>
      </c>
      <c r="AF55" s="118" t="str">
        <f t="shared" ca="1" si="11"/>
        <v>-</v>
      </c>
      <c r="AG55" s="119" t="str">
        <f t="shared" ca="1" si="12"/>
        <v>-</v>
      </c>
      <c r="AH55" s="118" t="str">
        <f t="shared" ca="1" si="13"/>
        <v>-</v>
      </c>
      <c r="AI55" s="118">
        <f t="shared" ca="1" si="14"/>
        <v>0</v>
      </c>
      <c r="AJ55" s="120">
        <f t="shared" ca="1" si="15"/>
        <v>0</v>
      </c>
      <c r="AK55" s="118">
        <f t="shared" ca="1" si="24"/>
        <v>0</v>
      </c>
      <c r="AL55" s="118">
        <f t="shared" ca="1" si="25"/>
        <v>0</v>
      </c>
    </row>
    <row r="56" spans="1:38" ht="27" customHeight="1" x14ac:dyDescent="0.25">
      <c r="A56" s="53">
        <f>'OSNOVNA PLAČA'!A50</f>
        <v>41</v>
      </c>
      <c r="B56" s="333" t="str">
        <f t="shared" ca="1" si="21"/>
        <v>A41</v>
      </c>
      <c r="C56" s="333"/>
      <c r="D56" s="54" t="str">
        <f>IF(LEN('OSNOVNA PLAČA'!C50)&gt;0,'OSNOVNA PLAČA'!C50,"")</f>
        <v/>
      </c>
      <c r="E56" s="55" t="str">
        <f>IF(LEN('OSNOVNA PLAČA'!D50)&gt;0,'OSNOVNA PLAČA'!D50,"")</f>
        <v/>
      </c>
      <c r="F56" s="164">
        <f ca="1">IF(LEN(B56)&gt;0,'OBRAČUNANA OSNOVNA PLAČA'!F50,"")</f>
        <v>0</v>
      </c>
      <c r="G56" s="57"/>
      <c r="H56" s="57"/>
      <c r="I56" s="57"/>
      <c r="J56" s="57"/>
      <c r="K56" s="57"/>
      <c r="L56" s="178">
        <f t="shared" si="5"/>
        <v>0</v>
      </c>
      <c r="M56" s="179">
        <f t="shared" ca="1" si="18"/>
        <v>0</v>
      </c>
      <c r="N56" s="179">
        <f t="shared" ca="1" si="19"/>
        <v>0</v>
      </c>
      <c r="O56" s="180">
        <f t="shared" ca="1" si="6"/>
        <v>0</v>
      </c>
      <c r="P56" s="181">
        <f t="shared" ca="1" si="20"/>
        <v>0</v>
      </c>
      <c r="Q56" s="182">
        <f t="shared" ca="1" si="7"/>
        <v>0</v>
      </c>
      <c r="R56" s="182">
        <f ca="1">IF(LEN(B56)&gt;0,'1'!R56-'1'!Q56,"")</f>
        <v>0</v>
      </c>
      <c r="S56" s="183"/>
      <c r="T56" s="33"/>
      <c r="U56" s="33"/>
      <c r="V56" s="33"/>
      <c r="W56" s="33"/>
      <c r="X56" s="33"/>
      <c r="AB56" s="243">
        <f>ROW()</f>
        <v>56</v>
      </c>
      <c r="AC56" s="118">
        <f t="shared" ca="1" si="22"/>
        <v>0</v>
      </c>
      <c r="AD56" s="118">
        <f t="shared" ca="1" si="23"/>
        <v>0</v>
      </c>
      <c r="AE56" s="119" t="str">
        <f t="shared" ca="1" si="10"/>
        <v>-</v>
      </c>
      <c r="AF56" s="118" t="str">
        <f t="shared" ca="1" si="11"/>
        <v>-</v>
      </c>
      <c r="AG56" s="119" t="str">
        <f t="shared" ca="1" si="12"/>
        <v>-</v>
      </c>
      <c r="AH56" s="118" t="str">
        <f t="shared" ca="1" si="13"/>
        <v>-</v>
      </c>
      <c r="AI56" s="118">
        <f t="shared" ca="1" si="14"/>
        <v>0</v>
      </c>
      <c r="AJ56" s="120">
        <f t="shared" ca="1" si="15"/>
        <v>0</v>
      </c>
      <c r="AK56" s="118">
        <f t="shared" ca="1" si="24"/>
        <v>0</v>
      </c>
      <c r="AL56" s="118">
        <f t="shared" ca="1" si="25"/>
        <v>0</v>
      </c>
    </row>
    <row r="57" spans="1:38" ht="27" customHeight="1" x14ac:dyDescent="0.25">
      <c r="A57" s="53">
        <f>'OSNOVNA PLAČA'!A51</f>
        <v>42</v>
      </c>
      <c r="B57" s="333" t="str">
        <f t="shared" ca="1" si="21"/>
        <v>A42</v>
      </c>
      <c r="C57" s="333"/>
      <c r="D57" s="54" t="str">
        <f>IF(LEN('OSNOVNA PLAČA'!C51)&gt;0,'OSNOVNA PLAČA'!C51,"")</f>
        <v/>
      </c>
      <c r="E57" s="55" t="str">
        <f>IF(LEN('OSNOVNA PLAČA'!D51)&gt;0,'OSNOVNA PLAČA'!D51,"")</f>
        <v/>
      </c>
      <c r="F57" s="164">
        <f ca="1">IF(LEN(B57)&gt;0,'OBRAČUNANA OSNOVNA PLAČA'!F51,"")</f>
        <v>0</v>
      </c>
      <c r="G57" s="57"/>
      <c r="H57" s="57"/>
      <c r="I57" s="57"/>
      <c r="J57" s="57"/>
      <c r="K57" s="57"/>
      <c r="L57" s="178">
        <f t="shared" si="5"/>
        <v>0</v>
      </c>
      <c r="M57" s="179">
        <f t="shared" ca="1" si="18"/>
        <v>0</v>
      </c>
      <c r="N57" s="179">
        <f t="shared" ca="1" si="19"/>
        <v>0</v>
      </c>
      <c r="O57" s="180">
        <f t="shared" ca="1" si="6"/>
        <v>0</v>
      </c>
      <c r="P57" s="181">
        <f t="shared" ca="1" si="20"/>
        <v>0</v>
      </c>
      <c r="Q57" s="182">
        <f t="shared" ca="1" si="7"/>
        <v>0</v>
      </c>
      <c r="R57" s="182">
        <f ca="1">IF(LEN(B57)&gt;0,'1'!R57-'1'!Q57,"")</f>
        <v>0</v>
      </c>
      <c r="S57" s="183"/>
      <c r="T57" s="33"/>
      <c r="U57" s="33"/>
      <c r="V57" s="33"/>
      <c r="W57" s="33"/>
      <c r="X57" s="33"/>
      <c r="AB57" s="243">
        <f>ROW()</f>
        <v>57</v>
      </c>
      <c r="AC57" s="118">
        <f t="shared" ca="1" si="22"/>
        <v>0</v>
      </c>
      <c r="AD57" s="118">
        <f t="shared" ca="1" si="23"/>
        <v>0</v>
      </c>
      <c r="AE57" s="119" t="str">
        <f t="shared" ca="1" si="10"/>
        <v>-</v>
      </c>
      <c r="AF57" s="118" t="str">
        <f t="shared" ca="1" si="11"/>
        <v>-</v>
      </c>
      <c r="AG57" s="119" t="str">
        <f t="shared" ca="1" si="12"/>
        <v>-</v>
      </c>
      <c r="AH57" s="118" t="str">
        <f t="shared" ca="1" si="13"/>
        <v>-</v>
      </c>
      <c r="AI57" s="118">
        <f t="shared" ca="1" si="14"/>
        <v>0</v>
      </c>
      <c r="AJ57" s="120">
        <f t="shared" ca="1" si="15"/>
        <v>0</v>
      </c>
      <c r="AK57" s="118">
        <f t="shared" ca="1" si="24"/>
        <v>0</v>
      </c>
      <c r="AL57" s="118">
        <f t="shared" ca="1" si="25"/>
        <v>0</v>
      </c>
    </row>
    <row r="58" spans="1:38" ht="27" customHeight="1" x14ac:dyDescent="0.25">
      <c r="A58" s="53">
        <f>'OSNOVNA PLAČA'!A52</f>
        <v>43</v>
      </c>
      <c r="B58" s="333" t="str">
        <f t="shared" ca="1" si="21"/>
        <v>A43</v>
      </c>
      <c r="C58" s="333"/>
      <c r="D58" s="54" t="str">
        <f>IF(LEN('OSNOVNA PLAČA'!C52)&gt;0,'OSNOVNA PLAČA'!C52,"")</f>
        <v/>
      </c>
      <c r="E58" s="55" t="str">
        <f>IF(LEN('OSNOVNA PLAČA'!D52)&gt;0,'OSNOVNA PLAČA'!D52,"")</f>
        <v/>
      </c>
      <c r="F58" s="164">
        <f ca="1">IF(LEN(B58)&gt;0,'OBRAČUNANA OSNOVNA PLAČA'!F52,"")</f>
        <v>0</v>
      </c>
      <c r="G58" s="57"/>
      <c r="H58" s="57"/>
      <c r="I58" s="57"/>
      <c r="J58" s="57"/>
      <c r="K58" s="57"/>
      <c r="L58" s="178">
        <f t="shared" si="5"/>
        <v>0</v>
      </c>
      <c r="M58" s="179">
        <f t="shared" ca="1" si="18"/>
        <v>0</v>
      </c>
      <c r="N58" s="179">
        <f t="shared" ca="1" si="19"/>
        <v>0</v>
      </c>
      <c r="O58" s="180">
        <f t="shared" ca="1" si="6"/>
        <v>0</v>
      </c>
      <c r="P58" s="181">
        <f t="shared" ca="1" si="20"/>
        <v>0</v>
      </c>
      <c r="Q58" s="182">
        <f t="shared" ca="1" si="7"/>
        <v>0</v>
      </c>
      <c r="R58" s="182">
        <f ca="1">IF(LEN(B58)&gt;0,'1'!R58-'1'!Q58,"")</f>
        <v>0</v>
      </c>
      <c r="S58" s="183"/>
      <c r="T58" s="33"/>
      <c r="U58" s="33"/>
      <c r="V58" s="33"/>
      <c r="W58" s="33"/>
      <c r="X58" s="33"/>
      <c r="AB58" s="243">
        <f>ROW()</f>
        <v>58</v>
      </c>
      <c r="AC58" s="118">
        <f t="shared" ca="1" si="22"/>
        <v>0</v>
      </c>
      <c r="AD58" s="118">
        <f t="shared" ca="1" si="23"/>
        <v>0</v>
      </c>
      <c r="AE58" s="119" t="str">
        <f t="shared" ca="1" si="10"/>
        <v>-</v>
      </c>
      <c r="AF58" s="118" t="str">
        <f t="shared" ca="1" si="11"/>
        <v>-</v>
      </c>
      <c r="AG58" s="119" t="str">
        <f t="shared" ca="1" si="12"/>
        <v>-</v>
      </c>
      <c r="AH58" s="118" t="str">
        <f t="shared" ca="1" si="13"/>
        <v>-</v>
      </c>
      <c r="AI58" s="118">
        <f t="shared" ca="1" si="14"/>
        <v>0</v>
      </c>
      <c r="AJ58" s="120">
        <f t="shared" ca="1" si="15"/>
        <v>0</v>
      </c>
      <c r="AK58" s="118">
        <f t="shared" ca="1" si="24"/>
        <v>0</v>
      </c>
      <c r="AL58" s="118">
        <f t="shared" ca="1" si="25"/>
        <v>0</v>
      </c>
    </row>
    <row r="59" spans="1:38" ht="27" customHeight="1" x14ac:dyDescent="0.25">
      <c r="A59" s="53">
        <f>'OSNOVNA PLAČA'!A53</f>
        <v>44</v>
      </c>
      <c r="B59" s="333" t="str">
        <f t="shared" ca="1" si="21"/>
        <v>A44</v>
      </c>
      <c r="C59" s="333"/>
      <c r="D59" s="54" t="str">
        <f>IF(LEN('OSNOVNA PLAČA'!C53)&gt;0,'OSNOVNA PLAČA'!C53,"")</f>
        <v/>
      </c>
      <c r="E59" s="55" t="str">
        <f>IF(LEN('OSNOVNA PLAČA'!D53)&gt;0,'OSNOVNA PLAČA'!D53,"")</f>
        <v/>
      </c>
      <c r="F59" s="164">
        <f ca="1">IF(LEN(B59)&gt;0,'OBRAČUNANA OSNOVNA PLAČA'!F53,"")</f>
        <v>0</v>
      </c>
      <c r="G59" s="57"/>
      <c r="H59" s="57"/>
      <c r="I59" s="57"/>
      <c r="J59" s="57"/>
      <c r="K59" s="57"/>
      <c r="L59" s="178">
        <f t="shared" si="5"/>
        <v>0</v>
      </c>
      <c r="M59" s="179">
        <f t="shared" ca="1" si="18"/>
        <v>0</v>
      </c>
      <c r="N59" s="179">
        <f t="shared" ca="1" si="19"/>
        <v>0</v>
      </c>
      <c r="O59" s="180">
        <f t="shared" ca="1" si="6"/>
        <v>0</v>
      </c>
      <c r="P59" s="181">
        <f t="shared" ca="1" si="20"/>
        <v>0</v>
      </c>
      <c r="Q59" s="182">
        <f t="shared" ca="1" si="7"/>
        <v>0</v>
      </c>
      <c r="R59" s="182">
        <f ca="1">IF(LEN(B59)&gt;0,'1'!R59-'1'!Q59,"")</f>
        <v>0</v>
      </c>
      <c r="S59" s="183"/>
      <c r="T59" s="33"/>
      <c r="U59" s="33"/>
      <c r="V59" s="33"/>
      <c r="W59" s="33"/>
      <c r="X59" s="33"/>
      <c r="AB59" s="243">
        <f>ROW()</f>
        <v>59</v>
      </c>
      <c r="AC59" s="118">
        <f t="shared" ca="1" si="22"/>
        <v>0</v>
      </c>
      <c r="AD59" s="118">
        <f t="shared" ca="1" si="23"/>
        <v>0</v>
      </c>
      <c r="AE59" s="119" t="str">
        <f t="shared" ca="1" si="10"/>
        <v>-</v>
      </c>
      <c r="AF59" s="118" t="str">
        <f t="shared" ca="1" si="11"/>
        <v>-</v>
      </c>
      <c r="AG59" s="119" t="str">
        <f t="shared" ca="1" si="12"/>
        <v>-</v>
      </c>
      <c r="AH59" s="118" t="str">
        <f t="shared" ca="1" si="13"/>
        <v>-</v>
      </c>
      <c r="AI59" s="118">
        <f t="shared" ca="1" si="14"/>
        <v>0</v>
      </c>
      <c r="AJ59" s="120">
        <f t="shared" ca="1" si="15"/>
        <v>0</v>
      </c>
      <c r="AK59" s="118">
        <f t="shared" ca="1" si="24"/>
        <v>0</v>
      </c>
      <c r="AL59" s="118">
        <f t="shared" ca="1" si="25"/>
        <v>0</v>
      </c>
    </row>
    <row r="60" spans="1:38" ht="27" customHeight="1" x14ac:dyDescent="0.25">
      <c r="A60" s="53">
        <f>'OSNOVNA PLAČA'!A54</f>
        <v>45</v>
      </c>
      <c r="B60" s="333" t="str">
        <f t="shared" ca="1" si="21"/>
        <v>A45</v>
      </c>
      <c r="C60" s="333"/>
      <c r="D60" s="54" t="str">
        <f>IF(LEN('OSNOVNA PLAČA'!C54)&gt;0,'OSNOVNA PLAČA'!C54,"")</f>
        <v/>
      </c>
      <c r="E60" s="55" t="str">
        <f>IF(LEN('OSNOVNA PLAČA'!D54)&gt;0,'OSNOVNA PLAČA'!D54,"")</f>
        <v/>
      </c>
      <c r="F60" s="164">
        <f ca="1">IF(LEN(B60)&gt;0,'OBRAČUNANA OSNOVNA PLAČA'!F54,"")</f>
        <v>0</v>
      </c>
      <c r="G60" s="57"/>
      <c r="H60" s="57"/>
      <c r="I60" s="57"/>
      <c r="J60" s="57"/>
      <c r="K60" s="57"/>
      <c r="L60" s="178">
        <f t="shared" si="5"/>
        <v>0</v>
      </c>
      <c r="M60" s="179">
        <f t="shared" ca="1" si="18"/>
        <v>0</v>
      </c>
      <c r="N60" s="179">
        <f t="shared" ca="1" si="19"/>
        <v>0</v>
      </c>
      <c r="O60" s="180">
        <f t="shared" ca="1" si="6"/>
        <v>0</v>
      </c>
      <c r="P60" s="181">
        <f t="shared" ca="1" si="20"/>
        <v>0</v>
      </c>
      <c r="Q60" s="182">
        <f t="shared" ca="1" si="7"/>
        <v>0</v>
      </c>
      <c r="R60" s="182">
        <f ca="1">IF(LEN(B60)&gt;0,'1'!R60-'1'!Q60,"")</f>
        <v>0</v>
      </c>
      <c r="S60" s="183"/>
      <c r="T60" s="33"/>
      <c r="U60" s="33"/>
      <c r="V60" s="33"/>
      <c r="W60" s="33"/>
      <c r="X60" s="33"/>
      <c r="AB60" s="243">
        <f>ROW()</f>
        <v>60</v>
      </c>
      <c r="AC60" s="118">
        <f t="shared" ca="1" si="22"/>
        <v>0</v>
      </c>
      <c r="AD60" s="118">
        <f t="shared" ca="1" si="23"/>
        <v>0</v>
      </c>
      <c r="AE60" s="119" t="str">
        <f t="shared" ca="1" si="10"/>
        <v>-</v>
      </c>
      <c r="AF60" s="118" t="str">
        <f t="shared" ca="1" si="11"/>
        <v>-</v>
      </c>
      <c r="AG60" s="119" t="str">
        <f t="shared" ca="1" si="12"/>
        <v>-</v>
      </c>
      <c r="AH60" s="118" t="str">
        <f t="shared" ca="1" si="13"/>
        <v>-</v>
      </c>
      <c r="AI60" s="118">
        <f t="shared" ca="1" si="14"/>
        <v>0</v>
      </c>
      <c r="AJ60" s="120">
        <f t="shared" ca="1" si="15"/>
        <v>0</v>
      </c>
      <c r="AK60" s="118">
        <f t="shared" ca="1" si="24"/>
        <v>0</v>
      </c>
      <c r="AL60" s="118">
        <f t="shared" ca="1" si="25"/>
        <v>0</v>
      </c>
    </row>
    <row r="61" spans="1:38" ht="27" customHeight="1" x14ac:dyDescent="0.25">
      <c r="A61" s="53">
        <f>'OSNOVNA PLAČA'!A55</f>
        <v>46</v>
      </c>
      <c r="B61" s="333" t="str">
        <f t="shared" ca="1" si="21"/>
        <v>A46</v>
      </c>
      <c r="C61" s="333"/>
      <c r="D61" s="54" t="str">
        <f>IF(LEN('OSNOVNA PLAČA'!C55)&gt;0,'OSNOVNA PLAČA'!C55,"")</f>
        <v/>
      </c>
      <c r="E61" s="55" t="str">
        <f>IF(LEN('OSNOVNA PLAČA'!D55)&gt;0,'OSNOVNA PLAČA'!D55,"")</f>
        <v/>
      </c>
      <c r="F61" s="164">
        <f ca="1">IF(LEN(B61)&gt;0,'OBRAČUNANA OSNOVNA PLAČA'!F55,"")</f>
        <v>0</v>
      </c>
      <c r="G61" s="57"/>
      <c r="H61" s="57"/>
      <c r="I61" s="57"/>
      <c r="J61" s="57"/>
      <c r="K61" s="57"/>
      <c r="L61" s="178">
        <f t="shared" si="5"/>
        <v>0</v>
      </c>
      <c r="M61" s="179">
        <f t="shared" ca="1" si="18"/>
        <v>0</v>
      </c>
      <c r="N61" s="179">
        <f t="shared" ca="1" si="19"/>
        <v>0</v>
      </c>
      <c r="O61" s="180">
        <f t="shared" ca="1" si="6"/>
        <v>0</v>
      </c>
      <c r="P61" s="181">
        <f t="shared" ca="1" si="20"/>
        <v>0</v>
      </c>
      <c r="Q61" s="182">
        <f t="shared" ca="1" si="7"/>
        <v>0</v>
      </c>
      <c r="R61" s="182">
        <f ca="1">IF(LEN(B61)&gt;0,'1'!R61-'1'!Q61,"")</f>
        <v>0</v>
      </c>
      <c r="S61" s="183"/>
      <c r="T61" s="33"/>
      <c r="U61" s="33"/>
      <c r="V61" s="33"/>
      <c r="W61" s="33"/>
      <c r="X61" s="33"/>
      <c r="AB61" s="243">
        <f>ROW()</f>
        <v>61</v>
      </c>
      <c r="AC61" s="118">
        <f t="shared" ca="1" si="22"/>
        <v>0</v>
      </c>
      <c r="AD61" s="118">
        <f t="shared" ca="1" si="23"/>
        <v>0</v>
      </c>
      <c r="AE61" s="119" t="str">
        <f t="shared" ca="1" si="10"/>
        <v>-</v>
      </c>
      <c r="AF61" s="118" t="str">
        <f t="shared" ca="1" si="11"/>
        <v>-</v>
      </c>
      <c r="AG61" s="119" t="str">
        <f t="shared" ca="1" si="12"/>
        <v>-</v>
      </c>
      <c r="AH61" s="118" t="str">
        <f t="shared" ca="1" si="13"/>
        <v>-</v>
      </c>
      <c r="AI61" s="118">
        <f t="shared" ca="1" si="14"/>
        <v>0</v>
      </c>
      <c r="AJ61" s="120">
        <f t="shared" ca="1" si="15"/>
        <v>0</v>
      </c>
      <c r="AK61" s="118">
        <f t="shared" ca="1" si="24"/>
        <v>0</v>
      </c>
      <c r="AL61" s="118">
        <f t="shared" ca="1" si="25"/>
        <v>0</v>
      </c>
    </row>
    <row r="62" spans="1:38" ht="27" customHeight="1" x14ac:dyDescent="0.25">
      <c r="A62" s="53">
        <f>'OSNOVNA PLAČA'!A56</f>
        <v>47</v>
      </c>
      <c r="B62" s="333" t="str">
        <f t="shared" ca="1" si="21"/>
        <v>A47</v>
      </c>
      <c r="C62" s="333"/>
      <c r="D62" s="54" t="str">
        <f>IF(LEN('OSNOVNA PLAČA'!C56)&gt;0,'OSNOVNA PLAČA'!C56,"")</f>
        <v/>
      </c>
      <c r="E62" s="55" t="str">
        <f>IF(LEN('OSNOVNA PLAČA'!D56)&gt;0,'OSNOVNA PLAČA'!D56,"")</f>
        <v/>
      </c>
      <c r="F62" s="164">
        <f ca="1">IF(LEN(B62)&gt;0,'OBRAČUNANA OSNOVNA PLAČA'!F56,"")</f>
        <v>0</v>
      </c>
      <c r="G62" s="57"/>
      <c r="H62" s="57"/>
      <c r="I62" s="57"/>
      <c r="J62" s="57"/>
      <c r="K62" s="57"/>
      <c r="L62" s="178">
        <f t="shared" si="5"/>
        <v>0</v>
      </c>
      <c r="M62" s="179">
        <f t="shared" ca="1" si="18"/>
        <v>0</v>
      </c>
      <c r="N62" s="179">
        <f t="shared" ca="1" si="19"/>
        <v>0</v>
      </c>
      <c r="O62" s="180">
        <f t="shared" ca="1" si="6"/>
        <v>0</v>
      </c>
      <c r="P62" s="181">
        <f t="shared" ca="1" si="20"/>
        <v>0</v>
      </c>
      <c r="Q62" s="182">
        <f t="shared" ca="1" si="7"/>
        <v>0</v>
      </c>
      <c r="R62" s="182">
        <f ca="1">IF(LEN(B62)&gt;0,'1'!R62-'1'!Q62,"")</f>
        <v>0</v>
      </c>
      <c r="S62" s="183"/>
      <c r="T62" s="33"/>
      <c r="U62" s="33"/>
      <c r="V62" s="33"/>
      <c r="W62" s="33"/>
      <c r="X62" s="33"/>
      <c r="AB62" s="243">
        <f>ROW()</f>
        <v>62</v>
      </c>
      <c r="AC62" s="118">
        <f t="shared" ca="1" si="22"/>
        <v>0</v>
      </c>
      <c r="AD62" s="118">
        <f t="shared" ca="1" si="23"/>
        <v>0</v>
      </c>
      <c r="AE62" s="119" t="str">
        <f t="shared" ca="1" si="10"/>
        <v>-</v>
      </c>
      <c r="AF62" s="118" t="str">
        <f t="shared" ca="1" si="11"/>
        <v>-</v>
      </c>
      <c r="AG62" s="119" t="str">
        <f t="shared" ca="1" si="12"/>
        <v>-</v>
      </c>
      <c r="AH62" s="118" t="str">
        <f t="shared" ca="1" si="13"/>
        <v>-</v>
      </c>
      <c r="AI62" s="118">
        <f t="shared" ca="1" si="14"/>
        <v>0</v>
      </c>
      <c r="AJ62" s="120">
        <f t="shared" ca="1" si="15"/>
        <v>0</v>
      </c>
      <c r="AK62" s="118">
        <f t="shared" ca="1" si="24"/>
        <v>0</v>
      </c>
      <c r="AL62" s="118">
        <f t="shared" ca="1" si="25"/>
        <v>0</v>
      </c>
    </row>
    <row r="63" spans="1:38" ht="27" customHeight="1" x14ac:dyDescent="0.25">
      <c r="A63" s="53">
        <f>'OSNOVNA PLAČA'!A57</f>
        <v>48</v>
      </c>
      <c r="B63" s="333" t="str">
        <f t="shared" ca="1" si="21"/>
        <v>A48</v>
      </c>
      <c r="C63" s="333"/>
      <c r="D63" s="54" t="str">
        <f>IF(LEN('OSNOVNA PLAČA'!C57)&gt;0,'OSNOVNA PLAČA'!C57,"")</f>
        <v/>
      </c>
      <c r="E63" s="55" t="str">
        <f>IF(LEN('OSNOVNA PLAČA'!D57)&gt;0,'OSNOVNA PLAČA'!D57,"")</f>
        <v/>
      </c>
      <c r="F63" s="164">
        <f ca="1">IF(LEN(B63)&gt;0,'OBRAČUNANA OSNOVNA PLAČA'!F57,"")</f>
        <v>0</v>
      </c>
      <c r="G63" s="57"/>
      <c r="H63" s="57"/>
      <c r="I63" s="57"/>
      <c r="J63" s="57"/>
      <c r="K63" s="57"/>
      <c r="L63" s="178">
        <f t="shared" si="5"/>
        <v>0</v>
      </c>
      <c r="M63" s="179">
        <f t="shared" ca="1" si="18"/>
        <v>0</v>
      </c>
      <c r="N63" s="179">
        <f t="shared" ca="1" si="19"/>
        <v>0</v>
      </c>
      <c r="O63" s="180">
        <f t="shared" ca="1" si="6"/>
        <v>0</v>
      </c>
      <c r="P63" s="181">
        <f t="shared" ca="1" si="20"/>
        <v>0</v>
      </c>
      <c r="Q63" s="182">
        <f t="shared" ca="1" si="7"/>
        <v>0</v>
      </c>
      <c r="R63" s="182">
        <f ca="1">IF(LEN(B63)&gt;0,'1'!R63-'1'!Q63,"")</f>
        <v>0</v>
      </c>
      <c r="S63" s="183"/>
      <c r="T63" s="33"/>
      <c r="U63" s="33"/>
      <c r="V63" s="33"/>
      <c r="W63" s="33"/>
      <c r="X63" s="33"/>
      <c r="AB63" s="243">
        <f>ROW()</f>
        <v>63</v>
      </c>
      <c r="AC63" s="118">
        <f t="shared" ca="1" si="22"/>
        <v>0</v>
      </c>
      <c r="AD63" s="118">
        <f t="shared" ca="1" si="23"/>
        <v>0</v>
      </c>
      <c r="AE63" s="119" t="str">
        <f t="shared" ca="1" si="10"/>
        <v>-</v>
      </c>
      <c r="AF63" s="118" t="str">
        <f t="shared" ca="1" si="11"/>
        <v>-</v>
      </c>
      <c r="AG63" s="119" t="str">
        <f t="shared" ca="1" si="12"/>
        <v>-</v>
      </c>
      <c r="AH63" s="118" t="str">
        <f t="shared" ca="1" si="13"/>
        <v>-</v>
      </c>
      <c r="AI63" s="118">
        <f t="shared" ca="1" si="14"/>
        <v>0</v>
      </c>
      <c r="AJ63" s="120">
        <f t="shared" ca="1" si="15"/>
        <v>0</v>
      </c>
      <c r="AK63" s="118">
        <f t="shared" ca="1" si="24"/>
        <v>0</v>
      </c>
      <c r="AL63" s="118">
        <f t="shared" ca="1" si="25"/>
        <v>0</v>
      </c>
    </row>
    <row r="64" spans="1:38" ht="27" customHeight="1" x14ac:dyDescent="0.25">
      <c r="A64" s="53">
        <f>'OSNOVNA PLAČA'!A58</f>
        <v>49</v>
      </c>
      <c r="B64" s="333" t="str">
        <f t="shared" ca="1" si="21"/>
        <v>A49</v>
      </c>
      <c r="C64" s="333"/>
      <c r="D64" s="54" t="str">
        <f>IF(LEN('OSNOVNA PLAČA'!C58)&gt;0,'OSNOVNA PLAČA'!C58,"")</f>
        <v/>
      </c>
      <c r="E64" s="55" t="str">
        <f>IF(LEN('OSNOVNA PLAČA'!D58)&gt;0,'OSNOVNA PLAČA'!D58,"")</f>
        <v/>
      </c>
      <c r="F64" s="164">
        <f ca="1">IF(LEN(B64)&gt;0,'OBRAČUNANA OSNOVNA PLAČA'!F58,"")</f>
        <v>0</v>
      </c>
      <c r="G64" s="57"/>
      <c r="H64" s="57"/>
      <c r="I64" s="57"/>
      <c r="J64" s="57"/>
      <c r="K64" s="57"/>
      <c r="L64" s="178">
        <f t="shared" si="5"/>
        <v>0</v>
      </c>
      <c r="M64" s="179">
        <f t="shared" ca="1" si="18"/>
        <v>0</v>
      </c>
      <c r="N64" s="179">
        <f t="shared" ca="1" si="19"/>
        <v>0</v>
      </c>
      <c r="O64" s="180">
        <f t="shared" ca="1" si="6"/>
        <v>0</v>
      </c>
      <c r="P64" s="181">
        <f t="shared" ca="1" si="20"/>
        <v>0</v>
      </c>
      <c r="Q64" s="182">
        <f t="shared" ca="1" si="7"/>
        <v>0</v>
      </c>
      <c r="R64" s="182">
        <f ca="1">IF(LEN(B64)&gt;0,'1'!R64-'1'!Q64,"")</f>
        <v>0</v>
      </c>
      <c r="S64" s="183"/>
      <c r="T64" s="33"/>
      <c r="U64" s="33"/>
      <c r="V64" s="33"/>
      <c r="W64" s="33"/>
      <c r="X64" s="33"/>
      <c r="AB64" s="243">
        <f>ROW()</f>
        <v>64</v>
      </c>
      <c r="AC64" s="118">
        <f t="shared" ca="1" si="22"/>
        <v>0</v>
      </c>
      <c r="AD64" s="118">
        <f t="shared" ca="1" si="23"/>
        <v>0</v>
      </c>
      <c r="AE64" s="119" t="str">
        <f t="shared" ca="1" si="10"/>
        <v>-</v>
      </c>
      <c r="AF64" s="118" t="str">
        <f t="shared" ca="1" si="11"/>
        <v>-</v>
      </c>
      <c r="AG64" s="119" t="str">
        <f t="shared" ca="1" si="12"/>
        <v>-</v>
      </c>
      <c r="AH64" s="118" t="str">
        <f t="shared" ca="1" si="13"/>
        <v>-</v>
      </c>
      <c r="AI64" s="118">
        <f t="shared" ca="1" si="14"/>
        <v>0</v>
      </c>
      <c r="AJ64" s="120">
        <f t="shared" ca="1" si="15"/>
        <v>0</v>
      </c>
      <c r="AK64" s="118">
        <f t="shared" ca="1" si="24"/>
        <v>0</v>
      </c>
      <c r="AL64" s="118">
        <f t="shared" ca="1" si="25"/>
        <v>0</v>
      </c>
    </row>
    <row r="65" spans="1:38" ht="27" customHeight="1" x14ac:dyDescent="0.25">
      <c r="A65" s="53">
        <f>'OSNOVNA PLAČA'!A59</f>
        <v>50</v>
      </c>
      <c r="B65" s="333" t="str">
        <f t="shared" ca="1" si="21"/>
        <v>A50</v>
      </c>
      <c r="C65" s="333"/>
      <c r="D65" s="54" t="str">
        <f>IF(LEN('OSNOVNA PLAČA'!C59)&gt;0,'OSNOVNA PLAČA'!C59,"")</f>
        <v/>
      </c>
      <c r="E65" s="55" t="str">
        <f>IF(LEN('OSNOVNA PLAČA'!D59)&gt;0,'OSNOVNA PLAČA'!D59,"")</f>
        <v/>
      </c>
      <c r="F65" s="164">
        <f ca="1">IF(LEN(B65)&gt;0,'OBRAČUNANA OSNOVNA PLAČA'!F59,"")</f>
        <v>0</v>
      </c>
      <c r="G65" s="57"/>
      <c r="H65" s="57"/>
      <c r="I65" s="57"/>
      <c r="J65" s="57"/>
      <c r="K65" s="57"/>
      <c r="L65" s="178">
        <f t="shared" si="5"/>
        <v>0</v>
      </c>
      <c r="M65" s="179">
        <f t="shared" ca="1" si="18"/>
        <v>0</v>
      </c>
      <c r="N65" s="179">
        <f t="shared" ca="1" si="19"/>
        <v>0</v>
      </c>
      <c r="O65" s="180">
        <f t="shared" ca="1" si="6"/>
        <v>0</v>
      </c>
      <c r="P65" s="181">
        <f t="shared" ca="1" si="20"/>
        <v>0</v>
      </c>
      <c r="Q65" s="182">
        <f t="shared" ca="1" si="7"/>
        <v>0</v>
      </c>
      <c r="R65" s="182">
        <f ca="1">IF(LEN(B65)&gt;0,'1'!R65-'1'!Q65,"")</f>
        <v>0</v>
      </c>
      <c r="S65" s="183"/>
      <c r="T65" s="33"/>
      <c r="U65" s="33"/>
      <c r="V65" s="33"/>
      <c r="W65" s="33"/>
      <c r="X65" s="33"/>
      <c r="AB65" s="243">
        <f>ROW()</f>
        <v>65</v>
      </c>
      <c r="AC65" s="118">
        <f t="shared" ca="1" si="22"/>
        <v>0</v>
      </c>
      <c r="AD65" s="118">
        <f t="shared" ca="1" si="23"/>
        <v>0</v>
      </c>
      <c r="AE65" s="119" t="str">
        <f t="shared" ca="1" si="10"/>
        <v>-</v>
      </c>
      <c r="AF65" s="118" t="str">
        <f t="shared" ca="1" si="11"/>
        <v>-</v>
      </c>
      <c r="AG65" s="119" t="str">
        <f t="shared" ca="1" si="12"/>
        <v>-</v>
      </c>
      <c r="AH65" s="118" t="str">
        <f t="shared" ca="1" si="13"/>
        <v>-</v>
      </c>
      <c r="AI65" s="118">
        <f t="shared" ca="1" si="14"/>
        <v>0</v>
      </c>
      <c r="AJ65" s="120">
        <f t="shared" ca="1" si="15"/>
        <v>0</v>
      </c>
      <c r="AK65" s="118">
        <f t="shared" ca="1" si="24"/>
        <v>0</v>
      </c>
      <c r="AL65" s="118">
        <f t="shared" ca="1" si="25"/>
        <v>0</v>
      </c>
    </row>
    <row r="66" spans="1:38" ht="27" customHeight="1" x14ac:dyDescent="0.25">
      <c r="A66" s="53">
        <f>'OSNOVNA PLAČA'!A60</f>
        <v>51</v>
      </c>
      <c r="B66" s="333" t="str">
        <f t="shared" ca="1" si="21"/>
        <v>A51</v>
      </c>
      <c r="C66" s="333"/>
      <c r="D66" s="54" t="str">
        <f>IF(LEN('OSNOVNA PLAČA'!C60)&gt;0,'OSNOVNA PLAČA'!C60,"")</f>
        <v/>
      </c>
      <c r="E66" s="55" t="str">
        <f>IF(LEN('OSNOVNA PLAČA'!D60)&gt;0,'OSNOVNA PLAČA'!D60,"")</f>
        <v/>
      </c>
      <c r="F66" s="164">
        <f ca="1">IF(LEN(B66)&gt;0,'OBRAČUNANA OSNOVNA PLAČA'!F60,"")</f>
        <v>0</v>
      </c>
      <c r="G66" s="57"/>
      <c r="H66" s="57"/>
      <c r="I66" s="57"/>
      <c r="J66" s="57"/>
      <c r="K66" s="57"/>
      <c r="L66" s="178">
        <f t="shared" si="5"/>
        <v>0</v>
      </c>
      <c r="M66" s="179">
        <f t="shared" ca="1" si="18"/>
        <v>0</v>
      </c>
      <c r="N66" s="179">
        <f t="shared" ca="1" si="19"/>
        <v>0</v>
      </c>
      <c r="O66" s="180">
        <f t="shared" ca="1" si="6"/>
        <v>0</v>
      </c>
      <c r="P66" s="181">
        <f t="shared" ca="1" si="20"/>
        <v>0</v>
      </c>
      <c r="Q66" s="182">
        <f t="shared" ca="1" si="7"/>
        <v>0</v>
      </c>
      <c r="R66" s="182">
        <f ca="1">IF(LEN(B66)&gt;0,'1'!R66-'1'!Q66,"")</f>
        <v>0</v>
      </c>
      <c r="S66" s="183"/>
      <c r="T66" s="33"/>
      <c r="U66" s="33"/>
      <c r="V66" s="33"/>
      <c r="W66" s="33"/>
      <c r="X66" s="33"/>
      <c r="AB66" s="243">
        <f>ROW()</f>
        <v>66</v>
      </c>
      <c r="AC66" s="118">
        <f t="shared" ca="1" si="22"/>
        <v>0</v>
      </c>
      <c r="AD66" s="118">
        <f t="shared" ca="1" si="23"/>
        <v>0</v>
      </c>
      <c r="AE66" s="119" t="str">
        <f t="shared" ca="1" si="10"/>
        <v>-</v>
      </c>
      <c r="AF66" s="118" t="str">
        <f t="shared" ca="1" si="11"/>
        <v>-</v>
      </c>
      <c r="AG66" s="119" t="str">
        <f t="shared" ca="1" si="12"/>
        <v>-</v>
      </c>
      <c r="AH66" s="118" t="str">
        <f t="shared" ca="1" si="13"/>
        <v>-</v>
      </c>
      <c r="AI66" s="118">
        <f t="shared" ca="1" si="14"/>
        <v>0</v>
      </c>
      <c r="AJ66" s="120">
        <f t="shared" ca="1" si="15"/>
        <v>0</v>
      </c>
      <c r="AK66" s="118">
        <f t="shared" ca="1" si="24"/>
        <v>0</v>
      </c>
      <c r="AL66" s="118">
        <f t="shared" ca="1" si="25"/>
        <v>0</v>
      </c>
    </row>
    <row r="67" spans="1:38" ht="27" customHeight="1" x14ac:dyDescent="0.25">
      <c r="A67" s="53">
        <f>'OSNOVNA PLAČA'!A61</f>
        <v>52</v>
      </c>
      <c r="B67" s="333" t="str">
        <f t="shared" ca="1" si="21"/>
        <v>A52</v>
      </c>
      <c r="C67" s="333"/>
      <c r="D67" s="54" t="str">
        <f>IF(LEN('OSNOVNA PLAČA'!C61)&gt;0,'OSNOVNA PLAČA'!C61,"")</f>
        <v/>
      </c>
      <c r="E67" s="55" t="str">
        <f>IF(LEN('OSNOVNA PLAČA'!D61)&gt;0,'OSNOVNA PLAČA'!D61,"")</f>
        <v/>
      </c>
      <c r="F67" s="164">
        <f ca="1">IF(LEN(B67)&gt;0,'OBRAČUNANA OSNOVNA PLAČA'!F61,"")</f>
        <v>0</v>
      </c>
      <c r="G67" s="57"/>
      <c r="H67" s="57"/>
      <c r="I67" s="57"/>
      <c r="J67" s="57"/>
      <c r="K67" s="57"/>
      <c r="L67" s="178">
        <f t="shared" si="5"/>
        <v>0</v>
      </c>
      <c r="M67" s="179">
        <f t="shared" ca="1" si="18"/>
        <v>0</v>
      </c>
      <c r="N67" s="179">
        <f t="shared" ca="1" si="19"/>
        <v>0</v>
      </c>
      <c r="O67" s="180">
        <f t="shared" ca="1" si="6"/>
        <v>0</v>
      </c>
      <c r="P67" s="181">
        <f t="shared" ca="1" si="20"/>
        <v>0</v>
      </c>
      <c r="Q67" s="182">
        <f t="shared" ca="1" si="7"/>
        <v>0</v>
      </c>
      <c r="R67" s="182">
        <f ca="1">IF(LEN(B67)&gt;0,'1'!R67-'1'!Q67,"")</f>
        <v>0</v>
      </c>
      <c r="S67" s="183"/>
      <c r="T67" s="33"/>
      <c r="U67" s="33"/>
      <c r="V67" s="33"/>
      <c r="W67" s="33"/>
      <c r="X67" s="33"/>
      <c r="AB67" s="243">
        <f>ROW()</f>
        <v>67</v>
      </c>
      <c r="AC67" s="118">
        <f t="shared" ca="1" si="22"/>
        <v>0</v>
      </c>
      <c r="AD67" s="118">
        <f t="shared" ca="1" si="23"/>
        <v>0</v>
      </c>
      <c r="AE67" s="119" t="str">
        <f t="shared" ca="1" si="10"/>
        <v>-</v>
      </c>
      <c r="AF67" s="118" t="str">
        <f t="shared" ca="1" si="11"/>
        <v>-</v>
      </c>
      <c r="AG67" s="119" t="str">
        <f t="shared" ca="1" si="12"/>
        <v>-</v>
      </c>
      <c r="AH67" s="118" t="str">
        <f t="shared" ca="1" si="13"/>
        <v>-</v>
      </c>
      <c r="AI67" s="118">
        <f t="shared" ca="1" si="14"/>
        <v>0</v>
      </c>
      <c r="AJ67" s="120">
        <f t="shared" ca="1" si="15"/>
        <v>0</v>
      </c>
      <c r="AK67" s="118">
        <f t="shared" ca="1" si="24"/>
        <v>0</v>
      </c>
      <c r="AL67" s="118">
        <f t="shared" ca="1" si="25"/>
        <v>0</v>
      </c>
    </row>
    <row r="68" spans="1:38" ht="27" customHeight="1" x14ac:dyDescent="0.25">
      <c r="A68" s="53">
        <f>'OSNOVNA PLAČA'!A62</f>
        <v>53</v>
      </c>
      <c r="B68" s="333" t="str">
        <f t="shared" ca="1" si="21"/>
        <v>A53</v>
      </c>
      <c r="C68" s="333"/>
      <c r="D68" s="54" t="str">
        <f>IF(LEN('OSNOVNA PLAČA'!C62)&gt;0,'OSNOVNA PLAČA'!C62,"")</f>
        <v/>
      </c>
      <c r="E68" s="55" t="str">
        <f>IF(LEN('OSNOVNA PLAČA'!D62)&gt;0,'OSNOVNA PLAČA'!D62,"")</f>
        <v/>
      </c>
      <c r="F68" s="164">
        <f ca="1">IF(LEN(B68)&gt;0,'OBRAČUNANA OSNOVNA PLAČA'!F62,"")</f>
        <v>0</v>
      </c>
      <c r="G68" s="57"/>
      <c r="H68" s="57"/>
      <c r="I68" s="57"/>
      <c r="J68" s="57"/>
      <c r="K68" s="57"/>
      <c r="L68" s="178">
        <f t="shared" si="5"/>
        <v>0</v>
      </c>
      <c r="M68" s="179">
        <f t="shared" ca="1" si="18"/>
        <v>0</v>
      </c>
      <c r="N68" s="179">
        <f t="shared" ca="1" si="19"/>
        <v>0</v>
      </c>
      <c r="O68" s="180">
        <f t="shared" ca="1" si="6"/>
        <v>0</v>
      </c>
      <c r="P68" s="181">
        <f t="shared" ca="1" si="20"/>
        <v>0</v>
      </c>
      <c r="Q68" s="182">
        <f t="shared" ca="1" si="7"/>
        <v>0</v>
      </c>
      <c r="R68" s="182">
        <f ca="1">IF(LEN(B68)&gt;0,'1'!R68-'1'!Q68,"")</f>
        <v>0</v>
      </c>
      <c r="S68" s="183"/>
      <c r="T68" s="33"/>
      <c r="U68" s="33"/>
      <c r="V68" s="33"/>
      <c r="W68" s="33"/>
      <c r="X68" s="33"/>
      <c r="AB68" s="243">
        <f>ROW()</f>
        <v>68</v>
      </c>
      <c r="AC68" s="118">
        <f t="shared" ca="1" si="22"/>
        <v>0</v>
      </c>
      <c r="AD68" s="118">
        <f t="shared" ca="1" si="23"/>
        <v>0</v>
      </c>
      <c r="AE68" s="119" t="str">
        <f t="shared" ca="1" si="10"/>
        <v>-</v>
      </c>
      <c r="AF68" s="118" t="str">
        <f t="shared" ca="1" si="11"/>
        <v>-</v>
      </c>
      <c r="AG68" s="119" t="str">
        <f t="shared" ca="1" si="12"/>
        <v>-</v>
      </c>
      <c r="AH68" s="118" t="str">
        <f t="shared" ca="1" si="13"/>
        <v>-</v>
      </c>
      <c r="AI68" s="118">
        <f t="shared" ca="1" si="14"/>
        <v>0</v>
      </c>
      <c r="AJ68" s="120">
        <f t="shared" ca="1" si="15"/>
        <v>0</v>
      </c>
      <c r="AK68" s="118">
        <f t="shared" ca="1" si="24"/>
        <v>0</v>
      </c>
      <c r="AL68" s="118">
        <f t="shared" ca="1" si="25"/>
        <v>0</v>
      </c>
    </row>
    <row r="69" spans="1:38" ht="27" customHeight="1" x14ac:dyDescent="0.25">
      <c r="A69" s="53">
        <f>'OSNOVNA PLAČA'!A63</f>
        <v>54</v>
      </c>
      <c r="B69" s="333" t="str">
        <f t="shared" ca="1" si="21"/>
        <v>A54</v>
      </c>
      <c r="C69" s="333"/>
      <c r="D69" s="54" t="str">
        <f>IF(LEN('OSNOVNA PLAČA'!C63)&gt;0,'OSNOVNA PLAČA'!C63,"")</f>
        <v/>
      </c>
      <c r="E69" s="55" t="str">
        <f>IF(LEN('OSNOVNA PLAČA'!D63)&gt;0,'OSNOVNA PLAČA'!D63,"")</f>
        <v/>
      </c>
      <c r="F69" s="164">
        <f ca="1">IF(LEN(B69)&gt;0,'OBRAČUNANA OSNOVNA PLAČA'!F63,"")</f>
        <v>0</v>
      </c>
      <c r="G69" s="57"/>
      <c r="H69" s="57"/>
      <c r="I69" s="57"/>
      <c r="J69" s="57"/>
      <c r="K69" s="57"/>
      <c r="L69" s="178">
        <f t="shared" si="5"/>
        <v>0</v>
      </c>
      <c r="M69" s="179">
        <f t="shared" ca="1" si="18"/>
        <v>0</v>
      </c>
      <c r="N69" s="179">
        <f t="shared" ca="1" si="19"/>
        <v>0</v>
      </c>
      <c r="O69" s="180">
        <f t="shared" ca="1" si="6"/>
        <v>0</v>
      </c>
      <c r="P69" s="181">
        <f t="shared" ca="1" si="20"/>
        <v>0</v>
      </c>
      <c r="Q69" s="182">
        <f t="shared" ca="1" si="7"/>
        <v>0</v>
      </c>
      <c r="R69" s="182">
        <f ca="1">IF(LEN(B69)&gt;0,'1'!R69-'1'!Q69,"")</f>
        <v>0</v>
      </c>
      <c r="S69" s="183"/>
      <c r="T69" s="33"/>
      <c r="U69" s="33"/>
      <c r="V69" s="33"/>
      <c r="W69" s="33"/>
      <c r="X69" s="33"/>
      <c r="AB69" s="243">
        <f>ROW()</f>
        <v>69</v>
      </c>
      <c r="AC69" s="118">
        <f t="shared" ca="1" si="22"/>
        <v>0</v>
      </c>
      <c r="AD69" s="118">
        <f t="shared" ca="1" si="23"/>
        <v>0</v>
      </c>
      <c r="AE69" s="119" t="str">
        <f t="shared" ca="1" si="10"/>
        <v>-</v>
      </c>
      <c r="AF69" s="118" t="str">
        <f t="shared" ca="1" si="11"/>
        <v>-</v>
      </c>
      <c r="AG69" s="119" t="str">
        <f t="shared" ca="1" si="12"/>
        <v>-</v>
      </c>
      <c r="AH69" s="118" t="str">
        <f t="shared" ca="1" si="13"/>
        <v>-</v>
      </c>
      <c r="AI69" s="118">
        <f t="shared" ca="1" si="14"/>
        <v>0</v>
      </c>
      <c r="AJ69" s="120">
        <f t="shared" ca="1" si="15"/>
        <v>0</v>
      </c>
      <c r="AK69" s="118">
        <f t="shared" ca="1" si="24"/>
        <v>0</v>
      </c>
      <c r="AL69" s="118">
        <f t="shared" ca="1" si="25"/>
        <v>0</v>
      </c>
    </row>
    <row r="70" spans="1:38" ht="27" customHeight="1" x14ac:dyDescent="0.25">
      <c r="A70" s="53">
        <f>'OSNOVNA PLAČA'!A64</f>
        <v>55</v>
      </c>
      <c r="B70" s="333" t="str">
        <f t="shared" ca="1" si="21"/>
        <v>A55</v>
      </c>
      <c r="C70" s="333"/>
      <c r="D70" s="54" t="str">
        <f>IF(LEN('OSNOVNA PLAČA'!C64)&gt;0,'OSNOVNA PLAČA'!C64,"")</f>
        <v/>
      </c>
      <c r="E70" s="55" t="str">
        <f>IF(LEN('OSNOVNA PLAČA'!D64)&gt;0,'OSNOVNA PLAČA'!D64,"")</f>
        <v/>
      </c>
      <c r="F70" s="164">
        <f ca="1">IF(LEN(B70)&gt;0,'OBRAČUNANA OSNOVNA PLAČA'!F64,"")</f>
        <v>0</v>
      </c>
      <c r="G70" s="57"/>
      <c r="H70" s="57"/>
      <c r="I70" s="57"/>
      <c r="J70" s="57"/>
      <c r="K70" s="57"/>
      <c r="L70" s="178">
        <f t="shared" si="5"/>
        <v>0</v>
      </c>
      <c r="M70" s="179">
        <f t="shared" ca="1" si="18"/>
        <v>0</v>
      </c>
      <c r="N70" s="179">
        <f t="shared" ca="1" si="19"/>
        <v>0</v>
      </c>
      <c r="O70" s="180">
        <f t="shared" ca="1" si="6"/>
        <v>0</v>
      </c>
      <c r="P70" s="181">
        <f t="shared" ca="1" si="20"/>
        <v>0</v>
      </c>
      <c r="Q70" s="182">
        <f t="shared" ca="1" si="7"/>
        <v>0</v>
      </c>
      <c r="R70" s="182">
        <f ca="1">IF(LEN(B70)&gt;0,'1'!R70-'1'!Q70,"")</f>
        <v>0</v>
      </c>
      <c r="S70" s="183"/>
      <c r="T70" s="33"/>
      <c r="U70" s="33"/>
      <c r="V70" s="33"/>
      <c r="W70" s="33"/>
      <c r="X70" s="33"/>
      <c r="AB70" s="243">
        <f>ROW()</f>
        <v>70</v>
      </c>
      <c r="AC70" s="118">
        <f t="shared" ca="1" si="22"/>
        <v>0</v>
      </c>
      <c r="AD70" s="118">
        <f t="shared" ca="1" si="23"/>
        <v>0</v>
      </c>
      <c r="AE70" s="119" t="str">
        <f t="shared" ca="1" si="10"/>
        <v>-</v>
      </c>
      <c r="AF70" s="118" t="str">
        <f t="shared" ca="1" si="11"/>
        <v>-</v>
      </c>
      <c r="AG70" s="119" t="str">
        <f t="shared" ca="1" si="12"/>
        <v>-</v>
      </c>
      <c r="AH70" s="118" t="str">
        <f t="shared" ca="1" si="13"/>
        <v>-</v>
      </c>
      <c r="AI70" s="118">
        <f t="shared" ca="1" si="14"/>
        <v>0</v>
      </c>
      <c r="AJ70" s="120">
        <f t="shared" ca="1" si="15"/>
        <v>0</v>
      </c>
      <c r="AK70" s="118">
        <f t="shared" ca="1" si="24"/>
        <v>0</v>
      </c>
      <c r="AL70" s="118">
        <f t="shared" ca="1" si="25"/>
        <v>0</v>
      </c>
    </row>
    <row r="71" spans="1:38" ht="27" customHeight="1" x14ac:dyDescent="0.25">
      <c r="A71" s="53">
        <f>'OSNOVNA PLAČA'!A65</f>
        <v>56</v>
      </c>
      <c r="B71" s="333" t="str">
        <f t="shared" ca="1" si="21"/>
        <v>A56</v>
      </c>
      <c r="C71" s="333"/>
      <c r="D71" s="54" t="str">
        <f>IF(LEN('OSNOVNA PLAČA'!C65)&gt;0,'OSNOVNA PLAČA'!C65,"")</f>
        <v/>
      </c>
      <c r="E71" s="55" t="str">
        <f>IF(LEN('OSNOVNA PLAČA'!D65)&gt;0,'OSNOVNA PLAČA'!D65,"")</f>
        <v/>
      </c>
      <c r="F71" s="164">
        <f ca="1">IF(LEN(B71)&gt;0,'OBRAČUNANA OSNOVNA PLAČA'!F65,"")</f>
        <v>0</v>
      </c>
      <c r="G71" s="57"/>
      <c r="H71" s="57"/>
      <c r="I71" s="57"/>
      <c r="J71" s="57"/>
      <c r="K71" s="57"/>
      <c r="L71" s="178">
        <f t="shared" si="5"/>
        <v>0</v>
      </c>
      <c r="M71" s="179">
        <f t="shared" ca="1" si="18"/>
        <v>0</v>
      </c>
      <c r="N71" s="179">
        <f t="shared" ca="1" si="19"/>
        <v>0</v>
      </c>
      <c r="O71" s="180">
        <f t="shared" ca="1" si="6"/>
        <v>0</v>
      </c>
      <c r="P71" s="181">
        <f t="shared" ca="1" si="20"/>
        <v>0</v>
      </c>
      <c r="Q71" s="182">
        <f t="shared" ca="1" si="7"/>
        <v>0</v>
      </c>
      <c r="R71" s="182">
        <f ca="1">IF(LEN(B71)&gt;0,'1'!R71-'1'!Q71,"")</f>
        <v>0</v>
      </c>
      <c r="S71" s="183"/>
      <c r="T71" s="33"/>
      <c r="U71" s="33"/>
      <c r="V71" s="33"/>
      <c r="W71" s="33"/>
      <c r="X71" s="33"/>
      <c r="AB71" s="243">
        <f>ROW()</f>
        <v>71</v>
      </c>
      <c r="AC71" s="118">
        <f t="shared" ca="1" si="22"/>
        <v>0</v>
      </c>
      <c r="AD71" s="118">
        <f t="shared" ca="1" si="23"/>
        <v>0</v>
      </c>
      <c r="AE71" s="119" t="str">
        <f t="shared" ca="1" si="10"/>
        <v>-</v>
      </c>
      <c r="AF71" s="118" t="str">
        <f t="shared" ca="1" si="11"/>
        <v>-</v>
      </c>
      <c r="AG71" s="119" t="str">
        <f t="shared" ca="1" si="12"/>
        <v>-</v>
      </c>
      <c r="AH71" s="118" t="str">
        <f t="shared" ca="1" si="13"/>
        <v>-</v>
      </c>
      <c r="AI71" s="118">
        <f t="shared" ca="1" si="14"/>
        <v>0</v>
      </c>
      <c r="AJ71" s="120">
        <f t="shared" ca="1" si="15"/>
        <v>0</v>
      </c>
      <c r="AK71" s="118">
        <f t="shared" ca="1" si="24"/>
        <v>0</v>
      </c>
      <c r="AL71" s="118">
        <f t="shared" ca="1" si="25"/>
        <v>0</v>
      </c>
    </row>
    <row r="72" spans="1:38" ht="27" customHeight="1" x14ac:dyDescent="0.25">
      <c r="A72" s="53">
        <f>'OSNOVNA PLAČA'!A66</f>
        <v>57</v>
      </c>
      <c r="B72" s="333" t="str">
        <f t="shared" ca="1" si="21"/>
        <v>A57</v>
      </c>
      <c r="C72" s="333"/>
      <c r="D72" s="54" t="str">
        <f>IF(LEN('OSNOVNA PLAČA'!C66)&gt;0,'OSNOVNA PLAČA'!C66,"")</f>
        <v/>
      </c>
      <c r="E72" s="55" t="str">
        <f>IF(LEN('OSNOVNA PLAČA'!D66)&gt;0,'OSNOVNA PLAČA'!D66,"")</f>
        <v/>
      </c>
      <c r="F72" s="164">
        <f ca="1">IF(LEN(B72)&gt;0,'OBRAČUNANA OSNOVNA PLAČA'!F66,"")</f>
        <v>0</v>
      </c>
      <c r="G72" s="57"/>
      <c r="H72" s="57"/>
      <c r="I72" s="57"/>
      <c r="J72" s="57"/>
      <c r="K72" s="57"/>
      <c r="L72" s="178">
        <f t="shared" si="5"/>
        <v>0</v>
      </c>
      <c r="M72" s="179">
        <f t="shared" ca="1" si="18"/>
        <v>0</v>
      </c>
      <c r="N72" s="179">
        <f t="shared" ca="1" si="19"/>
        <v>0</v>
      </c>
      <c r="O72" s="180">
        <f t="shared" ca="1" si="6"/>
        <v>0</v>
      </c>
      <c r="P72" s="181">
        <f t="shared" ca="1" si="20"/>
        <v>0</v>
      </c>
      <c r="Q72" s="182">
        <f t="shared" ca="1" si="7"/>
        <v>0</v>
      </c>
      <c r="R72" s="182">
        <f ca="1">IF(LEN(B72)&gt;0,'1'!R72-'1'!Q72,"")</f>
        <v>0</v>
      </c>
      <c r="S72" s="183"/>
      <c r="T72" s="33"/>
      <c r="U72" s="33"/>
      <c r="V72" s="33"/>
      <c r="W72" s="33"/>
      <c r="X72" s="33"/>
      <c r="AB72" s="243">
        <f>ROW()</f>
        <v>72</v>
      </c>
      <c r="AC72" s="118">
        <f t="shared" ca="1" si="22"/>
        <v>0</v>
      </c>
      <c r="AD72" s="118">
        <f t="shared" ca="1" si="23"/>
        <v>0</v>
      </c>
      <c r="AE72" s="119" t="str">
        <f t="shared" ca="1" si="10"/>
        <v>-</v>
      </c>
      <c r="AF72" s="118" t="str">
        <f t="shared" ca="1" si="11"/>
        <v>-</v>
      </c>
      <c r="AG72" s="119" t="str">
        <f t="shared" ca="1" si="12"/>
        <v>-</v>
      </c>
      <c r="AH72" s="118" t="str">
        <f t="shared" ca="1" si="13"/>
        <v>-</v>
      </c>
      <c r="AI72" s="118">
        <f t="shared" ca="1" si="14"/>
        <v>0</v>
      </c>
      <c r="AJ72" s="120">
        <f t="shared" ca="1" si="15"/>
        <v>0</v>
      </c>
      <c r="AK72" s="118">
        <f t="shared" ca="1" si="24"/>
        <v>0</v>
      </c>
      <c r="AL72" s="118">
        <f t="shared" ca="1" si="25"/>
        <v>0</v>
      </c>
    </row>
    <row r="73" spans="1:38" ht="27" customHeight="1" x14ac:dyDescent="0.25">
      <c r="A73" s="53">
        <f>'OSNOVNA PLAČA'!A67</f>
        <v>58</v>
      </c>
      <c r="B73" s="333" t="str">
        <f t="shared" ca="1" si="21"/>
        <v>A58</v>
      </c>
      <c r="C73" s="333"/>
      <c r="D73" s="54" t="str">
        <f>IF(LEN('OSNOVNA PLAČA'!C67)&gt;0,'OSNOVNA PLAČA'!C67,"")</f>
        <v/>
      </c>
      <c r="E73" s="55" t="str">
        <f>IF(LEN('OSNOVNA PLAČA'!D67)&gt;0,'OSNOVNA PLAČA'!D67,"")</f>
        <v/>
      </c>
      <c r="F73" s="164">
        <f ca="1">IF(LEN(B73)&gt;0,'OBRAČUNANA OSNOVNA PLAČA'!F67,"")</f>
        <v>0</v>
      </c>
      <c r="G73" s="57"/>
      <c r="H73" s="57"/>
      <c r="I73" s="57"/>
      <c r="J73" s="57"/>
      <c r="K73" s="57"/>
      <c r="L73" s="178">
        <f t="shared" si="5"/>
        <v>0</v>
      </c>
      <c r="M73" s="179">
        <f t="shared" ca="1" si="18"/>
        <v>0</v>
      </c>
      <c r="N73" s="179">
        <f t="shared" ca="1" si="19"/>
        <v>0</v>
      </c>
      <c r="O73" s="180">
        <f t="shared" ca="1" si="6"/>
        <v>0</v>
      </c>
      <c r="P73" s="181">
        <f t="shared" ca="1" si="20"/>
        <v>0</v>
      </c>
      <c r="Q73" s="182">
        <f t="shared" ca="1" si="7"/>
        <v>0</v>
      </c>
      <c r="R73" s="182">
        <f ca="1">IF(LEN(B73)&gt;0,'1'!R73-'1'!Q73,"")</f>
        <v>0</v>
      </c>
      <c r="S73" s="183"/>
      <c r="T73" s="33"/>
      <c r="U73" s="33"/>
      <c r="V73" s="33"/>
      <c r="W73" s="33"/>
      <c r="X73" s="33"/>
      <c r="AB73" s="243">
        <f>ROW()</f>
        <v>73</v>
      </c>
      <c r="AC73" s="118">
        <f t="shared" ca="1" si="22"/>
        <v>0</v>
      </c>
      <c r="AD73" s="118">
        <f t="shared" ca="1" si="23"/>
        <v>0</v>
      </c>
      <c r="AE73" s="119" t="str">
        <f t="shared" ca="1" si="10"/>
        <v>-</v>
      </c>
      <c r="AF73" s="118" t="str">
        <f t="shared" ca="1" si="11"/>
        <v>-</v>
      </c>
      <c r="AG73" s="119" t="str">
        <f t="shared" ca="1" si="12"/>
        <v>-</v>
      </c>
      <c r="AH73" s="118" t="str">
        <f t="shared" ca="1" si="13"/>
        <v>-</v>
      </c>
      <c r="AI73" s="118">
        <f t="shared" ca="1" si="14"/>
        <v>0</v>
      </c>
      <c r="AJ73" s="120">
        <f t="shared" ca="1" si="15"/>
        <v>0</v>
      </c>
      <c r="AK73" s="118">
        <f t="shared" ca="1" si="24"/>
        <v>0</v>
      </c>
      <c r="AL73" s="118">
        <f t="shared" ca="1" si="25"/>
        <v>0</v>
      </c>
    </row>
    <row r="74" spans="1:38" ht="27" customHeight="1" x14ac:dyDescent="0.25">
      <c r="A74" s="53">
        <f>'OSNOVNA PLAČA'!A68</f>
        <v>59</v>
      </c>
      <c r="B74" s="333" t="str">
        <f t="shared" ca="1" si="21"/>
        <v>A59</v>
      </c>
      <c r="C74" s="333"/>
      <c r="D74" s="54" t="str">
        <f>IF(LEN('OSNOVNA PLAČA'!C68)&gt;0,'OSNOVNA PLAČA'!C68,"")</f>
        <v/>
      </c>
      <c r="E74" s="55" t="str">
        <f>IF(LEN('OSNOVNA PLAČA'!D68)&gt;0,'OSNOVNA PLAČA'!D68,"")</f>
        <v/>
      </c>
      <c r="F74" s="164">
        <f ca="1">IF(LEN(B74)&gt;0,'OBRAČUNANA OSNOVNA PLAČA'!F68,"")</f>
        <v>0</v>
      </c>
      <c r="G74" s="57"/>
      <c r="H74" s="57"/>
      <c r="I74" s="57"/>
      <c r="J74" s="57"/>
      <c r="K74" s="57"/>
      <c r="L74" s="178">
        <f t="shared" si="5"/>
        <v>0</v>
      </c>
      <c r="M74" s="179">
        <f t="shared" ca="1" si="18"/>
        <v>0</v>
      </c>
      <c r="N74" s="179">
        <f t="shared" ca="1" si="19"/>
        <v>0</v>
      </c>
      <c r="O74" s="180">
        <f t="shared" ca="1" si="6"/>
        <v>0</v>
      </c>
      <c r="P74" s="181">
        <f t="shared" ca="1" si="20"/>
        <v>0</v>
      </c>
      <c r="Q74" s="182">
        <f t="shared" ca="1" si="7"/>
        <v>0</v>
      </c>
      <c r="R74" s="182">
        <f ca="1">IF(LEN(B74)&gt;0,'1'!R74-'1'!Q74,"")</f>
        <v>0</v>
      </c>
      <c r="S74" s="183"/>
      <c r="T74" s="33"/>
      <c r="U74" s="33"/>
      <c r="V74" s="33"/>
      <c r="W74" s="33"/>
      <c r="X74" s="33"/>
      <c r="AB74" s="243">
        <f>ROW()</f>
        <v>74</v>
      </c>
      <c r="AC74" s="118">
        <f t="shared" ca="1" si="22"/>
        <v>0</v>
      </c>
      <c r="AD74" s="118">
        <f t="shared" ca="1" si="23"/>
        <v>0</v>
      </c>
      <c r="AE74" s="119" t="str">
        <f t="shared" ca="1" si="10"/>
        <v>-</v>
      </c>
      <c r="AF74" s="118" t="str">
        <f t="shared" ca="1" si="11"/>
        <v>-</v>
      </c>
      <c r="AG74" s="119" t="str">
        <f t="shared" ca="1" si="12"/>
        <v>-</v>
      </c>
      <c r="AH74" s="118" t="str">
        <f t="shared" ca="1" si="13"/>
        <v>-</v>
      </c>
      <c r="AI74" s="118">
        <f t="shared" ca="1" si="14"/>
        <v>0</v>
      </c>
      <c r="AJ74" s="120">
        <f t="shared" ca="1" si="15"/>
        <v>0</v>
      </c>
      <c r="AK74" s="118">
        <f t="shared" ca="1" si="24"/>
        <v>0</v>
      </c>
      <c r="AL74" s="118">
        <f t="shared" ca="1" si="25"/>
        <v>0</v>
      </c>
    </row>
    <row r="75" spans="1:38" ht="27" customHeight="1" x14ac:dyDescent="0.25">
      <c r="A75" s="53">
        <f>'OSNOVNA PLAČA'!A69</f>
        <v>60</v>
      </c>
      <c r="B75" s="333" t="str">
        <f t="shared" ca="1" si="21"/>
        <v>A60</v>
      </c>
      <c r="C75" s="333"/>
      <c r="D75" s="54" t="str">
        <f>IF(LEN('OSNOVNA PLAČA'!C69)&gt;0,'OSNOVNA PLAČA'!C69,"")</f>
        <v/>
      </c>
      <c r="E75" s="55" t="str">
        <f>IF(LEN('OSNOVNA PLAČA'!D69)&gt;0,'OSNOVNA PLAČA'!D69,"")</f>
        <v/>
      </c>
      <c r="F75" s="164">
        <f ca="1">IF(LEN(B75)&gt;0,'OBRAČUNANA OSNOVNA PLAČA'!F69,"")</f>
        <v>0</v>
      </c>
      <c r="G75" s="57"/>
      <c r="H75" s="57"/>
      <c r="I75" s="57"/>
      <c r="J75" s="57"/>
      <c r="K75" s="57"/>
      <c r="L75" s="178">
        <f t="shared" si="5"/>
        <v>0</v>
      </c>
      <c r="M75" s="179">
        <f t="shared" ca="1" si="18"/>
        <v>0</v>
      </c>
      <c r="N75" s="179">
        <f t="shared" ca="1" si="19"/>
        <v>0</v>
      </c>
      <c r="O75" s="180">
        <f t="shared" ca="1" si="6"/>
        <v>0</v>
      </c>
      <c r="P75" s="181">
        <f t="shared" ca="1" si="20"/>
        <v>0</v>
      </c>
      <c r="Q75" s="182">
        <f t="shared" ca="1" si="7"/>
        <v>0</v>
      </c>
      <c r="R75" s="182">
        <f ca="1">IF(LEN(B75)&gt;0,'1'!R75-'1'!Q75,"")</f>
        <v>0</v>
      </c>
      <c r="S75" s="183"/>
      <c r="T75" s="33"/>
      <c r="U75" s="33"/>
      <c r="V75" s="33"/>
      <c r="W75" s="33"/>
      <c r="X75" s="33"/>
      <c r="AB75" s="243">
        <f>ROW()</f>
        <v>75</v>
      </c>
      <c r="AC75" s="118">
        <f t="shared" ca="1" si="22"/>
        <v>0</v>
      </c>
      <c r="AD75" s="118">
        <f t="shared" ca="1" si="23"/>
        <v>0</v>
      </c>
      <c r="AE75" s="119" t="str">
        <f t="shared" ca="1" si="10"/>
        <v>-</v>
      </c>
      <c r="AF75" s="118" t="str">
        <f t="shared" ca="1" si="11"/>
        <v>-</v>
      </c>
      <c r="AG75" s="119" t="str">
        <f t="shared" ca="1" si="12"/>
        <v>-</v>
      </c>
      <c r="AH75" s="118" t="str">
        <f t="shared" ca="1" si="13"/>
        <v>-</v>
      </c>
      <c r="AI75" s="118">
        <f t="shared" ca="1" si="14"/>
        <v>0</v>
      </c>
      <c r="AJ75" s="120">
        <f t="shared" ca="1" si="15"/>
        <v>0</v>
      </c>
      <c r="AK75" s="118">
        <f t="shared" ca="1" si="24"/>
        <v>0</v>
      </c>
      <c r="AL75" s="118">
        <f t="shared" ca="1" si="25"/>
        <v>0</v>
      </c>
    </row>
    <row r="76" spans="1:38" ht="27" customHeight="1" x14ac:dyDescent="0.25">
      <c r="A76" s="53">
        <f>'OSNOVNA PLAČA'!A70</f>
        <v>61</v>
      </c>
      <c r="B76" s="333" t="str">
        <f t="shared" ca="1" si="21"/>
        <v>A61</v>
      </c>
      <c r="C76" s="333"/>
      <c r="D76" s="54" t="str">
        <f>IF(LEN('OSNOVNA PLAČA'!C70)&gt;0,'OSNOVNA PLAČA'!C70,"")</f>
        <v/>
      </c>
      <c r="E76" s="55" t="str">
        <f>IF(LEN('OSNOVNA PLAČA'!D70)&gt;0,'OSNOVNA PLAČA'!D70,"")</f>
        <v/>
      </c>
      <c r="F76" s="164">
        <f ca="1">IF(LEN(B76)&gt;0,'OBRAČUNANA OSNOVNA PLAČA'!F70,"")</f>
        <v>0</v>
      </c>
      <c r="G76" s="57"/>
      <c r="H76" s="57"/>
      <c r="I76" s="57"/>
      <c r="J76" s="57"/>
      <c r="K76" s="57"/>
      <c r="L76" s="178">
        <f t="shared" si="5"/>
        <v>0</v>
      </c>
      <c r="M76" s="179">
        <f t="shared" ca="1" si="18"/>
        <v>0</v>
      </c>
      <c r="N76" s="179">
        <f t="shared" ca="1" si="19"/>
        <v>0</v>
      </c>
      <c r="O76" s="180">
        <f t="shared" ca="1" si="6"/>
        <v>0</v>
      </c>
      <c r="P76" s="181">
        <f t="shared" ca="1" si="20"/>
        <v>0</v>
      </c>
      <c r="Q76" s="182">
        <f t="shared" ca="1" si="7"/>
        <v>0</v>
      </c>
      <c r="R76" s="182">
        <f ca="1">IF(LEN(B76)&gt;0,'1'!R76-'1'!Q76,"")</f>
        <v>0</v>
      </c>
      <c r="S76" s="183"/>
      <c r="T76" s="33"/>
      <c r="U76" s="33"/>
      <c r="V76" s="33"/>
      <c r="W76" s="33"/>
      <c r="X76" s="33"/>
      <c r="AB76" s="243">
        <f>ROW()</f>
        <v>76</v>
      </c>
      <c r="AC76" s="118">
        <f t="shared" ca="1" si="22"/>
        <v>0</v>
      </c>
      <c r="AD76" s="118">
        <f t="shared" ca="1" si="23"/>
        <v>0</v>
      </c>
      <c r="AE76" s="119" t="str">
        <f t="shared" ca="1" si="10"/>
        <v>-</v>
      </c>
      <c r="AF76" s="118" t="str">
        <f t="shared" ca="1" si="11"/>
        <v>-</v>
      </c>
      <c r="AG76" s="119" t="str">
        <f t="shared" ca="1" si="12"/>
        <v>-</v>
      </c>
      <c r="AH76" s="118" t="str">
        <f t="shared" ca="1" si="13"/>
        <v>-</v>
      </c>
      <c r="AI76" s="118">
        <f t="shared" ca="1" si="14"/>
        <v>0</v>
      </c>
      <c r="AJ76" s="120">
        <f t="shared" ca="1" si="15"/>
        <v>0</v>
      </c>
      <c r="AK76" s="118">
        <f t="shared" ca="1" si="24"/>
        <v>0</v>
      </c>
      <c r="AL76" s="118">
        <f t="shared" ca="1" si="25"/>
        <v>0</v>
      </c>
    </row>
    <row r="77" spans="1:38" ht="27" customHeight="1" x14ac:dyDescent="0.25">
      <c r="A77" s="53">
        <f>'OSNOVNA PLAČA'!A71</f>
        <v>62</v>
      </c>
      <c r="B77" s="333" t="str">
        <f t="shared" ca="1" si="21"/>
        <v>A62</v>
      </c>
      <c r="C77" s="333"/>
      <c r="D77" s="54" t="str">
        <f>IF(LEN('OSNOVNA PLAČA'!C71)&gt;0,'OSNOVNA PLAČA'!C71,"")</f>
        <v/>
      </c>
      <c r="E77" s="55" t="str">
        <f>IF(LEN('OSNOVNA PLAČA'!D71)&gt;0,'OSNOVNA PLAČA'!D71,"")</f>
        <v/>
      </c>
      <c r="F77" s="164">
        <f ca="1">IF(LEN(B77)&gt;0,'OBRAČUNANA OSNOVNA PLAČA'!F71,"")</f>
        <v>0</v>
      </c>
      <c r="G77" s="57"/>
      <c r="H77" s="57"/>
      <c r="I77" s="57"/>
      <c r="J77" s="57"/>
      <c r="K77" s="57"/>
      <c r="L77" s="178">
        <f t="shared" si="5"/>
        <v>0</v>
      </c>
      <c r="M77" s="179">
        <f t="shared" ca="1" si="18"/>
        <v>0</v>
      </c>
      <c r="N77" s="179">
        <f t="shared" ca="1" si="19"/>
        <v>0</v>
      </c>
      <c r="O77" s="180">
        <f t="shared" ca="1" si="6"/>
        <v>0</v>
      </c>
      <c r="P77" s="181">
        <f t="shared" ca="1" si="20"/>
        <v>0</v>
      </c>
      <c r="Q77" s="182">
        <f t="shared" ca="1" si="7"/>
        <v>0</v>
      </c>
      <c r="R77" s="182">
        <f ca="1">IF(LEN(B77)&gt;0,'1'!R77-'1'!Q77,"")</f>
        <v>0</v>
      </c>
      <c r="S77" s="183"/>
      <c r="T77" s="33"/>
      <c r="U77" s="33"/>
      <c r="V77" s="33"/>
      <c r="W77" s="33"/>
      <c r="X77" s="33"/>
      <c r="AB77" s="243">
        <f>ROW()</f>
        <v>77</v>
      </c>
      <c r="AC77" s="118">
        <f t="shared" ca="1" si="22"/>
        <v>0</v>
      </c>
      <c r="AD77" s="118">
        <f t="shared" ca="1" si="23"/>
        <v>0</v>
      </c>
      <c r="AE77" s="119" t="str">
        <f t="shared" ca="1" si="10"/>
        <v>-</v>
      </c>
      <c r="AF77" s="118" t="str">
        <f t="shared" ca="1" si="11"/>
        <v>-</v>
      </c>
      <c r="AG77" s="119" t="str">
        <f t="shared" ca="1" si="12"/>
        <v>-</v>
      </c>
      <c r="AH77" s="118" t="str">
        <f t="shared" ca="1" si="13"/>
        <v>-</v>
      </c>
      <c r="AI77" s="118">
        <f t="shared" ca="1" si="14"/>
        <v>0</v>
      </c>
      <c r="AJ77" s="120">
        <f t="shared" ca="1" si="15"/>
        <v>0</v>
      </c>
      <c r="AK77" s="118">
        <f t="shared" ca="1" si="24"/>
        <v>0</v>
      </c>
      <c r="AL77" s="118">
        <f t="shared" ca="1" si="25"/>
        <v>0</v>
      </c>
    </row>
    <row r="78" spans="1:38" ht="27" customHeight="1" x14ac:dyDescent="0.25">
      <c r="A78" s="53">
        <f>'OSNOVNA PLAČA'!A72</f>
        <v>63</v>
      </c>
      <c r="B78" s="333" t="str">
        <f t="shared" ca="1" si="21"/>
        <v>A63</v>
      </c>
      <c r="C78" s="333"/>
      <c r="D78" s="54" t="str">
        <f>IF(LEN('OSNOVNA PLAČA'!C72)&gt;0,'OSNOVNA PLAČA'!C72,"")</f>
        <v/>
      </c>
      <c r="E78" s="55" t="str">
        <f>IF(LEN('OSNOVNA PLAČA'!D72)&gt;0,'OSNOVNA PLAČA'!D72,"")</f>
        <v/>
      </c>
      <c r="F78" s="164">
        <f ca="1">IF(LEN(B78)&gt;0,'OBRAČUNANA OSNOVNA PLAČA'!F72,"")</f>
        <v>0</v>
      </c>
      <c r="G78" s="57"/>
      <c r="H78" s="57"/>
      <c r="I78" s="57"/>
      <c r="J78" s="57"/>
      <c r="K78" s="57"/>
      <c r="L78" s="178">
        <f t="shared" si="5"/>
        <v>0</v>
      </c>
      <c r="M78" s="179">
        <f t="shared" ca="1" si="18"/>
        <v>0</v>
      </c>
      <c r="N78" s="179">
        <f t="shared" ca="1" si="19"/>
        <v>0</v>
      </c>
      <c r="O78" s="180">
        <f t="shared" ca="1" si="6"/>
        <v>0</v>
      </c>
      <c r="P78" s="181">
        <f t="shared" ca="1" si="20"/>
        <v>0</v>
      </c>
      <c r="Q78" s="182">
        <f t="shared" ca="1" si="7"/>
        <v>0</v>
      </c>
      <c r="R78" s="182">
        <f ca="1">IF(LEN(B78)&gt;0,'1'!R78-'1'!Q78,"")</f>
        <v>0</v>
      </c>
      <c r="S78" s="183"/>
      <c r="T78" s="33"/>
      <c r="U78" s="33"/>
      <c r="V78" s="33"/>
      <c r="W78" s="33"/>
      <c r="X78" s="33"/>
      <c r="AB78" s="243">
        <f>ROW()</f>
        <v>78</v>
      </c>
      <c r="AC78" s="118">
        <f t="shared" ca="1" si="22"/>
        <v>0</v>
      </c>
      <c r="AD78" s="118">
        <f t="shared" ca="1" si="23"/>
        <v>0</v>
      </c>
      <c r="AE78" s="119" t="str">
        <f t="shared" ca="1" si="10"/>
        <v>-</v>
      </c>
      <c r="AF78" s="118" t="str">
        <f t="shared" ca="1" si="11"/>
        <v>-</v>
      </c>
      <c r="AG78" s="119" t="str">
        <f t="shared" ca="1" si="12"/>
        <v>-</v>
      </c>
      <c r="AH78" s="118" t="str">
        <f t="shared" ca="1" si="13"/>
        <v>-</v>
      </c>
      <c r="AI78" s="118">
        <f t="shared" ca="1" si="14"/>
        <v>0</v>
      </c>
      <c r="AJ78" s="120">
        <f t="shared" ca="1" si="15"/>
        <v>0</v>
      </c>
      <c r="AK78" s="118">
        <f t="shared" ca="1" si="24"/>
        <v>0</v>
      </c>
      <c r="AL78" s="118">
        <f t="shared" ca="1" si="25"/>
        <v>0</v>
      </c>
    </row>
    <row r="79" spans="1:38" ht="27" customHeight="1" x14ac:dyDescent="0.25">
      <c r="A79" s="53">
        <f>'OSNOVNA PLAČA'!A73</f>
        <v>64</v>
      </c>
      <c r="B79" s="333" t="str">
        <f t="shared" ca="1" si="21"/>
        <v>A64</v>
      </c>
      <c r="C79" s="333"/>
      <c r="D79" s="54" t="str">
        <f>IF(LEN('OSNOVNA PLAČA'!C73)&gt;0,'OSNOVNA PLAČA'!C73,"")</f>
        <v/>
      </c>
      <c r="E79" s="55" t="str">
        <f>IF(LEN('OSNOVNA PLAČA'!D73)&gt;0,'OSNOVNA PLAČA'!D73,"")</f>
        <v/>
      </c>
      <c r="F79" s="164">
        <f ca="1">IF(LEN(B79)&gt;0,'OBRAČUNANA OSNOVNA PLAČA'!F73,"")</f>
        <v>0</v>
      </c>
      <c r="G79" s="57"/>
      <c r="H79" s="57"/>
      <c r="I79" s="57"/>
      <c r="J79" s="57"/>
      <c r="K79" s="57"/>
      <c r="L79" s="178">
        <f t="shared" si="5"/>
        <v>0</v>
      </c>
      <c r="M79" s="179">
        <f t="shared" ca="1" si="18"/>
        <v>0</v>
      </c>
      <c r="N79" s="179">
        <f t="shared" ca="1" si="19"/>
        <v>0</v>
      </c>
      <c r="O79" s="180">
        <f t="shared" ca="1" si="6"/>
        <v>0</v>
      </c>
      <c r="P79" s="181">
        <f t="shared" ca="1" si="20"/>
        <v>0</v>
      </c>
      <c r="Q79" s="182">
        <f t="shared" ca="1" si="7"/>
        <v>0</v>
      </c>
      <c r="R79" s="182">
        <f ca="1">IF(LEN(B79)&gt;0,'1'!R79-'1'!Q79,"")</f>
        <v>0</v>
      </c>
      <c r="S79" s="183"/>
      <c r="T79" s="33"/>
      <c r="U79" s="33"/>
      <c r="V79" s="33"/>
      <c r="W79" s="33"/>
      <c r="X79" s="33"/>
      <c r="AB79" s="243">
        <f>ROW()</f>
        <v>79</v>
      </c>
      <c r="AC79" s="118">
        <f t="shared" ca="1" si="22"/>
        <v>0</v>
      </c>
      <c r="AD79" s="118">
        <f t="shared" ca="1" si="23"/>
        <v>0</v>
      </c>
      <c r="AE79" s="119" t="str">
        <f t="shared" ca="1" si="10"/>
        <v>-</v>
      </c>
      <c r="AF79" s="118" t="str">
        <f t="shared" ca="1" si="11"/>
        <v>-</v>
      </c>
      <c r="AG79" s="119" t="str">
        <f t="shared" ca="1" si="12"/>
        <v>-</v>
      </c>
      <c r="AH79" s="118" t="str">
        <f t="shared" ca="1" si="13"/>
        <v>-</v>
      </c>
      <c r="AI79" s="118">
        <f t="shared" ca="1" si="14"/>
        <v>0</v>
      </c>
      <c r="AJ79" s="120">
        <f t="shared" ca="1" si="15"/>
        <v>0</v>
      </c>
      <c r="AK79" s="118">
        <f t="shared" ca="1" si="24"/>
        <v>0</v>
      </c>
      <c r="AL79" s="118">
        <f t="shared" ca="1" si="25"/>
        <v>0</v>
      </c>
    </row>
    <row r="80" spans="1:38" ht="27" customHeight="1" x14ac:dyDescent="0.25">
      <c r="A80" s="53">
        <f>'OSNOVNA PLAČA'!A74</f>
        <v>65</v>
      </c>
      <c r="B80" s="333" t="str">
        <f t="shared" ca="1" si="21"/>
        <v>A65</v>
      </c>
      <c r="C80" s="333"/>
      <c r="D80" s="54" t="str">
        <f>IF(LEN('OSNOVNA PLAČA'!C74)&gt;0,'OSNOVNA PLAČA'!C74,"")</f>
        <v/>
      </c>
      <c r="E80" s="55" t="str">
        <f>IF(LEN('OSNOVNA PLAČA'!D74)&gt;0,'OSNOVNA PLAČA'!D74,"")</f>
        <v/>
      </c>
      <c r="F80" s="164">
        <f ca="1">IF(LEN(B80)&gt;0,'OBRAČUNANA OSNOVNA PLAČA'!F74,"")</f>
        <v>0</v>
      </c>
      <c r="G80" s="57"/>
      <c r="H80" s="57"/>
      <c r="I80" s="57"/>
      <c r="J80" s="57"/>
      <c r="K80" s="57"/>
      <c r="L80" s="178">
        <f t="shared" ref="L80:L143" si="26">+G80+H80+I80+J80+K80</f>
        <v>0</v>
      </c>
      <c r="M80" s="179">
        <f t="shared" ca="1" si="18"/>
        <v>0</v>
      </c>
      <c r="N80" s="179">
        <f t="shared" ca="1" si="19"/>
        <v>0</v>
      </c>
      <c r="O80" s="180">
        <f t="shared" ref="O80:O143" ca="1" si="27">IF(LEN(B80)&gt;0,M80*$P$267,"")</f>
        <v>0</v>
      </c>
      <c r="P80" s="181">
        <f t="shared" ca="1" si="20"/>
        <v>0</v>
      </c>
      <c r="Q80" s="182">
        <f t="shared" ref="Q80:Q143" ca="1" si="28">MIN(P80,R80)</f>
        <v>0</v>
      </c>
      <c r="R80" s="182">
        <f ca="1">IF(LEN(B80)&gt;0,'1'!R80-'1'!Q80,"")</f>
        <v>0</v>
      </c>
      <c r="S80" s="183"/>
      <c r="T80" s="33"/>
      <c r="U80" s="33"/>
      <c r="V80" s="33"/>
      <c r="W80" s="33"/>
      <c r="X80" s="33"/>
      <c r="AB80" s="243">
        <f>ROW()</f>
        <v>80</v>
      </c>
      <c r="AC80" s="118">
        <f t="shared" ca="1" si="22"/>
        <v>0</v>
      </c>
      <c r="AD80" s="118">
        <f t="shared" ca="1" si="23"/>
        <v>0</v>
      </c>
      <c r="AE80" s="119" t="str">
        <f t="shared" ref="AE80:AE143" ca="1" si="29">IF(AC80&gt;=AD80,"-",$L80/(5*MAX($M$271:$M$272)))</f>
        <v>-</v>
      </c>
      <c r="AF80" s="118" t="str">
        <f t="shared" ref="AF80:AF143" ca="1" si="30">IF(AC80&gt;=AD80,"-",$L80/(5*MAX($M$271:$M$272))*AK80)</f>
        <v>-</v>
      </c>
      <c r="AG80" s="119" t="str">
        <f t="shared" ref="AG80:AG143" ca="1" si="31">IF(AE80="-","-",AE80*$AF$267)</f>
        <v>-</v>
      </c>
      <c r="AH80" s="118" t="str">
        <f t="shared" ref="AH80:AH143" ca="1" si="32">IF(AF80="-","-",AF80*$AF$267)</f>
        <v>-</v>
      </c>
      <c r="AI80" s="118">
        <f t="shared" ref="AI80:AI143" ca="1" si="33">IF(AG80="-",0,MIN(AH80,R80))</f>
        <v>0</v>
      </c>
      <c r="AJ80" s="120">
        <f t="shared" ref="AJ80:AJ143" ca="1" si="34">+AD80-AC80</f>
        <v>0</v>
      </c>
      <c r="AK80" s="118">
        <f t="shared" ca="1" si="24"/>
        <v>0</v>
      </c>
      <c r="AL80" s="118">
        <f t="shared" ca="1" si="25"/>
        <v>0</v>
      </c>
    </row>
    <row r="81" spans="1:38" ht="27" customHeight="1" x14ac:dyDescent="0.25">
      <c r="A81" s="53">
        <f>'OSNOVNA PLAČA'!A75</f>
        <v>66</v>
      </c>
      <c r="B81" s="333" t="str">
        <f t="shared" ca="1" si="21"/>
        <v>A66</v>
      </c>
      <c r="C81" s="333"/>
      <c r="D81" s="54" t="str">
        <f>IF(LEN('OSNOVNA PLAČA'!C75)&gt;0,'OSNOVNA PLAČA'!C75,"")</f>
        <v/>
      </c>
      <c r="E81" s="55" t="str">
        <f>IF(LEN('OSNOVNA PLAČA'!D75)&gt;0,'OSNOVNA PLAČA'!D75,"")</f>
        <v/>
      </c>
      <c r="F81" s="164">
        <f ca="1">IF(LEN(B81)&gt;0,'OBRAČUNANA OSNOVNA PLAČA'!F75,"")</f>
        <v>0</v>
      </c>
      <c r="G81" s="57"/>
      <c r="H81" s="57"/>
      <c r="I81" s="57"/>
      <c r="J81" s="57"/>
      <c r="K81" s="57"/>
      <c r="L81" s="178">
        <f t="shared" si="26"/>
        <v>0</v>
      </c>
      <c r="M81" s="179">
        <f t="shared" ref="M81:M144" ca="1" si="35">IF(LEN(B81)&gt;0,L81/5,"")</f>
        <v>0</v>
      </c>
      <c r="N81" s="179">
        <f t="shared" ref="N81:N144" ca="1" si="36">IF(LEN(B81)&gt;0,F81*M81,"")</f>
        <v>0</v>
      </c>
      <c r="O81" s="180">
        <f t="shared" ca="1" si="27"/>
        <v>0</v>
      </c>
      <c r="P81" s="181">
        <f t="shared" ref="P81:P144" ca="1" si="37">IF(LEN(B81)&gt;0,F81*O81,"")</f>
        <v>0</v>
      </c>
      <c r="Q81" s="182">
        <f t="shared" ca="1" si="28"/>
        <v>0</v>
      </c>
      <c r="R81" s="182">
        <f ca="1">IF(LEN(B81)&gt;0,'1'!R81-'1'!Q81,"")</f>
        <v>0</v>
      </c>
      <c r="S81" s="183"/>
      <c r="T81" s="33"/>
      <c r="U81" s="33"/>
      <c r="V81" s="33"/>
      <c r="W81" s="33"/>
      <c r="X81" s="33"/>
      <c r="AB81" s="243">
        <f>ROW()</f>
        <v>81</v>
      </c>
      <c r="AC81" s="118">
        <f t="shared" ca="1" si="22"/>
        <v>0</v>
      </c>
      <c r="AD81" s="118">
        <f t="shared" ca="1" si="23"/>
        <v>0</v>
      </c>
      <c r="AE81" s="119" t="str">
        <f t="shared" ca="1" si="29"/>
        <v>-</v>
      </c>
      <c r="AF81" s="118" t="str">
        <f t="shared" ca="1" si="30"/>
        <v>-</v>
      </c>
      <c r="AG81" s="119" t="str">
        <f t="shared" ca="1" si="31"/>
        <v>-</v>
      </c>
      <c r="AH81" s="118" t="str">
        <f t="shared" ca="1" si="32"/>
        <v>-</v>
      </c>
      <c r="AI81" s="118">
        <f t="shared" ca="1" si="33"/>
        <v>0</v>
      </c>
      <c r="AJ81" s="120">
        <f t="shared" ca="1" si="34"/>
        <v>0</v>
      </c>
      <c r="AK81" s="118">
        <f t="shared" ca="1" si="24"/>
        <v>0</v>
      </c>
      <c r="AL81" s="118">
        <f t="shared" ca="1" si="25"/>
        <v>0</v>
      </c>
    </row>
    <row r="82" spans="1:38" ht="27" customHeight="1" x14ac:dyDescent="0.25">
      <c r="A82" s="53">
        <f>'OSNOVNA PLAČA'!A76</f>
        <v>67</v>
      </c>
      <c r="B82" s="333" t="str">
        <f t="shared" ca="1" si="21"/>
        <v>A67</v>
      </c>
      <c r="C82" s="333"/>
      <c r="D82" s="54" t="str">
        <f>IF(LEN('OSNOVNA PLAČA'!C76)&gt;0,'OSNOVNA PLAČA'!C76,"")</f>
        <v/>
      </c>
      <c r="E82" s="55" t="str">
        <f>IF(LEN('OSNOVNA PLAČA'!D76)&gt;0,'OSNOVNA PLAČA'!D76,"")</f>
        <v/>
      </c>
      <c r="F82" s="164">
        <f ca="1">IF(LEN(B82)&gt;0,'OBRAČUNANA OSNOVNA PLAČA'!F76,"")</f>
        <v>0</v>
      </c>
      <c r="G82" s="57"/>
      <c r="H82" s="57"/>
      <c r="I82" s="57"/>
      <c r="J82" s="57"/>
      <c r="K82" s="57"/>
      <c r="L82" s="178">
        <f t="shared" si="26"/>
        <v>0</v>
      </c>
      <c r="M82" s="179">
        <f t="shared" ca="1" si="35"/>
        <v>0</v>
      </c>
      <c r="N82" s="179">
        <f t="shared" ca="1" si="36"/>
        <v>0</v>
      </c>
      <c r="O82" s="180">
        <f t="shared" ca="1" si="27"/>
        <v>0</v>
      </c>
      <c r="P82" s="181">
        <f t="shared" ca="1" si="37"/>
        <v>0</v>
      </c>
      <c r="Q82" s="182">
        <f t="shared" ca="1" si="28"/>
        <v>0</v>
      </c>
      <c r="R82" s="182">
        <f ca="1">IF(LEN(B82)&gt;0,'1'!R82-'1'!Q82,"")</f>
        <v>0</v>
      </c>
      <c r="S82" s="183"/>
      <c r="T82" s="33"/>
      <c r="U82" s="33"/>
      <c r="V82" s="33"/>
      <c r="W82" s="33"/>
      <c r="X82" s="33"/>
      <c r="AB82" s="243">
        <f>ROW()</f>
        <v>82</v>
      </c>
      <c r="AC82" s="118">
        <f t="shared" ca="1" si="22"/>
        <v>0</v>
      </c>
      <c r="AD82" s="118">
        <f t="shared" ca="1" si="23"/>
        <v>0</v>
      </c>
      <c r="AE82" s="119" t="str">
        <f t="shared" ca="1" si="29"/>
        <v>-</v>
      </c>
      <c r="AF82" s="118" t="str">
        <f t="shared" ca="1" si="30"/>
        <v>-</v>
      </c>
      <c r="AG82" s="119" t="str">
        <f t="shared" ca="1" si="31"/>
        <v>-</v>
      </c>
      <c r="AH82" s="118" t="str">
        <f t="shared" ca="1" si="32"/>
        <v>-</v>
      </c>
      <c r="AI82" s="118">
        <f t="shared" ca="1" si="33"/>
        <v>0</v>
      </c>
      <c r="AJ82" s="120">
        <f t="shared" ca="1" si="34"/>
        <v>0</v>
      </c>
      <c r="AK82" s="118">
        <f t="shared" ca="1" si="24"/>
        <v>0</v>
      </c>
      <c r="AL82" s="118">
        <f t="shared" ca="1" si="25"/>
        <v>0</v>
      </c>
    </row>
    <row r="83" spans="1:38" ht="27" customHeight="1" x14ac:dyDescent="0.25">
      <c r="A83" s="53">
        <f>'OSNOVNA PLAČA'!A77</f>
        <v>68</v>
      </c>
      <c r="B83" s="333" t="str">
        <f t="shared" ca="1" si="21"/>
        <v>A68</v>
      </c>
      <c r="C83" s="333"/>
      <c r="D83" s="54" t="str">
        <f>IF(LEN('OSNOVNA PLAČA'!C77)&gt;0,'OSNOVNA PLAČA'!C77,"")</f>
        <v/>
      </c>
      <c r="E83" s="55" t="str">
        <f>IF(LEN('OSNOVNA PLAČA'!D77)&gt;0,'OSNOVNA PLAČA'!D77,"")</f>
        <v/>
      </c>
      <c r="F83" s="164">
        <f ca="1">IF(LEN(B83)&gt;0,'OBRAČUNANA OSNOVNA PLAČA'!F77,"")</f>
        <v>0</v>
      </c>
      <c r="G83" s="57"/>
      <c r="H83" s="57"/>
      <c r="I83" s="57"/>
      <c r="J83" s="57"/>
      <c r="K83" s="57"/>
      <c r="L83" s="178">
        <f t="shared" si="26"/>
        <v>0</v>
      </c>
      <c r="M83" s="179">
        <f t="shared" ca="1" si="35"/>
        <v>0</v>
      </c>
      <c r="N83" s="179">
        <f t="shared" ca="1" si="36"/>
        <v>0</v>
      </c>
      <c r="O83" s="180">
        <f t="shared" ca="1" si="27"/>
        <v>0</v>
      </c>
      <c r="P83" s="181">
        <f t="shared" ca="1" si="37"/>
        <v>0</v>
      </c>
      <c r="Q83" s="182">
        <f t="shared" ca="1" si="28"/>
        <v>0</v>
      </c>
      <c r="R83" s="182">
        <f ca="1">IF(LEN(B83)&gt;0,'1'!R83-'1'!Q83,"")</f>
        <v>0</v>
      </c>
      <c r="S83" s="183"/>
      <c r="T83" s="33"/>
      <c r="U83" s="33"/>
      <c r="V83" s="33"/>
      <c r="W83" s="33"/>
      <c r="X83" s="33"/>
      <c r="AB83" s="243">
        <f>ROW()</f>
        <v>83</v>
      </c>
      <c r="AC83" s="118">
        <f t="shared" ca="1" si="22"/>
        <v>0</v>
      </c>
      <c r="AD83" s="118">
        <f t="shared" ca="1" si="23"/>
        <v>0</v>
      </c>
      <c r="AE83" s="119" t="str">
        <f t="shared" ca="1" si="29"/>
        <v>-</v>
      </c>
      <c r="AF83" s="118" t="str">
        <f t="shared" ca="1" si="30"/>
        <v>-</v>
      </c>
      <c r="AG83" s="119" t="str">
        <f t="shared" ca="1" si="31"/>
        <v>-</v>
      </c>
      <c r="AH83" s="118" t="str">
        <f t="shared" ca="1" si="32"/>
        <v>-</v>
      </c>
      <c r="AI83" s="118">
        <f t="shared" ca="1" si="33"/>
        <v>0</v>
      </c>
      <c r="AJ83" s="120">
        <f t="shared" ca="1" si="34"/>
        <v>0</v>
      </c>
      <c r="AK83" s="118">
        <f t="shared" ca="1" si="24"/>
        <v>0</v>
      </c>
      <c r="AL83" s="118">
        <f t="shared" ca="1" si="25"/>
        <v>0</v>
      </c>
    </row>
    <row r="84" spans="1:38" ht="27" customHeight="1" x14ac:dyDescent="0.25">
      <c r="A84" s="53">
        <f>'OSNOVNA PLAČA'!A78</f>
        <v>69</v>
      </c>
      <c r="B84" s="333" t="str">
        <f t="shared" ca="1" si="21"/>
        <v>A69</v>
      </c>
      <c r="C84" s="333"/>
      <c r="D84" s="54" t="str">
        <f>IF(LEN('OSNOVNA PLAČA'!C78)&gt;0,'OSNOVNA PLAČA'!C78,"")</f>
        <v/>
      </c>
      <c r="E84" s="55" t="str">
        <f>IF(LEN('OSNOVNA PLAČA'!D78)&gt;0,'OSNOVNA PLAČA'!D78,"")</f>
        <v/>
      </c>
      <c r="F84" s="164">
        <f ca="1">IF(LEN(B84)&gt;0,'OBRAČUNANA OSNOVNA PLAČA'!F78,"")</f>
        <v>0</v>
      </c>
      <c r="G84" s="57"/>
      <c r="H84" s="57"/>
      <c r="I84" s="57"/>
      <c r="J84" s="57"/>
      <c r="K84" s="57"/>
      <c r="L84" s="178">
        <f t="shared" si="26"/>
        <v>0</v>
      </c>
      <c r="M84" s="179">
        <f t="shared" ca="1" si="35"/>
        <v>0</v>
      </c>
      <c r="N84" s="179">
        <f t="shared" ca="1" si="36"/>
        <v>0</v>
      </c>
      <c r="O84" s="180">
        <f t="shared" ca="1" si="27"/>
        <v>0</v>
      </c>
      <c r="P84" s="181">
        <f t="shared" ca="1" si="37"/>
        <v>0</v>
      </c>
      <c r="Q84" s="182">
        <f t="shared" ca="1" si="28"/>
        <v>0</v>
      </c>
      <c r="R84" s="182">
        <f ca="1">IF(LEN(B84)&gt;0,'1'!R84-'1'!Q84,"")</f>
        <v>0</v>
      </c>
      <c r="S84" s="183"/>
      <c r="T84" s="33"/>
      <c r="U84" s="33"/>
      <c r="V84" s="33"/>
      <c r="W84" s="33"/>
      <c r="X84" s="33"/>
      <c r="AB84" s="243">
        <f>ROW()</f>
        <v>84</v>
      </c>
      <c r="AC84" s="118">
        <f t="shared" ca="1" si="22"/>
        <v>0</v>
      </c>
      <c r="AD84" s="118">
        <f t="shared" ca="1" si="23"/>
        <v>0</v>
      </c>
      <c r="AE84" s="119" t="str">
        <f t="shared" ca="1" si="29"/>
        <v>-</v>
      </c>
      <c r="AF84" s="118" t="str">
        <f t="shared" ca="1" si="30"/>
        <v>-</v>
      </c>
      <c r="AG84" s="119" t="str">
        <f t="shared" ca="1" si="31"/>
        <v>-</v>
      </c>
      <c r="AH84" s="118" t="str">
        <f t="shared" ca="1" si="32"/>
        <v>-</v>
      </c>
      <c r="AI84" s="118">
        <f t="shared" ca="1" si="33"/>
        <v>0</v>
      </c>
      <c r="AJ84" s="120">
        <f t="shared" ca="1" si="34"/>
        <v>0</v>
      </c>
      <c r="AK84" s="118">
        <f t="shared" ca="1" si="24"/>
        <v>0</v>
      </c>
      <c r="AL84" s="118">
        <f t="shared" ca="1" si="25"/>
        <v>0</v>
      </c>
    </row>
    <row r="85" spans="1:38" ht="27" customHeight="1" x14ac:dyDescent="0.25">
      <c r="A85" s="53">
        <f>'OSNOVNA PLAČA'!A79</f>
        <v>70</v>
      </c>
      <c r="B85" s="333" t="str">
        <f t="shared" ca="1" si="21"/>
        <v>A70</v>
      </c>
      <c r="C85" s="333"/>
      <c r="D85" s="54" t="str">
        <f>IF(LEN('OSNOVNA PLAČA'!C79)&gt;0,'OSNOVNA PLAČA'!C79,"")</f>
        <v/>
      </c>
      <c r="E85" s="55" t="str">
        <f>IF(LEN('OSNOVNA PLAČA'!D79)&gt;0,'OSNOVNA PLAČA'!D79,"")</f>
        <v/>
      </c>
      <c r="F85" s="164">
        <f ca="1">IF(LEN(B85)&gt;0,'OBRAČUNANA OSNOVNA PLAČA'!F79,"")</f>
        <v>0</v>
      </c>
      <c r="G85" s="57"/>
      <c r="H85" s="57"/>
      <c r="I85" s="57"/>
      <c r="J85" s="57"/>
      <c r="K85" s="57"/>
      <c r="L85" s="178">
        <f t="shared" si="26"/>
        <v>0</v>
      </c>
      <c r="M85" s="179">
        <f t="shared" ca="1" si="35"/>
        <v>0</v>
      </c>
      <c r="N85" s="179">
        <f t="shared" ca="1" si="36"/>
        <v>0</v>
      </c>
      <c r="O85" s="180">
        <f t="shared" ca="1" si="27"/>
        <v>0</v>
      </c>
      <c r="P85" s="181">
        <f t="shared" ca="1" si="37"/>
        <v>0</v>
      </c>
      <c r="Q85" s="182">
        <f t="shared" ca="1" si="28"/>
        <v>0</v>
      </c>
      <c r="R85" s="182">
        <f ca="1">IF(LEN(B85)&gt;0,'1'!R85-'1'!Q85,"")</f>
        <v>0</v>
      </c>
      <c r="S85" s="183"/>
      <c r="T85" s="33"/>
      <c r="U85" s="33"/>
      <c r="V85" s="33"/>
      <c r="W85" s="33"/>
      <c r="X85" s="33"/>
      <c r="AB85" s="243">
        <f>ROW()</f>
        <v>85</v>
      </c>
      <c r="AC85" s="118">
        <f t="shared" ca="1" si="22"/>
        <v>0</v>
      </c>
      <c r="AD85" s="118">
        <f t="shared" ca="1" si="23"/>
        <v>0</v>
      </c>
      <c r="AE85" s="119" t="str">
        <f t="shared" ca="1" si="29"/>
        <v>-</v>
      </c>
      <c r="AF85" s="118" t="str">
        <f t="shared" ca="1" si="30"/>
        <v>-</v>
      </c>
      <c r="AG85" s="119" t="str">
        <f t="shared" ca="1" si="31"/>
        <v>-</v>
      </c>
      <c r="AH85" s="118" t="str">
        <f t="shared" ca="1" si="32"/>
        <v>-</v>
      </c>
      <c r="AI85" s="118">
        <f t="shared" ca="1" si="33"/>
        <v>0</v>
      </c>
      <c r="AJ85" s="120">
        <f t="shared" ca="1" si="34"/>
        <v>0</v>
      </c>
      <c r="AK85" s="118">
        <f t="shared" ca="1" si="24"/>
        <v>0</v>
      </c>
      <c r="AL85" s="118">
        <f t="shared" ca="1" si="25"/>
        <v>0</v>
      </c>
    </row>
    <row r="86" spans="1:38" ht="27" customHeight="1" x14ac:dyDescent="0.25">
      <c r="A86" s="53">
        <f>'OSNOVNA PLAČA'!A80</f>
        <v>71</v>
      </c>
      <c r="B86" s="333" t="str">
        <f t="shared" ca="1" si="21"/>
        <v>A71</v>
      </c>
      <c r="C86" s="333"/>
      <c r="D86" s="54" t="str">
        <f>IF(LEN('OSNOVNA PLAČA'!C80)&gt;0,'OSNOVNA PLAČA'!C80,"")</f>
        <v/>
      </c>
      <c r="E86" s="55" t="str">
        <f>IF(LEN('OSNOVNA PLAČA'!D80)&gt;0,'OSNOVNA PLAČA'!D80,"")</f>
        <v/>
      </c>
      <c r="F86" s="164">
        <f ca="1">IF(LEN(B86)&gt;0,'OBRAČUNANA OSNOVNA PLAČA'!F80,"")</f>
        <v>0</v>
      </c>
      <c r="G86" s="57"/>
      <c r="H86" s="57"/>
      <c r="I86" s="57"/>
      <c r="J86" s="57"/>
      <c r="K86" s="57"/>
      <c r="L86" s="178">
        <f t="shared" si="26"/>
        <v>0</v>
      </c>
      <c r="M86" s="179">
        <f t="shared" ca="1" si="35"/>
        <v>0</v>
      </c>
      <c r="N86" s="179">
        <f t="shared" ca="1" si="36"/>
        <v>0</v>
      </c>
      <c r="O86" s="180">
        <f t="shared" ca="1" si="27"/>
        <v>0</v>
      </c>
      <c r="P86" s="181">
        <f t="shared" ca="1" si="37"/>
        <v>0</v>
      </c>
      <c r="Q86" s="182">
        <f t="shared" ca="1" si="28"/>
        <v>0</v>
      </c>
      <c r="R86" s="182">
        <f ca="1">IF(LEN(B86)&gt;0,'1'!R86-'1'!Q86,"")</f>
        <v>0</v>
      </c>
      <c r="S86" s="183"/>
      <c r="T86" s="33"/>
      <c r="U86" s="33"/>
      <c r="V86" s="33"/>
      <c r="W86" s="33"/>
      <c r="X86" s="33"/>
      <c r="AB86" s="243">
        <f>ROW()</f>
        <v>86</v>
      </c>
      <c r="AC86" s="118">
        <f t="shared" ca="1" si="22"/>
        <v>0</v>
      </c>
      <c r="AD86" s="118">
        <f t="shared" ca="1" si="23"/>
        <v>0</v>
      </c>
      <c r="AE86" s="119" t="str">
        <f t="shared" ca="1" si="29"/>
        <v>-</v>
      </c>
      <c r="AF86" s="118" t="str">
        <f t="shared" ca="1" si="30"/>
        <v>-</v>
      </c>
      <c r="AG86" s="119" t="str">
        <f t="shared" ca="1" si="31"/>
        <v>-</v>
      </c>
      <c r="AH86" s="118" t="str">
        <f t="shared" ca="1" si="32"/>
        <v>-</v>
      </c>
      <c r="AI86" s="118">
        <f t="shared" ca="1" si="33"/>
        <v>0</v>
      </c>
      <c r="AJ86" s="120">
        <f t="shared" ca="1" si="34"/>
        <v>0</v>
      </c>
      <c r="AK86" s="118">
        <f t="shared" ca="1" si="24"/>
        <v>0</v>
      </c>
      <c r="AL86" s="118">
        <f t="shared" ca="1" si="25"/>
        <v>0</v>
      </c>
    </row>
    <row r="87" spans="1:38" ht="27" customHeight="1" x14ac:dyDescent="0.25">
      <c r="A87" s="53">
        <f>'OSNOVNA PLAČA'!A81</f>
        <v>72</v>
      </c>
      <c r="B87" s="333" t="str">
        <f t="shared" ca="1" si="21"/>
        <v>A72</v>
      </c>
      <c r="C87" s="333"/>
      <c r="D87" s="54" t="str">
        <f>IF(LEN('OSNOVNA PLAČA'!C81)&gt;0,'OSNOVNA PLAČA'!C81,"")</f>
        <v/>
      </c>
      <c r="E87" s="55" t="str">
        <f>IF(LEN('OSNOVNA PLAČA'!D81)&gt;0,'OSNOVNA PLAČA'!D81,"")</f>
        <v/>
      </c>
      <c r="F87" s="164">
        <f ca="1">IF(LEN(B87)&gt;0,'OBRAČUNANA OSNOVNA PLAČA'!F81,"")</f>
        <v>0</v>
      </c>
      <c r="G87" s="57"/>
      <c r="H87" s="57"/>
      <c r="I87" s="57"/>
      <c r="J87" s="57"/>
      <c r="K87" s="57"/>
      <c r="L87" s="178">
        <f t="shared" si="26"/>
        <v>0</v>
      </c>
      <c r="M87" s="179">
        <f t="shared" ca="1" si="35"/>
        <v>0</v>
      </c>
      <c r="N87" s="179">
        <f t="shared" ca="1" si="36"/>
        <v>0</v>
      </c>
      <c r="O87" s="180">
        <f t="shared" ca="1" si="27"/>
        <v>0</v>
      </c>
      <c r="P87" s="181">
        <f t="shared" ca="1" si="37"/>
        <v>0</v>
      </c>
      <c r="Q87" s="182">
        <f t="shared" ca="1" si="28"/>
        <v>0</v>
      </c>
      <c r="R87" s="182">
        <f ca="1">IF(LEN(B87)&gt;0,'1'!R87-'1'!Q87,"")</f>
        <v>0</v>
      </c>
      <c r="S87" s="183"/>
      <c r="T87" s="33"/>
      <c r="U87" s="33"/>
      <c r="V87" s="33"/>
      <c r="W87" s="33"/>
      <c r="X87" s="33"/>
      <c r="AB87" s="243">
        <f>ROW()</f>
        <v>87</v>
      </c>
      <c r="AC87" s="118">
        <f t="shared" ca="1" si="22"/>
        <v>0</v>
      </c>
      <c r="AD87" s="118">
        <f t="shared" ca="1" si="23"/>
        <v>0</v>
      </c>
      <c r="AE87" s="119" t="str">
        <f t="shared" ca="1" si="29"/>
        <v>-</v>
      </c>
      <c r="AF87" s="118" t="str">
        <f t="shared" ca="1" si="30"/>
        <v>-</v>
      </c>
      <c r="AG87" s="119" t="str">
        <f t="shared" ca="1" si="31"/>
        <v>-</v>
      </c>
      <c r="AH87" s="118" t="str">
        <f t="shared" ca="1" si="32"/>
        <v>-</v>
      </c>
      <c r="AI87" s="118">
        <f t="shared" ca="1" si="33"/>
        <v>0</v>
      </c>
      <c r="AJ87" s="120">
        <f t="shared" ca="1" si="34"/>
        <v>0</v>
      </c>
      <c r="AK87" s="118">
        <f t="shared" ca="1" si="24"/>
        <v>0</v>
      </c>
      <c r="AL87" s="118">
        <f t="shared" ca="1" si="25"/>
        <v>0</v>
      </c>
    </row>
    <row r="88" spans="1:38" ht="27" customHeight="1" x14ac:dyDescent="0.25">
      <c r="A88" s="53">
        <f>'OSNOVNA PLAČA'!A82</f>
        <v>73</v>
      </c>
      <c r="B88" s="333" t="str">
        <f t="shared" ca="1" si="21"/>
        <v>A73</v>
      </c>
      <c r="C88" s="333"/>
      <c r="D88" s="54" t="str">
        <f>IF(LEN('OSNOVNA PLAČA'!C82)&gt;0,'OSNOVNA PLAČA'!C82,"")</f>
        <v/>
      </c>
      <c r="E88" s="55" t="str">
        <f>IF(LEN('OSNOVNA PLAČA'!D82)&gt;0,'OSNOVNA PLAČA'!D82,"")</f>
        <v/>
      </c>
      <c r="F88" s="164">
        <f ca="1">IF(LEN(B88)&gt;0,'OBRAČUNANA OSNOVNA PLAČA'!F82,"")</f>
        <v>0</v>
      </c>
      <c r="G88" s="57"/>
      <c r="H88" s="57"/>
      <c r="I88" s="57"/>
      <c r="J88" s="57"/>
      <c r="K88" s="57"/>
      <c r="L88" s="178">
        <f t="shared" si="26"/>
        <v>0</v>
      </c>
      <c r="M88" s="179">
        <f t="shared" ca="1" si="35"/>
        <v>0</v>
      </c>
      <c r="N88" s="179">
        <f t="shared" ca="1" si="36"/>
        <v>0</v>
      </c>
      <c r="O88" s="180">
        <f t="shared" ca="1" si="27"/>
        <v>0</v>
      </c>
      <c r="P88" s="181">
        <f t="shared" ca="1" si="37"/>
        <v>0</v>
      </c>
      <c r="Q88" s="182">
        <f t="shared" ca="1" si="28"/>
        <v>0</v>
      </c>
      <c r="R88" s="182">
        <f ca="1">IF(LEN(B88)&gt;0,'1'!R88-'1'!Q88,"")</f>
        <v>0</v>
      </c>
      <c r="S88" s="183"/>
      <c r="T88" s="33"/>
      <c r="U88" s="33"/>
      <c r="V88" s="33"/>
      <c r="W88" s="33"/>
      <c r="X88" s="33"/>
      <c r="AB88" s="243">
        <f>ROW()</f>
        <v>88</v>
      </c>
      <c r="AC88" s="118">
        <f t="shared" ca="1" si="22"/>
        <v>0</v>
      </c>
      <c r="AD88" s="118">
        <f t="shared" ca="1" si="23"/>
        <v>0</v>
      </c>
      <c r="AE88" s="119" t="str">
        <f t="shared" ca="1" si="29"/>
        <v>-</v>
      </c>
      <c r="AF88" s="118" t="str">
        <f t="shared" ca="1" si="30"/>
        <v>-</v>
      </c>
      <c r="AG88" s="119" t="str">
        <f t="shared" ca="1" si="31"/>
        <v>-</v>
      </c>
      <c r="AH88" s="118" t="str">
        <f t="shared" ca="1" si="32"/>
        <v>-</v>
      </c>
      <c r="AI88" s="118">
        <f t="shared" ca="1" si="33"/>
        <v>0</v>
      </c>
      <c r="AJ88" s="120">
        <f t="shared" ca="1" si="34"/>
        <v>0</v>
      </c>
      <c r="AK88" s="118">
        <f t="shared" ca="1" si="24"/>
        <v>0</v>
      </c>
      <c r="AL88" s="118">
        <f t="shared" ca="1" si="25"/>
        <v>0</v>
      </c>
    </row>
    <row r="89" spans="1:38" ht="27" customHeight="1" x14ac:dyDescent="0.25">
      <c r="A89" s="53">
        <f>'OSNOVNA PLAČA'!A83</f>
        <v>74</v>
      </c>
      <c r="B89" s="333" t="str">
        <f t="shared" ca="1" si="21"/>
        <v>A74</v>
      </c>
      <c r="C89" s="333"/>
      <c r="D89" s="54" t="str">
        <f>IF(LEN('OSNOVNA PLAČA'!C83)&gt;0,'OSNOVNA PLAČA'!C83,"")</f>
        <v/>
      </c>
      <c r="E89" s="55" t="str">
        <f>IF(LEN('OSNOVNA PLAČA'!D83)&gt;0,'OSNOVNA PLAČA'!D83,"")</f>
        <v/>
      </c>
      <c r="F89" s="164">
        <f ca="1">IF(LEN(B89)&gt;0,'OBRAČUNANA OSNOVNA PLAČA'!F83,"")</f>
        <v>0</v>
      </c>
      <c r="G89" s="57"/>
      <c r="H89" s="57"/>
      <c r="I89" s="57"/>
      <c r="J89" s="57"/>
      <c r="K89" s="57"/>
      <c r="L89" s="178">
        <f t="shared" si="26"/>
        <v>0</v>
      </c>
      <c r="M89" s="179">
        <f t="shared" ca="1" si="35"/>
        <v>0</v>
      </c>
      <c r="N89" s="179">
        <f t="shared" ca="1" si="36"/>
        <v>0</v>
      </c>
      <c r="O89" s="180">
        <f t="shared" ca="1" si="27"/>
        <v>0</v>
      </c>
      <c r="P89" s="181">
        <f t="shared" ca="1" si="37"/>
        <v>0</v>
      </c>
      <c r="Q89" s="182">
        <f t="shared" ca="1" si="28"/>
        <v>0</v>
      </c>
      <c r="R89" s="182">
        <f ca="1">IF(LEN(B89)&gt;0,'1'!R89-'1'!Q89,"")</f>
        <v>0</v>
      </c>
      <c r="S89" s="183"/>
      <c r="T89" s="33"/>
      <c r="U89" s="33"/>
      <c r="V89" s="33"/>
      <c r="W89" s="33"/>
      <c r="X89" s="33"/>
      <c r="AB89" s="243">
        <f>ROW()</f>
        <v>89</v>
      </c>
      <c r="AC89" s="118">
        <f t="shared" ca="1" si="22"/>
        <v>0</v>
      </c>
      <c r="AD89" s="118">
        <f t="shared" ca="1" si="23"/>
        <v>0</v>
      </c>
      <c r="AE89" s="119" t="str">
        <f t="shared" ca="1" si="29"/>
        <v>-</v>
      </c>
      <c r="AF89" s="118" t="str">
        <f t="shared" ca="1" si="30"/>
        <v>-</v>
      </c>
      <c r="AG89" s="119" t="str">
        <f t="shared" ca="1" si="31"/>
        <v>-</v>
      </c>
      <c r="AH89" s="118" t="str">
        <f t="shared" ca="1" si="32"/>
        <v>-</v>
      </c>
      <c r="AI89" s="118">
        <f t="shared" ca="1" si="33"/>
        <v>0</v>
      </c>
      <c r="AJ89" s="120">
        <f t="shared" ca="1" si="34"/>
        <v>0</v>
      </c>
      <c r="AK89" s="118">
        <f t="shared" ca="1" si="24"/>
        <v>0</v>
      </c>
      <c r="AL89" s="118">
        <f t="shared" ca="1" si="25"/>
        <v>0</v>
      </c>
    </row>
    <row r="90" spans="1:38" ht="27" customHeight="1" x14ac:dyDescent="0.25">
      <c r="A90" s="53">
        <f>'OSNOVNA PLAČA'!A84</f>
        <v>75</v>
      </c>
      <c r="B90" s="333" t="str">
        <f t="shared" ca="1" si="21"/>
        <v>A75</v>
      </c>
      <c r="C90" s="333"/>
      <c r="D90" s="54" t="str">
        <f>IF(LEN('OSNOVNA PLAČA'!C84)&gt;0,'OSNOVNA PLAČA'!C84,"")</f>
        <v/>
      </c>
      <c r="E90" s="55" t="str">
        <f>IF(LEN('OSNOVNA PLAČA'!D84)&gt;0,'OSNOVNA PLAČA'!D84,"")</f>
        <v/>
      </c>
      <c r="F90" s="164">
        <f ca="1">IF(LEN(B90)&gt;0,'OBRAČUNANA OSNOVNA PLAČA'!F84,"")</f>
        <v>0</v>
      </c>
      <c r="G90" s="57"/>
      <c r="H90" s="57"/>
      <c r="I90" s="57"/>
      <c r="J90" s="57"/>
      <c r="K90" s="57"/>
      <c r="L90" s="178">
        <f t="shared" si="26"/>
        <v>0</v>
      </c>
      <c r="M90" s="179">
        <f t="shared" ca="1" si="35"/>
        <v>0</v>
      </c>
      <c r="N90" s="179">
        <f t="shared" ca="1" si="36"/>
        <v>0</v>
      </c>
      <c r="O90" s="180">
        <f t="shared" ca="1" si="27"/>
        <v>0</v>
      </c>
      <c r="P90" s="181">
        <f t="shared" ca="1" si="37"/>
        <v>0</v>
      </c>
      <c r="Q90" s="182">
        <f t="shared" ca="1" si="28"/>
        <v>0</v>
      </c>
      <c r="R90" s="182">
        <f ca="1">IF(LEN(B90)&gt;0,'1'!R90-'1'!Q90,"")</f>
        <v>0</v>
      </c>
      <c r="S90" s="183"/>
      <c r="T90" s="33"/>
      <c r="U90" s="33"/>
      <c r="V90" s="33"/>
      <c r="W90" s="33"/>
      <c r="X90" s="33"/>
      <c r="AB90" s="243">
        <f>ROW()</f>
        <v>90</v>
      </c>
      <c r="AC90" s="118">
        <f t="shared" ca="1" si="22"/>
        <v>0</v>
      </c>
      <c r="AD90" s="118">
        <f t="shared" ca="1" si="23"/>
        <v>0</v>
      </c>
      <c r="AE90" s="119" t="str">
        <f t="shared" ca="1" si="29"/>
        <v>-</v>
      </c>
      <c r="AF90" s="118" t="str">
        <f t="shared" ca="1" si="30"/>
        <v>-</v>
      </c>
      <c r="AG90" s="119" t="str">
        <f t="shared" ca="1" si="31"/>
        <v>-</v>
      </c>
      <c r="AH90" s="118" t="str">
        <f t="shared" ca="1" si="32"/>
        <v>-</v>
      </c>
      <c r="AI90" s="118">
        <f t="shared" ca="1" si="33"/>
        <v>0</v>
      </c>
      <c r="AJ90" s="120">
        <f t="shared" ca="1" si="34"/>
        <v>0</v>
      </c>
      <c r="AK90" s="118">
        <f t="shared" ca="1" si="24"/>
        <v>0</v>
      </c>
      <c r="AL90" s="118">
        <f t="shared" ca="1" si="25"/>
        <v>0</v>
      </c>
    </row>
    <row r="91" spans="1:38" ht="27" customHeight="1" x14ac:dyDescent="0.25">
      <c r="A91" s="53">
        <f>'OSNOVNA PLAČA'!A85</f>
        <v>76</v>
      </c>
      <c r="B91" s="333" t="str">
        <f t="shared" ca="1" si="21"/>
        <v>A76</v>
      </c>
      <c r="C91" s="333"/>
      <c r="D91" s="54" t="str">
        <f>IF(LEN('OSNOVNA PLAČA'!C85)&gt;0,'OSNOVNA PLAČA'!C85,"")</f>
        <v/>
      </c>
      <c r="E91" s="55" t="str">
        <f>IF(LEN('OSNOVNA PLAČA'!D85)&gt;0,'OSNOVNA PLAČA'!D85,"")</f>
        <v/>
      </c>
      <c r="F91" s="164">
        <f ca="1">IF(LEN(B91)&gt;0,'OBRAČUNANA OSNOVNA PLAČA'!F85,"")</f>
        <v>0</v>
      </c>
      <c r="G91" s="57"/>
      <c r="H91" s="57"/>
      <c r="I91" s="57"/>
      <c r="J91" s="57"/>
      <c r="K91" s="57"/>
      <c r="L91" s="178">
        <f t="shared" si="26"/>
        <v>0</v>
      </c>
      <c r="M91" s="179">
        <f t="shared" ca="1" si="35"/>
        <v>0</v>
      </c>
      <c r="N91" s="179">
        <f t="shared" ca="1" si="36"/>
        <v>0</v>
      </c>
      <c r="O91" s="180">
        <f t="shared" ca="1" si="27"/>
        <v>0</v>
      </c>
      <c r="P91" s="181">
        <f t="shared" ca="1" si="37"/>
        <v>0</v>
      </c>
      <c r="Q91" s="182">
        <f t="shared" ca="1" si="28"/>
        <v>0</v>
      </c>
      <c r="R91" s="182">
        <f ca="1">IF(LEN(B91)&gt;0,'1'!R91-'1'!Q91,"")</f>
        <v>0</v>
      </c>
      <c r="S91" s="183"/>
      <c r="T91" s="33"/>
      <c r="U91" s="33"/>
      <c r="V91" s="33"/>
      <c r="W91" s="33"/>
      <c r="X91" s="33"/>
      <c r="AB91" s="243">
        <f>ROW()</f>
        <v>91</v>
      </c>
      <c r="AC91" s="118">
        <f t="shared" ca="1" si="22"/>
        <v>0</v>
      </c>
      <c r="AD91" s="118">
        <f t="shared" ca="1" si="23"/>
        <v>0</v>
      </c>
      <c r="AE91" s="119" t="str">
        <f t="shared" ca="1" si="29"/>
        <v>-</v>
      </c>
      <c r="AF91" s="118" t="str">
        <f t="shared" ca="1" si="30"/>
        <v>-</v>
      </c>
      <c r="AG91" s="119" t="str">
        <f t="shared" ca="1" si="31"/>
        <v>-</v>
      </c>
      <c r="AH91" s="118" t="str">
        <f t="shared" ca="1" si="32"/>
        <v>-</v>
      </c>
      <c r="AI91" s="118">
        <f t="shared" ca="1" si="33"/>
        <v>0</v>
      </c>
      <c r="AJ91" s="120">
        <f t="shared" ca="1" si="34"/>
        <v>0</v>
      </c>
      <c r="AK91" s="118">
        <f t="shared" ca="1" si="24"/>
        <v>0</v>
      </c>
      <c r="AL91" s="118">
        <f t="shared" ca="1" si="25"/>
        <v>0</v>
      </c>
    </row>
    <row r="92" spans="1:38" ht="27" customHeight="1" x14ac:dyDescent="0.25">
      <c r="A92" s="53">
        <f>'OSNOVNA PLAČA'!A86</f>
        <v>77</v>
      </c>
      <c r="B92" s="333" t="str">
        <f t="shared" ca="1" si="21"/>
        <v>A77</v>
      </c>
      <c r="C92" s="333"/>
      <c r="D92" s="54" t="str">
        <f>IF(LEN('OSNOVNA PLAČA'!C86)&gt;0,'OSNOVNA PLAČA'!C86,"")</f>
        <v/>
      </c>
      <c r="E92" s="55" t="str">
        <f>IF(LEN('OSNOVNA PLAČA'!D86)&gt;0,'OSNOVNA PLAČA'!D86,"")</f>
        <v/>
      </c>
      <c r="F92" s="164">
        <f ca="1">IF(LEN(B92)&gt;0,'OBRAČUNANA OSNOVNA PLAČA'!F86,"")</f>
        <v>0</v>
      </c>
      <c r="G92" s="57"/>
      <c r="H92" s="57"/>
      <c r="I92" s="57"/>
      <c r="J92" s="57"/>
      <c r="K92" s="57"/>
      <c r="L92" s="178">
        <f t="shared" si="26"/>
        <v>0</v>
      </c>
      <c r="M92" s="179">
        <f t="shared" ca="1" si="35"/>
        <v>0</v>
      </c>
      <c r="N92" s="179">
        <f t="shared" ca="1" si="36"/>
        <v>0</v>
      </c>
      <c r="O92" s="180">
        <f t="shared" ca="1" si="27"/>
        <v>0</v>
      </c>
      <c r="P92" s="181">
        <f t="shared" ca="1" si="37"/>
        <v>0</v>
      </c>
      <c r="Q92" s="182">
        <f t="shared" ca="1" si="28"/>
        <v>0</v>
      </c>
      <c r="R92" s="182">
        <f ca="1">IF(LEN(B92)&gt;0,'1'!R92-'1'!Q92,"")</f>
        <v>0</v>
      </c>
      <c r="S92" s="183"/>
      <c r="T92" s="33"/>
      <c r="U92" s="33"/>
      <c r="V92" s="33"/>
      <c r="W92" s="33"/>
      <c r="X92" s="33"/>
      <c r="AB92" s="243">
        <f>ROW()</f>
        <v>92</v>
      </c>
      <c r="AC92" s="118">
        <f t="shared" ca="1" si="22"/>
        <v>0</v>
      </c>
      <c r="AD92" s="118">
        <f t="shared" ca="1" si="23"/>
        <v>0</v>
      </c>
      <c r="AE92" s="119" t="str">
        <f t="shared" ca="1" si="29"/>
        <v>-</v>
      </c>
      <c r="AF92" s="118" t="str">
        <f t="shared" ca="1" si="30"/>
        <v>-</v>
      </c>
      <c r="AG92" s="119" t="str">
        <f t="shared" ca="1" si="31"/>
        <v>-</v>
      </c>
      <c r="AH92" s="118" t="str">
        <f t="shared" ca="1" si="32"/>
        <v>-</v>
      </c>
      <c r="AI92" s="118">
        <f t="shared" ca="1" si="33"/>
        <v>0</v>
      </c>
      <c r="AJ92" s="120">
        <f t="shared" ca="1" si="34"/>
        <v>0</v>
      </c>
      <c r="AK92" s="118">
        <f t="shared" ca="1" si="24"/>
        <v>0</v>
      </c>
      <c r="AL92" s="118">
        <f t="shared" ca="1" si="25"/>
        <v>0</v>
      </c>
    </row>
    <row r="93" spans="1:38" ht="27" customHeight="1" x14ac:dyDescent="0.25">
      <c r="A93" s="53">
        <f>'OSNOVNA PLAČA'!A87</f>
        <v>78</v>
      </c>
      <c r="B93" s="333" t="str">
        <f t="shared" ca="1" si="21"/>
        <v>A78</v>
      </c>
      <c r="C93" s="333"/>
      <c r="D93" s="54" t="str">
        <f>IF(LEN('OSNOVNA PLAČA'!C87)&gt;0,'OSNOVNA PLAČA'!C87,"")</f>
        <v/>
      </c>
      <c r="E93" s="55" t="str">
        <f>IF(LEN('OSNOVNA PLAČA'!D87)&gt;0,'OSNOVNA PLAČA'!D87,"")</f>
        <v/>
      </c>
      <c r="F93" s="164">
        <f ca="1">IF(LEN(B93)&gt;0,'OBRAČUNANA OSNOVNA PLAČA'!F87,"")</f>
        <v>0</v>
      </c>
      <c r="G93" s="57"/>
      <c r="H93" s="57"/>
      <c r="I93" s="57"/>
      <c r="J93" s="57"/>
      <c r="K93" s="57"/>
      <c r="L93" s="178">
        <f t="shared" si="26"/>
        <v>0</v>
      </c>
      <c r="M93" s="179">
        <f t="shared" ca="1" si="35"/>
        <v>0</v>
      </c>
      <c r="N93" s="179">
        <f t="shared" ca="1" si="36"/>
        <v>0</v>
      </c>
      <c r="O93" s="180">
        <f t="shared" ca="1" si="27"/>
        <v>0</v>
      </c>
      <c r="P93" s="181">
        <f t="shared" ca="1" si="37"/>
        <v>0</v>
      </c>
      <c r="Q93" s="182">
        <f t="shared" ca="1" si="28"/>
        <v>0</v>
      </c>
      <c r="R93" s="182">
        <f ca="1">IF(LEN(B93)&gt;0,'1'!R93-'1'!Q93,"")</f>
        <v>0</v>
      </c>
      <c r="S93" s="183"/>
      <c r="T93" s="33"/>
      <c r="U93" s="33"/>
      <c r="V93" s="33"/>
      <c r="W93" s="33"/>
      <c r="X93" s="33"/>
      <c r="AB93" s="243">
        <f>ROW()</f>
        <v>93</v>
      </c>
      <c r="AC93" s="118">
        <f t="shared" ca="1" si="22"/>
        <v>0</v>
      </c>
      <c r="AD93" s="118">
        <f t="shared" ca="1" si="23"/>
        <v>0</v>
      </c>
      <c r="AE93" s="119" t="str">
        <f t="shared" ca="1" si="29"/>
        <v>-</v>
      </c>
      <c r="AF93" s="118" t="str">
        <f t="shared" ca="1" si="30"/>
        <v>-</v>
      </c>
      <c r="AG93" s="119" t="str">
        <f t="shared" ca="1" si="31"/>
        <v>-</v>
      </c>
      <c r="AH93" s="118" t="str">
        <f t="shared" ca="1" si="32"/>
        <v>-</v>
      </c>
      <c r="AI93" s="118">
        <f t="shared" ca="1" si="33"/>
        <v>0</v>
      </c>
      <c r="AJ93" s="120">
        <f t="shared" ca="1" si="34"/>
        <v>0</v>
      </c>
      <c r="AK93" s="118">
        <f t="shared" ca="1" si="24"/>
        <v>0</v>
      </c>
      <c r="AL93" s="118">
        <f t="shared" ca="1" si="25"/>
        <v>0</v>
      </c>
    </row>
    <row r="94" spans="1:38" ht="27" customHeight="1" x14ac:dyDescent="0.25">
      <c r="A94" s="53">
        <f>'OSNOVNA PLAČA'!A88</f>
        <v>79</v>
      </c>
      <c r="B94" s="333" t="str">
        <f t="shared" ca="1" si="21"/>
        <v>A79</v>
      </c>
      <c r="C94" s="333"/>
      <c r="D94" s="54" t="str">
        <f>IF(LEN('OSNOVNA PLAČA'!C88)&gt;0,'OSNOVNA PLAČA'!C88,"")</f>
        <v/>
      </c>
      <c r="E94" s="55" t="str">
        <f>IF(LEN('OSNOVNA PLAČA'!D88)&gt;0,'OSNOVNA PLAČA'!D88,"")</f>
        <v/>
      </c>
      <c r="F94" s="164">
        <f ca="1">IF(LEN(B94)&gt;0,'OBRAČUNANA OSNOVNA PLAČA'!F88,"")</f>
        <v>0</v>
      </c>
      <c r="G94" s="57"/>
      <c r="H94" s="57"/>
      <c r="I94" s="57"/>
      <c r="J94" s="57"/>
      <c r="K94" s="57"/>
      <c r="L94" s="178">
        <f t="shared" si="26"/>
        <v>0</v>
      </c>
      <c r="M94" s="179">
        <f t="shared" ca="1" si="35"/>
        <v>0</v>
      </c>
      <c r="N94" s="179">
        <f t="shared" ca="1" si="36"/>
        <v>0</v>
      </c>
      <c r="O94" s="180">
        <f t="shared" ca="1" si="27"/>
        <v>0</v>
      </c>
      <c r="P94" s="181">
        <f t="shared" ca="1" si="37"/>
        <v>0</v>
      </c>
      <c r="Q94" s="182">
        <f t="shared" ca="1" si="28"/>
        <v>0</v>
      </c>
      <c r="R94" s="182">
        <f ca="1">IF(LEN(B94)&gt;0,'1'!R94-'1'!Q94,"")</f>
        <v>0</v>
      </c>
      <c r="S94" s="183"/>
      <c r="T94" s="33"/>
      <c r="U94" s="33"/>
      <c r="V94" s="33"/>
      <c r="W94" s="33"/>
      <c r="X94" s="33"/>
      <c r="AB94" s="243">
        <f>ROW()</f>
        <v>94</v>
      </c>
      <c r="AC94" s="118">
        <f t="shared" ca="1" si="22"/>
        <v>0</v>
      </c>
      <c r="AD94" s="118">
        <f t="shared" ca="1" si="23"/>
        <v>0</v>
      </c>
      <c r="AE94" s="119" t="str">
        <f t="shared" ca="1" si="29"/>
        <v>-</v>
      </c>
      <c r="AF94" s="118" t="str">
        <f t="shared" ca="1" si="30"/>
        <v>-</v>
      </c>
      <c r="AG94" s="119" t="str">
        <f t="shared" ca="1" si="31"/>
        <v>-</v>
      </c>
      <c r="AH94" s="118" t="str">
        <f t="shared" ca="1" si="32"/>
        <v>-</v>
      </c>
      <c r="AI94" s="118">
        <f t="shared" ca="1" si="33"/>
        <v>0</v>
      </c>
      <c r="AJ94" s="120">
        <f t="shared" ca="1" si="34"/>
        <v>0</v>
      </c>
      <c r="AK94" s="118">
        <f t="shared" ca="1" si="24"/>
        <v>0</v>
      </c>
      <c r="AL94" s="118">
        <f t="shared" ca="1" si="25"/>
        <v>0</v>
      </c>
    </row>
    <row r="95" spans="1:38" ht="27" customHeight="1" x14ac:dyDescent="0.25">
      <c r="A95" s="53">
        <f>'OSNOVNA PLAČA'!A89</f>
        <v>80</v>
      </c>
      <c r="B95" s="333" t="str">
        <f t="shared" ca="1" si="21"/>
        <v>A80</v>
      </c>
      <c r="C95" s="333"/>
      <c r="D95" s="54" t="str">
        <f>IF(LEN('OSNOVNA PLAČA'!C89)&gt;0,'OSNOVNA PLAČA'!C89,"")</f>
        <v/>
      </c>
      <c r="E95" s="55" t="str">
        <f>IF(LEN('OSNOVNA PLAČA'!D89)&gt;0,'OSNOVNA PLAČA'!D89,"")</f>
        <v/>
      </c>
      <c r="F95" s="164">
        <f ca="1">IF(LEN(B95)&gt;0,'OBRAČUNANA OSNOVNA PLAČA'!F89,"")</f>
        <v>0</v>
      </c>
      <c r="G95" s="57"/>
      <c r="H95" s="57"/>
      <c r="I95" s="57"/>
      <c r="J95" s="57"/>
      <c r="K95" s="57"/>
      <c r="L95" s="178">
        <f t="shared" si="26"/>
        <v>0</v>
      </c>
      <c r="M95" s="179">
        <f t="shared" ca="1" si="35"/>
        <v>0</v>
      </c>
      <c r="N95" s="179">
        <f t="shared" ca="1" si="36"/>
        <v>0</v>
      </c>
      <c r="O95" s="180">
        <f t="shared" ca="1" si="27"/>
        <v>0</v>
      </c>
      <c r="P95" s="181">
        <f t="shared" ca="1" si="37"/>
        <v>0</v>
      </c>
      <c r="Q95" s="182">
        <f t="shared" ca="1" si="28"/>
        <v>0</v>
      </c>
      <c r="R95" s="182">
        <f ca="1">IF(LEN(B95)&gt;0,'1'!R95-'1'!Q95,"")</f>
        <v>0</v>
      </c>
      <c r="S95" s="183"/>
      <c r="T95" s="33"/>
      <c r="U95" s="33"/>
      <c r="V95" s="33"/>
      <c r="W95" s="33"/>
      <c r="X95" s="33"/>
      <c r="AB95" s="243">
        <f>ROW()</f>
        <v>95</v>
      </c>
      <c r="AC95" s="118">
        <f t="shared" ca="1" si="22"/>
        <v>0</v>
      </c>
      <c r="AD95" s="118">
        <f t="shared" ca="1" si="23"/>
        <v>0</v>
      </c>
      <c r="AE95" s="119" t="str">
        <f t="shared" ca="1" si="29"/>
        <v>-</v>
      </c>
      <c r="AF95" s="118" t="str">
        <f t="shared" ca="1" si="30"/>
        <v>-</v>
      </c>
      <c r="AG95" s="119" t="str">
        <f t="shared" ca="1" si="31"/>
        <v>-</v>
      </c>
      <c r="AH95" s="118" t="str">
        <f t="shared" ca="1" si="32"/>
        <v>-</v>
      </c>
      <c r="AI95" s="118">
        <f t="shared" ca="1" si="33"/>
        <v>0</v>
      </c>
      <c r="AJ95" s="120">
        <f t="shared" ca="1" si="34"/>
        <v>0</v>
      </c>
      <c r="AK95" s="118">
        <f t="shared" ca="1" si="24"/>
        <v>0</v>
      </c>
      <c r="AL95" s="118">
        <f t="shared" ca="1" si="25"/>
        <v>0</v>
      </c>
    </row>
    <row r="96" spans="1:38" ht="27" customHeight="1" x14ac:dyDescent="0.25">
      <c r="A96" s="53">
        <f>'OSNOVNA PLAČA'!A90</f>
        <v>81</v>
      </c>
      <c r="B96" s="333" t="str">
        <f t="shared" ca="1" si="21"/>
        <v>A81</v>
      </c>
      <c r="C96" s="333"/>
      <c r="D96" s="54" t="str">
        <f>IF(LEN('OSNOVNA PLAČA'!C90)&gt;0,'OSNOVNA PLAČA'!C90,"")</f>
        <v/>
      </c>
      <c r="E96" s="55" t="str">
        <f>IF(LEN('OSNOVNA PLAČA'!D90)&gt;0,'OSNOVNA PLAČA'!D90,"")</f>
        <v/>
      </c>
      <c r="F96" s="164">
        <f ca="1">IF(LEN(B96)&gt;0,'OBRAČUNANA OSNOVNA PLAČA'!F90,"")</f>
        <v>0</v>
      </c>
      <c r="G96" s="57"/>
      <c r="H96" s="57"/>
      <c r="I96" s="57"/>
      <c r="J96" s="57"/>
      <c r="K96" s="57"/>
      <c r="L96" s="178">
        <f t="shared" si="26"/>
        <v>0</v>
      </c>
      <c r="M96" s="179">
        <f t="shared" ca="1" si="35"/>
        <v>0</v>
      </c>
      <c r="N96" s="179">
        <f t="shared" ca="1" si="36"/>
        <v>0</v>
      </c>
      <c r="O96" s="180">
        <f t="shared" ca="1" si="27"/>
        <v>0</v>
      </c>
      <c r="P96" s="181">
        <f t="shared" ca="1" si="37"/>
        <v>0</v>
      </c>
      <c r="Q96" s="182">
        <f t="shared" ca="1" si="28"/>
        <v>0</v>
      </c>
      <c r="R96" s="182">
        <f ca="1">IF(LEN(B96)&gt;0,'1'!R96-'1'!Q96,"")</f>
        <v>0</v>
      </c>
      <c r="S96" s="183"/>
      <c r="T96" s="33"/>
      <c r="U96" s="33"/>
      <c r="V96" s="33"/>
      <c r="W96" s="33"/>
      <c r="X96" s="33"/>
      <c r="AB96" s="243">
        <f>ROW()</f>
        <v>96</v>
      </c>
      <c r="AC96" s="118">
        <f t="shared" ca="1" si="22"/>
        <v>0</v>
      </c>
      <c r="AD96" s="118">
        <f t="shared" ca="1" si="23"/>
        <v>0</v>
      </c>
      <c r="AE96" s="119" t="str">
        <f t="shared" ca="1" si="29"/>
        <v>-</v>
      </c>
      <c r="AF96" s="118" t="str">
        <f t="shared" ca="1" si="30"/>
        <v>-</v>
      </c>
      <c r="AG96" s="119" t="str">
        <f t="shared" ca="1" si="31"/>
        <v>-</v>
      </c>
      <c r="AH96" s="118" t="str">
        <f t="shared" ca="1" si="32"/>
        <v>-</v>
      </c>
      <c r="AI96" s="118">
        <f t="shared" ca="1" si="33"/>
        <v>0</v>
      </c>
      <c r="AJ96" s="120">
        <f t="shared" ca="1" si="34"/>
        <v>0</v>
      </c>
      <c r="AK96" s="118">
        <f t="shared" ca="1" si="24"/>
        <v>0</v>
      </c>
      <c r="AL96" s="118">
        <f t="shared" ca="1" si="25"/>
        <v>0</v>
      </c>
    </row>
    <row r="97" spans="1:38" ht="27" customHeight="1" x14ac:dyDescent="0.25">
      <c r="A97" s="53">
        <f>'OSNOVNA PLAČA'!A91</f>
        <v>82</v>
      </c>
      <c r="B97" s="333" t="str">
        <f t="shared" ca="1" si="21"/>
        <v>A82</v>
      </c>
      <c r="C97" s="333"/>
      <c r="D97" s="54" t="str">
        <f>IF(LEN('OSNOVNA PLAČA'!C91)&gt;0,'OSNOVNA PLAČA'!C91,"")</f>
        <v/>
      </c>
      <c r="E97" s="55" t="str">
        <f>IF(LEN('OSNOVNA PLAČA'!D91)&gt;0,'OSNOVNA PLAČA'!D91,"")</f>
        <v/>
      </c>
      <c r="F97" s="164">
        <f ca="1">IF(LEN(B97)&gt;0,'OBRAČUNANA OSNOVNA PLAČA'!F91,"")</f>
        <v>0</v>
      </c>
      <c r="G97" s="57"/>
      <c r="H97" s="57"/>
      <c r="I97" s="57"/>
      <c r="J97" s="57"/>
      <c r="K97" s="57"/>
      <c r="L97" s="178">
        <f t="shared" si="26"/>
        <v>0</v>
      </c>
      <c r="M97" s="179">
        <f t="shared" ca="1" si="35"/>
        <v>0</v>
      </c>
      <c r="N97" s="179">
        <f t="shared" ca="1" si="36"/>
        <v>0</v>
      </c>
      <c r="O97" s="180">
        <f t="shared" ca="1" si="27"/>
        <v>0</v>
      </c>
      <c r="P97" s="181">
        <f t="shared" ca="1" si="37"/>
        <v>0</v>
      </c>
      <c r="Q97" s="182">
        <f t="shared" ca="1" si="28"/>
        <v>0</v>
      </c>
      <c r="R97" s="182">
        <f ca="1">IF(LEN(B97)&gt;0,'1'!R97-'1'!Q97,"")</f>
        <v>0</v>
      </c>
      <c r="S97" s="183"/>
      <c r="T97" s="33"/>
      <c r="U97" s="33"/>
      <c r="V97" s="33"/>
      <c r="W97" s="33"/>
      <c r="X97" s="33"/>
      <c r="AB97" s="243">
        <f>ROW()</f>
        <v>97</v>
      </c>
      <c r="AC97" s="118">
        <f t="shared" ca="1" si="22"/>
        <v>0</v>
      </c>
      <c r="AD97" s="118">
        <f t="shared" ca="1" si="23"/>
        <v>0</v>
      </c>
      <c r="AE97" s="119" t="str">
        <f t="shared" ca="1" si="29"/>
        <v>-</v>
      </c>
      <c r="AF97" s="118" t="str">
        <f t="shared" ca="1" si="30"/>
        <v>-</v>
      </c>
      <c r="AG97" s="119" t="str">
        <f t="shared" ca="1" si="31"/>
        <v>-</v>
      </c>
      <c r="AH97" s="118" t="str">
        <f t="shared" ca="1" si="32"/>
        <v>-</v>
      </c>
      <c r="AI97" s="118">
        <f t="shared" ca="1" si="33"/>
        <v>0</v>
      </c>
      <c r="AJ97" s="120">
        <f t="shared" ca="1" si="34"/>
        <v>0</v>
      </c>
      <c r="AK97" s="118">
        <f t="shared" ca="1" si="24"/>
        <v>0</v>
      </c>
      <c r="AL97" s="118">
        <f t="shared" ca="1" si="25"/>
        <v>0</v>
      </c>
    </row>
    <row r="98" spans="1:38" ht="27" customHeight="1" x14ac:dyDescent="0.25">
      <c r="A98" s="53">
        <f>'OSNOVNA PLAČA'!A92</f>
        <v>83</v>
      </c>
      <c r="B98" s="333" t="str">
        <f t="shared" ca="1" si="21"/>
        <v>A83</v>
      </c>
      <c r="C98" s="333"/>
      <c r="D98" s="54" t="str">
        <f>IF(LEN('OSNOVNA PLAČA'!C92)&gt;0,'OSNOVNA PLAČA'!C92,"")</f>
        <v/>
      </c>
      <c r="E98" s="55" t="str">
        <f>IF(LEN('OSNOVNA PLAČA'!D92)&gt;0,'OSNOVNA PLAČA'!D92,"")</f>
        <v/>
      </c>
      <c r="F98" s="164">
        <f ca="1">IF(LEN(B98)&gt;0,'OBRAČUNANA OSNOVNA PLAČA'!F92,"")</f>
        <v>0</v>
      </c>
      <c r="G98" s="57"/>
      <c r="H98" s="57"/>
      <c r="I98" s="57"/>
      <c r="J98" s="57"/>
      <c r="K98" s="57"/>
      <c r="L98" s="178">
        <f t="shared" si="26"/>
        <v>0</v>
      </c>
      <c r="M98" s="179">
        <f t="shared" ca="1" si="35"/>
        <v>0</v>
      </c>
      <c r="N98" s="179">
        <f t="shared" ca="1" si="36"/>
        <v>0</v>
      </c>
      <c r="O98" s="180">
        <f t="shared" ca="1" si="27"/>
        <v>0</v>
      </c>
      <c r="P98" s="181">
        <f t="shared" ca="1" si="37"/>
        <v>0</v>
      </c>
      <c r="Q98" s="182">
        <f t="shared" ca="1" si="28"/>
        <v>0</v>
      </c>
      <c r="R98" s="182">
        <f ca="1">IF(LEN(B98)&gt;0,'1'!R98-'1'!Q98,"")</f>
        <v>0</v>
      </c>
      <c r="S98" s="183"/>
      <c r="T98" s="33"/>
      <c r="U98" s="33"/>
      <c r="V98" s="33"/>
      <c r="W98" s="33"/>
      <c r="X98" s="33"/>
      <c r="AB98" s="243">
        <f>ROW()</f>
        <v>98</v>
      </c>
      <c r="AC98" s="118">
        <f t="shared" ca="1" si="22"/>
        <v>0</v>
      </c>
      <c r="AD98" s="118">
        <f t="shared" ca="1" si="23"/>
        <v>0</v>
      </c>
      <c r="AE98" s="119" t="str">
        <f t="shared" ca="1" si="29"/>
        <v>-</v>
      </c>
      <c r="AF98" s="118" t="str">
        <f t="shared" ca="1" si="30"/>
        <v>-</v>
      </c>
      <c r="AG98" s="119" t="str">
        <f t="shared" ca="1" si="31"/>
        <v>-</v>
      </c>
      <c r="AH98" s="118" t="str">
        <f t="shared" ca="1" si="32"/>
        <v>-</v>
      </c>
      <c r="AI98" s="118">
        <f t="shared" ca="1" si="33"/>
        <v>0</v>
      </c>
      <c r="AJ98" s="120">
        <f t="shared" ca="1" si="34"/>
        <v>0</v>
      </c>
      <c r="AK98" s="118">
        <f t="shared" ca="1" si="24"/>
        <v>0</v>
      </c>
      <c r="AL98" s="118">
        <f t="shared" ca="1" si="25"/>
        <v>0</v>
      </c>
    </row>
    <row r="99" spans="1:38" ht="27" customHeight="1" x14ac:dyDescent="0.25">
      <c r="A99" s="53">
        <f>'OSNOVNA PLAČA'!A93</f>
        <v>84</v>
      </c>
      <c r="B99" s="333" t="str">
        <f t="shared" ca="1" si="21"/>
        <v>A84</v>
      </c>
      <c r="C99" s="333"/>
      <c r="D99" s="54" t="str">
        <f>IF(LEN('OSNOVNA PLAČA'!C93)&gt;0,'OSNOVNA PLAČA'!C93,"")</f>
        <v/>
      </c>
      <c r="E99" s="55" t="str">
        <f>IF(LEN('OSNOVNA PLAČA'!D93)&gt;0,'OSNOVNA PLAČA'!D93,"")</f>
        <v/>
      </c>
      <c r="F99" s="164">
        <f ca="1">IF(LEN(B99)&gt;0,'OBRAČUNANA OSNOVNA PLAČA'!F93,"")</f>
        <v>0</v>
      </c>
      <c r="G99" s="57"/>
      <c r="H99" s="57"/>
      <c r="I99" s="57"/>
      <c r="J99" s="57"/>
      <c r="K99" s="57"/>
      <c r="L99" s="178">
        <f t="shared" si="26"/>
        <v>0</v>
      </c>
      <c r="M99" s="179">
        <f t="shared" ca="1" si="35"/>
        <v>0</v>
      </c>
      <c r="N99" s="179">
        <f t="shared" ca="1" si="36"/>
        <v>0</v>
      </c>
      <c r="O99" s="180">
        <f t="shared" ca="1" si="27"/>
        <v>0</v>
      </c>
      <c r="P99" s="181">
        <f t="shared" ca="1" si="37"/>
        <v>0</v>
      </c>
      <c r="Q99" s="182">
        <f t="shared" ca="1" si="28"/>
        <v>0</v>
      </c>
      <c r="R99" s="182">
        <f ca="1">IF(LEN(B99)&gt;0,'1'!R99-'1'!Q99,"")</f>
        <v>0</v>
      </c>
      <c r="S99" s="183"/>
      <c r="T99" s="33"/>
      <c r="U99" s="33"/>
      <c r="V99" s="33"/>
      <c r="W99" s="33"/>
      <c r="X99" s="33"/>
      <c r="AB99" s="243">
        <f>ROW()</f>
        <v>99</v>
      </c>
      <c r="AC99" s="118">
        <f t="shared" ca="1" si="22"/>
        <v>0</v>
      </c>
      <c r="AD99" s="118">
        <f t="shared" ca="1" si="23"/>
        <v>0</v>
      </c>
      <c r="AE99" s="119" t="str">
        <f t="shared" ca="1" si="29"/>
        <v>-</v>
      </c>
      <c r="AF99" s="118" t="str">
        <f t="shared" ca="1" si="30"/>
        <v>-</v>
      </c>
      <c r="AG99" s="119" t="str">
        <f t="shared" ca="1" si="31"/>
        <v>-</v>
      </c>
      <c r="AH99" s="118" t="str">
        <f t="shared" ca="1" si="32"/>
        <v>-</v>
      </c>
      <c r="AI99" s="118">
        <f t="shared" ca="1" si="33"/>
        <v>0</v>
      </c>
      <c r="AJ99" s="120">
        <f t="shared" ca="1" si="34"/>
        <v>0</v>
      </c>
      <c r="AK99" s="118">
        <f t="shared" ca="1" si="24"/>
        <v>0</v>
      </c>
      <c r="AL99" s="118">
        <f t="shared" ca="1" si="25"/>
        <v>0</v>
      </c>
    </row>
    <row r="100" spans="1:38" ht="27" customHeight="1" x14ac:dyDescent="0.25">
      <c r="A100" s="53">
        <f>'OSNOVNA PLAČA'!A94</f>
        <v>85</v>
      </c>
      <c r="B100" s="333" t="str">
        <f t="shared" ca="1" si="21"/>
        <v>A85</v>
      </c>
      <c r="C100" s="333"/>
      <c r="D100" s="54" t="str">
        <f>IF(LEN('OSNOVNA PLAČA'!C94)&gt;0,'OSNOVNA PLAČA'!C94,"")</f>
        <v/>
      </c>
      <c r="E100" s="55" t="str">
        <f>IF(LEN('OSNOVNA PLAČA'!D94)&gt;0,'OSNOVNA PLAČA'!D94,"")</f>
        <v/>
      </c>
      <c r="F100" s="164">
        <f ca="1">IF(LEN(B100)&gt;0,'OBRAČUNANA OSNOVNA PLAČA'!F94,"")</f>
        <v>0</v>
      </c>
      <c r="G100" s="57"/>
      <c r="H100" s="57"/>
      <c r="I100" s="57"/>
      <c r="J100" s="57"/>
      <c r="K100" s="57"/>
      <c r="L100" s="178">
        <f t="shared" si="26"/>
        <v>0</v>
      </c>
      <c r="M100" s="179">
        <f t="shared" ca="1" si="35"/>
        <v>0</v>
      </c>
      <c r="N100" s="179">
        <f t="shared" ca="1" si="36"/>
        <v>0</v>
      </c>
      <c r="O100" s="180">
        <f t="shared" ca="1" si="27"/>
        <v>0</v>
      </c>
      <c r="P100" s="181">
        <f t="shared" ca="1" si="37"/>
        <v>0</v>
      </c>
      <c r="Q100" s="182">
        <f t="shared" ca="1" si="28"/>
        <v>0</v>
      </c>
      <c r="R100" s="182">
        <f ca="1">IF(LEN(B100)&gt;0,'1'!R100-'1'!Q100,"")</f>
        <v>0</v>
      </c>
      <c r="S100" s="183"/>
      <c r="T100" s="33"/>
      <c r="U100" s="33"/>
      <c r="V100" s="33"/>
      <c r="W100" s="33"/>
      <c r="X100" s="33"/>
      <c r="AB100" s="243">
        <f>ROW()</f>
        <v>100</v>
      </c>
      <c r="AC100" s="118">
        <f t="shared" ca="1" si="22"/>
        <v>0</v>
      </c>
      <c r="AD100" s="118">
        <f t="shared" ca="1" si="23"/>
        <v>0</v>
      </c>
      <c r="AE100" s="119" t="str">
        <f t="shared" ca="1" si="29"/>
        <v>-</v>
      </c>
      <c r="AF100" s="118" t="str">
        <f t="shared" ca="1" si="30"/>
        <v>-</v>
      </c>
      <c r="AG100" s="119" t="str">
        <f t="shared" ca="1" si="31"/>
        <v>-</v>
      </c>
      <c r="AH100" s="118" t="str">
        <f t="shared" ca="1" si="32"/>
        <v>-</v>
      </c>
      <c r="AI100" s="118">
        <f t="shared" ca="1" si="33"/>
        <v>0</v>
      </c>
      <c r="AJ100" s="120">
        <f t="shared" ca="1" si="34"/>
        <v>0</v>
      </c>
      <c r="AK100" s="118">
        <f t="shared" ca="1" si="24"/>
        <v>0</v>
      </c>
      <c r="AL100" s="118">
        <f t="shared" ca="1" si="25"/>
        <v>0</v>
      </c>
    </row>
    <row r="101" spans="1:38" ht="27" customHeight="1" x14ac:dyDescent="0.25">
      <c r="A101" s="53">
        <f>'OSNOVNA PLAČA'!A95</f>
        <v>86</v>
      </c>
      <c r="B101" s="333" t="str">
        <f t="shared" ca="1" si="21"/>
        <v>A86</v>
      </c>
      <c r="C101" s="333"/>
      <c r="D101" s="54" t="str">
        <f>IF(LEN('OSNOVNA PLAČA'!C95)&gt;0,'OSNOVNA PLAČA'!C95,"")</f>
        <v/>
      </c>
      <c r="E101" s="55" t="str">
        <f>IF(LEN('OSNOVNA PLAČA'!D95)&gt;0,'OSNOVNA PLAČA'!D95,"")</f>
        <v/>
      </c>
      <c r="F101" s="164">
        <f ca="1">IF(LEN(B101)&gt;0,'OBRAČUNANA OSNOVNA PLAČA'!F95,"")</f>
        <v>0</v>
      </c>
      <c r="G101" s="57"/>
      <c r="H101" s="57"/>
      <c r="I101" s="57"/>
      <c r="J101" s="57"/>
      <c r="K101" s="57"/>
      <c r="L101" s="178">
        <f t="shared" si="26"/>
        <v>0</v>
      </c>
      <c r="M101" s="179">
        <f t="shared" ca="1" si="35"/>
        <v>0</v>
      </c>
      <c r="N101" s="179">
        <f t="shared" ca="1" si="36"/>
        <v>0</v>
      </c>
      <c r="O101" s="180">
        <f t="shared" ca="1" si="27"/>
        <v>0</v>
      </c>
      <c r="P101" s="181">
        <f t="shared" ca="1" si="37"/>
        <v>0</v>
      </c>
      <c r="Q101" s="182">
        <f t="shared" ca="1" si="28"/>
        <v>0</v>
      </c>
      <c r="R101" s="182">
        <f ca="1">IF(LEN(B101)&gt;0,'1'!R101-'1'!Q101,"")</f>
        <v>0</v>
      </c>
      <c r="S101" s="183"/>
      <c r="T101" s="33"/>
      <c r="U101" s="33"/>
      <c r="V101" s="33"/>
      <c r="W101" s="33"/>
      <c r="X101" s="33"/>
      <c r="AB101" s="243">
        <f>ROW()</f>
        <v>101</v>
      </c>
      <c r="AC101" s="118">
        <f t="shared" ca="1" si="22"/>
        <v>0</v>
      </c>
      <c r="AD101" s="118">
        <f t="shared" ca="1" si="23"/>
        <v>0</v>
      </c>
      <c r="AE101" s="119" t="str">
        <f t="shared" ca="1" si="29"/>
        <v>-</v>
      </c>
      <c r="AF101" s="118" t="str">
        <f t="shared" ca="1" si="30"/>
        <v>-</v>
      </c>
      <c r="AG101" s="119" t="str">
        <f t="shared" ca="1" si="31"/>
        <v>-</v>
      </c>
      <c r="AH101" s="118" t="str">
        <f t="shared" ca="1" si="32"/>
        <v>-</v>
      </c>
      <c r="AI101" s="118">
        <f t="shared" ca="1" si="33"/>
        <v>0</v>
      </c>
      <c r="AJ101" s="120">
        <f t="shared" ca="1" si="34"/>
        <v>0</v>
      </c>
      <c r="AK101" s="118">
        <f t="shared" ca="1" si="24"/>
        <v>0</v>
      </c>
      <c r="AL101" s="118">
        <f t="shared" ca="1" si="25"/>
        <v>0</v>
      </c>
    </row>
    <row r="102" spans="1:38" ht="27" customHeight="1" x14ac:dyDescent="0.25">
      <c r="A102" s="53">
        <f>'OSNOVNA PLAČA'!A96</f>
        <v>87</v>
      </c>
      <c r="B102" s="333" t="str">
        <f t="shared" ca="1" si="21"/>
        <v>A87</v>
      </c>
      <c r="C102" s="333"/>
      <c r="D102" s="54" t="str">
        <f>IF(LEN('OSNOVNA PLAČA'!C96)&gt;0,'OSNOVNA PLAČA'!C96,"")</f>
        <v/>
      </c>
      <c r="E102" s="55" t="str">
        <f>IF(LEN('OSNOVNA PLAČA'!D96)&gt;0,'OSNOVNA PLAČA'!D96,"")</f>
        <v/>
      </c>
      <c r="F102" s="164">
        <f ca="1">IF(LEN(B102)&gt;0,'OBRAČUNANA OSNOVNA PLAČA'!F96,"")</f>
        <v>0</v>
      </c>
      <c r="G102" s="57"/>
      <c r="H102" s="57"/>
      <c r="I102" s="57"/>
      <c r="J102" s="57"/>
      <c r="K102" s="57"/>
      <c r="L102" s="178">
        <f t="shared" si="26"/>
        <v>0</v>
      </c>
      <c r="M102" s="179">
        <f t="shared" ca="1" si="35"/>
        <v>0</v>
      </c>
      <c r="N102" s="179">
        <f t="shared" ca="1" si="36"/>
        <v>0</v>
      </c>
      <c r="O102" s="180">
        <f t="shared" ca="1" si="27"/>
        <v>0</v>
      </c>
      <c r="P102" s="181">
        <f t="shared" ca="1" si="37"/>
        <v>0</v>
      </c>
      <c r="Q102" s="182">
        <f t="shared" ca="1" si="28"/>
        <v>0</v>
      </c>
      <c r="R102" s="182">
        <f ca="1">IF(LEN(B102)&gt;0,'1'!R102-'1'!Q102,"")</f>
        <v>0</v>
      </c>
      <c r="S102" s="183"/>
      <c r="T102" s="33"/>
      <c r="U102" s="33"/>
      <c r="V102" s="33"/>
      <c r="W102" s="33"/>
      <c r="X102" s="33"/>
      <c r="AB102" s="243">
        <f>ROW()</f>
        <v>102</v>
      </c>
      <c r="AC102" s="118">
        <f t="shared" ca="1" si="22"/>
        <v>0</v>
      </c>
      <c r="AD102" s="118">
        <f t="shared" ca="1" si="23"/>
        <v>0</v>
      </c>
      <c r="AE102" s="119" t="str">
        <f t="shared" ca="1" si="29"/>
        <v>-</v>
      </c>
      <c r="AF102" s="118" t="str">
        <f t="shared" ca="1" si="30"/>
        <v>-</v>
      </c>
      <c r="AG102" s="119" t="str">
        <f t="shared" ca="1" si="31"/>
        <v>-</v>
      </c>
      <c r="AH102" s="118" t="str">
        <f t="shared" ca="1" si="32"/>
        <v>-</v>
      </c>
      <c r="AI102" s="118">
        <f t="shared" ca="1" si="33"/>
        <v>0</v>
      </c>
      <c r="AJ102" s="120">
        <f t="shared" ca="1" si="34"/>
        <v>0</v>
      </c>
      <c r="AK102" s="118">
        <f t="shared" ca="1" si="24"/>
        <v>0</v>
      </c>
      <c r="AL102" s="118">
        <f t="shared" ca="1" si="25"/>
        <v>0</v>
      </c>
    </row>
    <row r="103" spans="1:38" ht="27" customHeight="1" x14ac:dyDescent="0.25">
      <c r="A103" s="53">
        <f>'OSNOVNA PLAČA'!A97</f>
        <v>88</v>
      </c>
      <c r="B103" s="333" t="str">
        <f t="shared" ca="1" si="21"/>
        <v>A88</v>
      </c>
      <c r="C103" s="333"/>
      <c r="D103" s="54" t="str">
        <f>IF(LEN('OSNOVNA PLAČA'!C97)&gt;0,'OSNOVNA PLAČA'!C97,"")</f>
        <v/>
      </c>
      <c r="E103" s="55" t="str">
        <f>IF(LEN('OSNOVNA PLAČA'!D97)&gt;0,'OSNOVNA PLAČA'!D97,"")</f>
        <v/>
      </c>
      <c r="F103" s="164">
        <f ca="1">IF(LEN(B103)&gt;0,'OBRAČUNANA OSNOVNA PLAČA'!F97,"")</f>
        <v>0</v>
      </c>
      <c r="G103" s="57"/>
      <c r="H103" s="57"/>
      <c r="I103" s="57"/>
      <c r="J103" s="57"/>
      <c r="K103" s="57"/>
      <c r="L103" s="178">
        <f t="shared" si="26"/>
        <v>0</v>
      </c>
      <c r="M103" s="179">
        <f t="shared" ca="1" si="35"/>
        <v>0</v>
      </c>
      <c r="N103" s="179">
        <f t="shared" ca="1" si="36"/>
        <v>0</v>
      </c>
      <c r="O103" s="180">
        <f t="shared" ca="1" si="27"/>
        <v>0</v>
      </c>
      <c r="P103" s="181">
        <f t="shared" ca="1" si="37"/>
        <v>0</v>
      </c>
      <c r="Q103" s="182">
        <f t="shared" ca="1" si="28"/>
        <v>0</v>
      </c>
      <c r="R103" s="182">
        <f ca="1">IF(LEN(B103)&gt;0,'1'!R103-'1'!Q103,"")</f>
        <v>0</v>
      </c>
      <c r="S103" s="183"/>
      <c r="T103" s="33"/>
      <c r="U103" s="33"/>
      <c r="V103" s="33"/>
      <c r="W103" s="33"/>
      <c r="X103" s="33"/>
      <c r="AB103" s="243">
        <f>ROW()</f>
        <v>103</v>
      </c>
      <c r="AC103" s="118">
        <f t="shared" ca="1" si="22"/>
        <v>0</v>
      </c>
      <c r="AD103" s="118">
        <f t="shared" ca="1" si="23"/>
        <v>0</v>
      </c>
      <c r="AE103" s="119" t="str">
        <f t="shared" ca="1" si="29"/>
        <v>-</v>
      </c>
      <c r="AF103" s="118" t="str">
        <f t="shared" ca="1" si="30"/>
        <v>-</v>
      </c>
      <c r="AG103" s="119" t="str">
        <f t="shared" ca="1" si="31"/>
        <v>-</v>
      </c>
      <c r="AH103" s="118" t="str">
        <f t="shared" ca="1" si="32"/>
        <v>-</v>
      </c>
      <c r="AI103" s="118">
        <f t="shared" ca="1" si="33"/>
        <v>0</v>
      </c>
      <c r="AJ103" s="120">
        <f t="shared" ca="1" si="34"/>
        <v>0</v>
      </c>
      <c r="AK103" s="118">
        <f t="shared" ca="1" si="24"/>
        <v>0</v>
      </c>
      <c r="AL103" s="118">
        <f t="shared" ca="1" si="25"/>
        <v>0</v>
      </c>
    </row>
    <row r="104" spans="1:38" ht="27" customHeight="1" x14ac:dyDescent="0.25">
      <c r="A104" s="53">
        <f>'OSNOVNA PLAČA'!A98</f>
        <v>89</v>
      </c>
      <c r="B104" s="333" t="str">
        <f t="shared" ca="1" si="21"/>
        <v>A89</v>
      </c>
      <c r="C104" s="333"/>
      <c r="D104" s="54" t="str">
        <f>IF(LEN('OSNOVNA PLAČA'!C98)&gt;0,'OSNOVNA PLAČA'!C98,"")</f>
        <v/>
      </c>
      <c r="E104" s="55" t="str">
        <f>IF(LEN('OSNOVNA PLAČA'!D98)&gt;0,'OSNOVNA PLAČA'!D98,"")</f>
        <v/>
      </c>
      <c r="F104" s="164">
        <f ca="1">IF(LEN(B104)&gt;0,'OBRAČUNANA OSNOVNA PLAČA'!F98,"")</f>
        <v>0</v>
      </c>
      <c r="G104" s="57"/>
      <c r="H104" s="57"/>
      <c r="I104" s="57"/>
      <c r="J104" s="57"/>
      <c r="K104" s="57"/>
      <c r="L104" s="178">
        <f t="shared" si="26"/>
        <v>0</v>
      </c>
      <c r="M104" s="179">
        <f t="shared" ca="1" si="35"/>
        <v>0</v>
      </c>
      <c r="N104" s="179">
        <f t="shared" ca="1" si="36"/>
        <v>0</v>
      </c>
      <c r="O104" s="180">
        <f t="shared" ca="1" si="27"/>
        <v>0</v>
      </c>
      <c r="P104" s="181">
        <f t="shared" ca="1" si="37"/>
        <v>0</v>
      </c>
      <c r="Q104" s="182">
        <f t="shared" ca="1" si="28"/>
        <v>0</v>
      </c>
      <c r="R104" s="182">
        <f ca="1">IF(LEN(B104)&gt;0,'1'!R104-'1'!Q104,"")</f>
        <v>0</v>
      </c>
      <c r="S104" s="183"/>
      <c r="T104" s="33"/>
      <c r="U104" s="33"/>
      <c r="V104" s="33"/>
      <c r="W104" s="33"/>
      <c r="X104" s="33"/>
      <c r="AB104" s="243">
        <f>ROW()</f>
        <v>104</v>
      </c>
      <c r="AC104" s="118">
        <f t="shared" ca="1" si="22"/>
        <v>0</v>
      </c>
      <c r="AD104" s="118">
        <f t="shared" ca="1" si="23"/>
        <v>0</v>
      </c>
      <c r="AE104" s="119" t="str">
        <f t="shared" ca="1" si="29"/>
        <v>-</v>
      </c>
      <c r="AF104" s="118" t="str">
        <f t="shared" ca="1" si="30"/>
        <v>-</v>
      </c>
      <c r="AG104" s="119" t="str">
        <f t="shared" ca="1" si="31"/>
        <v>-</v>
      </c>
      <c r="AH104" s="118" t="str">
        <f t="shared" ca="1" si="32"/>
        <v>-</v>
      </c>
      <c r="AI104" s="118">
        <f t="shared" ca="1" si="33"/>
        <v>0</v>
      </c>
      <c r="AJ104" s="120">
        <f t="shared" ca="1" si="34"/>
        <v>0</v>
      </c>
      <c r="AK104" s="118">
        <f t="shared" ca="1" si="24"/>
        <v>0</v>
      </c>
      <c r="AL104" s="118">
        <f t="shared" ca="1" si="25"/>
        <v>0</v>
      </c>
    </row>
    <row r="105" spans="1:38" ht="27" customHeight="1" x14ac:dyDescent="0.25">
      <c r="A105" s="53">
        <f>'OSNOVNA PLAČA'!A99</f>
        <v>90</v>
      </c>
      <c r="B105" s="333" t="str">
        <f t="shared" ca="1" si="21"/>
        <v>A90</v>
      </c>
      <c r="C105" s="333"/>
      <c r="D105" s="54" t="str">
        <f>IF(LEN('OSNOVNA PLAČA'!C99)&gt;0,'OSNOVNA PLAČA'!C99,"")</f>
        <v/>
      </c>
      <c r="E105" s="55" t="str">
        <f>IF(LEN('OSNOVNA PLAČA'!D99)&gt;0,'OSNOVNA PLAČA'!D99,"")</f>
        <v/>
      </c>
      <c r="F105" s="164">
        <f ca="1">IF(LEN(B105)&gt;0,'OBRAČUNANA OSNOVNA PLAČA'!F99,"")</f>
        <v>0</v>
      </c>
      <c r="G105" s="57"/>
      <c r="H105" s="57"/>
      <c r="I105" s="57"/>
      <c r="J105" s="57"/>
      <c r="K105" s="57"/>
      <c r="L105" s="178">
        <f t="shared" si="26"/>
        <v>0</v>
      </c>
      <c r="M105" s="179">
        <f t="shared" ca="1" si="35"/>
        <v>0</v>
      </c>
      <c r="N105" s="179">
        <f t="shared" ca="1" si="36"/>
        <v>0</v>
      </c>
      <c r="O105" s="180">
        <f t="shared" ca="1" si="27"/>
        <v>0</v>
      </c>
      <c r="P105" s="181">
        <f t="shared" ca="1" si="37"/>
        <v>0</v>
      </c>
      <c r="Q105" s="182">
        <f t="shared" ca="1" si="28"/>
        <v>0</v>
      </c>
      <c r="R105" s="182">
        <f ca="1">IF(LEN(B105)&gt;0,'1'!R105-'1'!Q105,"")</f>
        <v>0</v>
      </c>
      <c r="S105" s="183"/>
      <c r="T105" s="33"/>
      <c r="U105" s="33"/>
      <c r="V105" s="33"/>
      <c r="W105" s="33"/>
      <c r="X105" s="33"/>
      <c r="AB105" s="243">
        <f>ROW()</f>
        <v>105</v>
      </c>
      <c r="AC105" s="118">
        <f t="shared" ca="1" si="22"/>
        <v>0</v>
      </c>
      <c r="AD105" s="118">
        <f t="shared" ca="1" si="23"/>
        <v>0</v>
      </c>
      <c r="AE105" s="119" t="str">
        <f t="shared" ca="1" si="29"/>
        <v>-</v>
      </c>
      <c r="AF105" s="118" t="str">
        <f t="shared" ca="1" si="30"/>
        <v>-</v>
      </c>
      <c r="AG105" s="119" t="str">
        <f t="shared" ca="1" si="31"/>
        <v>-</v>
      </c>
      <c r="AH105" s="118" t="str">
        <f t="shared" ca="1" si="32"/>
        <v>-</v>
      </c>
      <c r="AI105" s="118">
        <f t="shared" ca="1" si="33"/>
        <v>0</v>
      </c>
      <c r="AJ105" s="120">
        <f t="shared" ca="1" si="34"/>
        <v>0</v>
      </c>
      <c r="AK105" s="118">
        <f t="shared" ca="1" si="24"/>
        <v>0</v>
      </c>
      <c r="AL105" s="118">
        <f t="shared" ca="1" si="25"/>
        <v>0</v>
      </c>
    </row>
    <row r="106" spans="1:38" ht="27" customHeight="1" x14ac:dyDescent="0.25">
      <c r="A106" s="53">
        <f>'OSNOVNA PLAČA'!A100</f>
        <v>91</v>
      </c>
      <c r="B106" s="333" t="str">
        <f t="shared" ca="1" si="21"/>
        <v>A91</v>
      </c>
      <c r="C106" s="333"/>
      <c r="D106" s="54" t="str">
        <f>IF(LEN('OSNOVNA PLAČA'!C100)&gt;0,'OSNOVNA PLAČA'!C100,"")</f>
        <v/>
      </c>
      <c r="E106" s="55" t="str">
        <f>IF(LEN('OSNOVNA PLAČA'!D100)&gt;0,'OSNOVNA PLAČA'!D100,"")</f>
        <v/>
      </c>
      <c r="F106" s="164">
        <f ca="1">IF(LEN(B106)&gt;0,'OBRAČUNANA OSNOVNA PLAČA'!F100,"")</f>
        <v>0</v>
      </c>
      <c r="G106" s="57"/>
      <c r="H106" s="57"/>
      <c r="I106" s="57"/>
      <c r="J106" s="57"/>
      <c r="K106" s="57"/>
      <c r="L106" s="178">
        <f t="shared" si="26"/>
        <v>0</v>
      </c>
      <c r="M106" s="179">
        <f t="shared" ca="1" si="35"/>
        <v>0</v>
      </c>
      <c r="N106" s="179">
        <f t="shared" ca="1" si="36"/>
        <v>0</v>
      </c>
      <c r="O106" s="180">
        <f t="shared" ca="1" si="27"/>
        <v>0</v>
      </c>
      <c r="P106" s="181">
        <f t="shared" ca="1" si="37"/>
        <v>0</v>
      </c>
      <c r="Q106" s="182">
        <f t="shared" ca="1" si="28"/>
        <v>0</v>
      </c>
      <c r="R106" s="182">
        <f ca="1">IF(LEN(B106)&gt;0,'1'!R106-'1'!Q106,"")</f>
        <v>0</v>
      </c>
      <c r="S106" s="183"/>
      <c r="T106" s="33"/>
      <c r="U106" s="33"/>
      <c r="V106" s="33"/>
      <c r="W106" s="33"/>
      <c r="X106" s="33"/>
      <c r="AB106" s="243">
        <f>ROW()</f>
        <v>106</v>
      </c>
      <c r="AC106" s="118">
        <f t="shared" ca="1" si="22"/>
        <v>0</v>
      </c>
      <c r="AD106" s="118">
        <f t="shared" ca="1" si="23"/>
        <v>0</v>
      </c>
      <c r="AE106" s="119" t="str">
        <f t="shared" ca="1" si="29"/>
        <v>-</v>
      </c>
      <c r="AF106" s="118" t="str">
        <f t="shared" ca="1" si="30"/>
        <v>-</v>
      </c>
      <c r="AG106" s="119" t="str">
        <f t="shared" ca="1" si="31"/>
        <v>-</v>
      </c>
      <c r="AH106" s="118" t="str">
        <f t="shared" ca="1" si="32"/>
        <v>-</v>
      </c>
      <c r="AI106" s="118">
        <f t="shared" ca="1" si="33"/>
        <v>0</v>
      </c>
      <c r="AJ106" s="120">
        <f t="shared" ca="1" si="34"/>
        <v>0</v>
      </c>
      <c r="AK106" s="118">
        <f t="shared" ca="1" si="24"/>
        <v>0</v>
      </c>
      <c r="AL106" s="118">
        <f t="shared" ca="1" si="25"/>
        <v>0</v>
      </c>
    </row>
    <row r="107" spans="1:38" ht="27" customHeight="1" x14ac:dyDescent="0.25">
      <c r="A107" s="53">
        <f>'OSNOVNA PLAČA'!A101</f>
        <v>92</v>
      </c>
      <c r="B107" s="333" t="str">
        <f t="shared" ca="1" si="21"/>
        <v>A92</v>
      </c>
      <c r="C107" s="333"/>
      <c r="D107" s="54" t="str">
        <f>IF(LEN('OSNOVNA PLAČA'!C101)&gt;0,'OSNOVNA PLAČA'!C101,"")</f>
        <v/>
      </c>
      <c r="E107" s="55" t="str">
        <f>IF(LEN('OSNOVNA PLAČA'!D101)&gt;0,'OSNOVNA PLAČA'!D101,"")</f>
        <v/>
      </c>
      <c r="F107" s="164">
        <f ca="1">IF(LEN(B107)&gt;0,'OBRAČUNANA OSNOVNA PLAČA'!F101,"")</f>
        <v>0</v>
      </c>
      <c r="G107" s="57"/>
      <c r="H107" s="57"/>
      <c r="I107" s="57"/>
      <c r="J107" s="57"/>
      <c r="K107" s="57"/>
      <c r="L107" s="178">
        <f t="shared" si="26"/>
        <v>0</v>
      </c>
      <c r="M107" s="179">
        <f t="shared" ca="1" si="35"/>
        <v>0</v>
      </c>
      <c r="N107" s="179">
        <f t="shared" ca="1" si="36"/>
        <v>0</v>
      </c>
      <c r="O107" s="180">
        <f t="shared" ca="1" si="27"/>
        <v>0</v>
      </c>
      <c r="P107" s="181">
        <f t="shared" ca="1" si="37"/>
        <v>0</v>
      </c>
      <c r="Q107" s="182">
        <f t="shared" ca="1" si="28"/>
        <v>0</v>
      </c>
      <c r="R107" s="182">
        <f ca="1">IF(LEN(B107)&gt;0,'1'!R107-'1'!Q107,"")</f>
        <v>0</v>
      </c>
      <c r="S107" s="183"/>
      <c r="T107" s="33"/>
      <c r="U107" s="33"/>
      <c r="V107" s="33"/>
      <c r="W107" s="33"/>
      <c r="X107" s="33"/>
      <c r="AB107" s="243">
        <f>ROW()</f>
        <v>107</v>
      </c>
      <c r="AC107" s="118">
        <f t="shared" ca="1" si="22"/>
        <v>0</v>
      </c>
      <c r="AD107" s="118">
        <f t="shared" ca="1" si="23"/>
        <v>0</v>
      </c>
      <c r="AE107" s="119" t="str">
        <f t="shared" ca="1" si="29"/>
        <v>-</v>
      </c>
      <c r="AF107" s="118" t="str">
        <f t="shared" ca="1" si="30"/>
        <v>-</v>
      </c>
      <c r="AG107" s="119" t="str">
        <f t="shared" ca="1" si="31"/>
        <v>-</v>
      </c>
      <c r="AH107" s="118" t="str">
        <f t="shared" ca="1" si="32"/>
        <v>-</v>
      </c>
      <c r="AI107" s="118">
        <f t="shared" ca="1" si="33"/>
        <v>0</v>
      </c>
      <c r="AJ107" s="120">
        <f t="shared" ca="1" si="34"/>
        <v>0</v>
      </c>
      <c r="AK107" s="118">
        <f t="shared" ca="1" si="24"/>
        <v>0</v>
      </c>
      <c r="AL107" s="118">
        <f t="shared" ca="1" si="25"/>
        <v>0</v>
      </c>
    </row>
    <row r="108" spans="1:38" ht="27" customHeight="1" x14ac:dyDescent="0.25">
      <c r="A108" s="53">
        <f>'OSNOVNA PLAČA'!A102</f>
        <v>93</v>
      </c>
      <c r="B108" s="333" t="str">
        <f t="shared" ca="1" si="21"/>
        <v>A93</v>
      </c>
      <c r="C108" s="333"/>
      <c r="D108" s="54" t="str">
        <f>IF(LEN('OSNOVNA PLAČA'!C102)&gt;0,'OSNOVNA PLAČA'!C102,"")</f>
        <v/>
      </c>
      <c r="E108" s="55" t="str">
        <f>IF(LEN('OSNOVNA PLAČA'!D102)&gt;0,'OSNOVNA PLAČA'!D102,"")</f>
        <v/>
      </c>
      <c r="F108" s="164">
        <f ca="1">IF(LEN(B108)&gt;0,'OBRAČUNANA OSNOVNA PLAČA'!F102,"")</f>
        <v>0</v>
      </c>
      <c r="G108" s="57"/>
      <c r="H108" s="57"/>
      <c r="I108" s="57"/>
      <c r="J108" s="57"/>
      <c r="K108" s="57"/>
      <c r="L108" s="178">
        <f t="shared" si="26"/>
        <v>0</v>
      </c>
      <c r="M108" s="179">
        <f t="shared" ca="1" si="35"/>
        <v>0</v>
      </c>
      <c r="N108" s="179">
        <f t="shared" ca="1" si="36"/>
        <v>0</v>
      </c>
      <c r="O108" s="180">
        <f t="shared" ca="1" si="27"/>
        <v>0</v>
      </c>
      <c r="P108" s="181">
        <f t="shared" ca="1" si="37"/>
        <v>0</v>
      </c>
      <c r="Q108" s="182">
        <f t="shared" ca="1" si="28"/>
        <v>0</v>
      </c>
      <c r="R108" s="182">
        <f ca="1">IF(LEN(B108)&gt;0,'1'!R108-'1'!Q108,"")</f>
        <v>0</v>
      </c>
      <c r="S108" s="183"/>
      <c r="T108" s="33"/>
      <c r="U108" s="33"/>
      <c r="V108" s="33"/>
      <c r="W108" s="33"/>
      <c r="X108" s="33"/>
      <c r="AB108" s="243">
        <f>ROW()</f>
        <v>108</v>
      </c>
      <c r="AC108" s="118">
        <f t="shared" ca="1" si="22"/>
        <v>0</v>
      </c>
      <c r="AD108" s="118">
        <f t="shared" ca="1" si="23"/>
        <v>0</v>
      </c>
      <c r="AE108" s="119" t="str">
        <f t="shared" ca="1" si="29"/>
        <v>-</v>
      </c>
      <c r="AF108" s="118" t="str">
        <f t="shared" ca="1" si="30"/>
        <v>-</v>
      </c>
      <c r="AG108" s="119" t="str">
        <f t="shared" ca="1" si="31"/>
        <v>-</v>
      </c>
      <c r="AH108" s="118" t="str">
        <f t="shared" ca="1" si="32"/>
        <v>-</v>
      </c>
      <c r="AI108" s="118">
        <f t="shared" ca="1" si="33"/>
        <v>0</v>
      </c>
      <c r="AJ108" s="120">
        <f t="shared" ca="1" si="34"/>
        <v>0</v>
      </c>
      <c r="AK108" s="118">
        <f t="shared" ca="1" si="24"/>
        <v>0</v>
      </c>
      <c r="AL108" s="118">
        <f t="shared" ca="1" si="25"/>
        <v>0</v>
      </c>
    </row>
    <row r="109" spans="1:38" ht="27" customHeight="1" x14ac:dyDescent="0.25">
      <c r="A109" s="53">
        <f>'OSNOVNA PLAČA'!A103</f>
        <v>94</v>
      </c>
      <c r="B109" s="333" t="str">
        <f t="shared" ca="1" si="21"/>
        <v>A94</v>
      </c>
      <c r="C109" s="333"/>
      <c r="D109" s="54" t="str">
        <f>IF(LEN('OSNOVNA PLAČA'!C103)&gt;0,'OSNOVNA PLAČA'!C103,"")</f>
        <v/>
      </c>
      <c r="E109" s="55" t="str">
        <f>IF(LEN('OSNOVNA PLAČA'!D103)&gt;0,'OSNOVNA PLAČA'!D103,"")</f>
        <v/>
      </c>
      <c r="F109" s="164">
        <f ca="1">IF(LEN(B109)&gt;0,'OBRAČUNANA OSNOVNA PLAČA'!F103,"")</f>
        <v>0</v>
      </c>
      <c r="G109" s="57"/>
      <c r="H109" s="57"/>
      <c r="I109" s="57"/>
      <c r="J109" s="57"/>
      <c r="K109" s="57"/>
      <c r="L109" s="178">
        <f t="shared" si="26"/>
        <v>0</v>
      </c>
      <c r="M109" s="179">
        <f t="shared" ca="1" si="35"/>
        <v>0</v>
      </c>
      <c r="N109" s="179">
        <f t="shared" ca="1" si="36"/>
        <v>0</v>
      </c>
      <c r="O109" s="180">
        <f t="shared" ca="1" si="27"/>
        <v>0</v>
      </c>
      <c r="P109" s="181">
        <f t="shared" ca="1" si="37"/>
        <v>0</v>
      </c>
      <c r="Q109" s="182">
        <f t="shared" ca="1" si="28"/>
        <v>0</v>
      </c>
      <c r="R109" s="182">
        <f ca="1">IF(LEN(B109)&gt;0,'1'!R109-'1'!Q109,"")</f>
        <v>0</v>
      </c>
      <c r="S109" s="183"/>
      <c r="T109" s="33"/>
      <c r="U109" s="33"/>
      <c r="V109" s="33"/>
      <c r="W109" s="33"/>
      <c r="X109" s="33"/>
      <c r="AB109" s="243">
        <f>ROW()</f>
        <v>109</v>
      </c>
      <c r="AC109" s="118">
        <f t="shared" ca="1" si="22"/>
        <v>0</v>
      </c>
      <c r="AD109" s="118">
        <f t="shared" ca="1" si="23"/>
        <v>0</v>
      </c>
      <c r="AE109" s="119" t="str">
        <f t="shared" ca="1" si="29"/>
        <v>-</v>
      </c>
      <c r="AF109" s="118" t="str">
        <f t="shared" ca="1" si="30"/>
        <v>-</v>
      </c>
      <c r="AG109" s="119" t="str">
        <f t="shared" ca="1" si="31"/>
        <v>-</v>
      </c>
      <c r="AH109" s="118" t="str">
        <f t="shared" ca="1" si="32"/>
        <v>-</v>
      </c>
      <c r="AI109" s="118">
        <f t="shared" ca="1" si="33"/>
        <v>0</v>
      </c>
      <c r="AJ109" s="120">
        <f t="shared" ca="1" si="34"/>
        <v>0</v>
      </c>
      <c r="AK109" s="118">
        <f t="shared" ca="1" si="24"/>
        <v>0</v>
      </c>
      <c r="AL109" s="118">
        <f t="shared" ca="1" si="25"/>
        <v>0</v>
      </c>
    </row>
    <row r="110" spans="1:38" ht="27" customHeight="1" x14ac:dyDescent="0.25">
      <c r="A110" s="53">
        <f>'OSNOVNA PLAČA'!A104</f>
        <v>95</v>
      </c>
      <c r="B110" s="333" t="str">
        <f t="shared" ca="1" si="21"/>
        <v>A95</v>
      </c>
      <c r="C110" s="333"/>
      <c r="D110" s="54" t="str">
        <f>IF(LEN('OSNOVNA PLAČA'!C104)&gt;0,'OSNOVNA PLAČA'!C104,"")</f>
        <v/>
      </c>
      <c r="E110" s="55" t="str">
        <f>IF(LEN('OSNOVNA PLAČA'!D104)&gt;0,'OSNOVNA PLAČA'!D104,"")</f>
        <v/>
      </c>
      <c r="F110" s="164">
        <f ca="1">IF(LEN(B110)&gt;0,'OBRAČUNANA OSNOVNA PLAČA'!F104,"")</f>
        <v>0</v>
      </c>
      <c r="G110" s="57"/>
      <c r="H110" s="57"/>
      <c r="I110" s="57"/>
      <c r="J110" s="57"/>
      <c r="K110" s="57"/>
      <c r="L110" s="178">
        <f t="shared" si="26"/>
        <v>0</v>
      </c>
      <c r="M110" s="179">
        <f t="shared" ca="1" si="35"/>
        <v>0</v>
      </c>
      <c r="N110" s="179">
        <f t="shared" ca="1" si="36"/>
        <v>0</v>
      </c>
      <c r="O110" s="180">
        <f t="shared" ca="1" si="27"/>
        <v>0</v>
      </c>
      <c r="P110" s="181">
        <f t="shared" ca="1" si="37"/>
        <v>0</v>
      </c>
      <c r="Q110" s="182">
        <f t="shared" ca="1" si="28"/>
        <v>0</v>
      </c>
      <c r="R110" s="182">
        <f ca="1">IF(LEN(B110)&gt;0,'1'!R110-'1'!Q110,"")</f>
        <v>0</v>
      </c>
      <c r="S110" s="183"/>
      <c r="T110" s="33"/>
      <c r="U110" s="33"/>
      <c r="V110" s="33"/>
      <c r="W110" s="33"/>
      <c r="X110" s="33"/>
      <c r="AB110" s="243">
        <f>ROW()</f>
        <v>110</v>
      </c>
      <c r="AC110" s="118">
        <f t="shared" ca="1" si="22"/>
        <v>0</v>
      </c>
      <c r="AD110" s="118">
        <f t="shared" ca="1" si="23"/>
        <v>0</v>
      </c>
      <c r="AE110" s="119" t="str">
        <f t="shared" ca="1" si="29"/>
        <v>-</v>
      </c>
      <c r="AF110" s="118" t="str">
        <f t="shared" ca="1" si="30"/>
        <v>-</v>
      </c>
      <c r="AG110" s="119" t="str">
        <f t="shared" ca="1" si="31"/>
        <v>-</v>
      </c>
      <c r="AH110" s="118" t="str">
        <f t="shared" ca="1" si="32"/>
        <v>-</v>
      </c>
      <c r="AI110" s="118">
        <f t="shared" ca="1" si="33"/>
        <v>0</v>
      </c>
      <c r="AJ110" s="120">
        <f t="shared" ca="1" si="34"/>
        <v>0</v>
      </c>
      <c r="AK110" s="118">
        <f t="shared" ca="1" si="24"/>
        <v>0</v>
      </c>
      <c r="AL110" s="118">
        <f t="shared" ca="1" si="25"/>
        <v>0</v>
      </c>
    </row>
    <row r="111" spans="1:38" ht="27" customHeight="1" x14ac:dyDescent="0.25">
      <c r="A111" s="53">
        <f>'OSNOVNA PLAČA'!A105</f>
        <v>96</v>
      </c>
      <c r="B111" s="333" t="str">
        <f t="shared" ca="1" si="21"/>
        <v>A96</v>
      </c>
      <c r="C111" s="333"/>
      <c r="D111" s="54" t="str">
        <f>IF(LEN('OSNOVNA PLAČA'!C105)&gt;0,'OSNOVNA PLAČA'!C105,"")</f>
        <v/>
      </c>
      <c r="E111" s="55" t="str">
        <f>IF(LEN('OSNOVNA PLAČA'!D105)&gt;0,'OSNOVNA PLAČA'!D105,"")</f>
        <v/>
      </c>
      <c r="F111" s="164">
        <f ca="1">IF(LEN(B111)&gt;0,'OBRAČUNANA OSNOVNA PLAČA'!F105,"")</f>
        <v>0</v>
      </c>
      <c r="G111" s="57"/>
      <c r="H111" s="57"/>
      <c r="I111" s="57"/>
      <c r="J111" s="57"/>
      <c r="K111" s="57"/>
      <c r="L111" s="178">
        <f t="shared" si="26"/>
        <v>0</v>
      </c>
      <c r="M111" s="179">
        <f t="shared" ca="1" si="35"/>
        <v>0</v>
      </c>
      <c r="N111" s="179">
        <f t="shared" ca="1" si="36"/>
        <v>0</v>
      </c>
      <c r="O111" s="180">
        <f t="shared" ca="1" si="27"/>
        <v>0</v>
      </c>
      <c r="P111" s="181">
        <f t="shared" ca="1" si="37"/>
        <v>0</v>
      </c>
      <c r="Q111" s="182">
        <f t="shared" ca="1" si="28"/>
        <v>0</v>
      </c>
      <c r="R111" s="182">
        <f ca="1">IF(LEN(B111)&gt;0,'1'!R111-'1'!Q111,"")</f>
        <v>0</v>
      </c>
      <c r="S111" s="183"/>
      <c r="T111" s="33"/>
      <c r="U111" s="33"/>
      <c r="V111" s="33"/>
      <c r="W111" s="33"/>
      <c r="X111" s="33"/>
      <c r="AB111" s="243">
        <f>ROW()</f>
        <v>111</v>
      </c>
      <c r="AC111" s="118">
        <f t="shared" ca="1" si="22"/>
        <v>0</v>
      </c>
      <c r="AD111" s="118">
        <f t="shared" ca="1" si="23"/>
        <v>0</v>
      </c>
      <c r="AE111" s="119" t="str">
        <f t="shared" ca="1" si="29"/>
        <v>-</v>
      </c>
      <c r="AF111" s="118" t="str">
        <f t="shared" ca="1" si="30"/>
        <v>-</v>
      </c>
      <c r="AG111" s="119" t="str">
        <f t="shared" ca="1" si="31"/>
        <v>-</v>
      </c>
      <c r="AH111" s="118" t="str">
        <f t="shared" ca="1" si="32"/>
        <v>-</v>
      </c>
      <c r="AI111" s="118">
        <f t="shared" ca="1" si="33"/>
        <v>0</v>
      </c>
      <c r="AJ111" s="120">
        <f t="shared" ca="1" si="34"/>
        <v>0</v>
      </c>
      <c r="AK111" s="118">
        <f t="shared" ca="1" si="24"/>
        <v>0</v>
      </c>
      <c r="AL111" s="118">
        <f t="shared" ca="1" si="25"/>
        <v>0</v>
      </c>
    </row>
    <row r="112" spans="1:38" ht="27" customHeight="1" x14ac:dyDescent="0.25">
      <c r="A112" s="53">
        <f>'OSNOVNA PLAČA'!A106</f>
        <v>97</v>
      </c>
      <c r="B112" s="333" t="str">
        <f t="shared" ca="1" si="21"/>
        <v>A97</v>
      </c>
      <c r="C112" s="333"/>
      <c r="D112" s="54" t="str">
        <f>IF(LEN('OSNOVNA PLAČA'!C106)&gt;0,'OSNOVNA PLAČA'!C106,"")</f>
        <v/>
      </c>
      <c r="E112" s="55" t="str">
        <f>IF(LEN('OSNOVNA PLAČA'!D106)&gt;0,'OSNOVNA PLAČA'!D106,"")</f>
        <v/>
      </c>
      <c r="F112" s="164">
        <f ca="1">IF(LEN(B112)&gt;0,'OBRAČUNANA OSNOVNA PLAČA'!F106,"")</f>
        <v>0</v>
      </c>
      <c r="G112" s="57"/>
      <c r="H112" s="57"/>
      <c r="I112" s="57"/>
      <c r="J112" s="57"/>
      <c r="K112" s="57"/>
      <c r="L112" s="178">
        <f t="shared" si="26"/>
        <v>0</v>
      </c>
      <c r="M112" s="179">
        <f t="shared" ca="1" si="35"/>
        <v>0</v>
      </c>
      <c r="N112" s="179">
        <f t="shared" ca="1" si="36"/>
        <v>0</v>
      </c>
      <c r="O112" s="180">
        <f t="shared" ca="1" si="27"/>
        <v>0</v>
      </c>
      <c r="P112" s="181">
        <f t="shared" ca="1" si="37"/>
        <v>0</v>
      </c>
      <c r="Q112" s="182">
        <f t="shared" ca="1" si="28"/>
        <v>0</v>
      </c>
      <c r="R112" s="182">
        <f ca="1">IF(LEN(B112)&gt;0,'1'!R112-'1'!Q112,"")</f>
        <v>0</v>
      </c>
      <c r="S112" s="183"/>
      <c r="T112" s="33"/>
      <c r="U112" s="33"/>
      <c r="V112" s="33"/>
      <c r="W112" s="33"/>
      <c r="X112" s="33"/>
      <c r="AB112" s="243">
        <f>ROW()</f>
        <v>112</v>
      </c>
      <c r="AC112" s="118">
        <f t="shared" ca="1" si="22"/>
        <v>0</v>
      </c>
      <c r="AD112" s="118">
        <f t="shared" ca="1" si="23"/>
        <v>0</v>
      </c>
      <c r="AE112" s="119" t="str">
        <f t="shared" ca="1" si="29"/>
        <v>-</v>
      </c>
      <c r="AF112" s="118" t="str">
        <f t="shared" ca="1" si="30"/>
        <v>-</v>
      </c>
      <c r="AG112" s="119" t="str">
        <f t="shared" ca="1" si="31"/>
        <v>-</v>
      </c>
      <c r="AH112" s="118" t="str">
        <f t="shared" ca="1" si="32"/>
        <v>-</v>
      </c>
      <c r="AI112" s="118">
        <f t="shared" ca="1" si="33"/>
        <v>0</v>
      </c>
      <c r="AJ112" s="120">
        <f t="shared" ca="1" si="34"/>
        <v>0</v>
      </c>
      <c r="AK112" s="118">
        <f t="shared" ca="1" si="24"/>
        <v>0</v>
      </c>
      <c r="AL112" s="118">
        <f t="shared" ca="1" si="25"/>
        <v>0</v>
      </c>
    </row>
    <row r="113" spans="1:38" ht="27" customHeight="1" x14ac:dyDescent="0.25">
      <c r="A113" s="53">
        <f>'OSNOVNA PLAČA'!A107</f>
        <v>98</v>
      </c>
      <c r="B113" s="333" t="str">
        <f t="shared" ca="1" si="21"/>
        <v>A98</v>
      </c>
      <c r="C113" s="333"/>
      <c r="D113" s="54" t="str">
        <f>IF(LEN('OSNOVNA PLAČA'!C107)&gt;0,'OSNOVNA PLAČA'!C107,"")</f>
        <v/>
      </c>
      <c r="E113" s="55" t="str">
        <f>IF(LEN('OSNOVNA PLAČA'!D107)&gt;0,'OSNOVNA PLAČA'!D107,"")</f>
        <v/>
      </c>
      <c r="F113" s="164">
        <f ca="1">IF(LEN(B113)&gt;0,'OBRAČUNANA OSNOVNA PLAČA'!F107,"")</f>
        <v>0</v>
      </c>
      <c r="G113" s="57"/>
      <c r="H113" s="57"/>
      <c r="I113" s="57"/>
      <c r="J113" s="57"/>
      <c r="K113" s="57"/>
      <c r="L113" s="178">
        <f t="shared" si="26"/>
        <v>0</v>
      </c>
      <c r="M113" s="179">
        <f t="shared" ca="1" si="35"/>
        <v>0</v>
      </c>
      <c r="N113" s="179">
        <f t="shared" ca="1" si="36"/>
        <v>0</v>
      </c>
      <c r="O113" s="180">
        <f t="shared" ca="1" si="27"/>
        <v>0</v>
      </c>
      <c r="P113" s="181">
        <f t="shared" ca="1" si="37"/>
        <v>0</v>
      </c>
      <c r="Q113" s="182">
        <f t="shared" ca="1" si="28"/>
        <v>0</v>
      </c>
      <c r="R113" s="182">
        <f ca="1">IF(LEN(B113)&gt;0,'1'!R113-'1'!Q113,"")</f>
        <v>0</v>
      </c>
      <c r="S113" s="183"/>
      <c r="T113" s="33"/>
      <c r="U113" s="33"/>
      <c r="V113" s="33"/>
      <c r="W113" s="33"/>
      <c r="X113" s="33"/>
      <c r="AB113" s="243">
        <f>ROW()</f>
        <v>113</v>
      </c>
      <c r="AC113" s="118">
        <f t="shared" ca="1" si="22"/>
        <v>0</v>
      </c>
      <c r="AD113" s="118">
        <f t="shared" ca="1" si="23"/>
        <v>0</v>
      </c>
      <c r="AE113" s="119" t="str">
        <f t="shared" ca="1" si="29"/>
        <v>-</v>
      </c>
      <c r="AF113" s="118" t="str">
        <f t="shared" ca="1" si="30"/>
        <v>-</v>
      </c>
      <c r="AG113" s="119" t="str">
        <f t="shared" ca="1" si="31"/>
        <v>-</v>
      </c>
      <c r="AH113" s="118" t="str">
        <f t="shared" ca="1" si="32"/>
        <v>-</v>
      </c>
      <c r="AI113" s="118">
        <f t="shared" ca="1" si="33"/>
        <v>0</v>
      </c>
      <c r="AJ113" s="120">
        <f t="shared" ca="1" si="34"/>
        <v>0</v>
      </c>
      <c r="AK113" s="118">
        <f t="shared" ca="1" si="24"/>
        <v>0</v>
      </c>
      <c r="AL113" s="118">
        <f t="shared" ca="1" si="25"/>
        <v>0</v>
      </c>
    </row>
    <row r="114" spans="1:38" ht="27" customHeight="1" x14ac:dyDescent="0.25">
      <c r="A114" s="53">
        <f>'OSNOVNA PLAČA'!A108</f>
        <v>99</v>
      </c>
      <c r="B114" s="333" t="str">
        <f t="shared" ca="1" si="21"/>
        <v>A99</v>
      </c>
      <c r="C114" s="333"/>
      <c r="D114" s="54" t="str">
        <f>IF(LEN('OSNOVNA PLAČA'!C108)&gt;0,'OSNOVNA PLAČA'!C108,"")</f>
        <v/>
      </c>
      <c r="E114" s="55" t="str">
        <f>IF(LEN('OSNOVNA PLAČA'!D108)&gt;0,'OSNOVNA PLAČA'!D108,"")</f>
        <v/>
      </c>
      <c r="F114" s="164">
        <f ca="1">IF(LEN(B114)&gt;0,'OBRAČUNANA OSNOVNA PLAČA'!F108,"")</f>
        <v>0</v>
      </c>
      <c r="G114" s="57"/>
      <c r="H114" s="57"/>
      <c r="I114" s="57"/>
      <c r="J114" s="57"/>
      <c r="K114" s="57"/>
      <c r="L114" s="178">
        <f t="shared" si="26"/>
        <v>0</v>
      </c>
      <c r="M114" s="179">
        <f t="shared" ca="1" si="35"/>
        <v>0</v>
      </c>
      <c r="N114" s="179">
        <f t="shared" ca="1" si="36"/>
        <v>0</v>
      </c>
      <c r="O114" s="180">
        <f t="shared" ca="1" si="27"/>
        <v>0</v>
      </c>
      <c r="P114" s="181">
        <f t="shared" ca="1" si="37"/>
        <v>0</v>
      </c>
      <c r="Q114" s="182">
        <f t="shared" ca="1" si="28"/>
        <v>0</v>
      </c>
      <c r="R114" s="182">
        <f ca="1">IF(LEN(B114)&gt;0,'1'!R114-'1'!Q114,"")</f>
        <v>0</v>
      </c>
      <c r="S114" s="183"/>
      <c r="T114" s="33"/>
      <c r="U114" s="33"/>
      <c r="V114" s="33"/>
      <c r="W114" s="33"/>
      <c r="X114" s="33"/>
      <c r="AB114" s="243">
        <f>ROW()</f>
        <v>114</v>
      </c>
      <c r="AC114" s="118">
        <f t="shared" ca="1" si="22"/>
        <v>0</v>
      </c>
      <c r="AD114" s="118">
        <f t="shared" ca="1" si="23"/>
        <v>0</v>
      </c>
      <c r="AE114" s="119" t="str">
        <f t="shared" ca="1" si="29"/>
        <v>-</v>
      </c>
      <c r="AF114" s="118" t="str">
        <f t="shared" ca="1" si="30"/>
        <v>-</v>
      </c>
      <c r="AG114" s="119" t="str">
        <f t="shared" ca="1" si="31"/>
        <v>-</v>
      </c>
      <c r="AH114" s="118" t="str">
        <f t="shared" ca="1" si="32"/>
        <v>-</v>
      </c>
      <c r="AI114" s="118">
        <f t="shared" ca="1" si="33"/>
        <v>0</v>
      </c>
      <c r="AJ114" s="120">
        <f t="shared" ca="1" si="34"/>
        <v>0</v>
      </c>
      <c r="AK114" s="118">
        <f t="shared" ca="1" si="24"/>
        <v>0</v>
      </c>
      <c r="AL114" s="118">
        <f t="shared" ca="1" si="25"/>
        <v>0</v>
      </c>
    </row>
    <row r="115" spans="1:38" ht="27" customHeight="1" x14ac:dyDescent="0.25">
      <c r="A115" s="53">
        <f>'OSNOVNA PLAČA'!A109</f>
        <v>100</v>
      </c>
      <c r="B115" s="333" t="str">
        <f t="shared" ca="1" si="21"/>
        <v>A100</v>
      </c>
      <c r="C115" s="333"/>
      <c r="D115" s="54" t="str">
        <f>IF(LEN('OSNOVNA PLAČA'!C109)&gt;0,'OSNOVNA PLAČA'!C109,"")</f>
        <v/>
      </c>
      <c r="E115" s="55" t="str">
        <f>IF(LEN('OSNOVNA PLAČA'!D109)&gt;0,'OSNOVNA PLAČA'!D109,"")</f>
        <v/>
      </c>
      <c r="F115" s="164">
        <f ca="1">IF(LEN(B115)&gt;0,'OBRAČUNANA OSNOVNA PLAČA'!F109,"")</f>
        <v>0</v>
      </c>
      <c r="G115" s="57"/>
      <c r="H115" s="57"/>
      <c r="I115" s="57"/>
      <c r="J115" s="57"/>
      <c r="K115" s="57"/>
      <c r="L115" s="178">
        <f t="shared" si="26"/>
        <v>0</v>
      </c>
      <c r="M115" s="179">
        <f t="shared" ca="1" si="35"/>
        <v>0</v>
      </c>
      <c r="N115" s="179">
        <f t="shared" ca="1" si="36"/>
        <v>0</v>
      </c>
      <c r="O115" s="180">
        <f t="shared" ca="1" si="27"/>
        <v>0</v>
      </c>
      <c r="P115" s="181">
        <f t="shared" ca="1" si="37"/>
        <v>0</v>
      </c>
      <c r="Q115" s="182">
        <f t="shared" ca="1" si="28"/>
        <v>0</v>
      </c>
      <c r="R115" s="182">
        <f ca="1">IF(LEN(B115)&gt;0,'1'!R115-'1'!Q115,"")</f>
        <v>0</v>
      </c>
      <c r="S115" s="183"/>
      <c r="T115" s="33"/>
      <c r="U115" s="33"/>
      <c r="V115" s="33"/>
      <c r="W115" s="33"/>
      <c r="X115" s="33"/>
      <c r="AB115" s="243">
        <f>ROW()</f>
        <v>115</v>
      </c>
      <c r="AC115" s="118">
        <f t="shared" ca="1" si="22"/>
        <v>0</v>
      </c>
      <c r="AD115" s="118">
        <f t="shared" ca="1" si="23"/>
        <v>0</v>
      </c>
      <c r="AE115" s="119" t="str">
        <f t="shared" ca="1" si="29"/>
        <v>-</v>
      </c>
      <c r="AF115" s="118" t="str">
        <f t="shared" ca="1" si="30"/>
        <v>-</v>
      </c>
      <c r="AG115" s="119" t="str">
        <f t="shared" ca="1" si="31"/>
        <v>-</v>
      </c>
      <c r="AH115" s="118" t="str">
        <f t="shared" ca="1" si="32"/>
        <v>-</v>
      </c>
      <c r="AI115" s="118">
        <f t="shared" ca="1" si="33"/>
        <v>0</v>
      </c>
      <c r="AJ115" s="120">
        <f t="shared" ca="1" si="34"/>
        <v>0</v>
      </c>
      <c r="AK115" s="118">
        <f t="shared" ca="1" si="24"/>
        <v>0</v>
      </c>
      <c r="AL115" s="118">
        <f t="shared" ca="1" si="25"/>
        <v>0</v>
      </c>
    </row>
    <row r="116" spans="1:38" ht="27" customHeight="1" x14ac:dyDescent="0.25">
      <c r="A116" s="53">
        <f>'OSNOVNA PLAČA'!A110</f>
        <v>101</v>
      </c>
      <c r="B116" s="333" t="str">
        <f t="shared" ca="1" si="21"/>
        <v>A101</v>
      </c>
      <c r="C116" s="333"/>
      <c r="D116" s="54" t="str">
        <f>IF(LEN('OSNOVNA PLAČA'!C110)&gt;0,'OSNOVNA PLAČA'!C110,"")</f>
        <v>VII</v>
      </c>
      <c r="E116" s="55">
        <f>IF(LEN('OSNOVNA PLAČA'!D110)&gt;0,'OSNOVNA PLAČA'!D110,"")</f>
        <v>54</v>
      </c>
      <c r="F116" s="164">
        <f ca="1">IF(LEN(B116)&gt;0,'OBRAČUNANA OSNOVNA PLAČA'!F110,"")</f>
        <v>3500</v>
      </c>
      <c r="G116" s="57">
        <v>1</v>
      </c>
      <c r="H116" s="57">
        <v>1</v>
      </c>
      <c r="I116" s="57">
        <v>1</v>
      </c>
      <c r="J116" s="57">
        <v>1</v>
      </c>
      <c r="K116" s="57"/>
      <c r="L116" s="178">
        <f t="shared" si="26"/>
        <v>4</v>
      </c>
      <c r="M116" s="179">
        <f t="shared" ca="1" si="35"/>
        <v>0.8</v>
      </c>
      <c r="N116" s="179">
        <f t="shared" ca="1" si="36"/>
        <v>2800</v>
      </c>
      <c r="O116" s="180">
        <f t="shared" ca="1" si="27"/>
        <v>2.4836601307189544E-2</v>
      </c>
      <c r="P116" s="181">
        <f t="shared" ca="1" si="37"/>
        <v>86.928104575163403</v>
      </c>
      <c r="Q116" s="182">
        <f t="shared" ca="1" si="28"/>
        <v>86.928104575163403</v>
      </c>
      <c r="R116" s="182">
        <f ca="1">IF(LEN(B116)&gt;0,'1'!R116-'1'!Q116,"")</f>
        <v>6891.7417417417419</v>
      </c>
      <c r="S116" s="183"/>
      <c r="T116" s="33"/>
      <c r="U116" s="33"/>
      <c r="V116" s="33"/>
      <c r="W116" s="33"/>
      <c r="X116" s="33"/>
      <c r="AB116" s="243">
        <f>ROW()</f>
        <v>116</v>
      </c>
      <c r="AC116" s="118">
        <f t="shared" ca="1" si="22"/>
        <v>108.25825825825827</v>
      </c>
      <c r="AD116" s="118">
        <f t="shared" ca="1" si="23"/>
        <v>108.25825825825827</v>
      </c>
      <c r="AE116" s="119" t="str">
        <f t="shared" ca="1" si="29"/>
        <v>-</v>
      </c>
      <c r="AF116" s="118" t="str">
        <f t="shared" ca="1" si="30"/>
        <v>-</v>
      </c>
      <c r="AG116" s="119" t="str">
        <f t="shared" ca="1" si="31"/>
        <v>-</v>
      </c>
      <c r="AH116" s="118" t="str">
        <f t="shared" ca="1" si="32"/>
        <v>-</v>
      </c>
      <c r="AI116" s="118">
        <f t="shared" ca="1" si="33"/>
        <v>0</v>
      </c>
      <c r="AJ116" s="120">
        <f t="shared" ca="1" si="34"/>
        <v>0</v>
      </c>
      <c r="AK116" s="118">
        <f t="shared" ca="1" si="24"/>
        <v>3500</v>
      </c>
      <c r="AL116" s="118">
        <f t="shared" ca="1" si="25"/>
        <v>3500</v>
      </c>
    </row>
    <row r="117" spans="1:38" ht="27" customHeight="1" x14ac:dyDescent="0.25">
      <c r="A117" s="53">
        <f>'OSNOVNA PLAČA'!A111</f>
        <v>102</v>
      </c>
      <c r="B117" s="333" t="str">
        <f t="shared" ca="1" si="21"/>
        <v>A102</v>
      </c>
      <c r="C117" s="333"/>
      <c r="D117" s="54" t="str">
        <f>IF(LEN('OSNOVNA PLAČA'!C111)&gt;0,'OSNOVNA PLAČA'!C111,"")</f>
        <v/>
      </c>
      <c r="E117" s="55" t="str">
        <f>IF(LEN('OSNOVNA PLAČA'!D111)&gt;0,'OSNOVNA PLAČA'!D111,"")</f>
        <v/>
      </c>
      <c r="F117" s="164">
        <f ca="1">IF(LEN(B117)&gt;0,'OBRAČUNANA OSNOVNA PLAČA'!F111,"")</f>
        <v>0</v>
      </c>
      <c r="G117" s="57"/>
      <c r="H117" s="57"/>
      <c r="I117" s="57"/>
      <c r="J117" s="57"/>
      <c r="K117" s="57"/>
      <c r="L117" s="178">
        <f t="shared" si="26"/>
        <v>0</v>
      </c>
      <c r="M117" s="179">
        <f t="shared" ca="1" si="35"/>
        <v>0</v>
      </c>
      <c r="N117" s="179">
        <f t="shared" ca="1" si="36"/>
        <v>0</v>
      </c>
      <c r="O117" s="180">
        <f t="shared" ca="1" si="27"/>
        <v>0</v>
      </c>
      <c r="P117" s="181">
        <f t="shared" ca="1" si="37"/>
        <v>0</v>
      </c>
      <c r="Q117" s="182">
        <f t="shared" ca="1" si="28"/>
        <v>0</v>
      </c>
      <c r="R117" s="182">
        <f ca="1">IF(LEN(B117)&gt;0,'1'!R117-'1'!Q117,"")</f>
        <v>0</v>
      </c>
      <c r="S117" s="183"/>
      <c r="T117" s="33"/>
      <c r="U117" s="33"/>
      <c r="V117" s="33"/>
      <c r="W117" s="33"/>
      <c r="X117" s="33"/>
      <c r="AB117" s="243">
        <f>ROW()</f>
        <v>117</v>
      </c>
      <c r="AC117" s="118">
        <f t="shared" ca="1" si="22"/>
        <v>0</v>
      </c>
      <c r="AD117" s="118">
        <f t="shared" ca="1" si="23"/>
        <v>0</v>
      </c>
      <c r="AE117" s="119" t="str">
        <f t="shared" ca="1" si="29"/>
        <v>-</v>
      </c>
      <c r="AF117" s="118" t="str">
        <f t="shared" ca="1" si="30"/>
        <v>-</v>
      </c>
      <c r="AG117" s="119" t="str">
        <f t="shared" ca="1" si="31"/>
        <v>-</v>
      </c>
      <c r="AH117" s="118" t="str">
        <f t="shared" ca="1" si="32"/>
        <v>-</v>
      </c>
      <c r="AI117" s="118">
        <f t="shared" ca="1" si="33"/>
        <v>0</v>
      </c>
      <c r="AJ117" s="120">
        <f t="shared" ca="1" si="34"/>
        <v>0</v>
      </c>
      <c r="AK117" s="118">
        <f t="shared" ca="1" si="24"/>
        <v>0</v>
      </c>
      <c r="AL117" s="118">
        <f t="shared" ca="1" si="25"/>
        <v>0</v>
      </c>
    </row>
    <row r="118" spans="1:38" ht="27" customHeight="1" x14ac:dyDescent="0.25">
      <c r="A118" s="53">
        <f>'OSNOVNA PLAČA'!A112</f>
        <v>103</v>
      </c>
      <c r="B118" s="333" t="str">
        <f t="shared" ca="1" si="21"/>
        <v>A103</v>
      </c>
      <c r="C118" s="333"/>
      <c r="D118" s="54" t="str">
        <f>IF(LEN('OSNOVNA PLAČA'!C112)&gt;0,'OSNOVNA PLAČA'!C112,"")</f>
        <v/>
      </c>
      <c r="E118" s="55" t="str">
        <f>IF(LEN('OSNOVNA PLAČA'!D112)&gt;0,'OSNOVNA PLAČA'!D112,"")</f>
        <v/>
      </c>
      <c r="F118" s="164">
        <f ca="1">IF(LEN(B118)&gt;0,'OBRAČUNANA OSNOVNA PLAČA'!F112,"")</f>
        <v>0</v>
      </c>
      <c r="G118" s="57"/>
      <c r="H118" s="57"/>
      <c r="I118" s="57"/>
      <c r="J118" s="57"/>
      <c r="K118" s="57"/>
      <c r="L118" s="178">
        <f t="shared" si="26"/>
        <v>0</v>
      </c>
      <c r="M118" s="179">
        <f t="shared" ca="1" si="35"/>
        <v>0</v>
      </c>
      <c r="N118" s="179">
        <f t="shared" ca="1" si="36"/>
        <v>0</v>
      </c>
      <c r="O118" s="180">
        <f t="shared" ca="1" si="27"/>
        <v>0</v>
      </c>
      <c r="P118" s="181">
        <f t="shared" ca="1" si="37"/>
        <v>0</v>
      </c>
      <c r="Q118" s="182">
        <f t="shared" ca="1" si="28"/>
        <v>0</v>
      </c>
      <c r="R118" s="182">
        <f ca="1">IF(LEN(B118)&gt;0,'1'!R118-'1'!Q118,"")</f>
        <v>0</v>
      </c>
      <c r="S118" s="183"/>
      <c r="T118" s="33"/>
      <c r="U118" s="33"/>
      <c r="V118" s="33"/>
      <c r="W118" s="33"/>
      <c r="X118" s="33"/>
      <c r="AB118" s="243">
        <f>ROW()</f>
        <v>118</v>
      </c>
      <c r="AC118" s="118">
        <f t="shared" ca="1" si="22"/>
        <v>0</v>
      </c>
      <c r="AD118" s="118">
        <f t="shared" ca="1" si="23"/>
        <v>0</v>
      </c>
      <c r="AE118" s="119" t="str">
        <f t="shared" ca="1" si="29"/>
        <v>-</v>
      </c>
      <c r="AF118" s="118" t="str">
        <f t="shared" ca="1" si="30"/>
        <v>-</v>
      </c>
      <c r="AG118" s="119" t="str">
        <f t="shared" ca="1" si="31"/>
        <v>-</v>
      </c>
      <c r="AH118" s="118" t="str">
        <f t="shared" ca="1" si="32"/>
        <v>-</v>
      </c>
      <c r="AI118" s="118">
        <f t="shared" ca="1" si="33"/>
        <v>0</v>
      </c>
      <c r="AJ118" s="120">
        <f t="shared" ca="1" si="34"/>
        <v>0</v>
      </c>
      <c r="AK118" s="118">
        <f t="shared" ca="1" si="24"/>
        <v>0</v>
      </c>
      <c r="AL118" s="118">
        <f t="shared" ca="1" si="25"/>
        <v>0</v>
      </c>
    </row>
    <row r="119" spans="1:38" ht="27" customHeight="1" x14ac:dyDescent="0.25">
      <c r="A119" s="53">
        <f>'OSNOVNA PLAČA'!A113</f>
        <v>104</v>
      </c>
      <c r="B119" s="333" t="str">
        <f t="shared" ca="1" si="21"/>
        <v>A104</v>
      </c>
      <c r="C119" s="333"/>
      <c r="D119" s="54" t="str">
        <f>IF(LEN('OSNOVNA PLAČA'!C113)&gt;0,'OSNOVNA PLAČA'!C113,"")</f>
        <v/>
      </c>
      <c r="E119" s="55" t="str">
        <f>IF(LEN('OSNOVNA PLAČA'!D113)&gt;0,'OSNOVNA PLAČA'!D113,"")</f>
        <v/>
      </c>
      <c r="F119" s="164">
        <f ca="1">IF(LEN(B119)&gt;0,'OBRAČUNANA OSNOVNA PLAČA'!F113,"")</f>
        <v>0</v>
      </c>
      <c r="G119" s="57"/>
      <c r="H119" s="57"/>
      <c r="I119" s="57"/>
      <c r="J119" s="57"/>
      <c r="K119" s="57"/>
      <c r="L119" s="178">
        <f t="shared" si="26"/>
        <v>0</v>
      </c>
      <c r="M119" s="179">
        <f t="shared" ca="1" si="35"/>
        <v>0</v>
      </c>
      <c r="N119" s="179">
        <f t="shared" ca="1" si="36"/>
        <v>0</v>
      </c>
      <c r="O119" s="180">
        <f t="shared" ca="1" si="27"/>
        <v>0</v>
      </c>
      <c r="P119" s="181">
        <f t="shared" ca="1" si="37"/>
        <v>0</v>
      </c>
      <c r="Q119" s="182">
        <f t="shared" ca="1" si="28"/>
        <v>0</v>
      </c>
      <c r="R119" s="182">
        <f ca="1">IF(LEN(B119)&gt;0,'1'!R119-'1'!Q119,"")</f>
        <v>0</v>
      </c>
      <c r="S119" s="183"/>
      <c r="T119" s="33"/>
      <c r="U119" s="33"/>
      <c r="V119" s="33"/>
      <c r="W119" s="33"/>
      <c r="X119" s="33"/>
      <c r="AB119" s="243">
        <f>ROW()</f>
        <v>119</v>
      </c>
      <c r="AC119" s="118">
        <f t="shared" ca="1" si="22"/>
        <v>0</v>
      </c>
      <c r="AD119" s="118">
        <f t="shared" ca="1" si="23"/>
        <v>0</v>
      </c>
      <c r="AE119" s="119" t="str">
        <f t="shared" ca="1" si="29"/>
        <v>-</v>
      </c>
      <c r="AF119" s="118" t="str">
        <f t="shared" ca="1" si="30"/>
        <v>-</v>
      </c>
      <c r="AG119" s="119" t="str">
        <f t="shared" ca="1" si="31"/>
        <v>-</v>
      </c>
      <c r="AH119" s="118" t="str">
        <f t="shared" ca="1" si="32"/>
        <v>-</v>
      </c>
      <c r="AI119" s="118">
        <f t="shared" ca="1" si="33"/>
        <v>0</v>
      </c>
      <c r="AJ119" s="120">
        <f t="shared" ca="1" si="34"/>
        <v>0</v>
      </c>
      <c r="AK119" s="118">
        <f t="shared" ca="1" si="24"/>
        <v>0</v>
      </c>
      <c r="AL119" s="118">
        <f t="shared" ca="1" si="25"/>
        <v>0</v>
      </c>
    </row>
    <row r="120" spans="1:38" ht="27" customHeight="1" x14ac:dyDescent="0.25">
      <c r="A120" s="53">
        <f>'OSNOVNA PLAČA'!A114</f>
        <v>105</v>
      </c>
      <c r="B120" s="333" t="str">
        <f t="shared" ca="1" si="21"/>
        <v>A105</v>
      </c>
      <c r="C120" s="333"/>
      <c r="D120" s="54" t="str">
        <f>IF(LEN('OSNOVNA PLAČA'!C114)&gt;0,'OSNOVNA PLAČA'!C114,"")</f>
        <v/>
      </c>
      <c r="E120" s="55" t="str">
        <f>IF(LEN('OSNOVNA PLAČA'!D114)&gt;0,'OSNOVNA PLAČA'!D114,"")</f>
        <v/>
      </c>
      <c r="F120" s="164">
        <f ca="1">IF(LEN(B120)&gt;0,'OBRAČUNANA OSNOVNA PLAČA'!F114,"")</f>
        <v>0</v>
      </c>
      <c r="G120" s="57"/>
      <c r="H120" s="57"/>
      <c r="I120" s="57"/>
      <c r="J120" s="57"/>
      <c r="K120" s="57"/>
      <c r="L120" s="178">
        <f t="shared" si="26"/>
        <v>0</v>
      </c>
      <c r="M120" s="179">
        <f t="shared" ca="1" si="35"/>
        <v>0</v>
      </c>
      <c r="N120" s="179">
        <f t="shared" ca="1" si="36"/>
        <v>0</v>
      </c>
      <c r="O120" s="180">
        <f t="shared" ca="1" si="27"/>
        <v>0</v>
      </c>
      <c r="P120" s="181">
        <f t="shared" ca="1" si="37"/>
        <v>0</v>
      </c>
      <c r="Q120" s="182">
        <f t="shared" ca="1" si="28"/>
        <v>0</v>
      </c>
      <c r="R120" s="182">
        <f ca="1">IF(LEN(B120)&gt;0,'1'!R120-'1'!Q120,"")</f>
        <v>0</v>
      </c>
      <c r="S120" s="183"/>
      <c r="T120" s="33"/>
      <c r="U120" s="33"/>
      <c r="V120" s="33"/>
      <c r="W120" s="33"/>
      <c r="X120" s="33"/>
      <c r="AB120" s="243">
        <f>ROW()</f>
        <v>120</v>
      </c>
      <c r="AC120" s="118">
        <f t="shared" ca="1" si="22"/>
        <v>0</v>
      </c>
      <c r="AD120" s="118">
        <f t="shared" ca="1" si="23"/>
        <v>0</v>
      </c>
      <c r="AE120" s="119" t="str">
        <f t="shared" ca="1" si="29"/>
        <v>-</v>
      </c>
      <c r="AF120" s="118" t="str">
        <f t="shared" ca="1" si="30"/>
        <v>-</v>
      </c>
      <c r="AG120" s="119" t="str">
        <f t="shared" ca="1" si="31"/>
        <v>-</v>
      </c>
      <c r="AH120" s="118" t="str">
        <f t="shared" ca="1" si="32"/>
        <v>-</v>
      </c>
      <c r="AI120" s="118">
        <f t="shared" ca="1" si="33"/>
        <v>0</v>
      </c>
      <c r="AJ120" s="120">
        <f t="shared" ca="1" si="34"/>
        <v>0</v>
      </c>
      <c r="AK120" s="118">
        <f t="shared" ca="1" si="24"/>
        <v>0</v>
      </c>
      <c r="AL120" s="118">
        <f t="shared" ca="1" si="25"/>
        <v>0</v>
      </c>
    </row>
    <row r="121" spans="1:38" ht="27" customHeight="1" x14ac:dyDescent="0.25">
      <c r="A121" s="53">
        <f>'OSNOVNA PLAČA'!A115</f>
        <v>106</v>
      </c>
      <c r="B121" s="333" t="str">
        <f t="shared" ca="1" si="21"/>
        <v>A106</v>
      </c>
      <c r="C121" s="333"/>
      <c r="D121" s="54" t="str">
        <f>IF(LEN('OSNOVNA PLAČA'!C115)&gt;0,'OSNOVNA PLAČA'!C115,"")</f>
        <v/>
      </c>
      <c r="E121" s="55" t="str">
        <f>IF(LEN('OSNOVNA PLAČA'!D115)&gt;0,'OSNOVNA PLAČA'!D115,"")</f>
        <v/>
      </c>
      <c r="F121" s="164">
        <f ca="1">IF(LEN(B121)&gt;0,'OBRAČUNANA OSNOVNA PLAČA'!F115,"")</f>
        <v>0</v>
      </c>
      <c r="G121" s="57"/>
      <c r="H121" s="57"/>
      <c r="I121" s="57"/>
      <c r="J121" s="57"/>
      <c r="K121" s="57"/>
      <c r="L121" s="178">
        <f t="shared" si="26"/>
        <v>0</v>
      </c>
      <c r="M121" s="179">
        <f t="shared" ca="1" si="35"/>
        <v>0</v>
      </c>
      <c r="N121" s="179">
        <f t="shared" ca="1" si="36"/>
        <v>0</v>
      </c>
      <c r="O121" s="180">
        <f t="shared" ca="1" si="27"/>
        <v>0</v>
      </c>
      <c r="P121" s="181">
        <f t="shared" ca="1" si="37"/>
        <v>0</v>
      </c>
      <c r="Q121" s="182">
        <f t="shared" ca="1" si="28"/>
        <v>0</v>
      </c>
      <c r="R121" s="182">
        <f ca="1">IF(LEN(B121)&gt;0,'1'!R121-'1'!Q121,"")</f>
        <v>0</v>
      </c>
      <c r="S121" s="183"/>
      <c r="T121" s="33"/>
      <c r="U121" s="33"/>
      <c r="V121" s="33"/>
      <c r="W121" s="33"/>
      <c r="X121" s="33"/>
      <c r="AB121" s="243">
        <f>ROW()</f>
        <v>121</v>
      </c>
      <c r="AC121" s="118">
        <f t="shared" ca="1" si="22"/>
        <v>0</v>
      </c>
      <c r="AD121" s="118">
        <f t="shared" ca="1" si="23"/>
        <v>0</v>
      </c>
      <c r="AE121" s="119" t="str">
        <f t="shared" ca="1" si="29"/>
        <v>-</v>
      </c>
      <c r="AF121" s="118" t="str">
        <f t="shared" ca="1" si="30"/>
        <v>-</v>
      </c>
      <c r="AG121" s="119" t="str">
        <f t="shared" ca="1" si="31"/>
        <v>-</v>
      </c>
      <c r="AH121" s="118" t="str">
        <f t="shared" ca="1" si="32"/>
        <v>-</v>
      </c>
      <c r="AI121" s="118">
        <f t="shared" ca="1" si="33"/>
        <v>0</v>
      </c>
      <c r="AJ121" s="120">
        <f t="shared" ca="1" si="34"/>
        <v>0</v>
      </c>
      <c r="AK121" s="118">
        <f t="shared" ca="1" si="24"/>
        <v>0</v>
      </c>
      <c r="AL121" s="118">
        <f t="shared" ca="1" si="25"/>
        <v>0</v>
      </c>
    </row>
    <row r="122" spans="1:38" ht="27" customHeight="1" x14ac:dyDescent="0.25">
      <c r="A122" s="53">
        <f>'OSNOVNA PLAČA'!A116</f>
        <v>107</v>
      </c>
      <c r="B122" s="333" t="str">
        <f t="shared" ca="1" si="21"/>
        <v>A107</v>
      </c>
      <c r="C122" s="333"/>
      <c r="D122" s="54" t="str">
        <f>IF(LEN('OSNOVNA PLAČA'!C116)&gt;0,'OSNOVNA PLAČA'!C116,"")</f>
        <v/>
      </c>
      <c r="E122" s="55" t="str">
        <f>IF(LEN('OSNOVNA PLAČA'!D116)&gt;0,'OSNOVNA PLAČA'!D116,"")</f>
        <v/>
      </c>
      <c r="F122" s="164">
        <f ca="1">IF(LEN(B122)&gt;0,'OBRAČUNANA OSNOVNA PLAČA'!F116,"")</f>
        <v>0</v>
      </c>
      <c r="G122" s="57"/>
      <c r="H122" s="57"/>
      <c r="I122" s="57"/>
      <c r="J122" s="57"/>
      <c r="K122" s="57"/>
      <c r="L122" s="178">
        <f t="shared" si="26"/>
        <v>0</v>
      </c>
      <c r="M122" s="179">
        <f t="shared" ca="1" si="35"/>
        <v>0</v>
      </c>
      <c r="N122" s="179">
        <f t="shared" ca="1" si="36"/>
        <v>0</v>
      </c>
      <c r="O122" s="180">
        <f t="shared" ca="1" si="27"/>
        <v>0</v>
      </c>
      <c r="P122" s="181">
        <f t="shared" ca="1" si="37"/>
        <v>0</v>
      </c>
      <c r="Q122" s="182">
        <f t="shared" ca="1" si="28"/>
        <v>0</v>
      </c>
      <c r="R122" s="182">
        <f ca="1">IF(LEN(B122)&gt;0,'1'!R122-'1'!Q122,"")</f>
        <v>0</v>
      </c>
      <c r="S122" s="183"/>
      <c r="T122" s="33"/>
      <c r="U122" s="33"/>
      <c r="V122" s="33"/>
      <c r="W122" s="33"/>
      <c r="X122" s="33"/>
      <c r="AB122" s="243">
        <f>ROW()</f>
        <v>122</v>
      </c>
      <c r="AC122" s="118">
        <f t="shared" ca="1" si="22"/>
        <v>0</v>
      </c>
      <c r="AD122" s="118">
        <f t="shared" ca="1" si="23"/>
        <v>0</v>
      </c>
      <c r="AE122" s="119" t="str">
        <f t="shared" ca="1" si="29"/>
        <v>-</v>
      </c>
      <c r="AF122" s="118" t="str">
        <f t="shared" ca="1" si="30"/>
        <v>-</v>
      </c>
      <c r="AG122" s="119" t="str">
        <f t="shared" ca="1" si="31"/>
        <v>-</v>
      </c>
      <c r="AH122" s="118" t="str">
        <f t="shared" ca="1" si="32"/>
        <v>-</v>
      </c>
      <c r="AI122" s="118">
        <f t="shared" ca="1" si="33"/>
        <v>0</v>
      </c>
      <c r="AJ122" s="120">
        <f t="shared" ca="1" si="34"/>
        <v>0</v>
      </c>
      <c r="AK122" s="118">
        <f t="shared" ca="1" si="24"/>
        <v>0</v>
      </c>
      <c r="AL122" s="118">
        <f t="shared" ca="1" si="25"/>
        <v>0</v>
      </c>
    </row>
    <row r="123" spans="1:38" ht="27" customHeight="1" x14ac:dyDescent="0.25">
      <c r="A123" s="53">
        <f>'OSNOVNA PLAČA'!A117</f>
        <v>108</v>
      </c>
      <c r="B123" s="333" t="str">
        <f t="shared" ca="1" si="21"/>
        <v>A108</v>
      </c>
      <c r="C123" s="333"/>
      <c r="D123" s="54" t="str">
        <f>IF(LEN('OSNOVNA PLAČA'!C117)&gt;0,'OSNOVNA PLAČA'!C117,"")</f>
        <v/>
      </c>
      <c r="E123" s="55" t="str">
        <f>IF(LEN('OSNOVNA PLAČA'!D117)&gt;0,'OSNOVNA PLAČA'!D117,"")</f>
        <v/>
      </c>
      <c r="F123" s="164">
        <f ca="1">IF(LEN(B123)&gt;0,'OBRAČUNANA OSNOVNA PLAČA'!F117,"")</f>
        <v>0</v>
      </c>
      <c r="G123" s="57"/>
      <c r="H123" s="57"/>
      <c r="I123" s="57"/>
      <c r="J123" s="57"/>
      <c r="K123" s="57"/>
      <c r="L123" s="178">
        <f t="shared" si="26"/>
        <v>0</v>
      </c>
      <c r="M123" s="179">
        <f t="shared" ca="1" si="35"/>
        <v>0</v>
      </c>
      <c r="N123" s="179">
        <f t="shared" ca="1" si="36"/>
        <v>0</v>
      </c>
      <c r="O123" s="180">
        <f t="shared" ca="1" si="27"/>
        <v>0</v>
      </c>
      <c r="P123" s="181">
        <f t="shared" ca="1" si="37"/>
        <v>0</v>
      </c>
      <c r="Q123" s="182">
        <f t="shared" ca="1" si="28"/>
        <v>0</v>
      </c>
      <c r="R123" s="182">
        <f ca="1">IF(LEN(B123)&gt;0,'1'!R123-'1'!Q123,"")</f>
        <v>0</v>
      </c>
      <c r="S123" s="183"/>
      <c r="T123" s="33"/>
      <c r="U123" s="33"/>
      <c r="V123" s="33"/>
      <c r="W123" s="33"/>
      <c r="X123" s="33"/>
      <c r="AB123" s="243">
        <f>ROW()</f>
        <v>123</v>
      </c>
      <c r="AC123" s="118">
        <f t="shared" ca="1" si="22"/>
        <v>0</v>
      </c>
      <c r="AD123" s="118">
        <f t="shared" ca="1" si="23"/>
        <v>0</v>
      </c>
      <c r="AE123" s="119" t="str">
        <f t="shared" ca="1" si="29"/>
        <v>-</v>
      </c>
      <c r="AF123" s="118" t="str">
        <f t="shared" ca="1" si="30"/>
        <v>-</v>
      </c>
      <c r="AG123" s="119" t="str">
        <f t="shared" ca="1" si="31"/>
        <v>-</v>
      </c>
      <c r="AH123" s="118" t="str">
        <f t="shared" ca="1" si="32"/>
        <v>-</v>
      </c>
      <c r="AI123" s="118">
        <f t="shared" ca="1" si="33"/>
        <v>0</v>
      </c>
      <c r="AJ123" s="120">
        <f t="shared" ca="1" si="34"/>
        <v>0</v>
      </c>
      <c r="AK123" s="118">
        <f t="shared" ca="1" si="24"/>
        <v>0</v>
      </c>
      <c r="AL123" s="118">
        <f t="shared" ca="1" si="25"/>
        <v>0</v>
      </c>
    </row>
    <row r="124" spans="1:38" ht="27" customHeight="1" x14ac:dyDescent="0.25">
      <c r="A124" s="53">
        <f>'OSNOVNA PLAČA'!A118</f>
        <v>109</v>
      </c>
      <c r="B124" s="333" t="str">
        <f t="shared" ca="1" si="21"/>
        <v>A109</v>
      </c>
      <c r="C124" s="333"/>
      <c r="D124" s="54" t="str">
        <f>IF(LEN('OSNOVNA PLAČA'!C118)&gt;0,'OSNOVNA PLAČA'!C118,"")</f>
        <v/>
      </c>
      <c r="E124" s="55" t="str">
        <f>IF(LEN('OSNOVNA PLAČA'!D118)&gt;0,'OSNOVNA PLAČA'!D118,"")</f>
        <v/>
      </c>
      <c r="F124" s="164">
        <f ca="1">IF(LEN(B124)&gt;0,'OBRAČUNANA OSNOVNA PLAČA'!F118,"")</f>
        <v>0</v>
      </c>
      <c r="G124" s="57"/>
      <c r="H124" s="57"/>
      <c r="I124" s="57"/>
      <c r="J124" s="57"/>
      <c r="K124" s="57"/>
      <c r="L124" s="178">
        <f t="shared" si="26"/>
        <v>0</v>
      </c>
      <c r="M124" s="179">
        <f t="shared" ca="1" si="35"/>
        <v>0</v>
      </c>
      <c r="N124" s="179">
        <f t="shared" ca="1" si="36"/>
        <v>0</v>
      </c>
      <c r="O124" s="180">
        <f t="shared" ca="1" si="27"/>
        <v>0</v>
      </c>
      <c r="P124" s="181">
        <f t="shared" ca="1" si="37"/>
        <v>0</v>
      </c>
      <c r="Q124" s="182">
        <f t="shared" ca="1" si="28"/>
        <v>0</v>
      </c>
      <c r="R124" s="182">
        <f ca="1">IF(LEN(B124)&gt;0,'1'!R124-'1'!Q124,"")</f>
        <v>0</v>
      </c>
      <c r="S124" s="183"/>
      <c r="T124" s="33"/>
      <c r="U124" s="33"/>
      <c r="V124" s="33"/>
      <c r="W124" s="33"/>
      <c r="X124" s="33"/>
      <c r="AB124" s="243">
        <f>ROW()</f>
        <v>124</v>
      </c>
      <c r="AC124" s="118">
        <f t="shared" ca="1" si="22"/>
        <v>0</v>
      </c>
      <c r="AD124" s="118">
        <f t="shared" ca="1" si="23"/>
        <v>0</v>
      </c>
      <c r="AE124" s="119" t="str">
        <f t="shared" ca="1" si="29"/>
        <v>-</v>
      </c>
      <c r="AF124" s="118" t="str">
        <f t="shared" ca="1" si="30"/>
        <v>-</v>
      </c>
      <c r="AG124" s="119" t="str">
        <f t="shared" ca="1" si="31"/>
        <v>-</v>
      </c>
      <c r="AH124" s="118" t="str">
        <f t="shared" ca="1" si="32"/>
        <v>-</v>
      </c>
      <c r="AI124" s="118">
        <f t="shared" ca="1" si="33"/>
        <v>0</v>
      </c>
      <c r="AJ124" s="120">
        <f t="shared" ca="1" si="34"/>
        <v>0</v>
      </c>
      <c r="AK124" s="118">
        <f t="shared" ca="1" si="24"/>
        <v>0</v>
      </c>
      <c r="AL124" s="118">
        <f t="shared" ca="1" si="25"/>
        <v>0</v>
      </c>
    </row>
    <row r="125" spans="1:38" ht="27" customHeight="1" x14ac:dyDescent="0.25">
      <c r="A125" s="53">
        <f>'OSNOVNA PLAČA'!A119</f>
        <v>110</v>
      </c>
      <c r="B125" s="333" t="str">
        <f t="shared" ca="1" si="21"/>
        <v>A110</v>
      </c>
      <c r="C125" s="333"/>
      <c r="D125" s="54" t="str">
        <f>IF(LEN('OSNOVNA PLAČA'!C119)&gt;0,'OSNOVNA PLAČA'!C119,"")</f>
        <v/>
      </c>
      <c r="E125" s="55" t="str">
        <f>IF(LEN('OSNOVNA PLAČA'!D119)&gt;0,'OSNOVNA PLAČA'!D119,"")</f>
        <v/>
      </c>
      <c r="F125" s="164">
        <f ca="1">IF(LEN(B125)&gt;0,'OBRAČUNANA OSNOVNA PLAČA'!F119,"")</f>
        <v>0</v>
      </c>
      <c r="G125" s="57"/>
      <c r="H125" s="57"/>
      <c r="I125" s="57"/>
      <c r="J125" s="57"/>
      <c r="K125" s="57"/>
      <c r="L125" s="178">
        <f t="shared" si="26"/>
        <v>0</v>
      </c>
      <c r="M125" s="179">
        <f t="shared" ca="1" si="35"/>
        <v>0</v>
      </c>
      <c r="N125" s="179">
        <f t="shared" ca="1" si="36"/>
        <v>0</v>
      </c>
      <c r="O125" s="180">
        <f t="shared" ca="1" si="27"/>
        <v>0</v>
      </c>
      <c r="P125" s="181">
        <f t="shared" ca="1" si="37"/>
        <v>0</v>
      </c>
      <c r="Q125" s="182">
        <f t="shared" ca="1" si="28"/>
        <v>0</v>
      </c>
      <c r="R125" s="182">
        <f ca="1">IF(LEN(B125)&gt;0,'1'!R125-'1'!Q125,"")</f>
        <v>0</v>
      </c>
      <c r="S125" s="183"/>
      <c r="T125" s="33"/>
      <c r="U125" s="33"/>
      <c r="V125" s="33"/>
      <c r="W125" s="33"/>
      <c r="X125" s="33"/>
      <c r="AB125" s="243">
        <f>ROW()</f>
        <v>125</v>
      </c>
      <c r="AC125" s="118">
        <f t="shared" ca="1" si="22"/>
        <v>0</v>
      </c>
      <c r="AD125" s="118">
        <f t="shared" ca="1" si="23"/>
        <v>0</v>
      </c>
      <c r="AE125" s="119" t="str">
        <f t="shared" ca="1" si="29"/>
        <v>-</v>
      </c>
      <c r="AF125" s="118" t="str">
        <f t="shared" ca="1" si="30"/>
        <v>-</v>
      </c>
      <c r="AG125" s="119" t="str">
        <f t="shared" ca="1" si="31"/>
        <v>-</v>
      </c>
      <c r="AH125" s="118" t="str">
        <f t="shared" ca="1" si="32"/>
        <v>-</v>
      </c>
      <c r="AI125" s="118">
        <f t="shared" ca="1" si="33"/>
        <v>0</v>
      </c>
      <c r="AJ125" s="120">
        <f t="shared" ca="1" si="34"/>
        <v>0</v>
      </c>
      <c r="AK125" s="118">
        <f t="shared" ca="1" si="24"/>
        <v>0</v>
      </c>
      <c r="AL125" s="118">
        <f t="shared" ca="1" si="25"/>
        <v>0</v>
      </c>
    </row>
    <row r="126" spans="1:38" ht="27" customHeight="1" x14ac:dyDescent="0.25">
      <c r="A126" s="53">
        <f>'OSNOVNA PLAČA'!A120</f>
        <v>111</v>
      </c>
      <c r="B126" s="333" t="str">
        <f t="shared" ca="1" si="21"/>
        <v>A111</v>
      </c>
      <c r="C126" s="333"/>
      <c r="D126" s="54" t="str">
        <f>IF(LEN('OSNOVNA PLAČA'!C120)&gt;0,'OSNOVNA PLAČA'!C120,"")</f>
        <v/>
      </c>
      <c r="E126" s="55" t="str">
        <f>IF(LEN('OSNOVNA PLAČA'!D120)&gt;0,'OSNOVNA PLAČA'!D120,"")</f>
        <v/>
      </c>
      <c r="F126" s="164">
        <f ca="1">IF(LEN(B126)&gt;0,'OBRAČUNANA OSNOVNA PLAČA'!F120,"")</f>
        <v>0</v>
      </c>
      <c r="G126" s="57"/>
      <c r="H126" s="57"/>
      <c r="I126" s="57"/>
      <c r="J126" s="57"/>
      <c r="K126" s="57"/>
      <c r="L126" s="178">
        <f t="shared" si="26"/>
        <v>0</v>
      </c>
      <c r="M126" s="179">
        <f t="shared" ca="1" si="35"/>
        <v>0</v>
      </c>
      <c r="N126" s="179">
        <f t="shared" ca="1" si="36"/>
        <v>0</v>
      </c>
      <c r="O126" s="180">
        <f t="shared" ca="1" si="27"/>
        <v>0</v>
      </c>
      <c r="P126" s="181">
        <f t="shared" ca="1" si="37"/>
        <v>0</v>
      </c>
      <c r="Q126" s="182">
        <f t="shared" ca="1" si="28"/>
        <v>0</v>
      </c>
      <c r="R126" s="182">
        <f ca="1">IF(LEN(B126)&gt;0,'1'!R126-'1'!Q126,"")</f>
        <v>0</v>
      </c>
      <c r="S126" s="183"/>
      <c r="T126" s="33"/>
      <c r="U126" s="33"/>
      <c r="V126" s="33"/>
      <c r="W126" s="33"/>
      <c r="X126" s="33"/>
      <c r="AB126" s="243">
        <f>ROW()</f>
        <v>126</v>
      </c>
      <c r="AC126" s="118">
        <f t="shared" ca="1" si="22"/>
        <v>0</v>
      </c>
      <c r="AD126" s="118">
        <f t="shared" ca="1" si="23"/>
        <v>0</v>
      </c>
      <c r="AE126" s="119" t="str">
        <f t="shared" ca="1" si="29"/>
        <v>-</v>
      </c>
      <c r="AF126" s="118" t="str">
        <f t="shared" ca="1" si="30"/>
        <v>-</v>
      </c>
      <c r="AG126" s="119" t="str">
        <f t="shared" ca="1" si="31"/>
        <v>-</v>
      </c>
      <c r="AH126" s="118" t="str">
        <f t="shared" ca="1" si="32"/>
        <v>-</v>
      </c>
      <c r="AI126" s="118">
        <f t="shared" ca="1" si="33"/>
        <v>0</v>
      </c>
      <c r="AJ126" s="120">
        <f t="shared" ca="1" si="34"/>
        <v>0</v>
      </c>
      <c r="AK126" s="118">
        <f t="shared" ca="1" si="24"/>
        <v>0</v>
      </c>
      <c r="AL126" s="118">
        <f t="shared" ca="1" si="25"/>
        <v>0</v>
      </c>
    </row>
    <row r="127" spans="1:38" ht="27" customHeight="1" x14ac:dyDescent="0.25">
      <c r="A127" s="53">
        <f>'OSNOVNA PLAČA'!A121</f>
        <v>112</v>
      </c>
      <c r="B127" s="333" t="str">
        <f t="shared" ca="1" si="21"/>
        <v>A112</v>
      </c>
      <c r="C127" s="333"/>
      <c r="D127" s="54" t="str">
        <f>IF(LEN('OSNOVNA PLAČA'!C121)&gt;0,'OSNOVNA PLAČA'!C121,"")</f>
        <v/>
      </c>
      <c r="E127" s="55" t="str">
        <f>IF(LEN('OSNOVNA PLAČA'!D121)&gt;0,'OSNOVNA PLAČA'!D121,"")</f>
        <v/>
      </c>
      <c r="F127" s="164">
        <f ca="1">IF(LEN(B127)&gt;0,'OBRAČUNANA OSNOVNA PLAČA'!F121,"")</f>
        <v>0</v>
      </c>
      <c r="G127" s="57"/>
      <c r="H127" s="57"/>
      <c r="I127" s="57"/>
      <c r="J127" s="57"/>
      <c r="K127" s="57"/>
      <c r="L127" s="178">
        <f t="shared" si="26"/>
        <v>0</v>
      </c>
      <c r="M127" s="179">
        <f t="shared" ca="1" si="35"/>
        <v>0</v>
      </c>
      <c r="N127" s="179">
        <f t="shared" ca="1" si="36"/>
        <v>0</v>
      </c>
      <c r="O127" s="180">
        <f t="shared" ca="1" si="27"/>
        <v>0</v>
      </c>
      <c r="P127" s="181">
        <f t="shared" ca="1" si="37"/>
        <v>0</v>
      </c>
      <c r="Q127" s="182">
        <f t="shared" ca="1" si="28"/>
        <v>0</v>
      </c>
      <c r="R127" s="182">
        <f ca="1">IF(LEN(B127)&gt;0,'1'!R127-'1'!Q127,"")</f>
        <v>0</v>
      </c>
      <c r="S127" s="183"/>
      <c r="T127" s="33"/>
      <c r="U127" s="33"/>
      <c r="V127" s="33"/>
      <c r="W127" s="33"/>
      <c r="X127" s="33"/>
      <c r="AB127" s="243">
        <f>ROW()</f>
        <v>127</v>
      </c>
      <c r="AC127" s="118">
        <f t="shared" ca="1" si="22"/>
        <v>0</v>
      </c>
      <c r="AD127" s="118">
        <f t="shared" ca="1" si="23"/>
        <v>0</v>
      </c>
      <c r="AE127" s="119" t="str">
        <f t="shared" ca="1" si="29"/>
        <v>-</v>
      </c>
      <c r="AF127" s="118" t="str">
        <f t="shared" ca="1" si="30"/>
        <v>-</v>
      </c>
      <c r="AG127" s="119" t="str">
        <f t="shared" ca="1" si="31"/>
        <v>-</v>
      </c>
      <c r="AH127" s="118" t="str">
        <f t="shared" ca="1" si="32"/>
        <v>-</v>
      </c>
      <c r="AI127" s="118">
        <f t="shared" ca="1" si="33"/>
        <v>0</v>
      </c>
      <c r="AJ127" s="120">
        <f t="shared" ca="1" si="34"/>
        <v>0</v>
      </c>
      <c r="AK127" s="118">
        <f t="shared" ca="1" si="24"/>
        <v>0</v>
      </c>
      <c r="AL127" s="118">
        <f t="shared" ca="1" si="25"/>
        <v>0</v>
      </c>
    </row>
    <row r="128" spans="1:38" ht="27" customHeight="1" x14ac:dyDescent="0.25">
      <c r="A128" s="53">
        <f>'OSNOVNA PLAČA'!A122</f>
        <v>113</v>
      </c>
      <c r="B128" s="333" t="str">
        <f t="shared" ca="1" si="21"/>
        <v>A113</v>
      </c>
      <c r="C128" s="333"/>
      <c r="D128" s="54" t="str">
        <f>IF(LEN('OSNOVNA PLAČA'!C122)&gt;0,'OSNOVNA PLAČA'!C122,"")</f>
        <v/>
      </c>
      <c r="E128" s="55" t="str">
        <f>IF(LEN('OSNOVNA PLAČA'!D122)&gt;0,'OSNOVNA PLAČA'!D122,"")</f>
        <v/>
      </c>
      <c r="F128" s="164">
        <f ca="1">IF(LEN(B128)&gt;0,'OBRAČUNANA OSNOVNA PLAČA'!F122,"")</f>
        <v>0</v>
      </c>
      <c r="G128" s="57"/>
      <c r="H128" s="57"/>
      <c r="I128" s="57"/>
      <c r="J128" s="57"/>
      <c r="K128" s="57"/>
      <c r="L128" s="178">
        <f t="shared" si="26"/>
        <v>0</v>
      </c>
      <c r="M128" s="179">
        <f t="shared" ca="1" si="35"/>
        <v>0</v>
      </c>
      <c r="N128" s="179">
        <f t="shared" ca="1" si="36"/>
        <v>0</v>
      </c>
      <c r="O128" s="180">
        <f t="shared" ca="1" si="27"/>
        <v>0</v>
      </c>
      <c r="P128" s="181">
        <f t="shared" ca="1" si="37"/>
        <v>0</v>
      </c>
      <c r="Q128" s="182">
        <f t="shared" ca="1" si="28"/>
        <v>0</v>
      </c>
      <c r="R128" s="182">
        <f ca="1">IF(LEN(B128)&gt;0,'1'!R128-'1'!Q128,"")</f>
        <v>0</v>
      </c>
      <c r="S128" s="183"/>
      <c r="T128" s="33"/>
      <c r="U128" s="33"/>
      <c r="V128" s="33"/>
      <c r="W128" s="33"/>
      <c r="X128" s="33"/>
      <c r="AB128" s="243">
        <f>ROW()</f>
        <v>128</v>
      </c>
      <c r="AC128" s="118">
        <f t="shared" ca="1" si="22"/>
        <v>0</v>
      </c>
      <c r="AD128" s="118">
        <f t="shared" ca="1" si="23"/>
        <v>0</v>
      </c>
      <c r="AE128" s="119" t="str">
        <f t="shared" ca="1" si="29"/>
        <v>-</v>
      </c>
      <c r="AF128" s="118" t="str">
        <f t="shared" ca="1" si="30"/>
        <v>-</v>
      </c>
      <c r="AG128" s="119" t="str">
        <f t="shared" ca="1" si="31"/>
        <v>-</v>
      </c>
      <c r="AH128" s="118" t="str">
        <f t="shared" ca="1" si="32"/>
        <v>-</v>
      </c>
      <c r="AI128" s="118">
        <f t="shared" ca="1" si="33"/>
        <v>0</v>
      </c>
      <c r="AJ128" s="120">
        <f t="shared" ca="1" si="34"/>
        <v>0</v>
      </c>
      <c r="AK128" s="118">
        <f t="shared" ca="1" si="24"/>
        <v>0</v>
      </c>
      <c r="AL128" s="118">
        <f t="shared" ca="1" si="25"/>
        <v>0</v>
      </c>
    </row>
    <row r="129" spans="1:38" ht="27" customHeight="1" x14ac:dyDescent="0.25">
      <c r="A129" s="53">
        <f>'OSNOVNA PLAČA'!A123</f>
        <v>114</v>
      </c>
      <c r="B129" s="333" t="str">
        <f t="shared" ca="1" si="21"/>
        <v>A114</v>
      </c>
      <c r="C129" s="333"/>
      <c r="D129" s="54" t="str">
        <f>IF(LEN('OSNOVNA PLAČA'!C123)&gt;0,'OSNOVNA PLAČA'!C123,"")</f>
        <v/>
      </c>
      <c r="E129" s="55" t="str">
        <f>IF(LEN('OSNOVNA PLAČA'!D123)&gt;0,'OSNOVNA PLAČA'!D123,"")</f>
        <v/>
      </c>
      <c r="F129" s="164">
        <f ca="1">IF(LEN(B129)&gt;0,'OBRAČUNANA OSNOVNA PLAČA'!F123,"")</f>
        <v>0</v>
      </c>
      <c r="G129" s="57"/>
      <c r="H129" s="57"/>
      <c r="I129" s="57"/>
      <c r="J129" s="57"/>
      <c r="K129" s="57"/>
      <c r="L129" s="178">
        <f t="shared" si="26"/>
        <v>0</v>
      </c>
      <c r="M129" s="179">
        <f t="shared" ca="1" si="35"/>
        <v>0</v>
      </c>
      <c r="N129" s="179">
        <f t="shared" ca="1" si="36"/>
        <v>0</v>
      </c>
      <c r="O129" s="180">
        <f t="shared" ca="1" si="27"/>
        <v>0</v>
      </c>
      <c r="P129" s="181">
        <f t="shared" ca="1" si="37"/>
        <v>0</v>
      </c>
      <c r="Q129" s="182">
        <f t="shared" ca="1" si="28"/>
        <v>0</v>
      </c>
      <c r="R129" s="182">
        <f ca="1">IF(LEN(B129)&gt;0,'1'!R129-'1'!Q129,"")</f>
        <v>0</v>
      </c>
      <c r="S129" s="183"/>
      <c r="T129" s="33"/>
      <c r="U129" s="33"/>
      <c r="V129" s="33"/>
      <c r="W129" s="33"/>
      <c r="X129" s="33"/>
      <c r="AB129" s="243">
        <f>ROW()</f>
        <v>129</v>
      </c>
      <c r="AC129" s="118">
        <f t="shared" ca="1" si="22"/>
        <v>0</v>
      </c>
      <c r="AD129" s="118">
        <f t="shared" ca="1" si="23"/>
        <v>0</v>
      </c>
      <c r="AE129" s="119" t="str">
        <f t="shared" ca="1" si="29"/>
        <v>-</v>
      </c>
      <c r="AF129" s="118" t="str">
        <f t="shared" ca="1" si="30"/>
        <v>-</v>
      </c>
      <c r="AG129" s="119" t="str">
        <f t="shared" ca="1" si="31"/>
        <v>-</v>
      </c>
      <c r="AH129" s="118" t="str">
        <f t="shared" ca="1" si="32"/>
        <v>-</v>
      </c>
      <c r="AI129" s="118">
        <f t="shared" ca="1" si="33"/>
        <v>0</v>
      </c>
      <c r="AJ129" s="120">
        <f t="shared" ca="1" si="34"/>
        <v>0</v>
      </c>
      <c r="AK129" s="118">
        <f t="shared" ca="1" si="24"/>
        <v>0</v>
      </c>
      <c r="AL129" s="118">
        <f t="shared" ca="1" si="25"/>
        <v>0</v>
      </c>
    </row>
    <row r="130" spans="1:38" ht="27" customHeight="1" x14ac:dyDescent="0.25">
      <c r="A130" s="53">
        <f>'OSNOVNA PLAČA'!A124</f>
        <v>115</v>
      </c>
      <c r="B130" s="333" t="str">
        <f t="shared" ca="1" si="21"/>
        <v>A115</v>
      </c>
      <c r="C130" s="333"/>
      <c r="D130" s="54" t="str">
        <f>IF(LEN('OSNOVNA PLAČA'!C124)&gt;0,'OSNOVNA PLAČA'!C124,"")</f>
        <v/>
      </c>
      <c r="E130" s="55" t="str">
        <f>IF(LEN('OSNOVNA PLAČA'!D124)&gt;0,'OSNOVNA PLAČA'!D124,"")</f>
        <v/>
      </c>
      <c r="F130" s="164">
        <f ca="1">IF(LEN(B130)&gt;0,'OBRAČUNANA OSNOVNA PLAČA'!F124,"")</f>
        <v>0</v>
      </c>
      <c r="G130" s="57"/>
      <c r="H130" s="57"/>
      <c r="I130" s="57"/>
      <c r="J130" s="57"/>
      <c r="K130" s="57"/>
      <c r="L130" s="178">
        <f t="shared" si="26"/>
        <v>0</v>
      </c>
      <c r="M130" s="179">
        <f t="shared" ca="1" si="35"/>
        <v>0</v>
      </c>
      <c r="N130" s="179">
        <f t="shared" ca="1" si="36"/>
        <v>0</v>
      </c>
      <c r="O130" s="180">
        <f t="shared" ca="1" si="27"/>
        <v>0</v>
      </c>
      <c r="P130" s="181">
        <f t="shared" ca="1" si="37"/>
        <v>0</v>
      </c>
      <c r="Q130" s="182">
        <f t="shared" ca="1" si="28"/>
        <v>0</v>
      </c>
      <c r="R130" s="182">
        <f ca="1">IF(LEN(B130)&gt;0,'1'!R130-'1'!Q130,"")</f>
        <v>0</v>
      </c>
      <c r="S130" s="183"/>
      <c r="T130" s="33"/>
      <c r="U130" s="33"/>
      <c r="V130" s="33"/>
      <c r="W130" s="33"/>
      <c r="X130" s="33"/>
      <c r="AB130" s="243">
        <f>ROW()</f>
        <v>130</v>
      </c>
      <c r="AC130" s="118">
        <f t="shared" ca="1" si="22"/>
        <v>0</v>
      </c>
      <c r="AD130" s="118">
        <f t="shared" ca="1" si="23"/>
        <v>0</v>
      </c>
      <c r="AE130" s="119" t="str">
        <f t="shared" ca="1" si="29"/>
        <v>-</v>
      </c>
      <c r="AF130" s="118" t="str">
        <f t="shared" ca="1" si="30"/>
        <v>-</v>
      </c>
      <c r="AG130" s="119" t="str">
        <f t="shared" ca="1" si="31"/>
        <v>-</v>
      </c>
      <c r="AH130" s="118" t="str">
        <f t="shared" ca="1" si="32"/>
        <v>-</v>
      </c>
      <c r="AI130" s="118">
        <f t="shared" ca="1" si="33"/>
        <v>0</v>
      </c>
      <c r="AJ130" s="120">
        <f t="shared" ca="1" si="34"/>
        <v>0</v>
      </c>
      <c r="AK130" s="118">
        <f t="shared" ca="1" si="24"/>
        <v>0</v>
      </c>
      <c r="AL130" s="118">
        <f t="shared" ca="1" si="25"/>
        <v>0</v>
      </c>
    </row>
    <row r="131" spans="1:38" ht="27" customHeight="1" x14ac:dyDescent="0.25">
      <c r="A131" s="53">
        <f>'OSNOVNA PLAČA'!A125</f>
        <v>116</v>
      </c>
      <c r="B131" s="333" t="str">
        <f t="shared" ca="1" si="21"/>
        <v>A116</v>
      </c>
      <c r="C131" s="333"/>
      <c r="D131" s="54" t="str">
        <f>IF(LEN('OSNOVNA PLAČA'!C125)&gt;0,'OSNOVNA PLAČA'!C125,"")</f>
        <v/>
      </c>
      <c r="E131" s="55" t="str">
        <f>IF(LEN('OSNOVNA PLAČA'!D125)&gt;0,'OSNOVNA PLAČA'!D125,"")</f>
        <v/>
      </c>
      <c r="F131" s="164">
        <f ca="1">IF(LEN(B131)&gt;0,'OBRAČUNANA OSNOVNA PLAČA'!F125,"")</f>
        <v>0</v>
      </c>
      <c r="G131" s="57"/>
      <c r="H131" s="57"/>
      <c r="I131" s="57"/>
      <c r="J131" s="57"/>
      <c r="K131" s="57"/>
      <c r="L131" s="178">
        <f t="shared" si="26"/>
        <v>0</v>
      </c>
      <c r="M131" s="179">
        <f t="shared" ca="1" si="35"/>
        <v>0</v>
      </c>
      <c r="N131" s="179">
        <f t="shared" ca="1" si="36"/>
        <v>0</v>
      </c>
      <c r="O131" s="180">
        <f t="shared" ca="1" si="27"/>
        <v>0</v>
      </c>
      <c r="P131" s="181">
        <f t="shared" ca="1" si="37"/>
        <v>0</v>
      </c>
      <c r="Q131" s="182">
        <f t="shared" ca="1" si="28"/>
        <v>0</v>
      </c>
      <c r="R131" s="182">
        <f ca="1">IF(LEN(B131)&gt;0,'1'!R131-'1'!Q131,"")</f>
        <v>0</v>
      </c>
      <c r="S131" s="183"/>
      <c r="T131" s="33"/>
      <c r="U131" s="33"/>
      <c r="V131" s="33"/>
      <c r="W131" s="33"/>
      <c r="X131" s="33"/>
      <c r="AB131" s="243">
        <f>ROW()</f>
        <v>131</v>
      </c>
      <c r="AC131" s="118">
        <f t="shared" ca="1" si="22"/>
        <v>0</v>
      </c>
      <c r="AD131" s="118">
        <f t="shared" ca="1" si="23"/>
        <v>0</v>
      </c>
      <c r="AE131" s="119" t="str">
        <f t="shared" ca="1" si="29"/>
        <v>-</v>
      </c>
      <c r="AF131" s="118" t="str">
        <f t="shared" ca="1" si="30"/>
        <v>-</v>
      </c>
      <c r="AG131" s="119" t="str">
        <f t="shared" ca="1" si="31"/>
        <v>-</v>
      </c>
      <c r="AH131" s="118" t="str">
        <f t="shared" ca="1" si="32"/>
        <v>-</v>
      </c>
      <c r="AI131" s="118">
        <f t="shared" ca="1" si="33"/>
        <v>0</v>
      </c>
      <c r="AJ131" s="120">
        <f t="shared" ca="1" si="34"/>
        <v>0</v>
      </c>
      <c r="AK131" s="118">
        <f t="shared" ca="1" si="24"/>
        <v>0</v>
      </c>
      <c r="AL131" s="118">
        <f t="shared" ca="1" si="25"/>
        <v>0</v>
      </c>
    </row>
    <row r="132" spans="1:38" ht="27" customHeight="1" x14ac:dyDescent="0.25">
      <c r="A132" s="53">
        <f>'OSNOVNA PLAČA'!A126</f>
        <v>117</v>
      </c>
      <c r="B132" s="333" t="str">
        <f t="shared" ca="1" si="21"/>
        <v>A117</v>
      </c>
      <c r="C132" s="333"/>
      <c r="D132" s="54" t="str">
        <f>IF(LEN('OSNOVNA PLAČA'!C126)&gt;0,'OSNOVNA PLAČA'!C126,"")</f>
        <v/>
      </c>
      <c r="E132" s="55" t="str">
        <f>IF(LEN('OSNOVNA PLAČA'!D126)&gt;0,'OSNOVNA PLAČA'!D126,"")</f>
        <v/>
      </c>
      <c r="F132" s="164">
        <f ca="1">IF(LEN(B132)&gt;0,'OBRAČUNANA OSNOVNA PLAČA'!F126,"")</f>
        <v>0</v>
      </c>
      <c r="G132" s="57"/>
      <c r="H132" s="57"/>
      <c r="I132" s="57"/>
      <c r="J132" s="57"/>
      <c r="K132" s="57"/>
      <c r="L132" s="178">
        <f t="shared" si="26"/>
        <v>0</v>
      </c>
      <c r="M132" s="179">
        <f t="shared" ca="1" si="35"/>
        <v>0</v>
      </c>
      <c r="N132" s="179">
        <f t="shared" ca="1" si="36"/>
        <v>0</v>
      </c>
      <c r="O132" s="180">
        <f t="shared" ca="1" si="27"/>
        <v>0</v>
      </c>
      <c r="P132" s="181">
        <f t="shared" ca="1" si="37"/>
        <v>0</v>
      </c>
      <c r="Q132" s="182">
        <f t="shared" ca="1" si="28"/>
        <v>0</v>
      </c>
      <c r="R132" s="182">
        <f ca="1">IF(LEN(B132)&gt;0,'1'!R132-'1'!Q132,"")</f>
        <v>0</v>
      </c>
      <c r="S132" s="183"/>
      <c r="T132" s="33"/>
      <c r="U132" s="33"/>
      <c r="V132" s="33"/>
      <c r="W132" s="33"/>
      <c r="X132" s="33"/>
      <c r="AB132" s="243">
        <f>ROW()</f>
        <v>132</v>
      </c>
      <c r="AC132" s="118">
        <f t="shared" ca="1" si="22"/>
        <v>0</v>
      </c>
      <c r="AD132" s="118">
        <f t="shared" ca="1" si="23"/>
        <v>0</v>
      </c>
      <c r="AE132" s="119" t="str">
        <f t="shared" ca="1" si="29"/>
        <v>-</v>
      </c>
      <c r="AF132" s="118" t="str">
        <f t="shared" ca="1" si="30"/>
        <v>-</v>
      </c>
      <c r="AG132" s="119" t="str">
        <f t="shared" ca="1" si="31"/>
        <v>-</v>
      </c>
      <c r="AH132" s="118" t="str">
        <f t="shared" ca="1" si="32"/>
        <v>-</v>
      </c>
      <c r="AI132" s="118">
        <f t="shared" ca="1" si="33"/>
        <v>0</v>
      </c>
      <c r="AJ132" s="120">
        <f t="shared" ca="1" si="34"/>
        <v>0</v>
      </c>
      <c r="AK132" s="118">
        <f t="shared" ca="1" si="24"/>
        <v>0</v>
      </c>
      <c r="AL132" s="118">
        <f t="shared" ca="1" si="25"/>
        <v>0</v>
      </c>
    </row>
    <row r="133" spans="1:38" ht="27" customHeight="1" x14ac:dyDescent="0.25">
      <c r="A133" s="53">
        <f>'OSNOVNA PLAČA'!A127</f>
        <v>118</v>
      </c>
      <c r="B133" s="333" t="str">
        <f t="shared" ca="1" si="21"/>
        <v>A118</v>
      </c>
      <c r="C133" s="333"/>
      <c r="D133" s="54" t="str">
        <f>IF(LEN('OSNOVNA PLAČA'!C127)&gt;0,'OSNOVNA PLAČA'!C127,"")</f>
        <v/>
      </c>
      <c r="E133" s="55" t="str">
        <f>IF(LEN('OSNOVNA PLAČA'!D127)&gt;0,'OSNOVNA PLAČA'!D127,"")</f>
        <v/>
      </c>
      <c r="F133" s="164">
        <f ca="1">IF(LEN(B133)&gt;0,'OBRAČUNANA OSNOVNA PLAČA'!F127,"")</f>
        <v>0</v>
      </c>
      <c r="G133" s="57"/>
      <c r="H133" s="57"/>
      <c r="I133" s="57"/>
      <c r="J133" s="57"/>
      <c r="K133" s="57"/>
      <c r="L133" s="178">
        <f t="shared" si="26"/>
        <v>0</v>
      </c>
      <c r="M133" s="179">
        <f t="shared" ca="1" si="35"/>
        <v>0</v>
      </c>
      <c r="N133" s="179">
        <f t="shared" ca="1" si="36"/>
        <v>0</v>
      </c>
      <c r="O133" s="180">
        <f t="shared" ca="1" si="27"/>
        <v>0</v>
      </c>
      <c r="P133" s="181">
        <f t="shared" ca="1" si="37"/>
        <v>0</v>
      </c>
      <c r="Q133" s="182">
        <f t="shared" ca="1" si="28"/>
        <v>0</v>
      </c>
      <c r="R133" s="182">
        <f ca="1">IF(LEN(B133)&gt;0,'1'!R133-'1'!Q133,"")</f>
        <v>0</v>
      </c>
      <c r="S133" s="183"/>
      <c r="T133" s="33"/>
      <c r="U133" s="33"/>
      <c r="V133" s="33"/>
      <c r="W133" s="33"/>
      <c r="X133" s="33"/>
      <c r="AB133" s="243">
        <f>ROW()</f>
        <v>133</v>
      </c>
      <c r="AC133" s="118">
        <f t="shared" ca="1" si="22"/>
        <v>0</v>
      </c>
      <c r="AD133" s="118">
        <f t="shared" ca="1" si="23"/>
        <v>0</v>
      </c>
      <c r="AE133" s="119" t="str">
        <f t="shared" ca="1" si="29"/>
        <v>-</v>
      </c>
      <c r="AF133" s="118" t="str">
        <f t="shared" ca="1" si="30"/>
        <v>-</v>
      </c>
      <c r="AG133" s="119" t="str">
        <f t="shared" ca="1" si="31"/>
        <v>-</v>
      </c>
      <c r="AH133" s="118" t="str">
        <f t="shared" ca="1" si="32"/>
        <v>-</v>
      </c>
      <c r="AI133" s="118">
        <f t="shared" ca="1" si="33"/>
        <v>0</v>
      </c>
      <c r="AJ133" s="120">
        <f t="shared" ca="1" si="34"/>
        <v>0</v>
      </c>
      <c r="AK133" s="118">
        <f t="shared" ca="1" si="24"/>
        <v>0</v>
      </c>
      <c r="AL133" s="118">
        <f t="shared" ca="1" si="25"/>
        <v>0</v>
      </c>
    </row>
    <row r="134" spans="1:38" ht="27" customHeight="1" x14ac:dyDescent="0.25">
      <c r="A134" s="53">
        <f>'OSNOVNA PLAČA'!A128</f>
        <v>119</v>
      </c>
      <c r="B134" s="333" t="str">
        <f t="shared" ca="1" si="21"/>
        <v>A119</v>
      </c>
      <c r="C134" s="333"/>
      <c r="D134" s="54" t="str">
        <f>IF(LEN('OSNOVNA PLAČA'!C128)&gt;0,'OSNOVNA PLAČA'!C128,"")</f>
        <v/>
      </c>
      <c r="E134" s="55" t="str">
        <f>IF(LEN('OSNOVNA PLAČA'!D128)&gt;0,'OSNOVNA PLAČA'!D128,"")</f>
        <v/>
      </c>
      <c r="F134" s="164">
        <f ca="1">IF(LEN(B134)&gt;0,'OBRAČUNANA OSNOVNA PLAČA'!F128,"")</f>
        <v>0</v>
      </c>
      <c r="G134" s="57"/>
      <c r="H134" s="57"/>
      <c r="I134" s="57"/>
      <c r="J134" s="57"/>
      <c r="K134" s="57"/>
      <c r="L134" s="178">
        <f t="shared" si="26"/>
        <v>0</v>
      </c>
      <c r="M134" s="179">
        <f t="shared" ca="1" si="35"/>
        <v>0</v>
      </c>
      <c r="N134" s="179">
        <f t="shared" ca="1" si="36"/>
        <v>0</v>
      </c>
      <c r="O134" s="180">
        <f t="shared" ca="1" si="27"/>
        <v>0</v>
      </c>
      <c r="P134" s="181">
        <f t="shared" ca="1" si="37"/>
        <v>0</v>
      </c>
      <c r="Q134" s="182">
        <f t="shared" ca="1" si="28"/>
        <v>0</v>
      </c>
      <c r="R134" s="182">
        <f ca="1">IF(LEN(B134)&gt;0,'1'!R134-'1'!Q134,"")</f>
        <v>0</v>
      </c>
      <c r="S134" s="183"/>
      <c r="T134" s="33"/>
      <c r="U134" s="33"/>
      <c r="V134" s="33"/>
      <c r="W134" s="33"/>
      <c r="X134" s="33"/>
      <c r="AB134" s="243">
        <f>ROW()</f>
        <v>134</v>
      </c>
      <c r="AC134" s="118">
        <f t="shared" ca="1" si="22"/>
        <v>0</v>
      </c>
      <c r="AD134" s="118">
        <f t="shared" ca="1" si="23"/>
        <v>0</v>
      </c>
      <c r="AE134" s="119" t="str">
        <f t="shared" ca="1" si="29"/>
        <v>-</v>
      </c>
      <c r="AF134" s="118" t="str">
        <f t="shared" ca="1" si="30"/>
        <v>-</v>
      </c>
      <c r="AG134" s="119" t="str">
        <f t="shared" ca="1" si="31"/>
        <v>-</v>
      </c>
      <c r="AH134" s="118" t="str">
        <f t="shared" ca="1" si="32"/>
        <v>-</v>
      </c>
      <c r="AI134" s="118">
        <f t="shared" ca="1" si="33"/>
        <v>0</v>
      </c>
      <c r="AJ134" s="120">
        <f t="shared" ca="1" si="34"/>
        <v>0</v>
      </c>
      <c r="AK134" s="118">
        <f t="shared" ca="1" si="24"/>
        <v>0</v>
      </c>
      <c r="AL134" s="118">
        <f t="shared" ca="1" si="25"/>
        <v>0</v>
      </c>
    </row>
    <row r="135" spans="1:38" ht="27" customHeight="1" x14ac:dyDescent="0.25">
      <c r="A135" s="53">
        <f>'OSNOVNA PLAČA'!A129</f>
        <v>120</v>
      </c>
      <c r="B135" s="333" t="str">
        <f t="shared" ca="1" si="21"/>
        <v>A120</v>
      </c>
      <c r="C135" s="333"/>
      <c r="D135" s="54" t="str">
        <f>IF(LEN('OSNOVNA PLAČA'!C129)&gt;0,'OSNOVNA PLAČA'!C129,"")</f>
        <v/>
      </c>
      <c r="E135" s="55" t="str">
        <f>IF(LEN('OSNOVNA PLAČA'!D129)&gt;0,'OSNOVNA PLAČA'!D129,"")</f>
        <v/>
      </c>
      <c r="F135" s="164">
        <f ca="1">IF(LEN(B135)&gt;0,'OBRAČUNANA OSNOVNA PLAČA'!F129,"")</f>
        <v>0</v>
      </c>
      <c r="G135" s="57"/>
      <c r="H135" s="57"/>
      <c r="I135" s="57"/>
      <c r="J135" s="57"/>
      <c r="K135" s="57"/>
      <c r="L135" s="178">
        <f t="shared" si="26"/>
        <v>0</v>
      </c>
      <c r="M135" s="179">
        <f t="shared" ca="1" si="35"/>
        <v>0</v>
      </c>
      <c r="N135" s="179">
        <f t="shared" ca="1" si="36"/>
        <v>0</v>
      </c>
      <c r="O135" s="180">
        <f t="shared" ca="1" si="27"/>
        <v>0</v>
      </c>
      <c r="P135" s="181">
        <f t="shared" ca="1" si="37"/>
        <v>0</v>
      </c>
      <c r="Q135" s="182">
        <f t="shared" ca="1" si="28"/>
        <v>0</v>
      </c>
      <c r="R135" s="182">
        <f ca="1">IF(LEN(B135)&gt;0,'1'!R135-'1'!Q135,"")</f>
        <v>0</v>
      </c>
      <c r="S135" s="183"/>
      <c r="T135" s="33"/>
      <c r="U135" s="33"/>
      <c r="V135" s="33"/>
      <c r="W135" s="33"/>
      <c r="X135" s="33"/>
      <c r="AB135" s="243">
        <f>ROW()</f>
        <v>135</v>
      </c>
      <c r="AC135" s="118">
        <f t="shared" ca="1" si="22"/>
        <v>0</v>
      </c>
      <c r="AD135" s="118">
        <f t="shared" ca="1" si="23"/>
        <v>0</v>
      </c>
      <c r="AE135" s="119" t="str">
        <f t="shared" ca="1" si="29"/>
        <v>-</v>
      </c>
      <c r="AF135" s="118" t="str">
        <f t="shared" ca="1" si="30"/>
        <v>-</v>
      </c>
      <c r="AG135" s="119" t="str">
        <f t="shared" ca="1" si="31"/>
        <v>-</v>
      </c>
      <c r="AH135" s="118" t="str">
        <f t="shared" ca="1" si="32"/>
        <v>-</v>
      </c>
      <c r="AI135" s="118">
        <f t="shared" ca="1" si="33"/>
        <v>0</v>
      </c>
      <c r="AJ135" s="120">
        <f t="shared" ca="1" si="34"/>
        <v>0</v>
      </c>
      <c r="AK135" s="118">
        <f t="shared" ca="1" si="24"/>
        <v>0</v>
      </c>
      <c r="AL135" s="118">
        <f t="shared" ca="1" si="25"/>
        <v>0</v>
      </c>
    </row>
    <row r="136" spans="1:38" ht="27" customHeight="1" x14ac:dyDescent="0.25">
      <c r="A136" s="53">
        <f>'OSNOVNA PLAČA'!A130</f>
        <v>121</v>
      </c>
      <c r="B136" s="333" t="str">
        <f t="shared" ca="1" si="21"/>
        <v>A121</v>
      </c>
      <c r="C136" s="333"/>
      <c r="D136" s="54" t="str">
        <f>IF(LEN('OSNOVNA PLAČA'!C130)&gt;0,'OSNOVNA PLAČA'!C130,"")</f>
        <v/>
      </c>
      <c r="E136" s="55" t="str">
        <f>IF(LEN('OSNOVNA PLAČA'!D130)&gt;0,'OSNOVNA PLAČA'!D130,"")</f>
        <v/>
      </c>
      <c r="F136" s="164">
        <f ca="1">IF(LEN(B136)&gt;0,'OBRAČUNANA OSNOVNA PLAČA'!F130,"")</f>
        <v>0</v>
      </c>
      <c r="G136" s="57"/>
      <c r="H136" s="57"/>
      <c r="I136" s="57"/>
      <c r="J136" s="57"/>
      <c r="K136" s="57"/>
      <c r="L136" s="178">
        <f t="shared" si="26"/>
        <v>0</v>
      </c>
      <c r="M136" s="179">
        <f t="shared" ca="1" si="35"/>
        <v>0</v>
      </c>
      <c r="N136" s="179">
        <f t="shared" ca="1" si="36"/>
        <v>0</v>
      </c>
      <c r="O136" s="180">
        <f t="shared" ca="1" si="27"/>
        <v>0</v>
      </c>
      <c r="P136" s="181">
        <f t="shared" ca="1" si="37"/>
        <v>0</v>
      </c>
      <c r="Q136" s="182">
        <f t="shared" ca="1" si="28"/>
        <v>0</v>
      </c>
      <c r="R136" s="182">
        <f ca="1">IF(LEN(B136)&gt;0,'1'!R136-'1'!Q136,"")</f>
        <v>0</v>
      </c>
      <c r="S136" s="183"/>
      <c r="T136" s="33"/>
      <c r="U136" s="33"/>
      <c r="V136" s="33"/>
      <c r="W136" s="33"/>
      <c r="X136" s="33"/>
      <c r="AB136" s="243">
        <f>ROW()</f>
        <v>136</v>
      </c>
      <c r="AC136" s="118">
        <f t="shared" ca="1" si="22"/>
        <v>0</v>
      </c>
      <c r="AD136" s="118">
        <f t="shared" ca="1" si="23"/>
        <v>0</v>
      </c>
      <c r="AE136" s="119" t="str">
        <f t="shared" ca="1" si="29"/>
        <v>-</v>
      </c>
      <c r="AF136" s="118" t="str">
        <f t="shared" ca="1" si="30"/>
        <v>-</v>
      </c>
      <c r="AG136" s="119" t="str">
        <f t="shared" ca="1" si="31"/>
        <v>-</v>
      </c>
      <c r="AH136" s="118" t="str">
        <f t="shared" ca="1" si="32"/>
        <v>-</v>
      </c>
      <c r="AI136" s="118">
        <f t="shared" ca="1" si="33"/>
        <v>0</v>
      </c>
      <c r="AJ136" s="120">
        <f t="shared" ca="1" si="34"/>
        <v>0</v>
      </c>
      <c r="AK136" s="118">
        <f t="shared" ca="1" si="24"/>
        <v>0</v>
      </c>
      <c r="AL136" s="118">
        <f t="shared" ca="1" si="25"/>
        <v>0</v>
      </c>
    </row>
    <row r="137" spans="1:38" ht="27" customHeight="1" x14ac:dyDescent="0.25">
      <c r="A137" s="53">
        <f>'OSNOVNA PLAČA'!A131</f>
        <v>122</v>
      </c>
      <c r="B137" s="333" t="str">
        <f t="shared" ca="1" si="21"/>
        <v>A122</v>
      </c>
      <c r="C137" s="333"/>
      <c r="D137" s="54" t="str">
        <f>IF(LEN('OSNOVNA PLAČA'!C131)&gt;0,'OSNOVNA PLAČA'!C131,"")</f>
        <v/>
      </c>
      <c r="E137" s="55" t="str">
        <f>IF(LEN('OSNOVNA PLAČA'!D131)&gt;0,'OSNOVNA PLAČA'!D131,"")</f>
        <v/>
      </c>
      <c r="F137" s="164">
        <f ca="1">IF(LEN(B137)&gt;0,'OBRAČUNANA OSNOVNA PLAČA'!F131,"")</f>
        <v>0</v>
      </c>
      <c r="G137" s="57"/>
      <c r="H137" s="57"/>
      <c r="I137" s="57"/>
      <c r="J137" s="57"/>
      <c r="K137" s="57"/>
      <c r="L137" s="178">
        <f t="shared" si="26"/>
        <v>0</v>
      </c>
      <c r="M137" s="179">
        <f t="shared" ca="1" si="35"/>
        <v>0</v>
      </c>
      <c r="N137" s="179">
        <f t="shared" ca="1" si="36"/>
        <v>0</v>
      </c>
      <c r="O137" s="180">
        <f t="shared" ca="1" si="27"/>
        <v>0</v>
      </c>
      <c r="P137" s="181">
        <f t="shared" ca="1" si="37"/>
        <v>0</v>
      </c>
      <c r="Q137" s="182">
        <f t="shared" ca="1" si="28"/>
        <v>0</v>
      </c>
      <c r="R137" s="182">
        <f ca="1">IF(LEN(B137)&gt;0,'1'!R137-'1'!Q137,"")</f>
        <v>0</v>
      </c>
      <c r="S137" s="183"/>
      <c r="T137" s="33"/>
      <c r="U137" s="33"/>
      <c r="V137" s="33"/>
      <c r="W137" s="33"/>
      <c r="X137" s="33"/>
      <c r="AB137" s="243">
        <f>ROW()</f>
        <v>137</v>
      </c>
      <c r="AC137" s="118">
        <f t="shared" ca="1" si="22"/>
        <v>0</v>
      </c>
      <c r="AD137" s="118">
        <f t="shared" ca="1" si="23"/>
        <v>0</v>
      </c>
      <c r="AE137" s="119" t="str">
        <f t="shared" ca="1" si="29"/>
        <v>-</v>
      </c>
      <c r="AF137" s="118" t="str">
        <f t="shared" ca="1" si="30"/>
        <v>-</v>
      </c>
      <c r="AG137" s="119" t="str">
        <f t="shared" ca="1" si="31"/>
        <v>-</v>
      </c>
      <c r="AH137" s="118" t="str">
        <f t="shared" ca="1" si="32"/>
        <v>-</v>
      </c>
      <c r="AI137" s="118">
        <f t="shared" ca="1" si="33"/>
        <v>0</v>
      </c>
      <c r="AJ137" s="120">
        <f t="shared" ca="1" si="34"/>
        <v>0</v>
      </c>
      <c r="AK137" s="118">
        <f t="shared" ca="1" si="24"/>
        <v>0</v>
      </c>
      <c r="AL137" s="118">
        <f t="shared" ca="1" si="25"/>
        <v>0</v>
      </c>
    </row>
    <row r="138" spans="1:38" ht="27" customHeight="1" x14ac:dyDescent="0.25">
      <c r="A138" s="53">
        <f>'OSNOVNA PLAČA'!A132</f>
        <v>123</v>
      </c>
      <c r="B138" s="333" t="str">
        <f t="shared" ca="1" si="21"/>
        <v>A123</v>
      </c>
      <c r="C138" s="333"/>
      <c r="D138" s="54" t="str">
        <f>IF(LEN('OSNOVNA PLAČA'!C132)&gt;0,'OSNOVNA PLAČA'!C132,"")</f>
        <v/>
      </c>
      <c r="E138" s="55" t="str">
        <f>IF(LEN('OSNOVNA PLAČA'!D132)&gt;0,'OSNOVNA PLAČA'!D132,"")</f>
        <v/>
      </c>
      <c r="F138" s="164">
        <f ca="1">IF(LEN(B138)&gt;0,'OBRAČUNANA OSNOVNA PLAČA'!F132,"")</f>
        <v>0</v>
      </c>
      <c r="G138" s="57"/>
      <c r="H138" s="57"/>
      <c r="I138" s="57"/>
      <c r="J138" s="57"/>
      <c r="K138" s="57"/>
      <c r="L138" s="178">
        <f t="shared" si="26"/>
        <v>0</v>
      </c>
      <c r="M138" s="179">
        <f t="shared" ca="1" si="35"/>
        <v>0</v>
      </c>
      <c r="N138" s="179">
        <f t="shared" ca="1" si="36"/>
        <v>0</v>
      </c>
      <c r="O138" s="180">
        <f t="shared" ca="1" si="27"/>
        <v>0</v>
      </c>
      <c r="P138" s="181">
        <f t="shared" ca="1" si="37"/>
        <v>0</v>
      </c>
      <c r="Q138" s="182">
        <f t="shared" ca="1" si="28"/>
        <v>0</v>
      </c>
      <c r="R138" s="182">
        <f ca="1">IF(LEN(B138)&gt;0,'1'!R138-'1'!Q138,"")</f>
        <v>0</v>
      </c>
      <c r="S138" s="183"/>
      <c r="T138" s="33"/>
      <c r="U138" s="33"/>
      <c r="V138" s="33"/>
      <c r="W138" s="33"/>
      <c r="X138" s="33"/>
      <c r="AB138" s="243">
        <f>ROW()</f>
        <v>138</v>
      </c>
      <c r="AC138" s="118">
        <f t="shared" ca="1" si="22"/>
        <v>0</v>
      </c>
      <c r="AD138" s="118">
        <f t="shared" ca="1" si="23"/>
        <v>0</v>
      </c>
      <c r="AE138" s="119" t="str">
        <f t="shared" ca="1" si="29"/>
        <v>-</v>
      </c>
      <c r="AF138" s="118" t="str">
        <f t="shared" ca="1" si="30"/>
        <v>-</v>
      </c>
      <c r="AG138" s="119" t="str">
        <f t="shared" ca="1" si="31"/>
        <v>-</v>
      </c>
      <c r="AH138" s="118" t="str">
        <f t="shared" ca="1" si="32"/>
        <v>-</v>
      </c>
      <c r="AI138" s="118">
        <f t="shared" ca="1" si="33"/>
        <v>0</v>
      </c>
      <c r="AJ138" s="120">
        <f t="shared" ca="1" si="34"/>
        <v>0</v>
      </c>
      <c r="AK138" s="118">
        <f t="shared" ca="1" si="24"/>
        <v>0</v>
      </c>
      <c r="AL138" s="118">
        <f t="shared" ca="1" si="25"/>
        <v>0</v>
      </c>
    </row>
    <row r="139" spans="1:38" ht="27" customHeight="1" x14ac:dyDescent="0.25">
      <c r="A139" s="53">
        <f>'OSNOVNA PLAČA'!A133</f>
        <v>124</v>
      </c>
      <c r="B139" s="333" t="str">
        <f t="shared" ca="1" si="21"/>
        <v>A124</v>
      </c>
      <c r="C139" s="333"/>
      <c r="D139" s="54" t="str">
        <f>IF(LEN('OSNOVNA PLAČA'!C133)&gt;0,'OSNOVNA PLAČA'!C133,"")</f>
        <v/>
      </c>
      <c r="E139" s="55" t="str">
        <f>IF(LEN('OSNOVNA PLAČA'!D133)&gt;0,'OSNOVNA PLAČA'!D133,"")</f>
        <v/>
      </c>
      <c r="F139" s="164">
        <f ca="1">IF(LEN(B139)&gt;0,'OBRAČUNANA OSNOVNA PLAČA'!F133,"")</f>
        <v>0</v>
      </c>
      <c r="G139" s="57"/>
      <c r="H139" s="57"/>
      <c r="I139" s="57"/>
      <c r="J139" s="57"/>
      <c r="K139" s="57"/>
      <c r="L139" s="178">
        <f t="shared" si="26"/>
        <v>0</v>
      </c>
      <c r="M139" s="179">
        <f t="shared" ca="1" si="35"/>
        <v>0</v>
      </c>
      <c r="N139" s="179">
        <f t="shared" ca="1" si="36"/>
        <v>0</v>
      </c>
      <c r="O139" s="180">
        <f t="shared" ca="1" si="27"/>
        <v>0</v>
      </c>
      <c r="P139" s="181">
        <f t="shared" ca="1" si="37"/>
        <v>0</v>
      </c>
      <c r="Q139" s="182">
        <f t="shared" ca="1" si="28"/>
        <v>0</v>
      </c>
      <c r="R139" s="182">
        <f ca="1">IF(LEN(B139)&gt;0,'1'!R139-'1'!Q139,"")</f>
        <v>0</v>
      </c>
      <c r="S139" s="183"/>
      <c r="T139" s="33"/>
      <c r="U139" s="33"/>
      <c r="V139" s="33"/>
      <c r="W139" s="33"/>
      <c r="X139" s="33"/>
      <c r="AB139" s="243">
        <f>ROW()</f>
        <v>139</v>
      </c>
      <c r="AC139" s="118">
        <f t="shared" ca="1" si="22"/>
        <v>0</v>
      </c>
      <c r="AD139" s="118">
        <f t="shared" ca="1" si="23"/>
        <v>0</v>
      </c>
      <c r="AE139" s="119" t="str">
        <f t="shared" ca="1" si="29"/>
        <v>-</v>
      </c>
      <c r="AF139" s="118" t="str">
        <f t="shared" ca="1" si="30"/>
        <v>-</v>
      </c>
      <c r="AG139" s="119" t="str">
        <f t="shared" ca="1" si="31"/>
        <v>-</v>
      </c>
      <c r="AH139" s="118" t="str">
        <f t="shared" ca="1" si="32"/>
        <v>-</v>
      </c>
      <c r="AI139" s="118">
        <f t="shared" ca="1" si="33"/>
        <v>0</v>
      </c>
      <c r="AJ139" s="120">
        <f t="shared" ca="1" si="34"/>
        <v>0</v>
      </c>
      <c r="AK139" s="118">
        <f t="shared" ca="1" si="24"/>
        <v>0</v>
      </c>
      <c r="AL139" s="118">
        <f t="shared" ca="1" si="25"/>
        <v>0</v>
      </c>
    </row>
    <row r="140" spans="1:38" ht="27" customHeight="1" x14ac:dyDescent="0.25">
      <c r="A140" s="53">
        <f>'OSNOVNA PLAČA'!A134</f>
        <v>125</v>
      </c>
      <c r="B140" s="333" t="str">
        <f t="shared" ca="1" si="21"/>
        <v>A125</v>
      </c>
      <c r="C140" s="333"/>
      <c r="D140" s="54" t="str">
        <f>IF(LEN('OSNOVNA PLAČA'!C134)&gt;0,'OSNOVNA PLAČA'!C134,"")</f>
        <v/>
      </c>
      <c r="E140" s="55" t="str">
        <f>IF(LEN('OSNOVNA PLAČA'!D134)&gt;0,'OSNOVNA PLAČA'!D134,"")</f>
        <v/>
      </c>
      <c r="F140" s="164">
        <f ca="1">IF(LEN(B140)&gt;0,'OBRAČUNANA OSNOVNA PLAČA'!F134,"")</f>
        <v>0</v>
      </c>
      <c r="G140" s="57"/>
      <c r="H140" s="57"/>
      <c r="I140" s="57"/>
      <c r="J140" s="57"/>
      <c r="K140" s="57"/>
      <c r="L140" s="178">
        <f t="shared" si="26"/>
        <v>0</v>
      </c>
      <c r="M140" s="179">
        <f t="shared" ca="1" si="35"/>
        <v>0</v>
      </c>
      <c r="N140" s="179">
        <f t="shared" ca="1" si="36"/>
        <v>0</v>
      </c>
      <c r="O140" s="180">
        <f t="shared" ca="1" si="27"/>
        <v>0</v>
      </c>
      <c r="P140" s="181">
        <f t="shared" ca="1" si="37"/>
        <v>0</v>
      </c>
      <c r="Q140" s="182">
        <f t="shared" ca="1" si="28"/>
        <v>0</v>
      </c>
      <c r="R140" s="182">
        <f ca="1">IF(LEN(B140)&gt;0,'1'!R140-'1'!Q140,"")</f>
        <v>0</v>
      </c>
      <c r="S140" s="183"/>
      <c r="T140" s="33"/>
      <c r="U140" s="33"/>
      <c r="V140" s="33"/>
      <c r="W140" s="33"/>
      <c r="X140" s="33"/>
      <c r="AB140" s="243">
        <f>ROW()</f>
        <v>140</v>
      </c>
      <c r="AC140" s="118">
        <f t="shared" ca="1" si="22"/>
        <v>0</v>
      </c>
      <c r="AD140" s="118">
        <f t="shared" ca="1" si="23"/>
        <v>0</v>
      </c>
      <c r="AE140" s="119" t="str">
        <f t="shared" ca="1" si="29"/>
        <v>-</v>
      </c>
      <c r="AF140" s="118" t="str">
        <f t="shared" ca="1" si="30"/>
        <v>-</v>
      </c>
      <c r="AG140" s="119" t="str">
        <f t="shared" ca="1" si="31"/>
        <v>-</v>
      </c>
      <c r="AH140" s="118" t="str">
        <f t="shared" ca="1" si="32"/>
        <v>-</v>
      </c>
      <c r="AI140" s="118">
        <f t="shared" ca="1" si="33"/>
        <v>0</v>
      </c>
      <c r="AJ140" s="120">
        <f t="shared" ca="1" si="34"/>
        <v>0</v>
      </c>
      <c r="AK140" s="118">
        <f t="shared" ca="1" si="24"/>
        <v>0</v>
      </c>
      <c r="AL140" s="118">
        <f t="shared" ca="1" si="25"/>
        <v>0</v>
      </c>
    </row>
    <row r="141" spans="1:38" ht="27" customHeight="1" x14ac:dyDescent="0.25">
      <c r="A141" s="53">
        <f>'OSNOVNA PLAČA'!A135</f>
        <v>126</v>
      </c>
      <c r="B141" s="333" t="str">
        <f t="shared" ca="1" si="21"/>
        <v>A126</v>
      </c>
      <c r="C141" s="333"/>
      <c r="D141" s="54" t="str">
        <f>IF(LEN('OSNOVNA PLAČA'!C135)&gt;0,'OSNOVNA PLAČA'!C135,"")</f>
        <v/>
      </c>
      <c r="E141" s="55" t="str">
        <f>IF(LEN('OSNOVNA PLAČA'!D135)&gt;0,'OSNOVNA PLAČA'!D135,"")</f>
        <v/>
      </c>
      <c r="F141" s="164">
        <f ca="1">IF(LEN(B141)&gt;0,'OBRAČUNANA OSNOVNA PLAČA'!F135,"")</f>
        <v>0</v>
      </c>
      <c r="G141" s="57"/>
      <c r="H141" s="57"/>
      <c r="I141" s="57"/>
      <c r="J141" s="57"/>
      <c r="K141" s="57"/>
      <c r="L141" s="178">
        <f t="shared" si="26"/>
        <v>0</v>
      </c>
      <c r="M141" s="179">
        <f t="shared" ca="1" si="35"/>
        <v>0</v>
      </c>
      <c r="N141" s="179">
        <f t="shared" ca="1" si="36"/>
        <v>0</v>
      </c>
      <c r="O141" s="180">
        <f t="shared" ca="1" si="27"/>
        <v>0</v>
      </c>
      <c r="P141" s="181">
        <f t="shared" ca="1" si="37"/>
        <v>0</v>
      </c>
      <c r="Q141" s="182">
        <f t="shared" ca="1" si="28"/>
        <v>0</v>
      </c>
      <c r="R141" s="182">
        <f ca="1">IF(LEN(B141)&gt;0,'1'!R141-'1'!Q141,"")</f>
        <v>0</v>
      </c>
      <c r="S141" s="183"/>
      <c r="T141" s="33"/>
      <c r="U141" s="33"/>
      <c r="V141" s="33"/>
      <c r="W141" s="33"/>
      <c r="X141" s="33"/>
      <c r="AB141" s="243">
        <f>ROW()</f>
        <v>141</v>
      </c>
      <c r="AC141" s="118">
        <f t="shared" ca="1" si="22"/>
        <v>0</v>
      </c>
      <c r="AD141" s="118">
        <f t="shared" ca="1" si="23"/>
        <v>0</v>
      </c>
      <c r="AE141" s="119" t="str">
        <f t="shared" ca="1" si="29"/>
        <v>-</v>
      </c>
      <c r="AF141" s="118" t="str">
        <f t="shared" ca="1" si="30"/>
        <v>-</v>
      </c>
      <c r="AG141" s="119" t="str">
        <f t="shared" ca="1" si="31"/>
        <v>-</v>
      </c>
      <c r="AH141" s="118" t="str">
        <f t="shared" ca="1" si="32"/>
        <v>-</v>
      </c>
      <c r="AI141" s="118">
        <f t="shared" ca="1" si="33"/>
        <v>0</v>
      </c>
      <c r="AJ141" s="120">
        <f t="shared" ca="1" si="34"/>
        <v>0</v>
      </c>
      <c r="AK141" s="118">
        <f t="shared" ca="1" si="24"/>
        <v>0</v>
      </c>
      <c r="AL141" s="118">
        <f t="shared" ca="1" si="25"/>
        <v>0</v>
      </c>
    </row>
    <row r="142" spans="1:38" ht="27" customHeight="1" x14ac:dyDescent="0.25">
      <c r="A142" s="53">
        <f>'OSNOVNA PLAČA'!A136</f>
        <v>127</v>
      </c>
      <c r="B142" s="333" t="str">
        <f t="shared" ca="1" si="21"/>
        <v>A127</v>
      </c>
      <c r="C142" s="333"/>
      <c r="D142" s="54" t="str">
        <f>IF(LEN('OSNOVNA PLAČA'!C136)&gt;0,'OSNOVNA PLAČA'!C136,"")</f>
        <v/>
      </c>
      <c r="E142" s="55" t="str">
        <f>IF(LEN('OSNOVNA PLAČA'!D136)&gt;0,'OSNOVNA PLAČA'!D136,"")</f>
        <v/>
      </c>
      <c r="F142" s="164">
        <f ca="1">IF(LEN(B142)&gt;0,'OBRAČUNANA OSNOVNA PLAČA'!F136,"")</f>
        <v>0</v>
      </c>
      <c r="G142" s="57"/>
      <c r="H142" s="57"/>
      <c r="I142" s="57"/>
      <c r="J142" s="57"/>
      <c r="K142" s="57"/>
      <c r="L142" s="178">
        <f t="shared" si="26"/>
        <v>0</v>
      </c>
      <c r="M142" s="179">
        <f t="shared" ca="1" si="35"/>
        <v>0</v>
      </c>
      <c r="N142" s="179">
        <f t="shared" ca="1" si="36"/>
        <v>0</v>
      </c>
      <c r="O142" s="180">
        <f t="shared" ca="1" si="27"/>
        <v>0</v>
      </c>
      <c r="P142" s="181">
        <f t="shared" ca="1" si="37"/>
        <v>0</v>
      </c>
      <c r="Q142" s="182">
        <f t="shared" ca="1" si="28"/>
        <v>0</v>
      </c>
      <c r="R142" s="182">
        <f ca="1">IF(LEN(B142)&gt;0,'1'!R142-'1'!Q142,"")</f>
        <v>0</v>
      </c>
      <c r="S142" s="183"/>
      <c r="T142" s="33"/>
      <c r="U142" s="33"/>
      <c r="V142" s="33"/>
      <c r="W142" s="33"/>
      <c r="X142" s="33"/>
      <c r="AB142" s="243">
        <f>ROW()</f>
        <v>142</v>
      </c>
      <c r="AC142" s="118">
        <f t="shared" ca="1" si="22"/>
        <v>0</v>
      </c>
      <c r="AD142" s="118">
        <f t="shared" ca="1" si="23"/>
        <v>0</v>
      </c>
      <c r="AE142" s="119" t="str">
        <f t="shared" ca="1" si="29"/>
        <v>-</v>
      </c>
      <c r="AF142" s="118" t="str">
        <f t="shared" ca="1" si="30"/>
        <v>-</v>
      </c>
      <c r="AG142" s="119" t="str">
        <f t="shared" ca="1" si="31"/>
        <v>-</v>
      </c>
      <c r="AH142" s="118" t="str">
        <f t="shared" ca="1" si="32"/>
        <v>-</v>
      </c>
      <c r="AI142" s="118">
        <f t="shared" ca="1" si="33"/>
        <v>0</v>
      </c>
      <c r="AJ142" s="120">
        <f t="shared" ca="1" si="34"/>
        <v>0</v>
      </c>
      <c r="AK142" s="118">
        <f t="shared" ca="1" si="24"/>
        <v>0</v>
      </c>
      <c r="AL142" s="118">
        <f t="shared" ca="1" si="25"/>
        <v>0</v>
      </c>
    </row>
    <row r="143" spans="1:38" ht="27" customHeight="1" x14ac:dyDescent="0.25">
      <c r="A143" s="53">
        <f>'OSNOVNA PLAČA'!A137</f>
        <v>128</v>
      </c>
      <c r="B143" s="333" t="str">
        <f t="shared" ca="1" si="21"/>
        <v>A128</v>
      </c>
      <c r="C143" s="333"/>
      <c r="D143" s="54" t="str">
        <f>IF(LEN('OSNOVNA PLAČA'!C137)&gt;0,'OSNOVNA PLAČA'!C137,"")</f>
        <v/>
      </c>
      <c r="E143" s="55" t="str">
        <f>IF(LEN('OSNOVNA PLAČA'!D137)&gt;0,'OSNOVNA PLAČA'!D137,"")</f>
        <v/>
      </c>
      <c r="F143" s="164">
        <f ca="1">IF(LEN(B143)&gt;0,'OBRAČUNANA OSNOVNA PLAČA'!F137,"")</f>
        <v>0</v>
      </c>
      <c r="G143" s="57"/>
      <c r="H143" s="57"/>
      <c r="I143" s="57"/>
      <c r="J143" s="57"/>
      <c r="K143" s="57"/>
      <c r="L143" s="178">
        <f t="shared" si="26"/>
        <v>0</v>
      </c>
      <c r="M143" s="179">
        <f t="shared" ca="1" si="35"/>
        <v>0</v>
      </c>
      <c r="N143" s="179">
        <f t="shared" ca="1" si="36"/>
        <v>0</v>
      </c>
      <c r="O143" s="180">
        <f t="shared" ca="1" si="27"/>
        <v>0</v>
      </c>
      <c r="P143" s="181">
        <f t="shared" ca="1" si="37"/>
        <v>0</v>
      </c>
      <c r="Q143" s="182">
        <f t="shared" ca="1" si="28"/>
        <v>0</v>
      </c>
      <c r="R143" s="182">
        <f ca="1">IF(LEN(B143)&gt;0,'1'!R143-'1'!Q143,"")</f>
        <v>0</v>
      </c>
      <c r="S143" s="183"/>
      <c r="T143" s="33"/>
      <c r="U143" s="33"/>
      <c r="V143" s="33"/>
      <c r="W143" s="33"/>
      <c r="X143" s="33"/>
      <c r="AB143" s="243">
        <f>ROW()</f>
        <v>143</v>
      </c>
      <c r="AC143" s="118">
        <f t="shared" ca="1" si="22"/>
        <v>0</v>
      </c>
      <c r="AD143" s="118">
        <f t="shared" ca="1" si="23"/>
        <v>0</v>
      </c>
      <c r="AE143" s="119" t="str">
        <f t="shared" ca="1" si="29"/>
        <v>-</v>
      </c>
      <c r="AF143" s="118" t="str">
        <f t="shared" ca="1" si="30"/>
        <v>-</v>
      </c>
      <c r="AG143" s="119" t="str">
        <f t="shared" ca="1" si="31"/>
        <v>-</v>
      </c>
      <c r="AH143" s="118" t="str">
        <f t="shared" ca="1" si="32"/>
        <v>-</v>
      </c>
      <c r="AI143" s="118">
        <f t="shared" ca="1" si="33"/>
        <v>0</v>
      </c>
      <c r="AJ143" s="120">
        <f t="shared" ca="1" si="34"/>
        <v>0</v>
      </c>
      <c r="AK143" s="118">
        <f t="shared" ca="1" si="24"/>
        <v>0</v>
      </c>
      <c r="AL143" s="118">
        <f t="shared" ca="1" si="25"/>
        <v>0</v>
      </c>
    </row>
    <row r="144" spans="1:38" ht="27" customHeight="1" x14ac:dyDescent="0.25">
      <c r="A144" s="53">
        <f>'OSNOVNA PLAČA'!A138</f>
        <v>129</v>
      </c>
      <c r="B144" s="333" t="str">
        <f t="shared" ca="1" si="21"/>
        <v>A129</v>
      </c>
      <c r="C144" s="333"/>
      <c r="D144" s="54" t="str">
        <f>IF(LEN('OSNOVNA PLAČA'!C138)&gt;0,'OSNOVNA PLAČA'!C138,"")</f>
        <v/>
      </c>
      <c r="E144" s="55" t="str">
        <f>IF(LEN('OSNOVNA PLAČA'!D138)&gt;0,'OSNOVNA PLAČA'!D138,"")</f>
        <v/>
      </c>
      <c r="F144" s="164">
        <f ca="1">IF(LEN(B144)&gt;0,'OBRAČUNANA OSNOVNA PLAČA'!F138,"")</f>
        <v>0</v>
      </c>
      <c r="G144" s="57"/>
      <c r="H144" s="57"/>
      <c r="I144" s="57"/>
      <c r="J144" s="57"/>
      <c r="K144" s="57"/>
      <c r="L144" s="178">
        <f t="shared" ref="L144:L207" si="38">+G144+H144+I144+J144+K144</f>
        <v>0</v>
      </c>
      <c r="M144" s="179">
        <f t="shared" ca="1" si="35"/>
        <v>0</v>
      </c>
      <c r="N144" s="179">
        <f t="shared" ca="1" si="36"/>
        <v>0</v>
      </c>
      <c r="O144" s="180">
        <f t="shared" ref="O144:O207" ca="1" si="39">IF(LEN(B144)&gt;0,M144*$P$267,"")</f>
        <v>0</v>
      </c>
      <c r="P144" s="181">
        <f t="shared" ca="1" si="37"/>
        <v>0</v>
      </c>
      <c r="Q144" s="182">
        <f t="shared" ref="Q144:Q207" ca="1" si="40">MIN(P144,R144)</f>
        <v>0</v>
      </c>
      <c r="R144" s="182">
        <f ca="1">IF(LEN(B144)&gt;0,'1'!R144-'1'!Q144,"")</f>
        <v>0</v>
      </c>
      <c r="S144" s="183"/>
      <c r="T144" s="33"/>
      <c r="U144" s="33"/>
      <c r="V144" s="33"/>
      <c r="W144" s="33"/>
      <c r="X144" s="33"/>
      <c r="AB144" s="243">
        <f>ROW()</f>
        <v>144</v>
      </c>
      <c r="AC144" s="118">
        <f t="shared" ca="1" si="22"/>
        <v>0</v>
      </c>
      <c r="AD144" s="118">
        <f t="shared" ca="1" si="23"/>
        <v>0</v>
      </c>
      <c r="AE144" s="119" t="str">
        <f t="shared" ref="AE144:AE207" ca="1" si="41">IF(AC144&gt;=AD144,"-",$L144/(5*MAX($M$271:$M$272)))</f>
        <v>-</v>
      </c>
      <c r="AF144" s="118" t="str">
        <f t="shared" ref="AF144:AF207" ca="1" si="42">IF(AC144&gt;=AD144,"-",$L144/(5*MAX($M$271:$M$272))*AK144)</f>
        <v>-</v>
      </c>
      <c r="AG144" s="119" t="str">
        <f t="shared" ref="AG144:AG207" ca="1" si="43">IF(AE144="-","-",AE144*$AF$267)</f>
        <v>-</v>
      </c>
      <c r="AH144" s="118" t="str">
        <f t="shared" ref="AH144:AH207" ca="1" si="44">IF(AF144="-","-",AF144*$AF$267)</f>
        <v>-</v>
      </c>
      <c r="AI144" s="118">
        <f t="shared" ref="AI144:AI207" ca="1" si="45">IF(AG144="-",0,MIN(AH144,R144))</f>
        <v>0</v>
      </c>
      <c r="AJ144" s="120">
        <f t="shared" ref="AJ144:AJ207" ca="1" si="46">+AD144-AC144</f>
        <v>0</v>
      </c>
      <c r="AK144" s="118">
        <f t="shared" ca="1" si="24"/>
        <v>0</v>
      </c>
      <c r="AL144" s="118">
        <f t="shared" ca="1" si="25"/>
        <v>0</v>
      </c>
    </row>
    <row r="145" spans="1:38" ht="27" customHeight="1" x14ac:dyDescent="0.25">
      <c r="A145" s="53">
        <f>'OSNOVNA PLAČA'!A139</f>
        <v>130</v>
      </c>
      <c r="B145" s="333" t="str">
        <f t="shared" ca="1" si="21"/>
        <v>A130</v>
      </c>
      <c r="C145" s="333"/>
      <c r="D145" s="54" t="str">
        <f>IF(LEN('OSNOVNA PLAČA'!C139)&gt;0,'OSNOVNA PLAČA'!C139,"")</f>
        <v/>
      </c>
      <c r="E145" s="55" t="str">
        <f>IF(LEN('OSNOVNA PLAČA'!D139)&gt;0,'OSNOVNA PLAČA'!D139,"")</f>
        <v/>
      </c>
      <c r="F145" s="164">
        <f ca="1">IF(LEN(B145)&gt;0,'OBRAČUNANA OSNOVNA PLAČA'!F139,"")</f>
        <v>0</v>
      </c>
      <c r="G145" s="57"/>
      <c r="H145" s="57"/>
      <c r="I145" s="57"/>
      <c r="J145" s="57"/>
      <c r="K145" s="57"/>
      <c r="L145" s="178">
        <f t="shared" si="38"/>
        <v>0</v>
      </c>
      <c r="M145" s="179">
        <f t="shared" ref="M145:M208" ca="1" si="47">IF(LEN(B145)&gt;0,L145/5,"")</f>
        <v>0</v>
      </c>
      <c r="N145" s="179">
        <f t="shared" ref="N145:N208" ca="1" si="48">IF(LEN(B145)&gt;0,F145*M145,"")</f>
        <v>0</v>
      </c>
      <c r="O145" s="180">
        <f t="shared" ca="1" si="39"/>
        <v>0</v>
      </c>
      <c r="P145" s="181">
        <f t="shared" ref="P145:P208" ca="1" si="49">IF(LEN(B145)&gt;0,F145*O145,"")</f>
        <v>0</v>
      </c>
      <c r="Q145" s="182">
        <f t="shared" ca="1" si="40"/>
        <v>0</v>
      </c>
      <c r="R145" s="182">
        <f ca="1">IF(LEN(B145)&gt;0,'1'!R145-'1'!Q145,"")</f>
        <v>0</v>
      </c>
      <c r="S145" s="183"/>
      <c r="T145" s="33"/>
      <c r="U145" s="33"/>
      <c r="V145" s="33"/>
      <c r="W145" s="33"/>
      <c r="X145" s="33"/>
      <c r="AB145" s="243">
        <f>ROW()</f>
        <v>145</v>
      </c>
      <c r="AC145" s="118">
        <f t="shared" ca="1" si="22"/>
        <v>0</v>
      </c>
      <c r="AD145" s="118">
        <f t="shared" ca="1" si="23"/>
        <v>0</v>
      </c>
      <c r="AE145" s="119" t="str">
        <f t="shared" ca="1" si="41"/>
        <v>-</v>
      </c>
      <c r="AF145" s="118" t="str">
        <f t="shared" ca="1" si="42"/>
        <v>-</v>
      </c>
      <c r="AG145" s="119" t="str">
        <f t="shared" ca="1" si="43"/>
        <v>-</v>
      </c>
      <c r="AH145" s="118" t="str">
        <f t="shared" ca="1" si="44"/>
        <v>-</v>
      </c>
      <c r="AI145" s="118">
        <f t="shared" ca="1" si="45"/>
        <v>0</v>
      </c>
      <c r="AJ145" s="120">
        <f t="shared" ca="1" si="46"/>
        <v>0</v>
      </c>
      <c r="AK145" s="118">
        <f t="shared" ca="1" si="24"/>
        <v>0</v>
      </c>
      <c r="AL145" s="118">
        <f t="shared" ca="1" si="25"/>
        <v>0</v>
      </c>
    </row>
    <row r="146" spans="1:38" ht="27" customHeight="1" x14ac:dyDescent="0.25">
      <c r="A146" s="53">
        <f>'OSNOVNA PLAČA'!A140</f>
        <v>131</v>
      </c>
      <c r="B146" s="333" t="str">
        <f t="shared" ca="1" si="21"/>
        <v>A131</v>
      </c>
      <c r="C146" s="333"/>
      <c r="D146" s="54" t="str">
        <f>IF(LEN('OSNOVNA PLAČA'!C140)&gt;0,'OSNOVNA PLAČA'!C140,"")</f>
        <v/>
      </c>
      <c r="E146" s="55" t="str">
        <f>IF(LEN('OSNOVNA PLAČA'!D140)&gt;0,'OSNOVNA PLAČA'!D140,"")</f>
        <v/>
      </c>
      <c r="F146" s="164">
        <f ca="1">IF(LEN(B146)&gt;0,'OBRAČUNANA OSNOVNA PLAČA'!F140,"")</f>
        <v>0</v>
      </c>
      <c r="G146" s="57"/>
      <c r="H146" s="57"/>
      <c r="I146" s="57"/>
      <c r="J146" s="57"/>
      <c r="K146" s="57"/>
      <c r="L146" s="178">
        <f t="shared" si="38"/>
        <v>0</v>
      </c>
      <c r="M146" s="179">
        <f t="shared" ca="1" si="47"/>
        <v>0</v>
      </c>
      <c r="N146" s="179">
        <f t="shared" ca="1" si="48"/>
        <v>0</v>
      </c>
      <c r="O146" s="180">
        <f t="shared" ca="1" si="39"/>
        <v>0</v>
      </c>
      <c r="P146" s="181">
        <f t="shared" ca="1" si="49"/>
        <v>0</v>
      </c>
      <c r="Q146" s="182">
        <f t="shared" ca="1" si="40"/>
        <v>0</v>
      </c>
      <c r="R146" s="182">
        <f ca="1">IF(LEN(B146)&gt;0,'1'!R146-'1'!Q146,"")</f>
        <v>0</v>
      </c>
      <c r="S146" s="183"/>
      <c r="T146" s="33"/>
      <c r="U146" s="33"/>
      <c r="V146" s="33"/>
      <c r="W146" s="33"/>
      <c r="X146" s="33"/>
      <c r="AB146" s="243">
        <f>ROW()</f>
        <v>146</v>
      </c>
      <c r="AC146" s="118">
        <f t="shared" ca="1" si="22"/>
        <v>0</v>
      </c>
      <c r="AD146" s="118">
        <f t="shared" ca="1" si="23"/>
        <v>0</v>
      </c>
      <c r="AE146" s="119" t="str">
        <f t="shared" ca="1" si="41"/>
        <v>-</v>
      </c>
      <c r="AF146" s="118" t="str">
        <f t="shared" ca="1" si="42"/>
        <v>-</v>
      </c>
      <c r="AG146" s="119" t="str">
        <f t="shared" ca="1" si="43"/>
        <v>-</v>
      </c>
      <c r="AH146" s="118" t="str">
        <f t="shared" ca="1" si="44"/>
        <v>-</v>
      </c>
      <c r="AI146" s="118">
        <f t="shared" ca="1" si="45"/>
        <v>0</v>
      </c>
      <c r="AJ146" s="120">
        <f t="shared" ca="1" si="46"/>
        <v>0</v>
      </c>
      <c r="AK146" s="118">
        <f t="shared" ca="1" si="24"/>
        <v>0</v>
      </c>
      <c r="AL146" s="118">
        <f t="shared" ca="1" si="25"/>
        <v>0</v>
      </c>
    </row>
    <row r="147" spans="1:38" ht="27" customHeight="1" x14ac:dyDescent="0.25">
      <c r="A147" s="53">
        <f>'OSNOVNA PLAČA'!A141</f>
        <v>132</v>
      </c>
      <c r="B147" s="333" t="str">
        <f t="shared" ca="1" si="21"/>
        <v>A132</v>
      </c>
      <c r="C147" s="333"/>
      <c r="D147" s="54" t="str">
        <f>IF(LEN('OSNOVNA PLAČA'!C141)&gt;0,'OSNOVNA PLAČA'!C141,"")</f>
        <v/>
      </c>
      <c r="E147" s="55" t="str">
        <f>IF(LEN('OSNOVNA PLAČA'!D141)&gt;0,'OSNOVNA PLAČA'!D141,"")</f>
        <v/>
      </c>
      <c r="F147" s="164">
        <f ca="1">IF(LEN(B147)&gt;0,'OBRAČUNANA OSNOVNA PLAČA'!F141,"")</f>
        <v>0</v>
      </c>
      <c r="G147" s="57"/>
      <c r="H147" s="57"/>
      <c r="I147" s="57"/>
      <c r="J147" s="57"/>
      <c r="K147" s="57"/>
      <c r="L147" s="178">
        <f t="shared" si="38"/>
        <v>0</v>
      </c>
      <c r="M147" s="179">
        <f t="shared" ca="1" si="47"/>
        <v>0</v>
      </c>
      <c r="N147" s="179">
        <f t="shared" ca="1" si="48"/>
        <v>0</v>
      </c>
      <c r="O147" s="180">
        <f t="shared" ca="1" si="39"/>
        <v>0</v>
      </c>
      <c r="P147" s="181">
        <f t="shared" ca="1" si="49"/>
        <v>0</v>
      </c>
      <c r="Q147" s="182">
        <f t="shared" ca="1" si="40"/>
        <v>0</v>
      </c>
      <c r="R147" s="182">
        <f ca="1">IF(LEN(B147)&gt;0,'1'!R147-'1'!Q147,"")</f>
        <v>0</v>
      </c>
      <c r="S147" s="183"/>
      <c r="T147" s="33"/>
      <c r="U147" s="33"/>
      <c r="V147" s="33"/>
      <c r="W147" s="33"/>
      <c r="X147" s="33"/>
      <c r="AB147" s="243">
        <f>ROW()</f>
        <v>147</v>
      </c>
      <c r="AC147" s="118">
        <f t="shared" ca="1" si="22"/>
        <v>0</v>
      </c>
      <c r="AD147" s="118">
        <f t="shared" ca="1" si="23"/>
        <v>0</v>
      </c>
      <c r="AE147" s="119" t="str">
        <f t="shared" ca="1" si="41"/>
        <v>-</v>
      </c>
      <c r="AF147" s="118" t="str">
        <f t="shared" ca="1" si="42"/>
        <v>-</v>
      </c>
      <c r="AG147" s="119" t="str">
        <f t="shared" ca="1" si="43"/>
        <v>-</v>
      </c>
      <c r="AH147" s="118" t="str">
        <f t="shared" ca="1" si="44"/>
        <v>-</v>
      </c>
      <c r="AI147" s="118">
        <f t="shared" ca="1" si="45"/>
        <v>0</v>
      </c>
      <c r="AJ147" s="120">
        <f t="shared" ca="1" si="46"/>
        <v>0</v>
      </c>
      <c r="AK147" s="118">
        <f t="shared" ca="1" si="24"/>
        <v>0</v>
      </c>
      <c r="AL147" s="118">
        <f t="shared" ca="1" si="25"/>
        <v>0</v>
      </c>
    </row>
    <row r="148" spans="1:38" ht="27" customHeight="1" x14ac:dyDescent="0.25">
      <c r="A148" s="53">
        <f>'OSNOVNA PLAČA'!A142</f>
        <v>133</v>
      </c>
      <c r="B148" s="333" t="str">
        <f t="shared" ca="1" si="21"/>
        <v>A133</v>
      </c>
      <c r="C148" s="333"/>
      <c r="D148" s="54" t="str">
        <f>IF(LEN('OSNOVNA PLAČA'!C142)&gt;0,'OSNOVNA PLAČA'!C142,"")</f>
        <v/>
      </c>
      <c r="E148" s="55" t="str">
        <f>IF(LEN('OSNOVNA PLAČA'!D142)&gt;0,'OSNOVNA PLAČA'!D142,"")</f>
        <v/>
      </c>
      <c r="F148" s="164">
        <f ca="1">IF(LEN(B148)&gt;0,'OBRAČUNANA OSNOVNA PLAČA'!F142,"")</f>
        <v>0</v>
      </c>
      <c r="G148" s="57"/>
      <c r="H148" s="57"/>
      <c r="I148" s="57"/>
      <c r="J148" s="57"/>
      <c r="K148" s="57"/>
      <c r="L148" s="178">
        <f t="shared" si="38"/>
        <v>0</v>
      </c>
      <c r="M148" s="179">
        <f t="shared" ca="1" si="47"/>
        <v>0</v>
      </c>
      <c r="N148" s="179">
        <f t="shared" ca="1" si="48"/>
        <v>0</v>
      </c>
      <c r="O148" s="180">
        <f t="shared" ca="1" si="39"/>
        <v>0</v>
      </c>
      <c r="P148" s="181">
        <f t="shared" ca="1" si="49"/>
        <v>0</v>
      </c>
      <c r="Q148" s="182">
        <f t="shared" ca="1" si="40"/>
        <v>0</v>
      </c>
      <c r="R148" s="182">
        <f ca="1">IF(LEN(B148)&gt;0,'1'!R148-'1'!Q148,"")</f>
        <v>0</v>
      </c>
      <c r="S148" s="183"/>
      <c r="T148" s="33"/>
      <c r="U148" s="33"/>
      <c r="V148" s="33"/>
      <c r="W148" s="33"/>
      <c r="X148" s="33"/>
      <c r="AB148" s="243">
        <f>ROW()</f>
        <v>148</v>
      </c>
      <c r="AC148" s="118">
        <f t="shared" ca="1" si="22"/>
        <v>0</v>
      </c>
      <c r="AD148" s="118">
        <f t="shared" ca="1" si="23"/>
        <v>0</v>
      </c>
      <c r="AE148" s="119" t="str">
        <f t="shared" ca="1" si="41"/>
        <v>-</v>
      </c>
      <c r="AF148" s="118" t="str">
        <f t="shared" ca="1" si="42"/>
        <v>-</v>
      </c>
      <c r="AG148" s="119" t="str">
        <f t="shared" ca="1" si="43"/>
        <v>-</v>
      </c>
      <c r="AH148" s="118" t="str">
        <f t="shared" ca="1" si="44"/>
        <v>-</v>
      </c>
      <c r="AI148" s="118">
        <f t="shared" ca="1" si="45"/>
        <v>0</v>
      </c>
      <c r="AJ148" s="120">
        <f t="shared" ca="1" si="46"/>
        <v>0</v>
      </c>
      <c r="AK148" s="118">
        <f t="shared" ca="1" si="24"/>
        <v>0</v>
      </c>
      <c r="AL148" s="118">
        <f t="shared" ca="1" si="25"/>
        <v>0</v>
      </c>
    </row>
    <row r="149" spans="1:38" ht="27" customHeight="1" x14ac:dyDescent="0.25">
      <c r="A149" s="53">
        <f>'OSNOVNA PLAČA'!A143</f>
        <v>134</v>
      </c>
      <c r="B149" s="333" t="str">
        <f t="shared" ca="1" si="21"/>
        <v>A134</v>
      </c>
      <c r="C149" s="333"/>
      <c r="D149" s="54" t="str">
        <f>IF(LEN('OSNOVNA PLAČA'!C143)&gt;0,'OSNOVNA PLAČA'!C143,"")</f>
        <v/>
      </c>
      <c r="E149" s="55" t="str">
        <f>IF(LEN('OSNOVNA PLAČA'!D143)&gt;0,'OSNOVNA PLAČA'!D143,"")</f>
        <v/>
      </c>
      <c r="F149" s="164">
        <f ca="1">IF(LEN(B149)&gt;0,'OBRAČUNANA OSNOVNA PLAČA'!F143,"")</f>
        <v>0</v>
      </c>
      <c r="G149" s="57"/>
      <c r="H149" s="57"/>
      <c r="I149" s="57"/>
      <c r="J149" s="57"/>
      <c r="K149" s="57"/>
      <c r="L149" s="178">
        <f t="shared" si="38"/>
        <v>0</v>
      </c>
      <c r="M149" s="179">
        <f t="shared" ca="1" si="47"/>
        <v>0</v>
      </c>
      <c r="N149" s="179">
        <f t="shared" ca="1" si="48"/>
        <v>0</v>
      </c>
      <c r="O149" s="180">
        <f t="shared" ca="1" si="39"/>
        <v>0</v>
      </c>
      <c r="P149" s="181">
        <f t="shared" ca="1" si="49"/>
        <v>0</v>
      </c>
      <c r="Q149" s="182">
        <f t="shared" ca="1" si="40"/>
        <v>0</v>
      </c>
      <c r="R149" s="182">
        <f ca="1">IF(LEN(B149)&gt;0,'1'!R149-'1'!Q149,"")</f>
        <v>0</v>
      </c>
      <c r="S149" s="183"/>
      <c r="T149" s="33"/>
      <c r="U149" s="33"/>
      <c r="V149" s="33"/>
      <c r="W149" s="33"/>
      <c r="X149" s="33"/>
      <c r="AB149" s="243">
        <f>ROW()</f>
        <v>149</v>
      </c>
      <c r="AC149" s="118">
        <f t="shared" ca="1" si="22"/>
        <v>0</v>
      </c>
      <c r="AD149" s="118">
        <f t="shared" ca="1" si="23"/>
        <v>0</v>
      </c>
      <c r="AE149" s="119" t="str">
        <f t="shared" ca="1" si="41"/>
        <v>-</v>
      </c>
      <c r="AF149" s="118" t="str">
        <f t="shared" ca="1" si="42"/>
        <v>-</v>
      </c>
      <c r="AG149" s="119" t="str">
        <f t="shared" ca="1" si="43"/>
        <v>-</v>
      </c>
      <c r="AH149" s="118" t="str">
        <f t="shared" ca="1" si="44"/>
        <v>-</v>
      </c>
      <c r="AI149" s="118">
        <f t="shared" ca="1" si="45"/>
        <v>0</v>
      </c>
      <c r="AJ149" s="120">
        <f t="shared" ca="1" si="46"/>
        <v>0</v>
      </c>
      <c r="AK149" s="118">
        <f t="shared" ca="1" si="24"/>
        <v>0</v>
      </c>
      <c r="AL149" s="118">
        <f t="shared" ca="1" si="25"/>
        <v>0</v>
      </c>
    </row>
    <row r="150" spans="1:38" ht="27" customHeight="1" x14ac:dyDescent="0.25">
      <c r="A150" s="53">
        <f>'OSNOVNA PLAČA'!A144</f>
        <v>135</v>
      </c>
      <c r="B150" s="333" t="str">
        <f t="shared" ca="1" si="21"/>
        <v>A135</v>
      </c>
      <c r="C150" s="333"/>
      <c r="D150" s="54" t="str">
        <f>IF(LEN('OSNOVNA PLAČA'!C144)&gt;0,'OSNOVNA PLAČA'!C144,"")</f>
        <v/>
      </c>
      <c r="E150" s="55" t="str">
        <f>IF(LEN('OSNOVNA PLAČA'!D144)&gt;0,'OSNOVNA PLAČA'!D144,"")</f>
        <v/>
      </c>
      <c r="F150" s="164">
        <f ca="1">IF(LEN(B150)&gt;0,'OBRAČUNANA OSNOVNA PLAČA'!F144,"")</f>
        <v>0</v>
      </c>
      <c r="G150" s="57"/>
      <c r="H150" s="57"/>
      <c r="I150" s="57"/>
      <c r="J150" s="57"/>
      <c r="K150" s="57"/>
      <c r="L150" s="178">
        <f t="shared" si="38"/>
        <v>0</v>
      </c>
      <c r="M150" s="179">
        <f t="shared" ca="1" si="47"/>
        <v>0</v>
      </c>
      <c r="N150" s="179">
        <f t="shared" ca="1" si="48"/>
        <v>0</v>
      </c>
      <c r="O150" s="180">
        <f t="shared" ca="1" si="39"/>
        <v>0</v>
      </c>
      <c r="P150" s="181">
        <f t="shared" ca="1" si="49"/>
        <v>0</v>
      </c>
      <c r="Q150" s="182">
        <f t="shared" ca="1" si="40"/>
        <v>0</v>
      </c>
      <c r="R150" s="182">
        <f ca="1">IF(LEN(B150)&gt;0,'1'!R150-'1'!Q150,"")</f>
        <v>0</v>
      </c>
      <c r="S150" s="183"/>
      <c r="T150" s="33"/>
      <c r="U150" s="33"/>
      <c r="V150" s="33"/>
      <c r="W150" s="33"/>
      <c r="X150" s="33"/>
      <c r="AB150" s="243">
        <f>ROW()</f>
        <v>150</v>
      </c>
      <c r="AC150" s="118">
        <f t="shared" ca="1" si="22"/>
        <v>0</v>
      </c>
      <c r="AD150" s="118">
        <f t="shared" ca="1" si="23"/>
        <v>0</v>
      </c>
      <c r="AE150" s="119" t="str">
        <f t="shared" ca="1" si="41"/>
        <v>-</v>
      </c>
      <c r="AF150" s="118" t="str">
        <f t="shared" ca="1" si="42"/>
        <v>-</v>
      </c>
      <c r="AG150" s="119" t="str">
        <f t="shared" ca="1" si="43"/>
        <v>-</v>
      </c>
      <c r="AH150" s="118" t="str">
        <f t="shared" ca="1" si="44"/>
        <v>-</v>
      </c>
      <c r="AI150" s="118">
        <f t="shared" ca="1" si="45"/>
        <v>0</v>
      </c>
      <c r="AJ150" s="120">
        <f t="shared" ca="1" si="46"/>
        <v>0</v>
      </c>
      <c r="AK150" s="118">
        <f t="shared" ca="1" si="24"/>
        <v>0</v>
      </c>
      <c r="AL150" s="118">
        <f t="shared" ca="1" si="25"/>
        <v>0</v>
      </c>
    </row>
    <row r="151" spans="1:38" ht="27" customHeight="1" x14ac:dyDescent="0.25">
      <c r="A151" s="53">
        <f>'OSNOVNA PLAČA'!A145</f>
        <v>136</v>
      </c>
      <c r="B151" s="333" t="str">
        <f t="shared" ca="1" si="21"/>
        <v>A136</v>
      </c>
      <c r="C151" s="333"/>
      <c r="D151" s="54" t="str">
        <f>IF(LEN('OSNOVNA PLAČA'!C145)&gt;0,'OSNOVNA PLAČA'!C145,"")</f>
        <v/>
      </c>
      <c r="E151" s="55" t="str">
        <f>IF(LEN('OSNOVNA PLAČA'!D145)&gt;0,'OSNOVNA PLAČA'!D145,"")</f>
        <v/>
      </c>
      <c r="F151" s="164">
        <f ca="1">IF(LEN(B151)&gt;0,'OBRAČUNANA OSNOVNA PLAČA'!F145,"")</f>
        <v>0</v>
      </c>
      <c r="G151" s="57"/>
      <c r="H151" s="57"/>
      <c r="I151" s="57"/>
      <c r="J151" s="57"/>
      <c r="K151" s="57"/>
      <c r="L151" s="178">
        <f t="shared" si="38"/>
        <v>0</v>
      </c>
      <c r="M151" s="179">
        <f t="shared" ca="1" si="47"/>
        <v>0</v>
      </c>
      <c r="N151" s="179">
        <f t="shared" ca="1" si="48"/>
        <v>0</v>
      </c>
      <c r="O151" s="180">
        <f t="shared" ca="1" si="39"/>
        <v>0</v>
      </c>
      <c r="P151" s="181">
        <f t="shared" ca="1" si="49"/>
        <v>0</v>
      </c>
      <c r="Q151" s="182">
        <f t="shared" ca="1" si="40"/>
        <v>0</v>
      </c>
      <c r="R151" s="182">
        <f ca="1">IF(LEN(B151)&gt;0,'1'!R151-'1'!Q151,"")</f>
        <v>0</v>
      </c>
      <c r="S151" s="183"/>
      <c r="T151" s="33"/>
      <c r="U151" s="33"/>
      <c r="V151" s="33"/>
      <c r="W151" s="33"/>
      <c r="X151" s="33"/>
      <c r="AB151" s="243">
        <f>ROW()</f>
        <v>151</v>
      </c>
      <c r="AC151" s="118">
        <f t="shared" ca="1" si="22"/>
        <v>0</v>
      </c>
      <c r="AD151" s="118">
        <f t="shared" ca="1" si="23"/>
        <v>0</v>
      </c>
      <c r="AE151" s="119" t="str">
        <f t="shared" ca="1" si="41"/>
        <v>-</v>
      </c>
      <c r="AF151" s="118" t="str">
        <f t="shared" ca="1" si="42"/>
        <v>-</v>
      </c>
      <c r="AG151" s="119" t="str">
        <f t="shared" ca="1" si="43"/>
        <v>-</v>
      </c>
      <c r="AH151" s="118" t="str">
        <f t="shared" ca="1" si="44"/>
        <v>-</v>
      </c>
      <c r="AI151" s="118">
        <f t="shared" ca="1" si="45"/>
        <v>0</v>
      </c>
      <c r="AJ151" s="120">
        <f t="shared" ca="1" si="46"/>
        <v>0</v>
      </c>
      <c r="AK151" s="118">
        <f t="shared" ca="1" si="24"/>
        <v>0</v>
      </c>
      <c r="AL151" s="118">
        <f t="shared" ca="1" si="25"/>
        <v>0</v>
      </c>
    </row>
    <row r="152" spans="1:38" ht="27" customHeight="1" x14ac:dyDescent="0.25">
      <c r="A152" s="53">
        <f>'OSNOVNA PLAČA'!A146</f>
        <v>137</v>
      </c>
      <c r="B152" s="333" t="str">
        <f t="shared" ca="1" si="21"/>
        <v>A137</v>
      </c>
      <c r="C152" s="333"/>
      <c r="D152" s="54" t="str">
        <f>IF(LEN('OSNOVNA PLAČA'!C146)&gt;0,'OSNOVNA PLAČA'!C146,"")</f>
        <v/>
      </c>
      <c r="E152" s="55" t="str">
        <f>IF(LEN('OSNOVNA PLAČA'!D146)&gt;0,'OSNOVNA PLAČA'!D146,"")</f>
        <v/>
      </c>
      <c r="F152" s="164">
        <f ca="1">IF(LEN(B152)&gt;0,'OBRAČUNANA OSNOVNA PLAČA'!F146,"")</f>
        <v>0</v>
      </c>
      <c r="G152" s="57"/>
      <c r="H152" s="57"/>
      <c r="I152" s="57"/>
      <c r="J152" s="57"/>
      <c r="K152" s="57"/>
      <c r="L152" s="178">
        <f t="shared" si="38"/>
        <v>0</v>
      </c>
      <c r="M152" s="179">
        <f t="shared" ca="1" si="47"/>
        <v>0</v>
      </c>
      <c r="N152" s="179">
        <f t="shared" ca="1" si="48"/>
        <v>0</v>
      </c>
      <c r="O152" s="180">
        <f t="shared" ca="1" si="39"/>
        <v>0</v>
      </c>
      <c r="P152" s="181">
        <f t="shared" ca="1" si="49"/>
        <v>0</v>
      </c>
      <c r="Q152" s="182">
        <f t="shared" ca="1" si="40"/>
        <v>0</v>
      </c>
      <c r="R152" s="182">
        <f ca="1">IF(LEN(B152)&gt;0,'1'!R152-'1'!Q152,"")</f>
        <v>0</v>
      </c>
      <c r="S152" s="183"/>
      <c r="T152" s="33"/>
      <c r="U152" s="33"/>
      <c r="V152" s="33"/>
      <c r="W152" s="33"/>
      <c r="X152" s="33"/>
      <c r="AB152" s="243">
        <f>ROW()</f>
        <v>152</v>
      </c>
      <c r="AC152" s="118">
        <f t="shared" ca="1" si="22"/>
        <v>0</v>
      </c>
      <c r="AD152" s="118">
        <f t="shared" ca="1" si="23"/>
        <v>0</v>
      </c>
      <c r="AE152" s="119" t="str">
        <f t="shared" ca="1" si="41"/>
        <v>-</v>
      </c>
      <c r="AF152" s="118" t="str">
        <f t="shared" ca="1" si="42"/>
        <v>-</v>
      </c>
      <c r="AG152" s="119" t="str">
        <f t="shared" ca="1" si="43"/>
        <v>-</v>
      </c>
      <c r="AH152" s="118" t="str">
        <f t="shared" ca="1" si="44"/>
        <v>-</v>
      </c>
      <c r="AI152" s="118">
        <f t="shared" ca="1" si="45"/>
        <v>0</v>
      </c>
      <c r="AJ152" s="120">
        <f t="shared" ca="1" si="46"/>
        <v>0</v>
      </c>
      <c r="AK152" s="118">
        <f t="shared" ca="1" si="24"/>
        <v>0</v>
      </c>
      <c r="AL152" s="118">
        <f t="shared" ca="1" si="25"/>
        <v>0</v>
      </c>
    </row>
    <row r="153" spans="1:38" ht="27" customHeight="1" x14ac:dyDescent="0.25">
      <c r="A153" s="53">
        <f>'OSNOVNA PLAČA'!A147</f>
        <v>138</v>
      </c>
      <c r="B153" s="333" t="str">
        <f t="shared" ca="1" si="21"/>
        <v>A138</v>
      </c>
      <c r="C153" s="333"/>
      <c r="D153" s="54" t="str">
        <f>IF(LEN('OSNOVNA PLAČA'!C147)&gt;0,'OSNOVNA PLAČA'!C147,"")</f>
        <v/>
      </c>
      <c r="E153" s="55" t="str">
        <f>IF(LEN('OSNOVNA PLAČA'!D147)&gt;0,'OSNOVNA PLAČA'!D147,"")</f>
        <v/>
      </c>
      <c r="F153" s="164">
        <f ca="1">IF(LEN(B153)&gt;0,'OBRAČUNANA OSNOVNA PLAČA'!F147,"")</f>
        <v>0</v>
      </c>
      <c r="G153" s="57"/>
      <c r="H153" s="57"/>
      <c r="I153" s="57"/>
      <c r="J153" s="57"/>
      <c r="K153" s="57"/>
      <c r="L153" s="178">
        <f t="shared" si="38"/>
        <v>0</v>
      </c>
      <c r="M153" s="179">
        <f t="shared" ca="1" si="47"/>
        <v>0</v>
      </c>
      <c r="N153" s="179">
        <f t="shared" ca="1" si="48"/>
        <v>0</v>
      </c>
      <c r="O153" s="180">
        <f t="shared" ca="1" si="39"/>
        <v>0</v>
      </c>
      <c r="P153" s="181">
        <f t="shared" ca="1" si="49"/>
        <v>0</v>
      </c>
      <c r="Q153" s="182">
        <f t="shared" ca="1" si="40"/>
        <v>0</v>
      </c>
      <c r="R153" s="182">
        <f ca="1">IF(LEN(B153)&gt;0,'1'!R153-'1'!Q153,"")</f>
        <v>0</v>
      </c>
      <c r="S153" s="183"/>
      <c r="T153" s="33"/>
      <c r="U153" s="33"/>
      <c r="V153" s="33"/>
      <c r="W153" s="33"/>
      <c r="X153" s="33"/>
      <c r="AB153" s="243">
        <f>ROW()</f>
        <v>153</v>
      </c>
      <c r="AC153" s="118">
        <f t="shared" ca="1" si="22"/>
        <v>0</v>
      </c>
      <c r="AD153" s="118">
        <f t="shared" ca="1" si="23"/>
        <v>0</v>
      </c>
      <c r="AE153" s="119" t="str">
        <f t="shared" ca="1" si="41"/>
        <v>-</v>
      </c>
      <c r="AF153" s="118" t="str">
        <f t="shared" ca="1" si="42"/>
        <v>-</v>
      </c>
      <c r="AG153" s="119" t="str">
        <f t="shared" ca="1" si="43"/>
        <v>-</v>
      </c>
      <c r="AH153" s="118" t="str">
        <f t="shared" ca="1" si="44"/>
        <v>-</v>
      </c>
      <c r="AI153" s="118">
        <f t="shared" ca="1" si="45"/>
        <v>0</v>
      </c>
      <c r="AJ153" s="120">
        <f t="shared" ca="1" si="46"/>
        <v>0</v>
      </c>
      <c r="AK153" s="118">
        <f t="shared" ca="1" si="24"/>
        <v>0</v>
      </c>
      <c r="AL153" s="118">
        <f t="shared" ca="1" si="25"/>
        <v>0</v>
      </c>
    </row>
    <row r="154" spans="1:38" ht="27" customHeight="1" x14ac:dyDescent="0.25">
      <c r="A154" s="53">
        <f>'OSNOVNA PLAČA'!A148</f>
        <v>139</v>
      </c>
      <c r="B154" s="333" t="str">
        <f t="shared" ca="1" si="21"/>
        <v>A139</v>
      </c>
      <c r="C154" s="333"/>
      <c r="D154" s="54" t="str">
        <f>IF(LEN('OSNOVNA PLAČA'!C148)&gt;0,'OSNOVNA PLAČA'!C148,"")</f>
        <v/>
      </c>
      <c r="E154" s="55" t="str">
        <f>IF(LEN('OSNOVNA PLAČA'!D148)&gt;0,'OSNOVNA PLAČA'!D148,"")</f>
        <v/>
      </c>
      <c r="F154" s="164">
        <f ca="1">IF(LEN(B154)&gt;0,'OBRAČUNANA OSNOVNA PLAČA'!F148,"")</f>
        <v>0</v>
      </c>
      <c r="G154" s="57"/>
      <c r="H154" s="57"/>
      <c r="I154" s="57"/>
      <c r="J154" s="57"/>
      <c r="K154" s="57"/>
      <c r="L154" s="178">
        <f t="shared" si="38"/>
        <v>0</v>
      </c>
      <c r="M154" s="179">
        <f t="shared" ca="1" si="47"/>
        <v>0</v>
      </c>
      <c r="N154" s="179">
        <f t="shared" ca="1" si="48"/>
        <v>0</v>
      </c>
      <c r="O154" s="180">
        <f t="shared" ca="1" si="39"/>
        <v>0</v>
      </c>
      <c r="P154" s="181">
        <f t="shared" ca="1" si="49"/>
        <v>0</v>
      </c>
      <c r="Q154" s="182">
        <f t="shared" ca="1" si="40"/>
        <v>0</v>
      </c>
      <c r="R154" s="182">
        <f ca="1">IF(LEN(B154)&gt;0,'1'!R154-'1'!Q154,"")</f>
        <v>0</v>
      </c>
      <c r="S154" s="183"/>
      <c r="T154" s="33"/>
      <c r="U154" s="33"/>
      <c r="V154" s="33"/>
      <c r="W154" s="33"/>
      <c r="X154" s="33"/>
      <c r="AB154" s="243">
        <f>ROW()</f>
        <v>154</v>
      </c>
      <c r="AC154" s="118">
        <f t="shared" ca="1" si="22"/>
        <v>0</v>
      </c>
      <c r="AD154" s="118">
        <f t="shared" ca="1" si="23"/>
        <v>0</v>
      </c>
      <c r="AE154" s="119" t="str">
        <f t="shared" ca="1" si="41"/>
        <v>-</v>
      </c>
      <c r="AF154" s="118" t="str">
        <f t="shared" ca="1" si="42"/>
        <v>-</v>
      </c>
      <c r="AG154" s="119" t="str">
        <f t="shared" ca="1" si="43"/>
        <v>-</v>
      </c>
      <c r="AH154" s="118" t="str">
        <f t="shared" ca="1" si="44"/>
        <v>-</v>
      </c>
      <c r="AI154" s="118">
        <f t="shared" ca="1" si="45"/>
        <v>0</v>
      </c>
      <c r="AJ154" s="120">
        <f t="shared" ca="1" si="46"/>
        <v>0</v>
      </c>
      <c r="AK154" s="118">
        <f t="shared" ca="1" si="24"/>
        <v>0</v>
      </c>
      <c r="AL154" s="118">
        <f t="shared" ca="1" si="25"/>
        <v>0</v>
      </c>
    </row>
    <row r="155" spans="1:38" ht="27" customHeight="1" x14ac:dyDescent="0.25">
      <c r="A155" s="53">
        <f>'OSNOVNA PLAČA'!A149</f>
        <v>140</v>
      </c>
      <c r="B155" s="333" t="str">
        <f t="shared" ca="1" si="21"/>
        <v>A140</v>
      </c>
      <c r="C155" s="333"/>
      <c r="D155" s="54" t="str">
        <f>IF(LEN('OSNOVNA PLAČA'!C149)&gt;0,'OSNOVNA PLAČA'!C149,"")</f>
        <v/>
      </c>
      <c r="E155" s="55" t="str">
        <f>IF(LEN('OSNOVNA PLAČA'!D149)&gt;0,'OSNOVNA PLAČA'!D149,"")</f>
        <v/>
      </c>
      <c r="F155" s="164">
        <f ca="1">IF(LEN(B155)&gt;0,'OBRAČUNANA OSNOVNA PLAČA'!F149,"")</f>
        <v>0</v>
      </c>
      <c r="G155" s="57"/>
      <c r="H155" s="57"/>
      <c r="I155" s="57"/>
      <c r="J155" s="57"/>
      <c r="K155" s="57"/>
      <c r="L155" s="178">
        <f t="shared" si="38"/>
        <v>0</v>
      </c>
      <c r="M155" s="179">
        <f t="shared" ca="1" si="47"/>
        <v>0</v>
      </c>
      <c r="N155" s="179">
        <f t="shared" ca="1" si="48"/>
        <v>0</v>
      </c>
      <c r="O155" s="180">
        <f t="shared" ca="1" si="39"/>
        <v>0</v>
      </c>
      <c r="P155" s="181">
        <f t="shared" ca="1" si="49"/>
        <v>0</v>
      </c>
      <c r="Q155" s="182">
        <f t="shared" ca="1" si="40"/>
        <v>0</v>
      </c>
      <c r="R155" s="182">
        <f ca="1">IF(LEN(B155)&gt;0,'1'!R155-'1'!Q155,"")</f>
        <v>0</v>
      </c>
      <c r="S155" s="183"/>
      <c r="T155" s="33"/>
      <c r="U155" s="33"/>
      <c r="V155" s="33"/>
      <c r="W155" s="33"/>
      <c r="X155" s="33"/>
      <c r="AB155" s="243">
        <f>ROW()</f>
        <v>155</v>
      </c>
      <c r="AC155" s="118">
        <f t="shared" ca="1" si="22"/>
        <v>0</v>
      </c>
      <c r="AD155" s="118">
        <f t="shared" ca="1" si="23"/>
        <v>0</v>
      </c>
      <c r="AE155" s="119" t="str">
        <f t="shared" ca="1" si="41"/>
        <v>-</v>
      </c>
      <c r="AF155" s="118" t="str">
        <f t="shared" ca="1" si="42"/>
        <v>-</v>
      </c>
      <c r="AG155" s="119" t="str">
        <f t="shared" ca="1" si="43"/>
        <v>-</v>
      </c>
      <c r="AH155" s="118" t="str">
        <f t="shared" ca="1" si="44"/>
        <v>-</v>
      </c>
      <c r="AI155" s="118">
        <f t="shared" ca="1" si="45"/>
        <v>0</v>
      </c>
      <c r="AJ155" s="120">
        <f t="shared" ca="1" si="46"/>
        <v>0</v>
      </c>
      <c r="AK155" s="118">
        <f t="shared" ca="1" si="24"/>
        <v>0</v>
      </c>
      <c r="AL155" s="118">
        <f t="shared" ca="1" si="25"/>
        <v>0</v>
      </c>
    </row>
    <row r="156" spans="1:38" ht="27" customHeight="1" x14ac:dyDescent="0.25">
      <c r="A156" s="53">
        <f>'OSNOVNA PLAČA'!A150</f>
        <v>141</v>
      </c>
      <c r="B156" s="333" t="str">
        <f t="shared" ca="1" si="21"/>
        <v>A141</v>
      </c>
      <c r="C156" s="333"/>
      <c r="D156" s="54" t="str">
        <f>IF(LEN('OSNOVNA PLAČA'!C150)&gt;0,'OSNOVNA PLAČA'!C150,"")</f>
        <v/>
      </c>
      <c r="E156" s="55" t="str">
        <f>IF(LEN('OSNOVNA PLAČA'!D150)&gt;0,'OSNOVNA PLAČA'!D150,"")</f>
        <v/>
      </c>
      <c r="F156" s="164">
        <f ca="1">IF(LEN(B156)&gt;0,'OBRAČUNANA OSNOVNA PLAČA'!F150,"")</f>
        <v>0</v>
      </c>
      <c r="G156" s="57"/>
      <c r="H156" s="57"/>
      <c r="I156" s="57"/>
      <c r="J156" s="57"/>
      <c r="K156" s="57"/>
      <c r="L156" s="178">
        <f t="shared" si="38"/>
        <v>0</v>
      </c>
      <c r="M156" s="179">
        <f t="shared" ca="1" si="47"/>
        <v>0</v>
      </c>
      <c r="N156" s="179">
        <f t="shared" ca="1" si="48"/>
        <v>0</v>
      </c>
      <c r="O156" s="180">
        <f t="shared" ca="1" si="39"/>
        <v>0</v>
      </c>
      <c r="P156" s="181">
        <f t="shared" ca="1" si="49"/>
        <v>0</v>
      </c>
      <c r="Q156" s="182">
        <f t="shared" ca="1" si="40"/>
        <v>0</v>
      </c>
      <c r="R156" s="182">
        <f ca="1">IF(LEN(B156)&gt;0,'1'!R156-'1'!Q156,"")</f>
        <v>0</v>
      </c>
      <c r="S156" s="183"/>
      <c r="T156" s="33"/>
      <c r="U156" s="33"/>
      <c r="V156" s="33"/>
      <c r="W156" s="33"/>
      <c r="X156" s="33"/>
      <c r="AB156" s="243">
        <f>ROW()</f>
        <v>156</v>
      </c>
      <c r="AC156" s="118">
        <f t="shared" ca="1" si="22"/>
        <v>0</v>
      </c>
      <c r="AD156" s="118">
        <f t="shared" ca="1" si="23"/>
        <v>0</v>
      </c>
      <c r="AE156" s="119" t="str">
        <f t="shared" ca="1" si="41"/>
        <v>-</v>
      </c>
      <c r="AF156" s="118" t="str">
        <f t="shared" ca="1" si="42"/>
        <v>-</v>
      </c>
      <c r="AG156" s="119" t="str">
        <f t="shared" ca="1" si="43"/>
        <v>-</v>
      </c>
      <c r="AH156" s="118" t="str">
        <f t="shared" ca="1" si="44"/>
        <v>-</v>
      </c>
      <c r="AI156" s="118">
        <f t="shared" ca="1" si="45"/>
        <v>0</v>
      </c>
      <c r="AJ156" s="120">
        <f t="shared" ca="1" si="46"/>
        <v>0</v>
      </c>
      <c r="AK156" s="118">
        <f t="shared" ca="1" si="24"/>
        <v>0</v>
      </c>
      <c r="AL156" s="118">
        <f t="shared" ca="1" si="25"/>
        <v>0</v>
      </c>
    </row>
    <row r="157" spans="1:38" ht="27" customHeight="1" x14ac:dyDescent="0.25">
      <c r="A157" s="53">
        <f>'OSNOVNA PLAČA'!A151</f>
        <v>142</v>
      </c>
      <c r="B157" s="333" t="str">
        <f t="shared" ca="1" si="21"/>
        <v>A142</v>
      </c>
      <c r="C157" s="333"/>
      <c r="D157" s="54" t="str">
        <f>IF(LEN('OSNOVNA PLAČA'!C151)&gt;0,'OSNOVNA PLAČA'!C151,"")</f>
        <v/>
      </c>
      <c r="E157" s="55" t="str">
        <f>IF(LEN('OSNOVNA PLAČA'!D151)&gt;0,'OSNOVNA PLAČA'!D151,"")</f>
        <v/>
      </c>
      <c r="F157" s="164">
        <f ca="1">IF(LEN(B157)&gt;0,'OBRAČUNANA OSNOVNA PLAČA'!F151,"")</f>
        <v>0</v>
      </c>
      <c r="G157" s="57"/>
      <c r="H157" s="57"/>
      <c r="I157" s="57"/>
      <c r="J157" s="57"/>
      <c r="K157" s="57"/>
      <c r="L157" s="178">
        <f t="shared" si="38"/>
        <v>0</v>
      </c>
      <c r="M157" s="179">
        <f t="shared" ca="1" si="47"/>
        <v>0</v>
      </c>
      <c r="N157" s="179">
        <f t="shared" ca="1" si="48"/>
        <v>0</v>
      </c>
      <c r="O157" s="180">
        <f t="shared" ca="1" si="39"/>
        <v>0</v>
      </c>
      <c r="P157" s="181">
        <f t="shared" ca="1" si="49"/>
        <v>0</v>
      </c>
      <c r="Q157" s="182">
        <f t="shared" ca="1" si="40"/>
        <v>0</v>
      </c>
      <c r="R157" s="182">
        <f ca="1">IF(LEN(B157)&gt;0,'1'!R157-'1'!Q157,"")</f>
        <v>0</v>
      </c>
      <c r="S157" s="183"/>
      <c r="T157" s="33"/>
      <c r="U157" s="33"/>
      <c r="V157" s="33"/>
      <c r="W157" s="33"/>
      <c r="X157" s="33"/>
      <c r="AB157" s="243">
        <f>ROW()</f>
        <v>157</v>
      </c>
      <c r="AC157" s="118">
        <f t="shared" ca="1" si="22"/>
        <v>0</v>
      </c>
      <c r="AD157" s="118">
        <f t="shared" ca="1" si="23"/>
        <v>0</v>
      </c>
      <c r="AE157" s="119" t="str">
        <f t="shared" ca="1" si="41"/>
        <v>-</v>
      </c>
      <c r="AF157" s="118" t="str">
        <f t="shared" ca="1" si="42"/>
        <v>-</v>
      </c>
      <c r="AG157" s="119" t="str">
        <f t="shared" ca="1" si="43"/>
        <v>-</v>
      </c>
      <c r="AH157" s="118" t="str">
        <f t="shared" ca="1" si="44"/>
        <v>-</v>
      </c>
      <c r="AI157" s="118">
        <f t="shared" ca="1" si="45"/>
        <v>0</v>
      </c>
      <c r="AJ157" s="120">
        <f t="shared" ca="1" si="46"/>
        <v>0</v>
      </c>
      <c r="AK157" s="118">
        <f t="shared" ca="1" si="24"/>
        <v>0</v>
      </c>
      <c r="AL157" s="118">
        <f t="shared" ca="1" si="25"/>
        <v>0</v>
      </c>
    </row>
    <row r="158" spans="1:38" ht="27" customHeight="1" x14ac:dyDescent="0.25">
      <c r="A158" s="53">
        <f>'OSNOVNA PLAČA'!A152</f>
        <v>143</v>
      </c>
      <c r="B158" s="333" t="str">
        <f t="shared" ca="1" si="21"/>
        <v>A143</v>
      </c>
      <c r="C158" s="333"/>
      <c r="D158" s="54" t="str">
        <f>IF(LEN('OSNOVNA PLAČA'!C152)&gt;0,'OSNOVNA PLAČA'!C152,"")</f>
        <v/>
      </c>
      <c r="E158" s="55" t="str">
        <f>IF(LEN('OSNOVNA PLAČA'!D152)&gt;0,'OSNOVNA PLAČA'!D152,"")</f>
        <v/>
      </c>
      <c r="F158" s="164">
        <f ca="1">IF(LEN(B158)&gt;0,'OBRAČUNANA OSNOVNA PLAČA'!F152,"")</f>
        <v>0</v>
      </c>
      <c r="G158" s="57"/>
      <c r="H158" s="57"/>
      <c r="I158" s="57"/>
      <c r="J158" s="57"/>
      <c r="K158" s="57"/>
      <c r="L158" s="178">
        <f t="shared" si="38"/>
        <v>0</v>
      </c>
      <c r="M158" s="179">
        <f t="shared" ca="1" si="47"/>
        <v>0</v>
      </c>
      <c r="N158" s="179">
        <f t="shared" ca="1" si="48"/>
        <v>0</v>
      </c>
      <c r="O158" s="180">
        <f t="shared" ca="1" si="39"/>
        <v>0</v>
      </c>
      <c r="P158" s="181">
        <f t="shared" ca="1" si="49"/>
        <v>0</v>
      </c>
      <c r="Q158" s="182">
        <f t="shared" ca="1" si="40"/>
        <v>0</v>
      </c>
      <c r="R158" s="182">
        <f ca="1">IF(LEN(B158)&gt;0,'1'!R158-'1'!Q158,"")</f>
        <v>0</v>
      </c>
      <c r="S158" s="183"/>
      <c r="T158" s="33"/>
      <c r="U158" s="33"/>
      <c r="V158" s="33"/>
      <c r="W158" s="33"/>
      <c r="X158" s="33"/>
      <c r="AB158" s="243">
        <f>ROW()</f>
        <v>158</v>
      </c>
      <c r="AC158" s="118">
        <f t="shared" ca="1" si="22"/>
        <v>0</v>
      </c>
      <c r="AD158" s="118">
        <f t="shared" ca="1" si="23"/>
        <v>0</v>
      </c>
      <c r="AE158" s="119" t="str">
        <f t="shared" ca="1" si="41"/>
        <v>-</v>
      </c>
      <c r="AF158" s="118" t="str">
        <f t="shared" ca="1" si="42"/>
        <v>-</v>
      </c>
      <c r="AG158" s="119" t="str">
        <f t="shared" ca="1" si="43"/>
        <v>-</v>
      </c>
      <c r="AH158" s="118" t="str">
        <f t="shared" ca="1" si="44"/>
        <v>-</v>
      </c>
      <c r="AI158" s="118">
        <f t="shared" ca="1" si="45"/>
        <v>0</v>
      </c>
      <c r="AJ158" s="120">
        <f t="shared" ca="1" si="46"/>
        <v>0</v>
      </c>
      <c r="AK158" s="118">
        <f t="shared" ca="1" si="24"/>
        <v>0</v>
      </c>
      <c r="AL158" s="118">
        <f t="shared" ca="1" si="25"/>
        <v>0</v>
      </c>
    </row>
    <row r="159" spans="1:38" ht="27" customHeight="1" x14ac:dyDescent="0.25">
      <c r="A159" s="53">
        <f>'OSNOVNA PLAČA'!A153</f>
        <v>144</v>
      </c>
      <c r="B159" s="333" t="str">
        <f t="shared" ca="1" si="21"/>
        <v>A144</v>
      </c>
      <c r="C159" s="333"/>
      <c r="D159" s="54" t="str">
        <f>IF(LEN('OSNOVNA PLAČA'!C153)&gt;0,'OSNOVNA PLAČA'!C153,"")</f>
        <v/>
      </c>
      <c r="E159" s="55" t="str">
        <f>IF(LEN('OSNOVNA PLAČA'!D153)&gt;0,'OSNOVNA PLAČA'!D153,"")</f>
        <v/>
      </c>
      <c r="F159" s="164">
        <f ca="1">IF(LEN(B159)&gt;0,'OBRAČUNANA OSNOVNA PLAČA'!F153,"")</f>
        <v>0</v>
      </c>
      <c r="G159" s="57"/>
      <c r="H159" s="57"/>
      <c r="I159" s="57"/>
      <c r="J159" s="57"/>
      <c r="K159" s="57"/>
      <c r="L159" s="178">
        <f t="shared" si="38"/>
        <v>0</v>
      </c>
      <c r="M159" s="179">
        <f t="shared" ca="1" si="47"/>
        <v>0</v>
      </c>
      <c r="N159" s="179">
        <f t="shared" ca="1" si="48"/>
        <v>0</v>
      </c>
      <c r="O159" s="180">
        <f t="shared" ca="1" si="39"/>
        <v>0</v>
      </c>
      <c r="P159" s="181">
        <f t="shared" ca="1" si="49"/>
        <v>0</v>
      </c>
      <c r="Q159" s="182">
        <f t="shared" ca="1" si="40"/>
        <v>0</v>
      </c>
      <c r="R159" s="182">
        <f ca="1">IF(LEN(B159)&gt;0,'1'!R159-'1'!Q159,"")</f>
        <v>0</v>
      </c>
      <c r="S159" s="183"/>
      <c r="T159" s="33"/>
      <c r="U159" s="33"/>
      <c r="V159" s="33"/>
      <c r="W159" s="33"/>
      <c r="X159" s="33"/>
      <c r="AB159" s="243">
        <f>ROW()</f>
        <v>159</v>
      </c>
      <c r="AC159" s="118">
        <f t="shared" ca="1" si="22"/>
        <v>0</v>
      </c>
      <c r="AD159" s="118">
        <f t="shared" ca="1" si="23"/>
        <v>0</v>
      </c>
      <c r="AE159" s="119" t="str">
        <f t="shared" ca="1" si="41"/>
        <v>-</v>
      </c>
      <c r="AF159" s="118" t="str">
        <f t="shared" ca="1" si="42"/>
        <v>-</v>
      </c>
      <c r="AG159" s="119" t="str">
        <f t="shared" ca="1" si="43"/>
        <v>-</v>
      </c>
      <c r="AH159" s="118" t="str">
        <f t="shared" ca="1" si="44"/>
        <v>-</v>
      </c>
      <c r="AI159" s="118">
        <f t="shared" ca="1" si="45"/>
        <v>0</v>
      </c>
      <c r="AJ159" s="120">
        <f t="shared" ca="1" si="46"/>
        <v>0</v>
      </c>
      <c r="AK159" s="118">
        <f t="shared" ca="1" si="24"/>
        <v>0</v>
      </c>
      <c r="AL159" s="118">
        <f t="shared" ca="1" si="25"/>
        <v>0</v>
      </c>
    </row>
    <row r="160" spans="1:38" ht="27" customHeight="1" x14ac:dyDescent="0.25">
      <c r="A160" s="53">
        <f>'OSNOVNA PLAČA'!A154</f>
        <v>145</v>
      </c>
      <c r="B160" s="333" t="str">
        <f t="shared" ca="1" si="21"/>
        <v>A145</v>
      </c>
      <c r="C160" s="333"/>
      <c r="D160" s="54" t="str">
        <f>IF(LEN('OSNOVNA PLAČA'!C154)&gt;0,'OSNOVNA PLAČA'!C154,"")</f>
        <v/>
      </c>
      <c r="E160" s="55" t="str">
        <f>IF(LEN('OSNOVNA PLAČA'!D154)&gt;0,'OSNOVNA PLAČA'!D154,"")</f>
        <v/>
      </c>
      <c r="F160" s="164">
        <f ca="1">IF(LEN(B160)&gt;0,'OBRAČUNANA OSNOVNA PLAČA'!F154,"")</f>
        <v>0</v>
      </c>
      <c r="G160" s="57"/>
      <c r="H160" s="57"/>
      <c r="I160" s="57"/>
      <c r="J160" s="57"/>
      <c r="K160" s="57"/>
      <c r="L160" s="178">
        <f t="shared" si="38"/>
        <v>0</v>
      </c>
      <c r="M160" s="179">
        <f t="shared" ca="1" si="47"/>
        <v>0</v>
      </c>
      <c r="N160" s="179">
        <f t="shared" ca="1" si="48"/>
        <v>0</v>
      </c>
      <c r="O160" s="180">
        <f t="shared" ca="1" si="39"/>
        <v>0</v>
      </c>
      <c r="P160" s="181">
        <f t="shared" ca="1" si="49"/>
        <v>0</v>
      </c>
      <c r="Q160" s="182">
        <f t="shared" ca="1" si="40"/>
        <v>0</v>
      </c>
      <c r="R160" s="182">
        <f ca="1">IF(LEN(B160)&gt;0,'1'!R160-'1'!Q160,"")</f>
        <v>0</v>
      </c>
      <c r="S160" s="183"/>
      <c r="T160" s="33"/>
      <c r="U160" s="33"/>
      <c r="V160" s="33"/>
      <c r="W160" s="33"/>
      <c r="X160" s="33"/>
      <c r="AB160" s="243">
        <f>ROW()</f>
        <v>160</v>
      </c>
      <c r="AC160" s="118">
        <f t="shared" ca="1" si="22"/>
        <v>0</v>
      </c>
      <c r="AD160" s="118">
        <f t="shared" ca="1" si="23"/>
        <v>0</v>
      </c>
      <c r="AE160" s="119" t="str">
        <f t="shared" ca="1" si="41"/>
        <v>-</v>
      </c>
      <c r="AF160" s="118" t="str">
        <f t="shared" ca="1" si="42"/>
        <v>-</v>
      </c>
      <c r="AG160" s="119" t="str">
        <f t="shared" ca="1" si="43"/>
        <v>-</v>
      </c>
      <c r="AH160" s="118" t="str">
        <f t="shared" ca="1" si="44"/>
        <v>-</v>
      </c>
      <c r="AI160" s="118">
        <f t="shared" ca="1" si="45"/>
        <v>0</v>
      </c>
      <c r="AJ160" s="120">
        <f t="shared" ca="1" si="46"/>
        <v>0</v>
      </c>
      <c r="AK160" s="118">
        <f t="shared" ca="1" si="24"/>
        <v>0</v>
      </c>
      <c r="AL160" s="118">
        <f t="shared" ca="1" si="25"/>
        <v>0</v>
      </c>
    </row>
    <row r="161" spans="1:38" ht="27" customHeight="1" x14ac:dyDescent="0.25">
      <c r="A161" s="53">
        <f>'OSNOVNA PLAČA'!A155</f>
        <v>146</v>
      </c>
      <c r="B161" s="333" t="str">
        <f t="shared" ca="1" si="21"/>
        <v>A146</v>
      </c>
      <c r="C161" s="333"/>
      <c r="D161" s="54" t="str">
        <f>IF(LEN('OSNOVNA PLAČA'!C155)&gt;0,'OSNOVNA PLAČA'!C155,"")</f>
        <v/>
      </c>
      <c r="E161" s="55" t="str">
        <f>IF(LEN('OSNOVNA PLAČA'!D155)&gt;0,'OSNOVNA PLAČA'!D155,"")</f>
        <v/>
      </c>
      <c r="F161" s="164">
        <f ca="1">IF(LEN(B161)&gt;0,'OBRAČUNANA OSNOVNA PLAČA'!F155,"")</f>
        <v>0</v>
      </c>
      <c r="G161" s="57"/>
      <c r="H161" s="57"/>
      <c r="I161" s="57"/>
      <c r="J161" s="57"/>
      <c r="K161" s="57"/>
      <c r="L161" s="178">
        <f t="shared" si="38"/>
        <v>0</v>
      </c>
      <c r="M161" s="179">
        <f t="shared" ca="1" si="47"/>
        <v>0</v>
      </c>
      <c r="N161" s="179">
        <f t="shared" ca="1" si="48"/>
        <v>0</v>
      </c>
      <c r="O161" s="180">
        <f t="shared" ca="1" si="39"/>
        <v>0</v>
      </c>
      <c r="P161" s="181">
        <f t="shared" ca="1" si="49"/>
        <v>0</v>
      </c>
      <c r="Q161" s="182">
        <f t="shared" ca="1" si="40"/>
        <v>0</v>
      </c>
      <c r="R161" s="182">
        <f ca="1">IF(LEN(B161)&gt;0,'1'!R161-'1'!Q161,"")</f>
        <v>0</v>
      </c>
      <c r="S161" s="183"/>
      <c r="T161" s="33"/>
      <c r="U161" s="33"/>
      <c r="V161" s="33"/>
      <c r="W161" s="33"/>
      <c r="X161" s="33"/>
      <c r="AB161" s="243">
        <f>ROW()</f>
        <v>161</v>
      </c>
      <c r="AC161" s="118">
        <f t="shared" ca="1" si="22"/>
        <v>0</v>
      </c>
      <c r="AD161" s="118">
        <f t="shared" ca="1" si="23"/>
        <v>0</v>
      </c>
      <c r="AE161" s="119" t="str">
        <f t="shared" ca="1" si="41"/>
        <v>-</v>
      </c>
      <c r="AF161" s="118" t="str">
        <f t="shared" ca="1" si="42"/>
        <v>-</v>
      </c>
      <c r="AG161" s="119" t="str">
        <f t="shared" ca="1" si="43"/>
        <v>-</v>
      </c>
      <c r="AH161" s="118" t="str">
        <f t="shared" ca="1" si="44"/>
        <v>-</v>
      </c>
      <c r="AI161" s="118">
        <f t="shared" ca="1" si="45"/>
        <v>0</v>
      </c>
      <c r="AJ161" s="120">
        <f t="shared" ca="1" si="46"/>
        <v>0</v>
      </c>
      <c r="AK161" s="118">
        <f t="shared" ca="1" si="24"/>
        <v>0</v>
      </c>
      <c r="AL161" s="118">
        <f t="shared" ca="1" si="25"/>
        <v>0</v>
      </c>
    </row>
    <row r="162" spans="1:38" ht="27" customHeight="1" x14ac:dyDescent="0.25">
      <c r="A162" s="53">
        <f>'OSNOVNA PLAČA'!A156</f>
        <v>147</v>
      </c>
      <c r="B162" s="333" t="str">
        <f t="shared" ca="1" si="21"/>
        <v>A147</v>
      </c>
      <c r="C162" s="333"/>
      <c r="D162" s="54" t="str">
        <f>IF(LEN('OSNOVNA PLAČA'!C156)&gt;0,'OSNOVNA PLAČA'!C156,"")</f>
        <v/>
      </c>
      <c r="E162" s="55" t="str">
        <f>IF(LEN('OSNOVNA PLAČA'!D156)&gt;0,'OSNOVNA PLAČA'!D156,"")</f>
        <v/>
      </c>
      <c r="F162" s="164">
        <f ca="1">IF(LEN(B162)&gt;0,'OBRAČUNANA OSNOVNA PLAČA'!F156,"")</f>
        <v>0</v>
      </c>
      <c r="G162" s="57"/>
      <c r="H162" s="57"/>
      <c r="I162" s="57"/>
      <c r="J162" s="57"/>
      <c r="K162" s="57"/>
      <c r="L162" s="178">
        <f t="shared" si="38"/>
        <v>0</v>
      </c>
      <c r="M162" s="179">
        <f t="shared" ca="1" si="47"/>
        <v>0</v>
      </c>
      <c r="N162" s="179">
        <f t="shared" ca="1" si="48"/>
        <v>0</v>
      </c>
      <c r="O162" s="180">
        <f t="shared" ca="1" si="39"/>
        <v>0</v>
      </c>
      <c r="P162" s="181">
        <f t="shared" ca="1" si="49"/>
        <v>0</v>
      </c>
      <c r="Q162" s="182">
        <f t="shared" ca="1" si="40"/>
        <v>0</v>
      </c>
      <c r="R162" s="182">
        <f ca="1">IF(LEN(B162)&gt;0,'1'!R162-'1'!Q162,"")</f>
        <v>0</v>
      </c>
      <c r="S162" s="183"/>
      <c r="T162" s="33"/>
      <c r="U162" s="33"/>
      <c r="V162" s="33"/>
      <c r="W162" s="33"/>
      <c r="X162" s="33"/>
      <c r="AB162" s="243">
        <f>ROW()</f>
        <v>162</v>
      </c>
      <c r="AC162" s="118">
        <f t="shared" ca="1" si="22"/>
        <v>0</v>
      </c>
      <c r="AD162" s="118">
        <f t="shared" ca="1" si="23"/>
        <v>0</v>
      </c>
      <c r="AE162" s="119" t="str">
        <f t="shared" ca="1" si="41"/>
        <v>-</v>
      </c>
      <c r="AF162" s="118" t="str">
        <f t="shared" ca="1" si="42"/>
        <v>-</v>
      </c>
      <c r="AG162" s="119" t="str">
        <f t="shared" ca="1" si="43"/>
        <v>-</v>
      </c>
      <c r="AH162" s="118" t="str">
        <f t="shared" ca="1" si="44"/>
        <v>-</v>
      </c>
      <c r="AI162" s="118">
        <f t="shared" ca="1" si="45"/>
        <v>0</v>
      </c>
      <c r="AJ162" s="120">
        <f t="shared" ca="1" si="46"/>
        <v>0</v>
      </c>
      <c r="AK162" s="118">
        <f t="shared" ca="1" si="24"/>
        <v>0</v>
      </c>
      <c r="AL162" s="118">
        <f t="shared" ca="1" si="25"/>
        <v>0</v>
      </c>
    </row>
    <row r="163" spans="1:38" ht="27" customHeight="1" x14ac:dyDescent="0.25">
      <c r="A163" s="53">
        <f>'OSNOVNA PLAČA'!A157</f>
        <v>148</v>
      </c>
      <c r="B163" s="333" t="str">
        <f t="shared" ca="1" si="21"/>
        <v>A148</v>
      </c>
      <c r="C163" s="333"/>
      <c r="D163" s="54" t="str">
        <f>IF(LEN('OSNOVNA PLAČA'!C157)&gt;0,'OSNOVNA PLAČA'!C157,"")</f>
        <v/>
      </c>
      <c r="E163" s="55" t="str">
        <f>IF(LEN('OSNOVNA PLAČA'!D157)&gt;0,'OSNOVNA PLAČA'!D157,"")</f>
        <v/>
      </c>
      <c r="F163" s="164">
        <f ca="1">IF(LEN(B163)&gt;0,'OBRAČUNANA OSNOVNA PLAČA'!F157,"")</f>
        <v>0</v>
      </c>
      <c r="G163" s="57"/>
      <c r="H163" s="57"/>
      <c r="I163" s="57"/>
      <c r="J163" s="57"/>
      <c r="K163" s="57"/>
      <c r="L163" s="178">
        <f t="shared" si="38"/>
        <v>0</v>
      </c>
      <c r="M163" s="179">
        <f t="shared" ca="1" si="47"/>
        <v>0</v>
      </c>
      <c r="N163" s="179">
        <f t="shared" ca="1" si="48"/>
        <v>0</v>
      </c>
      <c r="O163" s="180">
        <f t="shared" ca="1" si="39"/>
        <v>0</v>
      </c>
      <c r="P163" s="181">
        <f t="shared" ca="1" si="49"/>
        <v>0</v>
      </c>
      <c r="Q163" s="182">
        <f t="shared" ca="1" si="40"/>
        <v>0</v>
      </c>
      <c r="R163" s="182">
        <f ca="1">IF(LEN(B163)&gt;0,'1'!R163-'1'!Q163,"")</f>
        <v>0</v>
      </c>
      <c r="S163" s="183"/>
      <c r="T163" s="33"/>
      <c r="U163" s="33"/>
      <c r="V163" s="33"/>
      <c r="W163" s="33"/>
      <c r="X163" s="33"/>
      <c r="AB163" s="243">
        <f>ROW()</f>
        <v>163</v>
      </c>
      <c r="AC163" s="118">
        <f t="shared" ca="1" si="22"/>
        <v>0</v>
      </c>
      <c r="AD163" s="118">
        <f t="shared" ca="1" si="23"/>
        <v>0</v>
      </c>
      <c r="AE163" s="119" t="str">
        <f t="shared" ca="1" si="41"/>
        <v>-</v>
      </c>
      <c r="AF163" s="118" t="str">
        <f t="shared" ca="1" si="42"/>
        <v>-</v>
      </c>
      <c r="AG163" s="119" t="str">
        <f t="shared" ca="1" si="43"/>
        <v>-</v>
      </c>
      <c r="AH163" s="118" t="str">
        <f t="shared" ca="1" si="44"/>
        <v>-</v>
      </c>
      <c r="AI163" s="118">
        <f t="shared" ca="1" si="45"/>
        <v>0</v>
      </c>
      <c r="AJ163" s="120">
        <f t="shared" ca="1" si="46"/>
        <v>0</v>
      </c>
      <c r="AK163" s="118">
        <f t="shared" ca="1" si="24"/>
        <v>0</v>
      </c>
      <c r="AL163" s="118">
        <f t="shared" ca="1" si="25"/>
        <v>0</v>
      </c>
    </row>
    <row r="164" spans="1:38" ht="27" customHeight="1" x14ac:dyDescent="0.25">
      <c r="A164" s="53">
        <f>'OSNOVNA PLAČA'!A158</f>
        <v>149</v>
      </c>
      <c r="B164" s="333" t="str">
        <f t="shared" ca="1" si="21"/>
        <v>A149</v>
      </c>
      <c r="C164" s="333"/>
      <c r="D164" s="54" t="str">
        <f>IF(LEN('OSNOVNA PLAČA'!C158)&gt;0,'OSNOVNA PLAČA'!C158,"")</f>
        <v/>
      </c>
      <c r="E164" s="55" t="str">
        <f>IF(LEN('OSNOVNA PLAČA'!D158)&gt;0,'OSNOVNA PLAČA'!D158,"")</f>
        <v/>
      </c>
      <c r="F164" s="164">
        <f ca="1">IF(LEN(B164)&gt;0,'OBRAČUNANA OSNOVNA PLAČA'!F158,"")</f>
        <v>0</v>
      </c>
      <c r="G164" s="57"/>
      <c r="H164" s="57"/>
      <c r="I164" s="57"/>
      <c r="J164" s="57"/>
      <c r="K164" s="57"/>
      <c r="L164" s="178">
        <f t="shared" si="38"/>
        <v>0</v>
      </c>
      <c r="M164" s="179">
        <f t="shared" ca="1" si="47"/>
        <v>0</v>
      </c>
      <c r="N164" s="179">
        <f t="shared" ca="1" si="48"/>
        <v>0</v>
      </c>
      <c r="O164" s="180">
        <f t="shared" ca="1" si="39"/>
        <v>0</v>
      </c>
      <c r="P164" s="181">
        <f t="shared" ca="1" si="49"/>
        <v>0</v>
      </c>
      <c r="Q164" s="182">
        <f t="shared" ca="1" si="40"/>
        <v>0</v>
      </c>
      <c r="R164" s="182">
        <f ca="1">IF(LEN(B164)&gt;0,'1'!R164-'1'!Q164,"")</f>
        <v>0</v>
      </c>
      <c r="S164" s="183"/>
      <c r="T164" s="33"/>
      <c r="U164" s="33"/>
      <c r="V164" s="33"/>
      <c r="W164" s="33"/>
      <c r="X164" s="33"/>
      <c r="AB164" s="243">
        <f>ROW()</f>
        <v>164</v>
      </c>
      <c r="AC164" s="118">
        <f t="shared" ca="1" si="22"/>
        <v>0</v>
      </c>
      <c r="AD164" s="118">
        <f t="shared" ca="1" si="23"/>
        <v>0</v>
      </c>
      <c r="AE164" s="119" t="str">
        <f t="shared" ca="1" si="41"/>
        <v>-</v>
      </c>
      <c r="AF164" s="118" t="str">
        <f t="shared" ca="1" si="42"/>
        <v>-</v>
      </c>
      <c r="AG164" s="119" t="str">
        <f t="shared" ca="1" si="43"/>
        <v>-</v>
      </c>
      <c r="AH164" s="118" t="str">
        <f t="shared" ca="1" si="44"/>
        <v>-</v>
      </c>
      <c r="AI164" s="118">
        <f t="shared" ca="1" si="45"/>
        <v>0</v>
      </c>
      <c r="AJ164" s="120">
        <f t="shared" ca="1" si="46"/>
        <v>0</v>
      </c>
      <c r="AK164" s="118">
        <f t="shared" ca="1" si="24"/>
        <v>0</v>
      </c>
      <c r="AL164" s="118">
        <f t="shared" ca="1" si="25"/>
        <v>0</v>
      </c>
    </row>
    <row r="165" spans="1:38" ht="27" customHeight="1" x14ac:dyDescent="0.25">
      <c r="A165" s="53">
        <f>'OSNOVNA PLAČA'!A159</f>
        <v>150</v>
      </c>
      <c r="B165" s="333" t="str">
        <f t="shared" ca="1" si="21"/>
        <v>A150</v>
      </c>
      <c r="C165" s="333"/>
      <c r="D165" s="54" t="str">
        <f>IF(LEN('OSNOVNA PLAČA'!C159)&gt;0,'OSNOVNA PLAČA'!C159,"")</f>
        <v/>
      </c>
      <c r="E165" s="55" t="str">
        <f>IF(LEN('OSNOVNA PLAČA'!D159)&gt;0,'OSNOVNA PLAČA'!D159,"")</f>
        <v/>
      </c>
      <c r="F165" s="164">
        <f ca="1">IF(LEN(B165)&gt;0,'OBRAČUNANA OSNOVNA PLAČA'!F159,"")</f>
        <v>0</v>
      </c>
      <c r="G165" s="57"/>
      <c r="H165" s="57"/>
      <c r="I165" s="57"/>
      <c r="J165" s="57"/>
      <c r="K165" s="57"/>
      <c r="L165" s="178">
        <f t="shared" si="38"/>
        <v>0</v>
      </c>
      <c r="M165" s="179">
        <f t="shared" ca="1" si="47"/>
        <v>0</v>
      </c>
      <c r="N165" s="179">
        <f t="shared" ca="1" si="48"/>
        <v>0</v>
      </c>
      <c r="O165" s="180">
        <f t="shared" ca="1" si="39"/>
        <v>0</v>
      </c>
      <c r="P165" s="181">
        <f t="shared" ca="1" si="49"/>
        <v>0</v>
      </c>
      <c r="Q165" s="182">
        <f t="shared" ca="1" si="40"/>
        <v>0</v>
      </c>
      <c r="R165" s="182">
        <f ca="1">IF(LEN(B165)&gt;0,'1'!R165-'1'!Q165,"")</f>
        <v>0</v>
      </c>
      <c r="S165" s="183"/>
      <c r="T165" s="33"/>
      <c r="U165" s="33"/>
      <c r="V165" s="33"/>
      <c r="W165" s="33"/>
      <c r="X165" s="33"/>
      <c r="AB165" s="243">
        <f>ROW()</f>
        <v>165</v>
      </c>
      <c r="AC165" s="118">
        <f t="shared" ca="1" si="22"/>
        <v>0</v>
      </c>
      <c r="AD165" s="118">
        <f t="shared" ca="1" si="23"/>
        <v>0</v>
      </c>
      <c r="AE165" s="119" t="str">
        <f t="shared" ca="1" si="41"/>
        <v>-</v>
      </c>
      <c r="AF165" s="118" t="str">
        <f t="shared" ca="1" si="42"/>
        <v>-</v>
      </c>
      <c r="AG165" s="119" t="str">
        <f t="shared" ca="1" si="43"/>
        <v>-</v>
      </c>
      <c r="AH165" s="118" t="str">
        <f t="shared" ca="1" si="44"/>
        <v>-</v>
      </c>
      <c r="AI165" s="118">
        <f t="shared" ca="1" si="45"/>
        <v>0</v>
      </c>
      <c r="AJ165" s="120">
        <f t="shared" ca="1" si="46"/>
        <v>0</v>
      </c>
      <c r="AK165" s="118">
        <f t="shared" ca="1" si="24"/>
        <v>0</v>
      </c>
      <c r="AL165" s="118">
        <f t="shared" ca="1" si="25"/>
        <v>0</v>
      </c>
    </row>
    <row r="166" spans="1:38" ht="27" customHeight="1" x14ac:dyDescent="0.25">
      <c r="A166" s="53">
        <f>'OSNOVNA PLAČA'!A160</f>
        <v>151</v>
      </c>
      <c r="B166" s="333" t="str">
        <f t="shared" ca="1" si="21"/>
        <v>A151</v>
      </c>
      <c r="C166" s="333"/>
      <c r="D166" s="54" t="str">
        <f>IF(LEN('OSNOVNA PLAČA'!C160)&gt;0,'OSNOVNA PLAČA'!C160,"")</f>
        <v/>
      </c>
      <c r="E166" s="55" t="str">
        <f>IF(LEN('OSNOVNA PLAČA'!D160)&gt;0,'OSNOVNA PLAČA'!D160,"")</f>
        <v/>
      </c>
      <c r="F166" s="164">
        <f ca="1">IF(LEN(B166)&gt;0,'OBRAČUNANA OSNOVNA PLAČA'!F160,"")</f>
        <v>0</v>
      </c>
      <c r="G166" s="57"/>
      <c r="H166" s="57"/>
      <c r="I166" s="57"/>
      <c r="J166" s="57"/>
      <c r="K166" s="57"/>
      <c r="L166" s="178">
        <f t="shared" si="38"/>
        <v>0</v>
      </c>
      <c r="M166" s="179">
        <f t="shared" ca="1" si="47"/>
        <v>0</v>
      </c>
      <c r="N166" s="179">
        <f t="shared" ca="1" si="48"/>
        <v>0</v>
      </c>
      <c r="O166" s="180">
        <f t="shared" ca="1" si="39"/>
        <v>0</v>
      </c>
      <c r="P166" s="181">
        <f t="shared" ca="1" si="49"/>
        <v>0</v>
      </c>
      <c r="Q166" s="182">
        <f t="shared" ca="1" si="40"/>
        <v>0</v>
      </c>
      <c r="R166" s="182">
        <f ca="1">IF(LEN(B166)&gt;0,'1'!R166-'1'!Q166,"")</f>
        <v>0</v>
      </c>
      <c r="S166" s="183"/>
      <c r="T166" s="33"/>
      <c r="U166" s="33"/>
      <c r="V166" s="33"/>
      <c r="W166" s="33"/>
      <c r="X166" s="33"/>
      <c r="AB166" s="243">
        <f>ROW()</f>
        <v>166</v>
      </c>
      <c r="AC166" s="118">
        <f t="shared" ca="1" si="22"/>
        <v>0</v>
      </c>
      <c r="AD166" s="118">
        <f t="shared" ca="1" si="23"/>
        <v>0</v>
      </c>
      <c r="AE166" s="119" t="str">
        <f t="shared" ca="1" si="41"/>
        <v>-</v>
      </c>
      <c r="AF166" s="118" t="str">
        <f t="shared" ca="1" si="42"/>
        <v>-</v>
      </c>
      <c r="AG166" s="119" t="str">
        <f t="shared" ca="1" si="43"/>
        <v>-</v>
      </c>
      <c r="AH166" s="118" t="str">
        <f t="shared" ca="1" si="44"/>
        <v>-</v>
      </c>
      <c r="AI166" s="118">
        <f t="shared" ca="1" si="45"/>
        <v>0</v>
      </c>
      <c r="AJ166" s="120">
        <f t="shared" ca="1" si="46"/>
        <v>0</v>
      </c>
      <c r="AK166" s="118">
        <f t="shared" ca="1" si="24"/>
        <v>0</v>
      </c>
      <c r="AL166" s="118">
        <f t="shared" ca="1" si="25"/>
        <v>0</v>
      </c>
    </row>
    <row r="167" spans="1:38" ht="27" customHeight="1" x14ac:dyDescent="0.25">
      <c r="A167" s="53">
        <f>'OSNOVNA PLAČA'!A161</f>
        <v>152</v>
      </c>
      <c r="B167" s="333" t="str">
        <f t="shared" ca="1" si="21"/>
        <v>A152</v>
      </c>
      <c r="C167" s="333"/>
      <c r="D167" s="54" t="str">
        <f>IF(LEN('OSNOVNA PLAČA'!C161)&gt;0,'OSNOVNA PLAČA'!C161,"")</f>
        <v/>
      </c>
      <c r="E167" s="55" t="str">
        <f>IF(LEN('OSNOVNA PLAČA'!D161)&gt;0,'OSNOVNA PLAČA'!D161,"")</f>
        <v/>
      </c>
      <c r="F167" s="164">
        <f ca="1">IF(LEN(B167)&gt;0,'OBRAČUNANA OSNOVNA PLAČA'!F161,"")</f>
        <v>0</v>
      </c>
      <c r="G167" s="57"/>
      <c r="H167" s="57"/>
      <c r="I167" s="57"/>
      <c r="J167" s="57"/>
      <c r="K167" s="57"/>
      <c r="L167" s="178">
        <f t="shared" si="38"/>
        <v>0</v>
      </c>
      <c r="M167" s="179">
        <f t="shared" ca="1" si="47"/>
        <v>0</v>
      </c>
      <c r="N167" s="179">
        <f t="shared" ca="1" si="48"/>
        <v>0</v>
      </c>
      <c r="O167" s="180">
        <f t="shared" ca="1" si="39"/>
        <v>0</v>
      </c>
      <c r="P167" s="181">
        <f t="shared" ca="1" si="49"/>
        <v>0</v>
      </c>
      <c r="Q167" s="182">
        <f t="shared" ca="1" si="40"/>
        <v>0</v>
      </c>
      <c r="R167" s="182">
        <f ca="1">IF(LEN(B167)&gt;0,'1'!R167-'1'!Q167,"")</f>
        <v>0</v>
      </c>
      <c r="S167" s="183"/>
      <c r="T167" s="33"/>
      <c r="U167" s="33"/>
      <c r="V167" s="33"/>
      <c r="W167" s="33"/>
      <c r="X167" s="33"/>
      <c r="AB167" s="243">
        <f>ROW()</f>
        <v>167</v>
      </c>
      <c r="AC167" s="118">
        <f t="shared" ca="1" si="22"/>
        <v>0</v>
      </c>
      <c r="AD167" s="118">
        <f t="shared" ca="1" si="23"/>
        <v>0</v>
      </c>
      <c r="AE167" s="119" t="str">
        <f t="shared" ca="1" si="41"/>
        <v>-</v>
      </c>
      <c r="AF167" s="118" t="str">
        <f t="shared" ca="1" si="42"/>
        <v>-</v>
      </c>
      <c r="AG167" s="119" t="str">
        <f t="shared" ca="1" si="43"/>
        <v>-</v>
      </c>
      <c r="AH167" s="118" t="str">
        <f t="shared" ca="1" si="44"/>
        <v>-</v>
      </c>
      <c r="AI167" s="118">
        <f t="shared" ca="1" si="45"/>
        <v>0</v>
      </c>
      <c r="AJ167" s="120">
        <f t="shared" ca="1" si="46"/>
        <v>0</v>
      </c>
      <c r="AK167" s="118">
        <f t="shared" ca="1" si="24"/>
        <v>0</v>
      </c>
      <c r="AL167" s="118">
        <f t="shared" ca="1" si="25"/>
        <v>0</v>
      </c>
    </row>
    <row r="168" spans="1:38" ht="27" customHeight="1" x14ac:dyDescent="0.25">
      <c r="A168" s="53">
        <f>'OSNOVNA PLAČA'!A162</f>
        <v>153</v>
      </c>
      <c r="B168" s="333" t="str">
        <f t="shared" ca="1" si="21"/>
        <v>A153</v>
      </c>
      <c r="C168" s="333"/>
      <c r="D168" s="54" t="str">
        <f>IF(LEN('OSNOVNA PLAČA'!C162)&gt;0,'OSNOVNA PLAČA'!C162,"")</f>
        <v/>
      </c>
      <c r="E168" s="55" t="str">
        <f>IF(LEN('OSNOVNA PLAČA'!D162)&gt;0,'OSNOVNA PLAČA'!D162,"")</f>
        <v/>
      </c>
      <c r="F168" s="164">
        <f ca="1">IF(LEN(B168)&gt;0,'OBRAČUNANA OSNOVNA PLAČA'!F162,"")</f>
        <v>0</v>
      </c>
      <c r="G168" s="57"/>
      <c r="H168" s="57"/>
      <c r="I168" s="57"/>
      <c r="J168" s="57"/>
      <c r="K168" s="57"/>
      <c r="L168" s="178">
        <f t="shared" si="38"/>
        <v>0</v>
      </c>
      <c r="M168" s="179">
        <f t="shared" ca="1" si="47"/>
        <v>0</v>
      </c>
      <c r="N168" s="179">
        <f t="shared" ca="1" si="48"/>
        <v>0</v>
      </c>
      <c r="O168" s="180">
        <f t="shared" ca="1" si="39"/>
        <v>0</v>
      </c>
      <c r="P168" s="181">
        <f t="shared" ca="1" si="49"/>
        <v>0</v>
      </c>
      <c r="Q168" s="182">
        <f t="shared" ca="1" si="40"/>
        <v>0</v>
      </c>
      <c r="R168" s="182">
        <f ca="1">IF(LEN(B168)&gt;0,'1'!R168-'1'!Q168,"")</f>
        <v>0</v>
      </c>
      <c r="S168" s="183"/>
      <c r="T168" s="33"/>
      <c r="U168" s="33"/>
      <c r="V168" s="33"/>
      <c r="W168" s="33"/>
      <c r="X168" s="33"/>
      <c r="AB168" s="243">
        <f>ROW()</f>
        <v>168</v>
      </c>
      <c r="AC168" s="118">
        <f t="shared" ca="1" si="22"/>
        <v>0</v>
      </c>
      <c r="AD168" s="118">
        <f t="shared" ca="1" si="23"/>
        <v>0</v>
      </c>
      <c r="AE168" s="119" t="str">
        <f t="shared" ca="1" si="41"/>
        <v>-</v>
      </c>
      <c r="AF168" s="118" t="str">
        <f t="shared" ca="1" si="42"/>
        <v>-</v>
      </c>
      <c r="AG168" s="119" t="str">
        <f t="shared" ca="1" si="43"/>
        <v>-</v>
      </c>
      <c r="AH168" s="118" t="str">
        <f t="shared" ca="1" si="44"/>
        <v>-</v>
      </c>
      <c r="AI168" s="118">
        <f t="shared" ca="1" si="45"/>
        <v>0</v>
      </c>
      <c r="AJ168" s="120">
        <f t="shared" ca="1" si="46"/>
        <v>0</v>
      </c>
      <c r="AK168" s="118">
        <f t="shared" ca="1" si="24"/>
        <v>0</v>
      </c>
      <c r="AL168" s="118">
        <f t="shared" ca="1" si="25"/>
        <v>0</v>
      </c>
    </row>
    <row r="169" spans="1:38" ht="27" customHeight="1" x14ac:dyDescent="0.25">
      <c r="A169" s="53">
        <f>'OSNOVNA PLAČA'!A163</f>
        <v>154</v>
      </c>
      <c r="B169" s="333" t="str">
        <f t="shared" ca="1" si="21"/>
        <v>A154</v>
      </c>
      <c r="C169" s="333"/>
      <c r="D169" s="54" t="str">
        <f>IF(LEN('OSNOVNA PLAČA'!C163)&gt;0,'OSNOVNA PLAČA'!C163,"")</f>
        <v/>
      </c>
      <c r="E169" s="55" t="str">
        <f>IF(LEN('OSNOVNA PLAČA'!D163)&gt;0,'OSNOVNA PLAČA'!D163,"")</f>
        <v/>
      </c>
      <c r="F169" s="164">
        <f ca="1">IF(LEN(B169)&gt;0,'OBRAČUNANA OSNOVNA PLAČA'!F163,"")</f>
        <v>0</v>
      </c>
      <c r="G169" s="57"/>
      <c r="H169" s="57"/>
      <c r="I169" s="57"/>
      <c r="J169" s="57"/>
      <c r="K169" s="57"/>
      <c r="L169" s="178">
        <f t="shared" si="38"/>
        <v>0</v>
      </c>
      <c r="M169" s="179">
        <f t="shared" ca="1" si="47"/>
        <v>0</v>
      </c>
      <c r="N169" s="179">
        <f t="shared" ca="1" si="48"/>
        <v>0</v>
      </c>
      <c r="O169" s="180">
        <f t="shared" ca="1" si="39"/>
        <v>0</v>
      </c>
      <c r="P169" s="181">
        <f t="shared" ca="1" si="49"/>
        <v>0</v>
      </c>
      <c r="Q169" s="182">
        <f t="shared" ca="1" si="40"/>
        <v>0</v>
      </c>
      <c r="R169" s="182">
        <f ca="1">IF(LEN(B169)&gt;0,'1'!R169-'1'!Q169,"")</f>
        <v>0</v>
      </c>
      <c r="S169" s="183"/>
      <c r="T169" s="33"/>
      <c r="U169" s="33"/>
      <c r="V169" s="33"/>
      <c r="W169" s="33"/>
      <c r="X169" s="33"/>
      <c r="AB169" s="243">
        <f>ROW()</f>
        <v>169</v>
      </c>
      <c r="AC169" s="118">
        <f t="shared" ca="1" si="22"/>
        <v>0</v>
      </c>
      <c r="AD169" s="118">
        <f t="shared" ca="1" si="23"/>
        <v>0</v>
      </c>
      <c r="AE169" s="119" t="str">
        <f t="shared" ca="1" si="41"/>
        <v>-</v>
      </c>
      <c r="AF169" s="118" t="str">
        <f t="shared" ca="1" si="42"/>
        <v>-</v>
      </c>
      <c r="AG169" s="119" t="str">
        <f t="shared" ca="1" si="43"/>
        <v>-</v>
      </c>
      <c r="AH169" s="118" t="str">
        <f t="shared" ca="1" si="44"/>
        <v>-</v>
      </c>
      <c r="AI169" s="118">
        <f t="shared" ca="1" si="45"/>
        <v>0</v>
      </c>
      <c r="AJ169" s="120">
        <f t="shared" ca="1" si="46"/>
        <v>0</v>
      </c>
      <c r="AK169" s="118">
        <f t="shared" ca="1" si="24"/>
        <v>0</v>
      </c>
      <c r="AL169" s="118">
        <f t="shared" ca="1" si="25"/>
        <v>0</v>
      </c>
    </row>
    <row r="170" spans="1:38" ht="27" customHeight="1" x14ac:dyDescent="0.25">
      <c r="A170" s="53">
        <f>'OSNOVNA PLAČA'!A164</f>
        <v>155</v>
      </c>
      <c r="B170" s="333" t="str">
        <f t="shared" ca="1" si="21"/>
        <v>A155</v>
      </c>
      <c r="C170" s="333"/>
      <c r="D170" s="54" t="str">
        <f>IF(LEN('OSNOVNA PLAČA'!C164)&gt;0,'OSNOVNA PLAČA'!C164,"")</f>
        <v/>
      </c>
      <c r="E170" s="55" t="str">
        <f>IF(LEN('OSNOVNA PLAČA'!D164)&gt;0,'OSNOVNA PLAČA'!D164,"")</f>
        <v/>
      </c>
      <c r="F170" s="164">
        <f ca="1">IF(LEN(B170)&gt;0,'OBRAČUNANA OSNOVNA PLAČA'!F164,"")</f>
        <v>0</v>
      </c>
      <c r="G170" s="57"/>
      <c r="H170" s="57"/>
      <c r="I170" s="57"/>
      <c r="J170" s="57"/>
      <c r="K170" s="57"/>
      <c r="L170" s="178">
        <f t="shared" si="38"/>
        <v>0</v>
      </c>
      <c r="M170" s="179">
        <f t="shared" ca="1" si="47"/>
        <v>0</v>
      </c>
      <c r="N170" s="179">
        <f t="shared" ca="1" si="48"/>
        <v>0</v>
      </c>
      <c r="O170" s="180">
        <f t="shared" ca="1" si="39"/>
        <v>0</v>
      </c>
      <c r="P170" s="181">
        <f t="shared" ca="1" si="49"/>
        <v>0</v>
      </c>
      <c r="Q170" s="182">
        <f t="shared" ca="1" si="40"/>
        <v>0</v>
      </c>
      <c r="R170" s="182">
        <f ca="1">IF(LEN(B170)&gt;0,'1'!R170-'1'!Q170,"")</f>
        <v>0</v>
      </c>
      <c r="S170" s="183"/>
      <c r="T170" s="33"/>
      <c r="U170" s="33"/>
      <c r="V170" s="33"/>
      <c r="W170" s="33"/>
      <c r="X170" s="33"/>
      <c r="AB170" s="243">
        <f>ROW()</f>
        <v>170</v>
      </c>
      <c r="AC170" s="118">
        <f t="shared" ca="1" si="22"/>
        <v>0</v>
      </c>
      <c r="AD170" s="118">
        <f t="shared" ca="1" si="23"/>
        <v>0</v>
      </c>
      <c r="AE170" s="119" t="str">
        <f t="shared" ca="1" si="41"/>
        <v>-</v>
      </c>
      <c r="AF170" s="118" t="str">
        <f t="shared" ca="1" si="42"/>
        <v>-</v>
      </c>
      <c r="AG170" s="119" t="str">
        <f t="shared" ca="1" si="43"/>
        <v>-</v>
      </c>
      <c r="AH170" s="118" t="str">
        <f t="shared" ca="1" si="44"/>
        <v>-</v>
      </c>
      <c r="AI170" s="118">
        <f t="shared" ca="1" si="45"/>
        <v>0</v>
      </c>
      <c r="AJ170" s="120">
        <f t="shared" ca="1" si="46"/>
        <v>0</v>
      </c>
      <c r="AK170" s="118">
        <f t="shared" ca="1" si="24"/>
        <v>0</v>
      </c>
      <c r="AL170" s="118">
        <f t="shared" ca="1" si="25"/>
        <v>0</v>
      </c>
    </row>
    <row r="171" spans="1:38" ht="27" customHeight="1" x14ac:dyDescent="0.25">
      <c r="A171" s="53">
        <f>'OSNOVNA PLAČA'!A165</f>
        <v>156</v>
      </c>
      <c r="B171" s="333" t="str">
        <f t="shared" ca="1" si="21"/>
        <v>A156</v>
      </c>
      <c r="C171" s="333"/>
      <c r="D171" s="54" t="str">
        <f>IF(LEN('OSNOVNA PLAČA'!C165)&gt;0,'OSNOVNA PLAČA'!C165,"")</f>
        <v/>
      </c>
      <c r="E171" s="55" t="str">
        <f>IF(LEN('OSNOVNA PLAČA'!D165)&gt;0,'OSNOVNA PLAČA'!D165,"")</f>
        <v/>
      </c>
      <c r="F171" s="164">
        <f ca="1">IF(LEN(B171)&gt;0,'OBRAČUNANA OSNOVNA PLAČA'!F165,"")</f>
        <v>0</v>
      </c>
      <c r="G171" s="57"/>
      <c r="H171" s="57"/>
      <c r="I171" s="57"/>
      <c r="J171" s="57"/>
      <c r="K171" s="57"/>
      <c r="L171" s="178">
        <f t="shared" si="38"/>
        <v>0</v>
      </c>
      <c r="M171" s="179">
        <f t="shared" ca="1" si="47"/>
        <v>0</v>
      </c>
      <c r="N171" s="179">
        <f t="shared" ca="1" si="48"/>
        <v>0</v>
      </c>
      <c r="O171" s="180">
        <f t="shared" ca="1" si="39"/>
        <v>0</v>
      </c>
      <c r="P171" s="181">
        <f t="shared" ca="1" si="49"/>
        <v>0</v>
      </c>
      <c r="Q171" s="182">
        <f t="shared" ca="1" si="40"/>
        <v>0</v>
      </c>
      <c r="R171" s="182">
        <f ca="1">IF(LEN(B171)&gt;0,'1'!R171-'1'!Q171,"")</f>
        <v>0</v>
      </c>
      <c r="S171" s="183"/>
      <c r="T171" s="33"/>
      <c r="U171" s="33"/>
      <c r="V171" s="33"/>
      <c r="W171" s="33"/>
      <c r="X171" s="33"/>
      <c r="AB171" s="243">
        <f>ROW()</f>
        <v>171</v>
      </c>
      <c r="AC171" s="118">
        <f t="shared" ca="1" si="22"/>
        <v>0</v>
      </c>
      <c r="AD171" s="118">
        <f t="shared" ca="1" si="23"/>
        <v>0</v>
      </c>
      <c r="AE171" s="119" t="str">
        <f t="shared" ca="1" si="41"/>
        <v>-</v>
      </c>
      <c r="AF171" s="118" t="str">
        <f t="shared" ca="1" si="42"/>
        <v>-</v>
      </c>
      <c r="AG171" s="119" t="str">
        <f t="shared" ca="1" si="43"/>
        <v>-</v>
      </c>
      <c r="AH171" s="118" t="str">
        <f t="shared" ca="1" si="44"/>
        <v>-</v>
      </c>
      <c r="AI171" s="118">
        <f t="shared" ca="1" si="45"/>
        <v>0</v>
      </c>
      <c r="AJ171" s="120">
        <f t="shared" ca="1" si="46"/>
        <v>0</v>
      </c>
      <c r="AK171" s="118">
        <f t="shared" ca="1" si="24"/>
        <v>0</v>
      </c>
      <c r="AL171" s="118">
        <f t="shared" ca="1" si="25"/>
        <v>0</v>
      </c>
    </row>
    <row r="172" spans="1:38" ht="27" customHeight="1" x14ac:dyDescent="0.25">
      <c r="A172" s="53">
        <f>'OSNOVNA PLAČA'!A166</f>
        <v>157</v>
      </c>
      <c r="B172" s="333" t="str">
        <f t="shared" ca="1" si="21"/>
        <v>A157</v>
      </c>
      <c r="C172" s="333"/>
      <c r="D172" s="54" t="str">
        <f>IF(LEN('OSNOVNA PLAČA'!C166)&gt;0,'OSNOVNA PLAČA'!C166,"")</f>
        <v/>
      </c>
      <c r="E172" s="55" t="str">
        <f>IF(LEN('OSNOVNA PLAČA'!D166)&gt;0,'OSNOVNA PLAČA'!D166,"")</f>
        <v/>
      </c>
      <c r="F172" s="164">
        <f ca="1">IF(LEN(B172)&gt;0,'OBRAČUNANA OSNOVNA PLAČA'!F166,"")</f>
        <v>0</v>
      </c>
      <c r="G172" s="57"/>
      <c r="H172" s="57"/>
      <c r="I172" s="57"/>
      <c r="J172" s="57"/>
      <c r="K172" s="57"/>
      <c r="L172" s="178">
        <f t="shared" si="38"/>
        <v>0</v>
      </c>
      <c r="M172" s="179">
        <f t="shared" ca="1" si="47"/>
        <v>0</v>
      </c>
      <c r="N172" s="179">
        <f t="shared" ca="1" si="48"/>
        <v>0</v>
      </c>
      <c r="O172" s="180">
        <f t="shared" ca="1" si="39"/>
        <v>0</v>
      </c>
      <c r="P172" s="181">
        <f t="shared" ca="1" si="49"/>
        <v>0</v>
      </c>
      <c r="Q172" s="182">
        <f t="shared" ca="1" si="40"/>
        <v>0</v>
      </c>
      <c r="R172" s="182">
        <f ca="1">IF(LEN(B172)&gt;0,'1'!R172-'1'!Q172,"")</f>
        <v>0</v>
      </c>
      <c r="S172" s="183"/>
      <c r="T172" s="33"/>
      <c r="U172" s="33"/>
      <c r="V172" s="33"/>
      <c r="W172" s="33"/>
      <c r="X172" s="33"/>
      <c r="AB172" s="243">
        <f>ROW()</f>
        <v>172</v>
      </c>
      <c r="AC172" s="118">
        <f t="shared" ca="1" si="22"/>
        <v>0</v>
      </c>
      <c r="AD172" s="118">
        <f t="shared" ca="1" si="23"/>
        <v>0</v>
      </c>
      <c r="AE172" s="119" t="str">
        <f t="shared" ca="1" si="41"/>
        <v>-</v>
      </c>
      <c r="AF172" s="118" t="str">
        <f t="shared" ca="1" si="42"/>
        <v>-</v>
      </c>
      <c r="AG172" s="119" t="str">
        <f t="shared" ca="1" si="43"/>
        <v>-</v>
      </c>
      <c r="AH172" s="118" t="str">
        <f t="shared" ca="1" si="44"/>
        <v>-</v>
      </c>
      <c r="AI172" s="118">
        <f t="shared" ca="1" si="45"/>
        <v>0</v>
      </c>
      <c r="AJ172" s="120">
        <f t="shared" ca="1" si="46"/>
        <v>0</v>
      </c>
      <c r="AK172" s="118">
        <f t="shared" ca="1" si="24"/>
        <v>0</v>
      </c>
      <c r="AL172" s="118">
        <f t="shared" ca="1" si="25"/>
        <v>0</v>
      </c>
    </row>
    <row r="173" spans="1:38" ht="27" customHeight="1" x14ac:dyDescent="0.25">
      <c r="A173" s="53">
        <f>'OSNOVNA PLAČA'!A167</f>
        <v>158</v>
      </c>
      <c r="B173" s="333" t="str">
        <f t="shared" ca="1" si="21"/>
        <v>A158</v>
      </c>
      <c r="C173" s="333"/>
      <c r="D173" s="54" t="str">
        <f>IF(LEN('OSNOVNA PLAČA'!C167)&gt;0,'OSNOVNA PLAČA'!C167,"")</f>
        <v/>
      </c>
      <c r="E173" s="55" t="str">
        <f>IF(LEN('OSNOVNA PLAČA'!D167)&gt;0,'OSNOVNA PLAČA'!D167,"")</f>
        <v/>
      </c>
      <c r="F173" s="164">
        <f ca="1">IF(LEN(B173)&gt;0,'OBRAČUNANA OSNOVNA PLAČA'!F167,"")</f>
        <v>0</v>
      </c>
      <c r="G173" s="57"/>
      <c r="H173" s="57"/>
      <c r="I173" s="57"/>
      <c r="J173" s="57"/>
      <c r="K173" s="57"/>
      <c r="L173" s="178">
        <f t="shared" si="38"/>
        <v>0</v>
      </c>
      <c r="M173" s="179">
        <f t="shared" ca="1" si="47"/>
        <v>0</v>
      </c>
      <c r="N173" s="179">
        <f t="shared" ca="1" si="48"/>
        <v>0</v>
      </c>
      <c r="O173" s="180">
        <f t="shared" ca="1" si="39"/>
        <v>0</v>
      </c>
      <c r="P173" s="181">
        <f t="shared" ca="1" si="49"/>
        <v>0</v>
      </c>
      <c r="Q173" s="182">
        <f t="shared" ca="1" si="40"/>
        <v>0</v>
      </c>
      <c r="R173" s="182">
        <f ca="1">IF(LEN(B173)&gt;0,'1'!R173-'1'!Q173,"")</f>
        <v>0</v>
      </c>
      <c r="S173" s="183"/>
      <c r="T173" s="33"/>
      <c r="U173" s="33"/>
      <c r="V173" s="33"/>
      <c r="W173" s="33"/>
      <c r="X173" s="33"/>
      <c r="AB173" s="243">
        <f>ROW()</f>
        <v>173</v>
      </c>
      <c r="AC173" s="118">
        <f t="shared" ca="1" si="22"/>
        <v>0</v>
      </c>
      <c r="AD173" s="118">
        <f t="shared" ca="1" si="23"/>
        <v>0</v>
      </c>
      <c r="AE173" s="119" t="str">
        <f t="shared" ca="1" si="41"/>
        <v>-</v>
      </c>
      <c r="AF173" s="118" t="str">
        <f t="shared" ca="1" si="42"/>
        <v>-</v>
      </c>
      <c r="AG173" s="119" t="str">
        <f t="shared" ca="1" si="43"/>
        <v>-</v>
      </c>
      <c r="AH173" s="118" t="str">
        <f t="shared" ca="1" si="44"/>
        <v>-</v>
      </c>
      <c r="AI173" s="118">
        <f t="shared" ca="1" si="45"/>
        <v>0</v>
      </c>
      <c r="AJ173" s="120">
        <f t="shared" ca="1" si="46"/>
        <v>0</v>
      </c>
      <c r="AK173" s="118">
        <f t="shared" ca="1" si="24"/>
        <v>0</v>
      </c>
      <c r="AL173" s="118">
        <f t="shared" ca="1" si="25"/>
        <v>0</v>
      </c>
    </row>
    <row r="174" spans="1:38" ht="27" customHeight="1" x14ac:dyDescent="0.25">
      <c r="A174" s="53">
        <f>'OSNOVNA PLAČA'!A168</f>
        <v>159</v>
      </c>
      <c r="B174" s="333" t="str">
        <f t="shared" ca="1" si="21"/>
        <v>A159</v>
      </c>
      <c r="C174" s="333"/>
      <c r="D174" s="54" t="str">
        <f>IF(LEN('OSNOVNA PLAČA'!C168)&gt;0,'OSNOVNA PLAČA'!C168,"")</f>
        <v/>
      </c>
      <c r="E174" s="55" t="str">
        <f>IF(LEN('OSNOVNA PLAČA'!D168)&gt;0,'OSNOVNA PLAČA'!D168,"")</f>
        <v/>
      </c>
      <c r="F174" s="164">
        <f ca="1">IF(LEN(B174)&gt;0,'OBRAČUNANA OSNOVNA PLAČA'!F168,"")</f>
        <v>0</v>
      </c>
      <c r="G174" s="57"/>
      <c r="H174" s="57"/>
      <c r="I174" s="57"/>
      <c r="J174" s="57"/>
      <c r="K174" s="57"/>
      <c r="L174" s="178">
        <f t="shared" si="38"/>
        <v>0</v>
      </c>
      <c r="M174" s="179">
        <f t="shared" ca="1" si="47"/>
        <v>0</v>
      </c>
      <c r="N174" s="179">
        <f t="shared" ca="1" si="48"/>
        <v>0</v>
      </c>
      <c r="O174" s="180">
        <f t="shared" ca="1" si="39"/>
        <v>0</v>
      </c>
      <c r="P174" s="181">
        <f t="shared" ca="1" si="49"/>
        <v>0</v>
      </c>
      <c r="Q174" s="182">
        <f t="shared" ca="1" si="40"/>
        <v>0</v>
      </c>
      <c r="R174" s="182">
        <f ca="1">IF(LEN(B174)&gt;0,'1'!R174-'1'!Q174,"")</f>
        <v>0</v>
      </c>
      <c r="S174" s="183"/>
      <c r="T174" s="33"/>
      <c r="U174" s="33"/>
      <c r="V174" s="33"/>
      <c r="W174" s="33"/>
      <c r="X174" s="33"/>
      <c r="AB174" s="243">
        <f>ROW()</f>
        <v>174</v>
      </c>
      <c r="AC174" s="118">
        <f t="shared" ca="1" si="22"/>
        <v>0</v>
      </c>
      <c r="AD174" s="118">
        <f t="shared" ca="1" si="23"/>
        <v>0</v>
      </c>
      <c r="AE174" s="119" t="str">
        <f t="shared" ca="1" si="41"/>
        <v>-</v>
      </c>
      <c r="AF174" s="118" t="str">
        <f t="shared" ca="1" si="42"/>
        <v>-</v>
      </c>
      <c r="AG174" s="119" t="str">
        <f t="shared" ca="1" si="43"/>
        <v>-</v>
      </c>
      <c r="AH174" s="118" t="str">
        <f t="shared" ca="1" si="44"/>
        <v>-</v>
      </c>
      <c r="AI174" s="118">
        <f t="shared" ca="1" si="45"/>
        <v>0</v>
      </c>
      <c r="AJ174" s="120">
        <f t="shared" ca="1" si="46"/>
        <v>0</v>
      </c>
      <c r="AK174" s="118">
        <f t="shared" ca="1" si="24"/>
        <v>0</v>
      </c>
      <c r="AL174" s="118">
        <f t="shared" ca="1" si="25"/>
        <v>0</v>
      </c>
    </row>
    <row r="175" spans="1:38" ht="27" customHeight="1" x14ac:dyDescent="0.25">
      <c r="A175" s="53">
        <f>'OSNOVNA PLAČA'!A169</f>
        <v>160</v>
      </c>
      <c r="B175" s="333" t="str">
        <f t="shared" ca="1" si="21"/>
        <v>A160</v>
      </c>
      <c r="C175" s="333"/>
      <c r="D175" s="54" t="str">
        <f>IF(LEN('OSNOVNA PLAČA'!C169)&gt;0,'OSNOVNA PLAČA'!C169,"")</f>
        <v/>
      </c>
      <c r="E175" s="55" t="str">
        <f>IF(LEN('OSNOVNA PLAČA'!D169)&gt;0,'OSNOVNA PLAČA'!D169,"")</f>
        <v/>
      </c>
      <c r="F175" s="164">
        <f ca="1">IF(LEN(B175)&gt;0,'OBRAČUNANA OSNOVNA PLAČA'!F169,"")</f>
        <v>0</v>
      </c>
      <c r="G175" s="57"/>
      <c r="H175" s="57"/>
      <c r="I175" s="57"/>
      <c r="J175" s="57"/>
      <c r="K175" s="57"/>
      <c r="L175" s="178">
        <f t="shared" si="38"/>
        <v>0</v>
      </c>
      <c r="M175" s="179">
        <f t="shared" ca="1" si="47"/>
        <v>0</v>
      </c>
      <c r="N175" s="179">
        <f t="shared" ca="1" si="48"/>
        <v>0</v>
      </c>
      <c r="O175" s="180">
        <f t="shared" ca="1" si="39"/>
        <v>0</v>
      </c>
      <c r="P175" s="181">
        <f t="shared" ca="1" si="49"/>
        <v>0</v>
      </c>
      <c r="Q175" s="182">
        <f t="shared" ca="1" si="40"/>
        <v>0</v>
      </c>
      <c r="R175" s="182">
        <f ca="1">IF(LEN(B175)&gt;0,'1'!R175-'1'!Q175,"")</f>
        <v>0</v>
      </c>
      <c r="S175" s="183"/>
      <c r="T175" s="33"/>
      <c r="U175" s="33"/>
      <c r="V175" s="33"/>
      <c r="W175" s="33"/>
      <c r="X175" s="33"/>
      <c r="AB175" s="243">
        <f>ROW()</f>
        <v>175</v>
      </c>
      <c r="AC175" s="118">
        <f t="shared" ca="1" si="22"/>
        <v>0</v>
      </c>
      <c r="AD175" s="118">
        <f t="shared" ca="1" si="23"/>
        <v>0</v>
      </c>
      <c r="AE175" s="119" t="str">
        <f t="shared" ca="1" si="41"/>
        <v>-</v>
      </c>
      <c r="AF175" s="118" t="str">
        <f t="shared" ca="1" si="42"/>
        <v>-</v>
      </c>
      <c r="AG175" s="119" t="str">
        <f t="shared" ca="1" si="43"/>
        <v>-</v>
      </c>
      <c r="AH175" s="118" t="str">
        <f t="shared" ca="1" si="44"/>
        <v>-</v>
      </c>
      <c r="AI175" s="118">
        <f t="shared" ca="1" si="45"/>
        <v>0</v>
      </c>
      <c r="AJ175" s="120">
        <f t="shared" ca="1" si="46"/>
        <v>0</v>
      </c>
      <c r="AK175" s="118">
        <f t="shared" ca="1" si="24"/>
        <v>0</v>
      </c>
      <c r="AL175" s="118">
        <f t="shared" ca="1" si="25"/>
        <v>0</v>
      </c>
    </row>
    <row r="176" spans="1:38" ht="27" customHeight="1" x14ac:dyDescent="0.25">
      <c r="A176" s="53">
        <f>'OSNOVNA PLAČA'!A170</f>
        <v>161</v>
      </c>
      <c r="B176" s="333" t="str">
        <f t="shared" ca="1" si="21"/>
        <v>A161</v>
      </c>
      <c r="C176" s="333"/>
      <c r="D176" s="54" t="str">
        <f>IF(LEN('OSNOVNA PLAČA'!C170)&gt;0,'OSNOVNA PLAČA'!C170,"")</f>
        <v/>
      </c>
      <c r="E176" s="55" t="str">
        <f>IF(LEN('OSNOVNA PLAČA'!D170)&gt;0,'OSNOVNA PLAČA'!D170,"")</f>
        <v/>
      </c>
      <c r="F176" s="164">
        <f ca="1">IF(LEN(B176)&gt;0,'OBRAČUNANA OSNOVNA PLAČA'!F170,"")</f>
        <v>0</v>
      </c>
      <c r="G176" s="57"/>
      <c r="H176" s="57"/>
      <c r="I176" s="57"/>
      <c r="J176" s="57"/>
      <c r="K176" s="57"/>
      <c r="L176" s="178">
        <f t="shared" si="38"/>
        <v>0</v>
      </c>
      <c r="M176" s="179">
        <f t="shared" ca="1" si="47"/>
        <v>0</v>
      </c>
      <c r="N176" s="179">
        <f t="shared" ca="1" si="48"/>
        <v>0</v>
      </c>
      <c r="O176" s="180">
        <f t="shared" ca="1" si="39"/>
        <v>0</v>
      </c>
      <c r="P176" s="181">
        <f t="shared" ca="1" si="49"/>
        <v>0</v>
      </c>
      <c r="Q176" s="182">
        <f t="shared" ca="1" si="40"/>
        <v>0</v>
      </c>
      <c r="R176" s="182">
        <f ca="1">IF(LEN(B176)&gt;0,'1'!R176-'1'!Q176,"")</f>
        <v>0</v>
      </c>
      <c r="S176" s="183"/>
      <c r="T176" s="33"/>
      <c r="U176" s="33"/>
      <c r="V176" s="33"/>
      <c r="W176" s="33"/>
      <c r="X176" s="33"/>
      <c r="AB176" s="243">
        <f>ROW()</f>
        <v>176</v>
      </c>
      <c r="AC176" s="118">
        <f t="shared" ca="1" si="22"/>
        <v>0</v>
      </c>
      <c r="AD176" s="118">
        <f t="shared" ca="1" si="23"/>
        <v>0</v>
      </c>
      <c r="AE176" s="119" t="str">
        <f t="shared" ca="1" si="41"/>
        <v>-</v>
      </c>
      <c r="AF176" s="118" t="str">
        <f t="shared" ca="1" si="42"/>
        <v>-</v>
      </c>
      <c r="AG176" s="119" t="str">
        <f t="shared" ca="1" si="43"/>
        <v>-</v>
      </c>
      <c r="AH176" s="118" t="str">
        <f t="shared" ca="1" si="44"/>
        <v>-</v>
      </c>
      <c r="AI176" s="118">
        <f t="shared" ca="1" si="45"/>
        <v>0</v>
      </c>
      <c r="AJ176" s="120">
        <f t="shared" ca="1" si="46"/>
        <v>0</v>
      </c>
      <c r="AK176" s="118">
        <f t="shared" ca="1" si="24"/>
        <v>0</v>
      </c>
      <c r="AL176" s="118">
        <f t="shared" ca="1" si="25"/>
        <v>0</v>
      </c>
    </row>
    <row r="177" spans="1:38" ht="27" customHeight="1" x14ac:dyDescent="0.25">
      <c r="A177" s="53">
        <f>'OSNOVNA PLAČA'!A171</f>
        <v>162</v>
      </c>
      <c r="B177" s="333" t="str">
        <f t="shared" ca="1" si="21"/>
        <v>A162</v>
      </c>
      <c r="C177" s="333"/>
      <c r="D177" s="54" t="str">
        <f>IF(LEN('OSNOVNA PLAČA'!C171)&gt;0,'OSNOVNA PLAČA'!C171,"")</f>
        <v/>
      </c>
      <c r="E177" s="55" t="str">
        <f>IF(LEN('OSNOVNA PLAČA'!D171)&gt;0,'OSNOVNA PLAČA'!D171,"")</f>
        <v/>
      </c>
      <c r="F177" s="164">
        <f ca="1">IF(LEN(B177)&gt;0,'OBRAČUNANA OSNOVNA PLAČA'!F171,"")</f>
        <v>0</v>
      </c>
      <c r="G177" s="57"/>
      <c r="H177" s="57"/>
      <c r="I177" s="57"/>
      <c r="J177" s="57"/>
      <c r="K177" s="57"/>
      <c r="L177" s="178">
        <f t="shared" si="38"/>
        <v>0</v>
      </c>
      <c r="M177" s="179">
        <f t="shared" ca="1" si="47"/>
        <v>0</v>
      </c>
      <c r="N177" s="179">
        <f t="shared" ca="1" si="48"/>
        <v>0</v>
      </c>
      <c r="O177" s="180">
        <f t="shared" ca="1" si="39"/>
        <v>0</v>
      </c>
      <c r="P177" s="181">
        <f t="shared" ca="1" si="49"/>
        <v>0</v>
      </c>
      <c r="Q177" s="182">
        <f t="shared" ca="1" si="40"/>
        <v>0</v>
      </c>
      <c r="R177" s="182">
        <f ca="1">IF(LEN(B177)&gt;0,'1'!R177-'1'!Q177,"")</f>
        <v>0</v>
      </c>
      <c r="S177" s="183"/>
      <c r="T177" s="33"/>
      <c r="U177" s="33"/>
      <c r="V177" s="33"/>
      <c r="W177" s="33"/>
      <c r="X177" s="33"/>
      <c r="AB177" s="243">
        <f>ROW()</f>
        <v>177</v>
      </c>
      <c r="AC177" s="118">
        <f t="shared" ca="1" si="22"/>
        <v>0</v>
      </c>
      <c r="AD177" s="118">
        <f t="shared" ca="1" si="23"/>
        <v>0</v>
      </c>
      <c r="AE177" s="119" t="str">
        <f t="shared" ca="1" si="41"/>
        <v>-</v>
      </c>
      <c r="AF177" s="118" t="str">
        <f t="shared" ca="1" si="42"/>
        <v>-</v>
      </c>
      <c r="AG177" s="119" t="str">
        <f t="shared" ca="1" si="43"/>
        <v>-</v>
      </c>
      <c r="AH177" s="118" t="str">
        <f t="shared" ca="1" si="44"/>
        <v>-</v>
      </c>
      <c r="AI177" s="118">
        <f t="shared" ca="1" si="45"/>
        <v>0</v>
      </c>
      <c r="AJ177" s="120">
        <f t="shared" ca="1" si="46"/>
        <v>0</v>
      </c>
      <c r="AK177" s="118">
        <f t="shared" ca="1" si="24"/>
        <v>0</v>
      </c>
      <c r="AL177" s="118">
        <f t="shared" ca="1" si="25"/>
        <v>0</v>
      </c>
    </row>
    <row r="178" spans="1:38" ht="27" customHeight="1" x14ac:dyDescent="0.25">
      <c r="A178" s="53">
        <f>'OSNOVNA PLAČA'!A172</f>
        <v>163</v>
      </c>
      <c r="B178" s="333" t="str">
        <f t="shared" ca="1" si="21"/>
        <v>A163</v>
      </c>
      <c r="C178" s="333"/>
      <c r="D178" s="54" t="str">
        <f>IF(LEN('OSNOVNA PLAČA'!C172)&gt;0,'OSNOVNA PLAČA'!C172,"")</f>
        <v/>
      </c>
      <c r="E178" s="55" t="str">
        <f>IF(LEN('OSNOVNA PLAČA'!D172)&gt;0,'OSNOVNA PLAČA'!D172,"")</f>
        <v/>
      </c>
      <c r="F178" s="164">
        <f ca="1">IF(LEN(B178)&gt;0,'OBRAČUNANA OSNOVNA PLAČA'!F172,"")</f>
        <v>0</v>
      </c>
      <c r="G178" s="57"/>
      <c r="H178" s="57"/>
      <c r="I178" s="57"/>
      <c r="J178" s="57"/>
      <c r="K178" s="57"/>
      <c r="L178" s="178">
        <f t="shared" si="38"/>
        <v>0</v>
      </c>
      <c r="M178" s="179">
        <f t="shared" ca="1" si="47"/>
        <v>0</v>
      </c>
      <c r="N178" s="179">
        <f t="shared" ca="1" si="48"/>
        <v>0</v>
      </c>
      <c r="O178" s="180">
        <f t="shared" ca="1" si="39"/>
        <v>0</v>
      </c>
      <c r="P178" s="181">
        <f t="shared" ca="1" si="49"/>
        <v>0</v>
      </c>
      <c r="Q178" s="182">
        <f t="shared" ca="1" si="40"/>
        <v>0</v>
      </c>
      <c r="R178" s="182">
        <f ca="1">IF(LEN(B178)&gt;0,'1'!R178-'1'!Q178,"")</f>
        <v>0</v>
      </c>
      <c r="S178" s="183"/>
      <c r="T178" s="33"/>
      <c r="U178" s="33"/>
      <c r="V178" s="33"/>
      <c r="W178" s="33"/>
      <c r="X178" s="33"/>
      <c r="AB178" s="243">
        <f>ROW()</f>
        <v>178</v>
      </c>
      <c r="AC178" s="118">
        <f t="shared" ca="1" si="22"/>
        <v>0</v>
      </c>
      <c r="AD178" s="118">
        <f t="shared" ca="1" si="23"/>
        <v>0</v>
      </c>
      <c r="AE178" s="119" t="str">
        <f t="shared" ca="1" si="41"/>
        <v>-</v>
      </c>
      <c r="AF178" s="118" t="str">
        <f t="shared" ca="1" si="42"/>
        <v>-</v>
      </c>
      <c r="AG178" s="119" t="str">
        <f t="shared" ca="1" si="43"/>
        <v>-</v>
      </c>
      <c r="AH178" s="118" t="str">
        <f t="shared" ca="1" si="44"/>
        <v>-</v>
      </c>
      <c r="AI178" s="118">
        <f t="shared" ca="1" si="45"/>
        <v>0</v>
      </c>
      <c r="AJ178" s="120">
        <f t="shared" ca="1" si="46"/>
        <v>0</v>
      </c>
      <c r="AK178" s="118">
        <f t="shared" ca="1" si="24"/>
        <v>0</v>
      </c>
      <c r="AL178" s="118">
        <f t="shared" ca="1" si="25"/>
        <v>0</v>
      </c>
    </row>
    <row r="179" spans="1:38" ht="27" customHeight="1" x14ac:dyDescent="0.25">
      <c r="A179" s="53">
        <f>'OSNOVNA PLAČA'!A173</f>
        <v>164</v>
      </c>
      <c r="B179" s="333" t="str">
        <f t="shared" ca="1" si="21"/>
        <v>A164</v>
      </c>
      <c r="C179" s="333"/>
      <c r="D179" s="54" t="str">
        <f>IF(LEN('OSNOVNA PLAČA'!C173)&gt;0,'OSNOVNA PLAČA'!C173,"")</f>
        <v/>
      </c>
      <c r="E179" s="55" t="str">
        <f>IF(LEN('OSNOVNA PLAČA'!D173)&gt;0,'OSNOVNA PLAČA'!D173,"")</f>
        <v/>
      </c>
      <c r="F179" s="164">
        <f ca="1">IF(LEN(B179)&gt;0,'OBRAČUNANA OSNOVNA PLAČA'!F173,"")</f>
        <v>0</v>
      </c>
      <c r="G179" s="57"/>
      <c r="H179" s="57"/>
      <c r="I179" s="57"/>
      <c r="J179" s="57"/>
      <c r="K179" s="57"/>
      <c r="L179" s="178">
        <f t="shared" si="38"/>
        <v>0</v>
      </c>
      <c r="M179" s="179">
        <f t="shared" ca="1" si="47"/>
        <v>0</v>
      </c>
      <c r="N179" s="179">
        <f t="shared" ca="1" si="48"/>
        <v>0</v>
      </c>
      <c r="O179" s="180">
        <f t="shared" ca="1" si="39"/>
        <v>0</v>
      </c>
      <c r="P179" s="181">
        <f t="shared" ca="1" si="49"/>
        <v>0</v>
      </c>
      <c r="Q179" s="182">
        <f t="shared" ca="1" si="40"/>
        <v>0</v>
      </c>
      <c r="R179" s="182">
        <f ca="1">IF(LEN(B179)&gt;0,'1'!R179-'1'!Q179,"")</f>
        <v>0</v>
      </c>
      <c r="S179" s="183"/>
      <c r="T179" s="33"/>
      <c r="U179" s="33"/>
      <c r="V179" s="33"/>
      <c r="W179" s="33"/>
      <c r="X179" s="33"/>
      <c r="AB179" s="243">
        <f>ROW()</f>
        <v>179</v>
      </c>
      <c r="AC179" s="118">
        <f t="shared" ca="1" si="22"/>
        <v>0</v>
      </c>
      <c r="AD179" s="118">
        <f t="shared" ca="1" si="23"/>
        <v>0</v>
      </c>
      <c r="AE179" s="119" t="str">
        <f t="shared" ca="1" si="41"/>
        <v>-</v>
      </c>
      <c r="AF179" s="118" t="str">
        <f t="shared" ca="1" si="42"/>
        <v>-</v>
      </c>
      <c r="AG179" s="119" t="str">
        <f t="shared" ca="1" si="43"/>
        <v>-</v>
      </c>
      <c r="AH179" s="118" t="str">
        <f t="shared" ca="1" si="44"/>
        <v>-</v>
      </c>
      <c r="AI179" s="118">
        <f t="shared" ca="1" si="45"/>
        <v>0</v>
      </c>
      <c r="AJ179" s="120">
        <f t="shared" ca="1" si="46"/>
        <v>0</v>
      </c>
      <c r="AK179" s="118">
        <f t="shared" ca="1" si="24"/>
        <v>0</v>
      </c>
      <c r="AL179" s="118">
        <f t="shared" ca="1" si="25"/>
        <v>0</v>
      </c>
    </row>
    <row r="180" spans="1:38" ht="27" customHeight="1" x14ac:dyDescent="0.25">
      <c r="A180" s="53">
        <f>'OSNOVNA PLAČA'!A174</f>
        <v>165</v>
      </c>
      <c r="B180" s="333" t="str">
        <f t="shared" ca="1" si="21"/>
        <v>A165</v>
      </c>
      <c r="C180" s="333"/>
      <c r="D180" s="54" t="str">
        <f>IF(LEN('OSNOVNA PLAČA'!C174)&gt;0,'OSNOVNA PLAČA'!C174,"")</f>
        <v/>
      </c>
      <c r="E180" s="55" t="str">
        <f>IF(LEN('OSNOVNA PLAČA'!D174)&gt;0,'OSNOVNA PLAČA'!D174,"")</f>
        <v/>
      </c>
      <c r="F180" s="164">
        <f ca="1">IF(LEN(B180)&gt;0,'OBRAČUNANA OSNOVNA PLAČA'!F174,"")</f>
        <v>0</v>
      </c>
      <c r="G180" s="57"/>
      <c r="H180" s="57"/>
      <c r="I180" s="57"/>
      <c r="J180" s="57"/>
      <c r="K180" s="57"/>
      <c r="L180" s="178">
        <f t="shared" si="38"/>
        <v>0</v>
      </c>
      <c r="M180" s="179">
        <f t="shared" ca="1" si="47"/>
        <v>0</v>
      </c>
      <c r="N180" s="179">
        <f t="shared" ca="1" si="48"/>
        <v>0</v>
      </c>
      <c r="O180" s="180">
        <f t="shared" ca="1" si="39"/>
        <v>0</v>
      </c>
      <c r="P180" s="181">
        <f t="shared" ca="1" si="49"/>
        <v>0</v>
      </c>
      <c r="Q180" s="182">
        <f t="shared" ca="1" si="40"/>
        <v>0</v>
      </c>
      <c r="R180" s="182">
        <f ca="1">IF(LEN(B180)&gt;0,'1'!R180-'1'!Q180,"")</f>
        <v>0</v>
      </c>
      <c r="S180" s="183"/>
      <c r="T180" s="33"/>
      <c r="U180" s="33"/>
      <c r="V180" s="33"/>
      <c r="W180" s="33"/>
      <c r="X180" s="33"/>
      <c r="AB180" s="243">
        <f>ROW()</f>
        <v>180</v>
      </c>
      <c r="AC180" s="118">
        <f t="shared" ca="1" si="22"/>
        <v>0</v>
      </c>
      <c r="AD180" s="118">
        <f t="shared" ca="1" si="23"/>
        <v>0</v>
      </c>
      <c r="AE180" s="119" t="str">
        <f t="shared" ca="1" si="41"/>
        <v>-</v>
      </c>
      <c r="AF180" s="118" t="str">
        <f t="shared" ca="1" si="42"/>
        <v>-</v>
      </c>
      <c r="AG180" s="119" t="str">
        <f t="shared" ca="1" si="43"/>
        <v>-</v>
      </c>
      <c r="AH180" s="118" t="str">
        <f t="shared" ca="1" si="44"/>
        <v>-</v>
      </c>
      <c r="AI180" s="118">
        <f t="shared" ca="1" si="45"/>
        <v>0</v>
      </c>
      <c r="AJ180" s="120">
        <f t="shared" ca="1" si="46"/>
        <v>0</v>
      </c>
      <c r="AK180" s="118">
        <f t="shared" ca="1" si="24"/>
        <v>0</v>
      </c>
      <c r="AL180" s="118">
        <f t="shared" ca="1" si="25"/>
        <v>0</v>
      </c>
    </row>
    <row r="181" spans="1:38" ht="27" customHeight="1" x14ac:dyDescent="0.25">
      <c r="A181" s="53">
        <f>'OSNOVNA PLAČA'!A175</f>
        <v>166</v>
      </c>
      <c r="B181" s="333" t="str">
        <f t="shared" ca="1" si="21"/>
        <v>A166</v>
      </c>
      <c r="C181" s="333"/>
      <c r="D181" s="54" t="str">
        <f>IF(LEN('OSNOVNA PLAČA'!C175)&gt;0,'OSNOVNA PLAČA'!C175,"")</f>
        <v/>
      </c>
      <c r="E181" s="55" t="str">
        <f>IF(LEN('OSNOVNA PLAČA'!D175)&gt;0,'OSNOVNA PLAČA'!D175,"")</f>
        <v/>
      </c>
      <c r="F181" s="164">
        <f ca="1">IF(LEN(B181)&gt;0,'OBRAČUNANA OSNOVNA PLAČA'!F175,"")</f>
        <v>0</v>
      </c>
      <c r="G181" s="57"/>
      <c r="H181" s="57"/>
      <c r="I181" s="57"/>
      <c r="J181" s="57"/>
      <c r="K181" s="57"/>
      <c r="L181" s="178">
        <f t="shared" si="38"/>
        <v>0</v>
      </c>
      <c r="M181" s="179">
        <f t="shared" ca="1" si="47"/>
        <v>0</v>
      </c>
      <c r="N181" s="179">
        <f t="shared" ca="1" si="48"/>
        <v>0</v>
      </c>
      <c r="O181" s="180">
        <f t="shared" ca="1" si="39"/>
        <v>0</v>
      </c>
      <c r="P181" s="181">
        <f t="shared" ca="1" si="49"/>
        <v>0</v>
      </c>
      <c r="Q181" s="182">
        <f t="shared" ca="1" si="40"/>
        <v>0</v>
      </c>
      <c r="R181" s="182">
        <f ca="1">IF(LEN(B181)&gt;0,'1'!R181-'1'!Q181,"")</f>
        <v>0</v>
      </c>
      <c r="S181" s="183"/>
      <c r="T181" s="33"/>
      <c r="U181" s="33"/>
      <c r="V181" s="33"/>
      <c r="W181" s="33"/>
      <c r="X181" s="33"/>
      <c r="AB181" s="243">
        <f>ROW()</f>
        <v>181</v>
      </c>
      <c r="AC181" s="118">
        <f t="shared" ca="1" si="22"/>
        <v>0</v>
      </c>
      <c r="AD181" s="118">
        <f t="shared" ca="1" si="23"/>
        <v>0</v>
      </c>
      <c r="AE181" s="119" t="str">
        <f t="shared" ca="1" si="41"/>
        <v>-</v>
      </c>
      <c r="AF181" s="118" t="str">
        <f t="shared" ca="1" si="42"/>
        <v>-</v>
      </c>
      <c r="AG181" s="119" t="str">
        <f t="shared" ca="1" si="43"/>
        <v>-</v>
      </c>
      <c r="AH181" s="118" t="str">
        <f t="shared" ca="1" si="44"/>
        <v>-</v>
      </c>
      <c r="AI181" s="118">
        <f t="shared" ca="1" si="45"/>
        <v>0</v>
      </c>
      <c r="AJ181" s="120">
        <f t="shared" ca="1" si="46"/>
        <v>0</v>
      </c>
      <c r="AK181" s="118">
        <f t="shared" ca="1" si="24"/>
        <v>0</v>
      </c>
      <c r="AL181" s="118">
        <f t="shared" ca="1" si="25"/>
        <v>0</v>
      </c>
    </row>
    <row r="182" spans="1:38" ht="27" customHeight="1" x14ac:dyDescent="0.25">
      <c r="A182" s="53">
        <f>'OSNOVNA PLAČA'!A176</f>
        <v>167</v>
      </c>
      <c r="B182" s="333" t="str">
        <f t="shared" ca="1" si="21"/>
        <v>A167</v>
      </c>
      <c r="C182" s="333"/>
      <c r="D182" s="54" t="str">
        <f>IF(LEN('OSNOVNA PLAČA'!C176)&gt;0,'OSNOVNA PLAČA'!C176,"")</f>
        <v/>
      </c>
      <c r="E182" s="55" t="str">
        <f>IF(LEN('OSNOVNA PLAČA'!D176)&gt;0,'OSNOVNA PLAČA'!D176,"")</f>
        <v/>
      </c>
      <c r="F182" s="164">
        <f ca="1">IF(LEN(B182)&gt;0,'OBRAČUNANA OSNOVNA PLAČA'!F176,"")</f>
        <v>0</v>
      </c>
      <c r="G182" s="57"/>
      <c r="H182" s="57"/>
      <c r="I182" s="57"/>
      <c r="J182" s="57"/>
      <c r="K182" s="57"/>
      <c r="L182" s="178">
        <f t="shared" si="38"/>
        <v>0</v>
      </c>
      <c r="M182" s="179">
        <f t="shared" ca="1" si="47"/>
        <v>0</v>
      </c>
      <c r="N182" s="179">
        <f t="shared" ca="1" si="48"/>
        <v>0</v>
      </c>
      <c r="O182" s="180">
        <f t="shared" ca="1" si="39"/>
        <v>0</v>
      </c>
      <c r="P182" s="181">
        <f t="shared" ca="1" si="49"/>
        <v>0</v>
      </c>
      <c r="Q182" s="182">
        <f t="shared" ca="1" si="40"/>
        <v>0</v>
      </c>
      <c r="R182" s="182">
        <f ca="1">IF(LEN(B182)&gt;0,'1'!R182-'1'!Q182,"")</f>
        <v>0</v>
      </c>
      <c r="S182" s="183"/>
      <c r="T182" s="33"/>
      <c r="U182" s="33"/>
      <c r="V182" s="33"/>
      <c r="W182" s="33"/>
      <c r="X182" s="33"/>
      <c r="AB182" s="243">
        <f>ROW()</f>
        <v>182</v>
      </c>
      <c r="AC182" s="118">
        <f t="shared" ca="1" si="22"/>
        <v>0</v>
      </c>
      <c r="AD182" s="118">
        <f t="shared" ca="1" si="23"/>
        <v>0</v>
      </c>
      <c r="AE182" s="119" t="str">
        <f t="shared" ca="1" si="41"/>
        <v>-</v>
      </c>
      <c r="AF182" s="118" t="str">
        <f t="shared" ca="1" si="42"/>
        <v>-</v>
      </c>
      <c r="AG182" s="119" t="str">
        <f t="shared" ca="1" si="43"/>
        <v>-</v>
      </c>
      <c r="AH182" s="118" t="str">
        <f t="shared" ca="1" si="44"/>
        <v>-</v>
      </c>
      <c r="AI182" s="118">
        <f t="shared" ca="1" si="45"/>
        <v>0</v>
      </c>
      <c r="AJ182" s="120">
        <f t="shared" ca="1" si="46"/>
        <v>0</v>
      </c>
      <c r="AK182" s="118">
        <f t="shared" ca="1" si="24"/>
        <v>0</v>
      </c>
      <c r="AL182" s="118">
        <f t="shared" ca="1" si="25"/>
        <v>0</v>
      </c>
    </row>
    <row r="183" spans="1:38" ht="27" customHeight="1" x14ac:dyDescent="0.25">
      <c r="A183" s="53">
        <f>'OSNOVNA PLAČA'!A177</f>
        <v>168</v>
      </c>
      <c r="B183" s="333" t="str">
        <f t="shared" ca="1" si="21"/>
        <v>A168</v>
      </c>
      <c r="C183" s="333"/>
      <c r="D183" s="54" t="str">
        <f>IF(LEN('OSNOVNA PLAČA'!C177)&gt;0,'OSNOVNA PLAČA'!C177,"")</f>
        <v/>
      </c>
      <c r="E183" s="55" t="str">
        <f>IF(LEN('OSNOVNA PLAČA'!D177)&gt;0,'OSNOVNA PLAČA'!D177,"")</f>
        <v/>
      </c>
      <c r="F183" s="164">
        <f ca="1">IF(LEN(B183)&gt;0,'OBRAČUNANA OSNOVNA PLAČA'!F177,"")</f>
        <v>0</v>
      </c>
      <c r="G183" s="57"/>
      <c r="H183" s="57"/>
      <c r="I183" s="57"/>
      <c r="J183" s="57"/>
      <c r="K183" s="57"/>
      <c r="L183" s="178">
        <f t="shared" si="38"/>
        <v>0</v>
      </c>
      <c r="M183" s="179">
        <f t="shared" ca="1" si="47"/>
        <v>0</v>
      </c>
      <c r="N183" s="179">
        <f t="shared" ca="1" si="48"/>
        <v>0</v>
      </c>
      <c r="O183" s="180">
        <f t="shared" ca="1" si="39"/>
        <v>0</v>
      </c>
      <c r="P183" s="181">
        <f t="shared" ca="1" si="49"/>
        <v>0</v>
      </c>
      <c r="Q183" s="182">
        <f t="shared" ca="1" si="40"/>
        <v>0</v>
      </c>
      <c r="R183" s="182">
        <f ca="1">IF(LEN(B183)&gt;0,'1'!R183-'1'!Q183,"")</f>
        <v>0</v>
      </c>
      <c r="S183" s="183"/>
      <c r="T183" s="33"/>
      <c r="U183" s="33"/>
      <c r="V183" s="33"/>
      <c r="W183" s="33"/>
      <c r="X183" s="33"/>
      <c r="AB183" s="243">
        <f>ROW()</f>
        <v>183</v>
      </c>
      <c r="AC183" s="118">
        <f t="shared" ca="1" si="22"/>
        <v>0</v>
      </c>
      <c r="AD183" s="118">
        <f t="shared" ca="1" si="23"/>
        <v>0</v>
      </c>
      <c r="AE183" s="119" t="str">
        <f t="shared" ca="1" si="41"/>
        <v>-</v>
      </c>
      <c r="AF183" s="118" t="str">
        <f t="shared" ca="1" si="42"/>
        <v>-</v>
      </c>
      <c r="AG183" s="119" t="str">
        <f t="shared" ca="1" si="43"/>
        <v>-</v>
      </c>
      <c r="AH183" s="118" t="str">
        <f t="shared" ca="1" si="44"/>
        <v>-</v>
      </c>
      <c r="AI183" s="118">
        <f t="shared" ca="1" si="45"/>
        <v>0</v>
      </c>
      <c r="AJ183" s="120">
        <f t="shared" ca="1" si="46"/>
        <v>0</v>
      </c>
      <c r="AK183" s="118">
        <f t="shared" ca="1" si="24"/>
        <v>0</v>
      </c>
      <c r="AL183" s="118">
        <f t="shared" ca="1" si="25"/>
        <v>0</v>
      </c>
    </row>
    <row r="184" spans="1:38" ht="27" customHeight="1" x14ac:dyDescent="0.25">
      <c r="A184" s="53">
        <f>'OSNOVNA PLAČA'!A178</f>
        <v>169</v>
      </c>
      <c r="B184" s="333" t="str">
        <f t="shared" ca="1" si="21"/>
        <v>A169</v>
      </c>
      <c r="C184" s="333"/>
      <c r="D184" s="54" t="str">
        <f>IF(LEN('OSNOVNA PLAČA'!C178)&gt;0,'OSNOVNA PLAČA'!C178,"")</f>
        <v/>
      </c>
      <c r="E184" s="55" t="str">
        <f>IF(LEN('OSNOVNA PLAČA'!D178)&gt;0,'OSNOVNA PLAČA'!D178,"")</f>
        <v/>
      </c>
      <c r="F184" s="164">
        <f ca="1">IF(LEN(B184)&gt;0,'OBRAČUNANA OSNOVNA PLAČA'!F178,"")</f>
        <v>0</v>
      </c>
      <c r="G184" s="57"/>
      <c r="H184" s="57"/>
      <c r="I184" s="57"/>
      <c r="J184" s="57"/>
      <c r="K184" s="57"/>
      <c r="L184" s="178">
        <f t="shared" si="38"/>
        <v>0</v>
      </c>
      <c r="M184" s="179">
        <f t="shared" ca="1" si="47"/>
        <v>0</v>
      </c>
      <c r="N184" s="179">
        <f t="shared" ca="1" si="48"/>
        <v>0</v>
      </c>
      <c r="O184" s="180">
        <f t="shared" ca="1" si="39"/>
        <v>0</v>
      </c>
      <c r="P184" s="181">
        <f t="shared" ca="1" si="49"/>
        <v>0</v>
      </c>
      <c r="Q184" s="182">
        <f t="shared" ca="1" si="40"/>
        <v>0</v>
      </c>
      <c r="R184" s="182">
        <f ca="1">IF(LEN(B184)&gt;0,'1'!R184-'1'!Q184,"")</f>
        <v>0</v>
      </c>
      <c r="S184" s="183"/>
      <c r="T184" s="33"/>
      <c r="U184" s="33"/>
      <c r="V184" s="33"/>
      <c r="W184" s="33"/>
      <c r="X184" s="33"/>
      <c r="AB184" s="243">
        <f>ROW()</f>
        <v>184</v>
      </c>
      <c r="AC184" s="118">
        <f t="shared" ca="1" si="22"/>
        <v>0</v>
      </c>
      <c r="AD184" s="118">
        <f t="shared" ca="1" si="23"/>
        <v>0</v>
      </c>
      <c r="AE184" s="119" t="str">
        <f t="shared" ca="1" si="41"/>
        <v>-</v>
      </c>
      <c r="AF184" s="118" t="str">
        <f t="shared" ca="1" si="42"/>
        <v>-</v>
      </c>
      <c r="AG184" s="119" t="str">
        <f t="shared" ca="1" si="43"/>
        <v>-</v>
      </c>
      <c r="AH184" s="118" t="str">
        <f t="shared" ca="1" si="44"/>
        <v>-</v>
      </c>
      <c r="AI184" s="118">
        <f t="shared" ca="1" si="45"/>
        <v>0</v>
      </c>
      <c r="AJ184" s="120">
        <f t="shared" ca="1" si="46"/>
        <v>0</v>
      </c>
      <c r="AK184" s="118">
        <f t="shared" ca="1" si="24"/>
        <v>0</v>
      </c>
      <c r="AL184" s="118">
        <f t="shared" ca="1" si="25"/>
        <v>0</v>
      </c>
    </row>
    <row r="185" spans="1:38" ht="27" customHeight="1" x14ac:dyDescent="0.25">
      <c r="A185" s="53">
        <f>'OSNOVNA PLAČA'!A179</f>
        <v>170</v>
      </c>
      <c r="B185" s="333" t="str">
        <f t="shared" ca="1" si="21"/>
        <v>A170</v>
      </c>
      <c r="C185" s="333"/>
      <c r="D185" s="54" t="str">
        <f>IF(LEN('OSNOVNA PLAČA'!C179)&gt;0,'OSNOVNA PLAČA'!C179,"")</f>
        <v/>
      </c>
      <c r="E185" s="55" t="str">
        <f>IF(LEN('OSNOVNA PLAČA'!D179)&gt;0,'OSNOVNA PLAČA'!D179,"")</f>
        <v/>
      </c>
      <c r="F185" s="164">
        <f ca="1">IF(LEN(B185)&gt;0,'OBRAČUNANA OSNOVNA PLAČA'!F179,"")</f>
        <v>0</v>
      </c>
      <c r="G185" s="57"/>
      <c r="H185" s="57"/>
      <c r="I185" s="57"/>
      <c r="J185" s="57"/>
      <c r="K185" s="57"/>
      <c r="L185" s="178">
        <f t="shared" si="38"/>
        <v>0</v>
      </c>
      <c r="M185" s="179">
        <f t="shared" ca="1" si="47"/>
        <v>0</v>
      </c>
      <c r="N185" s="179">
        <f t="shared" ca="1" si="48"/>
        <v>0</v>
      </c>
      <c r="O185" s="180">
        <f t="shared" ca="1" si="39"/>
        <v>0</v>
      </c>
      <c r="P185" s="181">
        <f t="shared" ca="1" si="49"/>
        <v>0</v>
      </c>
      <c r="Q185" s="182">
        <f t="shared" ca="1" si="40"/>
        <v>0</v>
      </c>
      <c r="R185" s="182">
        <f ca="1">IF(LEN(B185)&gt;0,'1'!R185-'1'!Q185,"")</f>
        <v>0</v>
      </c>
      <c r="S185" s="183"/>
      <c r="T185" s="33"/>
      <c r="U185" s="33"/>
      <c r="V185" s="33"/>
      <c r="W185" s="33"/>
      <c r="X185" s="33"/>
      <c r="AB185" s="243">
        <f>ROW()</f>
        <v>185</v>
      </c>
      <c r="AC185" s="118">
        <f t="shared" ca="1" si="22"/>
        <v>0</v>
      </c>
      <c r="AD185" s="118">
        <f t="shared" ca="1" si="23"/>
        <v>0</v>
      </c>
      <c r="AE185" s="119" t="str">
        <f t="shared" ca="1" si="41"/>
        <v>-</v>
      </c>
      <c r="AF185" s="118" t="str">
        <f t="shared" ca="1" si="42"/>
        <v>-</v>
      </c>
      <c r="AG185" s="119" t="str">
        <f t="shared" ca="1" si="43"/>
        <v>-</v>
      </c>
      <c r="AH185" s="118" t="str">
        <f t="shared" ca="1" si="44"/>
        <v>-</v>
      </c>
      <c r="AI185" s="118">
        <f t="shared" ca="1" si="45"/>
        <v>0</v>
      </c>
      <c r="AJ185" s="120">
        <f t="shared" ca="1" si="46"/>
        <v>0</v>
      </c>
      <c r="AK185" s="118">
        <f t="shared" ca="1" si="24"/>
        <v>0</v>
      </c>
      <c r="AL185" s="118">
        <f t="shared" ca="1" si="25"/>
        <v>0</v>
      </c>
    </row>
    <row r="186" spans="1:38" ht="27" customHeight="1" x14ac:dyDescent="0.25">
      <c r="A186" s="53">
        <f>'OSNOVNA PLAČA'!A180</f>
        <v>171</v>
      </c>
      <c r="B186" s="333" t="str">
        <f t="shared" ca="1" si="21"/>
        <v>A171</v>
      </c>
      <c r="C186" s="333"/>
      <c r="D186" s="54" t="str">
        <f>IF(LEN('OSNOVNA PLAČA'!C180)&gt;0,'OSNOVNA PLAČA'!C180,"")</f>
        <v/>
      </c>
      <c r="E186" s="55" t="str">
        <f>IF(LEN('OSNOVNA PLAČA'!D180)&gt;0,'OSNOVNA PLAČA'!D180,"")</f>
        <v/>
      </c>
      <c r="F186" s="164">
        <f ca="1">IF(LEN(B186)&gt;0,'OBRAČUNANA OSNOVNA PLAČA'!F180,"")</f>
        <v>0</v>
      </c>
      <c r="G186" s="57"/>
      <c r="H186" s="57"/>
      <c r="I186" s="57"/>
      <c r="J186" s="57"/>
      <c r="K186" s="57"/>
      <c r="L186" s="178">
        <f t="shared" si="38"/>
        <v>0</v>
      </c>
      <c r="M186" s="179">
        <f t="shared" ca="1" si="47"/>
        <v>0</v>
      </c>
      <c r="N186" s="179">
        <f t="shared" ca="1" si="48"/>
        <v>0</v>
      </c>
      <c r="O186" s="180">
        <f t="shared" ca="1" si="39"/>
        <v>0</v>
      </c>
      <c r="P186" s="181">
        <f t="shared" ca="1" si="49"/>
        <v>0</v>
      </c>
      <c r="Q186" s="182">
        <f t="shared" ca="1" si="40"/>
        <v>0</v>
      </c>
      <c r="R186" s="182">
        <f ca="1">IF(LEN(B186)&gt;0,'1'!R186-'1'!Q186,"")</f>
        <v>0</v>
      </c>
      <c r="S186" s="183"/>
      <c r="T186" s="33"/>
      <c r="U186" s="33"/>
      <c r="V186" s="33"/>
      <c r="W186" s="33"/>
      <c r="X186" s="33"/>
      <c r="AB186" s="243">
        <f>ROW()</f>
        <v>186</v>
      </c>
      <c r="AC186" s="118">
        <f t="shared" ca="1" si="22"/>
        <v>0</v>
      </c>
      <c r="AD186" s="118">
        <f t="shared" ca="1" si="23"/>
        <v>0</v>
      </c>
      <c r="AE186" s="119" t="str">
        <f t="shared" ca="1" si="41"/>
        <v>-</v>
      </c>
      <c r="AF186" s="118" t="str">
        <f t="shared" ca="1" si="42"/>
        <v>-</v>
      </c>
      <c r="AG186" s="119" t="str">
        <f t="shared" ca="1" si="43"/>
        <v>-</v>
      </c>
      <c r="AH186" s="118" t="str">
        <f t="shared" ca="1" si="44"/>
        <v>-</v>
      </c>
      <c r="AI186" s="118">
        <f t="shared" ca="1" si="45"/>
        <v>0</v>
      </c>
      <c r="AJ186" s="120">
        <f t="shared" ca="1" si="46"/>
        <v>0</v>
      </c>
      <c r="AK186" s="118">
        <f t="shared" ca="1" si="24"/>
        <v>0</v>
      </c>
      <c r="AL186" s="118">
        <f t="shared" ca="1" si="25"/>
        <v>0</v>
      </c>
    </row>
    <row r="187" spans="1:38" ht="27" customHeight="1" x14ac:dyDescent="0.25">
      <c r="A187" s="53">
        <f>'OSNOVNA PLAČA'!A181</f>
        <v>172</v>
      </c>
      <c r="B187" s="333" t="str">
        <f t="shared" ca="1" si="21"/>
        <v>A172</v>
      </c>
      <c r="C187" s="333"/>
      <c r="D187" s="54" t="str">
        <f>IF(LEN('OSNOVNA PLAČA'!C181)&gt;0,'OSNOVNA PLAČA'!C181,"")</f>
        <v/>
      </c>
      <c r="E187" s="55" t="str">
        <f>IF(LEN('OSNOVNA PLAČA'!D181)&gt;0,'OSNOVNA PLAČA'!D181,"")</f>
        <v/>
      </c>
      <c r="F187" s="164">
        <f ca="1">IF(LEN(B187)&gt;0,'OBRAČUNANA OSNOVNA PLAČA'!F181,"")</f>
        <v>0</v>
      </c>
      <c r="G187" s="57"/>
      <c r="H187" s="57"/>
      <c r="I187" s="57"/>
      <c r="J187" s="57"/>
      <c r="K187" s="57"/>
      <c r="L187" s="178">
        <f t="shared" si="38"/>
        <v>0</v>
      </c>
      <c r="M187" s="179">
        <f t="shared" ca="1" si="47"/>
        <v>0</v>
      </c>
      <c r="N187" s="179">
        <f t="shared" ca="1" si="48"/>
        <v>0</v>
      </c>
      <c r="O187" s="180">
        <f t="shared" ca="1" si="39"/>
        <v>0</v>
      </c>
      <c r="P187" s="181">
        <f t="shared" ca="1" si="49"/>
        <v>0</v>
      </c>
      <c r="Q187" s="182">
        <f t="shared" ca="1" si="40"/>
        <v>0</v>
      </c>
      <c r="R187" s="182">
        <f ca="1">IF(LEN(B187)&gt;0,'1'!R187-'1'!Q187,"")</f>
        <v>0</v>
      </c>
      <c r="S187" s="183"/>
      <c r="T187" s="33"/>
      <c r="U187" s="33"/>
      <c r="V187" s="33"/>
      <c r="W187" s="33"/>
      <c r="X187" s="33"/>
      <c r="AB187" s="243">
        <f>ROW()</f>
        <v>187</v>
      </c>
      <c r="AC187" s="118">
        <f t="shared" ca="1" si="22"/>
        <v>0</v>
      </c>
      <c r="AD187" s="118">
        <f t="shared" ca="1" si="23"/>
        <v>0</v>
      </c>
      <c r="AE187" s="119" t="str">
        <f t="shared" ca="1" si="41"/>
        <v>-</v>
      </c>
      <c r="AF187" s="118" t="str">
        <f t="shared" ca="1" si="42"/>
        <v>-</v>
      </c>
      <c r="AG187" s="119" t="str">
        <f t="shared" ca="1" si="43"/>
        <v>-</v>
      </c>
      <c r="AH187" s="118" t="str">
        <f t="shared" ca="1" si="44"/>
        <v>-</v>
      </c>
      <c r="AI187" s="118">
        <f t="shared" ca="1" si="45"/>
        <v>0</v>
      </c>
      <c r="AJ187" s="120">
        <f t="shared" ca="1" si="46"/>
        <v>0</v>
      </c>
      <c r="AK187" s="118">
        <f t="shared" ca="1" si="24"/>
        <v>0</v>
      </c>
      <c r="AL187" s="118">
        <f t="shared" ca="1" si="25"/>
        <v>0</v>
      </c>
    </row>
    <row r="188" spans="1:38" ht="27" customHeight="1" x14ac:dyDescent="0.25">
      <c r="A188" s="53">
        <f>'OSNOVNA PLAČA'!A182</f>
        <v>173</v>
      </c>
      <c r="B188" s="333" t="str">
        <f t="shared" ca="1" si="21"/>
        <v>A173</v>
      </c>
      <c r="C188" s="333"/>
      <c r="D188" s="54" t="str">
        <f>IF(LEN('OSNOVNA PLAČA'!C182)&gt;0,'OSNOVNA PLAČA'!C182,"")</f>
        <v/>
      </c>
      <c r="E188" s="55" t="str">
        <f>IF(LEN('OSNOVNA PLAČA'!D182)&gt;0,'OSNOVNA PLAČA'!D182,"")</f>
        <v/>
      </c>
      <c r="F188" s="164">
        <f ca="1">IF(LEN(B188)&gt;0,'OBRAČUNANA OSNOVNA PLAČA'!F182,"")</f>
        <v>0</v>
      </c>
      <c r="G188" s="57"/>
      <c r="H188" s="57"/>
      <c r="I188" s="57"/>
      <c r="J188" s="57"/>
      <c r="K188" s="57"/>
      <c r="L188" s="178">
        <f t="shared" si="38"/>
        <v>0</v>
      </c>
      <c r="M188" s="179">
        <f t="shared" ca="1" si="47"/>
        <v>0</v>
      </c>
      <c r="N188" s="179">
        <f t="shared" ca="1" si="48"/>
        <v>0</v>
      </c>
      <c r="O188" s="180">
        <f t="shared" ca="1" si="39"/>
        <v>0</v>
      </c>
      <c r="P188" s="181">
        <f t="shared" ca="1" si="49"/>
        <v>0</v>
      </c>
      <c r="Q188" s="182">
        <f t="shared" ca="1" si="40"/>
        <v>0</v>
      </c>
      <c r="R188" s="182">
        <f ca="1">IF(LEN(B188)&gt;0,'1'!R188-'1'!Q188,"")</f>
        <v>0</v>
      </c>
      <c r="S188" s="183"/>
      <c r="T188" s="33"/>
      <c r="U188" s="33"/>
      <c r="V188" s="33"/>
      <c r="W188" s="33"/>
      <c r="X188" s="33"/>
      <c r="AB188" s="243">
        <f>ROW()</f>
        <v>188</v>
      </c>
      <c r="AC188" s="118">
        <f t="shared" ca="1" si="22"/>
        <v>0</v>
      </c>
      <c r="AD188" s="118">
        <f t="shared" ca="1" si="23"/>
        <v>0</v>
      </c>
      <c r="AE188" s="119" t="str">
        <f t="shared" ca="1" si="41"/>
        <v>-</v>
      </c>
      <c r="AF188" s="118" t="str">
        <f t="shared" ca="1" si="42"/>
        <v>-</v>
      </c>
      <c r="AG188" s="119" t="str">
        <f t="shared" ca="1" si="43"/>
        <v>-</v>
      </c>
      <c r="AH188" s="118" t="str">
        <f t="shared" ca="1" si="44"/>
        <v>-</v>
      </c>
      <c r="AI188" s="118">
        <f t="shared" ca="1" si="45"/>
        <v>0</v>
      </c>
      <c r="AJ188" s="120">
        <f t="shared" ca="1" si="46"/>
        <v>0</v>
      </c>
      <c r="AK188" s="118">
        <f t="shared" ca="1" si="24"/>
        <v>0</v>
      </c>
      <c r="AL188" s="118">
        <f t="shared" ca="1" si="25"/>
        <v>0</v>
      </c>
    </row>
    <row r="189" spans="1:38" ht="27" customHeight="1" x14ac:dyDescent="0.25">
      <c r="A189" s="53">
        <f>'OSNOVNA PLAČA'!A183</f>
        <v>174</v>
      </c>
      <c r="B189" s="333" t="str">
        <f t="shared" ca="1" si="21"/>
        <v>A174</v>
      </c>
      <c r="C189" s="333"/>
      <c r="D189" s="54" t="str">
        <f>IF(LEN('OSNOVNA PLAČA'!C183)&gt;0,'OSNOVNA PLAČA'!C183,"")</f>
        <v/>
      </c>
      <c r="E189" s="55" t="str">
        <f>IF(LEN('OSNOVNA PLAČA'!D183)&gt;0,'OSNOVNA PLAČA'!D183,"")</f>
        <v/>
      </c>
      <c r="F189" s="164">
        <f ca="1">IF(LEN(B189)&gt;0,'OBRAČUNANA OSNOVNA PLAČA'!F183,"")</f>
        <v>0</v>
      </c>
      <c r="G189" s="57"/>
      <c r="H189" s="57"/>
      <c r="I189" s="57"/>
      <c r="J189" s="57"/>
      <c r="K189" s="57"/>
      <c r="L189" s="178">
        <f t="shared" si="38"/>
        <v>0</v>
      </c>
      <c r="M189" s="179">
        <f t="shared" ca="1" si="47"/>
        <v>0</v>
      </c>
      <c r="N189" s="179">
        <f t="shared" ca="1" si="48"/>
        <v>0</v>
      </c>
      <c r="O189" s="180">
        <f t="shared" ca="1" si="39"/>
        <v>0</v>
      </c>
      <c r="P189" s="181">
        <f t="shared" ca="1" si="49"/>
        <v>0</v>
      </c>
      <c r="Q189" s="182">
        <f t="shared" ca="1" si="40"/>
        <v>0</v>
      </c>
      <c r="R189" s="182">
        <f ca="1">IF(LEN(B189)&gt;0,'1'!R189-'1'!Q189,"")</f>
        <v>0</v>
      </c>
      <c r="S189" s="183"/>
      <c r="T189" s="33"/>
      <c r="U189" s="33"/>
      <c r="V189" s="33"/>
      <c r="W189" s="33"/>
      <c r="X189" s="33"/>
      <c r="AB189" s="243">
        <f>ROW()</f>
        <v>189</v>
      </c>
      <c r="AC189" s="118">
        <f t="shared" ca="1" si="22"/>
        <v>0</v>
      </c>
      <c r="AD189" s="118">
        <f t="shared" ca="1" si="23"/>
        <v>0</v>
      </c>
      <c r="AE189" s="119" t="str">
        <f t="shared" ca="1" si="41"/>
        <v>-</v>
      </c>
      <c r="AF189" s="118" t="str">
        <f t="shared" ca="1" si="42"/>
        <v>-</v>
      </c>
      <c r="AG189" s="119" t="str">
        <f t="shared" ca="1" si="43"/>
        <v>-</v>
      </c>
      <c r="AH189" s="118" t="str">
        <f t="shared" ca="1" si="44"/>
        <v>-</v>
      </c>
      <c r="AI189" s="118">
        <f t="shared" ca="1" si="45"/>
        <v>0</v>
      </c>
      <c r="AJ189" s="120">
        <f t="shared" ca="1" si="46"/>
        <v>0</v>
      </c>
      <c r="AK189" s="118">
        <f t="shared" ca="1" si="24"/>
        <v>0</v>
      </c>
      <c r="AL189" s="118">
        <f t="shared" ca="1" si="25"/>
        <v>0</v>
      </c>
    </row>
    <row r="190" spans="1:38" ht="27" customHeight="1" x14ac:dyDescent="0.25">
      <c r="A190" s="53">
        <f>'OSNOVNA PLAČA'!A184</f>
        <v>175</v>
      </c>
      <c r="B190" s="333" t="str">
        <f t="shared" ca="1" si="21"/>
        <v>A175</v>
      </c>
      <c r="C190" s="333"/>
      <c r="D190" s="54" t="str">
        <f>IF(LEN('OSNOVNA PLAČA'!C184)&gt;0,'OSNOVNA PLAČA'!C184,"")</f>
        <v/>
      </c>
      <c r="E190" s="55" t="str">
        <f>IF(LEN('OSNOVNA PLAČA'!D184)&gt;0,'OSNOVNA PLAČA'!D184,"")</f>
        <v/>
      </c>
      <c r="F190" s="164">
        <f ca="1">IF(LEN(B190)&gt;0,'OBRAČUNANA OSNOVNA PLAČA'!F184,"")</f>
        <v>0</v>
      </c>
      <c r="G190" s="57"/>
      <c r="H190" s="57"/>
      <c r="I190" s="57"/>
      <c r="J190" s="57"/>
      <c r="K190" s="57"/>
      <c r="L190" s="178">
        <f t="shared" si="38"/>
        <v>0</v>
      </c>
      <c r="M190" s="179">
        <f t="shared" ca="1" si="47"/>
        <v>0</v>
      </c>
      <c r="N190" s="179">
        <f t="shared" ca="1" si="48"/>
        <v>0</v>
      </c>
      <c r="O190" s="180">
        <f t="shared" ca="1" si="39"/>
        <v>0</v>
      </c>
      <c r="P190" s="181">
        <f t="shared" ca="1" si="49"/>
        <v>0</v>
      </c>
      <c r="Q190" s="182">
        <f t="shared" ca="1" si="40"/>
        <v>0</v>
      </c>
      <c r="R190" s="182">
        <f ca="1">IF(LEN(B190)&gt;0,'1'!R190-'1'!Q190,"")</f>
        <v>0</v>
      </c>
      <c r="S190" s="183"/>
      <c r="T190" s="33"/>
      <c r="U190" s="33"/>
      <c r="V190" s="33"/>
      <c r="W190" s="33"/>
      <c r="X190" s="33"/>
      <c r="AB190" s="243">
        <f>ROW()</f>
        <v>190</v>
      </c>
      <c r="AC190" s="118">
        <f t="shared" ca="1" si="22"/>
        <v>0</v>
      </c>
      <c r="AD190" s="118">
        <f t="shared" ca="1" si="23"/>
        <v>0</v>
      </c>
      <c r="AE190" s="119" t="str">
        <f t="shared" ca="1" si="41"/>
        <v>-</v>
      </c>
      <c r="AF190" s="118" t="str">
        <f t="shared" ca="1" si="42"/>
        <v>-</v>
      </c>
      <c r="AG190" s="119" t="str">
        <f t="shared" ca="1" si="43"/>
        <v>-</v>
      </c>
      <c r="AH190" s="118" t="str">
        <f t="shared" ca="1" si="44"/>
        <v>-</v>
      </c>
      <c r="AI190" s="118">
        <f t="shared" ca="1" si="45"/>
        <v>0</v>
      </c>
      <c r="AJ190" s="120">
        <f t="shared" ca="1" si="46"/>
        <v>0</v>
      </c>
      <c r="AK190" s="118">
        <f t="shared" ca="1" si="24"/>
        <v>0</v>
      </c>
      <c r="AL190" s="118">
        <f t="shared" ca="1" si="25"/>
        <v>0</v>
      </c>
    </row>
    <row r="191" spans="1:38" ht="27" customHeight="1" x14ac:dyDescent="0.25">
      <c r="A191" s="53">
        <f>'OSNOVNA PLAČA'!A185</f>
        <v>176</v>
      </c>
      <c r="B191" s="333" t="str">
        <f t="shared" ca="1" si="21"/>
        <v>A176</v>
      </c>
      <c r="C191" s="333"/>
      <c r="D191" s="54" t="str">
        <f>IF(LEN('OSNOVNA PLAČA'!C185)&gt;0,'OSNOVNA PLAČA'!C185,"")</f>
        <v/>
      </c>
      <c r="E191" s="55" t="str">
        <f>IF(LEN('OSNOVNA PLAČA'!D185)&gt;0,'OSNOVNA PLAČA'!D185,"")</f>
        <v/>
      </c>
      <c r="F191" s="164">
        <f ca="1">IF(LEN(B191)&gt;0,'OBRAČUNANA OSNOVNA PLAČA'!F185,"")</f>
        <v>0</v>
      </c>
      <c r="G191" s="57"/>
      <c r="H191" s="57"/>
      <c r="I191" s="57"/>
      <c r="J191" s="57"/>
      <c r="K191" s="57"/>
      <c r="L191" s="178">
        <f t="shared" si="38"/>
        <v>0</v>
      </c>
      <c r="M191" s="179">
        <f t="shared" ca="1" si="47"/>
        <v>0</v>
      </c>
      <c r="N191" s="179">
        <f t="shared" ca="1" si="48"/>
        <v>0</v>
      </c>
      <c r="O191" s="180">
        <f t="shared" ca="1" si="39"/>
        <v>0</v>
      </c>
      <c r="P191" s="181">
        <f t="shared" ca="1" si="49"/>
        <v>0</v>
      </c>
      <c r="Q191" s="182">
        <f t="shared" ca="1" si="40"/>
        <v>0</v>
      </c>
      <c r="R191" s="182">
        <f ca="1">IF(LEN(B191)&gt;0,'1'!R191-'1'!Q191,"")</f>
        <v>0</v>
      </c>
      <c r="S191" s="183"/>
      <c r="T191" s="33"/>
      <c r="U191" s="33"/>
      <c r="V191" s="33"/>
      <c r="W191" s="33"/>
      <c r="X191" s="33"/>
      <c r="AB191" s="243">
        <f>ROW()</f>
        <v>191</v>
      </c>
      <c r="AC191" s="118">
        <f t="shared" ca="1" si="22"/>
        <v>0</v>
      </c>
      <c r="AD191" s="118">
        <f t="shared" ca="1" si="23"/>
        <v>0</v>
      </c>
      <c r="AE191" s="119" t="str">
        <f t="shared" ca="1" si="41"/>
        <v>-</v>
      </c>
      <c r="AF191" s="118" t="str">
        <f t="shared" ca="1" si="42"/>
        <v>-</v>
      </c>
      <c r="AG191" s="119" t="str">
        <f t="shared" ca="1" si="43"/>
        <v>-</v>
      </c>
      <c r="AH191" s="118" t="str">
        <f t="shared" ca="1" si="44"/>
        <v>-</v>
      </c>
      <c r="AI191" s="118">
        <f t="shared" ca="1" si="45"/>
        <v>0</v>
      </c>
      <c r="AJ191" s="120">
        <f t="shared" ca="1" si="46"/>
        <v>0</v>
      </c>
      <c r="AK191" s="118">
        <f t="shared" ca="1" si="24"/>
        <v>0</v>
      </c>
      <c r="AL191" s="118">
        <f t="shared" ca="1" si="25"/>
        <v>0</v>
      </c>
    </row>
    <row r="192" spans="1:38" ht="27" customHeight="1" x14ac:dyDescent="0.25">
      <c r="A192" s="53">
        <f>'OSNOVNA PLAČA'!A186</f>
        <v>177</v>
      </c>
      <c r="B192" s="333" t="str">
        <f t="shared" ca="1" si="21"/>
        <v>A177</v>
      </c>
      <c r="C192" s="333"/>
      <c r="D192" s="54" t="str">
        <f>IF(LEN('OSNOVNA PLAČA'!C186)&gt;0,'OSNOVNA PLAČA'!C186,"")</f>
        <v/>
      </c>
      <c r="E192" s="55" t="str">
        <f>IF(LEN('OSNOVNA PLAČA'!D186)&gt;0,'OSNOVNA PLAČA'!D186,"")</f>
        <v/>
      </c>
      <c r="F192" s="164">
        <f ca="1">IF(LEN(B192)&gt;0,'OBRAČUNANA OSNOVNA PLAČA'!F186,"")</f>
        <v>0</v>
      </c>
      <c r="G192" s="57"/>
      <c r="H192" s="57"/>
      <c r="I192" s="57"/>
      <c r="J192" s="57"/>
      <c r="K192" s="57"/>
      <c r="L192" s="178">
        <f t="shared" si="38"/>
        <v>0</v>
      </c>
      <c r="M192" s="179">
        <f t="shared" ca="1" si="47"/>
        <v>0</v>
      </c>
      <c r="N192" s="179">
        <f t="shared" ca="1" si="48"/>
        <v>0</v>
      </c>
      <c r="O192" s="180">
        <f t="shared" ca="1" si="39"/>
        <v>0</v>
      </c>
      <c r="P192" s="181">
        <f t="shared" ca="1" si="49"/>
        <v>0</v>
      </c>
      <c r="Q192" s="182">
        <f t="shared" ca="1" si="40"/>
        <v>0</v>
      </c>
      <c r="R192" s="182">
        <f ca="1">IF(LEN(B192)&gt;0,'1'!R192-'1'!Q192,"")</f>
        <v>0</v>
      </c>
      <c r="S192" s="183"/>
      <c r="T192" s="33"/>
      <c r="U192" s="33"/>
      <c r="V192" s="33"/>
      <c r="W192" s="33"/>
      <c r="X192" s="33"/>
      <c r="AB192" s="243">
        <f>ROW()</f>
        <v>192</v>
      </c>
      <c r="AC192" s="118">
        <f t="shared" ca="1" si="22"/>
        <v>0</v>
      </c>
      <c r="AD192" s="118">
        <f t="shared" ca="1" si="23"/>
        <v>0</v>
      </c>
      <c r="AE192" s="119" t="str">
        <f t="shared" ca="1" si="41"/>
        <v>-</v>
      </c>
      <c r="AF192" s="118" t="str">
        <f t="shared" ca="1" si="42"/>
        <v>-</v>
      </c>
      <c r="AG192" s="119" t="str">
        <f t="shared" ca="1" si="43"/>
        <v>-</v>
      </c>
      <c r="AH192" s="118" t="str">
        <f t="shared" ca="1" si="44"/>
        <v>-</v>
      </c>
      <c r="AI192" s="118">
        <f t="shared" ca="1" si="45"/>
        <v>0</v>
      </c>
      <c r="AJ192" s="120">
        <f t="shared" ca="1" si="46"/>
        <v>0</v>
      </c>
      <c r="AK192" s="118">
        <f t="shared" ca="1" si="24"/>
        <v>0</v>
      </c>
      <c r="AL192" s="118">
        <f t="shared" ca="1" si="25"/>
        <v>0</v>
      </c>
    </row>
    <row r="193" spans="1:38" ht="27" customHeight="1" x14ac:dyDescent="0.25">
      <c r="A193" s="53">
        <f>'OSNOVNA PLAČA'!A187</f>
        <v>178</v>
      </c>
      <c r="B193" s="333" t="str">
        <f t="shared" ca="1" si="21"/>
        <v>A178</v>
      </c>
      <c r="C193" s="333"/>
      <c r="D193" s="54" t="str">
        <f>IF(LEN('OSNOVNA PLAČA'!C187)&gt;0,'OSNOVNA PLAČA'!C187,"")</f>
        <v/>
      </c>
      <c r="E193" s="55" t="str">
        <f>IF(LEN('OSNOVNA PLAČA'!D187)&gt;0,'OSNOVNA PLAČA'!D187,"")</f>
        <v/>
      </c>
      <c r="F193" s="164">
        <f ca="1">IF(LEN(B193)&gt;0,'OBRAČUNANA OSNOVNA PLAČA'!F187,"")</f>
        <v>0</v>
      </c>
      <c r="G193" s="57"/>
      <c r="H193" s="57"/>
      <c r="I193" s="57"/>
      <c r="J193" s="57"/>
      <c r="K193" s="57"/>
      <c r="L193" s="178">
        <f t="shared" si="38"/>
        <v>0</v>
      </c>
      <c r="M193" s="179">
        <f t="shared" ca="1" si="47"/>
        <v>0</v>
      </c>
      <c r="N193" s="179">
        <f t="shared" ca="1" si="48"/>
        <v>0</v>
      </c>
      <c r="O193" s="180">
        <f t="shared" ca="1" si="39"/>
        <v>0</v>
      </c>
      <c r="P193" s="181">
        <f t="shared" ca="1" si="49"/>
        <v>0</v>
      </c>
      <c r="Q193" s="182">
        <f t="shared" ca="1" si="40"/>
        <v>0</v>
      </c>
      <c r="R193" s="182">
        <f ca="1">IF(LEN(B193)&gt;0,'1'!R193-'1'!Q193,"")</f>
        <v>0</v>
      </c>
      <c r="S193" s="183"/>
      <c r="T193" s="33"/>
      <c r="U193" s="33"/>
      <c r="V193" s="33"/>
      <c r="W193" s="33"/>
      <c r="X193" s="33"/>
      <c r="AB193" s="243">
        <f>ROW()</f>
        <v>193</v>
      </c>
      <c r="AC193" s="118">
        <f t="shared" ca="1" si="22"/>
        <v>0</v>
      </c>
      <c r="AD193" s="118">
        <f t="shared" ca="1" si="23"/>
        <v>0</v>
      </c>
      <c r="AE193" s="119" t="str">
        <f t="shared" ca="1" si="41"/>
        <v>-</v>
      </c>
      <c r="AF193" s="118" t="str">
        <f t="shared" ca="1" si="42"/>
        <v>-</v>
      </c>
      <c r="AG193" s="119" t="str">
        <f t="shared" ca="1" si="43"/>
        <v>-</v>
      </c>
      <c r="AH193" s="118" t="str">
        <f t="shared" ca="1" si="44"/>
        <v>-</v>
      </c>
      <c r="AI193" s="118">
        <f t="shared" ca="1" si="45"/>
        <v>0</v>
      </c>
      <c r="AJ193" s="120">
        <f t="shared" ca="1" si="46"/>
        <v>0</v>
      </c>
      <c r="AK193" s="118">
        <f t="shared" ca="1" si="24"/>
        <v>0</v>
      </c>
      <c r="AL193" s="118">
        <f t="shared" ca="1" si="25"/>
        <v>0</v>
      </c>
    </row>
    <row r="194" spans="1:38" ht="27" customHeight="1" x14ac:dyDescent="0.25">
      <c r="A194" s="53">
        <f>'OSNOVNA PLAČA'!A188</f>
        <v>179</v>
      </c>
      <c r="B194" s="333" t="str">
        <f t="shared" ca="1" si="21"/>
        <v>A179</v>
      </c>
      <c r="C194" s="333"/>
      <c r="D194" s="54" t="str">
        <f>IF(LEN('OSNOVNA PLAČA'!C188)&gt;0,'OSNOVNA PLAČA'!C188,"")</f>
        <v/>
      </c>
      <c r="E194" s="55" t="str">
        <f>IF(LEN('OSNOVNA PLAČA'!D188)&gt;0,'OSNOVNA PLAČA'!D188,"")</f>
        <v/>
      </c>
      <c r="F194" s="164">
        <f ca="1">IF(LEN(B194)&gt;0,'OBRAČUNANA OSNOVNA PLAČA'!F188,"")</f>
        <v>0</v>
      </c>
      <c r="G194" s="57"/>
      <c r="H194" s="57"/>
      <c r="I194" s="57"/>
      <c r="J194" s="57"/>
      <c r="K194" s="57"/>
      <c r="L194" s="178">
        <f t="shared" si="38"/>
        <v>0</v>
      </c>
      <c r="M194" s="179">
        <f t="shared" ca="1" si="47"/>
        <v>0</v>
      </c>
      <c r="N194" s="179">
        <f t="shared" ca="1" si="48"/>
        <v>0</v>
      </c>
      <c r="O194" s="180">
        <f t="shared" ca="1" si="39"/>
        <v>0</v>
      </c>
      <c r="P194" s="181">
        <f t="shared" ca="1" si="49"/>
        <v>0</v>
      </c>
      <c r="Q194" s="182">
        <f t="shared" ca="1" si="40"/>
        <v>0</v>
      </c>
      <c r="R194" s="182">
        <f ca="1">IF(LEN(B194)&gt;0,'1'!R194-'1'!Q194,"")</f>
        <v>0</v>
      </c>
      <c r="S194" s="183"/>
      <c r="T194" s="33"/>
      <c r="U194" s="33"/>
      <c r="V194" s="33"/>
      <c r="W194" s="33"/>
      <c r="X194" s="33"/>
      <c r="AB194" s="243">
        <f>ROW()</f>
        <v>194</v>
      </c>
      <c r="AC194" s="118">
        <f t="shared" ca="1" si="22"/>
        <v>0</v>
      </c>
      <c r="AD194" s="118">
        <f t="shared" ca="1" si="23"/>
        <v>0</v>
      </c>
      <c r="AE194" s="119" t="str">
        <f t="shared" ca="1" si="41"/>
        <v>-</v>
      </c>
      <c r="AF194" s="118" t="str">
        <f t="shared" ca="1" si="42"/>
        <v>-</v>
      </c>
      <c r="AG194" s="119" t="str">
        <f t="shared" ca="1" si="43"/>
        <v>-</v>
      </c>
      <c r="AH194" s="118" t="str">
        <f t="shared" ca="1" si="44"/>
        <v>-</v>
      </c>
      <c r="AI194" s="118">
        <f t="shared" ca="1" si="45"/>
        <v>0</v>
      </c>
      <c r="AJ194" s="120">
        <f t="shared" ca="1" si="46"/>
        <v>0</v>
      </c>
      <c r="AK194" s="118">
        <f t="shared" ca="1" si="24"/>
        <v>0</v>
      </c>
      <c r="AL194" s="118">
        <f t="shared" ca="1" si="25"/>
        <v>0</v>
      </c>
    </row>
    <row r="195" spans="1:38" ht="27" customHeight="1" x14ac:dyDescent="0.25">
      <c r="A195" s="53">
        <f>'OSNOVNA PLAČA'!A189</f>
        <v>180</v>
      </c>
      <c r="B195" s="333" t="str">
        <f t="shared" ca="1" si="21"/>
        <v>A180</v>
      </c>
      <c r="C195" s="333"/>
      <c r="D195" s="54" t="str">
        <f>IF(LEN('OSNOVNA PLAČA'!C189)&gt;0,'OSNOVNA PLAČA'!C189,"")</f>
        <v/>
      </c>
      <c r="E195" s="55" t="str">
        <f>IF(LEN('OSNOVNA PLAČA'!D189)&gt;0,'OSNOVNA PLAČA'!D189,"")</f>
        <v/>
      </c>
      <c r="F195" s="164">
        <f ca="1">IF(LEN(B195)&gt;0,'OBRAČUNANA OSNOVNA PLAČA'!F189,"")</f>
        <v>0</v>
      </c>
      <c r="G195" s="57"/>
      <c r="H195" s="57"/>
      <c r="I195" s="57"/>
      <c r="J195" s="57"/>
      <c r="K195" s="57"/>
      <c r="L195" s="178">
        <f t="shared" si="38"/>
        <v>0</v>
      </c>
      <c r="M195" s="179">
        <f t="shared" ca="1" si="47"/>
        <v>0</v>
      </c>
      <c r="N195" s="179">
        <f t="shared" ca="1" si="48"/>
        <v>0</v>
      </c>
      <c r="O195" s="180">
        <f t="shared" ca="1" si="39"/>
        <v>0</v>
      </c>
      <c r="P195" s="181">
        <f t="shared" ca="1" si="49"/>
        <v>0</v>
      </c>
      <c r="Q195" s="182">
        <f t="shared" ca="1" si="40"/>
        <v>0</v>
      </c>
      <c r="R195" s="182">
        <f ca="1">IF(LEN(B195)&gt;0,'1'!R195-'1'!Q195,"")</f>
        <v>0</v>
      </c>
      <c r="S195" s="183"/>
      <c r="T195" s="33"/>
      <c r="U195" s="33"/>
      <c r="V195" s="33"/>
      <c r="W195" s="33"/>
      <c r="X195" s="33"/>
      <c r="AB195" s="243">
        <f>ROW()</f>
        <v>195</v>
      </c>
      <c r="AC195" s="118">
        <f t="shared" ca="1" si="22"/>
        <v>0</v>
      </c>
      <c r="AD195" s="118">
        <f t="shared" ca="1" si="23"/>
        <v>0</v>
      </c>
      <c r="AE195" s="119" t="str">
        <f t="shared" ca="1" si="41"/>
        <v>-</v>
      </c>
      <c r="AF195" s="118" t="str">
        <f t="shared" ca="1" si="42"/>
        <v>-</v>
      </c>
      <c r="AG195" s="119" t="str">
        <f t="shared" ca="1" si="43"/>
        <v>-</v>
      </c>
      <c r="AH195" s="118" t="str">
        <f t="shared" ca="1" si="44"/>
        <v>-</v>
      </c>
      <c r="AI195" s="118">
        <f t="shared" ca="1" si="45"/>
        <v>0</v>
      </c>
      <c r="AJ195" s="120">
        <f t="shared" ca="1" si="46"/>
        <v>0</v>
      </c>
      <c r="AK195" s="118">
        <f t="shared" ca="1" si="24"/>
        <v>0</v>
      </c>
      <c r="AL195" s="118">
        <f t="shared" ca="1" si="25"/>
        <v>0</v>
      </c>
    </row>
    <row r="196" spans="1:38" ht="27" customHeight="1" x14ac:dyDescent="0.25">
      <c r="A196" s="53">
        <f>'OSNOVNA PLAČA'!A190</f>
        <v>181</v>
      </c>
      <c r="B196" s="333" t="str">
        <f t="shared" ca="1" si="21"/>
        <v>A181</v>
      </c>
      <c r="C196" s="333"/>
      <c r="D196" s="54" t="str">
        <f>IF(LEN('OSNOVNA PLAČA'!C190)&gt;0,'OSNOVNA PLAČA'!C190,"")</f>
        <v/>
      </c>
      <c r="E196" s="55" t="str">
        <f>IF(LEN('OSNOVNA PLAČA'!D190)&gt;0,'OSNOVNA PLAČA'!D190,"")</f>
        <v/>
      </c>
      <c r="F196" s="164">
        <f ca="1">IF(LEN(B196)&gt;0,'OBRAČUNANA OSNOVNA PLAČA'!F190,"")</f>
        <v>0</v>
      </c>
      <c r="G196" s="57"/>
      <c r="H196" s="57"/>
      <c r="I196" s="57"/>
      <c r="J196" s="57"/>
      <c r="K196" s="57"/>
      <c r="L196" s="178">
        <f t="shared" si="38"/>
        <v>0</v>
      </c>
      <c r="M196" s="179">
        <f t="shared" ca="1" si="47"/>
        <v>0</v>
      </c>
      <c r="N196" s="179">
        <f t="shared" ca="1" si="48"/>
        <v>0</v>
      </c>
      <c r="O196" s="180">
        <f t="shared" ca="1" si="39"/>
        <v>0</v>
      </c>
      <c r="P196" s="181">
        <f t="shared" ca="1" si="49"/>
        <v>0</v>
      </c>
      <c r="Q196" s="182">
        <f t="shared" ca="1" si="40"/>
        <v>0</v>
      </c>
      <c r="R196" s="182">
        <f ca="1">IF(LEN(B196)&gt;0,'1'!R196-'1'!Q196,"")</f>
        <v>0</v>
      </c>
      <c r="S196" s="183"/>
      <c r="T196" s="33"/>
      <c r="U196" s="33"/>
      <c r="V196" s="33"/>
      <c r="W196" s="33"/>
      <c r="X196" s="33"/>
      <c r="AB196" s="243">
        <f>ROW()</f>
        <v>196</v>
      </c>
      <c r="AC196" s="118">
        <f t="shared" ca="1" si="22"/>
        <v>0</v>
      </c>
      <c r="AD196" s="118">
        <f t="shared" ca="1" si="23"/>
        <v>0</v>
      </c>
      <c r="AE196" s="119" t="str">
        <f t="shared" ca="1" si="41"/>
        <v>-</v>
      </c>
      <c r="AF196" s="118" t="str">
        <f t="shared" ca="1" si="42"/>
        <v>-</v>
      </c>
      <c r="AG196" s="119" t="str">
        <f t="shared" ca="1" si="43"/>
        <v>-</v>
      </c>
      <c r="AH196" s="118" t="str">
        <f t="shared" ca="1" si="44"/>
        <v>-</v>
      </c>
      <c r="AI196" s="118">
        <f t="shared" ca="1" si="45"/>
        <v>0</v>
      </c>
      <c r="AJ196" s="120">
        <f t="shared" ca="1" si="46"/>
        <v>0</v>
      </c>
      <c r="AK196" s="118">
        <f t="shared" ca="1" si="24"/>
        <v>0</v>
      </c>
      <c r="AL196" s="118">
        <f t="shared" ca="1" si="25"/>
        <v>0</v>
      </c>
    </row>
    <row r="197" spans="1:38" ht="27" customHeight="1" x14ac:dyDescent="0.25">
      <c r="A197" s="53">
        <f>'OSNOVNA PLAČA'!A191</f>
        <v>182</v>
      </c>
      <c r="B197" s="333" t="str">
        <f t="shared" ca="1" si="21"/>
        <v>A182</v>
      </c>
      <c r="C197" s="333"/>
      <c r="D197" s="54" t="str">
        <f>IF(LEN('OSNOVNA PLAČA'!C191)&gt;0,'OSNOVNA PLAČA'!C191,"")</f>
        <v/>
      </c>
      <c r="E197" s="55" t="str">
        <f>IF(LEN('OSNOVNA PLAČA'!D191)&gt;0,'OSNOVNA PLAČA'!D191,"")</f>
        <v/>
      </c>
      <c r="F197" s="164">
        <f ca="1">IF(LEN(B197)&gt;0,'OBRAČUNANA OSNOVNA PLAČA'!F191,"")</f>
        <v>0</v>
      </c>
      <c r="G197" s="57"/>
      <c r="H197" s="57"/>
      <c r="I197" s="57"/>
      <c r="J197" s="57"/>
      <c r="K197" s="57"/>
      <c r="L197" s="178">
        <f t="shared" si="38"/>
        <v>0</v>
      </c>
      <c r="M197" s="179">
        <f t="shared" ca="1" si="47"/>
        <v>0</v>
      </c>
      <c r="N197" s="179">
        <f t="shared" ca="1" si="48"/>
        <v>0</v>
      </c>
      <c r="O197" s="180">
        <f t="shared" ca="1" si="39"/>
        <v>0</v>
      </c>
      <c r="P197" s="181">
        <f t="shared" ca="1" si="49"/>
        <v>0</v>
      </c>
      <c r="Q197" s="182">
        <f t="shared" ca="1" si="40"/>
        <v>0</v>
      </c>
      <c r="R197" s="182">
        <f ca="1">IF(LEN(B197)&gt;0,'1'!R197-'1'!Q197,"")</f>
        <v>0</v>
      </c>
      <c r="S197" s="183"/>
      <c r="T197" s="33"/>
      <c r="U197" s="33"/>
      <c r="V197" s="33"/>
      <c r="W197" s="33"/>
      <c r="X197" s="33"/>
      <c r="AB197" s="243">
        <f>ROW()</f>
        <v>197</v>
      </c>
      <c r="AC197" s="118">
        <f t="shared" ca="1" si="22"/>
        <v>0</v>
      </c>
      <c r="AD197" s="118">
        <f t="shared" ca="1" si="23"/>
        <v>0</v>
      </c>
      <c r="AE197" s="119" t="str">
        <f t="shared" ca="1" si="41"/>
        <v>-</v>
      </c>
      <c r="AF197" s="118" t="str">
        <f t="shared" ca="1" si="42"/>
        <v>-</v>
      </c>
      <c r="AG197" s="119" t="str">
        <f t="shared" ca="1" si="43"/>
        <v>-</v>
      </c>
      <c r="AH197" s="118" t="str">
        <f t="shared" ca="1" si="44"/>
        <v>-</v>
      </c>
      <c r="AI197" s="118">
        <f t="shared" ca="1" si="45"/>
        <v>0</v>
      </c>
      <c r="AJ197" s="120">
        <f t="shared" ca="1" si="46"/>
        <v>0</v>
      </c>
      <c r="AK197" s="118">
        <f t="shared" ca="1" si="24"/>
        <v>0</v>
      </c>
      <c r="AL197" s="118">
        <f t="shared" ca="1" si="25"/>
        <v>0</v>
      </c>
    </row>
    <row r="198" spans="1:38" ht="27" customHeight="1" x14ac:dyDescent="0.25">
      <c r="A198" s="53">
        <f>'OSNOVNA PLAČA'!A192</f>
        <v>183</v>
      </c>
      <c r="B198" s="333" t="str">
        <f t="shared" ca="1" si="21"/>
        <v>A183</v>
      </c>
      <c r="C198" s="333"/>
      <c r="D198" s="54" t="str">
        <f>IF(LEN('OSNOVNA PLAČA'!C192)&gt;0,'OSNOVNA PLAČA'!C192,"")</f>
        <v/>
      </c>
      <c r="E198" s="55" t="str">
        <f>IF(LEN('OSNOVNA PLAČA'!D192)&gt;0,'OSNOVNA PLAČA'!D192,"")</f>
        <v/>
      </c>
      <c r="F198" s="164">
        <f ca="1">IF(LEN(B198)&gt;0,'OBRAČUNANA OSNOVNA PLAČA'!F192,"")</f>
        <v>0</v>
      </c>
      <c r="G198" s="57"/>
      <c r="H198" s="57"/>
      <c r="I198" s="57"/>
      <c r="J198" s="57"/>
      <c r="K198" s="57"/>
      <c r="L198" s="178">
        <f t="shared" si="38"/>
        <v>0</v>
      </c>
      <c r="M198" s="179">
        <f t="shared" ca="1" si="47"/>
        <v>0</v>
      </c>
      <c r="N198" s="179">
        <f t="shared" ca="1" si="48"/>
        <v>0</v>
      </c>
      <c r="O198" s="180">
        <f t="shared" ca="1" si="39"/>
        <v>0</v>
      </c>
      <c r="P198" s="181">
        <f t="shared" ca="1" si="49"/>
        <v>0</v>
      </c>
      <c r="Q198" s="182">
        <f t="shared" ca="1" si="40"/>
        <v>0</v>
      </c>
      <c r="R198" s="182">
        <f ca="1">IF(LEN(B198)&gt;0,'1'!R198-'1'!Q198,"")</f>
        <v>0</v>
      </c>
      <c r="S198" s="183"/>
      <c r="T198" s="33"/>
      <c r="U198" s="33"/>
      <c r="V198" s="33"/>
      <c r="W198" s="33"/>
      <c r="X198" s="33"/>
      <c r="AB198" s="243">
        <f>ROW()</f>
        <v>198</v>
      </c>
      <c r="AC198" s="118">
        <f t="shared" ca="1" si="22"/>
        <v>0</v>
      </c>
      <c r="AD198" s="118">
        <f t="shared" ca="1" si="23"/>
        <v>0</v>
      </c>
      <c r="AE198" s="119" t="str">
        <f t="shared" ca="1" si="41"/>
        <v>-</v>
      </c>
      <c r="AF198" s="118" t="str">
        <f t="shared" ca="1" si="42"/>
        <v>-</v>
      </c>
      <c r="AG198" s="119" t="str">
        <f t="shared" ca="1" si="43"/>
        <v>-</v>
      </c>
      <c r="AH198" s="118" t="str">
        <f t="shared" ca="1" si="44"/>
        <v>-</v>
      </c>
      <c r="AI198" s="118">
        <f t="shared" ca="1" si="45"/>
        <v>0</v>
      </c>
      <c r="AJ198" s="120">
        <f t="shared" ca="1" si="46"/>
        <v>0</v>
      </c>
      <c r="AK198" s="118">
        <f t="shared" ca="1" si="24"/>
        <v>0</v>
      </c>
      <c r="AL198" s="118">
        <f t="shared" ca="1" si="25"/>
        <v>0</v>
      </c>
    </row>
    <row r="199" spans="1:38" ht="27" customHeight="1" x14ac:dyDescent="0.25">
      <c r="A199" s="53">
        <f>'OSNOVNA PLAČA'!A193</f>
        <v>184</v>
      </c>
      <c r="B199" s="333" t="str">
        <f t="shared" ca="1" si="21"/>
        <v>A184</v>
      </c>
      <c r="C199" s="333"/>
      <c r="D199" s="54" t="str">
        <f>IF(LEN('OSNOVNA PLAČA'!C193)&gt;0,'OSNOVNA PLAČA'!C193,"")</f>
        <v/>
      </c>
      <c r="E199" s="55" t="str">
        <f>IF(LEN('OSNOVNA PLAČA'!D193)&gt;0,'OSNOVNA PLAČA'!D193,"")</f>
        <v/>
      </c>
      <c r="F199" s="164">
        <f ca="1">IF(LEN(B199)&gt;0,'OBRAČUNANA OSNOVNA PLAČA'!F193,"")</f>
        <v>0</v>
      </c>
      <c r="G199" s="57"/>
      <c r="H199" s="57"/>
      <c r="I199" s="57"/>
      <c r="J199" s="57"/>
      <c r="K199" s="57"/>
      <c r="L199" s="178">
        <f t="shared" si="38"/>
        <v>0</v>
      </c>
      <c r="M199" s="179">
        <f t="shared" ca="1" si="47"/>
        <v>0</v>
      </c>
      <c r="N199" s="179">
        <f t="shared" ca="1" si="48"/>
        <v>0</v>
      </c>
      <c r="O199" s="180">
        <f t="shared" ca="1" si="39"/>
        <v>0</v>
      </c>
      <c r="P199" s="181">
        <f t="shared" ca="1" si="49"/>
        <v>0</v>
      </c>
      <c r="Q199" s="182">
        <f t="shared" ca="1" si="40"/>
        <v>0</v>
      </c>
      <c r="R199" s="182">
        <f ca="1">IF(LEN(B199)&gt;0,'1'!R199-'1'!Q199,"")</f>
        <v>0</v>
      </c>
      <c r="S199" s="183"/>
      <c r="T199" s="33"/>
      <c r="U199" s="33"/>
      <c r="V199" s="33"/>
      <c r="W199" s="33"/>
      <c r="X199" s="33"/>
      <c r="AB199" s="243">
        <f>ROW()</f>
        <v>199</v>
      </c>
      <c r="AC199" s="118">
        <f t="shared" ca="1" si="22"/>
        <v>0</v>
      </c>
      <c r="AD199" s="118">
        <f t="shared" ca="1" si="23"/>
        <v>0</v>
      </c>
      <c r="AE199" s="119" t="str">
        <f t="shared" ca="1" si="41"/>
        <v>-</v>
      </c>
      <c r="AF199" s="118" t="str">
        <f t="shared" ca="1" si="42"/>
        <v>-</v>
      </c>
      <c r="AG199" s="119" t="str">
        <f t="shared" ca="1" si="43"/>
        <v>-</v>
      </c>
      <c r="AH199" s="118" t="str">
        <f t="shared" ca="1" si="44"/>
        <v>-</v>
      </c>
      <c r="AI199" s="118">
        <f t="shared" ca="1" si="45"/>
        <v>0</v>
      </c>
      <c r="AJ199" s="120">
        <f t="shared" ca="1" si="46"/>
        <v>0</v>
      </c>
      <c r="AK199" s="118">
        <f t="shared" ca="1" si="24"/>
        <v>0</v>
      </c>
      <c r="AL199" s="118">
        <f t="shared" ca="1" si="25"/>
        <v>0</v>
      </c>
    </row>
    <row r="200" spans="1:38" ht="27" customHeight="1" x14ac:dyDescent="0.25">
      <c r="A200" s="53">
        <f>'OSNOVNA PLAČA'!A194</f>
        <v>185</v>
      </c>
      <c r="B200" s="333" t="str">
        <f t="shared" ca="1" si="21"/>
        <v>A185</v>
      </c>
      <c r="C200" s="333"/>
      <c r="D200" s="54" t="str">
        <f>IF(LEN('OSNOVNA PLAČA'!C194)&gt;0,'OSNOVNA PLAČA'!C194,"")</f>
        <v/>
      </c>
      <c r="E200" s="55" t="str">
        <f>IF(LEN('OSNOVNA PLAČA'!D194)&gt;0,'OSNOVNA PLAČA'!D194,"")</f>
        <v/>
      </c>
      <c r="F200" s="164">
        <f ca="1">IF(LEN(B200)&gt;0,'OBRAČUNANA OSNOVNA PLAČA'!F194,"")</f>
        <v>0</v>
      </c>
      <c r="G200" s="57"/>
      <c r="H200" s="57"/>
      <c r="I200" s="57"/>
      <c r="J200" s="57"/>
      <c r="K200" s="57"/>
      <c r="L200" s="178">
        <f t="shared" si="38"/>
        <v>0</v>
      </c>
      <c r="M200" s="179">
        <f t="shared" ca="1" si="47"/>
        <v>0</v>
      </c>
      <c r="N200" s="179">
        <f t="shared" ca="1" si="48"/>
        <v>0</v>
      </c>
      <c r="O200" s="180">
        <f t="shared" ca="1" si="39"/>
        <v>0</v>
      </c>
      <c r="P200" s="181">
        <f t="shared" ca="1" si="49"/>
        <v>0</v>
      </c>
      <c r="Q200" s="182">
        <f t="shared" ca="1" si="40"/>
        <v>0</v>
      </c>
      <c r="R200" s="182">
        <f ca="1">IF(LEN(B200)&gt;0,'1'!R200-'1'!Q200,"")</f>
        <v>0</v>
      </c>
      <c r="S200" s="183"/>
      <c r="T200" s="33"/>
      <c r="U200" s="33"/>
      <c r="V200" s="33"/>
      <c r="W200" s="33"/>
      <c r="X200" s="33"/>
      <c r="AB200" s="243">
        <f>ROW()</f>
        <v>200</v>
      </c>
      <c r="AC200" s="118">
        <f t="shared" ca="1" si="22"/>
        <v>0</v>
      </c>
      <c r="AD200" s="118">
        <f t="shared" ca="1" si="23"/>
        <v>0</v>
      </c>
      <c r="AE200" s="119" t="str">
        <f t="shared" ca="1" si="41"/>
        <v>-</v>
      </c>
      <c r="AF200" s="118" t="str">
        <f t="shared" ca="1" si="42"/>
        <v>-</v>
      </c>
      <c r="AG200" s="119" t="str">
        <f t="shared" ca="1" si="43"/>
        <v>-</v>
      </c>
      <c r="AH200" s="118" t="str">
        <f t="shared" ca="1" si="44"/>
        <v>-</v>
      </c>
      <c r="AI200" s="118">
        <f t="shared" ca="1" si="45"/>
        <v>0</v>
      </c>
      <c r="AJ200" s="120">
        <f t="shared" ca="1" si="46"/>
        <v>0</v>
      </c>
      <c r="AK200" s="118">
        <f t="shared" ca="1" si="24"/>
        <v>0</v>
      </c>
      <c r="AL200" s="118">
        <f t="shared" ca="1" si="25"/>
        <v>0</v>
      </c>
    </row>
    <row r="201" spans="1:38" ht="27" customHeight="1" x14ac:dyDescent="0.25">
      <c r="A201" s="53">
        <f>'OSNOVNA PLAČA'!A195</f>
        <v>186</v>
      </c>
      <c r="B201" s="333" t="str">
        <f t="shared" ca="1" si="21"/>
        <v>A186</v>
      </c>
      <c r="C201" s="333"/>
      <c r="D201" s="54" t="str">
        <f>IF(LEN('OSNOVNA PLAČA'!C195)&gt;0,'OSNOVNA PLAČA'!C195,"")</f>
        <v/>
      </c>
      <c r="E201" s="55" t="str">
        <f>IF(LEN('OSNOVNA PLAČA'!D195)&gt;0,'OSNOVNA PLAČA'!D195,"")</f>
        <v/>
      </c>
      <c r="F201" s="164">
        <f ca="1">IF(LEN(B201)&gt;0,'OBRAČUNANA OSNOVNA PLAČA'!F195,"")</f>
        <v>0</v>
      </c>
      <c r="G201" s="57"/>
      <c r="H201" s="57"/>
      <c r="I201" s="57"/>
      <c r="J201" s="57"/>
      <c r="K201" s="57"/>
      <c r="L201" s="178">
        <f t="shared" si="38"/>
        <v>0</v>
      </c>
      <c r="M201" s="179">
        <f t="shared" ca="1" si="47"/>
        <v>0</v>
      </c>
      <c r="N201" s="179">
        <f t="shared" ca="1" si="48"/>
        <v>0</v>
      </c>
      <c r="O201" s="180">
        <f t="shared" ca="1" si="39"/>
        <v>0</v>
      </c>
      <c r="P201" s="181">
        <f t="shared" ca="1" si="49"/>
        <v>0</v>
      </c>
      <c r="Q201" s="182">
        <f t="shared" ca="1" si="40"/>
        <v>0</v>
      </c>
      <c r="R201" s="182">
        <f ca="1">IF(LEN(B201)&gt;0,'1'!R201-'1'!Q201,"")</f>
        <v>0</v>
      </c>
      <c r="S201" s="183"/>
      <c r="T201" s="33"/>
      <c r="U201" s="33"/>
      <c r="V201" s="33"/>
      <c r="W201" s="33"/>
      <c r="X201" s="33"/>
      <c r="AB201" s="243">
        <f>ROW()</f>
        <v>201</v>
      </c>
      <c r="AC201" s="118">
        <f t="shared" ca="1" si="22"/>
        <v>0</v>
      </c>
      <c r="AD201" s="118">
        <f t="shared" ca="1" si="23"/>
        <v>0</v>
      </c>
      <c r="AE201" s="119" t="str">
        <f t="shared" ca="1" si="41"/>
        <v>-</v>
      </c>
      <c r="AF201" s="118" t="str">
        <f t="shared" ca="1" si="42"/>
        <v>-</v>
      </c>
      <c r="AG201" s="119" t="str">
        <f t="shared" ca="1" si="43"/>
        <v>-</v>
      </c>
      <c r="AH201" s="118" t="str">
        <f t="shared" ca="1" si="44"/>
        <v>-</v>
      </c>
      <c r="AI201" s="118">
        <f t="shared" ca="1" si="45"/>
        <v>0</v>
      </c>
      <c r="AJ201" s="120">
        <f t="shared" ca="1" si="46"/>
        <v>0</v>
      </c>
      <c r="AK201" s="118">
        <f t="shared" ca="1" si="24"/>
        <v>0</v>
      </c>
      <c r="AL201" s="118">
        <f t="shared" ca="1" si="25"/>
        <v>0</v>
      </c>
    </row>
    <row r="202" spans="1:38" ht="27" customHeight="1" x14ac:dyDescent="0.25">
      <c r="A202" s="53">
        <f>'OSNOVNA PLAČA'!A196</f>
        <v>187</v>
      </c>
      <c r="B202" s="333" t="str">
        <f t="shared" ca="1" si="21"/>
        <v>A187</v>
      </c>
      <c r="C202" s="333"/>
      <c r="D202" s="54" t="str">
        <f>IF(LEN('OSNOVNA PLAČA'!C196)&gt;0,'OSNOVNA PLAČA'!C196,"")</f>
        <v/>
      </c>
      <c r="E202" s="55" t="str">
        <f>IF(LEN('OSNOVNA PLAČA'!D196)&gt;0,'OSNOVNA PLAČA'!D196,"")</f>
        <v/>
      </c>
      <c r="F202" s="164">
        <f ca="1">IF(LEN(B202)&gt;0,'OBRAČUNANA OSNOVNA PLAČA'!F196,"")</f>
        <v>0</v>
      </c>
      <c r="G202" s="57"/>
      <c r="H202" s="57"/>
      <c r="I202" s="57"/>
      <c r="J202" s="57"/>
      <c r="K202" s="57"/>
      <c r="L202" s="178">
        <f t="shared" si="38"/>
        <v>0</v>
      </c>
      <c r="M202" s="179">
        <f t="shared" ca="1" si="47"/>
        <v>0</v>
      </c>
      <c r="N202" s="179">
        <f t="shared" ca="1" si="48"/>
        <v>0</v>
      </c>
      <c r="O202" s="180">
        <f t="shared" ca="1" si="39"/>
        <v>0</v>
      </c>
      <c r="P202" s="181">
        <f t="shared" ca="1" si="49"/>
        <v>0</v>
      </c>
      <c r="Q202" s="182">
        <f t="shared" ca="1" si="40"/>
        <v>0</v>
      </c>
      <c r="R202" s="182">
        <f ca="1">IF(LEN(B202)&gt;0,'1'!R202-'1'!Q202,"")</f>
        <v>0</v>
      </c>
      <c r="S202" s="183"/>
      <c r="T202" s="33"/>
      <c r="U202" s="33"/>
      <c r="V202" s="33"/>
      <c r="W202" s="33"/>
      <c r="X202" s="33"/>
      <c r="AB202" s="243">
        <f>ROW()</f>
        <v>202</v>
      </c>
      <c r="AC202" s="118">
        <f t="shared" ca="1" si="22"/>
        <v>0</v>
      </c>
      <c r="AD202" s="118">
        <f t="shared" ca="1" si="23"/>
        <v>0</v>
      </c>
      <c r="AE202" s="119" t="str">
        <f t="shared" ca="1" si="41"/>
        <v>-</v>
      </c>
      <c r="AF202" s="118" t="str">
        <f t="shared" ca="1" si="42"/>
        <v>-</v>
      </c>
      <c r="AG202" s="119" t="str">
        <f t="shared" ca="1" si="43"/>
        <v>-</v>
      </c>
      <c r="AH202" s="118" t="str">
        <f t="shared" ca="1" si="44"/>
        <v>-</v>
      </c>
      <c r="AI202" s="118">
        <f t="shared" ca="1" si="45"/>
        <v>0</v>
      </c>
      <c r="AJ202" s="120">
        <f t="shared" ca="1" si="46"/>
        <v>0</v>
      </c>
      <c r="AK202" s="118">
        <f t="shared" ca="1" si="24"/>
        <v>0</v>
      </c>
      <c r="AL202" s="118">
        <f t="shared" ca="1" si="25"/>
        <v>0</v>
      </c>
    </row>
    <row r="203" spans="1:38" ht="27" customHeight="1" x14ac:dyDescent="0.25">
      <c r="A203" s="53">
        <f>'OSNOVNA PLAČA'!A197</f>
        <v>188</v>
      </c>
      <c r="B203" s="333" t="str">
        <f t="shared" ca="1" si="21"/>
        <v>A188</v>
      </c>
      <c r="C203" s="333"/>
      <c r="D203" s="54" t="str">
        <f>IF(LEN('OSNOVNA PLAČA'!C197)&gt;0,'OSNOVNA PLAČA'!C197,"")</f>
        <v/>
      </c>
      <c r="E203" s="55" t="str">
        <f>IF(LEN('OSNOVNA PLAČA'!D197)&gt;0,'OSNOVNA PLAČA'!D197,"")</f>
        <v/>
      </c>
      <c r="F203" s="164">
        <f ca="1">IF(LEN(B203)&gt;0,'OBRAČUNANA OSNOVNA PLAČA'!F197,"")</f>
        <v>0</v>
      </c>
      <c r="G203" s="57"/>
      <c r="H203" s="57"/>
      <c r="I203" s="57"/>
      <c r="J203" s="57"/>
      <c r="K203" s="57"/>
      <c r="L203" s="178">
        <f t="shared" si="38"/>
        <v>0</v>
      </c>
      <c r="M203" s="179">
        <f t="shared" ca="1" si="47"/>
        <v>0</v>
      </c>
      <c r="N203" s="179">
        <f t="shared" ca="1" si="48"/>
        <v>0</v>
      </c>
      <c r="O203" s="180">
        <f t="shared" ca="1" si="39"/>
        <v>0</v>
      </c>
      <c r="P203" s="181">
        <f t="shared" ca="1" si="49"/>
        <v>0</v>
      </c>
      <c r="Q203" s="182">
        <f t="shared" ca="1" si="40"/>
        <v>0</v>
      </c>
      <c r="R203" s="182">
        <f ca="1">IF(LEN(B203)&gt;0,'1'!R203-'1'!Q203,"")</f>
        <v>0</v>
      </c>
      <c r="S203" s="183"/>
      <c r="T203" s="33"/>
      <c r="U203" s="33"/>
      <c r="V203" s="33"/>
      <c r="W203" s="33"/>
      <c r="X203" s="33"/>
      <c r="AB203" s="243">
        <f>ROW()</f>
        <v>203</v>
      </c>
      <c r="AC203" s="118">
        <f t="shared" ca="1" si="22"/>
        <v>0</v>
      </c>
      <c r="AD203" s="118">
        <f t="shared" ca="1" si="23"/>
        <v>0</v>
      </c>
      <c r="AE203" s="119" t="str">
        <f t="shared" ca="1" si="41"/>
        <v>-</v>
      </c>
      <c r="AF203" s="118" t="str">
        <f t="shared" ca="1" si="42"/>
        <v>-</v>
      </c>
      <c r="AG203" s="119" t="str">
        <f t="shared" ca="1" si="43"/>
        <v>-</v>
      </c>
      <c r="AH203" s="118" t="str">
        <f t="shared" ca="1" si="44"/>
        <v>-</v>
      </c>
      <c r="AI203" s="118">
        <f t="shared" ca="1" si="45"/>
        <v>0</v>
      </c>
      <c r="AJ203" s="120">
        <f t="shared" ca="1" si="46"/>
        <v>0</v>
      </c>
      <c r="AK203" s="118">
        <f t="shared" ca="1" si="24"/>
        <v>0</v>
      </c>
      <c r="AL203" s="118">
        <f t="shared" ca="1" si="25"/>
        <v>0</v>
      </c>
    </row>
    <row r="204" spans="1:38" ht="27" customHeight="1" x14ac:dyDescent="0.25">
      <c r="A204" s="53">
        <f>'OSNOVNA PLAČA'!A198</f>
        <v>189</v>
      </c>
      <c r="B204" s="333" t="str">
        <f t="shared" ca="1" si="21"/>
        <v>A189</v>
      </c>
      <c r="C204" s="333"/>
      <c r="D204" s="54" t="str">
        <f>IF(LEN('OSNOVNA PLAČA'!C198)&gt;0,'OSNOVNA PLAČA'!C198,"")</f>
        <v/>
      </c>
      <c r="E204" s="55" t="str">
        <f>IF(LEN('OSNOVNA PLAČA'!D198)&gt;0,'OSNOVNA PLAČA'!D198,"")</f>
        <v/>
      </c>
      <c r="F204" s="164">
        <f ca="1">IF(LEN(B204)&gt;0,'OBRAČUNANA OSNOVNA PLAČA'!F198,"")</f>
        <v>0</v>
      </c>
      <c r="G204" s="57"/>
      <c r="H204" s="57"/>
      <c r="I204" s="57"/>
      <c r="J204" s="57"/>
      <c r="K204" s="57"/>
      <c r="L204" s="178">
        <f t="shared" si="38"/>
        <v>0</v>
      </c>
      <c r="M204" s="179">
        <f t="shared" ca="1" si="47"/>
        <v>0</v>
      </c>
      <c r="N204" s="179">
        <f t="shared" ca="1" si="48"/>
        <v>0</v>
      </c>
      <c r="O204" s="180">
        <f t="shared" ca="1" si="39"/>
        <v>0</v>
      </c>
      <c r="P204" s="181">
        <f t="shared" ca="1" si="49"/>
        <v>0</v>
      </c>
      <c r="Q204" s="182">
        <f t="shared" ca="1" si="40"/>
        <v>0</v>
      </c>
      <c r="R204" s="182">
        <f ca="1">IF(LEN(B204)&gt;0,'1'!R204-'1'!Q204,"")</f>
        <v>0</v>
      </c>
      <c r="S204" s="183"/>
      <c r="T204" s="33"/>
      <c r="U204" s="33"/>
      <c r="V204" s="33"/>
      <c r="W204" s="33"/>
      <c r="X204" s="33"/>
      <c r="AB204" s="243">
        <f>ROW()</f>
        <v>204</v>
      </c>
      <c r="AC204" s="118">
        <f t="shared" ca="1" si="22"/>
        <v>0</v>
      </c>
      <c r="AD204" s="118">
        <f t="shared" ca="1" si="23"/>
        <v>0</v>
      </c>
      <c r="AE204" s="119" t="str">
        <f t="shared" ca="1" si="41"/>
        <v>-</v>
      </c>
      <c r="AF204" s="118" t="str">
        <f t="shared" ca="1" si="42"/>
        <v>-</v>
      </c>
      <c r="AG204" s="119" t="str">
        <f t="shared" ca="1" si="43"/>
        <v>-</v>
      </c>
      <c r="AH204" s="118" t="str">
        <f t="shared" ca="1" si="44"/>
        <v>-</v>
      </c>
      <c r="AI204" s="118">
        <f t="shared" ca="1" si="45"/>
        <v>0</v>
      </c>
      <c r="AJ204" s="120">
        <f t="shared" ca="1" si="46"/>
        <v>0</v>
      </c>
      <c r="AK204" s="118">
        <f t="shared" ca="1" si="24"/>
        <v>0</v>
      </c>
      <c r="AL204" s="118">
        <f t="shared" ca="1" si="25"/>
        <v>0</v>
      </c>
    </row>
    <row r="205" spans="1:38" ht="27" customHeight="1" x14ac:dyDescent="0.25">
      <c r="A205" s="53">
        <f>'OSNOVNA PLAČA'!A199</f>
        <v>190</v>
      </c>
      <c r="B205" s="333" t="str">
        <f t="shared" ca="1" si="21"/>
        <v>A190</v>
      </c>
      <c r="C205" s="333"/>
      <c r="D205" s="54" t="str">
        <f>IF(LEN('OSNOVNA PLAČA'!C199)&gt;0,'OSNOVNA PLAČA'!C199,"")</f>
        <v/>
      </c>
      <c r="E205" s="55" t="str">
        <f>IF(LEN('OSNOVNA PLAČA'!D199)&gt;0,'OSNOVNA PLAČA'!D199,"")</f>
        <v/>
      </c>
      <c r="F205" s="164">
        <f ca="1">IF(LEN(B205)&gt;0,'OBRAČUNANA OSNOVNA PLAČA'!F199,"")</f>
        <v>0</v>
      </c>
      <c r="G205" s="57"/>
      <c r="H205" s="57"/>
      <c r="I205" s="57"/>
      <c r="J205" s="57"/>
      <c r="K205" s="57"/>
      <c r="L205" s="178">
        <f t="shared" si="38"/>
        <v>0</v>
      </c>
      <c r="M205" s="179">
        <f t="shared" ca="1" si="47"/>
        <v>0</v>
      </c>
      <c r="N205" s="179">
        <f t="shared" ca="1" si="48"/>
        <v>0</v>
      </c>
      <c r="O205" s="180">
        <f t="shared" ca="1" si="39"/>
        <v>0</v>
      </c>
      <c r="P205" s="181">
        <f t="shared" ca="1" si="49"/>
        <v>0</v>
      </c>
      <c r="Q205" s="182">
        <f t="shared" ca="1" si="40"/>
        <v>0</v>
      </c>
      <c r="R205" s="182">
        <f ca="1">IF(LEN(B205)&gt;0,'1'!R205-'1'!Q205,"")</f>
        <v>0</v>
      </c>
      <c r="S205" s="183"/>
      <c r="T205" s="33"/>
      <c r="U205" s="33"/>
      <c r="V205" s="33"/>
      <c r="W205" s="33"/>
      <c r="X205" s="33"/>
      <c r="AB205" s="243">
        <f>ROW()</f>
        <v>205</v>
      </c>
      <c r="AC205" s="118">
        <f t="shared" ca="1" si="22"/>
        <v>0</v>
      </c>
      <c r="AD205" s="118">
        <f t="shared" ca="1" si="23"/>
        <v>0</v>
      </c>
      <c r="AE205" s="119" t="str">
        <f t="shared" ca="1" si="41"/>
        <v>-</v>
      </c>
      <c r="AF205" s="118" t="str">
        <f t="shared" ca="1" si="42"/>
        <v>-</v>
      </c>
      <c r="AG205" s="119" t="str">
        <f t="shared" ca="1" si="43"/>
        <v>-</v>
      </c>
      <c r="AH205" s="118" t="str">
        <f t="shared" ca="1" si="44"/>
        <v>-</v>
      </c>
      <c r="AI205" s="118">
        <f t="shared" ca="1" si="45"/>
        <v>0</v>
      </c>
      <c r="AJ205" s="120">
        <f t="shared" ca="1" si="46"/>
        <v>0</v>
      </c>
      <c r="AK205" s="118">
        <f t="shared" ca="1" si="24"/>
        <v>0</v>
      </c>
      <c r="AL205" s="118">
        <f t="shared" ca="1" si="25"/>
        <v>0</v>
      </c>
    </row>
    <row r="206" spans="1:38" ht="27" customHeight="1" x14ac:dyDescent="0.25">
      <c r="A206" s="53">
        <f>'OSNOVNA PLAČA'!A200</f>
        <v>191</v>
      </c>
      <c r="B206" s="333" t="str">
        <f t="shared" ca="1" si="21"/>
        <v>A191</v>
      </c>
      <c r="C206" s="333"/>
      <c r="D206" s="54" t="str">
        <f>IF(LEN('OSNOVNA PLAČA'!C200)&gt;0,'OSNOVNA PLAČA'!C200,"")</f>
        <v/>
      </c>
      <c r="E206" s="55" t="str">
        <f>IF(LEN('OSNOVNA PLAČA'!D200)&gt;0,'OSNOVNA PLAČA'!D200,"")</f>
        <v/>
      </c>
      <c r="F206" s="164">
        <f ca="1">IF(LEN(B206)&gt;0,'OBRAČUNANA OSNOVNA PLAČA'!F200,"")</f>
        <v>0</v>
      </c>
      <c r="G206" s="57"/>
      <c r="H206" s="57"/>
      <c r="I206" s="57"/>
      <c r="J206" s="57"/>
      <c r="K206" s="57"/>
      <c r="L206" s="178">
        <f t="shared" si="38"/>
        <v>0</v>
      </c>
      <c r="M206" s="179">
        <f t="shared" ca="1" si="47"/>
        <v>0</v>
      </c>
      <c r="N206" s="179">
        <f t="shared" ca="1" si="48"/>
        <v>0</v>
      </c>
      <c r="O206" s="180">
        <f t="shared" ca="1" si="39"/>
        <v>0</v>
      </c>
      <c r="P206" s="181">
        <f t="shared" ca="1" si="49"/>
        <v>0</v>
      </c>
      <c r="Q206" s="182">
        <f t="shared" ca="1" si="40"/>
        <v>0</v>
      </c>
      <c r="R206" s="182">
        <f ca="1">IF(LEN(B206)&gt;0,'1'!R206-'1'!Q206,"")</f>
        <v>0</v>
      </c>
      <c r="S206" s="183"/>
      <c r="T206" s="33"/>
      <c r="U206" s="33"/>
      <c r="V206" s="33"/>
      <c r="W206" s="33"/>
      <c r="X206" s="33"/>
      <c r="AB206" s="243">
        <f>ROW()</f>
        <v>206</v>
      </c>
      <c r="AC206" s="118">
        <f t="shared" ca="1" si="22"/>
        <v>0</v>
      </c>
      <c r="AD206" s="118">
        <f t="shared" ca="1" si="23"/>
        <v>0</v>
      </c>
      <c r="AE206" s="119" t="str">
        <f t="shared" ca="1" si="41"/>
        <v>-</v>
      </c>
      <c r="AF206" s="118" t="str">
        <f t="shared" ca="1" si="42"/>
        <v>-</v>
      </c>
      <c r="AG206" s="119" t="str">
        <f t="shared" ca="1" si="43"/>
        <v>-</v>
      </c>
      <c r="AH206" s="118" t="str">
        <f t="shared" ca="1" si="44"/>
        <v>-</v>
      </c>
      <c r="AI206" s="118">
        <f t="shared" ca="1" si="45"/>
        <v>0</v>
      </c>
      <c r="AJ206" s="120">
        <f t="shared" ca="1" si="46"/>
        <v>0</v>
      </c>
      <c r="AK206" s="118">
        <f t="shared" ca="1" si="24"/>
        <v>0</v>
      </c>
      <c r="AL206" s="118">
        <f t="shared" ca="1" si="25"/>
        <v>0</v>
      </c>
    </row>
    <row r="207" spans="1:38" ht="27" customHeight="1" x14ac:dyDescent="0.25">
      <c r="A207" s="53">
        <f>'OSNOVNA PLAČA'!A201</f>
        <v>192</v>
      </c>
      <c r="B207" s="333" t="str">
        <f t="shared" ca="1" si="21"/>
        <v>A192</v>
      </c>
      <c r="C207" s="333"/>
      <c r="D207" s="54" t="str">
        <f>IF(LEN('OSNOVNA PLAČA'!C201)&gt;0,'OSNOVNA PLAČA'!C201,"")</f>
        <v/>
      </c>
      <c r="E207" s="55" t="str">
        <f>IF(LEN('OSNOVNA PLAČA'!D201)&gt;0,'OSNOVNA PLAČA'!D201,"")</f>
        <v/>
      </c>
      <c r="F207" s="164">
        <f ca="1">IF(LEN(B207)&gt;0,'OBRAČUNANA OSNOVNA PLAČA'!F201,"")</f>
        <v>0</v>
      </c>
      <c r="G207" s="57"/>
      <c r="H207" s="57"/>
      <c r="I207" s="57"/>
      <c r="J207" s="57"/>
      <c r="K207" s="57"/>
      <c r="L207" s="178">
        <f t="shared" si="38"/>
        <v>0</v>
      </c>
      <c r="M207" s="179">
        <f t="shared" ca="1" si="47"/>
        <v>0</v>
      </c>
      <c r="N207" s="179">
        <f t="shared" ca="1" si="48"/>
        <v>0</v>
      </c>
      <c r="O207" s="180">
        <f t="shared" ca="1" si="39"/>
        <v>0</v>
      </c>
      <c r="P207" s="181">
        <f t="shared" ca="1" si="49"/>
        <v>0</v>
      </c>
      <c r="Q207" s="182">
        <f t="shared" ca="1" si="40"/>
        <v>0</v>
      </c>
      <c r="R207" s="182">
        <f ca="1">IF(LEN(B207)&gt;0,'1'!R207-'1'!Q207,"")</f>
        <v>0</v>
      </c>
      <c r="S207" s="183"/>
      <c r="T207" s="33"/>
      <c r="U207" s="33"/>
      <c r="V207" s="33"/>
      <c r="W207" s="33"/>
      <c r="X207" s="33"/>
      <c r="AB207" s="243">
        <f>ROW()</f>
        <v>207</v>
      </c>
      <c r="AC207" s="118">
        <f t="shared" ca="1" si="22"/>
        <v>0</v>
      </c>
      <c r="AD207" s="118">
        <f t="shared" ca="1" si="23"/>
        <v>0</v>
      </c>
      <c r="AE207" s="119" t="str">
        <f t="shared" ca="1" si="41"/>
        <v>-</v>
      </c>
      <c r="AF207" s="118" t="str">
        <f t="shared" ca="1" si="42"/>
        <v>-</v>
      </c>
      <c r="AG207" s="119" t="str">
        <f t="shared" ca="1" si="43"/>
        <v>-</v>
      </c>
      <c r="AH207" s="118" t="str">
        <f t="shared" ca="1" si="44"/>
        <v>-</v>
      </c>
      <c r="AI207" s="118">
        <f t="shared" ca="1" si="45"/>
        <v>0</v>
      </c>
      <c r="AJ207" s="120">
        <f t="shared" ca="1" si="46"/>
        <v>0</v>
      </c>
      <c r="AK207" s="118">
        <f t="shared" ca="1" si="24"/>
        <v>0</v>
      </c>
      <c r="AL207" s="118">
        <f t="shared" ca="1" si="25"/>
        <v>0</v>
      </c>
    </row>
    <row r="208" spans="1:38" ht="27" customHeight="1" x14ac:dyDescent="0.25">
      <c r="A208" s="53">
        <f>'OSNOVNA PLAČA'!A202</f>
        <v>193</v>
      </c>
      <c r="B208" s="333" t="str">
        <f t="shared" ca="1" si="21"/>
        <v>A193</v>
      </c>
      <c r="C208" s="333"/>
      <c r="D208" s="54" t="str">
        <f>IF(LEN('OSNOVNA PLAČA'!C202)&gt;0,'OSNOVNA PLAČA'!C202,"")</f>
        <v/>
      </c>
      <c r="E208" s="55" t="str">
        <f>IF(LEN('OSNOVNA PLAČA'!D202)&gt;0,'OSNOVNA PLAČA'!D202,"")</f>
        <v/>
      </c>
      <c r="F208" s="164">
        <f ca="1">IF(LEN(B208)&gt;0,'OBRAČUNANA OSNOVNA PLAČA'!F202,"")</f>
        <v>0</v>
      </c>
      <c r="G208" s="57"/>
      <c r="H208" s="57"/>
      <c r="I208" s="57"/>
      <c r="J208" s="57"/>
      <c r="K208" s="57"/>
      <c r="L208" s="178">
        <f t="shared" ref="L208:L265" si="50">+G208+H208+I208+J208+K208</f>
        <v>0</v>
      </c>
      <c r="M208" s="179">
        <f t="shared" ca="1" si="47"/>
        <v>0</v>
      </c>
      <c r="N208" s="179">
        <f t="shared" ca="1" si="48"/>
        <v>0</v>
      </c>
      <c r="O208" s="180">
        <f t="shared" ref="O208:O265" ca="1" si="51">IF(LEN(B208)&gt;0,M208*$P$267,"")</f>
        <v>0</v>
      </c>
      <c r="P208" s="181">
        <f t="shared" ca="1" si="49"/>
        <v>0</v>
      </c>
      <c r="Q208" s="182">
        <f t="shared" ref="Q208:Q265" ca="1" si="52">MIN(P208,R208)</f>
        <v>0</v>
      </c>
      <c r="R208" s="182">
        <f ca="1">IF(LEN(B208)&gt;0,'1'!R208-'1'!Q208,"")</f>
        <v>0</v>
      </c>
      <c r="S208" s="183"/>
      <c r="T208" s="33"/>
      <c r="U208" s="33"/>
      <c r="V208" s="33"/>
      <c r="W208" s="33"/>
      <c r="X208" s="33"/>
      <c r="AB208" s="243">
        <f>ROW()</f>
        <v>208</v>
      </c>
      <c r="AC208" s="118">
        <f t="shared" ca="1" si="22"/>
        <v>0</v>
      </c>
      <c r="AD208" s="118">
        <f t="shared" ca="1" si="23"/>
        <v>0</v>
      </c>
      <c r="AE208" s="119" t="str">
        <f t="shared" ref="AE208:AE265" ca="1" si="53">IF(AC208&gt;=AD208,"-",$L208/(5*MAX($M$271:$M$272)))</f>
        <v>-</v>
      </c>
      <c r="AF208" s="118" t="str">
        <f t="shared" ref="AF208:AF265" ca="1" si="54">IF(AC208&gt;=AD208,"-",$L208/(5*MAX($M$271:$M$272))*AK208)</f>
        <v>-</v>
      </c>
      <c r="AG208" s="119" t="str">
        <f t="shared" ref="AG208:AG265" ca="1" si="55">IF(AE208="-","-",AE208*$AF$267)</f>
        <v>-</v>
      </c>
      <c r="AH208" s="118" t="str">
        <f t="shared" ref="AH208:AH265" ca="1" si="56">IF(AF208="-","-",AF208*$AF$267)</f>
        <v>-</v>
      </c>
      <c r="AI208" s="118">
        <f t="shared" ref="AI208:AI265" ca="1" si="57">IF(AG208="-",0,MIN(AH208,R208))</f>
        <v>0</v>
      </c>
      <c r="AJ208" s="120">
        <f t="shared" ref="AJ208:AJ265" ca="1" si="58">+AD208-AC208</f>
        <v>0</v>
      </c>
      <c r="AK208" s="118">
        <f t="shared" ca="1" si="24"/>
        <v>0</v>
      </c>
      <c r="AL208" s="118">
        <f t="shared" ca="1" si="25"/>
        <v>0</v>
      </c>
    </row>
    <row r="209" spans="1:38" ht="27" customHeight="1" x14ac:dyDescent="0.25">
      <c r="A209" s="53">
        <f>'OSNOVNA PLAČA'!A203</f>
        <v>194</v>
      </c>
      <c r="B209" s="333" t="str">
        <f t="shared" ca="1" si="21"/>
        <v>A194</v>
      </c>
      <c r="C209" s="333"/>
      <c r="D209" s="54" t="str">
        <f>IF(LEN('OSNOVNA PLAČA'!C203)&gt;0,'OSNOVNA PLAČA'!C203,"")</f>
        <v/>
      </c>
      <c r="E209" s="55" t="str">
        <f>IF(LEN('OSNOVNA PLAČA'!D203)&gt;0,'OSNOVNA PLAČA'!D203,"")</f>
        <v/>
      </c>
      <c r="F209" s="164">
        <f ca="1">IF(LEN(B209)&gt;0,'OBRAČUNANA OSNOVNA PLAČA'!F203,"")</f>
        <v>0</v>
      </c>
      <c r="G209" s="57"/>
      <c r="H209" s="57"/>
      <c r="I209" s="57"/>
      <c r="J209" s="57"/>
      <c r="K209" s="57"/>
      <c r="L209" s="178">
        <f t="shared" si="50"/>
        <v>0</v>
      </c>
      <c r="M209" s="179">
        <f t="shared" ref="M209:M265" ca="1" si="59">IF(LEN(B209)&gt;0,L209/5,"")</f>
        <v>0</v>
      </c>
      <c r="N209" s="179">
        <f t="shared" ref="N209:N265" ca="1" si="60">IF(LEN(B209)&gt;0,F209*M209,"")</f>
        <v>0</v>
      </c>
      <c r="O209" s="180">
        <f t="shared" ca="1" si="51"/>
        <v>0</v>
      </c>
      <c r="P209" s="181">
        <f t="shared" ref="P209:P265" ca="1" si="61">IF(LEN(B209)&gt;0,F209*O209,"")</f>
        <v>0</v>
      </c>
      <c r="Q209" s="182">
        <f t="shared" ca="1" si="52"/>
        <v>0</v>
      </c>
      <c r="R209" s="182">
        <f ca="1">IF(LEN(B209)&gt;0,'1'!R209-'1'!Q209,"")</f>
        <v>0</v>
      </c>
      <c r="S209" s="183"/>
      <c r="T209" s="33"/>
      <c r="U209" s="33"/>
      <c r="V209" s="33"/>
      <c r="W209" s="33"/>
      <c r="X209" s="33"/>
      <c r="AB209" s="243">
        <f>ROW()</f>
        <v>209</v>
      </c>
      <c r="AC209" s="118">
        <f t="shared" ca="1" si="22"/>
        <v>0</v>
      </c>
      <c r="AD209" s="118">
        <f t="shared" ca="1" si="23"/>
        <v>0</v>
      </c>
      <c r="AE209" s="119" t="str">
        <f t="shared" ca="1" si="53"/>
        <v>-</v>
      </c>
      <c r="AF209" s="118" t="str">
        <f t="shared" ca="1" si="54"/>
        <v>-</v>
      </c>
      <c r="AG209" s="119" t="str">
        <f t="shared" ca="1" si="55"/>
        <v>-</v>
      </c>
      <c r="AH209" s="118" t="str">
        <f t="shared" ca="1" si="56"/>
        <v>-</v>
      </c>
      <c r="AI209" s="118">
        <f t="shared" ca="1" si="57"/>
        <v>0</v>
      </c>
      <c r="AJ209" s="120">
        <f t="shared" ca="1" si="58"/>
        <v>0</v>
      </c>
      <c r="AK209" s="118">
        <f t="shared" ca="1" si="24"/>
        <v>0</v>
      </c>
      <c r="AL209" s="118">
        <f t="shared" ca="1" si="25"/>
        <v>0</v>
      </c>
    </row>
    <row r="210" spans="1:38" ht="27" customHeight="1" x14ac:dyDescent="0.25">
      <c r="A210" s="53">
        <f>'OSNOVNA PLAČA'!A204</f>
        <v>195</v>
      </c>
      <c r="B210" s="333" t="str">
        <f t="shared" ca="1" si="21"/>
        <v>A195</v>
      </c>
      <c r="C210" s="333"/>
      <c r="D210" s="54" t="str">
        <f>IF(LEN('OSNOVNA PLAČA'!C204)&gt;0,'OSNOVNA PLAČA'!C204,"")</f>
        <v/>
      </c>
      <c r="E210" s="55" t="str">
        <f>IF(LEN('OSNOVNA PLAČA'!D204)&gt;0,'OSNOVNA PLAČA'!D204,"")</f>
        <v/>
      </c>
      <c r="F210" s="164">
        <f ca="1">IF(LEN(B210)&gt;0,'OBRAČUNANA OSNOVNA PLAČA'!F204,"")</f>
        <v>0</v>
      </c>
      <c r="G210" s="57"/>
      <c r="H210" s="57"/>
      <c r="I210" s="57"/>
      <c r="J210" s="57"/>
      <c r="K210" s="57"/>
      <c r="L210" s="178">
        <f t="shared" si="50"/>
        <v>0</v>
      </c>
      <c r="M210" s="179">
        <f t="shared" ca="1" si="59"/>
        <v>0</v>
      </c>
      <c r="N210" s="179">
        <f t="shared" ca="1" si="60"/>
        <v>0</v>
      </c>
      <c r="O210" s="180">
        <f t="shared" ca="1" si="51"/>
        <v>0</v>
      </c>
      <c r="P210" s="181">
        <f t="shared" ca="1" si="61"/>
        <v>0</v>
      </c>
      <c r="Q210" s="182">
        <f t="shared" ca="1" si="52"/>
        <v>0</v>
      </c>
      <c r="R210" s="182">
        <f ca="1">IF(LEN(B210)&gt;0,'1'!R210-'1'!Q210,"")</f>
        <v>0</v>
      </c>
      <c r="S210" s="183"/>
      <c r="T210" s="33"/>
      <c r="U210" s="33"/>
      <c r="V210" s="33"/>
      <c r="W210" s="33"/>
      <c r="X210" s="33"/>
      <c r="AB210" s="243">
        <f>ROW()</f>
        <v>210</v>
      </c>
      <c r="AC210" s="118">
        <f t="shared" ca="1" si="22"/>
        <v>0</v>
      </c>
      <c r="AD210" s="118">
        <f t="shared" ca="1" si="23"/>
        <v>0</v>
      </c>
      <c r="AE210" s="119" t="str">
        <f t="shared" ca="1" si="53"/>
        <v>-</v>
      </c>
      <c r="AF210" s="118" t="str">
        <f t="shared" ca="1" si="54"/>
        <v>-</v>
      </c>
      <c r="AG210" s="119" t="str">
        <f t="shared" ca="1" si="55"/>
        <v>-</v>
      </c>
      <c r="AH210" s="118" t="str">
        <f t="shared" ca="1" si="56"/>
        <v>-</v>
      </c>
      <c r="AI210" s="118">
        <f t="shared" ca="1" si="57"/>
        <v>0</v>
      </c>
      <c r="AJ210" s="120">
        <f t="shared" ca="1" si="58"/>
        <v>0</v>
      </c>
      <c r="AK210" s="118">
        <f t="shared" ca="1" si="24"/>
        <v>0</v>
      </c>
      <c r="AL210" s="118">
        <f t="shared" ca="1" si="25"/>
        <v>0</v>
      </c>
    </row>
    <row r="211" spans="1:38" ht="27" customHeight="1" x14ac:dyDescent="0.25">
      <c r="A211" s="53">
        <f>'OSNOVNA PLAČA'!A205</f>
        <v>196</v>
      </c>
      <c r="B211" s="333" t="str">
        <f t="shared" ca="1" si="21"/>
        <v>A196</v>
      </c>
      <c r="C211" s="333"/>
      <c r="D211" s="54" t="str">
        <f>IF(LEN('OSNOVNA PLAČA'!C205)&gt;0,'OSNOVNA PLAČA'!C205,"")</f>
        <v/>
      </c>
      <c r="E211" s="55" t="str">
        <f>IF(LEN('OSNOVNA PLAČA'!D205)&gt;0,'OSNOVNA PLAČA'!D205,"")</f>
        <v/>
      </c>
      <c r="F211" s="164">
        <f ca="1">IF(LEN(B211)&gt;0,'OBRAČUNANA OSNOVNA PLAČA'!F205,"")</f>
        <v>0</v>
      </c>
      <c r="G211" s="57"/>
      <c r="H211" s="57"/>
      <c r="I211" s="57"/>
      <c r="J211" s="57"/>
      <c r="K211" s="57"/>
      <c r="L211" s="178">
        <f t="shared" si="50"/>
        <v>0</v>
      </c>
      <c r="M211" s="179">
        <f t="shared" ca="1" si="59"/>
        <v>0</v>
      </c>
      <c r="N211" s="179">
        <f t="shared" ca="1" si="60"/>
        <v>0</v>
      </c>
      <c r="O211" s="180">
        <f t="shared" ca="1" si="51"/>
        <v>0</v>
      </c>
      <c r="P211" s="181">
        <f t="shared" ca="1" si="61"/>
        <v>0</v>
      </c>
      <c r="Q211" s="182">
        <f t="shared" ca="1" si="52"/>
        <v>0</v>
      </c>
      <c r="R211" s="182">
        <f ca="1">IF(LEN(B211)&gt;0,'1'!R211-'1'!Q211,"")</f>
        <v>0</v>
      </c>
      <c r="S211" s="183"/>
      <c r="T211" s="33"/>
      <c r="U211" s="33"/>
      <c r="V211" s="33"/>
      <c r="W211" s="33"/>
      <c r="X211" s="33"/>
      <c r="AB211" s="243">
        <f>ROW()</f>
        <v>211</v>
      </c>
      <c r="AC211" s="118">
        <f t="shared" ca="1" si="22"/>
        <v>0</v>
      </c>
      <c r="AD211" s="118">
        <f t="shared" ca="1" si="23"/>
        <v>0</v>
      </c>
      <c r="AE211" s="119" t="str">
        <f t="shared" ca="1" si="53"/>
        <v>-</v>
      </c>
      <c r="AF211" s="118" t="str">
        <f t="shared" ca="1" si="54"/>
        <v>-</v>
      </c>
      <c r="AG211" s="119" t="str">
        <f t="shared" ca="1" si="55"/>
        <v>-</v>
      </c>
      <c r="AH211" s="118" t="str">
        <f t="shared" ca="1" si="56"/>
        <v>-</v>
      </c>
      <c r="AI211" s="118">
        <f t="shared" ca="1" si="57"/>
        <v>0</v>
      </c>
      <c r="AJ211" s="120">
        <f t="shared" ca="1" si="58"/>
        <v>0</v>
      </c>
      <c r="AK211" s="118">
        <f t="shared" ca="1" si="24"/>
        <v>0</v>
      </c>
      <c r="AL211" s="118">
        <f t="shared" ca="1" si="25"/>
        <v>0</v>
      </c>
    </row>
    <row r="212" spans="1:38" ht="27" customHeight="1" x14ac:dyDescent="0.25">
      <c r="A212" s="53">
        <f>'OSNOVNA PLAČA'!A206</f>
        <v>197</v>
      </c>
      <c r="B212" s="333" t="str">
        <f t="shared" ca="1" si="21"/>
        <v>A197</v>
      </c>
      <c r="C212" s="333"/>
      <c r="D212" s="54" t="str">
        <f>IF(LEN('OSNOVNA PLAČA'!C206)&gt;0,'OSNOVNA PLAČA'!C206,"")</f>
        <v/>
      </c>
      <c r="E212" s="55" t="str">
        <f>IF(LEN('OSNOVNA PLAČA'!D206)&gt;0,'OSNOVNA PLAČA'!D206,"")</f>
        <v/>
      </c>
      <c r="F212" s="164">
        <f ca="1">IF(LEN(B212)&gt;0,'OBRAČUNANA OSNOVNA PLAČA'!F206,"")</f>
        <v>0</v>
      </c>
      <c r="G212" s="57"/>
      <c r="H212" s="57"/>
      <c r="I212" s="57"/>
      <c r="J212" s="57"/>
      <c r="K212" s="57"/>
      <c r="L212" s="178">
        <f t="shared" si="50"/>
        <v>0</v>
      </c>
      <c r="M212" s="179">
        <f t="shared" ca="1" si="59"/>
        <v>0</v>
      </c>
      <c r="N212" s="179">
        <f t="shared" ca="1" si="60"/>
        <v>0</v>
      </c>
      <c r="O212" s="180">
        <f t="shared" ca="1" si="51"/>
        <v>0</v>
      </c>
      <c r="P212" s="181">
        <f t="shared" ca="1" si="61"/>
        <v>0</v>
      </c>
      <c r="Q212" s="182">
        <f t="shared" ca="1" si="52"/>
        <v>0</v>
      </c>
      <c r="R212" s="182">
        <f ca="1">IF(LEN(B212)&gt;0,'1'!R212-'1'!Q212,"")</f>
        <v>0</v>
      </c>
      <c r="S212" s="183"/>
      <c r="T212" s="33"/>
      <c r="U212" s="33"/>
      <c r="V212" s="33"/>
      <c r="W212" s="33"/>
      <c r="X212" s="33"/>
      <c r="AB212" s="243">
        <f>ROW()</f>
        <v>212</v>
      </c>
      <c r="AC212" s="118">
        <f t="shared" ca="1" si="22"/>
        <v>0</v>
      </c>
      <c r="AD212" s="118">
        <f t="shared" ca="1" si="23"/>
        <v>0</v>
      </c>
      <c r="AE212" s="119" t="str">
        <f t="shared" ca="1" si="53"/>
        <v>-</v>
      </c>
      <c r="AF212" s="118" t="str">
        <f t="shared" ca="1" si="54"/>
        <v>-</v>
      </c>
      <c r="AG212" s="119" t="str">
        <f t="shared" ca="1" si="55"/>
        <v>-</v>
      </c>
      <c r="AH212" s="118" t="str">
        <f t="shared" ca="1" si="56"/>
        <v>-</v>
      </c>
      <c r="AI212" s="118">
        <f t="shared" ca="1" si="57"/>
        <v>0</v>
      </c>
      <c r="AJ212" s="120">
        <f t="shared" ca="1" si="58"/>
        <v>0</v>
      </c>
      <c r="AK212" s="118">
        <f t="shared" ca="1" si="24"/>
        <v>0</v>
      </c>
      <c r="AL212" s="118">
        <f t="shared" ca="1" si="25"/>
        <v>0</v>
      </c>
    </row>
    <row r="213" spans="1:38" ht="27" customHeight="1" x14ac:dyDescent="0.25">
      <c r="A213" s="53">
        <f>'OSNOVNA PLAČA'!A207</f>
        <v>198</v>
      </c>
      <c r="B213" s="333" t="str">
        <f t="shared" ca="1" si="21"/>
        <v>A198</v>
      </c>
      <c r="C213" s="333"/>
      <c r="D213" s="54" t="str">
        <f>IF(LEN('OSNOVNA PLAČA'!C207)&gt;0,'OSNOVNA PLAČA'!C207,"")</f>
        <v/>
      </c>
      <c r="E213" s="55" t="str">
        <f>IF(LEN('OSNOVNA PLAČA'!D207)&gt;0,'OSNOVNA PLAČA'!D207,"")</f>
        <v/>
      </c>
      <c r="F213" s="164">
        <f ca="1">IF(LEN(B213)&gt;0,'OBRAČUNANA OSNOVNA PLAČA'!F207,"")</f>
        <v>0</v>
      </c>
      <c r="G213" s="57"/>
      <c r="H213" s="57"/>
      <c r="I213" s="57"/>
      <c r="J213" s="57"/>
      <c r="K213" s="57"/>
      <c r="L213" s="178">
        <f t="shared" si="50"/>
        <v>0</v>
      </c>
      <c r="M213" s="179">
        <f t="shared" ca="1" si="59"/>
        <v>0</v>
      </c>
      <c r="N213" s="179">
        <f t="shared" ca="1" si="60"/>
        <v>0</v>
      </c>
      <c r="O213" s="180">
        <f t="shared" ca="1" si="51"/>
        <v>0</v>
      </c>
      <c r="P213" s="181">
        <f t="shared" ca="1" si="61"/>
        <v>0</v>
      </c>
      <c r="Q213" s="182">
        <f t="shared" ca="1" si="52"/>
        <v>0</v>
      </c>
      <c r="R213" s="182">
        <f ca="1">IF(LEN(B213)&gt;0,'1'!R213-'1'!Q213,"")</f>
        <v>0</v>
      </c>
      <c r="S213" s="183"/>
      <c r="T213" s="33"/>
      <c r="U213" s="33"/>
      <c r="V213" s="33"/>
      <c r="W213" s="33"/>
      <c r="X213" s="33"/>
      <c r="AB213" s="243">
        <f>ROW()</f>
        <v>213</v>
      </c>
      <c r="AC213" s="118">
        <f t="shared" ca="1" si="22"/>
        <v>0</v>
      </c>
      <c r="AD213" s="118">
        <f t="shared" ca="1" si="23"/>
        <v>0</v>
      </c>
      <c r="AE213" s="119" t="str">
        <f t="shared" ca="1" si="53"/>
        <v>-</v>
      </c>
      <c r="AF213" s="118" t="str">
        <f t="shared" ca="1" si="54"/>
        <v>-</v>
      </c>
      <c r="AG213" s="119" t="str">
        <f t="shared" ca="1" si="55"/>
        <v>-</v>
      </c>
      <c r="AH213" s="118" t="str">
        <f t="shared" ca="1" si="56"/>
        <v>-</v>
      </c>
      <c r="AI213" s="118">
        <f t="shared" ca="1" si="57"/>
        <v>0</v>
      </c>
      <c r="AJ213" s="120">
        <f t="shared" ca="1" si="58"/>
        <v>0</v>
      </c>
      <c r="AK213" s="118">
        <f t="shared" ca="1" si="24"/>
        <v>0</v>
      </c>
      <c r="AL213" s="118">
        <f t="shared" ca="1" si="25"/>
        <v>0</v>
      </c>
    </row>
    <row r="214" spans="1:38" ht="27" customHeight="1" x14ac:dyDescent="0.25">
      <c r="A214" s="53">
        <f>'OSNOVNA PLAČA'!A208</f>
        <v>199</v>
      </c>
      <c r="B214" s="333" t="str">
        <f t="shared" ca="1" si="21"/>
        <v>A199</v>
      </c>
      <c r="C214" s="333"/>
      <c r="D214" s="54" t="str">
        <f>IF(LEN('OSNOVNA PLAČA'!C208)&gt;0,'OSNOVNA PLAČA'!C208,"")</f>
        <v/>
      </c>
      <c r="E214" s="55" t="str">
        <f>IF(LEN('OSNOVNA PLAČA'!D208)&gt;0,'OSNOVNA PLAČA'!D208,"")</f>
        <v/>
      </c>
      <c r="F214" s="164">
        <f ca="1">IF(LEN(B214)&gt;0,'OBRAČUNANA OSNOVNA PLAČA'!F208,"")</f>
        <v>0</v>
      </c>
      <c r="G214" s="57"/>
      <c r="H214" s="57"/>
      <c r="I214" s="57"/>
      <c r="J214" s="57"/>
      <c r="K214" s="57"/>
      <c r="L214" s="178">
        <f t="shared" si="50"/>
        <v>0</v>
      </c>
      <c r="M214" s="179">
        <f t="shared" ca="1" si="59"/>
        <v>0</v>
      </c>
      <c r="N214" s="179">
        <f t="shared" ca="1" si="60"/>
        <v>0</v>
      </c>
      <c r="O214" s="180">
        <f t="shared" ca="1" si="51"/>
        <v>0</v>
      </c>
      <c r="P214" s="181">
        <f t="shared" ca="1" si="61"/>
        <v>0</v>
      </c>
      <c r="Q214" s="182">
        <f t="shared" ca="1" si="52"/>
        <v>0</v>
      </c>
      <c r="R214" s="182">
        <f ca="1">IF(LEN(B214)&gt;0,'1'!R214-'1'!Q214,"")</f>
        <v>0</v>
      </c>
      <c r="S214" s="183"/>
      <c r="T214" s="33"/>
      <c r="U214" s="33"/>
      <c r="V214" s="33"/>
      <c r="W214" s="33"/>
      <c r="X214" s="33"/>
      <c r="AB214" s="243">
        <f>ROW()</f>
        <v>214</v>
      </c>
      <c r="AC214" s="118">
        <f t="shared" ca="1" si="22"/>
        <v>0</v>
      </c>
      <c r="AD214" s="118">
        <f t="shared" ca="1" si="23"/>
        <v>0</v>
      </c>
      <c r="AE214" s="119" t="str">
        <f t="shared" ca="1" si="53"/>
        <v>-</v>
      </c>
      <c r="AF214" s="118" t="str">
        <f t="shared" ca="1" si="54"/>
        <v>-</v>
      </c>
      <c r="AG214" s="119" t="str">
        <f t="shared" ca="1" si="55"/>
        <v>-</v>
      </c>
      <c r="AH214" s="118" t="str">
        <f t="shared" ca="1" si="56"/>
        <v>-</v>
      </c>
      <c r="AI214" s="118">
        <f t="shared" ca="1" si="57"/>
        <v>0</v>
      </c>
      <c r="AJ214" s="120">
        <f t="shared" ca="1" si="58"/>
        <v>0</v>
      </c>
      <c r="AK214" s="118">
        <f t="shared" ca="1" si="24"/>
        <v>0</v>
      </c>
      <c r="AL214" s="118">
        <f t="shared" ca="1" si="25"/>
        <v>0</v>
      </c>
    </row>
    <row r="215" spans="1:38" ht="27" customHeight="1" x14ac:dyDescent="0.25">
      <c r="A215" s="53">
        <f>'OSNOVNA PLAČA'!A209</f>
        <v>200</v>
      </c>
      <c r="B215" s="333" t="str">
        <f t="shared" ca="1" si="21"/>
        <v>A200</v>
      </c>
      <c r="C215" s="333"/>
      <c r="D215" s="54" t="str">
        <f>IF(LEN('OSNOVNA PLAČA'!C209)&gt;0,'OSNOVNA PLAČA'!C209,"")</f>
        <v/>
      </c>
      <c r="E215" s="55" t="str">
        <f>IF(LEN('OSNOVNA PLAČA'!D209)&gt;0,'OSNOVNA PLAČA'!D209,"")</f>
        <v/>
      </c>
      <c r="F215" s="164">
        <f ca="1">IF(LEN(B215)&gt;0,'OBRAČUNANA OSNOVNA PLAČA'!F209,"")</f>
        <v>0</v>
      </c>
      <c r="G215" s="57"/>
      <c r="H215" s="57"/>
      <c r="I215" s="57"/>
      <c r="J215" s="57"/>
      <c r="K215" s="57"/>
      <c r="L215" s="178">
        <f t="shared" si="50"/>
        <v>0</v>
      </c>
      <c r="M215" s="179">
        <f t="shared" ca="1" si="59"/>
        <v>0</v>
      </c>
      <c r="N215" s="179">
        <f t="shared" ca="1" si="60"/>
        <v>0</v>
      </c>
      <c r="O215" s="180">
        <f t="shared" ca="1" si="51"/>
        <v>0</v>
      </c>
      <c r="P215" s="181">
        <f t="shared" ca="1" si="61"/>
        <v>0</v>
      </c>
      <c r="Q215" s="182">
        <f t="shared" ca="1" si="52"/>
        <v>0</v>
      </c>
      <c r="R215" s="182">
        <f ca="1">IF(LEN(B215)&gt;0,'1'!R215-'1'!Q215,"")</f>
        <v>0</v>
      </c>
      <c r="S215" s="183"/>
      <c r="T215" s="33"/>
      <c r="U215" s="33"/>
      <c r="V215" s="33"/>
      <c r="W215" s="33"/>
      <c r="X215" s="33"/>
      <c r="AB215" s="243">
        <f>ROW()</f>
        <v>215</v>
      </c>
      <c r="AC215" s="118">
        <f t="shared" ca="1" si="22"/>
        <v>0</v>
      </c>
      <c r="AD215" s="118">
        <f t="shared" ca="1" si="23"/>
        <v>0</v>
      </c>
      <c r="AE215" s="119" t="str">
        <f t="shared" ca="1" si="53"/>
        <v>-</v>
      </c>
      <c r="AF215" s="118" t="str">
        <f t="shared" ca="1" si="54"/>
        <v>-</v>
      </c>
      <c r="AG215" s="119" t="str">
        <f t="shared" ca="1" si="55"/>
        <v>-</v>
      </c>
      <c r="AH215" s="118" t="str">
        <f t="shared" ca="1" si="56"/>
        <v>-</v>
      </c>
      <c r="AI215" s="118">
        <f t="shared" ca="1" si="57"/>
        <v>0</v>
      </c>
      <c r="AJ215" s="120">
        <f t="shared" ca="1" si="58"/>
        <v>0</v>
      </c>
      <c r="AK215" s="118">
        <f t="shared" ca="1" si="24"/>
        <v>0</v>
      </c>
      <c r="AL215" s="118">
        <f t="shared" ca="1" si="25"/>
        <v>0</v>
      </c>
    </row>
    <row r="216" spans="1:38" ht="27" customHeight="1" x14ac:dyDescent="0.25">
      <c r="A216" s="53">
        <f>'OSNOVNA PLAČA'!A210</f>
        <v>201</v>
      </c>
      <c r="B216" s="333" t="str">
        <f t="shared" ca="1" si="21"/>
        <v>A201</v>
      </c>
      <c r="C216" s="333"/>
      <c r="D216" s="54" t="str">
        <f>IF(LEN('OSNOVNA PLAČA'!C210)&gt;0,'OSNOVNA PLAČA'!C210,"")</f>
        <v/>
      </c>
      <c r="E216" s="55" t="str">
        <f>IF(LEN('OSNOVNA PLAČA'!D210)&gt;0,'OSNOVNA PLAČA'!D210,"")</f>
        <v/>
      </c>
      <c r="F216" s="164">
        <f ca="1">IF(LEN(B216)&gt;0,'OBRAČUNANA OSNOVNA PLAČA'!F210,"")</f>
        <v>0</v>
      </c>
      <c r="G216" s="57"/>
      <c r="H216" s="57"/>
      <c r="I216" s="57"/>
      <c r="J216" s="57"/>
      <c r="K216" s="57"/>
      <c r="L216" s="178">
        <f t="shared" si="50"/>
        <v>0</v>
      </c>
      <c r="M216" s="179">
        <f t="shared" ca="1" si="59"/>
        <v>0</v>
      </c>
      <c r="N216" s="179">
        <f t="shared" ca="1" si="60"/>
        <v>0</v>
      </c>
      <c r="O216" s="180">
        <f t="shared" ca="1" si="51"/>
        <v>0</v>
      </c>
      <c r="P216" s="181">
        <f t="shared" ca="1" si="61"/>
        <v>0</v>
      </c>
      <c r="Q216" s="182">
        <f t="shared" ca="1" si="52"/>
        <v>0</v>
      </c>
      <c r="R216" s="182">
        <f ca="1">IF(LEN(B216)&gt;0,'1'!R216-'1'!Q216,"")</f>
        <v>0</v>
      </c>
      <c r="S216" s="183"/>
      <c r="T216" s="33"/>
      <c r="U216" s="33"/>
      <c r="V216" s="33"/>
      <c r="W216" s="33"/>
      <c r="X216" s="33"/>
      <c r="AB216" s="243">
        <f>ROW()</f>
        <v>216</v>
      </c>
      <c r="AC216" s="118">
        <f t="shared" ca="1" si="22"/>
        <v>0</v>
      </c>
      <c r="AD216" s="118">
        <f t="shared" ca="1" si="23"/>
        <v>0</v>
      </c>
      <c r="AE216" s="119" t="str">
        <f t="shared" ca="1" si="53"/>
        <v>-</v>
      </c>
      <c r="AF216" s="118" t="str">
        <f t="shared" ca="1" si="54"/>
        <v>-</v>
      </c>
      <c r="AG216" s="119" t="str">
        <f t="shared" ca="1" si="55"/>
        <v>-</v>
      </c>
      <c r="AH216" s="118" t="str">
        <f t="shared" ca="1" si="56"/>
        <v>-</v>
      </c>
      <c r="AI216" s="118">
        <f t="shared" ca="1" si="57"/>
        <v>0</v>
      </c>
      <c r="AJ216" s="120">
        <f t="shared" ca="1" si="58"/>
        <v>0</v>
      </c>
      <c r="AK216" s="118">
        <f t="shared" ca="1" si="24"/>
        <v>0</v>
      </c>
      <c r="AL216" s="118">
        <f t="shared" ca="1" si="25"/>
        <v>0</v>
      </c>
    </row>
    <row r="217" spans="1:38" ht="27" customHeight="1" x14ac:dyDescent="0.25">
      <c r="A217" s="53">
        <f>'OSNOVNA PLAČA'!A211</f>
        <v>202</v>
      </c>
      <c r="B217" s="333" t="str">
        <f t="shared" ca="1" si="21"/>
        <v>A202</v>
      </c>
      <c r="C217" s="333"/>
      <c r="D217" s="54" t="str">
        <f>IF(LEN('OSNOVNA PLAČA'!C211)&gt;0,'OSNOVNA PLAČA'!C211,"")</f>
        <v/>
      </c>
      <c r="E217" s="55" t="str">
        <f>IF(LEN('OSNOVNA PLAČA'!D211)&gt;0,'OSNOVNA PLAČA'!D211,"")</f>
        <v/>
      </c>
      <c r="F217" s="164">
        <f ca="1">IF(LEN(B217)&gt;0,'OBRAČUNANA OSNOVNA PLAČA'!F211,"")</f>
        <v>0</v>
      </c>
      <c r="G217" s="57"/>
      <c r="H217" s="57"/>
      <c r="I217" s="57"/>
      <c r="J217" s="57"/>
      <c r="K217" s="57"/>
      <c r="L217" s="178">
        <f t="shared" si="50"/>
        <v>0</v>
      </c>
      <c r="M217" s="179">
        <f t="shared" ca="1" si="59"/>
        <v>0</v>
      </c>
      <c r="N217" s="179">
        <f t="shared" ca="1" si="60"/>
        <v>0</v>
      </c>
      <c r="O217" s="180">
        <f t="shared" ca="1" si="51"/>
        <v>0</v>
      </c>
      <c r="P217" s="181">
        <f t="shared" ca="1" si="61"/>
        <v>0</v>
      </c>
      <c r="Q217" s="182">
        <f t="shared" ca="1" si="52"/>
        <v>0</v>
      </c>
      <c r="R217" s="182">
        <f ca="1">IF(LEN(B217)&gt;0,'1'!R217-'1'!Q217,"")</f>
        <v>0</v>
      </c>
      <c r="S217" s="183"/>
      <c r="T217" s="33"/>
      <c r="U217" s="33"/>
      <c r="V217" s="33"/>
      <c r="W217" s="33"/>
      <c r="X217" s="33"/>
      <c r="AB217" s="243">
        <f>ROW()</f>
        <v>217</v>
      </c>
      <c r="AC217" s="118">
        <f t="shared" ca="1" si="22"/>
        <v>0</v>
      </c>
      <c r="AD217" s="118">
        <f t="shared" ca="1" si="23"/>
        <v>0</v>
      </c>
      <c r="AE217" s="119" t="str">
        <f t="shared" ca="1" si="53"/>
        <v>-</v>
      </c>
      <c r="AF217" s="118" t="str">
        <f t="shared" ca="1" si="54"/>
        <v>-</v>
      </c>
      <c r="AG217" s="119" t="str">
        <f t="shared" ca="1" si="55"/>
        <v>-</v>
      </c>
      <c r="AH217" s="118" t="str">
        <f t="shared" ca="1" si="56"/>
        <v>-</v>
      </c>
      <c r="AI217" s="118">
        <f t="shared" ca="1" si="57"/>
        <v>0</v>
      </c>
      <c r="AJ217" s="120">
        <f t="shared" ca="1" si="58"/>
        <v>0</v>
      </c>
      <c r="AK217" s="118">
        <f t="shared" ca="1" si="24"/>
        <v>0</v>
      </c>
      <c r="AL217" s="118">
        <f t="shared" ca="1" si="25"/>
        <v>0</v>
      </c>
    </row>
    <row r="218" spans="1:38" ht="27" customHeight="1" x14ac:dyDescent="0.25">
      <c r="A218" s="53">
        <f>'OSNOVNA PLAČA'!A212</f>
        <v>203</v>
      </c>
      <c r="B218" s="333" t="str">
        <f t="shared" ca="1" si="21"/>
        <v>A203</v>
      </c>
      <c r="C218" s="333"/>
      <c r="D218" s="54" t="str">
        <f>IF(LEN('OSNOVNA PLAČA'!C212)&gt;0,'OSNOVNA PLAČA'!C212,"")</f>
        <v/>
      </c>
      <c r="E218" s="55" t="str">
        <f>IF(LEN('OSNOVNA PLAČA'!D212)&gt;0,'OSNOVNA PLAČA'!D212,"")</f>
        <v/>
      </c>
      <c r="F218" s="164">
        <f ca="1">IF(LEN(B218)&gt;0,'OBRAČUNANA OSNOVNA PLAČA'!F212,"")</f>
        <v>0</v>
      </c>
      <c r="G218" s="57"/>
      <c r="H218" s="57"/>
      <c r="I218" s="57"/>
      <c r="J218" s="57"/>
      <c r="K218" s="57"/>
      <c r="L218" s="178">
        <f t="shared" si="50"/>
        <v>0</v>
      </c>
      <c r="M218" s="179">
        <f t="shared" ca="1" si="59"/>
        <v>0</v>
      </c>
      <c r="N218" s="179">
        <f t="shared" ca="1" si="60"/>
        <v>0</v>
      </c>
      <c r="O218" s="180">
        <f t="shared" ca="1" si="51"/>
        <v>0</v>
      </c>
      <c r="P218" s="181">
        <f t="shared" ca="1" si="61"/>
        <v>0</v>
      </c>
      <c r="Q218" s="182">
        <f t="shared" ca="1" si="52"/>
        <v>0</v>
      </c>
      <c r="R218" s="182">
        <f ca="1">IF(LEN(B218)&gt;0,'1'!R218-'1'!Q218,"")</f>
        <v>0</v>
      </c>
      <c r="S218" s="183"/>
      <c r="T218" s="33"/>
      <c r="U218" s="33"/>
      <c r="V218" s="33"/>
      <c r="W218" s="33"/>
      <c r="X218" s="33"/>
      <c r="AB218" s="243">
        <f>ROW()</f>
        <v>218</v>
      </c>
      <c r="AC218" s="118">
        <f t="shared" ca="1" si="22"/>
        <v>0</v>
      </c>
      <c r="AD218" s="118">
        <f t="shared" ca="1" si="23"/>
        <v>0</v>
      </c>
      <c r="AE218" s="119" t="str">
        <f t="shared" ca="1" si="53"/>
        <v>-</v>
      </c>
      <c r="AF218" s="118" t="str">
        <f t="shared" ca="1" si="54"/>
        <v>-</v>
      </c>
      <c r="AG218" s="119" t="str">
        <f t="shared" ca="1" si="55"/>
        <v>-</v>
      </c>
      <c r="AH218" s="118" t="str">
        <f t="shared" ca="1" si="56"/>
        <v>-</v>
      </c>
      <c r="AI218" s="118">
        <f t="shared" ca="1" si="57"/>
        <v>0</v>
      </c>
      <c r="AJ218" s="120">
        <f t="shared" ca="1" si="58"/>
        <v>0</v>
      </c>
      <c r="AK218" s="118">
        <f t="shared" ca="1" si="24"/>
        <v>0</v>
      </c>
      <c r="AL218" s="118">
        <f t="shared" ca="1" si="25"/>
        <v>0</v>
      </c>
    </row>
    <row r="219" spans="1:38" ht="27" customHeight="1" x14ac:dyDescent="0.25">
      <c r="A219" s="53">
        <f>'OSNOVNA PLAČA'!A213</f>
        <v>204</v>
      </c>
      <c r="B219" s="333" t="str">
        <f t="shared" ca="1" si="21"/>
        <v>A204</v>
      </c>
      <c r="C219" s="333"/>
      <c r="D219" s="54" t="str">
        <f>IF(LEN('OSNOVNA PLAČA'!C213)&gt;0,'OSNOVNA PLAČA'!C213,"")</f>
        <v/>
      </c>
      <c r="E219" s="55" t="str">
        <f>IF(LEN('OSNOVNA PLAČA'!D213)&gt;0,'OSNOVNA PLAČA'!D213,"")</f>
        <v/>
      </c>
      <c r="F219" s="164">
        <f ca="1">IF(LEN(B219)&gt;0,'OBRAČUNANA OSNOVNA PLAČA'!F213,"")</f>
        <v>0</v>
      </c>
      <c r="G219" s="57"/>
      <c r="H219" s="57"/>
      <c r="I219" s="57"/>
      <c r="J219" s="57"/>
      <c r="K219" s="57"/>
      <c r="L219" s="178">
        <f t="shared" si="50"/>
        <v>0</v>
      </c>
      <c r="M219" s="179">
        <f t="shared" ca="1" si="59"/>
        <v>0</v>
      </c>
      <c r="N219" s="179">
        <f t="shared" ca="1" si="60"/>
        <v>0</v>
      </c>
      <c r="O219" s="180">
        <f t="shared" ca="1" si="51"/>
        <v>0</v>
      </c>
      <c r="P219" s="181">
        <f t="shared" ca="1" si="61"/>
        <v>0</v>
      </c>
      <c r="Q219" s="182">
        <f t="shared" ca="1" si="52"/>
        <v>0</v>
      </c>
      <c r="R219" s="182">
        <f ca="1">IF(LEN(B219)&gt;0,'1'!R219-'1'!Q219,"")</f>
        <v>0</v>
      </c>
      <c r="S219" s="183"/>
      <c r="T219" s="33"/>
      <c r="U219" s="33"/>
      <c r="V219" s="33"/>
      <c r="W219" s="33"/>
      <c r="X219" s="33"/>
      <c r="AB219" s="243">
        <f>ROW()</f>
        <v>219</v>
      </c>
      <c r="AC219" s="118">
        <f t="shared" ca="1" si="22"/>
        <v>0</v>
      </c>
      <c r="AD219" s="118">
        <f t="shared" ca="1" si="23"/>
        <v>0</v>
      </c>
      <c r="AE219" s="119" t="str">
        <f t="shared" ca="1" si="53"/>
        <v>-</v>
      </c>
      <c r="AF219" s="118" t="str">
        <f t="shared" ca="1" si="54"/>
        <v>-</v>
      </c>
      <c r="AG219" s="119" t="str">
        <f t="shared" ca="1" si="55"/>
        <v>-</v>
      </c>
      <c r="AH219" s="118" t="str">
        <f t="shared" ca="1" si="56"/>
        <v>-</v>
      </c>
      <c r="AI219" s="118">
        <f t="shared" ca="1" si="57"/>
        <v>0</v>
      </c>
      <c r="AJ219" s="120">
        <f t="shared" ca="1" si="58"/>
        <v>0</v>
      </c>
      <c r="AK219" s="118">
        <f t="shared" ca="1" si="24"/>
        <v>0</v>
      </c>
      <c r="AL219" s="118">
        <f t="shared" ca="1" si="25"/>
        <v>0</v>
      </c>
    </row>
    <row r="220" spans="1:38" ht="27" customHeight="1" x14ac:dyDescent="0.25">
      <c r="A220" s="53">
        <f>'OSNOVNA PLAČA'!A214</f>
        <v>205</v>
      </c>
      <c r="B220" s="333" t="str">
        <f t="shared" ca="1" si="21"/>
        <v>A205</v>
      </c>
      <c r="C220" s="333"/>
      <c r="D220" s="54" t="str">
        <f>IF(LEN('OSNOVNA PLAČA'!C214)&gt;0,'OSNOVNA PLAČA'!C214,"")</f>
        <v/>
      </c>
      <c r="E220" s="55" t="str">
        <f>IF(LEN('OSNOVNA PLAČA'!D214)&gt;0,'OSNOVNA PLAČA'!D214,"")</f>
        <v/>
      </c>
      <c r="F220" s="164">
        <f ca="1">IF(LEN(B220)&gt;0,'OBRAČUNANA OSNOVNA PLAČA'!F214,"")</f>
        <v>0</v>
      </c>
      <c r="G220" s="57"/>
      <c r="H220" s="57"/>
      <c r="I220" s="57"/>
      <c r="J220" s="57"/>
      <c r="K220" s="57"/>
      <c r="L220" s="178">
        <f t="shared" si="50"/>
        <v>0</v>
      </c>
      <c r="M220" s="179">
        <f t="shared" ca="1" si="59"/>
        <v>0</v>
      </c>
      <c r="N220" s="179">
        <f t="shared" ca="1" si="60"/>
        <v>0</v>
      </c>
      <c r="O220" s="180">
        <f t="shared" ca="1" si="51"/>
        <v>0</v>
      </c>
      <c r="P220" s="181">
        <f t="shared" ca="1" si="61"/>
        <v>0</v>
      </c>
      <c r="Q220" s="182">
        <f t="shared" ca="1" si="52"/>
        <v>0</v>
      </c>
      <c r="R220" s="182">
        <f ca="1">IF(LEN(B220)&gt;0,'1'!R220-'1'!Q220,"")</f>
        <v>0</v>
      </c>
      <c r="S220" s="183"/>
      <c r="T220" s="33"/>
      <c r="U220" s="33"/>
      <c r="V220" s="33"/>
      <c r="W220" s="33"/>
      <c r="X220" s="33"/>
      <c r="AB220" s="243">
        <f>ROW()</f>
        <v>220</v>
      </c>
      <c r="AC220" s="118">
        <f t="shared" ca="1" si="22"/>
        <v>0</v>
      </c>
      <c r="AD220" s="118">
        <f t="shared" ca="1" si="23"/>
        <v>0</v>
      </c>
      <c r="AE220" s="119" t="str">
        <f t="shared" ca="1" si="53"/>
        <v>-</v>
      </c>
      <c r="AF220" s="118" t="str">
        <f t="shared" ca="1" si="54"/>
        <v>-</v>
      </c>
      <c r="AG220" s="119" t="str">
        <f t="shared" ca="1" si="55"/>
        <v>-</v>
      </c>
      <c r="AH220" s="118" t="str">
        <f t="shared" ca="1" si="56"/>
        <v>-</v>
      </c>
      <c r="AI220" s="118">
        <f t="shared" ca="1" si="57"/>
        <v>0</v>
      </c>
      <c r="AJ220" s="120">
        <f t="shared" ca="1" si="58"/>
        <v>0</v>
      </c>
      <c r="AK220" s="118">
        <f t="shared" ca="1" si="24"/>
        <v>0</v>
      </c>
      <c r="AL220" s="118">
        <f t="shared" ca="1" si="25"/>
        <v>0</v>
      </c>
    </row>
    <row r="221" spans="1:38" ht="27" customHeight="1" x14ac:dyDescent="0.25">
      <c r="A221" s="53">
        <f>'OSNOVNA PLAČA'!A215</f>
        <v>206</v>
      </c>
      <c r="B221" s="333" t="str">
        <f t="shared" ca="1" si="21"/>
        <v>A206</v>
      </c>
      <c r="C221" s="333"/>
      <c r="D221" s="54" t="str">
        <f>IF(LEN('OSNOVNA PLAČA'!C215)&gt;0,'OSNOVNA PLAČA'!C215,"")</f>
        <v/>
      </c>
      <c r="E221" s="55" t="str">
        <f>IF(LEN('OSNOVNA PLAČA'!D215)&gt;0,'OSNOVNA PLAČA'!D215,"")</f>
        <v/>
      </c>
      <c r="F221" s="164">
        <f ca="1">IF(LEN(B221)&gt;0,'OBRAČUNANA OSNOVNA PLAČA'!F215,"")</f>
        <v>0</v>
      </c>
      <c r="G221" s="57"/>
      <c r="H221" s="57"/>
      <c r="I221" s="57"/>
      <c r="J221" s="57"/>
      <c r="K221" s="57"/>
      <c r="L221" s="178">
        <f t="shared" si="50"/>
        <v>0</v>
      </c>
      <c r="M221" s="179">
        <f t="shared" ca="1" si="59"/>
        <v>0</v>
      </c>
      <c r="N221" s="179">
        <f t="shared" ca="1" si="60"/>
        <v>0</v>
      </c>
      <c r="O221" s="180">
        <f t="shared" ca="1" si="51"/>
        <v>0</v>
      </c>
      <c r="P221" s="181">
        <f t="shared" ca="1" si="61"/>
        <v>0</v>
      </c>
      <c r="Q221" s="182">
        <f t="shared" ca="1" si="52"/>
        <v>0</v>
      </c>
      <c r="R221" s="182">
        <f ca="1">IF(LEN(B221)&gt;0,'1'!R221-'1'!Q221,"")</f>
        <v>0</v>
      </c>
      <c r="S221" s="183"/>
      <c r="T221" s="33"/>
      <c r="U221" s="33"/>
      <c r="V221" s="33"/>
      <c r="W221" s="33"/>
      <c r="X221" s="33"/>
      <c r="AB221" s="243">
        <f>ROW()</f>
        <v>221</v>
      </c>
      <c r="AC221" s="118">
        <f t="shared" ca="1" si="22"/>
        <v>0</v>
      </c>
      <c r="AD221" s="118">
        <f t="shared" ca="1" si="23"/>
        <v>0</v>
      </c>
      <c r="AE221" s="119" t="str">
        <f t="shared" ca="1" si="53"/>
        <v>-</v>
      </c>
      <c r="AF221" s="118" t="str">
        <f t="shared" ca="1" si="54"/>
        <v>-</v>
      </c>
      <c r="AG221" s="119" t="str">
        <f t="shared" ca="1" si="55"/>
        <v>-</v>
      </c>
      <c r="AH221" s="118" t="str">
        <f t="shared" ca="1" si="56"/>
        <v>-</v>
      </c>
      <c r="AI221" s="118">
        <f t="shared" ca="1" si="57"/>
        <v>0</v>
      </c>
      <c r="AJ221" s="120">
        <f t="shared" ca="1" si="58"/>
        <v>0</v>
      </c>
      <c r="AK221" s="118">
        <f t="shared" ca="1" si="24"/>
        <v>0</v>
      </c>
      <c r="AL221" s="118">
        <f t="shared" ca="1" si="25"/>
        <v>0</v>
      </c>
    </row>
    <row r="222" spans="1:38" ht="27" customHeight="1" x14ac:dyDescent="0.25">
      <c r="A222" s="53">
        <f>'OSNOVNA PLAČA'!A216</f>
        <v>207</v>
      </c>
      <c r="B222" s="333" t="str">
        <f t="shared" ca="1" si="21"/>
        <v>A207</v>
      </c>
      <c r="C222" s="333"/>
      <c r="D222" s="54" t="str">
        <f>IF(LEN('OSNOVNA PLAČA'!C216)&gt;0,'OSNOVNA PLAČA'!C216,"")</f>
        <v/>
      </c>
      <c r="E222" s="55" t="str">
        <f>IF(LEN('OSNOVNA PLAČA'!D216)&gt;0,'OSNOVNA PLAČA'!D216,"")</f>
        <v/>
      </c>
      <c r="F222" s="164">
        <f ca="1">IF(LEN(B222)&gt;0,'OBRAČUNANA OSNOVNA PLAČA'!F216,"")</f>
        <v>0</v>
      </c>
      <c r="G222" s="57"/>
      <c r="H222" s="57"/>
      <c r="I222" s="57"/>
      <c r="J222" s="57"/>
      <c r="K222" s="57"/>
      <c r="L222" s="178">
        <f t="shared" si="50"/>
        <v>0</v>
      </c>
      <c r="M222" s="179">
        <f t="shared" ca="1" si="59"/>
        <v>0</v>
      </c>
      <c r="N222" s="179">
        <f t="shared" ca="1" si="60"/>
        <v>0</v>
      </c>
      <c r="O222" s="180">
        <f t="shared" ca="1" si="51"/>
        <v>0</v>
      </c>
      <c r="P222" s="181">
        <f t="shared" ca="1" si="61"/>
        <v>0</v>
      </c>
      <c r="Q222" s="182">
        <f t="shared" ca="1" si="52"/>
        <v>0</v>
      </c>
      <c r="R222" s="182">
        <f ca="1">IF(LEN(B222)&gt;0,'1'!R222-'1'!Q222,"")</f>
        <v>0</v>
      </c>
      <c r="S222" s="183"/>
      <c r="T222" s="33"/>
      <c r="U222" s="33"/>
      <c r="V222" s="33"/>
      <c r="W222" s="33"/>
      <c r="X222" s="33"/>
      <c r="AB222" s="243">
        <f>ROW()</f>
        <v>222</v>
      </c>
      <c r="AC222" s="118">
        <f t="shared" ca="1" si="22"/>
        <v>0</v>
      </c>
      <c r="AD222" s="118">
        <f t="shared" ca="1" si="23"/>
        <v>0</v>
      </c>
      <c r="AE222" s="119" t="str">
        <f t="shared" ca="1" si="53"/>
        <v>-</v>
      </c>
      <c r="AF222" s="118" t="str">
        <f t="shared" ca="1" si="54"/>
        <v>-</v>
      </c>
      <c r="AG222" s="119" t="str">
        <f t="shared" ca="1" si="55"/>
        <v>-</v>
      </c>
      <c r="AH222" s="118" t="str">
        <f t="shared" ca="1" si="56"/>
        <v>-</v>
      </c>
      <c r="AI222" s="118">
        <f t="shared" ca="1" si="57"/>
        <v>0</v>
      </c>
      <c r="AJ222" s="120">
        <f t="shared" ca="1" si="58"/>
        <v>0</v>
      </c>
      <c r="AK222" s="118">
        <f t="shared" ca="1" si="24"/>
        <v>0</v>
      </c>
      <c r="AL222" s="118">
        <f t="shared" ca="1" si="25"/>
        <v>0</v>
      </c>
    </row>
    <row r="223" spans="1:38" ht="27" customHeight="1" x14ac:dyDescent="0.25">
      <c r="A223" s="53">
        <f>'OSNOVNA PLAČA'!A217</f>
        <v>208</v>
      </c>
      <c r="B223" s="333" t="str">
        <f t="shared" ca="1" si="21"/>
        <v>A208</v>
      </c>
      <c r="C223" s="333"/>
      <c r="D223" s="54" t="str">
        <f>IF(LEN('OSNOVNA PLAČA'!C217)&gt;0,'OSNOVNA PLAČA'!C217,"")</f>
        <v/>
      </c>
      <c r="E223" s="55" t="str">
        <f>IF(LEN('OSNOVNA PLAČA'!D217)&gt;0,'OSNOVNA PLAČA'!D217,"")</f>
        <v/>
      </c>
      <c r="F223" s="164">
        <f ca="1">IF(LEN(B223)&gt;0,'OBRAČUNANA OSNOVNA PLAČA'!F217,"")</f>
        <v>0</v>
      </c>
      <c r="G223" s="57"/>
      <c r="H223" s="57"/>
      <c r="I223" s="57"/>
      <c r="J223" s="57"/>
      <c r="K223" s="57"/>
      <c r="L223" s="178">
        <f t="shared" si="50"/>
        <v>0</v>
      </c>
      <c r="M223" s="179">
        <f t="shared" ca="1" si="59"/>
        <v>0</v>
      </c>
      <c r="N223" s="179">
        <f t="shared" ca="1" si="60"/>
        <v>0</v>
      </c>
      <c r="O223" s="180">
        <f t="shared" ca="1" si="51"/>
        <v>0</v>
      </c>
      <c r="P223" s="181">
        <f t="shared" ca="1" si="61"/>
        <v>0</v>
      </c>
      <c r="Q223" s="182">
        <f t="shared" ca="1" si="52"/>
        <v>0</v>
      </c>
      <c r="R223" s="182">
        <f ca="1">IF(LEN(B223)&gt;0,'1'!R223-'1'!Q223,"")</f>
        <v>0</v>
      </c>
      <c r="S223" s="183"/>
      <c r="T223" s="33"/>
      <c r="U223" s="33"/>
      <c r="V223" s="33"/>
      <c r="W223" s="33"/>
      <c r="X223" s="33"/>
      <c r="AB223" s="243">
        <f>ROW()</f>
        <v>223</v>
      </c>
      <c r="AC223" s="118">
        <f t="shared" ca="1" si="22"/>
        <v>0</v>
      </c>
      <c r="AD223" s="118">
        <f t="shared" ca="1" si="23"/>
        <v>0</v>
      </c>
      <c r="AE223" s="119" t="str">
        <f t="shared" ca="1" si="53"/>
        <v>-</v>
      </c>
      <c r="AF223" s="118" t="str">
        <f t="shared" ca="1" si="54"/>
        <v>-</v>
      </c>
      <c r="AG223" s="119" t="str">
        <f t="shared" ca="1" si="55"/>
        <v>-</v>
      </c>
      <c r="AH223" s="118" t="str">
        <f t="shared" ca="1" si="56"/>
        <v>-</v>
      </c>
      <c r="AI223" s="118">
        <f t="shared" ca="1" si="57"/>
        <v>0</v>
      </c>
      <c r="AJ223" s="120">
        <f t="shared" ca="1" si="58"/>
        <v>0</v>
      </c>
      <c r="AK223" s="118">
        <f t="shared" ca="1" si="24"/>
        <v>0</v>
      </c>
      <c r="AL223" s="118">
        <f t="shared" ca="1" si="25"/>
        <v>0</v>
      </c>
    </row>
    <row r="224" spans="1:38" ht="27" customHeight="1" x14ac:dyDescent="0.25">
      <c r="A224" s="53">
        <f>'OSNOVNA PLAČA'!A218</f>
        <v>209</v>
      </c>
      <c r="B224" s="333" t="str">
        <f t="shared" ca="1" si="21"/>
        <v>A209</v>
      </c>
      <c r="C224" s="333"/>
      <c r="D224" s="54" t="str">
        <f>IF(LEN('OSNOVNA PLAČA'!C218)&gt;0,'OSNOVNA PLAČA'!C218,"")</f>
        <v/>
      </c>
      <c r="E224" s="55" t="str">
        <f>IF(LEN('OSNOVNA PLAČA'!D218)&gt;0,'OSNOVNA PLAČA'!D218,"")</f>
        <v/>
      </c>
      <c r="F224" s="164">
        <f ca="1">IF(LEN(B224)&gt;0,'OBRAČUNANA OSNOVNA PLAČA'!F218,"")</f>
        <v>0</v>
      </c>
      <c r="G224" s="57"/>
      <c r="H224" s="57"/>
      <c r="I224" s="57"/>
      <c r="J224" s="57"/>
      <c r="K224" s="57"/>
      <c r="L224" s="178">
        <f t="shared" si="50"/>
        <v>0</v>
      </c>
      <c r="M224" s="179">
        <f t="shared" ca="1" si="59"/>
        <v>0</v>
      </c>
      <c r="N224" s="179">
        <f t="shared" ca="1" si="60"/>
        <v>0</v>
      </c>
      <c r="O224" s="180">
        <f t="shared" ca="1" si="51"/>
        <v>0</v>
      </c>
      <c r="P224" s="181">
        <f t="shared" ca="1" si="61"/>
        <v>0</v>
      </c>
      <c r="Q224" s="182">
        <f t="shared" ca="1" si="52"/>
        <v>0</v>
      </c>
      <c r="R224" s="182">
        <f ca="1">IF(LEN(B224)&gt;0,'1'!R224-'1'!Q224,"")</f>
        <v>0</v>
      </c>
      <c r="S224" s="183"/>
      <c r="T224" s="33"/>
      <c r="U224" s="33"/>
      <c r="V224" s="33"/>
      <c r="W224" s="33"/>
      <c r="X224" s="33"/>
      <c r="AB224" s="243">
        <f>ROW()</f>
        <v>224</v>
      </c>
      <c r="AC224" s="118">
        <f t="shared" ca="1" si="22"/>
        <v>0</v>
      </c>
      <c r="AD224" s="118">
        <f t="shared" ca="1" si="23"/>
        <v>0</v>
      </c>
      <c r="AE224" s="119" t="str">
        <f t="shared" ca="1" si="53"/>
        <v>-</v>
      </c>
      <c r="AF224" s="118" t="str">
        <f t="shared" ca="1" si="54"/>
        <v>-</v>
      </c>
      <c r="AG224" s="119" t="str">
        <f t="shared" ca="1" si="55"/>
        <v>-</v>
      </c>
      <c r="AH224" s="118" t="str">
        <f t="shared" ca="1" si="56"/>
        <v>-</v>
      </c>
      <c r="AI224" s="118">
        <f t="shared" ca="1" si="57"/>
        <v>0</v>
      </c>
      <c r="AJ224" s="120">
        <f t="shared" ca="1" si="58"/>
        <v>0</v>
      </c>
      <c r="AK224" s="118">
        <f t="shared" ca="1" si="24"/>
        <v>0</v>
      </c>
      <c r="AL224" s="118">
        <f t="shared" ca="1" si="25"/>
        <v>0</v>
      </c>
    </row>
    <row r="225" spans="1:38" ht="27" customHeight="1" x14ac:dyDescent="0.25">
      <c r="A225" s="53">
        <f>'OSNOVNA PLAČA'!A219</f>
        <v>210</v>
      </c>
      <c r="B225" s="333" t="str">
        <f t="shared" ca="1" si="21"/>
        <v>A210</v>
      </c>
      <c r="C225" s="333"/>
      <c r="D225" s="54" t="str">
        <f>IF(LEN('OSNOVNA PLAČA'!C219)&gt;0,'OSNOVNA PLAČA'!C219,"")</f>
        <v/>
      </c>
      <c r="E225" s="55" t="str">
        <f>IF(LEN('OSNOVNA PLAČA'!D219)&gt;0,'OSNOVNA PLAČA'!D219,"")</f>
        <v/>
      </c>
      <c r="F225" s="164">
        <f ca="1">IF(LEN(B225)&gt;0,'OBRAČUNANA OSNOVNA PLAČA'!F219,"")</f>
        <v>0</v>
      </c>
      <c r="G225" s="57"/>
      <c r="H225" s="57"/>
      <c r="I225" s="57"/>
      <c r="J225" s="57"/>
      <c r="K225" s="57"/>
      <c r="L225" s="178">
        <f t="shared" si="50"/>
        <v>0</v>
      </c>
      <c r="M225" s="179">
        <f t="shared" ca="1" si="59"/>
        <v>0</v>
      </c>
      <c r="N225" s="179">
        <f t="shared" ca="1" si="60"/>
        <v>0</v>
      </c>
      <c r="O225" s="180">
        <f t="shared" ca="1" si="51"/>
        <v>0</v>
      </c>
      <c r="P225" s="181">
        <f t="shared" ca="1" si="61"/>
        <v>0</v>
      </c>
      <c r="Q225" s="182">
        <f t="shared" ca="1" si="52"/>
        <v>0</v>
      </c>
      <c r="R225" s="182">
        <f ca="1">IF(LEN(B225)&gt;0,'1'!R225-'1'!Q225,"")</f>
        <v>0</v>
      </c>
      <c r="S225" s="183"/>
      <c r="T225" s="33"/>
      <c r="U225" s="33"/>
      <c r="V225" s="33"/>
      <c r="W225" s="33"/>
      <c r="X225" s="33"/>
      <c r="AB225" s="243">
        <f>ROW()</f>
        <v>225</v>
      </c>
      <c r="AC225" s="118">
        <f t="shared" ca="1" si="22"/>
        <v>0</v>
      </c>
      <c r="AD225" s="118">
        <f t="shared" ca="1" si="23"/>
        <v>0</v>
      </c>
      <c r="AE225" s="119" t="str">
        <f t="shared" ca="1" si="53"/>
        <v>-</v>
      </c>
      <c r="AF225" s="118" t="str">
        <f t="shared" ca="1" si="54"/>
        <v>-</v>
      </c>
      <c r="AG225" s="119" t="str">
        <f t="shared" ca="1" si="55"/>
        <v>-</v>
      </c>
      <c r="AH225" s="118" t="str">
        <f t="shared" ca="1" si="56"/>
        <v>-</v>
      </c>
      <c r="AI225" s="118">
        <f t="shared" ca="1" si="57"/>
        <v>0</v>
      </c>
      <c r="AJ225" s="120">
        <f t="shared" ca="1" si="58"/>
        <v>0</v>
      </c>
      <c r="AK225" s="118">
        <f t="shared" ca="1" si="24"/>
        <v>0</v>
      </c>
      <c r="AL225" s="118">
        <f t="shared" ca="1" si="25"/>
        <v>0</v>
      </c>
    </row>
    <row r="226" spans="1:38" ht="27" customHeight="1" x14ac:dyDescent="0.25">
      <c r="A226" s="53">
        <f>'OSNOVNA PLAČA'!A220</f>
        <v>211</v>
      </c>
      <c r="B226" s="333" t="str">
        <f t="shared" ca="1" si="21"/>
        <v>A211</v>
      </c>
      <c r="C226" s="333"/>
      <c r="D226" s="54" t="str">
        <f>IF(LEN('OSNOVNA PLAČA'!C220)&gt;0,'OSNOVNA PLAČA'!C220,"")</f>
        <v/>
      </c>
      <c r="E226" s="55" t="str">
        <f>IF(LEN('OSNOVNA PLAČA'!D220)&gt;0,'OSNOVNA PLAČA'!D220,"")</f>
        <v/>
      </c>
      <c r="F226" s="164">
        <f ca="1">IF(LEN(B226)&gt;0,'OBRAČUNANA OSNOVNA PLAČA'!F220,"")</f>
        <v>0</v>
      </c>
      <c r="G226" s="57"/>
      <c r="H226" s="57"/>
      <c r="I226" s="57"/>
      <c r="J226" s="57"/>
      <c r="K226" s="57"/>
      <c r="L226" s="178">
        <f t="shared" si="50"/>
        <v>0</v>
      </c>
      <c r="M226" s="179">
        <f t="shared" ca="1" si="59"/>
        <v>0</v>
      </c>
      <c r="N226" s="179">
        <f t="shared" ca="1" si="60"/>
        <v>0</v>
      </c>
      <c r="O226" s="180">
        <f t="shared" ca="1" si="51"/>
        <v>0</v>
      </c>
      <c r="P226" s="181">
        <f t="shared" ca="1" si="61"/>
        <v>0</v>
      </c>
      <c r="Q226" s="182">
        <f t="shared" ca="1" si="52"/>
        <v>0</v>
      </c>
      <c r="R226" s="182">
        <f ca="1">IF(LEN(B226)&gt;0,'1'!R226-'1'!Q226,"")</f>
        <v>0</v>
      </c>
      <c r="S226" s="183"/>
      <c r="T226" s="33"/>
      <c r="U226" s="33"/>
      <c r="V226" s="33"/>
      <c r="W226" s="33"/>
      <c r="X226" s="33"/>
      <c r="AB226" s="243">
        <f>ROW()</f>
        <v>226</v>
      </c>
      <c r="AC226" s="118">
        <f t="shared" ca="1" si="22"/>
        <v>0</v>
      </c>
      <c r="AD226" s="118">
        <f t="shared" ca="1" si="23"/>
        <v>0</v>
      </c>
      <c r="AE226" s="119" t="str">
        <f t="shared" ca="1" si="53"/>
        <v>-</v>
      </c>
      <c r="AF226" s="118" t="str">
        <f t="shared" ca="1" si="54"/>
        <v>-</v>
      </c>
      <c r="AG226" s="119" t="str">
        <f t="shared" ca="1" si="55"/>
        <v>-</v>
      </c>
      <c r="AH226" s="118" t="str">
        <f t="shared" ca="1" si="56"/>
        <v>-</v>
      </c>
      <c r="AI226" s="118">
        <f t="shared" ca="1" si="57"/>
        <v>0</v>
      </c>
      <c r="AJ226" s="120">
        <f t="shared" ca="1" si="58"/>
        <v>0</v>
      </c>
      <c r="AK226" s="118">
        <f t="shared" ca="1" si="24"/>
        <v>0</v>
      </c>
      <c r="AL226" s="118">
        <f t="shared" ca="1" si="25"/>
        <v>0</v>
      </c>
    </row>
    <row r="227" spans="1:38" ht="27" customHeight="1" x14ac:dyDescent="0.25">
      <c r="A227" s="53">
        <f>'OSNOVNA PLAČA'!A221</f>
        <v>212</v>
      </c>
      <c r="B227" s="333" t="str">
        <f t="shared" ca="1" si="21"/>
        <v>A212</v>
      </c>
      <c r="C227" s="333"/>
      <c r="D227" s="54" t="str">
        <f>IF(LEN('OSNOVNA PLAČA'!C221)&gt;0,'OSNOVNA PLAČA'!C221,"")</f>
        <v/>
      </c>
      <c r="E227" s="55" t="str">
        <f>IF(LEN('OSNOVNA PLAČA'!D221)&gt;0,'OSNOVNA PLAČA'!D221,"")</f>
        <v/>
      </c>
      <c r="F227" s="164">
        <f ca="1">IF(LEN(B227)&gt;0,'OBRAČUNANA OSNOVNA PLAČA'!F221,"")</f>
        <v>0</v>
      </c>
      <c r="G227" s="57"/>
      <c r="H227" s="57"/>
      <c r="I227" s="57"/>
      <c r="J227" s="57"/>
      <c r="K227" s="57"/>
      <c r="L227" s="178">
        <f t="shared" si="50"/>
        <v>0</v>
      </c>
      <c r="M227" s="179">
        <f t="shared" ca="1" si="59"/>
        <v>0</v>
      </c>
      <c r="N227" s="179">
        <f t="shared" ca="1" si="60"/>
        <v>0</v>
      </c>
      <c r="O227" s="180">
        <f t="shared" ca="1" si="51"/>
        <v>0</v>
      </c>
      <c r="P227" s="181">
        <f t="shared" ca="1" si="61"/>
        <v>0</v>
      </c>
      <c r="Q227" s="182">
        <f t="shared" ca="1" si="52"/>
        <v>0</v>
      </c>
      <c r="R227" s="182">
        <f ca="1">IF(LEN(B227)&gt;0,'1'!R227-'1'!Q227,"")</f>
        <v>0</v>
      </c>
      <c r="S227" s="183"/>
      <c r="T227" s="33"/>
      <c r="U227" s="33"/>
      <c r="V227" s="33"/>
      <c r="W227" s="33"/>
      <c r="X227" s="33"/>
      <c r="AB227" s="243">
        <f>ROW()</f>
        <v>227</v>
      </c>
      <c r="AC227" s="118">
        <f t="shared" ca="1" si="22"/>
        <v>0</v>
      </c>
      <c r="AD227" s="118">
        <f t="shared" ca="1" si="23"/>
        <v>0</v>
      </c>
      <c r="AE227" s="119" t="str">
        <f t="shared" ca="1" si="53"/>
        <v>-</v>
      </c>
      <c r="AF227" s="118" t="str">
        <f t="shared" ca="1" si="54"/>
        <v>-</v>
      </c>
      <c r="AG227" s="119" t="str">
        <f t="shared" ca="1" si="55"/>
        <v>-</v>
      </c>
      <c r="AH227" s="118" t="str">
        <f t="shared" ca="1" si="56"/>
        <v>-</v>
      </c>
      <c r="AI227" s="118">
        <f t="shared" ca="1" si="57"/>
        <v>0</v>
      </c>
      <c r="AJ227" s="120">
        <f t="shared" ca="1" si="58"/>
        <v>0</v>
      </c>
      <c r="AK227" s="118">
        <f t="shared" ca="1" si="24"/>
        <v>0</v>
      </c>
      <c r="AL227" s="118">
        <f t="shared" ca="1" si="25"/>
        <v>0</v>
      </c>
    </row>
    <row r="228" spans="1:38" ht="27" customHeight="1" x14ac:dyDescent="0.25">
      <c r="A228" s="53">
        <f>'OSNOVNA PLAČA'!A222</f>
        <v>213</v>
      </c>
      <c r="B228" s="333" t="str">
        <f t="shared" ca="1" si="21"/>
        <v>A213</v>
      </c>
      <c r="C228" s="333"/>
      <c r="D228" s="54" t="str">
        <f>IF(LEN('OSNOVNA PLAČA'!C222)&gt;0,'OSNOVNA PLAČA'!C222,"")</f>
        <v/>
      </c>
      <c r="E228" s="55" t="str">
        <f>IF(LEN('OSNOVNA PLAČA'!D222)&gt;0,'OSNOVNA PLAČA'!D222,"")</f>
        <v/>
      </c>
      <c r="F228" s="164">
        <f ca="1">IF(LEN(B228)&gt;0,'OBRAČUNANA OSNOVNA PLAČA'!F222,"")</f>
        <v>0</v>
      </c>
      <c r="G228" s="57"/>
      <c r="H228" s="57"/>
      <c r="I228" s="57"/>
      <c r="J228" s="57"/>
      <c r="K228" s="57"/>
      <c r="L228" s="178">
        <f t="shared" si="50"/>
        <v>0</v>
      </c>
      <c r="M228" s="179">
        <f t="shared" ca="1" si="59"/>
        <v>0</v>
      </c>
      <c r="N228" s="179">
        <f t="shared" ca="1" si="60"/>
        <v>0</v>
      </c>
      <c r="O228" s="180">
        <f t="shared" ca="1" si="51"/>
        <v>0</v>
      </c>
      <c r="P228" s="181">
        <f t="shared" ca="1" si="61"/>
        <v>0</v>
      </c>
      <c r="Q228" s="182">
        <f t="shared" ca="1" si="52"/>
        <v>0</v>
      </c>
      <c r="R228" s="182">
        <f ca="1">IF(LEN(B228)&gt;0,'1'!R228-'1'!Q228,"")</f>
        <v>0</v>
      </c>
      <c r="S228" s="183"/>
      <c r="T228" s="33"/>
      <c r="U228" s="33"/>
      <c r="V228" s="33"/>
      <c r="W228" s="33"/>
      <c r="X228" s="33"/>
      <c r="AB228" s="243">
        <f>ROW()</f>
        <v>228</v>
      </c>
      <c r="AC228" s="118">
        <f t="shared" ca="1" si="22"/>
        <v>0</v>
      </c>
      <c r="AD228" s="118">
        <f t="shared" ca="1" si="23"/>
        <v>0</v>
      </c>
      <c r="AE228" s="119" t="str">
        <f t="shared" ca="1" si="53"/>
        <v>-</v>
      </c>
      <c r="AF228" s="118" t="str">
        <f t="shared" ca="1" si="54"/>
        <v>-</v>
      </c>
      <c r="AG228" s="119" t="str">
        <f t="shared" ca="1" si="55"/>
        <v>-</v>
      </c>
      <c r="AH228" s="118" t="str">
        <f t="shared" ca="1" si="56"/>
        <v>-</v>
      </c>
      <c r="AI228" s="118">
        <f t="shared" ca="1" si="57"/>
        <v>0</v>
      </c>
      <c r="AJ228" s="120">
        <f t="shared" ca="1" si="58"/>
        <v>0</v>
      </c>
      <c r="AK228" s="118">
        <f t="shared" ca="1" si="24"/>
        <v>0</v>
      </c>
      <c r="AL228" s="118">
        <f t="shared" ca="1" si="25"/>
        <v>0</v>
      </c>
    </row>
    <row r="229" spans="1:38" ht="27" customHeight="1" x14ac:dyDescent="0.25">
      <c r="A229" s="53">
        <f>'OSNOVNA PLAČA'!A223</f>
        <v>214</v>
      </c>
      <c r="B229" s="333" t="str">
        <f t="shared" ca="1" si="21"/>
        <v>A214</v>
      </c>
      <c r="C229" s="333"/>
      <c r="D229" s="54" t="str">
        <f>IF(LEN('OSNOVNA PLAČA'!C223)&gt;0,'OSNOVNA PLAČA'!C223,"")</f>
        <v/>
      </c>
      <c r="E229" s="55" t="str">
        <f>IF(LEN('OSNOVNA PLAČA'!D223)&gt;0,'OSNOVNA PLAČA'!D223,"")</f>
        <v/>
      </c>
      <c r="F229" s="164">
        <f ca="1">IF(LEN(B229)&gt;0,'OBRAČUNANA OSNOVNA PLAČA'!F223,"")</f>
        <v>0</v>
      </c>
      <c r="G229" s="57"/>
      <c r="H229" s="57"/>
      <c r="I229" s="57"/>
      <c r="J229" s="57"/>
      <c r="K229" s="57"/>
      <c r="L229" s="178">
        <f t="shared" si="50"/>
        <v>0</v>
      </c>
      <c r="M229" s="179">
        <f t="shared" ca="1" si="59"/>
        <v>0</v>
      </c>
      <c r="N229" s="179">
        <f t="shared" ca="1" si="60"/>
        <v>0</v>
      </c>
      <c r="O229" s="180">
        <f t="shared" ca="1" si="51"/>
        <v>0</v>
      </c>
      <c r="P229" s="181">
        <f t="shared" ca="1" si="61"/>
        <v>0</v>
      </c>
      <c r="Q229" s="182">
        <f t="shared" ca="1" si="52"/>
        <v>0</v>
      </c>
      <c r="R229" s="182">
        <f ca="1">IF(LEN(B229)&gt;0,'1'!R229-'1'!Q229,"")</f>
        <v>0</v>
      </c>
      <c r="S229" s="183"/>
      <c r="T229" s="33"/>
      <c r="U229" s="33"/>
      <c r="V229" s="33"/>
      <c r="W229" s="33"/>
      <c r="X229" s="33"/>
      <c r="AB229" s="243">
        <f>ROW()</f>
        <v>229</v>
      </c>
      <c r="AC229" s="118">
        <f t="shared" ca="1" si="22"/>
        <v>0</v>
      </c>
      <c r="AD229" s="118">
        <f t="shared" ca="1" si="23"/>
        <v>0</v>
      </c>
      <c r="AE229" s="119" t="str">
        <f t="shared" ca="1" si="53"/>
        <v>-</v>
      </c>
      <c r="AF229" s="118" t="str">
        <f t="shared" ca="1" si="54"/>
        <v>-</v>
      </c>
      <c r="AG229" s="119" t="str">
        <f t="shared" ca="1" si="55"/>
        <v>-</v>
      </c>
      <c r="AH229" s="118" t="str">
        <f t="shared" ca="1" si="56"/>
        <v>-</v>
      </c>
      <c r="AI229" s="118">
        <f t="shared" ca="1" si="57"/>
        <v>0</v>
      </c>
      <c r="AJ229" s="120">
        <f t="shared" ca="1" si="58"/>
        <v>0</v>
      </c>
      <c r="AK229" s="118">
        <f t="shared" ca="1" si="24"/>
        <v>0</v>
      </c>
      <c r="AL229" s="118">
        <f t="shared" ca="1" si="25"/>
        <v>0</v>
      </c>
    </row>
    <row r="230" spans="1:38" ht="27" customHeight="1" x14ac:dyDescent="0.25">
      <c r="A230" s="53">
        <f>'OSNOVNA PLAČA'!A224</f>
        <v>215</v>
      </c>
      <c r="B230" s="333" t="str">
        <f t="shared" ca="1" si="21"/>
        <v>A215</v>
      </c>
      <c r="C230" s="333"/>
      <c r="D230" s="54" t="str">
        <f>IF(LEN('OSNOVNA PLAČA'!C224)&gt;0,'OSNOVNA PLAČA'!C224,"")</f>
        <v/>
      </c>
      <c r="E230" s="55" t="str">
        <f>IF(LEN('OSNOVNA PLAČA'!D224)&gt;0,'OSNOVNA PLAČA'!D224,"")</f>
        <v/>
      </c>
      <c r="F230" s="164">
        <f ca="1">IF(LEN(B230)&gt;0,'OBRAČUNANA OSNOVNA PLAČA'!F224,"")</f>
        <v>0</v>
      </c>
      <c r="G230" s="57"/>
      <c r="H230" s="57"/>
      <c r="I230" s="57"/>
      <c r="J230" s="57"/>
      <c r="K230" s="57"/>
      <c r="L230" s="178">
        <f t="shared" si="50"/>
        <v>0</v>
      </c>
      <c r="M230" s="179">
        <f t="shared" ca="1" si="59"/>
        <v>0</v>
      </c>
      <c r="N230" s="179">
        <f t="shared" ca="1" si="60"/>
        <v>0</v>
      </c>
      <c r="O230" s="180">
        <f t="shared" ca="1" si="51"/>
        <v>0</v>
      </c>
      <c r="P230" s="181">
        <f t="shared" ca="1" si="61"/>
        <v>0</v>
      </c>
      <c r="Q230" s="182">
        <f t="shared" ca="1" si="52"/>
        <v>0</v>
      </c>
      <c r="R230" s="182">
        <f ca="1">IF(LEN(B230)&gt;0,'1'!R230-'1'!Q230,"")</f>
        <v>0</v>
      </c>
      <c r="S230" s="183"/>
      <c r="T230" s="33"/>
      <c r="U230" s="33"/>
      <c r="V230" s="33"/>
      <c r="W230" s="33"/>
      <c r="X230" s="33"/>
      <c r="AB230" s="243">
        <f>ROW()</f>
        <v>230</v>
      </c>
      <c r="AC230" s="118">
        <f t="shared" ca="1" si="22"/>
        <v>0</v>
      </c>
      <c r="AD230" s="118">
        <f t="shared" ca="1" si="23"/>
        <v>0</v>
      </c>
      <c r="AE230" s="119" t="str">
        <f t="shared" ca="1" si="53"/>
        <v>-</v>
      </c>
      <c r="AF230" s="118" t="str">
        <f t="shared" ca="1" si="54"/>
        <v>-</v>
      </c>
      <c r="AG230" s="119" t="str">
        <f t="shared" ca="1" si="55"/>
        <v>-</v>
      </c>
      <c r="AH230" s="118" t="str">
        <f t="shared" ca="1" si="56"/>
        <v>-</v>
      </c>
      <c r="AI230" s="118">
        <f t="shared" ca="1" si="57"/>
        <v>0</v>
      </c>
      <c r="AJ230" s="120">
        <f t="shared" ca="1" si="58"/>
        <v>0</v>
      </c>
      <c r="AK230" s="118">
        <f t="shared" ca="1" si="24"/>
        <v>0</v>
      </c>
      <c r="AL230" s="118">
        <f t="shared" ca="1" si="25"/>
        <v>0</v>
      </c>
    </row>
    <row r="231" spans="1:38" ht="27" customHeight="1" x14ac:dyDescent="0.25">
      <c r="A231" s="53">
        <f>'OSNOVNA PLAČA'!A225</f>
        <v>216</v>
      </c>
      <c r="B231" s="333" t="str">
        <f t="shared" ca="1" si="21"/>
        <v>A216</v>
      </c>
      <c r="C231" s="333"/>
      <c r="D231" s="54" t="str">
        <f>IF(LEN('OSNOVNA PLAČA'!C225)&gt;0,'OSNOVNA PLAČA'!C225,"")</f>
        <v/>
      </c>
      <c r="E231" s="55" t="str">
        <f>IF(LEN('OSNOVNA PLAČA'!D225)&gt;0,'OSNOVNA PLAČA'!D225,"")</f>
        <v/>
      </c>
      <c r="F231" s="164">
        <f ca="1">IF(LEN(B231)&gt;0,'OBRAČUNANA OSNOVNA PLAČA'!F225,"")</f>
        <v>0</v>
      </c>
      <c r="G231" s="57"/>
      <c r="H231" s="57"/>
      <c r="I231" s="57"/>
      <c r="J231" s="57"/>
      <c r="K231" s="57"/>
      <c r="L231" s="178">
        <f t="shared" si="50"/>
        <v>0</v>
      </c>
      <c r="M231" s="179">
        <f t="shared" ca="1" si="59"/>
        <v>0</v>
      </c>
      <c r="N231" s="179">
        <f t="shared" ca="1" si="60"/>
        <v>0</v>
      </c>
      <c r="O231" s="180">
        <f t="shared" ca="1" si="51"/>
        <v>0</v>
      </c>
      <c r="P231" s="181">
        <f t="shared" ca="1" si="61"/>
        <v>0</v>
      </c>
      <c r="Q231" s="182">
        <f t="shared" ca="1" si="52"/>
        <v>0</v>
      </c>
      <c r="R231" s="182">
        <f ca="1">IF(LEN(B231)&gt;0,'1'!R231-'1'!Q231,"")</f>
        <v>0</v>
      </c>
      <c r="S231" s="183"/>
      <c r="T231" s="33"/>
      <c r="U231" s="33"/>
      <c r="V231" s="33"/>
      <c r="W231" s="33"/>
      <c r="X231" s="33"/>
      <c r="AB231" s="243">
        <f>ROW()</f>
        <v>231</v>
      </c>
      <c r="AC231" s="118">
        <f t="shared" ca="1" si="22"/>
        <v>0</v>
      </c>
      <c r="AD231" s="118">
        <f t="shared" ca="1" si="23"/>
        <v>0</v>
      </c>
      <c r="AE231" s="119" t="str">
        <f t="shared" ca="1" si="53"/>
        <v>-</v>
      </c>
      <c r="AF231" s="118" t="str">
        <f t="shared" ca="1" si="54"/>
        <v>-</v>
      </c>
      <c r="AG231" s="119" t="str">
        <f t="shared" ca="1" si="55"/>
        <v>-</v>
      </c>
      <c r="AH231" s="118" t="str">
        <f t="shared" ca="1" si="56"/>
        <v>-</v>
      </c>
      <c r="AI231" s="118">
        <f t="shared" ca="1" si="57"/>
        <v>0</v>
      </c>
      <c r="AJ231" s="120">
        <f t="shared" ca="1" si="58"/>
        <v>0</v>
      </c>
      <c r="AK231" s="118">
        <f t="shared" ca="1" si="24"/>
        <v>0</v>
      </c>
      <c r="AL231" s="118">
        <f t="shared" ca="1" si="25"/>
        <v>0</v>
      </c>
    </row>
    <row r="232" spans="1:38" ht="27" customHeight="1" x14ac:dyDescent="0.25">
      <c r="A232" s="53">
        <f>'OSNOVNA PLAČA'!A226</f>
        <v>217</v>
      </c>
      <c r="B232" s="333" t="str">
        <f t="shared" ca="1" si="21"/>
        <v>A217</v>
      </c>
      <c r="C232" s="333"/>
      <c r="D232" s="54" t="str">
        <f>IF(LEN('OSNOVNA PLAČA'!C226)&gt;0,'OSNOVNA PLAČA'!C226,"")</f>
        <v/>
      </c>
      <c r="E232" s="55" t="str">
        <f>IF(LEN('OSNOVNA PLAČA'!D226)&gt;0,'OSNOVNA PLAČA'!D226,"")</f>
        <v/>
      </c>
      <c r="F232" s="164">
        <f ca="1">IF(LEN(B232)&gt;0,'OBRAČUNANA OSNOVNA PLAČA'!F226,"")</f>
        <v>0</v>
      </c>
      <c r="G232" s="57"/>
      <c r="H232" s="57"/>
      <c r="I232" s="57"/>
      <c r="J232" s="57"/>
      <c r="K232" s="57"/>
      <c r="L232" s="178">
        <f t="shared" si="50"/>
        <v>0</v>
      </c>
      <c r="M232" s="179">
        <f t="shared" ca="1" si="59"/>
        <v>0</v>
      </c>
      <c r="N232" s="179">
        <f t="shared" ca="1" si="60"/>
        <v>0</v>
      </c>
      <c r="O232" s="180">
        <f t="shared" ca="1" si="51"/>
        <v>0</v>
      </c>
      <c r="P232" s="181">
        <f t="shared" ca="1" si="61"/>
        <v>0</v>
      </c>
      <c r="Q232" s="182">
        <f t="shared" ca="1" si="52"/>
        <v>0</v>
      </c>
      <c r="R232" s="182">
        <f ca="1">IF(LEN(B232)&gt;0,'1'!R232-'1'!Q232,"")</f>
        <v>0</v>
      </c>
      <c r="S232" s="183"/>
      <c r="T232" s="33"/>
      <c r="U232" s="33"/>
      <c r="V232" s="33"/>
      <c r="W232" s="33"/>
      <c r="X232" s="33"/>
      <c r="AB232" s="243">
        <f>ROW()</f>
        <v>232</v>
      </c>
      <c r="AC232" s="118">
        <f t="shared" ca="1" si="22"/>
        <v>0</v>
      </c>
      <c r="AD232" s="118">
        <f t="shared" ca="1" si="23"/>
        <v>0</v>
      </c>
      <c r="AE232" s="119" t="str">
        <f t="shared" ca="1" si="53"/>
        <v>-</v>
      </c>
      <c r="AF232" s="118" t="str">
        <f t="shared" ca="1" si="54"/>
        <v>-</v>
      </c>
      <c r="AG232" s="119" t="str">
        <f t="shared" ca="1" si="55"/>
        <v>-</v>
      </c>
      <c r="AH232" s="118" t="str">
        <f t="shared" ca="1" si="56"/>
        <v>-</v>
      </c>
      <c r="AI232" s="118">
        <f t="shared" ca="1" si="57"/>
        <v>0</v>
      </c>
      <c r="AJ232" s="120">
        <f t="shared" ca="1" si="58"/>
        <v>0</v>
      </c>
      <c r="AK232" s="118">
        <f t="shared" ca="1" si="24"/>
        <v>0</v>
      </c>
      <c r="AL232" s="118">
        <f t="shared" ca="1" si="25"/>
        <v>0</v>
      </c>
    </row>
    <row r="233" spans="1:38" ht="27" customHeight="1" x14ac:dyDescent="0.25">
      <c r="A233" s="53">
        <f>'OSNOVNA PLAČA'!A227</f>
        <v>218</v>
      </c>
      <c r="B233" s="333" t="str">
        <f t="shared" ca="1" si="21"/>
        <v>A218</v>
      </c>
      <c r="C233" s="333"/>
      <c r="D233" s="54" t="str">
        <f>IF(LEN('OSNOVNA PLAČA'!C227)&gt;0,'OSNOVNA PLAČA'!C227,"")</f>
        <v/>
      </c>
      <c r="E233" s="55" t="str">
        <f>IF(LEN('OSNOVNA PLAČA'!D227)&gt;0,'OSNOVNA PLAČA'!D227,"")</f>
        <v/>
      </c>
      <c r="F233" s="164">
        <f ca="1">IF(LEN(B233)&gt;0,'OBRAČUNANA OSNOVNA PLAČA'!F227,"")</f>
        <v>0</v>
      </c>
      <c r="G233" s="57"/>
      <c r="H233" s="57"/>
      <c r="I233" s="57"/>
      <c r="J233" s="57"/>
      <c r="K233" s="57"/>
      <c r="L233" s="178">
        <f t="shared" si="50"/>
        <v>0</v>
      </c>
      <c r="M233" s="179">
        <f t="shared" ca="1" si="59"/>
        <v>0</v>
      </c>
      <c r="N233" s="179">
        <f t="shared" ca="1" si="60"/>
        <v>0</v>
      </c>
      <c r="O233" s="180">
        <f t="shared" ca="1" si="51"/>
        <v>0</v>
      </c>
      <c r="P233" s="181">
        <f t="shared" ca="1" si="61"/>
        <v>0</v>
      </c>
      <c r="Q233" s="182">
        <f t="shared" ca="1" si="52"/>
        <v>0</v>
      </c>
      <c r="R233" s="182">
        <f ca="1">IF(LEN(B233)&gt;0,'1'!R233-'1'!Q233,"")</f>
        <v>0</v>
      </c>
      <c r="S233" s="183"/>
      <c r="T233" s="33"/>
      <c r="U233" s="33"/>
      <c r="V233" s="33"/>
      <c r="W233" s="33"/>
      <c r="X233" s="33"/>
      <c r="AB233" s="243">
        <f>ROW()</f>
        <v>233</v>
      </c>
      <c r="AC233" s="118">
        <f t="shared" ca="1" si="22"/>
        <v>0</v>
      </c>
      <c r="AD233" s="118">
        <f t="shared" ca="1" si="23"/>
        <v>0</v>
      </c>
      <c r="AE233" s="119" t="str">
        <f t="shared" ca="1" si="53"/>
        <v>-</v>
      </c>
      <c r="AF233" s="118" t="str">
        <f t="shared" ca="1" si="54"/>
        <v>-</v>
      </c>
      <c r="AG233" s="119" t="str">
        <f t="shared" ca="1" si="55"/>
        <v>-</v>
      </c>
      <c r="AH233" s="118" t="str">
        <f t="shared" ca="1" si="56"/>
        <v>-</v>
      </c>
      <c r="AI233" s="118">
        <f t="shared" ca="1" si="57"/>
        <v>0</v>
      </c>
      <c r="AJ233" s="120">
        <f t="shared" ca="1" si="58"/>
        <v>0</v>
      </c>
      <c r="AK233" s="118">
        <f t="shared" ca="1" si="24"/>
        <v>0</v>
      </c>
      <c r="AL233" s="118">
        <f t="shared" ca="1" si="25"/>
        <v>0</v>
      </c>
    </row>
    <row r="234" spans="1:38" ht="27" customHeight="1" x14ac:dyDescent="0.25">
      <c r="A234" s="53">
        <f>'OSNOVNA PLAČA'!A228</f>
        <v>219</v>
      </c>
      <c r="B234" s="333" t="str">
        <f t="shared" ca="1" si="21"/>
        <v>A219</v>
      </c>
      <c r="C234" s="333"/>
      <c r="D234" s="54" t="str">
        <f>IF(LEN('OSNOVNA PLAČA'!C228)&gt;0,'OSNOVNA PLAČA'!C228,"")</f>
        <v/>
      </c>
      <c r="E234" s="55" t="str">
        <f>IF(LEN('OSNOVNA PLAČA'!D228)&gt;0,'OSNOVNA PLAČA'!D228,"")</f>
        <v/>
      </c>
      <c r="F234" s="164">
        <f ca="1">IF(LEN(B234)&gt;0,'OBRAČUNANA OSNOVNA PLAČA'!F228,"")</f>
        <v>0</v>
      </c>
      <c r="G234" s="57"/>
      <c r="H234" s="57"/>
      <c r="I234" s="57"/>
      <c r="J234" s="57"/>
      <c r="K234" s="57"/>
      <c r="L234" s="178">
        <f t="shared" si="50"/>
        <v>0</v>
      </c>
      <c r="M234" s="179">
        <f t="shared" ca="1" si="59"/>
        <v>0</v>
      </c>
      <c r="N234" s="179">
        <f t="shared" ca="1" si="60"/>
        <v>0</v>
      </c>
      <c r="O234" s="180">
        <f t="shared" ca="1" si="51"/>
        <v>0</v>
      </c>
      <c r="P234" s="181">
        <f t="shared" ca="1" si="61"/>
        <v>0</v>
      </c>
      <c r="Q234" s="182">
        <f t="shared" ca="1" si="52"/>
        <v>0</v>
      </c>
      <c r="R234" s="182">
        <f ca="1">IF(LEN(B234)&gt;0,'1'!R234-'1'!Q234,"")</f>
        <v>0</v>
      </c>
      <c r="S234" s="183"/>
      <c r="T234" s="33"/>
      <c r="U234" s="33"/>
      <c r="V234" s="33"/>
      <c r="W234" s="33"/>
      <c r="X234" s="33"/>
      <c r="AB234" s="243">
        <f>ROW()</f>
        <v>234</v>
      </c>
      <c r="AC234" s="118">
        <f t="shared" ca="1" si="22"/>
        <v>0</v>
      </c>
      <c r="AD234" s="118">
        <f t="shared" ca="1" si="23"/>
        <v>0</v>
      </c>
      <c r="AE234" s="119" t="str">
        <f t="shared" ca="1" si="53"/>
        <v>-</v>
      </c>
      <c r="AF234" s="118" t="str">
        <f t="shared" ca="1" si="54"/>
        <v>-</v>
      </c>
      <c r="AG234" s="119" t="str">
        <f t="shared" ca="1" si="55"/>
        <v>-</v>
      </c>
      <c r="AH234" s="118" t="str">
        <f t="shared" ca="1" si="56"/>
        <v>-</v>
      </c>
      <c r="AI234" s="118">
        <f t="shared" ca="1" si="57"/>
        <v>0</v>
      </c>
      <c r="AJ234" s="120">
        <f t="shared" ca="1" si="58"/>
        <v>0</v>
      </c>
      <c r="AK234" s="118">
        <f t="shared" ca="1" si="24"/>
        <v>0</v>
      </c>
      <c r="AL234" s="118">
        <f t="shared" ca="1" si="25"/>
        <v>0</v>
      </c>
    </row>
    <row r="235" spans="1:38" ht="27" customHeight="1" x14ac:dyDescent="0.25">
      <c r="A235" s="53">
        <f>'OSNOVNA PLAČA'!A229</f>
        <v>220</v>
      </c>
      <c r="B235" s="333" t="str">
        <f t="shared" ca="1" si="21"/>
        <v>A220</v>
      </c>
      <c r="C235" s="333"/>
      <c r="D235" s="54" t="str">
        <f>IF(LEN('OSNOVNA PLAČA'!C229)&gt;0,'OSNOVNA PLAČA'!C229,"")</f>
        <v/>
      </c>
      <c r="E235" s="55" t="str">
        <f>IF(LEN('OSNOVNA PLAČA'!D229)&gt;0,'OSNOVNA PLAČA'!D229,"")</f>
        <v/>
      </c>
      <c r="F235" s="164">
        <f ca="1">IF(LEN(B235)&gt;0,'OBRAČUNANA OSNOVNA PLAČA'!F229,"")</f>
        <v>0</v>
      </c>
      <c r="G235" s="57"/>
      <c r="H235" s="57"/>
      <c r="I235" s="57"/>
      <c r="J235" s="57"/>
      <c r="K235" s="57"/>
      <c r="L235" s="178">
        <f t="shared" si="50"/>
        <v>0</v>
      </c>
      <c r="M235" s="179">
        <f t="shared" ca="1" si="59"/>
        <v>0</v>
      </c>
      <c r="N235" s="179">
        <f t="shared" ca="1" si="60"/>
        <v>0</v>
      </c>
      <c r="O235" s="180">
        <f t="shared" ca="1" si="51"/>
        <v>0</v>
      </c>
      <c r="P235" s="181">
        <f t="shared" ca="1" si="61"/>
        <v>0</v>
      </c>
      <c r="Q235" s="182">
        <f t="shared" ca="1" si="52"/>
        <v>0</v>
      </c>
      <c r="R235" s="182">
        <f ca="1">IF(LEN(B235)&gt;0,'1'!R235-'1'!Q235,"")</f>
        <v>0</v>
      </c>
      <c r="S235" s="183"/>
      <c r="T235" s="33"/>
      <c r="U235" s="33"/>
      <c r="V235" s="33"/>
      <c r="W235" s="33"/>
      <c r="X235" s="33"/>
      <c r="AB235" s="243">
        <f>ROW()</f>
        <v>235</v>
      </c>
      <c r="AC235" s="118">
        <f t="shared" ca="1" si="22"/>
        <v>0</v>
      </c>
      <c r="AD235" s="118">
        <f t="shared" ca="1" si="23"/>
        <v>0</v>
      </c>
      <c r="AE235" s="119" t="str">
        <f t="shared" ca="1" si="53"/>
        <v>-</v>
      </c>
      <c r="AF235" s="118" t="str">
        <f t="shared" ca="1" si="54"/>
        <v>-</v>
      </c>
      <c r="AG235" s="119" t="str">
        <f t="shared" ca="1" si="55"/>
        <v>-</v>
      </c>
      <c r="AH235" s="118" t="str">
        <f t="shared" ca="1" si="56"/>
        <v>-</v>
      </c>
      <c r="AI235" s="118">
        <f t="shared" ca="1" si="57"/>
        <v>0</v>
      </c>
      <c r="AJ235" s="120">
        <f t="shared" ca="1" si="58"/>
        <v>0</v>
      </c>
      <c r="AK235" s="118">
        <f t="shared" ca="1" si="24"/>
        <v>0</v>
      </c>
      <c r="AL235" s="118">
        <f t="shared" ca="1" si="25"/>
        <v>0</v>
      </c>
    </row>
    <row r="236" spans="1:38" ht="27" customHeight="1" x14ac:dyDescent="0.25">
      <c r="A236" s="53">
        <f>'OSNOVNA PLAČA'!A230</f>
        <v>221</v>
      </c>
      <c r="B236" s="333" t="str">
        <f t="shared" ca="1" si="21"/>
        <v>A221</v>
      </c>
      <c r="C236" s="333"/>
      <c r="D236" s="54" t="str">
        <f>IF(LEN('OSNOVNA PLAČA'!C230)&gt;0,'OSNOVNA PLAČA'!C230,"")</f>
        <v/>
      </c>
      <c r="E236" s="55" t="str">
        <f>IF(LEN('OSNOVNA PLAČA'!D230)&gt;0,'OSNOVNA PLAČA'!D230,"")</f>
        <v/>
      </c>
      <c r="F236" s="164">
        <f ca="1">IF(LEN(B236)&gt;0,'OBRAČUNANA OSNOVNA PLAČA'!F230,"")</f>
        <v>0</v>
      </c>
      <c r="G236" s="57"/>
      <c r="H236" s="57"/>
      <c r="I236" s="57"/>
      <c r="J236" s="57"/>
      <c r="K236" s="57"/>
      <c r="L236" s="178">
        <f t="shared" si="50"/>
        <v>0</v>
      </c>
      <c r="M236" s="179">
        <f t="shared" ca="1" si="59"/>
        <v>0</v>
      </c>
      <c r="N236" s="179">
        <f t="shared" ca="1" si="60"/>
        <v>0</v>
      </c>
      <c r="O236" s="180">
        <f t="shared" ca="1" si="51"/>
        <v>0</v>
      </c>
      <c r="P236" s="181">
        <f t="shared" ca="1" si="61"/>
        <v>0</v>
      </c>
      <c r="Q236" s="182">
        <f t="shared" ca="1" si="52"/>
        <v>0</v>
      </c>
      <c r="R236" s="182">
        <f ca="1">IF(LEN(B236)&gt;0,'1'!R236-'1'!Q236,"")</f>
        <v>0</v>
      </c>
      <c r="S236" s="183"/>
      <c r="T236" s="33"/>
      <c r="U236" s="33"/>
      <c r="V236" s="33"/>
      <c r="W236" s="33"/>
      <c r="X236" s="33"/>
      <c r="AB236" s="243">
        <f>ROW()</f>
        <v>236</v>
      </c>
      <c r="AC236" s="118">
        <f t="shared" ca="1" si="22"/>
        <v>0</v>
      </c>
      <c r="AD236" s="118">
        <f t="shared" ca="1" si="23"/>
        <v>0</v>
      </c>
      <c r="AE236" s="119" t="str">
        <f t="shared" ca="1" si="53"/>
        <v>-</v>
      </c>
      <c r="AF236" s="118" t="str">
        <f t="shared" ca="1" si="54"/>
        <v>-</v>
      </c>
      <c r="AG236" s="119" t="str">
        <f t="shared" ca="1" si="55"/>
        <v>-</v>
      </c>
      <c r="AH236" s="118" t="str">
        <f t="shared" ca="1" si="56"/>
        <v>-</v>
      </c>
      <c r="AI236" s="118">
        <f t="shared" ca="1" si="57"/>
        <v>0</v>
      </c>
      <c r="AJ236" s="120">
        <f t="shared" ca="1" si="58"/>
        <v>0</v>
      </c>
      <c r="AK236" s="118">
        <f t="shared" ca="1" si="24"/>
        <v>0</v>
      </c>
      <c r="AL236" s="118">
        <f t="shared" ca="1" si="25"/>
        <v>0</v>
      </c>
    </row>
    <row r="237" spans="1:38" ht="27" customHeight="1" x14ac:dyDescent="0.25">
      <c r="A237" s="53">
        <f>'OSNOVNA PLAČA'!A231</f>
        <v>222</v>
      </c>
      <c r="B237" s="333" t="str">
        <f t="shared" ca="1" si="21"/>
        <v>A222</v>
      </c>
      <c r="C237" s="333"/>
      <c r="D237" s="54" t="str">
        <f>IF(LEN('OSNOVNA PLAČA'!C231)&gt;0,'OSNOVNA PLAČA'!C231,"")</f>
        <v/>
      </c>
      <c r="E237" s="55" t="str">
        <f>IF(LEN('OSNOVNA PLAČA'!D231)&gt;0,'OSNOVNA PLAČA'!D231,"")</f>
        <v/>
      </c>
      <c r="F237" s="164">
        <f ca="1">IF(LEN(B237)&gt;0,'OBRAČUNANA OSNOVNA PLAČA'!F231,"")</f>
        <v>0</v>
      </c>
      <c r="G237" s="57"/>
      <c r="H237" s="57"/>
      <c r="I237" s="57"/>
      <c r="J237" s="57"/>
      <c r="K237" s="57"/>
      <c r="L237" s="178">
        <f t="shared" si="50"/>
        <v>0</v>
      </c>
      <c r="M237" s="179">
        <f t="shared" ca="1" si="59"/>
        <v>0</v>
      </c>
      <c r="N237" s="179">
        <f t="shared" ca="1" si="60"/>
        <v>0</v>
      </c>
      <c r="O237" s="180">
        <f t="shared" ca="1" si="51"/>
        <v>0</v>
      </c>
      <c r="P237" s="181">
        <f t="shared" ca="1" si="61"/>
        <v>0</v>
      </c>
      <c r="Q237" s="182">
        <f t="shared" ca="1" si="52"/>
        <v>0</v>
      </c>
      <c r="R237" s="182">
        <f ca="1">IF(LEN(B237)&gt;0,'1'!R237-'1'!Q237,"")</f>
        <v>0</v>
      </c>
      <c r="S237" s="183"/>
      <c r="T237" s="33"/>
      <c r="U237" s="33"/>
      <c r="V237" s="33"/>
      <c r="W237" s="33"/>
      <c r="X237" s="33"/>
      <c r="AB237" s="243">
        <f>ROW()</f>
        <v>237</v>
      </c>
      <c r="AC237" s="118">
        <f t="shared" ca="1" si="22"/>
        <v>0</v>
      </c>
      <c r="AD237" s="118">
        <f t="shared" ca="1" si="23"/>
        <v>0</v>
      </c>
      <c r="AE237" s="119" t="str">
        <f t="shared" ca="1" si="53"/>
        <v>-</v>
      </c>
      <c r="AF237" s="118" t="str">
        <f t="shared" ca="1" si="54"/>
        <v>-</v>
      </c>
      <c r="AG237" s="119" t="str">
        <f t="shared" ca="1" si="55"/>
        <v>-</v>
      </c>
      <c r="AH237" s="118" t="str">
        <f t="shared" ca="1" si="56"/>
        <v>-</v>
      </c>
      <c r="AI237" s="118">
        <f t="shared" ca="1" si="57"/>
        <v>0</v>
      </c>
      <c r="AJ237" s="120">
        <f t="shared" ca="1" si="58"/>
        <v>0</v>
      </c>
      <c r="AK237" s="118">
        <f t="shared" ca="1" si="24"/>
        <v>0</v>
      </c>
      <c r="AL237" s="118">
        <f t="shared" ca="1" si="25"/>
        <v>0</v>
      </c>
    </row>
    <row r="238" spans="1:38" ht="27" customHeight="1" x14ac:dyDescent="0.25">
      <c r="A238" s="53">
        <f>'OSNOVNA PLAČA'!A232</f>
        <v>223</v>
      </c>
      <c r="B238" s="333" t="str">
        <f t="shared" ca="1" si="21"/>
        <v>A223</v>
      </c>
      <c r="C238" s="333"/>
      <c r="D238" s="54" t="str">
        <f>IF(LEN('OSNOVNA PLAČA'!C232)&gt;0,'OSNOVNA PLAČA'!C232,"")</f>
        <v/>
      </c>
      <c r="E238" s="55" t="str">
        <f>IF(LEN('OSNOVNA PLAČA'!D232)&gt;0,'OSNOVNA PLAČA'!D232,"")</f>
        <v/>
      </c>
      <c r="F238" s="164">
        <f ca="1">IF(LEN(B238)&gt;0,'OBRAČUNANA OSNOVNA PLAČA'!F232,"")</f>
        <v>0</v>
      </c>
      <c r="G238" s="57"/>
      <c r="H238" s="57"/>
      <c r="I238" s="57"/>
      <c r="J238" s="57"/>
      <c r="K238" s="57"/>
      <c r="L238" s="178">
        <f t="shared" si="50"/>
        <v>0</v>
      </c>
      <c r="M238" s="179">
        <f t="shared" ca="1" si="59"/>
        <v>0</v>
      </c>
      <c r="N238" s="179">
        <f t="shared" ca="1" si="60"/>
        <v>0</v>
      </c>
      <c r="O238" s="180">
        <f t="shared" ca="1" si="51"/>
        <v>0</v>
      </c>
      <c r="P238" s="181">
        <f t="shared" ca="1" si="61"/>
        <v>0</v>
      </c>
      <c r="Q238" s="182">
        <f t="shared" ca="1" si="52"/>
        <v>0</v>
      </c>
      <c r="R238" s="182">
        <f ca="1">IF(LEN(B238)&gt;0,'1'!R238-'1'!Q238,"")</f>
        <v>0</v>
      </c>
      <c r="S238" s="183"/>
      <c r="T238" s="33"/>
      <c r="U238" s="33"/>
      <c r="V238" s="33"/>
      <c r="W238" s="33"/>
      <c r="X238" s="33"/>
      <c r="AB238" s="243">
        <f>ROW()</f>
        <v>238</v>
      </c>
      <c r="AC238" s="118">
        <f t="shared" ca="1" si="22"/>
        <v>0</v>
      </c>
      <c r="AD238" s="118">
        <f t="shared" ca="1" si="23"/>
        <v>0</v>
      </c>
      <c r="AE238" s="119" t="str">
        <f t="shared" ca="1" si="53"/>
        <v>-</v>
      </c>
      <c r="AF238" s="118" t="str">
        <f t="shared" ca="1" si="54"/>
        <v>-</v>
      </c>
      <c r="AG238" s="119" t="str">
        <f t="shared" ca="1" si="55"/>
        <v>-</v>
      </c>
      <c r="AH238" s="118" t="str">
        <f t="shared" ca="1" si="56"/>
        <v>-</v>
      </c>
      <c r="AI238" s="118">
        <f t="shared" ca="1" si="57"/>
        <v>0</v>
      </c>
      <c r="AJ238" s="120">
        <f t="shared" ca="1" si="58"/>
        <v>0</v>
      </c>
      <c r="AK238" s="118">
        <f t="shared" ca="1" si="24"/>
        <v>0</v>
      </c>
      <c r="AL238" s="118">
        <f t="shared" ca="1" si="25"/>
        <v>0</v>
      </c>
    </row>
    <row r="239" spans="1:38" ht="27" customHeight="1" x14ac:dyDescent="0.25">
      <c r="A239" s="53">
        <f>'OSNOVNA PLAČA'!A233</f>
        <v>224</v>
      </c>
      <c r="B239" s="333" t="str">
        <f t="shared" ca="1" si="21"/>
        <v>A224</v>
      </c>
      <c r="C239" s="333"/>
      <c r="D239" s="54" t="str">
        <f>IF(LEN('OSNOVNA PLAČA'!C233)&gt;0,'OSNOVNA PLAČA'!C233,"")</f>
        <v/>
      </c>
      <c r="E239" s="55" t="str">
        <f>IF(LEN('OSNOVNA PLAČA'!D233)&gt;0,'OSNOVNA PLAČA'!D233,"")</f>
        <v/>
      </c>
      <c r="F239" s="164">
        <f ca="1">IF(LEN(B239)&gt;0,'OBRAČUNANA OSNOVNA PLAČA'!F233,"")</f>
        <v>0</v>
      </c>
      <c r="G239" s="57"/>
      <c r="H239" s="57"/>
      <c r="I239" s="57"/>
      <c r="J239" s="57"/>
      <c r="K239" s="57"/>
      <c r="L239" s="178">
        <f t="shared" si="50"/>
        <v>0</v>
      </c>
      <c r="M239" s="179">
        <f t="shared" ca="1" si="59"/>
        <v>0</v>
      </c>
      <c r="N239" s="179">
        <f t="shared" ca="1" si="60"/>
        <v>0</v>
      </c>
      <c r="O239" s="180">
        <f t="shared" ca="1" si="51"/>
        <v>0</v>
      </c>
      <c r="P239" s="181">
        <f t="shared" ca="1" si="61"/>
        <v>0</v>
      </c>
      <c r="Q239" s="182">
        <f t="shared" ca="1" si="52"/>
        <v>0</v>
      </c>
      <c r="R239" s="182">
        <f ca="1">IF(LEN(B239)&gt;0,'1'!R239-'1'!Q239,"")</f>
        <v>0</v>
      </c>
      <c r="S239" s="183"/>
      <c r="T239" s="33"/>
      <c r="U239" s="33"/>
      <c r="V239" s="33"/>
      <c r="W239" s="33"/>
      <c r="X239" s="33"/>
      <c r="AB239" s="243">
        <f>ROW()</f>
        <v>239</v>
      </c>
      <c r="AC239" s="118">
        <f t="shared" ca="1" si="22"/>
        <v>0</v>
      </c>
      <c r="AD239" s="118">
        <f t="shared" ca="1" si="23"/>
        <v>0</v>
      </c>
      <c r="AE239" s="119" t="str">
        <f t="shared" ca="1" si="53"/>
        <v>-</v>
      </c>
      <c r="AF239" s="118" t="str">
        <f t="shared" ca="1" si="54"/>
        <v>-</v>
      </c>
      <c r="AG239" s="119" t="str">
        <f t="shared" ca="1" si="55"/>
        <v>-</v>
      </c>
      <c r="AH239" s="118" t="str">
        <f t="shared" ca="1" si="56"/>
        <v>-</v>
      </c>
      <c r="AI239" s="118">
        <f t="shared" ca="1" si="57"/>
        <v>0</v>
      </c>
      <c r="AJ239" s="120">
        <f t="shared" ca="1" si="58"/>
        <v>0</v>
      </c>
      <c r="AK239" s="118">
        <f t="shared" ca="1" si="24"/>
        <v>0</v>
      </c>
      <c r="AL239" s="118">
        <f t="shared" ca="1" si="25"/>
        <v>0</v>
      </c>
    </row>
    <row r="240" spans="1:38" ht="27" customHeight="1" x14ac:dyDescent="0.25">
      <c r="A240" s="53">
        <f>'OSNOVNA PLAČA'!A234</f>
        <v>225</v>
      </c>
      <c r="B240" s="333" t="str">
        <f t="shared" ca="1" si="21"/>
        <v>A225</v>
      </c>
      <c r="C240" s="333"/>
      <c r="D240" s="54" t="str">
        <f>IF(LEN('OSNOVNA PLAČA'!C234)&gt;0,'OSNOVNA PLAČA'!C234,"")</f>
        <v/>
      </c>
      <c r="E240" s="55" t="str">
        <f>IF(LEN('OSNOVNA PLAČA'!D234)&gt;0,'OSNOVNA PLAČA'!D234,"")</f>
        <v/>
      </c>
      <c r="F240" s="164">
        <f ca="1">IF(LEN(B240)&gt;0,'OBRAČUNANA OSNOVNA PLAČA'!F234,"")</f>
        <v>0</v>
      </c>
      <c r="G240" s="57"/>
      <c r="H240" s="57"/>
      <c r="I240" s="57"/>
      <c r="J240" s="57"/>
      <c r="K240" s="57"/>
      <c r="L240" s="178">
        <f t="shared" si="50"/>
        <v>0</v>
      </c>
      <c r="M240" s="179">
        <f t="shared" ca="1" si="59"/>
        <v>0</v>
      </c>
      <c r="N240" s="179">
        <f t="shared" ca="1" si="60"/>
        <v>0</v>
      </c>
      <c r="O240" s="180">
        <f t="shared" ca="1" si="51"/>
        <v>0</v>
      </c>
      <c r="P240" s="181">
        <f t="shared" ca="1" si="61"/>
        <v>0</v>
      </c>
      <c r="Q240" s="182">
        <f t="shared" ca="1" si="52"/>
        <v>0</v>
      </c>
      <c r="R240" s="182">
        <f ca="1">IF(LEN(B240)&gt;0,'1'!R240-'1'!Q240,"")</f>
        <v>0</v>
      </c>
      <c r="S240" s="183"/>
      <c r="T240" s="33"/>
      <c r="U240" s="33"/>
      <c r="V240" s="33"/>
      <c r="W240" s="33"/>
      <c r="X240" s="33"/>
      <c r="AB240" s="243">
        <f>ROW()</f>
        <v>240</v>
      </c>
      <c r="AC240" s="118">
        <f t="shared" ca="1" si="22"/>
        <v>0</v>
      </c>
      <c r="AD240" s="118">
        <f t="shared" ca="1" si="23"/>
        <v>0</v>
      </c>
      <c r="AE240" s="119" t="str">
        <f t="shared" ca="1" si="53"/>
        <v>-</v>
      </c>
      <c r="AF240" s="118" t="str">
        <f t="shared" ca="1" si="54"/>
        <v>-</v>
      </c>
      <c r="AG240" s="119" t="str">
        <f t="shared" ca="1" si="55"/>
        <v>-</v>
      </c>
      <c r="AH240" s="118" t="str">
        <f t="shared" ca="1" si="56"/>
        <v>-</v>
      </c>
      <c r="AI240" s="118">
        <f t="shared" ca="1" si="57"/>
        <v>0</v>
      </c>
      <c r="AJ240" s="120">
        <f t="shared" ca="1" si="58"/>
        <v>0</v>
      </c>
      <c r="AK240" s="118">
        <f t="shared" ca="1" si="24"/>
        <v>0</v>
      </c>
      <c r="AL240" s="118">
        <f t="shared" ca="1" si="25"/>
        <v>0</v>
      </c>
    </row>
    <row r="241" spans="1:38" ht="27" customHeight="1" x14ac:dyDescent="0.25">
      <c r="A241" s="53">
        <f>'OSNOVNA PLAČA'!A235</f>
        <v>226</v>
      </c>
      <c r="B241" s="333" t="str">
        <f t="shared" ca="1" si="21"/>
        <v>A226</v>
      </c>
      <c r="C241" s="333"/>
      <c r="D241" s="54" t="str">
        <f>IF(LEN('OSNOVNA PLAČA'!C235)&gt;0,'OSNOVNA PLAČA'!C235,"")</f>
        <v/>
      </c>
      <c r="E241" s="55" t="str">
        <f>IF(LEN('OSNOVNA PLAČA'!D235)&gt;0,'OSNOVNA PLAČA'!D235,"")</f>
        <v/>
      </c>
      <c r="F241" s="164">
        <f ca="1">IF(LEN(B241)&gt;0,'OBRAČUNANA OSNOVNA PLAČA'!F235,"")</f>
        <v>0</v>
      </c>
      <c r="G241" s="57"/>
      <c r="H241" s="57"/>
      <c r="I241" s="57"/>
      <c r="J241" s="57"/>
      <c r="K241" s="57"/>
      <c r="L241" s="178">
        <f t="shared" si="50"/>
        <v>0</v>
      </c>
      <c r="M241" s="179">
        <f t="shared" ca="1" si="59"/>
        <v>0</v>
      </c>
      <c r="N241" s="179">
        <f t="shared" ca="1" si="60"/>
        <v>0</v>
      </c>
      <c r="O241" s="180">
        <f t="shared" ca="1" si="51"/>
        <v>0</v>
      </c>
      <c r="P241" s="181">
        <f t="shared" ca="1" si="61"/>
        <v>0</v>
      </c>
      <c r="Q241" s="182">
        <f t="shared" ca="1" si="52"/>
        <v>0</v>
      </c>
      <c r="R241" s="182">
        <f ca="1">IF(LEN(B241)&gt;0,'1'!R241-'1'!Q241,"")</f>
        <v>0</v>
      </c>
      <c r="S241" s="183"/>
      <c r="T241" s="33"/>
      <c r="U241" s="33"/>
      <c r="V241" s="33"/>
      <c r="W241" s="33"/>
      <c r="X241" s="33"/>
      <c r="AB241" s="243">
        <f>ROW()</f>
        <v>241</v>
      </c>
      <c r="AC241" s="118">
        <f t="shared" ca="1" si="22"/>
        <v>0</v>
      </c>
      <c r="AD241" s="118">
        <f t="shared" ca="1" si="23"/>
        <v>0</v>
      </c>
      <c r="AE241" s="119" t="str">
        <f t="shared" ca="1" si="53"/>
        <v>-</v>
      </c>
      <c r="AF241" s="118" t="str">
        <f t="shared" ca="1" si="54"/>
        <v>-</v>
      </c>
      <c r="AG241" s="119" t="str">
        <f t="shared" ca="1" si="55"/>
        <v>-</v>
      </c>
      <c r="AH241" s="118" t="str">
        <f t="shared" ca="1" si="56"/>
        <v>-</v>
      </c>
      <c r="AI241" s="118">
        <f t="shared" ca="1" si="57"/>
        <v>0</v>
      </c>
      <c r="AJ241" s="120">
        <f t="shared" ca="1" si="58"/>
        <v>0</v>
      </c>
      <c r="AK241" s="118">
        <f t="shared" ca="1" si="24"/>
        <v>0</v>
      </c>
      <c r="AL241" s="118">
        <f t="shared" ca="1" si="25"/>
        <v>0</v>
      </c>
    </row>
    <row r="242" spans="1:38" ht="27" customHeight="1" x14ac:dyDescent="0.25">
      <c r="A242" s="53">
        <f>'OSNOVNA PLAČA'!A236</f>
        <v>227</v>
      </c>
      <c r="B242" s="333" t="str">
        <f t="shared" ca="1" si="21"/>
        <v>A227</v>
      </c>
      <c r="C242" s="333"/>
      <c r="D242" s="54" t="str">
        <f>IF(LEN('OSNOVNA PLAČA'!C236)&gt;0,'OSNOVNA PLAČA'!C236,"")</f>
        <v/>
      </c>
      <c r="E242" s="55" t="str">
        <f>IF(LEN('OSNOVNA PLAČA'!D236)&gt;0,'OSNOVNA PLAČA'!D236,"")</f>
        <v/>
      </c>
      <c r="F242" s="164">
        <f ca="1">IF(LEN(B242)&gt;0,'OBRAČUNANA OSNOVNA PLAČA'!F236,"")</f>
        <v>0</v>
      </c>
      <c r="G242" s="57"/>
      <c r="H242" s="57"/>
      <c r="I242" s="57"/>
      <c r="J242" s="57"/>
      <c r="K242" s="57"/>
      <c r="L242" s="178">
        <f t="shared" si="50"/>
        <v>0</v>
      </c>
      <c r="M242" s="179">
        <f t="shared" ca="1" si="59"/>
        <v>0</v>
      </c>
      <c r="N242" s="179">
        <f t="shared" ca="1" si="60"/>
        <v>0</v>
      </c>
      <c r="O242" s="180">
        <f t="shared" ca="1" si="51"/>
        <v>0</v>
      </c>
      <c r="P242" s="181">
        <f t="shared" ca="1" si="61"/>
        <v>0</v>
      </c>
      <c r="Q242" s="182">
        <f t="shared" ca="1" si="52"/>
        <v>0</v>
      </c>
      <c r="R242" s="182">
        <f ca="1">IF(LEN(B242)&gt;0,'1'!R242-'1'!Q242,"")</f>
        <v>0</v>
      </c>
      <c r="S242" s="183"/>
      <c r="T242" s="33"/>
      <c r="U242" s="33"/>
      <c r="V242" s="33"/>
      <c r="W242" s="33"/>
      <c r="X242" s="33"/>
      <c r="AB242" s="243">
        <f>ROW()</f>
        <v>242</v>
      </c>
      <c r="AC242" s="118">
        <f t="shared" ca="1" si="22"/>
        <v>0</v>
      </c>
      <c r="AD242" s="118">
        <f t="shared" ca="1" si="23"/>
        <v>0</v>
      </c>
      <c r="AE242" s="119" t="str">
        <f t="shared" ca="1" si="53"/>
        <v>-</v>
      </c>
      <c r="AF242" s="118" t="str">
        <f t="shared" ca="1" si="54"/>
        <v>-</v>
      </c>
      <c r="AG242" s="119" t="str">
        <f t="shared" ca="1" si="55"/>
        <v>-</v>
      </c>
      <c r="AH242" s="118" t="str">
        <f t="shared" ca="1" si="56"/>
        <v>-</v>
      </c>
      <c r="AI242" s="118">
        <f t="shared" ca="1" si="57"/>
        <v>0</v>
      </c>
      <c r="AJ242" s="120">
        <f t="shared" ca="1" si="58"/>
        <v>0</v>
      </c>
      <c r="AK242" s="118">
        <f t="shared" ca="1" si="24"/>
        <v>0</v>
      </c>
      <c r="AL242" s="118">
        <f t="shared" ca="1" si="25"/>
        <v>0</v>
      </c>
    </row>
    <row r="243" spans="1:38" ht="27" customHeight="1" x14ac:dyDescent="0.25">
      <c r="A243" s="53">
        <f>'OSNOVNA PLAČA'!A237</f>
        <v>228</v>
      </c>
      <c r="B243" s="333" t="str">
        <f t="shared" ca="1" si="21"/>
        <v>A228</v>
      </c>
      <c r="C243" s="333"/>
      <c r="D243" s="54" t="str">
        <f>IF(LEN('OSNOVNA PLAČA'!C237)&gt;0,'OSNOVNA PLAČA'!C237,"")</f>
        <v/>
      </c>
      <c r="E243" s="55" t="str">
        <f>IF(LEN('OSNOVNA PLAČA'!D237)&gt;0,'OSNOVNA PLAČA'!D237,"")</f>
        <v/>
      </c>
      <c r="F243" s="164">
        <f ca="1">IF(LEN(B243)&gt;0,'OBRAČUNANA OSNOVNA PLAČA'!F237,"")</f>
        <v>0</v>
      </c>
      <c r="G243" s="57"/>
      <c r="H243" s="57"/>
      <c r="I243" s="57"/>
      <c r="J243" s="57"/>
      <c r="K243" s="57"/>
      <c r="L243" s="178">
        <f t="shared" si="50"/>
        <v>0</v>
      </c>
      <c r="M243" s="179">
        <f t="shared" ca="1" si="59"/>
        <v>0</v>
      </c>
      <c r="N243" s="179">
        <f t="shared" ca="1" si="60"/>
        <v>0</v>
      </c>
      <c r="O243" s="180">
        <f t="shared" ca="1" si="51"/>
        <v>0</v>
      </c>
      <c r="P243" s="181">
        <f t="shared" ca="1" si="61"/>
        <v>0</v>
      </c>
      <c r="Q243" s="182">
        <f t="shared" ca="1" si="52"/>
        <v>0</v>
      </c>
      <c r="R243" s="182">
        <f ca="1">IF(LEN(B243)&gt;0,'1'!R243-'1'!Q243,"")</f>
        <v>0</v>
      </c>
      <c r="S243" s="183"/>
      <c r="T243" s="33"/>
      <c r="U243" s="33"/>
      <c r="V243" s="33"/>
      <c r="W243" s="33"/>
      <c r="X243" s="33"/>
      <c r="AB243" s="243">
        <f>ROW()</f>
        <v>243</v>
      </c>
      <c r="AC243" s="118">
        <f t="shared" ca="1" si="22"/>
        <v>0</v>
      </c>
      <c r="AD243" s="118">
        <f t="shared" ca="1" si="23"/>
        <v>0</v>
      </c>
      <c r="AE243" s="119" t="str">
        <f t="shared" ca="1" si="53"/>
        <v>-</v>
      </c>
      <c r="AF243" s="118" t="str">
        <f t="shared" ca="1" si="54"/>
        <v>-</v>
      </c>
      <c r="AG243" s="119" t="str">
        <f t="shared" ca="1" si="55"/>
        <v>-</v>
      </c>
      <c r="AH243" s="118" t="str">
        <f t="shared" ca="1" si="56"/>
        <v>-</v>
      </c>
      <c r="AI243" s="118">
        <f t="shared" ca="1" si="57"/>
        <v>0</v>
      </c>
      <c r="AJ243" s="120">
        <f t="shared" ca="1" si="58"/>
        <v>0</v>
      </c>
      <c r="AK243" s="118">
        <f t="shared" ca="1" si="24"/>
        <v>0</v>
      </c>
      <c r="AL243" s="118">
        <f t="shared" ca="1" si="25"/>
        <v>0</v>
      </c>
    </row>
    <row r="244" spans="1:38" ht="27" customHeight="1" x14ac:dyDescent="0.25">
      <c r="A244" s="53">
        <f>'OSNOVNA PLAČA'!A238</f>
        <v>229</v>
      </c>
      <c r="B244" s="333" t="str">
        <f t="shared" ca="1" si="21"/>
        <v>A229</v>
      </c>
      <c r="C244" s="333"/>
      <c r="D244" s="54" t="str">
        <f>IF(LEN('OSNOVNA PLAČA'!C238)&gt;0,'OSNOVNA PLAČA'!C238,"")</f>
        <v/>
      </c>
      <c r="E244" s="55" t="str">
        <f>IF(LEN('OSNOVNA PLAČA'!D238)&gt;0,'OSNOVNA PLAČA'!D238,"")</f>
        <v/>
      </c>
      <c r="F244" s="164">
        <f ca="1">IF(LEN(B244)&gt;0,'OBRAČUNANA OSNOVNA PLAČA'!F238,"")</f>
        <v>0</v>
      </c>
      <c r="G244" s="57"/>
      <c r="H244" s="57"/>
      <c r="I244" s="57"/>
      <c r="J244" s="57"/>
      <c r="K244" s="57"/>
      <c r="L244" s="178">
        <f t="shared" si="50"/>
        <v>0</v>
      </c>
      <c r="M244" s="179">
        <f t="shared" ca="1" si="59"/>
        <v>0</v>
      </c>
      <c r="N244" s="179">
        <f t="shared" ca="1" si="60"/>
        <v>0</v>
      </c>
      <c r="O244" s="180">
        <f t="shared" ca="1" si="51"/>
        <v>0</v>
      </c>
      <c r="P244" s="181">
        <f t="shared" ca="1" si="61"/>
        <v>0</v>
      </c>
      <c r="Q244" s="182">
        <f t="shared" ca="1" si="52"/>
        <v>0</v>
      </c>
      <c r="R244" s="182">
        <f ca="1">IF(LEN(B244)&gt;0,'1'!R244-'1'!Q244,"")</f>
        <v>0</v>
      </c>
      <c r="S244" s="183"/>
      <c r="T244" s="33"/>
      <c r="U244" s="33"/>
      <c r="V244" s="33"/>
      <c r="W244" s="33"/>
      <c r="X244" s="33"/>
      <c r="AB244" s="243">
        <f>ROW()</f>
        <v>244</v>
      </c>
      <c r="AC244" s="118">
        <f t="shared" ca="1" si="22"/>
        <v>0</v>
      </c>
      <c r="AD244" s="118">
        <f t="shared" ca="1" si="23"/>
        <v>0</v>
      </c>
      <c r="AE244" s="119" t="str">
        <f t="shared" ca="1" si="53"/>
        <v>-</v>
      </c>
      <c r="AF244" s="118" t="str">
        <f t="shared" ca="1" si="54"/>
        <v>-</v>
      </c>
      <c r="AG244" s="119" t="str">
        <f t="shared" ca="1" si="55"/>
        <v>-</v>
      </c>
      <c r="AH244" s="118" t="str">
        <f t="shared" ca="1" si="56"/>
        <v>-</v>
      </c>
      <c r="AI244" s="118">
        <f t="shared" ca="1" si="57"/>
        <v>0</v>
      </c>
      <c r="AJ244" s="120">
        <f t="shared" ca="1" si="58"/>
        <v>0</v>
      </c>
      <c r="AK244" s="118">
        <f t="shared" ca="1" si="24"/>
        <v>0</v>
      </c>
      <c r="AL244" s="118">
        <f t="shared" ca="1" si="25"/>
        <v>0</v>
      </c>
    </row>
    <row r="245" spans="1:38" ht="27" customHeight="1" x14ac:dyDescent="0.25">
      <c r="A245" s="53">
        <f>'OSNOVNA PLAČA'!A239</f>
        <v>230</v>
      </c>
      <c r="B245" s="333" t="str">
        <f t="shared" ca="1" si="21"/>
        <v>A230</v>
      </c>
      <c r="C245" s="333"/>
      <c r="D245" s="54" t="str">
        <f>IF(LEN('OSNOVNA PLAČA'!C239)&gt;0,'OSNOVNA PLAČA'!C239,"")</f>
        <v/>
      </c>
      <c r="E245" s="55" t="str">
        <f>IF(LEN('OSNOVNA PLAČA'!D239)&gt;0,'OSNOVNA PLAČA'!D239,"")</f>
        <v/>
      </c>
      <c r="F245" s="164">
        <f ca="1">IF(LEN(B245)&gt;0,'OBRAČUNANA OSNOVNA PLAČA'!F239,"")</f>
        <v>0</v>
      </c>
      <c r="G245" s="57"/>
      <c r="H245" s="57"/>
      <c r="I245" s="57"/>
      <c r="J245" s="57"/>
      <c r="K245" s="57"/>
      <c r="L245" s="178">
        <f t="shared" si="50"/>
        <v>0</v>
      </c>
      <c r="M245" s="179">
        <f t="shared" ca="1" si="59"/>
        <v>0</v>
      </c>
      <c r="N245" s="179">
        <f t="shared" ca="1" si="60"/>
        <v>0</v>
      </c>
      <c r="O245" s="180">
        <f t="shared" ca="1" si="51"/>
        <v>0</v>
      </c>
      <c r="P245" s="181">
        <f t="shared" ca="1" si="61"/>
        <v>0</v>
      </c>
      <c r="Q245" s="182">
        <f t="shared" ca="1" si="52"/>
        <v>0</v>
      </c>
      <c r="R245" s="182">
        <f ca="1">IF(LEN(B245)&gt;0,'1'!R245-'1'!Q245,"")</f>
        <v>0</v>
      </c>
      <c r="S245" s="183"/>
      <c r="T245" s="33"/>
      <c r="U245" s="33"/>
      <c r="V245" s="33"/>
      <c r="W245" s="33"/>
      <c r="X245" s="33"/>
      <c r="AB245" s="243">
        <f>ROW()</f>
        <v>245</v>
      </c>
      <c r="AC245" s="118">
        <f t="shared" ca="1" si="22"/>
        <v>0</v>
      </c>
      <c r="AD245" s="118">
        <f t="shared" ca="1" si="23"/>
        <v>0</v>
      </c>
      <c r="AE245" s="119" t="str">
        <f t="shared" ca="1" si="53"/>
        <v>-</v>
      </c>
      <c r="AF245" s="118" t="str">
        <f t="shared" ca="1" si="54"/>
        <v>-</v>
      </c>
      <c r="AG245" s="119" t="str">
        <f t="shared" ca="1" si="55"/>
        <v>-</v>
      </c>
      <c r="AH245" s="118" t="str">
        <f t="shared" ca="1" si="56"/>
        <v>-</v>
      </c>
      <c r="AI245" s="118">
        <f t="shared" ca="1" si="57"/>
        <v>0</v>
      </c>
      <c r="AJ245" s="120">
        <f t="shared" ca="1" si="58"/>
        <v>0</v>
      </c>
      <c r="AK245" s="118">
        <f t="shared" ca="1" si="24"/>
        <v>0</v>
      </c>
      <c r="AL245" s="118">
        <f t="shared" ca="1" si="25"/>
        <v>0</v>
      </c>
    </row>
    <row r="246" spans="1:38" ht="27" customHeight="1" x14ac:dyDescent="0.25">
      <c r="A246" s="53">
        <f>'OSNOVNA PLAČA'!A240</f>
        <v>231</v>
      </c>
      <c r="B246" s="333" t="str">
        <f t="shared" ca="1" si="21"/>
        <v>A231</v>
      </c>
      <c r="C246" s="333"/>
      <c r="D246" s="54" t="str">
        <f>IF(LEN('OSNOVNA PLAČA'!C240)&gt;0,'OSNOVNA PLAČA'!C240,"")</f>
        <v/>
      </c>
      <c r="E246" s="55" t="str">
        <f>IF(LEN('OSNOVNA PLAČA'!D240)&gt;0,'OSNOVNA PLAČA'!D240,"")</f>
        <v/>
      </c>
      <c r="F246" s="164">
        <f ca="1">IF(LEN(B246)&gt;0,'OBRAČUNANA OSNOVNA PLAČA'!F240,"")</f>
        <v>0</v>
      </c>
      <c r="G246" s="57"/>
      <c r="H246" s="57"/>
      <c r="I246" s="57"/>
      <c r="J246" s="57"/>
      <c r="K246" s="57"/>
      <c r="L246" s="178">
        <f t="shared" si="50"/>
        <v>0</v>
      </c>
      <c r="M246" s="179">
        <f t="shared" ca="1" si="59"/>
        <v>0</v>
      </c>
      <c r="N246" s="179">
        <f t="shared" ca="1" si="60"/>
        <v>0</v>
      </c>
      <c r="O246" s="180">
        <f t="shared" ca="1" si="51"/>
        <v>0</v>
      </c>
      <c r="P246" s="181">
        <f t="shared" ca="1" si="61"/>
        <v>0</v>
      </c>
      <c r="Q246" s="182">
        <f t="shared" ca="1" si="52"/>
        <v>0</v>
      </c>
      <c r="R246" s="182">
        <f ca="1">IF(LEN(B246)&gt;0,'1'!R246-'1'!Q246,"")</f>
        <v>0</v>
      </c>
      <c r="S246" s="183"/>
      <c r="T246" s="33"/>
      <c r="U246" s="33"/>
      <c r="V246" s="33"/>
      <c r="W246" s="33"/>
      <c r="X246" s="33"/>
      <c r="AB246" s="243">
        <f>ROW()</f>
        <v>246</v>
      </c>
      <c r="AC246" s="118">
        <f t="shared" ca="1" si="22"/>
        <v>0</v>
      </c>
      <c r="AD246" s="118">
        <f t="shared" ca="1" si="23"/>
        <v>0</v>
      </c>
      <c r="AE246" s="119" t="str">
        <f t="shared" ca="1" si="53"/>
        <v>-</v>
      </c>
      <c r="AF246" s="118" t="str">
        <f t="shared" ca="1" si="54"/>
        <v>-</v>
      </c>
      <c r="AG246" s="119" t="str">
        <f t="shared" ca="1" si="55"/>
        <v>-</v>
      </c>
      <c r="AH246" s="118" t="str">
        <f t="shared" ca="1" si="56"/>
        <v>-</v>
      </c>
      <c r="AI246" s="118">
        <f t="shared" ca="1" si="57"/>
        <v>0</v>
      </c>
      <c r="AJ246" s="120">
        <f t="shared" ca="1" si="58"/>
        <v>0</v>
      </c>
      <c r="AK246" s="118">
        <f t="shared" ca="1" si="24"/>
        <v>0</v>
      </c>
      <c r="AL246" s="118">
        <f t="shared" ca="1" si="25"/>
        <v>0</v>
      </c>
    </row>
    <row r="247" spans="1:38" ht="27" customHeight="1" x14ac:dyDescent="0.25">
      <c r="A247" s="53">
        <f>'OSNOVNA PLAČA'!A241</f>
        <v>232</v>
      </c>
      <c r="B247" s="333" t="str">
        <f t="shared" ca="1" si="21"/>
        <v>A232</v>
      </c>
      <c r="C247" s="333"/>
      <c r="D247" s="54" t="str">
        <f>IF(LEN('OSNOVNA PLAČA'!C241)&gt;0,'OSNOVNA PLAČA'!C241,"")</f>
        <v/>
      </c>
      <c r="E247" s="55" t="str">
        <f>IF(LEN('OSNOVNA PLAČA'!D241)&gt;0,'OSNOVNA PLAČA'!D241,"")</f>
        <v/>
      </c>
      <c r="F247" s="164">
        <f ca="1">IF(LEN(B247)&gt;0,'OBRAČUNANA OSNOVNA PLAČA'!F241,"")</f>
        <v>0</v>
      </c>
      <c r="G247" s="57"/>
      <c r="H247" s="57"/>
      <c r="I247" s="57"/>
      <c r="J247" s="57"/>
      <c r="K247" s="57"/>
      <c r="L247" s="178">
        <f t="shared" si="50"/>
        <v>0</v>
      </c>
      <c r="M247" s="179">
        <f t="shared" ca="1" si="59"/>
        <v>0</v>
      </c>
      <c r="N247" s="179">
        <f t="shared" ca="1" si="60"/>
        <v>0</v>
      </c>
      <c r="O247" s="180">
        <f t="shared" ca="1" si="51"/>
        <v>0</v>
      </c>
      <c r="P247" s="181">
        <f t="shared" ca="1" si="61"/>
        <v>0</v>
      </c>
      <c r="Q247" s="182">
        <f t="shared" ca="1" si="52"/>
        <v>0</v>
      </c>
      <c r="R247" s="182">
        <f ca="1">IF(LEN(B247)&gt;0,'1'!R247-'1'!Q247,"")</f>
        <v>0</v>
      </c>
      <c r="S247" s="183"/>
      <c r="T247" s="33"/>
      <c r="U247" s="33"/>
      <c r="V247" s="33"/>
      <c r="W247" s="33"/>
      <c r="X247" s="33"/>
      <c r="AB247" s="243">
        <f>ROW()</f>
        <v>247</v>
      </c>
      <c r="AC247" s="118">
        <f t="shared" ca="1" si="22"/>
        <v>0</v>
      </c>
      <c r="AD247" s="118">
        <f t="shared" ca="1" si="23"/>
        <v>0</v>
      </c>
      <c r="AE247" s="119" t="str">
        <f t="shared" ca="1" si="53"/>
        <v>-</v>
      </c>
      <c r="AF247" s="118" t="str">
        <f t="shared" ca="1" si="54"/>
        <v>-</v>
      </c>
      <c r="AG247" s="119" t="str">
        <f t="shared" ca="1" si="55"/>
        <v>-</v>
      </c>
      <c r="AH247" s="118" t="str">
        <f t="shared" ca="1" si="56"/>
        <v>-</v>
      </c>
      <c r="AI247" s="118">
        <f t="shared" ca="1" si="57"/>
        <v>0</v>
      </c>
      <c r="AJ247" s="120">
        <f t="shared" ca="1" si="58"/>
        <v>0</v>
      </c>
      <c r="AK247" s="118">
        <f t="shared" ca="1" si="24"/>
        <v>0</v>
      </c>
      <c r="AL247" s="118">
        <f t="shared" ca="1" si="25"/>
        <v>0</v>
      </c>
    </row>
    <row r="248" spans="1:38" ht="27" customHeight="1" x14ac:dyDescent="0.25">
      <c r="A248" s="53">
        <f>'OSNOVNA PLAČA'!A242</f>
        <v>233</v>
      </c>
      <c r="B248" s="333" t="str">
        <f t="shared" ca="1" si="21"/>
        <v>A233</v>
      </c>
      <c r="C248" s="333"/>
      <c r="D248" s="54" t="str">
        <f>IF(LEN('OSNOVNA PLAČA'!C242)&gt;0,'OSNOVNA PLAČA'!C242,"")</f>
        <v/>
      </c>
      <c r="E248" s="55" t="str">
        <f>IF(LEN('OSNOVNA PLAČA'!D242)&gt;0,'OSNOVNA PLAČA'!D242,"")</f>
        <v/>
      </c>
      <c r="F248" s="164">
        <f ca="1">IF(LEN(B248)&gt;0,'OBRAČUNANA OSNOVNA PLAČA'!F242,"")</f>
        <v>0</v>
      </c>
      <c r="G248" s="57"/>
      <c r="H248" s="57"/>
      <c r="I248" s="57"/>
      <c r="J248" s="57"/>
      <c r="K248" s="57"/>
      <c r="L248" s="178">
        <f t="shared" si="50"/>
        <v>0</v>
      </c>
      <c r="M248" s="179">
        <f t="shared" ca="1" si="59"/>
        <v>0</v>
      </c>
      <c r="N248" s="179">
        <f t="shared" ca="1" si="60"/>
        <v>0</v>
      </c>
      <c r="O248" s="180">
        <f t="shared" ca="1" si="51"/>
        <v>0</v>
      </c>
      <c r="P248" s="181">
        <f t="shared" ca="1" si="61"/>
        <v>0</v>
      </c>
      <c r="Q248" s="182">
        <f t="shared" ca="1" si="52"/>
        <v>0</v>
      </c>
      <c r="R248" s="182">
        <f ca="1">IF(LEN(B248)&gt;0,'1'!R248-'1'!Q248,"")</f>
        <v>0</v>
      </c>
      <c r="S248" s="183"/>
      <c r="T248" s="33"/>
      <c r="U248" s="33"/>
      <c r="V248" s="33"/>
      <c r="W248" s="33"/>
      <c r="X248" s="33"/>
      <c r="AB248" s="243">
        <f>ROW()</f>
        <v>248</v>
      </c>
      <c r="AC248" s="118">
        <f t="shared" ca="1" si="22"/>
        <v>0</v>
      </c>
      <c r="AD248" s="118">
        <f t="shared" ca="1" si="23"/>
        <v>0</v>
      </c>
      <c r="AE248" s="119" t="str">
        <f t="shared" ca="1" si="53"/>
        <v>-</v>
      </c>
      <c r="AF248" s="118" t="str">
        <f t="shared" ca="1" si="54"/>
        <v>-</v>
      </c>
      <c r="AG248" s="119" t="str">
        <f t="shared" ca="1" si="55"/>
        <v>-</v>
      </c>
      <c r="AH248" s="118" t="str">
        <f t="shared" ca="1" si="56"/>
        <v>-</v>
      </c>
      <c r="AI248" s="118">
        <f t="shared" ca="1" si="57"/>
        <v>0</v>
      </c>
      <c r="AJ248" s="120">
        <f t="shared" ca="1" si="58"/>
        <v>0</v>
      </c>
      <c r="AK248" s="118">
        <f t="shared" ca="1" si="24"/>
        <v>0</v>
      </c>
      <c r="AL248" s="118">
        <f t="shared" ca="1" si="25"/>
        <v>0</v>
      </c>
    </row>
    <row r="249" spans="1:38" ht="27" customHeight="1" x14ac:dyDescent="0.25">
      <c r="A249" s="53">
        <f>'OSNOVNA PLAČA'!A243</f>
        <v>234</v>
      </c>
      <c r="B249" s="333" t="str">
        <f t="shared" ca="1" si="21"/>
        <v>A234</v>
      </c>
      <c r="C249" s="333"/>
      <c r="D249" s="54" t="str">
        <f>IF(LEN('OSNOVNA PLAČA'!C243)&gt;0,'OSNOVNA PLAČA'!C243,"")</f>
        <v/>
      </c>
      <c r="E249" s="55" t="str">
        <f>IF(LEN('OSNOVNA PLAČA'!D243)&gt;0,'OSNOVNA PLAČA'!D243,"")</f>
        <v/>
      </c>
      <c r="F249" s="164">
        <f ca="1">IF(LEN(B249)&gt;0,'OBRAČUNANA OSNOVNA PLAČA'!F243,"")</f>
        <v>0</v>
      </c>
      <c r="G249" s="57"/>
      <c r="H249" s="57"/>
      <c r="I249" s="57"/>
      <c r="J249" s="57"/>
      <c r="K249" s="57"/>
      <c r="L249" s="178">
        <f t="shared" si="50"/>
        <v>0</v>
      </c>
      <c r="M249" s="179">
        <f t="shared" ca="1" si="59"/>
        <v>0</v>
      </c>
      <c r="N249" s="179">
        <f t="shared" ca="1" si="60"/>
        <v>0</v>
      </c>
      <c r="O249" s="180">
        <f t="shared" ca="1" si="51"/>
        <v>0</v>
      </c>
      <c r="P249" s="181">
        <f t="shared" ca="1" si="61"/>
        <v>0</v>
      </c>
      <c r="Q249" s="182">
        <f t="shared" ca="1" si="52"/>
        <v>0</v>
      </c>
      <c r="R249" s="182">
        <f ca="1">IF(LEN(B249)&gt;0,'1'!R249-'1'!Q249,"")</f>
        <v>0</v>
      </c>
      <c r="S249" s="183"/>
      <c r="T249" s="33"/>
      <c r="U249" s="33"/>
      <c r="V249" s="33"/>
      <c r="W249" s="33"/>
      <c r="X249" s="33"/>
      <c r="AB249" s="243">
        <f>ROW()</f>
        <v>249</v>
      </c>
      <c r="AC249" s="118">
        <f t="shared" ca="1" si="22"/>
        <v>0</v>
      </c>
      <c r="AD249" s="118">
        <f t="shared" ca="1" si="23"/>
        <v>0</v>
      </c>
      <c r="AE249" s="119" t="str">
        <f t="shared" ca="1" si="53"/>
        <v>-</v>
      </c>
      <c r="AF249" s="118" t="str">
        <f t="shared" ca="1" si="54"/>
        <v>-</v>
      </c>
      <c r="AG249" s="119" t="str">
        <f t="shared" ca="1" si="55"/>
        <v>-</v>
      </c>
      <c r="AH249" s="118" t="str">
        <f t="shared" ca="1" si="56"/>
        <v>-</v>
      </c>
      <c r="AI249" s="118">
        <f t="shared" ca="1" si="57"/>
        <v>0</v>
      </c>
      <c r="AJ249" s="120">
        <f t="shared" ca="1" si="58"/>
        <v>0</v>
      </c>
      <c r="AK249" s="118">
        <f t="shared" ca="1" si="24"/>
        <v>0</v>
      </c>
      <c r="AL249" s="118">
        <f t="shared" ca="1" si="25"/>
        <v>0</v>
      </c>
    </row>
    <row r="250" spans="1:38" ht="27" customHeight="1" x14ac:dyDescent="0.25">
      <c r="A250" s="53">
        <f>'OSNOVNA PLAČA'!A244</f>
        <v>235</v>
      </c>
      <c r="B250" s="333" t="str">
        <f t="shared" ca="1" si="21"/>
        <v>A235</v>
      </c>
      <c r="C250" s="333"/>
      <c r="D250" s="54" t="str">
        <f>IF(LEN('OSNOVNA PLAČA'!C244)&gt;0,'OSNOVNA PLAČA'!C244,"")</f>
        <v/>
      </c>
      <c r="E250" s="55" t="str">
        <f>IF(LEN('OSNOVNA PLAČA'!D244)&gt;0,'OSNOVNA PLAČA'!D244,"")</f>
        <v/>
      </c>
      <c r="F250" s="164">
        <f ca="1">IF(LEN(B250)&gt;0,'OBRAČUNANA OSNOVNA PLAČA'!F244,"")</f>
        <v>0</v>
      </c>
      <c r="G250" s="57"/>
      <c r="H250" s="57"/>
      <c r="I250" s="57"/>
      <c r="J250" s="57"/>
      <c r="K250" s="57"/>
      <c r="L250" s="178">
        <f t="shared" si="50"/>
        <v>0</v>
      </c>
      <c r="M250" s="179">
        <f t="shared" ca="1" si="59"/>
        <v>0</v>
      </c>
      <c r="N250" s="179">
        <f t="shared" ca="1" si="60"/>
        <v>0</v>
      </c>
      <c r="O250" s="180">
        <f t="shared" ca="1" si="51"/>
        <v>0</v>
      </c>
      <c r="P250" s="181">
        <f t="shared" ca="1" si="61"/>
        <v>0</v>
      </c>
      <c r="Q250" s="182">
        <f t="shared" ca="1" si="52"/>
        <v>0</v>
      </c>
      <c r="R250" s="182">
        <f ca="1">IF(LEN(B250)&gt;0,'1'!R250-'1'!Q250,"")</f>
        <v>0</v>
      </c>
      <c r="S250" s="183"/>
      <c r="T250" s="33"/>
      <c r="U250" s="33"/>
      <c r="V250" s="33"/>
      <c r="W250" s="33"/>
      <c r="X250" s="33"/>
      <c r="AB250" s="243">
        <f>ROW()</f>
        <v>250</v>
      </c>
      <c r="AC250" s="118">
        <f t="shared" ca="1" si="22"/>
        <v>0</v>
      </c>
      <c r="AD250" s="118">
        <f t="shared" ca="1" si="23"/>
        <v>0</v>
      </c>
      <c r="AE250" s="119" t="str">
        <f t="shared" ca="1" si="53"/>
        <v>-</v>
      </c>
      <c r="AF250" s="118" t="str">
        <f t="shared" ca="1" si="54"/>
        <v>-</v>
      </c>
      <c r="AG250" s="119" t="str">
        <f t="shared" ca="1" si="55"/>
        <v>-</v>
      </c>
      <c r="AH250" s="118" t="str">
        <f t="shared" ca="1" si="56"/>
        <v>-</v>
      </c>
      <c r="AI250" s="118">
        <f t="shared" ca="1" si="57"/>
        <v>0</v>
      </c>
      <c r="AJ250" s="120">
        <f t="shared" ca="1" si="58"/>
        <v>0</v>
      </c>
      <c r="AK250" s="118">
        <f t="shared" ca="1" si="24"/>
        <v>0</v>
      </c>
      <c r="AL250" s="118">
        <f t="shared" ca="1" si="25"/>
        <v>0</v>
      </c>
    </row>
    <row r="251" spans="1:38" ht="27" customHeight="1" x14ac:dyDescent="0.25">
      <c r="A251" s="53">
        <f>'OSNOVNA PLAČA'!A245</f>
        <v>236</v>
      </c>
      <c r="B251" s="333" t="str">
        <f t="shared" ca="1" si="21"/>
        <v>A236</v>
      </c>
      <c r="C251" s="333"/>
      <c r="D251" s="54" t="str">
        <f>IF(LEN('OSNOVNA PLAČA'!C245)&gt;0,'OSNOVNA PLAČA'!C245,"")</f>
        <v/>
      </c>
      <c r="E251" s="55" t="str">
        <f>IF(LEN('OSNOVNA PLAČA'!D245)&gt;0,'OSNOVNA PLAČA'!D245,"")</f>
        <v/>
      </c>
      <c r="F251" s="164">
        <f ca="1">IF(LEN(B251)&gt;0,'OBRAČUNANA OSNOVNA PLAČA'!F245,"")</f>
        <v>0</v>
      </c>
      <c r="G251" s="57"/>
      <c r="H251" s="57"/>
      <c r="I251" s="57"/>
      <c r="J251" s="57"/>
      <c r="K251" s="57"/>
      <c r="L251" s="178">
        <f t="shared" si="50"/>
        <v>0</v>
      </c>
      <c r="M251" s="179">
        <f t="shared" ca="1" si="59"/>
        <v>0</v>
      </c>
      <c r="N251" s="179">
        <f t="shared" ca="1" si="60"/>
        <v>0</v>
      </c>
      <c r="O251" s="180">
        <f t="shared" ca="1" si="51"/>
        <v>0</v>
      </c>
      <c r="P251" s="181">
        <f t="shared" ca="1" si="61"/>
        <v>0</v>
      </c>
      <c r="Q251" s="182">
        <f t="shared" ca="1" si="52"/>
        <v>0</v>
      </c>
      <c r="R251" s="182">
        <f ca="1">IF(LEN(B251)&gt;0,'1'!R251-'1'!Q251,"")</f>
        <v>0</v>
      </c>
      <c r="S251" s="183"/>
      <c r="T251" s="33"/>
      <c r="U251" s="33"/>
      <c r="V251" s="33"/>
      <c r="W251" s="33"/>
      <c r="X251" s="33"/>
      <c r="AB251" s="243">
        <f>ROW()</f>
        <v>251</v>
      </c>
      <c r="AC251" s="118">
        <f t="shared" ca="1" si="22"/>
        <v>0</v>
      </c>
      <c r="AD251" s="118">
        <f t="shared" ca="1" si="23"/>
        <v>0</v>
      </c>
      <c r="AE251" s="119" t="str">
        <f t="shared" ca="1" si="53"/>
        <v>-</v>
      </c>
      <c r="AF251" s="118" t="str">
        <f t="shared" ca="1" si="54"/>
        <v>-</v>
      </c>
      <c r="AG251" s="119" t="str">
        <f t="shared" ca="1" si="55"/>
        <v>-</v>
      </c>
      <c r="AH251" s="118" t="str">
        <f t="shared" ca="1" si="56"/>
        <v>-</v>
      </c>
      <c r="AI251" s="118">
        <f t="shared" ca="1" si="57"/>
        <v>0</v>
      </c>
      <c r="AJ251" s="120">
        <f t="shared" ca="1" si="58"/>
        <v>0</v>
      </c>
      <c r="AK251" s="118">
        <f t="shared" ca="1" si="24"/>
        <v>0</v>
      </c>
      <c r="AL251" s="118">
        <f t="shared" ca="1" si="25"/>
        <v>0</v>
      </c>
    </row>
    <row r="252" spans="1:38" ht="27" customHeight="1" x14ac:dyDescent="0.25">
      <c r="A252" s="53">
        <f>'OSNOVNA PLAČA'!A246</f>
        <v>237</v>
      </c>
      <c r="B252" s="333" t="str">
        <f t="shared" ca="1" si="21"/>
        <v>A237</v>
      </c>
      <c r="C252" s="333"/>
      <c r="D252" s="54" t="str">
        <f>IF(LEN('OSNOVNA PLAČA'!C246)&gt;0,'OSNOVNA PLAČA'!C246,"")</f>
        <v/>
      </c>
      <c r="E252" s="55" t="str">
        <f>IF(LEN('OSNOVNA PLAČA'!D246)&gt;0,'OSNOVNA PLAČA'!D246,"")</f>
        <v/>
      </c>
      <c r="F252" s="164">
        <f ca="1">IF(LEN(B252)&gt;0,'OBRAČUNANA OSNOVNA PLAČA'!F246,"")</f>
        <v>0</v>
      </c>
      <c r="G252" s="57"/>
      <c r="H252" s="57"/>
      <c r="I252" s="57"/>
      <c r="J252" s="57"/>
      <c r="K252" s="57"/>
      <c r="L252" s="178">
        <f t="shared" si="50"/>
        <v>0</v>
      </c>
      <c r="M252" s="179">
        <f t="shared" ca="1" si="59"/>
        <v>0</v>
      </c>
      <c r="N252" s="179">
        <f t="shared" ca="1" si="60"/>
        <v>0</v>
      </c>
      <c r="O252" s="180">
        <f t="shared" ca="1" si="51"/>
        <v>0</v>
      </c>
      <c r="P252" s="181">
        <f t="shared" ca="1" si="61"/>
        <v>0</v>
      </c>
      <c r="Q252" s="182">
        <f t="shared" ca="1" si="52"/>
        <v>0</v>
      </c>
      <c r="R252" s="182">
        <f ca="1">IF(LEN(B252)&gt;0,'1'!R252-'1'!Q252,"")</f>
        <v>0</v>
      </c>
      <c r="S252" s="183"/>
      <c r="T252" s="33"/>
      <c r="U252" s="33"/>
      <c r="V252" s="33"/>
      <c r="W252" s="33"/>
      <c r="X252" s="33"/>
      <c r="AB252" s="243">
        <f>ROW()</f>
        <v>252</v>
      </c>
      <c r="AC252" s="118">
        <f t="shared" ca="1" si="22"/>
        <v>0</v>
      </c>
      <c r="AD252" s="118">
        <f t="shared" ca="1" si="23"/>
        <v>0</v>
      </c>
      <c r="AE252" s="119" t="str">
        <f t="shared" ca="1" si="53"/>
        <v>-</v>
      </c>
      <c r="AF252" s="118" t="str">
        <f t="shared" ca="1" si="54"/>
        <v>-</v>
      </c>
      <c r="AG252" s="119" t="str">
        <f t="shared" ca="1" si="55"/>
        <v>-</v>
      </c>
      <c r="AH252" s="118" t="str">
        <f t="shared" ca="1" si="56"/>
        <v>-</v>
      </c>
      <c r="AI252" s="118">
        <f t="shared" ca="1" si="57"/>
        <v>0</v>
      </c>
      <c r="AJ252" s="120">
        <f t="shared" ca="1" si="58"/>
        <v>0</v>
      </c>
      <c r="AK252" s="118">
        <f t="shared" ca="1" si="24"/>
        <v>0</v>
      </c>
      <c r="AL252" s="118">
        <f t="shared" ca="1" si="25"/>
        <v>0</v>
      </c>
    </row>
    <row r="253" spans="1:38" ht="27" customHeight="1" x14ac:dyDescent="0.25">
      <c r="A253" s="53">
        <f>'OSNOVNA PLAČA'!A247</f>
        <v>238</v>
      </c>
      <c r="B253" s="333" t="str">
        <f t="shared" ca="1" si="21"/>
        <v>A238</v>
      </c>
      <c r="C253" s="333"/>
      <c r="D253" s="54" t="str">
        <f>IF(LEN('OSNOVNA PLAČA'!C247)&gt;0,'OSNOVNA PLAČA'!C247,"")</f>
        <v/>
      </c>
      <c r="E253" s="55" t="str">
        <f>IF(LEN('OSNOVNA PLAČA'!D247)&gt;0,'OSNOVNA PLAČA'!D247,"")</f>
        <v/>
      </c>
      <c r="F253" s="164">
        <f ca="1">IF(LEN(B253)&gt;0,'OBRAČUNANA OSNOVNA PLAČA'!F247,"")</f>
        <v>0</v>
      </c>
      <c r="G253" s="57"/>
      <c r="H253" s="57"/>
      <c r="I253" s="57"/>
      <c r="J253" s="57"/>
      <c r="K253" s="57"/>
      <c r="L253" s="178">
        <f t="shared" si="50"/>
        <v>0</v>
      </c>
      <c r="M253" s="179">
        <f t="shared" ca="1" si="59"/>
        <v>0</v>
      </c>
      <c r="N253" s="179">
        <f t="shared" ca="1" si="60"/>
        <v>0</v>
      </c>
      <c r="O253" s="180">
        <f t="shared" ca="1" si="51"/>
        <v>0</v>
      </c>
      <c r="P253" s="181">
        <f t="shared" ca="1" si="61"/>
        <v>0</v>
      </c>
      <c r="Q253" s="182">
        <f t="shared" ca="1" si="52"/>
        <v>0</v>
      </c>
      <c r="R253" s="182">
        <f ca="1">IF(LEN(B253)&gt;0,'1'!R253-'1'!Q253,"")</f>
        <v>0</v>
      </c>
      <c r="S253" s="183"/>
      <c r="T253" s="33"/>
      <c r="U253" s="33"/>
      <c r="V253" s="33"/>
      <c r="W253" s="33"/>
      <c r="X253" s="33"/>
      <c r="AB253" s="243">
        <f>ROW()</f>
        <v>253</v>
      </c>
      <c r="AC253" s="118">
        <f t="shared" ca="1" si="22"/>
        <v>0</v>
      </c>
      <c r="AD253" s="118">
        <f t="shared" ca="1" si="23"/>
        <v>0</v>
      </c>
      <c r="AE253" s="119" t="str">
        <f t="shared" ca="1" si="53"/>
        <v>-</v>
      </c>
      <c r="AF253" s="118" t="str">
        <f t="shared" ca="1" si="54"/>
        <v>-</v>
      </c>
      <c r="AG253" s="119" t="str">
        <f t="shared" ca="1" si="55"/>
        <v>-</v>
      </c>
      <c r="AH253" s="118" t="str">
        <f t="shared" ca="1" si="56"/>
        <v>-</v>
      </c>
      <c r="AI253" s="118">
        <f t="shared" ca="1" si="57"/>
        <v>0</v>
      </c>
      <c r="AJ253" s="120">
        <f t="shared" ca="1" si="58"/>
        <v>0</v>
      </c>
      <c r="AK253" s="118">
        <f t="shared" ca="1" si="24"/>
        <v>0</v>
      </c>
      <c r="AL253" s="118">
        <f t="shared" ca="1" si="25"/>
        <v>0</v>
      </c>
    </row>
    <row r="254" spans="1:38" ht="27" customHeight="1" x14ac:dyDescent="0.25">
      <c r="A254" s="53">
        <f>'OSNOVNA PLAČA'!A248</f>
        <v>239</v>
      </c>
      <c r="B254" s="333" t="str">
        <f t="shared" ca="1" si="21"/>
        <v>A239</v>
      </c>
      <c r="C254" s="333"/>
      <c r="D254" s="54" t="str">
        <f>IF(LEN('OSNOVNA PLAČA'!C248)&gt;0,'OSNOVNA PLAČA'!C248,"")</f>
        <v/>
      </c>
      <c r="E254" s="55" t="str">
        <f>IF(LEN('OSNOVNA PLAČA'!D248)&gt;0,'OSNOVNA PLAČA'!D248,"")</f>
        <v/>
      </c>
      <c r="F254" s="164">
        <f ca="1">IF(LEN(B254)&gt;0,'OBRAČUNANA OSNOVNA PLAČA'!F248,"")</f>
        <v>0</v>
      </c>
      <c r="G254" s="57"/>
      <c r="H254" s="57"/>
      <c r="I254" s="57"/>
      <c r="J254" s="57"/>
      <c r="K254" s="57"/>
      <c r="L254" s="178">
        <f t="shared" si="50"/>
        <v>0</v>
      </c>
      <c r="M254" s="179">
        <f t="shared" ca="1" si="59"/>
        <v>0</v>
      </c>
      <c r="N254" s="179">
        <f t="shared" ca="1" si="60"/>
        <v>0</v>
      </c>
      <c r="O254" s="180">
        <f t="shared" ca="1" si="51"/>
        <v>0</v>
      </c>
      <c r="P254" s="181">
        <f t="shared" ca="1" si="61"/>
        <v>0</v>
      </c>
      <c r="Q254" s="182">
        <f t="shared" ca="1" si="52"/>
        <v>0</v>
      </c>
      <c r="R254" s="182">
        <f ca="1">IF(LEN(B254)&gt;0,'1'!R254-'1'!Q254,"")</f>
        <v>0</v>
      </c>
      <c r="S254" s="183"/>
      <c r="T254" s="33"/>
      <c r="U254" s="33"/>
      <c r="V254" s="33"/>
      <c r="W254" s="33"/>
      <c r="X254" s="33"/>
      <c r="AB254" s="243">
        <f>ROW()</f>
        <v>254</v>
      </c>
      <c r="AC254" s="118">
        <f t="shared" ca="1" si="22"/>
        <v>0</v>
      </c>
      <c r="AD254" s="118">
        <f t="shared" ca="1" si="23"/>
        <v>0</v>
      </c>
      <c r="AE254" s="119" t="str">
        <f t="shared" ca="1" si="53"/>
        <v>-</v>
      </c>
      <c r="AF254" s="118" t="str">
        <f t="shared" ca="1" si="54"/>
        <v>-</v>
      </c>
      <c r="AG254" s="119" t="str">
        <f t="shared" ca="1" si="55"/>
        <v>-</v>
      </c>
      <c r="AH254" s="118" t="str">
        <f t="shared" ca="1" si="56"/>
        <v>-</v>
      </c>
      <c r="AI254" s="118">
        <f t="shared" ca="1" si="57"/>
        <v>0</v>
      </c>
      <c r="AJ254" s="120">
        <f t="shared" ca="1" si="58"/>
        <v>0</v>
      </c>
      <c r="AK254" s="118">
        <f t="shared" ca="1" si="24"/>
        <v>0</v>
      </c>
      <c r="AL254" s="118">
        <f t="shared" ca="1" si="25"/>
        <v>0</v>
      </c>
    </row>
    <row r="255" spans="1:38" ht="27" customHeight="1" x14ac:dyDescent="0.25">
      <c r="A255" s="53">
        <f>'OSNOVNA PLAČA'!A249</f>
        <v>240</v>
      </c>
      <c r="B255" s="333" t="str">
        <f t="shared" ca="1" si="21"/>
        <v>A240</v>
      </c>
      <c r="C255" s="333"/>
      <c r="D255" s="54" t="str">
        <f>IF(LEN('OSNOVNA PLAČA'!C249)&gt;0,'OSNOVNA PLAČA'!C249,"")</f>
        <v/>
      </c>
      <c r="E255" s="55" t="str">
        <f>IF(LEN('OSNOVNA PLAČA'!D249)&gt;0,'OSNOVNA PLAČA'!D249,"")</f>
        <v/>
      </c>
      <c r="F255" s="164">
        <f ca="1">IF(LEN(B255)&gt;0,'OBRAČUNANA OSNOVNA PLAČA'!F249,"")</f>
        <v>0</v>
      </c>
      <c r="G255" s="57"/>
      <c r="H255" s="57"/>
      <c r="I255" s="57"/>
      <c r="J255" s="57"/>
      <c r="K255" s="57"/>
      <c r="L255" s="178">
        <f t="shared" si="50"/>
        <v>0</v>
      </c>
      <c r="M255" s="179">
        <f t="shared" ca="1" si="59"/>
        <v>0</v>
      </c>
      <c r="N255" s="179">
        <f t="shared" ca="1" si="60"/>
        <v>0</v>
      </c>
      <c r="O255" s="180">
        <f t="shared" ca="1" si="51"/>
        <v>0</v>
      </c>
      <c r="P255" s="181">
        <f t="shared" ca="1" si="61"/>
        <v>0</v>
      </c>
      <c r="Q255" s="182">
        <f t="shared" ca="1" si="52"/>
        <v>0</v>
      </c>
      <c r="R255" s="182">
        <f ca="1">IF(LEN(B255)&gt;0,'1'!R255-'1'!Q255,"")</f>
        <v>0</v>
      </c>
      <c r="S255" s="183"/>
      <c r="T255" s="33"/>
      <c r="U255" s="33"/>
      <c r="V255" s="33"/>
      <c r="W255" s="33"/>
      <c r="X255" s="33"/>
      <c r="AB255" s="243">
        <f>ROW()</f>
        <v>255</v>
      </c>
      <c r="AC255" s="118">
        <f t="shared" ca="1" si="22"/>
        <v>0</v>
      </c>
      <c r="AD255" s="118">
        <f t="shared" ca="1" si="23"/>
        <v>0</v>
      </c>
      <c r="AE255" s="119" t="str">
        <f t="shared" ca="1" si="53"/>
        <v>-</v>
      </c>
      <c r="AF255" s="118" t="str">
        <f t="shared" ca="1" si="54"/>
        <v>-</v>
      </c>
      <c r="AG255" s="119" t="str">
        <f t="shared" ca="1" si="55"/>
        <v>-</v>
      </c>
      <c r="AH255" s="118" t="str">
        <f t="shared" ca="1" si="56"/>
        <v>-</v>
      </c>
      <c r="AI255" s="118">
        <f t="shared" ca="1" si="57"/>
        <v>0</v>
      </c>
      <c r="AJ255" s="120">
        <f t="shared" ca="1" si="58"/>
        <v>0</v>
      </c>
      <c r="AK255" s="118">
        <f t="shared" ca="1" si="24"/>
        <v>0</v>
      </c>
      <c r="AL255" s="118">
        <f t="shared" ca="1" si="25"/>
        <v>0</v>
      </c>
    </row>
    <row r="256" spans="1:38" ht="27" customHeight="1" x14ac:dyDescent="0.25">
      <c r="A256" s="53">
        <f>'OSNOVNA PLAČA'!A250</f>
        <v>241</v>
      </c>
      <c r="B256" s="333" t="str">
        <f t="shared" ca="1" si="21"/>
        <v>A241</v>
      </c>
      <c r="C256" s="333"/>
      <c r="D256" s="54" t="str">
        <f>IF(LEN('OSNOVNA PLAČA'!C250)&gt;0,'OSNOVNA PLAČA'!C250,"")</f>
        <v/>
      </c>
      <c r="E256" s="55" t="str">
        <f>IF(LEN('OSNOVNA PLAČA'!D250)&gt;0,'OSNOVNA PLAČA'!D250,"")</f>
        <v/>
      </c>
      <c r="F256" s="164">
        <f ca="1">IF(LEN(B256)&gt;0,'OBRAČUNANA OSNOVNA PLAČA'!F250,"")</f>
        <v>0</v>
      </c>
      <c r="G256" s="57"/>
      <c r="H256" s="57"/>
      <c r="I256" s="57"/>
      <c r="J256" s="57"/>
      <c r="K256" s="57"/>
      <c r="L256" s="178">
        <f t="shared" si="50"/>
        <v>0</v>
      </c>
      <c r="M256" s="179">
        <f t="shared" ca="1" si="59"/>
        <v>0</v>
      </c>
      <c r="N256" s="179">
        <f t="shared" ca="1" si="60"/>
        <v>0</v>
      </c>
      <c r="O256" s="180">
        <f t="shared" ca="1" si="51"/>
        <v>0</v>
      </c>
      <c r="P256" s="181">
        <f t="shared" ca="1" si="61"/>
        <v>0</v>
      </c>
      <c r="Q256" s="182">
        <f t="shared" ca="1" si="52"/>
        <v>0</v>
      </c>
      <c r="R256" s="182">
        <f ca="1">IF(LEN(B256)&gt;0,'1'!R256-'1'!Q256,"")</f>
        <v>0</v>
      </c>
      <c r="S256" s="183"/>
      <c r="T256" s="33"/>
      <c r="U256" s="33"/>
      <c r="V256" s="33"/>
      <c r="W256" s="33"/>
      <c r="X256" s="33"/>
      <c r="AB256" s="243">
        <f>ROW()</f>
        <v>256</v>
      </c>
      <c r="AC256" s="118">
        <f t="shared" ca="1" si="22"/>
        <v>0</v>
      </c>
      <c r="AD256" s="118">
        <f t="shared" ca="1" si="23"/>
        <v>0</v>
      </c>
      <c r="AE256" s="119" t="str">
        <f t="shared" ca="1" si="53"/>
        <v>-</v>
      </c>
      <c r="AF256" s="118" t="str">
        <f t="shared" ca="1" si="54"/>
        <v>-</v>
      </c>
      <c r="AG256" s="119" t="str">
        <f t="shared" ca="1" si="55"/>
        <v>-</v>
      </c>
      <c r="AH256" s="118" t="str">
        <f t="shared" ca="1" si="56"/>
        <v>-</v>
      </c>
      <c r="AI256" s="118">
        <f t="shared" ca="1" si="57"/>
        <v>0</v>
      </c>
      <c r="AJ256" s="120">
        <f t="shared" ca="1" si="58"/>
        <v>0</v>
      </c>
      <c r="AK256" s="118">
        <f t="shared" ca="1" si="24"/>
        <v>0</v>
      </c>
      <c r="AL256" s="118">
        <f t="shared" ca="1" si="25"/>
        <v>0</v>
      </c>
    </row>
    <row r="257" spans="1:44" ht="27" customHeight="1" x14ac:dyDescent="0.25">
      <c r="A257" s="53">
        <f>'OSNOVNA PLAČA'!A251</f>
        <v>242</v>
      </c>
      <c r="B257" s="333" t="str">
        <f t="shared" ca="1" si="21"/>
        <v>A242</v>
      </c>
      <c r="C257" s="333"/>
      <c r="D257" s="54" t="str">
        <f>IF(LEN('OSNOVNA PLAČA'!C251)&gt;0,'OSNOVNA PLAČA'!C251,"")</f>
        <v/>
      </c>
      <c r="E257" s="55" t="str">
        <f>IF(LEN('OSNOVNA PLAČA'!D251)&gt;0,'OSNOVNA PLAČA'!D251,"")</f>
        <v/>
      </c>
      <c r="F257" s="164">
        <f ca="1">IF(LEN(B257)&gt;0,'OBRAČUNANA OSNOVNA PLAČA'!F251,"")</f>
        <v>0</v>
      </c>
      <c r="G257" s="57"/>
      <c r="H257" s="57"/>
      <c r="I257" s="57"/>
      <c r="J257" s="57"/>
      <c r="K257" s="57"/>
      <c r="L257" s="178">
        <f t="shared" si="50"/>
        <v>0</v>
      </c>
      <c r="M257" s="179">
        <f t="shared" ca="1" si="59"/>
        <v>0</v>
      </c>
      <c r="N257" s="179">
        <f t="shared" ca="1" si="60"/>
        <v>0</v>
      </c>
      <c r="O257" s="180">
        <f t="shared" ca="1" si="51"/>
        <v>0</v>
      </c>
      <c r="P257" s="181">
        <f t="shared" ca="1" si="61"/>
        <v>0</v>
      </c>
      <c r="Q257" s="182">
        <f t="shared" ca="1" si="52"/>
        <v>0</v>
      </c>
      <c r="R257" s="182">
        <f ca="1">IF(LEN(B257)&gt;0,'1'!R257-'1'!Q257,"")</f>
        <v>0</v>
      </c>
      <c r="S257" s="183"/>
      <c r="T257" s="33"/>
      <c r="U257" s="33"/>
      <c r="V257" s="33"/>
      <c r="W257" s="33"/>
      <c r="X257" s="33"/>
      <c r="AB257" s="243">
        <f>ROW()</f>
        <v>257</v>
      </c>
      <c r="AC257" s="118">
        <f t="shared" ca="1" si="22"/>
        <v>0</v>
      </c>
      <c r="AD257" s="118">
        <f t="shared" ca="1" si="23"/>
        <v>0</v>
      </c>
      <c r="AE257" s="119" t="str">
        <f t="shared" ca="1" si="53"/>
        <v>-</v>
      </c>
      <c r="AF257" s="118" t="str">
        <f t="shared" ca="1" si="54"/>
        <v>-</v>
      </c>
      <c r="AG257" s="119" t="str">
        <f t="shared" ca="1" si="55"/>
        <v>-</v>
      </c>
      <c r="AH257" s="118" t="str">
        <f t="shared" ca="1" si="56"/>
        <v>-</v>
      </c>
      <c r="AI257" s="118">
        <f t="shared" ca="1" si="57"/>
        <v>0</v>
      </c>
      <c r="AJ257" s="120">
        <f t="shared" ca="1" si="58"/>
        <v>0</v>
      </c>
      <c r="AK257" s="118">
        <f t="shared" ca="1" si="24"/>
        <v>0</v>
      </c>
      <c r="AL257" s="118">
        <f t="shared" ca="1" si="25"/>
        <v>0</v>
      </c>
    </row>
    <row r="258" spans="1:44" ht="27" customHeight="1" x14ac:dyDescent="0.25">
      <c r="A258" s="53">
        <f>'OSNOVNA PLAČA'!A252</f>
        <v>243</v>
      </c>
      <c r="B258" s="333" t="str">
        <f t="shared" ca="1" si="21"/>
        <v>A243</v>
      </c>
      <c r="C258" s="333"/>
      <c r="D258" s="54" t="str">
        <f>IF(LEN('OSNOVNA PLAČA'!C252)&gt;0,'OSNOVNA PLAČA'!C252,"")</f>
        <v/>
      </c>
      <c r="E258" s="55" t="str">
        <f>IF(LEN('OSNOVNA PLAČA'!D252)&gt;0,'OSNOVNA PLAČA'!D252,"")</f>
        <v/>
      </c>
      <c r="F258" s="164">
        <f ca="1">IF(LEN(B258)&gt;0,'OBRAČUNANA OSNOVNA PLAČA'!F252,"")</f>
        <v>0</v>
      </c>
      <c r="G258" s="57"/>
      <c r="H258" s="57"/>
      <c r="I258" s="57"/>
      <c r="J258" s="57"/>
      <c r="K258" s="57"/>
      <c r="L258" s="178">
        <f t="shared" si="50"/>
        <v>0</v>
      </c>
      <c r="M258" s="179">
        <f t="shared" ca="1" si="59"/>
        <v>0</v>
      </c>
      <c r="N258" s="179">
        <f t="shared" ca="1" si="60"/>
        <v>0</v>
      </c>
      <c r="O258" s="180">
        <f t="shared" ca="1" si="51"/>
        <v>0</v>
      </c>
      <c r="P258" s="181">
        <f t="shared" ca="1" si="61"/>
        <v>0</v>
      </c>
      <c r="Q258" s="182">
        <f t="shared" ca="1" si="52"/>
        <v>0</v>
      </c>
      <c r="R258" s="182">
        <f ca="1">IF(LEN(B258)&gt;0,'1'!R258-'1'!Q258,"")</f>
        <v>0</v>
      </c>
      <c r="S258" s="183"/>
      <c r="T258" s="33"/>
      <c r="U258" s="33"/>
      <c r="V258" s="33"/>
      <c r="W258" s="33"/>
      <c r="X258" s="33"/>
      <c r="AB258" s="243">
        <f>ROW()</f>
        <v>258</v>
      </c>
      <c r="AC258" s="118">
        <f t="shared" ca="1" si="22"/>
        <v>0</v>
      </c>
      <c r="AD258" s="118">
        <f t="shared" ca="1" si="23"/>
        <v>0</v>
      </c>
      <c r="AE258" s="119" t="str">
        <f t="shared" ca="1" si="53"/>
        <v>-</v>
      </c>
      <c r="AF258" s="118" t="str">
        <f t="shared" ca="1" si="54"/>
        <v>-</v>
      </c>
      <c r="AG258" s="119" t="str">
        <f t="shared" ca="1" si="55"/>
        <v>-</v>
      </c>
      <c r="AH258" s="118" t="str">
        <f t="shared" ca="1" si="56"/>
        <v>-</v>
      </c>
      <c r="AI258" s="118">
        <f t="shared" ca="1" si="57"/>
        <v>0</v>
      </c>
      <c r="AJ258" s="120">
        <f t="shared" ca="1" si="58"/>
        <v>0</v>
      </c>
      <c r="AK258" s="118">
        <f t="shared" ca="1" si="24"/>
        <v>0</v>
      </c>
      <c r="AL258" s="118">
        <f t="shared" ca="1" si="25"/>
        <v>0</v>
      </c>
    </row>
    <row r="259" spans="1:44" ht="27" customHeight="1" x14ac:dyDescent="0.25">
      <c r="A259" s="53">
        <f>'OSNOVNA PLAČA'!A253</f>
        <v>244</v>
      </c>
      <c r="B259" s="333" t="str">
        <f t="shared" ca="1" si="21"/>
        <v>A244</v>
      </c>
      <c r="C259" s="333"/>
      <c r="D259" s="54" t="str">
        <f>IF(LEN('OSNOVNA PLAČA'!C253)&gt;0,'OSNOVNA PLAČA'!C253,"")</f>
        <v/>
      </c>
      <c r="E259" s="55" t="str">
        <f>IF(LEN('OSNOVNA PLAČA'!D253)&gt;0,'OSNOVNA PLAČA'!D253,"")</f>
        <v/>
      </c>
      <c r="F259" s="164">
        <f ca="1">IF(LEN(B259)&gt;0,'OBRAČUNANA OSNOVNA PLAČA'!F253,"")</f>
        <v>0</v>
      </c>
      <c r="G259" s="57"/>
      <c r="H259" s="57"/>
      <c r="I259" s="57"/>
      <c r="J259" s="57"/>
      <c r="K259" s="57"/>
      <c r="L259" s="178">
        <f t="shared" si="50"/>
        <v>0</v>
      </c>
      <c r="M259" s="179">
        <f t="shared" ca="1" si="59"/>
        <v>0</v>
      </c>
      <c r="N259" s="179">
        <f t="shared" ca="1" si="60"/>
        <v>0</v>
      </c>
      <c r="O259" s="180">
        <f t="shared" ca="1" si="51"/>
        <v>0</v>
      </c>
      <c r="P259" s="181">
        <f t="shared" ca="1" si="61"/>
        <v>0</v>
      </c>
      <c r="Q259" s="182">
        <f t="shared" ca="1" si="52"/>
        <v>0</v>
      </c>
      <c r="R259" s="182">
        <f ca="1">IF(LEN(B259)&gt;0,'1'!R259-'1'!Q259,"")</f>
        <v>0</v>
      </c>
      <c r="S259" s="183"/>
      <c r="T259" s="33"/>
      <c r="U259" s="33"/>
      <c r="V259" s="33"/>
      <c r="W259" s="33"/>
      <c r="X259" s="33"/>
      <c r="AB259" s="243">
        <f>ROW()</f>
        <v>259</v>
      </c>
      <c r="AC259" s="118">
        <f t="shared" ca="1" si="22"/>
        <v>0</v>
      </c>
      <c r="AD259" s="118">
        <f t="shared" ca="1" si="23"/>
        <v>0</v>
      </c>
      <c r="AE259" s="119" t="str">
        <f t="shared" ca="1" si="53"/>
        <v>-</v>
      </c>
      <c r="AF259" s="118" t="str">
        <f t="shared" ca="1" si="54"/>
        <v>-</v>
      </c>
      <c r="AG259" s="119" t="str">
        <f t="shared" ca="1" si="55"/>
        <v>-</v>
      </c>
      <c r="AH259" s="118" t="str">
        <f t="shared" ca="1" si="56"/>
        <v>-</v>
      </c>
      <c r="AI259" s="118">
        <f t="shared" ca="1" si="57"/>
        <v>0</v>
      </c>
      <c r="AJ259" s="120">
        <f t="shared" ca="1" si="58"/>
        <v>0</v>
      </c>
      <c r="AK259" s="118">
        <f t="shared" ca="1" si="24"/>
        <v>0</v>
      </c>
      <c r="AL259" s="118">
        <f t="shared" ca="1" si="25"/>
        <v>0</v>
      </c>
    </row>
    <row r="260" spans="1:44" ht="27" customHeight="1" x14ac:dyDescent="0.25">
      <c r="A260" s="53">
        <f>'OSNOVNA PLAČA'!A254</f>
        <v>245</v>
      </c>
      <c r="B260" s="333" t="str">
        <f t="shared" ca="1" si="21"/>
        <v>A245</v>
      </c>
      <c r="C260" s="333"/>
      <c r="D260" s="54" t="str">
        <f>IF(LEN('OSNOVNA PLAČA'!C254)&gt;0,'OSNOVNA PLAČA'!C254,"")</f>
        <v/>
      </c>
      <c r="E260" s="55" t="str">
        <f>IF(LEN('OSNOVNA PLAČA'!D254)&gt;0,'OSNOVNA PLAČA'!D254,"")</f>
        <v/>
      </c>
      <c r="F260" s="164">
        <f ca="1">IF(LEN(B260)&gt;0,'OBRAČUNANA OSNOVNA PLAČA'!F254,"")</f>
        <v>0</v>
      </c>
      <c r="G260" s="57"/>
      <c r="H260" s="57"/>
      <c r="I260" s="57"/>
      <c r="J260" s="57"/>
      <c r="K260" s="57"/>
      <c r="L260" s="178">
        <f t="shared" si="50"/>
        <v>0</v>
      </c>
      <c r="M260" s="179">
        <f t="shared" ca="1" si="59"/>
        <v>0</v>
      </c>
      <c r="N260" s="179">
        <f t="shared" ca="1" si="60"/>
        <v>0</v>
      </c>
      <c r="O260" s="180">
        <f t="shared" ca="1" si="51"/>
        <v>0</v>
      </c>
      <c r="P260" s="181">
        <f t="shared" ca="1" si="61"/>
        <v>0</v>
      </c>
      <c r="Q260" s="182">
        <f t="shared" ca="1" si="52"/>
        <v>0</v>
      </c>
      <c r="R260" s="182">
        <f ca="1">IF(LEN(B260)&gt;0,'1'!R260-'1'!Q260,"")</f>
        <v>0</v>
      </c>
      <c r="S260" s="183"/>
      <c r="T260" s="33"/>
      <c r="U260" s="33"/>
      <c r="V260" s="33"/>
      <c r="W260" s="33"/>
      <c r="X260" s="33"/>
      <c r="AB260" s="243">
        <f>ROW()</f>
        <v>260</v>
      </c>
      <c r="AC260" s="118">
        <f t="shared" ca="1" si="22"/>
        <v>0</v>
      </c>
      <c r="AD260" s="118">
        <f t="shared" ca="1" si="23"/>
        <v>0</v>
      </c>
      <c r="AE260" s="119" t="str">
        <f t="shared" ca="1" si="53"/>
        <v>-</v>
      </c>
      <c r="AF260" s="118" t="str">
        <f t="shared" ca="1" si="54"/>
        <v>-</v>
      </c>
      <c r="AG260" s="119" t="str">
        <f t="shared" ca="1" si="55"/>
        <v>-</v>
      </c>
      <c r="AH260" s="118" t="str">
        <f t="shared" ca="1" si="56"/>
        <v>-</v>
      </c>
      <c r="AI260" s="118">
        <f t="shared" ca="1" si="57"/>
        <v>0</v>
      </c>
      <c r="AJ260" s="120">
        <f t="shared" ca="1" si="58"/>
        <v>0</v>
      </c>
      <c r="AK260" s="118">
        <f t="shared" ca="1" si="24"/>
        <v>0</v>
      </c>
      <c r="AL260" s="118">
        <f t="shared" ca="1" si="25"/>
        <v>0</v>
      </c>
    </row>
    <row r="261" spans="1:44" ht="27" customHeight="1" x14ac:dyDescent="0.25">
      <c r="A261" s="53">
        <f>'OSNOVNA PLAČA'!A255</f>
        <v>246</v>
      </c>
      <c r="B261" s="333" t="str">
        <f t="shared" ca="1" si="21"/>
        <v>A246</v>
      </c>
      <c r="C261" s="333"/>
      <c r="D261" s="54" t="str">
        <f>IF(LEN('OSNOVNA PLAČA'!C255)&gt;0,'OSNOVNA PLAČA'!C255,"")</f>
        <v/>
      </c>
      <c r="E261" s="55" t="str">
        <f>IF(LEN('OSNOVNA PLAČA'!D255)&gt;0,'OSNOVNA PLAČA'!D255,"")</f>
        <v/>
      </c>
      <c r="F261" s="164">
        <f ca="1">IF(LEN(B261)&gt;0,'OBRAČUNANA OSNOVNA PLAČA'!F255,"")</f>
        <v>0</v>
      </c>
      <c r="G261" s="57"/>
      <c r="H261" s="57"/>
      <c r="I261" s="57"/>
      <c r="J261" s="57"/>
      <c r="K261" s="57"/>
      <c r="L261" s="178">
        <f t="shared" si="50"/>
        <v>0</v>
      </c>
      <c r="M261" s="179">
        <f t="shared" ca="1" si="59"/>
        <v>0</v>
      </c>
      <c r="N261" s="179">
        <f t="shared" ca="1" si="60"/>
        <v>0</v>
      </c>
      <c r="O261" s="180">
        <f t="shared" ca="1" si="51"/>
        <v>0</v>
      </c>
      <c r="P261" s="181">
        <f t="shared" ca="1" si="61"/>
        <v>0</v>
      </c>
      <c r="Q261" s="182">
        <f t="shared" ca="1" si="52"/>
        <v>0</v>
      </c>
      <c r="R261" s="182">
        <f ca="1">IF(LEN(B261)&gt;0,'1'!R261-'1'!Q261,"")</f>
        <v>0</v>
      </c>
      <c r="S261" s="183"/>
      <c r="T261" s="33"/>
      <c r="U261" s="33"/>
      <c r="V261" s="33"/>
      <c r="W261" s="33"/>
      <c r="X261" s="33"/>
      <c r="AB261" s="243">
        <f>ROW()</f>
        <v>261</v>
      </c>
      <c r="AC261" s="118">
        <f t="shared" ca="1" si="22"/>
        <v>0</v>
      </c>
      <c r="AD261" s="118">
        <f t="shared" ca="1" si="23"/>
        <v>0</v>
      </c>
      <c r="AE261" s="119" t="str">
        <f t="shared" ca="1" si="53"/>
        <v>-</v>
      </c>
      <c r="AF261" s="118" t="str">
        <f t="shared" ca="1" si="54"/>
        <v>-</v>
      </c>
      <c r="AG261" s="119" t="str">
        <f t="shared" ca="1" si="55"/>
        <v>-</v>
      </c>
      <c r="AH261" s="118" t="str">
        <f t="shared" ca="1" si="56"/>
        <v>-</v>
      </c>
      <c r="AI261" s="118">
        <f t="shared" ca="1" si="57"/>
        <v>0</v>
      </c>
      <c r="AJ261" s="120">
        <f t="shared" ca="1" si="58"/>
        <v>0</v>
      </c>
      <c r="AK261" s="118">
        <f t="shared" ca="1" si="24"/>
        <v>0</v>
      </c>
      <c r="AL261" s="118">
        <f t="shared" ca="1" si="25"/>
        <v>0</v>
      </c>
    </row>
    <row r="262" spans="1:44" ht="27" customHeight="1" x14ac:dyDescent="0.25">
      <c r="A262" s="53">
        <f>'OSNOVNA PLAČA'!A256</f>
        <v>247</v>
      </c>
      <c r="B262" s="333" t="str">
        <f t="shared" ca="1" si="21"/>
        <v>A247</v>
      </c>
      <c r="C262" s="333"/>
      <c r="D262" s="54" t="str">
        <f>IF(LEN('OSNOVNA PLAČA'!C256)&gt;0,'OSNOVNA PLAČA'!C256,"")</f>
        <v/>
      </c>
      <c r="E262" s="55" t="str">
        <f>IF(LEN('OSNOVNA PLAČA'!D256)&gt;0,'OSNOVNA PLAČA'!D256,"")</f>
        <v/>
      </c>
      <c r="F262" s="164">
        <f ca="1">IF(LEN(B262)&gt;0,'OBRAČUNANA OSNOVNA PLAČA'!F256,"")</f>
        <v>0</v>
      </c>
      <c r="G262" s="57"/>
      <c r="H262" s="57"/>
      <c r="I262" s="57"/>
      <c r="J262" s="57"/>
      <c r="K262" s="57"/>
      <c r="L262" s="178">
        <f t="shared" si="50"/>
        <v>0</v>
      </c>
      <c r="M262" s="179">
        <f t="shared" ca="1" si="59"/>
        <v>0</v>
      </c>
      <c r="N262" s="179">
        <f t="shared" ca="1" si="60"/>
        <v>0</v>
      </c>
      <c r="O262" s="180">
        <f t="shared" ca="1" si="51"/>
        <v>0</v>
      </c>
      <c r="P262" s="181">
        <f t="shared" ca="1" si="61"/>
        <v>0</v>
      </c>
      <c r="Q262" s="182">
        <f t="shared" ca="1" si="52"/>
        <v>0</v>
      </c>
      <c r="R262" s="182">
        <f ca="1">IF(LEN(B262)&gt;0,'1'!R262-'1'!Q262,"")</f>
        <v>0</v>
      </c>
      <c r="S262" s="183"/>
      <c r="T262" s="33"/>
      <c r="U262" s="33"/>
      <c r="V262" s="33"/>
      <c r="W262" s="33"/>
      <c r="X262" s="33"/>
      <c r="AB262" s="243">
        <f>ROW()</f>
        <v>262</v>
      </c>
      <c r="AC262" s="118">
        <f t="shared" ca="1" si="22"/>
        <v>0</v>
      </c>
      <c r="AD262" s="118">
        <f t="shared" ca="1" si="23"/>
        <v>0</v>
      </c>
      <c r="AE262" s="119" t="str">
        <f t="shared" ca="1" si="53"/>
        <v>-</v>
      </c>
      <c r="AF262" s="118" t="str">
        <f t="shared" ca="1" si="54"/>
        <v>-</v>
      </c>
      <c r="AG262" s="119" t="str">
        <f t="shared" ca="1" si="55"/>
        <v>-</v>
      </c>
      <c r="AH262" s="118" t="str">
        <f t="shared" ca="1" si="56"/>
        <v>-</v>
      </c>
      <c r="AI262" s="118">
        <f t="shared" ca="1" si="57"/>
        <v>0</v>
      </c>
      <c r="AJ262" s="120">
        <f t="shared" ca="1" si="58"/>
        <v>0</v>
      </c>
      <c r="AK262" s="118">
        <f t="shared" ca="1" si="24"/>
        <v>0</v>
      </c>
      <c r="AL262" s="118">
        <f t="shared" ca="1" si="25"/>
        <v>0</v>
      </c>
    </row>
    <row r="263" spans="1:44" ht="27" customHeight="1" x14ac:dyDescent="0.25">
      <c r="A263" s="53">
        <f>'OSNOVNA PLAČA'!A257</f>
        <v>248</v>
      </c>
      <c r="B263" s="333" t="str">
        <f t="shared" ref="B263:B265" ca="1" si="62">IF(LEN(INDIRECT( "'" &amp; $AD$2 &amp; "'!B" &amp; TEXT($AB263-6,0)))&gt;0,INDIRECT( "'" &amp; $AD$2 &amp; "'!B" &amp; TEXT($AB263-6,0)),"")</f>
        <v>A248</v>
      </c>
      <c r="C263" s="333"/>
      <c r="D263" s="54" t="str">
        <f>IF(LEN('OSNOVNA PLAČA'!C257)&gt;0,'OSNOVNA PLAČA'!C257,"")</f>
        <v/>
      </c>
      <c r="E263" s="55" t="str">
        <f>IF(LEN('OSNOVNA PLAČA'!D257)&gt;0,'OSNOVNA PLAČA'!D257,"")</f>
        <v/>
      </c>
      <c r="F263" s="164">
        <f ca="1">IF(LEN(B263)&gt;0,'OBRAČUNANA OSNOVNA PLAČA'!F257,"")</f>
        <v>0</v>
      </c>
      <c r="G263" s="57"/>
      <c r="H263" s="57"/>
      <c r="I263" s="57"/>
      <c r="J263" s="57"/>
      <c r="K263" s="57"/>
      <c r="L263" s="178">
        <f t="shared" si="50"/>
        <v>0</v>
      </c>
      <c r="M263" s="179">
        <f t="shared" ca="1" si="59"/>
        <v>0</v>
      </c>
      <c r="N263" s="179">
        <f t="shared" ca="1" si="60"/>
        <v>0</v>
      </c>
      <c r="O263" s="180">
        <f t="shared" ca="1" si="51"/>
        <v>0</v>
      </c>
      <c r="P263" s="181">
        <f t="shared" ca="1" si="61"/>
        <v>0</v>
      </c>
      <c r="Q263" s="182">
        <f t="shared" ca="1" si="52"/>
        <v>0</v>
      </c>
      <c r="R263" s="182">
        <f ca="1">IF(LEN(B263)&gt;0,'1'!R263-'1'!Q263,"")</f>
        <v>0</v>
      </c>
      <c r="S263" s="183"/>
      <c r="T263" s="33"/>
      <c r="U263" s="33"/>
      <c r="V263" s="33"/>
      <c r="W263" s="33"/>
      <c r="X263" s="33"/>
      <c r="AB263" s="243">
        <f>ROW()</f>
        <v>263</v>
      </c>
      <c r="AC263" s="118">
        <f t="shared" ref="AC263:AC265" ca="1" si="63">IF($AO$3=1,0,INDIRECT( "'" &amp; $AO$2 &amp; "'!P" &amp; TEXT($AB263,0)))</f>
        <v>0</v>
      </c>
      <c r="AD263" s="118">
        <f t="shared" ref="AD263:AD265" ca="1" si="64">IF($AO$3=1,(INDIRECT( "'" &amp; $AD$2 &amp; "'!F" &amp; TEXT($AB263-6,0))*2/12+INDIRECT( "'" &amp; $AD$2 &amp; "'!G" &amp; TEXT($AB263-6,0))*10/12)*2,INDIRECT( "'" &amp; $AO$2 &amp; "'!Q" &amp; TEXT($AB263,0)))</f>
        <v>0</v>
      </c>
      <c r="AE263" s="119" t="str">
        <f t="shared" ca="1" si="53"/>
        <v>-</v>
      </c>
      <c r="AF263" s="118" t="str">
        <f t="shared" ca="1" si="54"/>
        <v>-</v>
      </c>
      <c r="AG263" s="119" t="str">
        <f t="shared" ca="1" si="55"/>
        <v>-</v>
      </c>
      <c r="AH263" s="118" t="str">
        <f t="shared" ca="1" si="56"/>
        <v>-</v>
      </c>
      <c r="AI263" s="118">
        <f t="shared" ca="1" si="57"/>
        <v>0</v>
      </c>
      <c r="AJ263" s="120">
        <f t="shared" ca="1" si="58"/>
        <v>0</v>
      </c>
      <c r="AK263" s="118">
        <f t="shared" ref="AK263:AK265" ca="1" si="65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263" s="118">
        <f t="shared" ref="AL263:AL265" ca="1" si="66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264" spans="1:44" ht="27" customHeight="1" x14ac:dyDescent="0.25">
      <c r="A264" s="53">
        <f>'OSNOVNA PLAČA'!A258</f>
        <v>249</v>
      </c>
      <c r="B264" s="333" t="str">
        <f t="shared" ca="1" si="62"/>
        <v>A249</v>
      </c>
      <c r="C264" s="333"/>
      <c r="D264" s="54" t="str">
        <f>IF(LEN('OSNOVNA PLAČA'!C258)&gt;0,'OSNOVNA PLAČA'!C258,"")</f>
        <v/>
      </c>
      <c r="E264" s="55" t="str">
        <f>IF(LEN('OSNOVNA PLAČA'!D258)&gt;0,'OSNOVNA PLAČA'!D258,"")</f>
        <v/>
      </c>
      <c r="F264" s="164">
        <f ca="1">IF(LEN(B264)&gt;0,'OBRAČUNANA OSNOVNA PLAČA'!F258,"")</f>
        <v>0</v>
      </c>
      <c r="G264" s="57"/>
      <c r="H264" s="57"/>
      <c r="I264" s="57"/>
      <c r="J264" s="57"/>
      <c r="K264" s="57"/>
      <c r="L264" s="178">
        <f t="shared" si="50"/>
        <v>0</v>
      </c>
      <c r="M264" s="179">
        <f t="shared" ca="1" si="59"/>
        <v>0</v>
      </c>
      <c r="N264" s="179">
        <f t="shared" ca="1" si="60"/>
        <v>0</v>
      </c>
      <c r="O264" s="180">
        <f t="shared" ca="1" si="51"/>
        <v>0</v>
      </c>
      <c r="P264" s="181">
        <f t="shared" ca="1" si="61"/>
        <v>0</v>
      </c>
      <c r="Q264" s="182">
        <f t="shared" ca="1" si="52"/>
        <v>0</v>
      </c>
      <c r="R264" s="182">
        <f ca="1">IF(LEN(B264)&gt;0,'1'!R264-'1'!Q264,"")</f>
        <v>0</v>
      </c>
      <c r="S264" s="183"/>
      <c r="T264" s="33"/>
      <c r="U264" s="33"/>
      <c r="V264" s="33"/>
      <c r="W264" s="33"/>
      <c r="X264" s="33"/>
      <c r="AB264" s="243">
        <f>ROW()</f>
        <v>264</v>
      </c>
      <c r="AC264" s="118">
        <f t="shared" ca="1" si="63"/>
        <v>0</v>
      </c>
      <c r="AD264" s="118">
        <f t="shared" ca="1" si="64"/>
        <v>0</v>
      </c>
      <c r="AE264" s="119" t="str">
        <f t="shared" ca="1" si="53"/>
        <v>-</v>
      </c>
      <c r="AF264" s="118" t="str">
        <f t="shared" ca="1" si="54"/>
        <v>-</v>
      </c>
      <c r="AG264" s="119" t="str">
        <f t="shared" ca="1" si="55"/>
        <v>-</v>
      </c>
      <c r="AH264" s="118" t="str">
        <f t="shared" ca="1" si="56"/>
        <v>-</v>
      </c>
      <c r="AI264" s="118">
        <f t="shared" ca="1" si="57"/>
        <v>0</v>
      </c>
      <c r="AJ264" s="120">
        <f t="shared" ca="1" si="58"/>
        <v>0</v>
      </c>
      <c r="AK264" s="118">
        <f t="shared" ca="1" si="65"/>
        <v>0</v>
      </c>
      <c r="AL264" s="118">
        <f t="shared" ca="1" si="66"/>
        <v>0</v>
      </c>
    </row>
    <row r="265" spans="1:44" ht="27" customHeight="1" x14ac:dyDescent="0.25">
      <c r="A265" s="53">
        <f>'OSNOVNA PLAČA'!A259</f>
        <v>250</v>
      </c>
      <c r="B265" s="333" t="str">
        <f t="shared" ca="1" si="62"/>
        <v>A250</v>
      </c>
      <c r="C265" s="333"/>
      <c r="D265" s="54" t="str">
        <f>IF(LEN('OSNOVNA PLAČA'!C259)&gt;0,'OSNOVNA PLAČA'!C259,"")</f>
        <v/>
      </c>
      <c r="E265" s="55" t="str">
        <f>IF(LEN('OSNOVNA PLAČA'!D259)&gt;0,'OSNOVNA PLAČA'!D259,"")</f>
        <v/>
      </c>
      <c r="F265" s="164">
        <f ca="1">IF(LEN(B265)&gt;0,'OBRAČUNANA OSNOVNA PLAČA'!F259,"")</f>
        <v>0</v>
      </c>
      <c r="G265" s="57"/>
      <c r="H265" s="57"/>
      <c r="I265" s="57"/>
      <c r="J265" s="57"/>
      <c r="K265" s="57"/>
      <c r="L265" s="178">
        <f t="shared" si="50"/>
        <v>0</v>
      </c>
      <c r="M265" s="179">
        <f t="shared" ca="1" si="59"/>
        <v>0</v>
      </c>
      <c r="N265" s="179">
        <f t="shared" ca="1" si="60"/>
        <v>0</v>
      </c>
      <c r="O265" s="180">
        <f t="shared" ca="1" si="51"/>
        <v>0</v>
      </c>
      <c r="P265" s="181">
        <f t="shared" ca="1" si="61"/>
        <v>0</v>
      </c>
      <c r="Q265" s="182">
        <f t="shared" ca="1" si="52"/>
        <v>0</v>
      </c>
      <c r="R265" s="182">
        <f ca="1">IF(LEN(B265)&gt;0,'1'!R265-'1'!Q265,"")</f>
        <v>0</v>
      </c>
      <c r="S265" s="183"/>
      <c r="T265" s="33"/>
      <c r="U265" s="33"/>
      <c r="V265" s="33"/>
      <c r="W265" s="33"/>
      <c r="X265" s="33"/>
      <c r="AB265" s="243">
        <f>ROW()</f>
        <v>265</v>
      </c>
      <c r="AC265" s="118">
        <f t="shared" ca="1" si="63"/>
        <v>0</v>
      </c>
      <c r="AD265" s="118">
        <f t="shared" ca="1" si="64"/>
        <v>0</v>
      </c>
      <c r="AE265" s="119" t="str">
        <f t="shared" ca="1" si="53"/>
        <v>-</v>
      </c>
      <c r="AF265" s="118" t="str">
        <f t="shared" ca="1" si="54"/>
        <v>-</v>
      </c>
      <c r="AG265" s="119" t="str">
        <f t="shared" ca="1" si="55"/>
        <v>-</v>
      </c>
      <c r="AH265" s="118" t="str">
        <f t="shared" ca="1" si="56"/>
        <v>-</v>
      </c>
      <c r="AI265" s="118">
        <f t="shared" ca="1" si="57"/>
        <v>0</v>
      </c>
      <c r="AJ265" s="120">
        <f t="shared" ca="1" si="58"/>
        <v>0</v>
      </c>
      <c r="AK265" s="118">
        <f t="shared" ca="1" si="65"/>
        <v>0</v>
      </c>
      <c r="AL265" s="118">
        <f t="shared" ca="1" si="66"/>
        <v>0</v>
      </c>
    </row>
    <row r="266" spans="1:44" ht="26.25" customHeight="1" thickBot="1" x14ac:dyDescent="0.3">
      <c r="A266" s="33"/>
      <c r="B266" s="165" t="s">
        <v>37</v>
      </c>
      <c r="C266" s="336" t="s">
        <v>46</v>
      </c>
      <c r="D266" s="337"/>
      <c r="E266" s="338"/>
      <c r="F266" s="166">
        <f>'OSNOVNA PLAČA'!G260</f>
        <v>9500</v>
      </c>
      <c r="G266" s="121"/>
      <c r="H266" s="121"/>
      <c r="L266" s="33"/>
      <c r="M266" s="42"/>
      <c r="N266" s="42"/>
      <c r="O266" s="184" t="s">
        <v>413</v>
      </c>
      <c r="P266" s="185">
        <f ca="1">SUM(N16:N265)</f>
        <v>6120</v>
      </c>
      <c r="Q266" s="186" t="s">
        <v>86</v>
      </c>
      <c r="R266" s="187">
        <f ca="1">SUM(Q16:Q265)</f>
        <v>190</v>
      </c>
      <c r="S266" s="188"/>
      <c r="T266" s="33"/>
      <c r="U266" s="33"/>
      <c r="V266" s="33"/>
      <c r="W266" s="33"/>
      <c r="X266" s="33"/>
      <c r="AB266" s="122">
        <f>ROW()</f>
        <v>266</v>
      </c>
      <c r="AC266" s="123">
        <f ca="1">SUM(AC16:AC265)</f>
        <v>206</v>
      </c>
      <c r="AD266" s="123">
        <f ca="1">SUM(AD16:AD265)</f>
        <v>206</v>
      </c>
      <c r="AE266" s="124" t="str">
        <f>+O266</f>
        <v>Izračunana masa (KF)</v>
      </c>
      <c r="AF266" s="124">
        <f ca="1">SUM(AF16:AF265)</f>
        <v>0</v>
      </c>
      <c r="AG266" s="125"/>
      <c r="AH266" s="245" t="str">
        <f>+Q266</f>
        <v>Izplačana masa</v>
      </c>
      <c r="AI266" s="123">
        <f ca="1">SUM(AI16:AI265)</f>
        <v>0</v>
      </c>
      <c r="AL266" s="118">
        <f ca="1">SUM(AL16:AL265)</f>
        <v>9700</v>
      </c>
      <c r="AM266" s="350" t="str">
        <f>+C266</f>
        <v>SREDSTVA ZA
OSNOVNE PLAČE</v>
      </c>
      <c r="AN266" s="351"/>
      <c r="AO266" s="351"/>
      <c r="AP266" s="351"/>
      <c r="AQ266" s="351"/>
      <c r="AR266" s="352"/>
    </row>
    <row r="267" spans="1:44" ht="26.25" customHeight="1" thickBot="1" x14ac:dyDescent="0.3">
      <c r="A267" s="33"/>
      <c r="B267" s="167" t="s">
        <v>47</v>
      </c>
      <c r="C267" s="334" t="s">
        <v>48</v>
      </c>
      <c r="D267" s="335"/>
      <c r="E267" s="168">
        <v>0.02</v>
      </c>
      <c r="F267" s="169">
        <f ca="1">0.02*F266+'1'!R267</f>
        <v>190</v>
      </c>
      <c r="G267" s="87"/>
      <c r="H267" s="87"/>
      <c r="I267" s="87"/>
      <c r="J267" s="87"/>
      <c r="K267" s="127"/>
      <c r="L267" s="33"/>
      <c r="M267" s="42"/>
      <c r="N267" s="42"/>
      <c r="O267" s="189" t="s">
        <v>83</v>
      </c>
      <c r="P267" s="190">
        <f ca="1">IF(SUM(N16:N265)=0,0,F267/SUM(N16:N265))</f>
        <v>3.1045751633986929E-2</v>
      </c>
      <c r="Q267" s="191" t="s">
        <v>87</v>
      </c>
      <c r="R267" s="192">
        <f ca="1">F267-R266</f>
        <v>0</v>
      </c>
      <c r="S267" s="71"/>
      <c r="T267" s="33"/>
      <c r="U267" s="33"/>
      <c r="V267" s="33"/>
      <c r="W267" s="33"/>
      <c r="X267" s="33"/>
      <c r="AB267" s="122">
        <f>ROW()</f>
        <v>267</v>
      </c>
      <c r="AC267" s="128" t="str">
        <f>+Q267</f>
        <v>Ostanek</v>
      </c>
      <c r="AD267" s="129" t="str">
        <f ca="1">IF($AO$3=1,0,INDIRECT( "'" &amp; $AO$2 &amp; "'!Q" &amp; TEXT($AB267,0)))</f>
        <v>Ostanek</v>
      </c>
      <c r="AE267" s="124" t="str">
        <f>+O267</f>
        <v>Kor. faktor (KF)</v>
      </c>
      <c r="AF267" s="130">
        <f ca="1">IF(AF266=0,0,(AD267+AL267)/AF266)</f>
        <v>0</v>
      </c>
      <c r="AG267" s="125"/>
      <c r="AH267" s="131" t="str">
        <f>+AC267</f>
        <v>Ostanek</v>
      </c>
      <c r="AI267" s="129" t="e">
        <f ca="1">+F267-AI266+AD267</f>
        <v>#VALUE!</v>
      </c>
      <c r="AL267" s="118">
        <f ca="1">+AM267*AL266</f>
        <v>194</v>
      </c>
      <c r="AM267" s="132">
        <f>+E267</f>
        <v>0.02</v>
      </c>
      <c r="AN267" s="350" t="str">
        <f>+C267</f>
        <v>SKUPEN OBSEG SREDSTEV
DELOVNE USPEŠNOSTI</v>
      </c>
      <c r="AO267" s="351"/>
      <c r="AP267" s="351"/>
      <c r="AQ267" s="351"/>
      <c r="AR267" s="352"/>
    </row>
    <row r="268" spans="1:44" x14ac:dyDescent="0.25">
      <c r="G268" s="87"/>
      <c r="H268" s="87"/>
      <c r="I268" s="87"/>
      <c r="J268" s="87"/>
      <c r="K268" s="87"/>
      <c r="L268" s="193"/>
      <c r="M268" s="42"/>
      <c r="N268" s="42"/>
      <c r="O268" s="42"/>
      <c r="P268" s="42"/>
      <c r="Q268" s="160"/>
      <c r="R268" s="160"/>
      <c r="S268" s="42"/>
      <c r="T268" s="193"/>
      <c r="U268" s="33"/>
      <c r="V268" s="33"/>
      <c r="W268" s="33"/>
      <c r="X268" s="33"/>
    </row>
    <row r="269" spans="1:44" ht="13.8" thickBot="1" x14ac:dyDescent="0.3">
      <c r="L269" s="33"/>
      <c r="M269" s="42"/>
      <c r="N269" s="42"/>
      <c r="O269" s="42"/>
      <c r="P269" s="42"/>
      <c r="Q269" s="42"/>
      <c r="R269" s="42"/>
      <c r="S269" s="42"/>
      <c r="T269" s="33"/>
      <c r="U269" s="33"/>
      <c r="V269" s="33"/>
      <c r="W269" s="33"/>
      <c r="X269" s="33"/>
    </row>
    <row r="270" spans="1:44" ht="12.75" customHeight="1" x14ac:dyDescent="0.25">
      <c r="B270" s="327" t="s">
        <v>30</v>
      </c>
      <c r="C270" s="328"/>
      <c r="D270" s="329"/>
      <c r="E270" s="134"/>
      <c r="F270" s="353" t="s">
        <v>29</v>
      </c>
      <c r="G270" s="354"/>
      <c r="H270" s="354"/>
      <c r="I270" s="354"/>
      <c r="J270" s="354"/>
      <c r="K270" s="355"/>
      <c r="L270" s="194"/>
      <c r="M270" s="195" t="s">
        <v>21</v>
      </c>
      <c r="N270" s="198"/>
      <c r="O270" s="196"/>
      <c r="P270" s="356" t="s">
        <v>88</v>
      </c>
      <c r="Q270" s="357"/>
      <c r="R270" s="358"/>
      <c r="S270" s="42"/>
      <c r="T270" s="33"/>
      <c r="U270" s="33"/>
      <c r="V270" s="33"/>
      <c r="W270" s="33"/>
      <c r="X270" s="33"/>
    </row>
    <row r="271" spans="1:44" x14ac:dyDescent="0.25">
      <c r="B271" s="330"/>
      <c r="C271" s="331"/>
      <c r="D271" s="332"/>
      <c r="E271" s="134"/>
      <c r="F271" s="138" t="s">
        <v>25</v>
      </c>
      <c r="G271" s="139"/>
      <c r="H271" s="139"/>
      <c r="I271" s="139"/>
      <c r="J271" s="139"/>
      <c r="K271" s="140"/>
      <c r="L271" s="194"/>
      <c r="M271" s="197">
        <v>0</v>
      </c>
      <c r="N271" s="198"/>
      <c r="O271" s="196"/>
      <c r="P271" s="359"/>
      <c r="Q271" s="360"/>
      <c r="R271" s="361"/>
      <c r="S271" s="42"/>
      <c r="T271" s="33"/>
      <c r="U271" s="33"/>
      <c r="V271" s="33"/>
      <c r="W271" s="33"/>
      <c r="X271" s="33"/>
    </row>
    <row r="272" spans="1:44" ht="13.8" thickBot="1" x14ac:dyDescent="0.3">
      <c r="B272" s="143" t="s">
        <v>50</v>
      </c>
      <c r="C272" s="144" t="s">
        <v>31</v>
      </c>
      <c r="D272" s="145">
        <v>2</v>
      </c>
      <c r="E272" s="134"/>
      <c r="F272" s="138" t="s">
        <v>24</v>
      </c>
      <c r="G272" s="139"/>
      <c r="H272" s="139"/>
      <c r="I272" s="139"/>
      <c r="J272" s="139"/>
      <c r="K272" s="140"/>
      <c r="L272" s="194"/>
      <c r="M272" s="199">
        <v>1</v>
      </c>
      <c r="N272" s="198"/>
      <c r="O272" s="196"/>
      <c r="P272" s="200" t="s">
        <v>85</v>
      </c>
      <c r="Q272" s="201" t="s">
        <v>93</v>
      </c>
      <c r="R272" s="202">
        <v>5</v>
      </c>
      <c r="S272" s="42"/>
      <c r="T272" s="33"/>
      <c r="U272" s="33"/>
      <c r="V272" s="33"/>
      <c r="W272" s="33"/>
      <c r="X272" s="33"/>
    </row>
    <row r="273" spans="2:24" x14ac:dyDescent="0.25">
      <c r="B273" s="150"/>
      <c r="C273" s="31"/>
      <c r="D273" s="45"/>
      <c r="E273" s="134"/>
      <c r="F273" s="138" t="s">
        <v>26</v>
      </c>
      <c r="G273" s="139"/>
      <c r="H273" s="139"/>
      <c r="I273" s="139"/>
      <c r="J273" s="139"/>
      <c r="K273" s="140"/>
      <c r="L273" s="194"/>
      <c r="M273" s="32"/>
      <c r="N273" s="32"/>
      <c r="O273" s="203"/>
      <c r="P273" s="196"/>
      <c r="Q273" s="196"/>
      <c r="R273" s="196"/>
      <c r="S273" s="42"/>
      <c r="T273" s="33"/>
      <c r="U273" s="33"/>
      <c r="V273" s="33"/>
      <c r="W273" s="33"/>
      <c r="X273" s="33"/>
    </row>
    <row r="274" spans="2:24" x14ac:dyDescent="0.25">
      <c r="B274" s="134"/>
      <c r="C274" s="134"/>
      <c r="D274" s="134"/>
      <c r="E274" s="134"/>
      <c r="F274" s="138" t="s">
        <v>27</v>
      </c>
      <c r="G274" s="139"/>
      <c r="H274" s="139"/>
      <c r="I274" s="139"/>
      <c r="J274" s="139"/>
      <c r="K274" s="140"/>
      <c r="L274" s="194"/>
      <c r="M274" s="196"/>
      <c r="N274" s="196"/>
      <c r="O274" s="196"/>
      <c r="P274" s="196"/>
      <c r="Q274" s="196"/>
      <c r="R274" s="196"/>
      <c r="S274" s="42"/>
      <c r="T274" s="33"/>
      <c r="U274" s="33"/>
      <c r="V274" s="33"/>
      <c r="W274" s="33"/>
      <c r="X274" s="33"/>
    </row>
    <row r="275" spans="2:24" ht="13.8" thickBot="1" x14ac:dyDescent="0.3">
      <c r="B275" s="134"/>
      <c r="C275" s="134"/>
      <c r="D275" s="134"/>
      <c r="E275" s="134"/>
      <c r="F275" s="152" t="s">
        <v>28</v>
      </c>
      <c r="G275" s="153"/>
      <c r="H275" s="153"/>
      <c r="I275" s="153"/>
      <c r="J275" s="153"/>
      <c r="K275" s="154"/>
      <c r="L275" s="194"/>
      <c r="M275" s="196"/>
      <c r="N275" s="196"/>
      <c r="O275" s="196"/>
      <c r="P275" s="196"/>
      <c r="Q275" s="204"/>
      <c r="R275" s="196"/>
      <c r="S275" s="42"/>
      <c r="T275" s="33"/>
      <c r="U275" s="33"/>
      <c r="V275" s="33"/>
      <c r="W275" s="33"/>
      <c r="X275" s="33"/>
    </row>
    <row r="276" spans="2:24" x14ac:dyDescent="0.25">
      <c r="K276" s="9"/>
    </row>
  </sheetData>
  <sheetProtection algorithmName="SHA-512" hashValue="Vy98xWO7mZnMP0EtayRez4N4QzxTZheIZ8gbYjBr6Fx9gqAz6ZxNavmADaNuL+40DuTdTFn35HexBjLFpZaLsg==" saltValue="Z1//rwkExoo78pYZYu559w==" spinCount="100000" sheet="1" objects="1" scenarios="1"/>
  <mergeCells count="301">
    <mergeCell ref="B46:C46"/>
    <mergeCell ref="B51:C51"/>
    <mergeCell ref="B50:C50"/>
    <mergeCell ref="B49:C49"/>
    <mergeCell ref="B48:C48"/>
    <mergeCell ref="B67:C67"/>
    <mergeCell ref="B66:C66"/>
    <mergeCell ref="B65:C65"/>
    <mergeCell ref="B64:C64"/>
    <mergeCell ref="B63:C63"/>
    <mergeCell ref="B62:C62"/>
    <mergeCell ref="B61:C61"/>
    <mergeCell ref="B60:C60"/>
    <mergeCell ref="B59:C59"/>
    <mergeCell ref="B58:C58"/>
    <mergeCell ref="B57:C57"/>
    <mergeCell ref="B56:C56"/>
    <mergeCell ref="B55:C55"/>
    <mergeCell ref="B54:C54"/>
    <mergeCell ref="B53:C53"/>
    <mergeCell ref="B52:C52"/>
    <mergeCell ref="B47:C47"/>
    <mergeCell ref="B84:C84"/>
    <mergeCell ref="B83:C83"/>
    <mergeCell ref="B82:C82"/>
    <mergeCell ref="B81:C81"/>
    <mergeCell ref="B80:C80"/>
    <mergeCell ref="B79:C79"/>
    <mergeCell ref="B78:C78"/>
    <mergeCell ref="B77:C77"/>
    <mergeCell ref="B76:C76"/>
    <mergeCell ref="B75:C75"/>
    <mergeCell ref="B74:C74"/>
    <mergeCell ref="B73:C73"/>
    <mergeCell ref="B72:C72"/>
    <mergeCell ref="B71:C71"/>
    <mergeCell ref="B70:C70"/>
    <mergeCell ref="B69:C69"/>
    <mergeCell ref="B68:C68"/>
    <mergeCell ref="B101:C101"/>
    <mergeCell ref="B100:C100"/>
    <mergeCell ref="B99:C99"/>
    <mergeCell ref="B98:C98"/>
    <mergeCell ref="B97:C97"/>
    <mergeCell ref="B96:C96"/>
    <mergeCell ref="B95:C95"/>
    <mergeCell ref="B94:C94"/>
    <mergeCell ref="B93:C93"/>
    <mergeCell ref="B92:C92"/>
    <mergeCell ref="B91:C91"/>
    <mergeCell ref="B90:C90"/>
    <mergeCell ref="B89:C89"/>
    <mergeCell ref="B88:C88"/>
    <mergeCell ref="B87:C87"/>
    <mergeCell ref="B86:C86"/>
    <mergeCell ref="B85:C85"/>
    <mergeCell ref="B118:C118"/>
    <mergeCell ref="B117:C117"/>
    <mergeCell ref="B116:C116"/>
    <mergeCell ref="B115:C115"/>
    <mergeCell ref="B114:C114"/>
    <mergeCell ref="B113:C113"/>
    <mergeCell ref="B112:C112"/>
    <mergeCell ref="B111:C111"/>
    <mergeCell ref="B110:C110"/>
    <mergeCell ref="B109:C109"/>
    <mergeCell ref="B108:C108"/>
    <mergeCell ref="B107:C107"/>
    <mergeCell ref="B106:C106"/>
    <mergeCell ref="B105:C105"/>
    <mergeCell ref="B104:C104"/>
    <mergeCell ref="B103:C103"/>
    <mergeCell ref="B102:C102"/>
    <mergeCell ref="B135:C135"/>
    <mergeCell ref="B134:C134"/>
    <mergeCell ref="B133:C133"/>
    <mergeCell ref="B132:C132"/>
    <mergeCell ref="B131:C131"/>
    <mergeCell ref="B130:C130"/>
    <mergeCell ref="B129:C129"/>
    <mergeCell ref="B128:C128"/>
    <mergeCell ref="B127:C127"/>
    <mergeCell ref="B126:C126"/>
    <mergeCell ref="B125:C125"/>
    <mergeCell ref="B124:C124"/>
    <mergeCell ref="B123:C123"/>
    <mergeCell ref="B122:C122"/>
    <mergeCell ref="B121:C121"/>
    <mergeCell ref="B120:C120"/>
    <mergeCell ref="B119:C119"/>
    <mergeCell ref="B152:C152"/>
    <mergeCell ref="B151:C151"/>
    <mergeCell ref="B150:C150"/>
    <mergeCell ref="B149:C149"/>
    <mergeCell ref="B148:C148"/>
    <mergeCell ref="B147:C147"/>
    <mergeCell ref="B146:C146"/>
    <mergeCell ref="B145:C145"/>
    <mergeCell ref="B144:C144"/>
    <mergeCell ref="B143:C143"/>
    <mergeCell ref="B142:C142"/>
    <mergeCell ref="B141:C141"/>
    <mergeCell ref="B140:C140"/>
    <mergeCell ref="B139:C139"/>
    <mergeCell ref="B138:C138"/>
    <mergeCell ref="B137:C137"/>
    <mergeCell ref="B136:C136"/>
    <mergeCell ref="B169:C169"/>
    <mergeCell ref="B168:C168"/>
    <mergeCell ref="B167:C167"/>
    <mergeCell ref="B166:C166"/>
    <mergeCell ref="B165:C165"/>
    <mergeCell ref="B164:C164"/>
    <mergeCell ref="B163:C163"/>
    <mergeCell ref="B162:C162"/>
    <mergeCell ref="B161:C161"/>
    <mergeCell ref="B160:C160"/>
    <mergeCell ref="B159:C159"/>
    <mergeCell ref="B158:C158"/>
    <mergeCell ref="B157:C157"/>
    <mergeCell ref="B156:C156"/>
    <mergeCell ref="B155:C155"/>
    <mergeCell ref="B154:C154"/>
    <mergeCell ref="B153:C153"/>
    <mergeCell ref="B186:C186"/>
    <mergeCell ref="B185:C185"/>
    <mergeCell ref="B184:C184"/>
    <mergeCell ref="B183:C183"/>
    <mergeCell ref="B182:C182"/>
    <mergeCell ref="B181:C181"/>
    <mergeCell ref="B180:C180"/>
    <mergeCell ref="B179:C179"/>
    <mergeCell ref="B178:C178"/>
    <mergeCell ref="B177:C177"/>
    <mergeCell ref="B176:C176"/>
    <mergeCell ref="B175:C175"/>
    <mergeCell ref="B174:C174"/>
    <mergeCell ref="B173:C173"/>
    <mergeCell ref="B172:C172"/>
    <mergeCell ref="B171:C171"/>
    <mergeCell ref="B170:C170"/>
    <mergeCell ref="B203:C203"/>
    <mergeCell ref="B202:C202"/>
    <mergeCell ref="B201:C201"/>
    <mergeCell ref="B200:C200"/>
    <mergeCell ref="B199:C199"/>
    <mergeCell ref="B198:C198"/>
    <mergeCell ref="B197:C197"/>
    <mergeCell ref="B196:C196"/>
    <mergeCell ref="B195:C195"/>
    <mergeCell ref="B194:C194"/>
    <mergeCell ref="B193:C193"/>
    <mergeCell ref="B192:C192"/>
    <mergeCell ref="B191:C191"/>
    <mergeCell ref="B190:C190"/>
    <mergeCell ref="B189:C189"/>
    <mergeCell ref="B188:C188"/>
    <mergeCell ref="B234:C234"/>
    <mergeCell ref="B233:C233"/>
    <mergeCell ref="B232:C232"/>
    <mergeCell ref="B231:C231"/>
    <mergeCell ref="B230:C230"/>
    <mergeCell ref="B229:C229"/>
    <mergeCell ref="B187:C187"/>
    <mergeCell ref="B220:C220"/>
    <mergeCell ref="B219:C219"/>
    <mergeCell ref="B218:C218"/>
    <mergeCell ref="B217:C217"/>
    <mergeCell ref="B216:C216"/>
    <mergeCell ref="B215:C215"/>
    <mergeCell ref="B214:C214"/>
    <mergeCell ref="B213:C213"/>
    <mergeCell ref="B212:C212"/>
    <mergeCell ref="B211:C211"/>
    <mergeCell ref="B210:C210"/>
    <mergeCell ref="B209:C209"/>
    <mergeCell ref="B208:C208"/>
    <mergeCell ref="B207:C207"/>
    <mergeCell ref="B206:C206"/>
    <mergeCell ref="B205:C205"/>
    <mergeCell ref="B204:C204"/>
    <mergeCell ref="B225:C225"/>
    <mergeCell ref="B224:C224"/>
    <mergeCell ref="B223:C223"/>
    <mergeCell ref="B222:C222"/>
    <mergeCell ref="B221:C221"/>
    <mergeCell ref="B254:C254"/>
    <mergeCell ref="B253:C253"/>
    <mergeCell ref="B252:C252"/>
    <mergeCell ref="B251:C251"/>
    <mergeCell ref="B250:C250"/>
    <mergeCell ref="B249:C249"/>
    <mergeCell ref="B248:C248"/>
    <mergeCell ref="B247:C247"/>
    <mergeCell ref="B246:C246"/>
    <mergeCell ref="B245:C245"/>
    <mergeCell ref="B244:C244"/>
    <mergeCell ref="B243:C243"/>
    <mergeCell ref="B242:C242"/>
    <mergeCell ref="B241:C241"/>
    <mergeCell ref="B240:C240"/>
    <mergeCell ref="B239:C239"/>
    <mergeCell ref="B237:C237"/>
    <mergeCell ref="B236:C236"/>
    <mergeCell ref="B235:C235"/>
    <mergeCell ref="E7:F7"/>
    <mergeCell ref="E3:F3"/>
    <mergeCell ref="E5:F5"/>
    <mergeCell ref="E4:R4"/>
    <mergeCell ref="AH1:AL2"/>
    <mergeCell ref="AB1:AF1"/>
    <mergeCell ref="AJ6:AL6"/>
    <mergeCell ref="AJ5:AL5"/>
    <mergeCell ref="AD3:AF3"/>
    <mergeCell ref="AB2:AC2"/>
    <mergeCell ref="AD2:AF2"/>
    <mergeCell ref="B270:D271"/>
    <mergeCell ref="B17:C17"/>
    <mergeCell ref="B18:C18"/>
    <mergeCell ref="C267:D267"/>
    <mergeCell ref="B8:D8"/>
    <mergeCell ref="B36:C36"/>
    <mergeCell ref="B3:D3"/>
    <mergeCell ref="B4:D4"/>
    <mergeCell ref="B7:D7"/>
    <mergeCell ref="B238:C238"/>
    <mergeCell ref="B265:C265"/>
    <mergeCell ref="B264:C264"/>
    <mergeCell ref="B263:C263"/>
    <mergeCell ref="B262:C262"/>
    <mergeCell ref="B261:C261"/>
    <mergeCell ref="B260:C260"/>
    <mergeCell ref="B259:C259"/>
    <mergeCell ref="B258:C258"/>
    <mergeCell ref="B257:C257"/>
    <mergeCell ref="B256:C256"/>
    <mergeCell ref="B255:C255"/>
    <mergeCell ref="B228:C228"/>
    <mergeCell ref="B227:C227"/>
    <mergeCell ref="B226:C226"/>
    <mergeCell ref="B10:L10"/>
    <mergeCell ref="B12:F12"/>
    <mergeCell ref="G12:L12"/>
    <mergeCell ref="G13:K13"/>
    <mergeCell ref="B13:C14"/>
    <mergeCell ref="D13:D14"/>
    <mergeCell ref="B35:C35"/>
    <mergeCell ref="B23:C23"/>
    <mergeCell ref="B19:C19"/>
    <mergeCell ref="B20:C20"/>
    <mergeCell ref="B21:C21"/>
    <mergeCell ref="B22:C22"/>
    <mergeCell ref="B15:C15"/>
    <mergeCell ref="B16:C16"/>
    <mergeCell ref="B24:C24"/>
    <mergeCell ref="B25:C25"/>
    <mergeCell ref="B26:C26"/>
    <mergeCell ref="B27:C27"/>
    <mergeCell ref="AC11:AD11"/>
    <mergeCell ref="Q13:Q14"/>
    <mergeCell ref="R13:R14"/>
    <mergeCell ref="M12:P12"/>
    <mergeCell ref="M10:R10"/>
    <mergeCell ref="AN267:AR267"/>
    <mergeCell ref="AM266:AR266"/>
    <mergeCell ref="E8:R8"/>
    <mergeCell ref="F270:K270"/>
    <mergeCell ref="P270:R271"/>
    <mergeCell ref="AC12:AC14"/>
    <mergeCell ref="AD12:AD14"/>
    <mergeCell ref="AE12:AF14"/>
    <mergeCell ref="AG12:AH14"/>
    <mergeCell ref="AI12:AI14"/>
    <mergeCell ref="AL12:AL14"/>
    <mergeCell ref="M13:M14"/>
    <mergeCell ref="C266:E266"/>
    <mergeCell ref="AJ12:AJ14"/>
    <mergeCell ref="AK12:AK14"/>
    <mergeCell ref="O13:O14"/>
    <mergeCell ref="P13:P14"/>
    <mergeCell ref="L13:L14"/>
    <mergeCell ref="B45:C45"/>
    <mergeCell ref="A13:A14"/>
    <mergeCell ref="N13:N14"/>
    <mergeCell ref="B41:C41"/>
    <mergeCell ref="B42:C42"/>
    <mergeCell ref="B43:C43"/>
    <mergeCell ref="B44:C44"/>
    <mergeCell ref="B37:C37"/>
    <mergeCell ref="B38:C38"/>
    <mergeCell ref="B39:C39"/>
    <mergeCell ref="B40:C40"/>
    <mergeCell ref="B28:C28"/>
    <mergeCell ref="B29:C29"/>
    <mergeCell ref="B30:C30"/>
    <mergeCell ref="B31:C31"/>
    <mergeCell ref="B32:C32"/>
    <mergeCell ref="B33:C33"/>
    <mergeCell ref="B34:C34"/>
    <mergeCell ref="E13:E14"/>
    <mergeCell ref="F13:F14"/>
  </mergeCells>
  <phoneticPr fontId="2" type="noConversion"/>
  <dataValidations count="1">
    <dataValidation type="list" allowBlank="1" showInputMessage="1" showErrorMessage="1" sqref="G16:K265" xr:uid="{00000000-0002-0000-0300-000000000000}">
      <formula1>$M$271:$M$272</formula1>
    </dataValidation>
  </dataValidations>
  <printOptions horizontalCentered="1"/>
  <pageMargins left="0.75" right="0.75" top="0.19685039370078741" bottom="0.39370078740157483" header="0" footer="0"/>
  <pageSetup paperSize="9" scale="90" orientation="landscape" r:id="rId1"/>
  <headerFooter alignWithMargins="0">
    <oddFooter>&amp;C&amp;D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4"/>
  <dimension ref="A1:BA276"/>
  <sheetViews>
    <sheetView showGridLines="0" showRowColHeaders="0" zoomScaleNormal="100" workbookViewId="0">
      <selection activeCell="A266" sqref="A266:XFD1015"/>
    </sheetView>
  </sheetViews>
  <sheetFormatPr defaultColWidth="9.109375" defaultRowHeight="13.2" x14ac:dyDescent="0.25"/>
  <cols>
    <col min="1" max="1" width="10" style="6" customWidth="1"/>
    <col min="2" max="2" width="6.5546875" style="6" customWidth="1"/>
    <col min="3" max="3" width="48.109375" style="6" customWidth="1"/>
    <col min="4" max="5" width="7" style="6" customWidth="1"/>
    <col min="6" max="6" width="13.33203125" style="8" customWidth="1"/>
    <col min="7" max="11" width="5.44140625" style="6" customWidth="1"/>
    <col min="12" max="12" width="13.44140625" style="6" customWidth="1"/>
    <col min="13" max="18" width="13.44140625" style="8" customWidth="1"/>
    <col min="19" max="19" width="0.33203125" style="8" customWidth="1"/>
    <col min="20" max="22" width="9.44140625" style="6" customWidth="1"/>
    <col min="23" max="23" width="10.88671875" style="6" customWidth="1"/>
    <col min="24" max="27" width="9.109375" style="6"/>
    <col min="28" max="28" width="9.33203125" style="90" hidden="1" customWidth="1"/>
    <col min="29" max="29" width="21.5546875" style="6" hidden="1" customWidth="1"/>
    <col min="30" max="30" width="12.88671875" style="6" hidden="1" customWidth="1"/>
    <col min="31" max="32" width="12.6640625" style="6" hidden="1" customWidth="1"/>
    <col min="33" max="33" width="13.44140625" style="84" hidden="1" customWidth="1"/>
    <col min="34" max="34" width="13.44140625" style="6" hidden="1" customWidth="1"/>
    <col min="35" max="38" width="13.6640625" style="6" hidden="1" customWidth="1"/>
    <col min="39" max="39" width="9.109375" style="6" hidden="1" customWidth="1"/>
    <col min="40" max="40" width="19.6640625" style="6" hidden="1" customWidth="1"/>
    <col min="41" max="41" width="25.33203125" style="6" hidden="1" customWidth="1"/>
    <col min="42" max="42" width="9.109375" style="6" hidden="1" customWidth="1"/>
    <col min="43" max="43" width="18.88671875" style="6" hidden="1" customWidth="1"/>
    <col min="44" max="44" width="9.88671875" style="6" hidden="1" customWidth="1"/>
    <col min="45" max="45" width="17.5546875" style="6" hidden="1" customWidth="1"/>
    <col min="46" max="46" width="11.6640625" style="6" hidden="1" customWidth="1"/>
    <col min="47" max="47" width="16" style="6" hidden="1" customWidth="1"/>
    <col min="48" max="53" width="9.109375" style="6" hidden="1" customWidth="1"/>
    <col min="54" max="16384" width="9.109375" style="6"/>
  </cols>
  <sheetData>
    <row r="1" spans="1:53" ht="15.6" x14ac:dyDescent="0.25">
      <c r="A1" s="33"/>
      <c r="B1" s="7" t="s">
        <v>411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6"/>
      <c r="S1" s="157"/>
      <c r="T1" s="157"/>
      <c r="U1" s="158"/>
      <c r="V1" s="33"/>
      <c r="W1" s="33"/>
      <c r="AB1" s="285" t="s">
        <v>113</v>
      </c>
      <c r="AC1" s="286"/>
      <c r="AD1" s="286"/>
      <c r="AE1" s="286"/>
      <c r="AF1" s="287"/>
      <c r="AG1" s="74"/>
      <c r="AH1" s="279" t="s">
        <v>112</v>
      </c>
      <c r="AI1" s="280"/>
      <c r="AJ1" s="280"/>
      <c r="AK1" s="280"/>
      <c r="AL1" s="281"/>
      <c r="AN1" s="75" t="s">
        <v>33</v>
      </c>
      <c r="AO1" s="76" t="str">
        <f ca="1">RIGHT(CELL("filename",A1),LEN(CELL("filename",A1))-FIND("]",CELL("filename",A1)))</f>
        <v>3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6" x14ac:dyDescent="0.25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6"/>
      <c r="S2" s="157"/>
      <c r="T2" s="159"/>
      <c r="U2" s="158"/>
      <c r="V2" s="33"/>
      <c r="W2" s="33"/>
      <c r="AB2" s="295" t="s">
        <v>49</v>
      </c>
      <c r="AC2" s="296"/>
      <c r="AD2" s="292" t="s">
        <v>49</v>
      </c>
      <c r="AE2" s="293"/>
      <c r="AF2" s="294"/>
      <c r="AG2" s="74"/>
      <c r="AH2" s="282"/>
      <c r="AI2" s="283"/>
      <c r="AJ2" s="283"/>
      <c r="AK2" s="283"/>
      <c r="AL2" s="284"/>
      <c r="AN2" s="78" t="s">
        <v>108</v>
      </c>
      <c r="AO2" s="77" t="str">
        <f ca="1">VLOOKUP(AO1,AP2:AQ19,2,FALSE)</f>
        <v>2</v>
      </c>
      <c r="AP2" s="79" t="s">
        <v>105</v>
      </c>
      <c r="AQ2" s="79"/>
      <c r="AR2" s="80">
        <f t="shared" ref="AR2:AR13" ca="1" si="0">MAX($AS$2:$AS$13)</f>
        <v>12</v>
      </c>
      <c r="AS2" s="81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5">
      <c r="A3" s="33"/>
      <c r="B3" s="297" t="str">
        <f ca="1">INDIRECT( "'" &amp; $AD$2 &amp; "'!B3")</f>
        <v>Šifra proračunskega uporabnika:</v>
      </c>
      <c r="C3" s="297"/>
      <c r="D3" s="298"/>
      <c r="E3" s="259"/>
      <c r="F3" s="260"/>
      <c r="R3" s="72"/>
      <c r="S3" s="159"/>
      <c r="T3" s="158"/>
      <c r="U3" s="158"/>
      <c r="V3" s="33"/>
      <c r="W3" s="33"/>
      <c r="AB3" s="82" t="s">
        <v>78</v>
      </c>
      <c r="AC3" s="83"/>
      <c r="AD3" s="292" t="s">
        <v>78</v>
      </c>
      <c r="AE3" s="293"/>
      <c r="AF3" s="294"/>
      <c r="AH3" s="85" t="s">
        <v>110</v>
      </c>
      <c r="AI3" s="86" t="s">
        <v>116</v>
      </c>
      <c r="AJ3" s="87"/>
      <c r="AK3" s="87"/>
      <c r="AL3" s="88"/>
      <c r="AN3" s="75" t="s">
        <v>106</v>
      </c>
      <c r="AO3" s="77">
        <f ca="1">VLOOKUP(AO1,AP2:AS19,4,FALSE)</f>
        <v>5</v>
      </c>
      <c r="AP3" s="79" t="s">
        <v>36</v>
      </c>
      <c r="AQ3" s="79" t="str">
        <f t="shared" ref="AQ3:AQ19" si="3">+AP2</f>
        <v>11</v>
      </c>
      <c r="AR3" s="80">
        <f t="shared" ca="1" si="0"/>
        <v>12</v>
      </c>
      <c r="AS3" s="81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5">
      <c r="A4" s="33"/>
      <c r="B4" s="297" t="str">
        <f ca="1">INDIRECT( "'" &amp; $AD$2 &amp; "'!B4")</f>
        <v>Organizacijska enota:</v>
      </c>
      <c r="C4" s="297"/>
      <c r="D4" s="297"/>
      <c r="E4" s="304"/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5"/>
      <c r="Q4" s="305"/>
      <c r="R4" s="302"/>
      <c r="S4" s="160"/>
      <c r="T4" s="160"/>
      <c r="U4" s="33"/>
      <c r="V4" s="33"/>
      <c r="W4" s="33"/>
      <c r="AH4" s="75" t="s">
        <v>109</v>
      </c>
      <c r="AI4" s="30">
        <v>6</v>
      </c>
      <c r="AJ4" s="87"/>
      <c r="AK4" s="87"/>
      <c r="AL4" s="88"/>
      <c r="AN4" s="75" t="s">
        <v>77</v>
      </c>
      <c r="AO4" s="77">
        <f ca="1">VLOOKUP(AO1,AP2:AR19,3,FALSE)</f>
        <v>12</v>
      </c>
      <c r="AP4" s="79" t="s">
        <v>95</v>
      </c>
      <c r="AQ4" s="79" t="str">
        <f t="shared" si="3"/>
        <v>12</v>
      </c>
      <c r="AR4" s="80">
        <f t="shared" ca="1" si="0"/>
        <v>12</v>
      </c>
      <c r="AS4" s="81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5">
      <c r="A5" s="33"/>
      <c r="B5" s="65" t="str">
        <f ca="1">INDIRECT( "'" &amp; $AD$2 &amp; "'!B5")</f>
        <v>Leto:</v>
      </c>
      <c r="C5" s="65"/>
      <c r="D5" s="65"/>
      <c r="E5" s="303"/>
      <c r="F5" s="302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AB5" s="91"/>
      <c r="AC5" s="73"/>
      <c r="AD5" s="73"/>
      <c r="AE5" s="73"/>
      <c r="AH5" s="75" t="s">
        <v>111</v>
      </c>
      <c r="AI5" s="30">
        <v>29</v>
      </c>
      <c r="AJ5" s="289" t="str">
        <f>+$AD$2</f>
        <v>OSNOVNA PLAČA</v>
      </c>
      <c r="AK5" s="290"/>
      <c r="AL5" s="291"/>
      <c r="AN5" s="75" t="s">
        <v>106</v>
      </c>
      <c r="AO5" s="77" t="str">
        <f ca="1">VLOOKUP(AO1,AP2:AU19,6,FALSE)</f>
        <v>marec</v>
      </c>
      <c r="AP5" s="79" t="s">
        <v>96</v>
      </c>
      <c r="AQ5" s="79" t="str">
        <f t="shared" si="3"/>
        <v>1</v>
      </c>
      <c r="AR5" s="80">
        <f t="shared" ca="1" si="0"/>
        <v>12</v>
      </c>
      <c r="AS5" s="81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5">
      <c r="A6" s="33"/>
      <c r="B6" s="36"/>
      <c r="C6" s="36"/>
      <c r="D6" s="36"/>
      <c r="E6" s="8"/>
      <c r="F6" s="6"/>
      <c r="R6" s="72"/>
      <c r="S6" s="156"/>
      <c r="T6" s="158"/>
      <c r="U6" s="33"/>
      <c r="V6" s="33"/>
      <c r="W6" s="33"/>
      <c r="AB6" s="91"/>
      <c r="AE6" s="73"/>
      <c r="AH6" s="75" t="s">
        <v>111</v>
      </c>
      <c r="AI6" s="30">
        <v>29</v>
      </c>
      <c r="AJ6" s="288" t="str">
        <f>+$AD$3</f>
        <v>OBRAČUNANA OSNOVNA PLAČA</v>
      </c>
      <c r="AK6" s="288"/>
      <c r="AL6" s="288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marec </v>
      </c>
      <c r="AP6" s="79" t="s">
        <v>97</v>
      </c>
      <c r="AQ6" s="79" t="str">
        <f t="shared" si="3"/>
        <v>2</v>
      </c>
      <c r="AR6" s="80">
        <f t="shared" ca="1" si="0"/>
        <v>12</v>
      </c>
      <c r="AS6" s="81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5">
      <c r="B7" s="299" t="s">
        <v>9</v>
      </c>
      <c r="C7" s="299"/>
      <c r="D7" s="300"/>
      <c r="E7" s="301"/>
      <c r="F7" s="302"/>
      <c r="R7" s="72"/>
      <c r="S7" s="72"/>
      <c r="T7" s="73"/>
      <c r="AB7" s="91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9" t="s">
        <v>98</v>
      </c>
      <c r="AQ7" s="79" t="str">
        <f t="shared" si="3"/>
        <v>3</v>
      </c>
      <c r="AR7" s="80">
        <f t="shared" ca="1" si="0"/>
        <v>12</v>
      </c>
      <c r="AS7" s="81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5">
      <c r="B8" s="299" t="s">
        <v>10</v>
      </c>
      <c r="C8" s="299"/>
      <c r="D8" s="306"/>
      <c r="E8" s="304"/>
      <c r="F8" s="305"/>
      <c r="G8" s="305"/>
      <c r="H8" s="305"/>
      <c r="I8" s="305"/>
      <c r="J8" s="305"/>
      <c r="K8" s="305"/>
      <c r="L8" s="305"/>
      <c r="M8" s="305"/>
      <c r="N8" s="305"/>
      <c r="O8" s="305"/>
      <c r="P8" s="305"/>
      <c r="Q8" s="305"/>
      <c r="R8" s="302"/>
      <c r="S8" s="89"/>
      <c r="T8" s="89"/>
      <c r="AP8" s="79" t="s">
        <v>99</v>
      </c>
      <c r="AQ8" s="79" t="str">
        <f t="shared" si="3"/>
        <v>4</v>
      </c>
      <c r="AR8" s="80">
        <f t="shared" ca="1" si="0"/>
        <v>12</v>
      </c>
      <c r="AS8" s="81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2" thickBot="1" x14ac:dyDescent="0.3">
      <c r="B9" s="7"/>
      <c r="C9" s="7"/>
      <c r="AP9" s="79" t="s">
        <v>100</v>
      </c>
      <c r="AQ9" s="79" t="str">
        <f t="shared" si="3"/>
        <v>5</v>
      </c>
      <c r="AR9" s="80">
        <f t="shared" ca="1" si="0"/>
        <v>12</v>
      </c>
      <c r="AS9" s="81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3">
      <c r="B10" s="311" t="s">
        <v>0</v>
      </c>
      <c r="C10" s="312"/>
      <c r="D10" s="312"/>
      <c r="E10" s="312"/>
      <c r="F10" s="312"/>
      <c r="G10" s="312"/>
      <c r="H10" s="312"/>
      <c r="I10" s="312"/>
      <c r="J10" s="312"/>
      <c r="K10" s="312"/>
      <c r="L10" s="313"/>
      <c r="M10" s="369" t="s">
        <v>1</v>
      </c>
      <c r="N10" s="370"/>
      <c r="O10" s="370"/>
      <c r="P10" s="370"/>
      <c r="Q10" s="370"/>
      <c r="R10" s="370"/>
      <c r="S10" s="92"/>
      <c r="T10" s="93"/>
      <c r="AP10" s="79" t="s">
        <v>101</v>
      </c>
      <c r="AQ10" s="79" t="str">
        <f t="shared" si="3"/>
        <v>6</v>
      </c>
      <c r="AR10" s="80">
        <f t="shared" ca="1" si="0"/>
        <v>12</v>
      </c>
      <c r="AS10" s="81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8" thickBot="1" x14ac:dyDescent="0.3">
      <c r="B11" s="94"/>
      <c r="C11" s="94"/>
      <c r="D11" s="94"/>
      <c r="E11" s="94"/>
      <c r="F11" s="95"/>
      <c r="G11" s="96"/>
      <c r="H11" s="96"/>
      <c r="I11" s="96"/>
      <c r="J11" s="96"/>
      <c r="K11" s="96"/>
      <c r="L11" s="96"/>
      <c r="M11" s="95"/>
      <c r="N11" s="95"/>
      <c r="O11" s="95"/>
      <c r="P11" s="95"/>
      <c r="Q11" s="95"/>
      <c r="R11" s="97"/>
      <c r="S11" s="89"/>
      <c r="T11" s="87"/>
      <c r="AC11" s="364" t="s">
        <v>35</v>
      </c>
      <c r="AD11" s="364"/>
      <c r="AG11" s="6"/>
      <c r="AP11" s="79" t="s">
        <v>102</v>
      </c>
      <c r="AQ11" s="79" t="str">
        <f t="shared" si="3"/>
        <v>7</v>
      </c>
      <c r="AR11" s="80">
        <f t="shared" ca="1" si="0"/>
        <v>12</v>
      </c>
      <c r="AS11" s="81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5">
      <c r="A12" s="161"/>
      <c r="B12" s="314" t="s">
        <v>13</v>
      </c>
      <c r="C12" s="315"/>
      <c r="D12" s="315"/>
      <c r="E12" s="315"/>
      <c r="F12" s="316"/>
      <c r="G12" s="317" t="s">
        <v>14</v>
      </c>
      <c r="H12" s="318"/>
      <c r="I12" s="318"/>
      <c r="J12" s="318"/>
      <c r="K12" s="318"/>
      <c r="L12" s="319"/>
      <c r="M12" s="348" t="s">
        <v>80</v>
      </c>
      <c r="N12" s="349"/>
      <c r="O12" s="349"/>
      <c r="P12" s="349"/>
      <c r="Q12" s="98" t="s">
        <v>38</v>
      </c>
      <c r="R12" s="99" t="s">
        <v>84</v>
      </c>
      <c r="S12" s="100"/>
      <c r="AB12" s="101"/>
      <c r="AC12" s="339" t="str">
        <f>+Q12</f>
        <v>IZPLAČILO REDNE DELOVNE USPEŠNOSTI</v>
      </c>
      <c r="AD12" s="339" t="str">
        <f>+R12</f>
        <v>NAJVIŠJE MOŽNO IZPLAČILO REDNE LETNE DELOVNE USPEŠNOSTI</v>
      </c>
      <c r="AE12" s="362" t="s">
        <v>15</v>
      </c>
      <c r="AF12" s="362"/>
      <c r="AG12" s="363" t="s">
        <v>16</v>
      </c>
      <c r="AH12" s="363"/>
      <c r="AI12" s="339" t="s">
        <v>17</v>
      </c>
      <c r="AJ12" s="339" t="s">
        <v>18</v>
      </c>
      <c r="AK12" s="339" t="str">
        <f>+AD3</f>
        <v>OBRAČUNANA OSNOVNA PLAČA</v>
      </c>
      <c r="AL12" s="339" t="str">
        <f>+AD2</f>
        <v>OSNOVNA PLAČA</v>
      </c>
      <c r="AN12" s="6"/>
      <c r="AO12" s="6"/>
      <c r="AP12" s="79" t="s">
        <v>103</v>
      </c>
      <c r="AQ12" s="79" t="str">
        <f t="shared" si="3"/>
        <v>8</v>
      </c>
      <c r="AR12" s="80">
        <f t="shared" ca="1" si="0"/>
        <v>12</v>
      </c>
      <c r="AS12" s="81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5">
      <c r="A13" s="275" t="s">
        <v>130</v>
      </c>
      <c r="B13" s="323" t="s">
        <v>2</v>
      </c>
      <c r="C13" s="324"/>
      <c r="D13" s="307" t="s">
        <v>11</v>
      </c>
      <c r="E13" s="307" t="s">
        <v>12</v>
      </c>
      <c r="F13" s="309" t="s">
        <v>94</v>
      </c>
      <c r="G13" s="320" t="s">
        <v>39</v>
      </c>
      <c r="H13" s="321"/>
      <c r="I13" s="321"/>
      <c r="J13" s="321"/>
      <c r="K13" s="322"/>
      <c r="L13" s="342" t="s">
        <v>3</v>
      </c>
      <c r="M13" s="346" t="s">
        <v>79</v>
      </c>
      <c r="N13" s="277" t="s">
        <v>82</v>
      </c>
      <c r="O13" s="340" t="s">
        <v>81</v>
      </c>
      <c r="P13" s="277" t="s">
        <v>82</v>
      </c>
      <c r="Q13" s="365" t="s">
        <v>82</v>
      </c>
      <c r="R13" s="367" t="s">
        <v>82</v>
      </c>
      <c r="S13" s="170"/>
      <c r="T13" s="33"/>
      <c r="U13" s="33"/>
      <c r="V13" s="33"/>
      <c r="W13" s="33"/>
      <c r="X13" s="33"/>
      <c r="Y13" s="33"/>
      <c r="Z13" s="33"/>
      <c r="AC13" s="339"/>
      <c r="AD13" s="339"/>
      <c r="AE13" s="362"/>
      <c r="AF13" s="362"/>
      <c r="AG13" s="363"/>
      <c r="AH13" s="363"/>
      <c r="AI13" s="339"/>
      <c r="AJ13" s="339"/>
      <c r="AK13" s="339"/>
      <c r="AL13" s="339"/>
      <c r="AP13" s="79" t="s">
        <v>104</v>
      </c>
      <c r="AQ13" s="79" t="str">
        <f t="shared" si="3"/>
        <v>9</v>
      </c>
      <c r="AR13" s="80">
        <f t="shared" ca="1" si="0"/>
        <v>12</v>
      </c>
      <c r="AS13" s="81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8" thickBot="1" x14ac:dyDescent="0.3">
      <c r="A14" s="276"/>
      <c r="B14" s="325"/>
      <c r="C14" s="326"/>
      <c r="D14" s="308"/>
      <c r="E14" s="308"/>
      <c r="F14" s="310"/>
      <c r="G14" s="102" t="s">
        <v>4</v>
      </c>
      <c r="H14" s="103" t="s">
        <v>5</v>
      </c>
      <c r="I14" s="104" t="s">
        <v>6</v>
      </c>
      <c r="J14" s="103" t="s">
        <v>22</v>
      </c>
      <c r="K14" s="105" t="s">
        <v>23</v>
      </c>
      <c r="L14" s="343"/>
      <c r="M14" s="347"/>
      <c r="N14" s="278"/>
      <c r="O14" s="341"/>
      <c r="P14" s="278"/>
      <c r="Q14" s="366"/>
      <c r="R14" s="368"/>
      <c r="S14" s="170"/>
      <c r="T14" s="33"/>
      <c r="U14" s="33"/>
      <c r="V14" s="33"/>
      <c r="W14" s="33"/>
      <c r="X14" s="33"/>
      <c r="Y14" s="33"/>
      <c r="Z14" s="33"/>
      <c r="AC14" s="339"/>
      <c r="AD14" s="339"/>
      <c r="AE14" s="362"/>
      <c r="AF14" s="362"/>
      <c r="AG14" s="363"/>
      <c r="AH14" s="363"/>
      <c r="AI14" s="339"/>
      <c r="AJ14" s="339"/>
      <c r="AK14" s="339"/>
      <c r="AL14" s="339"/>
      <c r="AP14" s="79" t="s">
        <v>117</v>
      </c>
      <c r="AQ14" s="79" t="str">
        <f t="shared" si="3"/>
        <v>10</v>
      </c>
      <c r="AR14" s="80">
        <f ca="1">MAX($AS$14:$AS$17)</f>
        <v>4</v>
      </c>
      <c r="AS14" s="81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5">
      <c r="A15" s="162"/>
      <c r="B15" s="344">
        <v>1</v>
      </c>
      <c r="C15" s="345"/>
      <c r="D15" s="162">
        <v>2</v>
      </c>
      <c r="E15" s="247">
        <v>3</v>
      </c>
      <c r="F15" s="163">
        <v>4</v>
      </c>
      <c r="G15" s="106">
        <v>5</v>
      </c>
      <c r="H15" s="107">
        <v>6</v>
      </c>
      <c r="I15" s="108">
        <v>7</v>
      </c>
      <c r="J15" s="107">
        <v>8</v>
      </c>
      <c r="K15" s="109">
        <v>9</v>
      </c>
      <c r="L15" s="171" t="s">
        <v>32</v>
      </c>
      <c r="M15" s="172" t="s">
        <v>76</v>
      </c>
      <c r="N15" s="172"/>
      <c r="O15" s="173" t="s">
        <v>90</v>
      </c>
      <c r="P15" s="174" t="s">
        <v>91</v>
      </c>
      <c r="Q15" s="175" t="s">
        <v>92</v>
      </c>
      <c r="R15" s="176">
        <v>15</v>
      </c>
      <c r="S15" s="177"/>
      <c r="T15" s="37"/>
      <c r="U15" s="37"/>
      <c r="V15" s="37"/>
      <c r="W15" s="37"/>
      <c r="X15" s="37"/>
      <c r="Y15" s="37"/>
      <c r="Z15" s="37"/>
      <c r="AB15" s="110" t="s">
        <v>34</v>
      </c>
      <c r="AC15" s="111" t="str">
        <f>+Q13</f>
        <v>€</v>
      </c>
      <c r="AD15" s="111" t="str">
        <f>+R13</f>
        <v>€</v>
      </c>
      <c r="AE15" s="112" t="s">
        <v>19</v>
      </c>
      <c r="AF15" s="112" t="s">
        <v>20</v>
      </c>
      <c r="AG15" s="113" t="s">
        <v>19</v>
      </c>
      <c r="AH15" s="114" t="s">
        <v>20</v>
      </c>
      <c r="AI15" s="115" t="s">
        <v>20</v>
      </c>
      <c r="AJ15" s="116" t="s">
        <v>20</v>
      </c>
      <c r="AK15" s="111" t="s">
        <v>20</v>
      </c>
      <c r="AL15" s="111" t="s">
        <v>20</v>
      </c>
      <c r="AN15" s="6"/>
      <c r="AO15" s="6"/>
      <c r="AP15" s="79" t="s">
        <v>118</v>
      </c>
      <c r="AQ15" s="79" t="str">
        <f t="shared" si="3"/>
        <v>11-1</v>
      </c>
      <c r="AR15" s="80">
        <f ca="1">MAX($AS$14:$AS$17)</f>
        <v>4</v>
      </c>
      <c r="AS15" s="81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7" customHeight="1" x14ac:dyDescent="0.25">
      <c r="A16" s="53">
        <f>'OSNOVNA PLAČA'!A10</f>
        <v>1</v>
      </c>
      <c r="B16" s="333" t="str">
        <f t="shared" ref="B16:B45" ca="1" si="4">IF(LEN(INDIRECT( "'" &amp; $AD$2 &amp; "'!B" &amp; TEXT($AB16-6,0)))&gt;0,INDIRECT( "'" &amp; $AD$2 &amp; "'!B" &amp; TEXT($AB16-6,0)),"")</f>
        <v>A1</v>
      </c>
      <c r="C16" s="333"/>
      <c r="D16" s="54" t="str">
        <f>IF(LEN('OSNOVNA PLAČA'!C10)&gt;0,'OSNOVNA PLAČA'!C10,"")</f>
        <v>V</v>
      </c>
      <c r="E16" s="55">
        <f>IF(LEN('OSNOVNA PLAČA'!D10)&gt;0,'OSNOVNA PLAČA'!D10,"")</f>
        <v>20</v>
      </c>
      <c r="F16" s="164">
        <f ca="1">IF(LEN(B16)&gt;0,'OBRAČUNANA OSNOVNA PLAČA'!G10,"")</f>
        <v>1000</v>
      </c>
      <c r="G16" s="57">
        <v>1</v>
      </c>
      <c r="H16" s="57">
        <v>1</v>
      </c>
      <c r="I16" s="57">
        <v>1</v>
      </c>
      <c r="J16" s="57">
        <v>1</v>
      </c>
      <c r="K16" s="57">
        <v>1</v>
      </c>
      <c r="L16" s="178">
        <f t="shared" ref="L16:L79" si="5">+G16+H16+I16+J16+K16</f>
        <v>5</v>
      </c>
      <c r="M16" s="179">
        <f ca="1">IF(LEN(B16)&gt;0,L16/5,"")</f>
        <v>1</v>
      </c>
      <c r="N16" s="179">
        <f ca="1">IF(LEN(B16)&gt;0,F16*M16,"")</f>
        <v>1000</v>
      </c>
      <c r="O16" s="180">
        <f t="shared" ref="O16:O79" ca="1" si="6">IF(LEN(B16)&gt;0,M16*$P$267,"")</f>
        <v>7.2388059701492535E-2</v>
      </c>
      <c r="P16" s="181">
        <f ca="1">IF(LEN(B16)&gt;0,F16*O16,"")</f>
        <v>72.388059701492537</v>
      </c>
      <c r="Q16" s="182">
        <f t="shared" ref="Q16:Q79" ca="1" si="7">MIN(P16,R16)</f>
        <v>72.388059701492537</v>
      </c>
      <c r="R16" s="182">
        <f ca="1">IF(LEN(B16)&gt;0,'2'!R16-'2'!Q16,"")</f>
        <v>1950.3956898074543</v>
      </c>
      <c r="S16" s="183"/>
      <c r="T16" s="33"/>
      <c r="U16" s="33"/>
      <c r="V16" s="33"/>
      <c r="W16" s="33"/>
      <c r="X16" s="33"/>
      <c r="Y16" s="33"/>
      <c r="Z16" s="33"/>
      <c r="AB16" s="117">
        <f>ROW()</f>
        <v>16</v>
      </c>
      <c r="AC16" s="118">
        <f t="shared" ref="AC16:AC45" ca="1" si="8">IF($AO$3=1,0,INDIRECT( "'" &amp; $AO$2 &amp; "'!P" &amp; TEXT($AB16,0)))</f>
        <v>31.045751633986928</v>
      </c>
      <c r="AD16" s="118">
        <f t="shared" ref="AD16:AD45" ca="1" si="9">IF($AO$3=1,(INDIRECT( "'" &amp; $AD$2 &amp; "'!F" &amp; TEXT($AB16-6,0))*2/12+INDIRECT( "'" &amp; $AD$2 &amp; "'!G" &amp; TEXT($AB16-6,0))*10/12)*2,INDIRECT( "'" &amp; $AO$2 &amp; "'!Q" &amp; TEXT($AB16,0)))</f>
        <v>31.045751633986928</v>
      </c>
      <c r="AE16" s="119" t="str">
        <f t="shared" ref="AE16:AE79" ca="1" si="10">IF(AC16&gt;=AD16,"-",$L16/(5*MAX($M$271:$M$272)))</f>
        <v>-</v>
      </c>
      <c r="AF16" s="118" t="str">
        <f t="shared" ref="AF16:AF79" ca="1" si="11">IF(AC16&gt;=AD16,"-",$L16/(5*MAX($M$271:$M$272))*AK16)</f>
        <v>-</v>
      </c>
      <c r="AG16" s="119" t="str">
        <f t="shared" ref="AG16:AG79" ca="1" si="12">IF(AE16="-","-",AE16*$AF$267)</f>
        <v>-</v>
      </c>
      <c r="AH16" s="118" t="str">
        <f t="shared" ref="AH16:AH79" ca="1" si="13">IF(AF16="-","-",AF16*$AF$267)</f>
        <v>-</v>
      </c>
      <c r="AI16" s="118">
        <f t="shared" ref="AI16:AI79" ca="1" si="14">IF(AG16="-",0,MIN(AH16,R16))</f>
        <v>0</v>
      </c>
      <c r="AJ16" s="120">
        <f t="shared" ref="AJ16:AJ79" ca="1" si="15">+AD16-AC16</f>
        <v>0</v>
      </c>
      <c r="AK16" s="118">
        <f t="shared" ref="AK16:AK45" ca="1" si="16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118">
        <f t="shared" ref="AL16:AL45" ca="1" si="17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P16" s="79" t="s">
        <v>119</v>
      </c>
      <c r="AQ16" s="79" t="str">
        <f t="shared" si="3"/>
        <v>2-4</v>
      </c>
      <c r="AR16" s="80">
        <f ca="1">MAX($AS$14:$AS$17)</f>
        <v>4</v>
      </c>
      <c r="AS16" s="81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5">
      <c r="A17" s="53">
        <f>'OSNOVNA PLAČA'!A11</f>
        <v>2</v>
      </c>
      <c r="B17" s="333" t="str">
        <f t="shared" ca="1" si="4"/>
        <v>A2</v>
      </c>
      <c r="C17" s="333"/>
      <c r="D17" s="54" t="str">
        <f>IF(LEN('OSNOVNA PLAČA'!C11)&gt;0,'OSNOVNA PLAČA'!C11,"")</f>
        <v>VII</v>
      </c>
      <c r="E17" s="55">
        <f>IF(LEN('OSNOVNA PLAČA'!D11)&gt;0,'OSNOVNA PLAČA'!D11,"")</f>
        <v>40</v>
      </c>
      <c r="F17" s="164">
        <f ca="1">IF(LEN(B17)&gt;0,'OBRAČUNANA OSNOVNA PLAČA'!G11,"")</f>
        <v>2000</v>
      </c>
      <c r="G17" s="57"/>
      <c r="H17" s="57"/>
      <c r="I17" s="57"/>
      <c r="J17" s="57"/>
      <c r="K17" s="57"/>
      <c r="L17" s="178">
        <f t="shared" si="5"/>
        <v>0</v>
      </c>
      <c r="M17" s="179">
        <f t="shared" ref="M17:M80" ca="1" si="18">IF(LEN(B17)&gt;0,L17/5,"")</f>
        <v>0</v>
      </c>
      <c r="N17" s="179">
        <f t="shared" ref="N17:N80" ca="1" si="19">IF(LEN(B17)&gt;0,F17*M17,"")</f>
        <v>0</v>
      </c>
      <c r="O17" s="180">
        <f t="shared" ca="1" si="6"/>
        <v>0</v>
      </c>
      <c r="P17" s="181">
        <f t="shared" ref="P17:P80" ca="1" si="20">IF(LEN(B17)&gt;0,F17*O17,"")</f>
        <v>0</v>
      </c>
      <c r="Q17" s="182">
        <f t="shared" ca="1" si="7"/>
        <v>0</v>
      </c>
      <c r="R17" s="182">
        <f ca="1">IF(LEN(B17)&gt;0,'2'!R17-'2'!Q17,"")</f>
        <v>3962.8828828828828</v>
      </c>
      <c r="S17" s="183"/>
      <c r="T17" s="33"/>
      <c r="U17" s="33"/>
      <c r="V17" s="33"/>
      <c r="W17" s="33"/>
      <c r="X17" s="33"/>
      <c r="Y17" s="33"/>
      <c r="Z17" s="33"/>
      <c r="AB17" s="117">
        <f>ROW()</f>
        <v>17</v>
      </c>
      <c r="AC17" s="118">
        <f t="shared" ca="1" si="8"/>
        <v>0</v>
      </c>
      <c r="AD17" s="118">
        <f t="shared" ca="1" si="9"/>
        <v>0</v>
      </c>
      <c r="AE17" s="119" t="str">
        <f t="shared" ca="1" si="10"/>
        <v>-</v>
      </c>
      <c r="AF17" s="118" t="str">
        <f t="shared" ca="1" si="11"/>
        <v>-</v>
      </c>
      <c r="AG17" s="119" t="str">
        <f t="shared" ca="1" si="12"/>
        <v>-</v>
      </c>
      <c r="AH17" s="118" t="str">
        <f t="shared" ca="1" si="13"/>
        <v>-</v>
      </c>
      <c r="AI17" s="118">
        <f t="shared" ca="1" si="14"/>
        <v>0</v>
      </c>
      <c r="AJ17" s="120">
        <f t="shared" ca="1" si="15"/>
        <v>0</v>
      </c>
      <c r="AK17" s="118">
        <f t="shared" ca="1" si="16"/>
        <v>2000</v>
      </c>
      <c r="AL17" s="118">
        <f t="shared" ca="1" si="17"/>
        <v>2000</v>
      </c>
      <c r="AP17" s="79" t="s">
        <v>120</v>
      </c>
      <c r="AQ17" s="79" t="str">
        <f t="shared" si="3"/>
        <v>5-7</v>
      </c>
      <c r="AR17" s="80">
        <f ca="1">MAX($AS$14:$AS$17)</f>
        <v>4</v>
      </c>
      <c r="AS17" s="81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5">
      <c r="A18" s="53">
        <f>'OSNOVNA PLAČA'!A12</f>
        <v>3</v>
      </c>
      <c r="B18" s="333" t="str">
        <f t="shared" ca="1" si="4"/>
        <v>A3</v>
      </c>
      <c r="C18" s="333"/>
      <c r="D18" s="54" t="str">
        <f>IF(LEN('OSNOVNA PLAČA'!C12)&gt;0,'OSNOVNA PLAČA'!C12,"")</f>
        <v>VIII</v>
      </c>
      <c r="E18" s="55">
        <f>IF(LEN('OSNOVNA PLAČA'!D12)&gt;0,'OSNOVNA PLAČA'!D12,"")</f>
        <v>48</v>
      </c>
      <c r="F18" s="164">
        <f ca="1">IF(LEN(B18)&gt;0,'OBRAČUNANA OSNOVNA PLAČA'!G12,"")</f>
        <v>2800</v>
      </c>
      <c r="G18" s="57">
        <v>1</v>
      </c>
      <c r="H18" s="57"/>
      <c r="I18" s="57">
        <v>1</v>
      </c>
      <c r="J18" s="57"/>
      <c r="K18" s="57">
        <v>1</v>
      </c>
      <c r="L18" s="178">
        <f t="shared" si="5"/>
        <v>3</v>
      </c>
      <c r="M18" s="179">
        <f t="shared" ca="1" si="18"/>
        <v>0.6</v>
      </c>
      <c r="N18" s="179">
        <f t="shared" ca="1" si="19"/>
        <v>1680</v>
      </c>
      <c r="O18" s="180">
        <f t="shared" ca="1" si="6"/>
        <v>4.3432835820895521E-2</v>
      </c>
      <c r="P18" s="181">
        <f t="shared" ca="1" si="20"/>
        <v>121.61194029850746</v>
      </c>
      <c r="Q18" s="182">
        <f t="shared" ca="1" si="7"/>
        <v>121.61194029850746</v>
      </c>
      <c r="R18" s="182">
        <f ca="1">IF(LEN(B18)&gt;0,'2'!R18-'2'!Q18,"")</f>
        <v>4947.9074368486135</v>
      </c>
      <c r="S18" s="183"/>
      <c r="T18" s="33"/>
      <c r="U18" s="33"/>
      <c r="V18" s="33"/>
      <c r="W18" s="33"/>
      <c r="X18" s="33"/>
      <c r="Y18" s="33"/>
      <c r="Z18" s="33"/>
      <c r="AB18" s="117">
        <f>ROW()</f>
        <v>18</v>
      </c>
      <c r="AC18" s="118">
        <f t="shared" ca="1" si="8"/>
        <v>34.771241830065364</v>
      </c>
      <c r="AD18" s="118">
        <f t="shared" ca="1" si="9"/>
        <v>34.771241830065364</v>
      </c>
      <c r="AE18" s="119" t="str">
        <f t="shared" ca="1" si="10"/>
        <v>-</v>
      </c>
      <c r="AF18" s="118" t="str">
        <f t="shared" ca="1" si="11"/>
        <v>-</v>
      </c>
      <c r="AG18" s="119" t="str">
        <f t="shared" ca="1" si="12"/>
        <v>-</v>
      </c>
      <c r="AH18" s="118" t="str">
        <f t="shared" ca="1" si="13"/>
        <v>-</v>
      </c>
      <c r="AI18" s="118">
        <f t="shared" ca="1" si="14"/>
        <v>0</v>
      </c>
      <c r="AJ18" s="120">
        <f t="shared" ca="1" si="15"/>
        <v>0</v>
      </c>
      <c r="AK18" s="118">
        <f t="shared" ca="1" si="16"/>
        <v>3000</v>
      </c>
      <c r="AL18" s="118">
        <f t="shared" ca="1" si="17"/>
        <v>0</v>
      </c>
      <c r="AP18" s="79" t="s">
        <v>121</v>
      </c>
      <c r="AQ18" s="79" t="str">
        <f t="shared" si="3"/>
        <v>8-10</v>
      </c>
      <c r="AR18" s="80">
        <f ca="1">MAX($AS$18:$AS$19)</f>
        <v>2</v>
      </c>
      <c r="AS18" s="81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5">
      <c r="A19" s="53">
        <f>'OSNOVNA PLAČA'!A13</f>
        <v>4</v>
      </c>
      <c r="B19" s="333" t="str">
        <f t="shared" ca="1" si="4"/>
        <v>A4</v>
      </c>
      <c r="C19" s="333"/>
      <c r="D19" s="54" t="str">
        <f>IF(LEN('OSNOVNA PLAČA'!C13)&gt;0,'OSNOVNA PLAČA'!C13,"")</f>
        <v/>
      </c>
      <c r="E19" s="55" t="str">
        <f>IF(LEN('OSNOVNA PLAČA'!D13)&gt;0,'OSNOVNA PLAČA'!D13,"")</f>
        <v/>
      </c>
      <c r="F19" s="164">
        <f ca="1">IF(LEN(B19)&gt;0,'OBRAČUNANA OSNOVNA PLAČA'!G13,"")</f>
        <v>0</v>
      </c>
      <c r="G19" s="57"/>
      <c r="H19" s="57"/>
      <c r="I19" s="57"/>
      <c r="J19" s="57"/>
      <c r="K19" s="57"/>
      <c r="L19" s="178">
        <f t="shared" si="5"/>
        <v>0</v>
      </c>
      <c r="M19" s="179">
        <f t="shared" ca="1" si="18"/>
        <v>0</v>
      </c>
      <c r="N19" s="179">
        <f t="shared" ca="1" si="19"/>
        <v>0</v>
      </c>
      <c r="O19" s="180">
        <f t="shared" ca="1" si="6"/>
        <v>0</v>
      </c>
      <c r="P19" s="181">
        <f t="shared" ca="1" si="20"/>
        <v>0</v>
      </c>
      <c r="Q19" s="182">
        <f t="shared" ca="1" si="7"/>
        <v>0</v>
      </c>
      <c r="R19" s="182">
        <f ca="1">IF(LEN(B19)&gt;0,'2'!R19-'2'!Q19,"")</f>
        <v>0</v>
      </c>
      <c r="S19" s="183"/>
      <c r="T19" s="33"/>
      <c r="U19" s="33"/>
      <c r="V19" s="33"/>
      <c r="W19" s="33"/>
      <c r="X19" s="33"/>
      <c r="Y19" s="33"/>
      <c r="Z19" s="33"/>
      <c r="AB19" s="117">
        <f>ROW()</f>
        <v>19</v>
      </c>
      <c r="AC19" s="118">
        <f t="shared" ca="1" si="8"/>
        <v>0</v>
      </c>
      <c r="AD19" s="118">
        <f t="shared" ca="1" si="9"/>
        <v>0</v>
      </c>
      <c r="AE19" s="119" t="str">
        <f t="shared" ca="1" si="10"/>
        <v>-</v>
      </c>
      <c r="AF19" s="118" t="str">
        <f t="shared" ca="1" si="11"/>
        <v>-</v>
      </c>
      <c r="AG19" s="119" t="str">
        <f t="shared" ca="1" si="12"/>
        <v>-</v>
      </c>
      <c r="AH19" s="118" t="str">
        <f t="shared" ca="1" si="13"/>
        <v>-</v>
      </c>
      <c r="AI19" s="118">
        <f t="shared" ca="1" si="14"/>
        <v>0</v>
      </c>
      <c r="AJ19" s="120">
        <f t="shared" ca="1" si="15"/>
        <v>0</v>
      </c>
      <c r="AK19" s="118">
        <f t="shared" ca="1" si="16"/>
        <v>0</v>
      </c>
      <c r="AL19" s="118">
        <f t="shared" ca="1" si="17"/>
        <v>0</v>
      </c>
      <c r="AP19" s="79" t="s">
        <v>122</v>
      </c>
      <c r="AQ19" s="79" t="str">
        <f t="shared" si="3"/>
        <v>11-4</v>
      </c>
      <c r="AR19" s="80">
        <f ca="1">MAX($AS$18:$AS$19)</f>
        <v>2</v>
      </c>
      <c r="AS19" s="81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5">
      <c r="A20" s="53">
        <f>'OSNOVNA PLAČA'!A14</f>
        <v>5</v>
      </c>
      <c r="B20" s="333" t="str">
        <f t="shared" ca="1" si="4"/>
        <v>A5</v>
      </c>
      <c r="C20" s="333"/>
      <c r="D20" s="54" t="str">
        <f>IF(LEN('OSNOVNA PLAČA'!C14)&gt;0,'OSNOVNA PLAČA'!C14,"")</f>
        <v/>
      </c>
      <c r="E20" s="55" t="str">
        <f>IF(LEN('OSNOVNA PLAČA'!D14)&gt;0,'OSNOVNA PLAČA'!D14,"")</f>
        <v/>
      </c>
      <c r="F20" s="164">
        <f ca="1">IF(LEN(B20)&gt;0,'OBRAČUNANA OSNOVNA PLAČA'!G14,"")</f>
        <v>0</v>
      </c>
      <c r="G20" s="57"/>
      <c r="H20" s="57"/>
      <c r="I20" s="57"/>
      <c r="J20" s="57"/>
      <c r="K20" s="57"/>
      <c r="L20" s="178">
        <f t="shared" si="5"/>
        <v>0</v>
      </c>
      <c r="M20" s="179">
        <f t="shared" ca="1" si="18"/>
        <v>0</v>
      </c>
      <c r="N20" s="179">
        <f t="shared" ca="1" si="19"/>
        <v>0</v>
      </c>
      <c r="O20" s="180">
        <f t="shared" ca="1" si="6"/>
        <v>0</v>
      </c>
      <c r="P20" s="181">
        <f t="shared" ca="1" si="20"/>
        <v>0</v>
      </c>
      <c r="Q20" s="182">
        <f t="shared" ca="1" si="7"/>
        <v>0</v>
      </c>
      <c r="R20" s="182">
        <f ca="1">IF(LEN(B20)&gt;0,'2'!R20-'2'!Q20,"")</f>
        <v>0</v>
      </c>
      <c r="S20" s="183"/>
      <c r="T20" s="33"/>
      <c r="U20" s="33"/>
      <c r="V20" s="33"/>
      <c r="W20" s="33"/>
      <c r="X20" s="33"/>
      <c r="Y20" s="33"/>
      <c r="Z20" s="33"/>
      <c r="AB20" s="117">
        <f>ROW()</f>
        <v>20</v>
      </c>
      <c r="AC20" s="118">
        <f t="shared" ca="1" si="8"/>
        <v>0</v>
      </c>
      <c r="AD20" s="118">
        <f t="shared" ca="1" si="9"/>
        <v>0</v>
      </c>
      <c r="AE20" s="119" t="str">
        <f t="shared" ca="1" si="10"/>
        <v>-</v>
      </c>
      <c r="AF20" s="118" t="str">
        <f t="shared" ca="1" si="11"/>
        <v>-</v>
      </c>
      <c r="AG20" s="119" t="str">
        <f t="shared" ca="1" si="12"/>
        <v>-</v>
      </c>
      <c r="AH20" s="118" t="str">
        <f t="shared" ca="1" si="13"/>
        <v>-</v>
      </c>
      <c r="AI20" s="118">
        <f t="shared" ca="1" si="14"/>
        <v>0</v>
      </c>
      <c r="AJ20" s="120">
        <f t="shared" ca="1" si="15"/>
        <v>0</v>
      </c>
      <c r="AK20" s="118">
        <f t="shared" ca="1" si="16"/>
        <v>0</v>
      </c>
      <c r="AL20" s="118">
        <f t="shared" ca="1" si="17"/>
        <v>0</v>
      </c>
    </row>
    <row r="21" spans="1:47" ht="27" customHeight="1" x14ac:dyDescent="0.25">
      <c r="A21" s="53">
        <f>'OSNOVNA PLAČA'!A15</f>
        <v>6</v>
      </c>
      <c r="B21" s="333" t="str">
        <f t="shared" ca="1" si="4"/>
        <v>A6</v>
      </c>
      <c r="C21" s="333"/>
      <c r="D21" s="54" t="str">
        <f>IF(LEN('OSNOVNA PLAČA'!C15)&gt;0,'OSNOVNA PLAČA'!C15,"")</f>
        <v/>
      </c>
      <c r="E21" s="55" t="str">
        <f>IF(LEN('OSNOVNA PLAČA'!D15)&gt;0,'OSNOVNA PLAČA'!D15,"")</f>
        <v/>
      </c>
      <c r="F21" s="164">
        <f ca="1">IF(LEN(B21)&gt;0,'OBRAČUNANA OSNOVNA PLAČA'!G15,"")</f>
        <v>0</v>
      </c>
      <c r="G21" s="57"/>
      <c r="H21" s="57"/>
      <c r="I21" s="57"/>
      <c r="J21" s="57"/>
      <c r="K21" s="57"/>
      <c r="L21" s="178">
        <f t="shared" si="5"/>
        <v>0</v>
      </c>
      <c r="M21" s="179">
        <f t="shared" ca="1" si="18"/>
        <v>0</v>
      </c>
      <c r="N21" s="179">
        <f t="shared" ca="1" si="19"/>
        <v>0</v>
      </c>
      <c r="O21" s="180">
        <f t="shared" ca="1" si="6"/>
        <v>0</v>
      </c>
      <c r="P21" s="181">
        <f t="shared" ca="1" si="20"/>
        <v>0</v>
      </c>
      <c r="Q21" s="182">
        <f t="shared" ca="1" si="7"/>
        <v>0</v>
      </c>
      <c r="R21" s="182">
        <f ca="1">IF(LEN(B21)&gt;0,'2'!R21-'2'!Q21,"")</f>
        <v>0</v>
      </c>
      <c r="S21" s="183"/>
      <c r="T21" s="33"/>
      <c r="U21" s="33"/>
      <c r="V21" s="33"/>
      <c r="W21" s="33"/>
      <c r="X21" s="33"/>
      <c r="Y21" s="33"/>
      <c r="Z21" s="33"/>
      <c r="AB21" s="117">
        <f>ROW()</f>
        <v>21</v>
      </c>
      <c r="AC21" s="118">
        <f t="shared" ca="1" si="8"/>
        <v>0</v>
      </c>
      <c r="AD21" s="118">
        <f t="shared" ca="1" si="9"/>
        <v>0</v>
      </c>
      <c r="AE21" s="119" t="str">
        <f t="shared" ca="1" si="10"/>
        <v>-</v>
      </c>
      <c r="AF21" s="118" t="str">
        <f t="shared" ca="1" si="11"/>
        <v>-</v>
      </c>
      <c r="AG21" s="119" t="str">
        <f t="shared" ca="1" si="12"/>
        <v>-</v>
      </c>
      <c r="AH21" s="118" t="str">
        <f t="shared" ca="1" si="13"/>
        <v>-</v>
      </c>
      <c r="AI21" s="118">
        <f t="shared" ca="1" si="14"/>
        <v>0</v>
      </c>
      <c r="AJ21" s="120">
        <f t="shared" ca="1" si="15"/>
        <v>0</v>
      </c>
      <c r="AK21" s="118">
        <f t="shared" ca="1" si="16"/>
        <v>0</v>
      </c>
      <c r="AL21" s="118">
        <f t="shared" ca="1" si="17"/>
        <v>0</v>
      </c>
    </row>
    <row r="22" spans="1:47" ht="27" customHeight="1" x14ac:dyDescent="0.25">
      <c r="A22" s="53">
        <f>'OSNOVNA PLAČA'!A16</f>
        <v>7</v>
      </c>
      <c r="B22" s="333" t="str">
        <f t="shared" ca="1" si="4"/>
        <v>A7</v>
      </c>
      <c r="C22" s="333"/>
      <c r="D22" s="54" t="str">
        <f>IF(LEN('OSNOVNA PLAČA'!C16)&gt;0,'OSNOVNA PLAČA'!C16,"")</f>
        <v>IV</v>
      </c>
      <c r="E22" s="55">
        <f>IF(LEN('OSNOVNA PLAČA'!D16)&gt;0,'OSNOVNA PLAČA'!D16,"")</f>
        <v>34</v>
      </c>
      <c r="F22" s="164">
        <f ca="1">IF(LEN(B22)&gt;0,'OBRAČUNANA OSNOVNA PLAČA'!G16,"")</f>
        <v>15000</v>
      </c>
      <c r="G22" s="57"/>
      <c r="H22" s="57"/>
      <c r="I22" s="57"/>
      <c r="J22" s="57"/>
      <c r="K22" s="57"/>
      <c r="L22" s="178">
        <f t="shared" si="5"/>
        <v>0</v>
      </c>
      <c r="M22" s="179">
        <f t="shared" ca="1" si="18"/>
        <v>0</v>
      </c>
      <c r="N22" s="179">
        <f t="shared" ca="1" si="19"/>
        <v>0</v>
      </c>
      <c r="O22" s="180">
        <f t="shared" ca="1" si="6"/>
        <v>0</v>
      </c>
      <c r="P22" s="181">
        <f t="shared" ca="1" si="20"/>
        <v>0</v>
      </c>
      <c r="Q22" s="182">
        <f t="shared" ca="1" si="7"/>
        <v>0</v>
      </c>
      <c r="R22" s="182">
        <f ca="1">IF(LEN(B22)&gt;0,'2'!R22-'2'!Q22,"")</f>
        <v>3000</v>
      </c>
      <c r="S22" s="183"/>
      <c r="T22" s="33"/>
      <c r="U22" s="33"/>
      <c r="V22" s="33"/>
      <c r="W22" s="33"/>
      <c r="X22" s="33"/>
      <c r="Y22" s="33"/>
      <c r="Z22" s="33"/>
      <c r="AB22" s="117">
        <f>ROW()</f>
        <v>22</v>
      </c>
      <c r="AC22" s="118">
        <f t="shared" ca="1" si="8"/>
        <v>0</v>
      </c>
      <c r="AD22" s="118">
        <f t="shared" ca="1" si="9"/>
        <v>0</v>
      </c>
      <c r="AE22" s="119" t="str">
        <f t="shared" ca="1" si="10"/>
        <v>-</v>
      </c>
      <c r="AF22" s="118" t="str">
        <f t="shared" ca="1" si="11"/>
        <v>-</v>
      </c>
      <c r="AG22" s="119" t="str">
        <f t="shared" ca="1" si="12"/>
        <v>-</v>
      </c>
      <c r="AH22" s="118" t="str">
        <f t="shared" ca="1" si="13"/>
        <v>-</v>
      </c>
      <c r="AI22" s="118">
        <f t="shared" ca="1" si="14"/>
        <v>0</v>
      </c>
      <c r="AJ22" s="120">
        <f t="shared" ca="1" si="15"/>
        <v>0</v>
      </c>
      <c r="AK22" s="118">
        <f t="shared" ca="1" si="16"/>
        <v>0</v>
      </c>
      <c r="AL22" s="118">
        <f t="shared" ca="1" si="17"/>
        <v>1500</v>
      </c>
    </row>
    <row r="23" spans="1:47" ht="27" customHeight="1" x14ac:dyDescent="0.25">
      <c r="A23" s="53">
        <f>'OSNOVNA PLAČA'!A17</f>
        <v>8</v>
      </c>
      <c r="B23" s="333" t="str">
        <f t="shared" ca="1" si="4"/>
        <v>A8</v>
      </c>
      <c r="C23" s="333"/>
      <c r="D23" s="54" t="str">
        <f>IF(LEN('OSNOVNA PLAČA'!C17)&gt;0,'OSNOVNA PLAČA'!C17,"")</f>
        <v/>
      </c>
      <c r="E23" s="55" t="str">
        <f>IF(LEN('OSNOVNA PLAČA'!D17)&gt;0,'OSNOVNA PLAČA'!D17,"")</f>
        <v/>
      </c>
      <c r="F23" s="164">
        <f ca="1">IF(LEN(B23)&gt;0,'OBRAČUNANA OSNOVNA PLAČA'!G17,"")</f>
        <v>0</v>
      </c>
      <c r="G23" s="57"/>
      <c r="H23" s="57"/>
      <c r="I23" s="57"/>
      <c r="J23" s="57"/>
      <c r="K23" s="57"/>
      <c r="L23" s="178">
        <f t="shared" si="5"/>
        <v>0</v>
      </c>
      <c r="M23" s="179">
        <f t="shared" ca="1" si="18"/>
        <v>0</v>
      </c>
      <c r="N23" s="179">
        <f t="shared" ca="1" si="19"/>
        <v>0</v>
      </c>
      <c r="O23" s="180">
        <f t="shared" ca="1" si="6"/>
        <v>0</v>
      </c>
      <c r="P23" s="181">
        <f t="shared" ca="1" si="20"/>
        <v>0</v>
      </c>
      <c r="Q23" s="182">
        <f t="shared" ca="1" si="7"/>
        <v>0</v>
      </c>
      <c r="R23" s="182">
        <f ca="1">IF(LEN(B23)&gt;0,'2'!R23-'2'!Q23,"")</f>
        <v>0</v>
      </c>
      <c r="S23" s="183"/>
      <c r="T23" s="33"/>
      <c r="U23" s="33"/>
      <c r="V23" s="33"/>
      <c r="W23" s="33"/>
      <c r="X23" s="33"/>
      <c r="Y23" s="33"/>
      <c r="Z23" s="33"/>
      <c r="AB23" s="117">
        <f>ROW()</f>
        <v>23</v>
      </c>
      <c r="AC23" s="118">
        <f t="shared" ca="1" si="8"/>
        <v>0</v>
      </c>
      <c r="AD23" s="118">
        <f t="shared" ca="1" si="9"/>
        <v>0</v>
      </c>
      <c r="AE23" s="119" t="str">
        <f t="shared" ca="1" si="10"/>
        <v>-</v>
      </c>
      <c r="AF23" s="118" t="str">
        <f t="shared" ca="1" si="11"/>
        <v>-</v>
      </c>
      <c r="AG23" s="119" t="str">
        <f t="shared" ca="1" si="12"/>
        <v>-</v>
      </c>
      <c r="AH23" s="118" t="str">
        <f t="shared" ca="1" si="13"/>
        <v>-</v>
      </c>
      <c r="AI23" s="118">
        <f t="shared" ca="1" si="14"/>
        <v>0</v>
      </c>
      <c r="AJ23" s="120">
        <f t="shared" ca="1" si="15"/>
        <v>0</v>
      </c>
      <c r="AK23" s="118">
        <f t="shared" ca="1" si="16"/>
        <v>0</v>
      </c>
      <c r="AL23" s="118">
        <f t="shared" ca="1" si="17"/>
        <v>0</v>
      </c>
    </row>
    <row r="24" spans="1:47" ht="27" customHeight="1" x14ac:dyDescent="0.25">
      <c r="A24" s="53">
        <f>'OSNOVNA PLAČA'!A18</f>
        <v>9</v>
      </c>
      <c r="B24" s="333" t="str">
        <f t="shared" ca="1" si="4"/>
        <v>A9</v>
      </c>
      <c r="C24" s="333"/>
      <c r="D24" s="54" t="str">
        <f>IF(LEN('OSNOVNA PLAČA'!C18)&gt;0,'OSNOVNA PLAČA'!C18,"")</f>
        <v/>
      </c>
      <c r="E24" s="55" t="str">
        <f>IF(LEN('OSNOVNA PLAČA'!D18)&gt;0,'OSNOVNA PLAČA'!D18,"")</f>
        <v/>
      </c>
      <c r="F24" s="164">
        <f ca="1">IF(LEN(B24)&gt;0,'OBRAČUNANA OSNOVNA PLAČA'!G18,"")</f>
        <v>0</v>
      </c>
      <c r="G24" s="57"/>
      <c r="H24" s="57"/>
      <c r="I24" s="57"/>
      <c r="J24" s="57"/>
      <c r="K24" s="57"/>
      <c r="L24" s="178">
        <f t="shared" si="5"/>
        <v>0</v>
      </c>
      <c r="M24" s="179">
        <f t="shared" ca="1" si="18"/>
        <v>0</v>
      </c>
      <c r="N24" s="179">
        <f t="shared" ca="1" si="19"/>
        <v>0</v>
      </c>
      <c r="O24" s="180">
        <f t="shared" ca="1" si="6"/>
        <v>0</v>
      </c>
      <c r="P24" s="181">
        <f t="shared" ca="1" si="20"/>
        <v>0</v>
      </c>
      <c r="Q24" s="182">
        <f t="shared" ca="1" si="7"/>
        <v>0</v>
      </c>
      <c r="R24" s="182">
        <f ca="1">IF(LEN(B24)&gt;0,'2'!R24-'2'!Q24,"")</f>
        <v>0</v>
      </c>
      <c r="S24" s="183"/>
      <c r="T24" s="33"/>
      <c r="U24" s="33"/>
      <c r="V24" s="33"/>
      <c r="W24" s="33"/>
      <c r="X24" s="33"/>
      <c r="Y24" s="33"/>
      <c r="Z24" s="33"/>
      <c r="AB24" s="117">
        <f>ROW()</f>
        <v>24</v>
      </c>
      <c r="AC24" s="118">
        <f t="shared" ca="1" si="8"/>
        <v>0</v>
      </c>
      <c r="AD24" s="118">
        <f t="shared" ca="1" si="9"/>
        <v>0</v>
      </c>
      <c r="AE24" s="119" t="str">
        <f t="shared" ca="1" si="10"/>
        <v>-</v>
      </c>
      <c r="AF24" s="118" t="str">
        <f t="shared" ca="1" si="11"/>
        <v>-</v>
      </c>
      <c r="AG24" s="119" t="str">
        <f t="shared" ca="1" si="12"/>
        <v>-</v>
      </c>
      <c r="AH24" s="118" t="str">
        <f t="shared" ca="1" si="13"/>
        <v>-</v>
      </c>
      <c r="AI24" s="118">
        <f t="shared" ca="1" si="14"/>
        <v>0</v>
      </c>
      <c r="AJ24" s="120">
        <f t="shared" ca="1" si="15"/>
        <v>0</v>
      </c>
      <c r="AK24" s="118">
        <f t="shared" ca="1" si="16"/>
        <v>0</v>
      </c>
      <c r="AL24" s="118">
        <f t="shared" ca="1" si="17"/>
        <v>0</v>
      </c>
    </row>
    <row r="25" spans="1:47" ht="27" customHeight="1" x14ac:dyDescent="0.25">
      <c r="A25" s="53">
        <f>'OSNOVNA PLAČA'!A19</f>
        <v>10</v>
      </c>
      <c r="B25" s="333" t="str">
        <f t="shared" ca="1" si="4"/>
        <v>A10</v>
      </c>
      <c r="C25" s="333"/>
      <c r="D25" s="54" t="str">
        <f>IF(LEN('OSNOVNA PLAČA'!C19)&gt;0,'OSNOVNA PLAČA'!C19,"")</f>
        <v/>
      </c>
      <c r="E25" s="55" t="str">
        <f>IF(LEN('OSNOVNA PLAČA'!D19)&gt;0,'OSNOVNA PLAČA'!D19,"")</f>
        <v/>
      </c>
      <c r="F25" s="164">
        <f ca="1">IF(LEN(B25)&gt;0,'OBRAČUNANA OSNOVNA PLAČA'!G19,"")</f>
        <v>0</v>
      </c>
      <c r="G25" s="57"/>
      <c r="H25" s="57"/>
      <c r="I25" s="57"/>
      <c r="J25" s="57"/>
      <c r="K25" s="57"/>
      <c r="L25" s="178">
        <f t="shared" si="5"/>
        <v>0</v>
      </c>
      <c r="M25" s="179">
        <f t="shared" ca="1" si="18"/>
        <v>0</v>
      </c>
      <c r="N25" s="179">
        <f t="shared" ca="1" si="19"/>
        <v>0</v>
      </c>
      <c r="O25" s="180">
        <f t="shared" ca="1" si="6"/>
        <v>0</v>
      </c>
      <c r="P25" s="181">
        <f t="shared" ca="1" si="20"/>
        <v>0</v>
      </c>
      <c r="Q25" s="182">
        <f t="shared" ca="1" si="7"/>
        <v>0</v>
      </c>
      <c r="R25" s="182">
        <f ca="1">IF(LEN(B25)&gt;0,'2'!R25-'2'!Q25,"")</f>
        <v>0</v>
      </c>
      <c r="S25" s="183"/>
      <c r="T25" s="33"/>
      <c r="U25" s="33"/>
      <c r="V25" s="33"/>
      <c r="W25" s="33"/>
      <c r="X25" s="33"/>
      <c r="Y25" s="33"/>
      <c r="Z25" s="33"/>
      <c r="AB25" s="117">
        <f>ROW()</f>
        <v>25</v>
      </c>
      <c r="AC25" s="118">
        <f t="shared" ca="1" si="8"/>
        <v>0</v>
      </c>
      <c r="AD25" s="118">
        <f t="shared" ca="1" si="9"/>
        <v>0</v>
      </c>
      <c r="AE25" s="119" t="str">
        <f t="shared" ca="1" si="10"/>
        <v>-</v>
      </c>
      <c r="AF25" s="118" t="str">
        <f t="shared" ca="1" si="11"/>
        <v>-</v>
      </c>
      <c r="AG25" s="119" t="str">
        <f t="shared" ca="1" si="12"/>
        <v>-</v>
      </c>
      <c r="AH25" s="118" t="str">
        <f t="shared" ca="1" si="13"/>
        <v>-</v>
      </c>
      <c r="AI25" s="118">
        <f t="shared" ca="1" si="14"/>
        <v>0</v>
      </c>
      <c r="AJ25" s="120">
        <f t="shared" ca="1" si="15"/>
        <v>0</v>
      </c>
      <c r="AK25" s="118">
        <f t="shared" ca="1" si="16"/>
        <v>0</v>
      </c>
      <c r="AL25" s="118">
        <f t="shared" ca="1" si="17"/>
        <v>0</v>
      </c>
    </row>
    <row r="26" spans="1:47" ht="27" customHeight="1" x14ac:dyDescent="0.25">
      <c r="A26" s="53">
        <f>'OSNOVNA PLAČA'!A20</f>
        <v>11</v>
      </c>
      <c r="B26" s="333" t="str">
        <f t="shared" ca="1" si="4"/>
        <v>A11</v>
      </c>
      <c r="C26" s="333"/>
      <c r="D26" s="54" t="str">
        <f>IF(LEN('OSNOVNA PLAČA'!C20)&gt;0,'OSNOVNA PLAČA'!C20,"")</f>
        <v>IV</v>
      </c>
      <c r="E26" s="55">
        <f>IF(LEN('OSNOVNA PLAČA'!D20)&gt;0,'OSNOVNA PLAČA'!D20,"")</f>
        <v>34</v>
      </c>
      <c r="F26" s="164">
        <f ca="1">IF(LEN(B26)&gt;0,'OBRAČUNANA OSNOVNA PLAČA'!G20,"")</f>
        <v>2000</v>
      </c>
      <c r="G26" s="57"/>
      <c r="H26" s="57"/>
      <c r="I26" s="57"/>
      <c r="J26" s="57"/>
      <c r="K26" s="57"/>
      <c r="L26" s="178">
        <f t="shared" si="5"/>
        <v>0</v>
      </c>
      <c r="M26" s="179">
        <f t="shared" ca="1" si="18"/>
        <v>0</v>
      </c>
      <c r="N26" s="179">
        <f t="shared" ca="1" si="19"/>
        <v>0</v>
      </c>
      <c r="O26" s="180">
        <f t="shared" ca="1" si="6"/>
        <v>0</v>
      </c>
      <c r="P26" s="181">
        <f t="shared" ca="1" si="20"/>
        <v>0</v>
      </c>
      <c r="Q26" s="182">
        <f t="shared" ca="1" si="7"/>
        <v>0</v>
      </c>
      <c r="R26" s="182">
        <f ca="1">IF(LEN(B26)&gt;0,'2'!R26-'2'!Q26,"")</f>
        <v>2938.0003532944706</v>
      </c>
      <c r="S26" s="183"/>
      <c r="T26" s="33"/>
      <c r="U26" s="33"/>
      <c r="V26" s="33"/>
      <c r="W26" s="33"/>
      <c r="X26" s="33"/>
      <c r="Y26" s="33"/>
      <c r="Z26" s="33"/>
      <c r="AB26" s="117">
        <f>ROW()</f>
        <v>26</v>
      </c>
      <c r="AC26" s="118">
        <f t="shared" ca="1" si="8"/>
        <v>37.254901960784316</v>
      </c>
      <c r="AD26" s="118">
        <f t="shared" ca="1" si="9"/>
        <v>37.254901960784316</v>
      </c>
      <c r="AE26" s="119" t="str">
        <f t="shared" ca="1" si="10"/>
        <v>-</v>
      </c>
      <c r="AF26" s="118" t="str">
        <f t="shared" ca="1" si="11"/>
        <v>-</v>
      </c>
      <c r="AG26" s="119" t="str">
        <f t="shared" ca="1" si="12"/>
        <v>-</v>
      </c>
      <c r="AH26" s="118" t="str">
        <f t="shared" ca="1" si="13"/>
        <v>-</v>
      </c>
      <c r="AI26" s="118">
        <f t="shared" ca="1" si="14"/>
        <v>0</v>
      </c>
      <c r="AJ26" s="120">
        <f t="shared" ca="1" si="15"/>
        <v>0</v>
      </c>
      <c r="AK26" s="118">
        <f t="shared" ca="1" si="16"/>
        <v>2000</v>
      </c>
      <c r="AL26" s="118">
        <f t="shared" ca="1" si="17"/>
        <v>1500</v>
      </c>
    </row>
    <row r="27" spans="1:47" ht="27" customHeight="1" x14ac:dyDescent="0.25">
      <c r="A27" s="53">
        <f>'OSNOVNA PLAČA'!A21</f>
        <v>12</v>
      </c>
      <c r="B27" s="333" t="str">
        <f t="shared" ca="1" si="4"/>
        <v>A12</v>
      </c>
      <c r="C27" s="333"/>
      <c r="D27" s="54" t="str">
        <f>IF(LEN('OSNOVNA PLAČA'!C21)&gt;0,'OSNOVNA PLAČA'!C21,"")</f>
        <v/>
      </c>
      <c r="E27" s="55" t="str">
        <f>IF(LEN('OSNOVNA PLAČA'!D21)&gt;0,'OSNOVNA PLAČA'!D21,"")</f>
        <v/>
      </c>
      <c r="F27" s="164">
        <f ca="1">IF(LEN(B27)&gt;0,'OBRAČUNANA OSNOVNA PLAČA'!G21,"")</f>
        <v>0</v>
      </c>
      <c r="G27" s="57"/>
      <c r="H27" s="57"/>
      <c r="I27" s="57"/>
      <c r="J27" s="57"/>
      <c r="K27" s="57"/>
      <c r="L27" s="178">
        <f t="shared" si="5"/>
        <v>0</v>
      </c>
      <c r="M27" s="179">
        <f t="shared" ca="1" si="18"/>
        <v>0</v>
      </c>
      <c r="N27" s="179">
        <f t="shared" ca="1" si="19"/>
        <v>0</v>
      </c>
      <c r="O27" s="180">
        <f t="shared" ca="1" si="6"/>
        <v>0</v>
      </c>
      <c r="P27" s="181">
        <f t="shared" ca="1" si="20"/>
        <v>0</v>
      </c>
      <c r="Q27" s="182">
        <f t="shared" ca="1" si="7"/>
        <v>0</v>
      </c>
      <c r="R27" s="182">
        <f ca="1">IF(LEN(B27)&gt;0,'2'!R27-'2'!Q27,"")</f>
        <v>0</v>
      </c>
      <c r="S27" s="183"/>
      <c r="T27" s="33"/>
      <c r="U27" s="33"/>
      <c r="V27" s="33"/>
      <c r="W27" s="33"/>
      <c r="X27" s="33"/>
      <c r="Y27" s="33"/>
      <c r="Z27" s="33"/>
      <c r="AB27" s="117">
        <f>ROW()</f>
        <v>27</v>
      </c>
      <c r="AC27" s="118">
        <f t="shared" ca="1" si="8"/>
        <v>0</v>
      </c>
      <c r="AD27" s="118">
        <f t="shared" ca="1" si="9"/>
        <v>0</v>
      </c>
      <c r="AE27" s="119" t="str">
        <f t="shared" ca="1" si="10"/>
        <v>-</v>
      </c>
      <c r="AF27" s="118" t="str">
        <f t="shared" ca="1" si="11"/>
        <v>-</v>
      </c>
      <c r="AG27" s="119" t="str">
        <f t="shared" ca="1" si="12"/>
        <v>-</v>
      </c>
      <c r="AH27" s="118" t="str">
        <f t="shared" ca="1" si="13"/>
        <v>-</v>
      </c>
      <c r="AI27" s="118">
        <f t="shared" ca="1" si="14"/>
        <v>0</v>
      </c>
      <c r="AJ27" s="120">
        <f t="shared" ca="1" si="15"/>
        <v>0</v>
      </c>
      <c r="AK27" s="118">
        <f t="shared" ca="1" si="16"/>
        <v>0</v>
      </c>
      <c r="AL27" s="118">
        <f t="shared" ca="1" si="17"/>
        <v>0</v>
      </c>
    </row>
    <row r="28" spans="1:47" ht="27" customHeight="1" x14ac:dyDescent="0.25">
      <c r="A28" s="53">
        <f>'OSNOVNA PLAČA'!A22</f>
        <v>13</v>
      </c>
      <c r="B28" s="333" t="str">
        <f t="shared" ca="1" si="4"/>
        <v>A13</v>
      </c>
      <c r="C28" s="333"/>
      <c r="D28" s="54" t="str">
        <f>IF(LEN('OSNOVNA PLAČA'!C22)&gt;0,'OSNOVNA PLAČA'!C22,"")</f>
        <v/>
      </c>
      <c r="E28" s="55" t="str">
        <f>IF(LEN('OSNOVNA PLAČA'!D22)&gt;0,'OSNOVNA PLAČA'!D22,"")</f>
        <v/>
      </c>
      <c r="F28" s="164">
        <f ca="1">IF(LEN(B28)&gt;0,'OBRAČUNANA OSNOVNA PLAČA'!G22,"")</f>
        <v>0</v>
      </c>
      <c r="G28" s="57"/>
      <c r="H28" s="57"/>
      <c r="I28" s="57"/>
      <c r="J28" s="57"/>
      <c r="K28" s="57"/>
      <c r="L28" s="178">
        <f t="shared" si="5"/>
        <v>0</v>
      </c>
      <c r="M28" s="179">
        <f t="shared" ca="1" si="18"/>
        <v>0</v>
      </c>
      <c r="N28" s="179">
        <f t="shared" ca="1" si="19"/>
        <v>0</v>
      </c>
      <c r="O28" s="180">
        <f t="shared" ca="1" si="6"/>
        <v>0</v>
      </c>
      <c r="P28" s="181">
        <f t="shared" ca="1" si="20"/>
        <v>0</v>
      </c>
      <c r="Q28" s="182">
        <f t="shared" ca="1" si="7"/>
        <v>0</v>
      </c>
      <c r="R28" s="182">
        <f ca="1">IF(LEN(B28)&gt;0,'2'!R28-'2'!Q28,"")</f>
        <v>0</v>
      </c>
      <c r="S28" s="183"/>
      <c r="T28" s="33"/>
      <c r="U28" s="33"/>
      <c r="V28" s="33"/>
      <c r="W28" s="33"/>
      <c r="X28" s="33"/>
      <c r="Y28" s="33"/>
      <c r="Z28" s="33"/>
      <c r="AB28" s="117">
        <f>ROW()</f>
        <v>28</v>
      </c>
      <c r="AC28" s="118">
        <f t="shared" ca="1" si="8"/>
        <v>0</v>
      </c>
      <c r="AD28" s="118">
        <f t="shared" ca="1" si="9"/>
        <v>0</v>
      </c>
      <c r="AE28" s="119" t="str">
        <f t="shared" ca="1" si="10"/>
        <v>-</v>
      </c>
      <c r="AF28" s="118" t="str">
        <f t="shared" ca="1" si="11"/>
        <v>-</v>
      </c>
      <c r="AG28" s="119" t="str">
        <f t="shared" ca="1" si="12"/>
        <v>-</v>
      </c>
      <c r="AH28" s="118" t="str">
        <f t="shared" ca="1" si="13"/>
        <v>-</v>
      </c>
      <c r="AI28" s="118">
        <f t="shared" ca="1" si="14"/>
        <v>0</v>
      </c>
      <c r="AJ28" s="120">
        <f t="shared" ca="1" si="15"/>
        <v>0</v>
      </c>
      <c r="AK28" s="118">
        <f t="shared" ca="1" si="16"/>
        <v>0</v>
      </c>
      <c r="AL28" s="118">
        <f t="shared" ca="1" si="17"/>
        <v>0</v>
      </c>
    </row>
    <row r="29" spans="1:47" ht="27" customHeight="1" x14ac:dyDescent="0.25">
      <c r="A29" s="53">
        <f>'OSNOVNA PLAČA'!A23</f>
        <v>14</v>
      </c>
      <c r="B29" s="333" t="str">
        <f t="shared" ca="1" si="4"/>
        <v>A14</v>
      </c>
      <c r="C29" s="333"/>
      <c r="D29" s="54" t="str">
        <f>IF(LEN('OSNOVNA PLAČA'!C23)&gt;0,'OSNOVNA PLAČA'!C23,"")</f>
        <v/>
      </c>
      <c r="E29" s="55" t="str">
        <f>IF(LEN('OSNOVNA PLAČA'!D23)&gt;0,'OSNOVNA PLAČA'!D23,"")</f>
        <v/>
      </c>
      <c r="F29" s="164">
        <f ca="1">IF(LEN(B29)&gt;0,'OBRAČUNANA OSNOVNA PLAČA'!G23,"")</f>
        <v>0</v>
      </c>
      <c r="G29" s="57"/>
      <c r="H29" s="57"/>
      <c r="I29" s="57"/>
      <c r="J29" s="57"/>
      <c r="K29" s="57"/>
      <c r="L29" s="178">
        <f t="shared" si="5"/>
        <v>0</v>
      </c>
      <c r="M29" s="179">
        <f t="shared" ca="1" si="18"/>
        <v>0</v>
      </c>
      <c r="N29" s="179">
        <f t="shared" ca="1" si="19"/>
        <v>0</v>
      </c>
      <c r="O29" s="180">
        <f t="shared" ca="1" si="6"/>
        <v>0</v>
      </c>
      <c r="P29" s="181">
        <f t="shared" ca="1" si="20"/>
        <v>0</v>
      </c>
      <c r="Q29" s="182">
        <f t="shared" ca="1" si="7"/>
        <v>0</v>
      </c>
      <c r="R29" s="182">
        <f ca="1">IF(LEN(B29)&gt;0,'2'!R29-'2'!Q29,"")</f>
        <v>0</v>
      </c>
      <c r="S29" s="183"/>
      <c r="T29" s="33"/>
      <c r="U29" s="33"/>
      <c r="V29" s="33"/>
      <c r="W29" s="33"/>
      <c r="X29" s="33"/>
      <c r="Y29" s="33"/>
      <c r="Z29" s="33"/>
      <c r="AB29" s="117">
        <f>ROW()</f>
        <v>29</v>
      </c>
      <c r="AC29" s="118">
        <f t="shared" ca="1" si="8"/>
        <v>0</v>
      </c>
      <c r="AD29" s="118">
        <f t="shared" ca="1" si="9"/>
        <v>0</v>
      </c>
      <c r="AE29" s="119" t="str">
        <f t="shared" ca="1" si="10"/>
        <v>-</v>
      </c>
      <c r="AF29" s="118" t="str">
        <f t="shared" ca="1" si="11"/>
        <v>-</v>
      </c>
      <c r="AG29" s="119" t="str">
        <f t="shared" ca="1" si="12"/>
        <v>-</v>
      </c>
      <c r="AH29" s="118" t="str">
        <f t="shared" ca="1" si="13"/>
        <v>-</v>
      </c>
      <c r="AI29" s="118">
        <f t="shared" ca="1" si="14"/>
        <v>0</v>
      </c>
      <c r="AJ29" s="120">
        <f t="shared" ca="1" si="15"/>
        <v>0</v>
      </c>
      <c r="AK29" s="118">
        <f t="shared" ca="1" si="16"/>
        <v>0</v>
      </c>
      <c r="AL29" s="118">
        <f t="shared" ca="1" si="17"/>
        <v>0</v>
      </c>
    </row>
    <row r="30" spans="1:47" ht="27" customHeight="1" x14ac:dyDescent="0.25">
      <c r="A30" s="53">
        <f>'OSNOVNA PLAČA'!A24</f>
        <v>15</v>
      </c>
      <c r="B30" s="333" t="str">
        <f t="shared" ca="1" si="4"/>
        <v>A15</v>
      </c>
      <c r="C30" s="333"/>
      <c r="D30" s="54" t="str">
        <f>IF(LEN('OSNOVNA PLAČA'!C24)&gt;0,'OSNOVNA PLAČA'!C24,"")</f>
        <v/>
      </c>
      <c r="E30" s="55" t="str">
        <f>IF(LEN('OSNOVNA PLAČA'!D24)&gt;0,'OSNOVNA PLAČA'!D24,"")</f>
        <v/>
      </c>
      <c r="F30" s="164">
        <f ca="1">IF(LEN(B30)&gt;0,'OBRAČUNANA OSNOVNA PLAČA'!G24,"")</f>
        <v>0</v>
      </c>
      <c r="G30" s="57"/>
      <c r="H30" s="57"/>
      <c r="I30" s="57"/>
      <c r="J30" s="57"/>
      <c r="K30" s="57"/>
      <c r="L30" s="178">
        <f t="shared" si="5"/>
        <v>0</v>
      </c>
      <c r="M30" s="179">
        <f t="shared" ca="1" si="18"/>
        <v>0</v>
      </c>
      <c r="N30" s="179">
        <f t="shared" ca="1" si="19"/>
        <v>0</v>
      </c>
      <c r="O30" s="180">
        <f t="shared" ca="1" si="6"/>
        <v>0</v>
      </c>
      <c r="P30" s="181">
        <f t="shared" ca="1" si="20"/>
        <v>0</v>
      </c>
      <c r="Q30" s="182">
        <f t="shared" ca="1" si="7"/>
        <v>0</v>
      </c>
      <c r="R30" s="182">
        <f ca="1">IF(LEN(B30)&gt;0,'2'!R30-'2'!Q30,"")</f>
        <v>0</v>
      </c>
      <c r="S30" s="183"/>
      <c r="T30" s="33"/>
      <c r="U30" s="33"/>
      <c r="V30" s="33"/>
      <c r="W30" s="33"/>
      <c r="X30" s="33"/>
      <c r="Y30" s="33"/>
      <c r="Z30" s="33"/>
      <c r="AB30" s="117">
        <f>ROW()</f>
        <v>30</v>
      </c>
      <c r="AC30" s="118">
        <f t="shared" ca="1" si="8"/>
        <v>0</v>
      </c>
      <c r="AD30" s="118">
        <f t="shared" ca="1" si="9"/>
        <v>0</v>
      </c>
      <c r="AE30" s="119" t="str">
        <f t="shared" ca="1" si="10"/>
        <v>-</v>
      </c>
      <c r="AF30" s="118" t="str">
        <f t="shared" ca="1" si="11"/>
        <v>-</v>
      </c>
      <c r="AG30" s="119" t="str">
        <f t="shared" ca="1" si="12"/>
        <v>-</v>
      </c>
      <c r="AH30" s="118" t="str">
        <f t="shared" ca="1" si="13"/>
        <v>-</v>
      </c>
      <c r="AI30" s="118">
        <f t="shared" ca="1" si="14"/>
        <v>0</v>
      </c>
      <c r="AJ30" s="120">
        <f t="shared" ca="1" si="15"/>
        <v>0</v>
      </c>
      <c r="AK30" s="118">
        <f t="shared" ca="1" si="16"/>
        <v>0</v>
      </c>
      <c r="AL30" s="118">
        <f t="shared" ca="1" si="17"/>
        <v>0</v>
      </c>
    </row>
    <row r="31" spans="1:47" ht="27" customHeight="1" x14ac:dyDescent="0.25">
      <c r="A31" s="53">
        <f>'OSNOVNA PLAČA'!A25</f>
        <v>16</v>
      </c>
      <c r="B31" s="333" t="str">
        <f t="shared" ca="1" si="4"/>
        <v>A16</v>
      </c>
      <c r="C31" s="333"/>
      <c r="D31" s="54" t="str">
        <f>IF(LEN('OSNOVNA PLAČA'!C25)&gt;0,'OSNOVNA PLAČA'!C25,"")</f>
        <v/>
      </c>
      <c r="E31" s="55" t="str">
        <f>IF(LEN('OSNOVNA PLAČA'!D25)&gt;0,'OSNOVNA PLAČA'!D25,"")</f>
        <v/>
      </c>
      <c r="F31" s="164">
        <f ca="1">IF(LEN(B31)&gt;0,'OBRAČUNANA OSNOVNA PLAČA'!G25,"")</f>
        <v>0</v>
      </c>
      <c r="G31" s="57"/>
      <c r="H31" s="57"/>
      <c r="I31" s="57"/>
      <c r="J31" s="57"/>
      <c r="K31" s="57"/>
      <c r="L31" s="178">
        <f t="shared" si="5"/>
        <v>0</v>
      </c>
      <c r="M31" s="179">
        <f t="shared" ca="1" si="18"/>
        <v>0</v>
      </c>
      <c r="N31" s="179">
        <f t="shared" ca="1" si="19"/>
        <v>0</v>
      </c>
      <c r="O31" s="180">
        <f t="shared" ca="1" si="6"/>
        <v>0</v>
      </c>
      <c r="P31" s="181">
        <f t="shared" ca="1" si="20"/>
        <v>0</v>
      </c>
      <c r="Q31" s="182">
        <f t="shared" ca="1" si="7"/>
        <v>0</v>
      </c>
      <c r="R31" s="182">
        <f ca="1">IF(LEN(B31)&gt;0,'2'!R31-'2'!Q31,"")</f>
        <v>0</v>
      </c>
      <c r="S31" s="183"/>
      <c r="T31" s="33"/>
      <c r="U31" s="33"/>
      <c r="V31" s="33"/>
      <c r="W31" s="33"/>
      <c r="X31" s="33"/>
      <c r="Y31" s="33"/>
      <c r="Z31" s="33"/>
      <c r="AB31" s="117">
        <f>ROW()</f>
        <v>31</v>
      </c>
      <c r="AC31" s="118">
        <f t="shared" ca="1" si="8"/>
        <v>0</v>
      </c>
      <c r="AD31" s="118">
        <f t="shared" ca="1" si="9"/>
        <v>0</v>
      </c>
      <c r="AE31" s="119" t="str">
        <f t="shared" ca="1" si="10"/>
        <v>-</v>
      </c>
      <c r="AF31" s="118" t="str">
        <f t="shared" ca="1" si="11"/>
        <v>-</v>
      </c>
      <c r="AG31" s="119" t="str">
        <f t="shared" ca="1" si="12"/>
        <v>-</v>
      </c>
      <c r="AH31" s="118" t="str">
        <f t="shared" ca="1" si="13"/>
        <v>-</v>
      </c>
      <c r="AI31" s="118">
        <f t="shared" ca="1" si="14"/>
        <v>0</v>
      </c>
      <c r="AJ31" s="120">
        <f t="shared" ca="1" si="15"/>
        <v>0</v>
      </c>
      <c r="AK31" s="118">
        <f t="shared" ca="1" si="16"/>
        <v>0</v>
      </c>
      <c r="AL31" s="118">
        <f t="shared" ca="1" si="17"/>
        <v>0</v>
      </c>
    </row>
    <row r="32" spans="1:47" ht="27" customHeight="1" x14ac:dyDescent="0.25">
      <c r="A32" s="53">
        <f>'OSNOVNA PLAČA'!A26</f>
        <v>17</v>
      </c>
      <c r="B32" s="333" t="str">
        <f t="shared" ca="1" si="4"/>
        <v>A17</v>
      </c>
      <c r="C32" s="333"/>
      <c r="D32" s="54" t="str">
        <f>IF(LEN('OSNOVNA PLAČA'!C26)&gt;0,'OSNOVNA PLAČA'!C26,"")</f>
        <v/>
      </c>
      <c r="E32" s="55" t="str">
        <f>IF(LEN('OSNOVNA PLAČA'!D26)&gt;0,'OSNOVNA PLAČA'!D26,"")</f>
        <v/>
      </c>
      <c r="F32" s="164">
        <f ca="1">IF(LEN(B32)&gt;0,'OBRAČUNANA OSNOVNA PLAČA'!G26,"")</f>
        <v>0</v>
      </c>
      <c r="G32" s="57"/>
      <c r="H32" s="57"/>
      <c r="I32" s="57"/>
      <c r="J32" s="57"/>
      <c r="K32" s="57"/>
      <c r="L32" s="178">
        <f t="shared" si="5"/>
        <v>0</v>
      </c>
      <c r="M32" s="179">
        <f t="shared" ca="1" si="18"/>
        <v>0</v>
      </c>
      <c r="N32" s="179">
        <f t="shared" ca="1" si="19"/>
        <v>0</v>
      </c>
      <c r="O32" s="180">
        <f t="shared" ca="1" si="6"/>
        <v>0</v>
      </c>
      <c r="P32" s="181">
        <f t="shared" ca="1" si="20"/>
        <v>0</v>
      </c>
      <c r="Q32" s="182">
        <f t="shared" ca="1" si="7"/>
        <v>0</v>
      </c>
      <c r="R32" s="182">
        <f ca="1">IF(LEN(B32)&gt;0,'2'!R32-'2'!Q32,"")</f>
        <v>0</v>
      </c>
      <c r="S32" s="183"/>
      <c r="T32" s="33"/>
      <c r="U32" s="33"/>
      <c r="V32" s="33"/>
      <c r="W32" s="33"/>
      <c r="X32" s="33"/>
      <c r="Y32" s="33"/>
      <c r="Z32" s="33"/>
      <c r="AB32" s="117">
        <f>ROW()</f>
        <v>32</v>
      </c>
      <c r="AC32" s="118">
        <f t="shared" ca="1" si="8"/>
        <v>0</v>
      </c>
      <c r="AD32" s="118">
        <f t="shared" ca="1" si="9"/>
        <v>0</v>
      </c>
      <c r="AE32" s="119" t="str">
        <f t="shared" ca="1" si="10"/>
        <v>-</v>
      </c>
      <c r="AF32" s="118" t="str">
        <f t="shared" ca="1" si="11"/>
        <v>-</v>
      </c>
      <c r="AG32" s="119" t="str">
        <f t="shared" ca="1" si="12"/>
        <v>-</v>
      </c>
      <c r="AH32" s="118" t="str">
        <f t="shared" ca="1" si="13"/>
        <v>-</v>
      </c>
      <c r="AI32" s="118">
        <f t="shared" ca="1" si="14"/>
        <v>0</v>
      </c>
      <c r="AJ32" s="120">
        <f t="shared" ca="1" si="15"/>
        <v>0</v>
      </c>
      <c r="AK32" s="118">
        <f t="shared" ca="1" si="16"/>
        <v>0</v>
      </c>
      <c r="AL32" s="118">
        <f t="shared" ca="1" si="17"/>
        <v>0</v>
      </c>
    </row>
    <row r="33" spans="1:38" ht="27" customHeight="1" x14ac:dyDescent="0.25">
      <c r="A33" s="53">
        <f>'OSNOVNA PLAČA'!A27</f>
        <v>18</v>
      </c>
      <c r="B33" s="333" t="str">
        <f t="shared" ca="1" si="4"/>
        <v>A18</v>
      </c>
      <c r="C33" s="333"/>
      <c r="D33" s="54" t="str">
        <f>IF(LEN('OSNOVNA PLAČA'!C27)&gt;0,'OSNOVNA PLAČA'!C27,"")</f>
        <v/>
      </c>
      <c r="E33" s="55" t="str">
        <f>IF(LEN('OSNOVNA PLAČA'!D27)&gt;0,'OSNOVNA PLAČA'!D27,"")</f>
        <v/>
      </c>
      <c r="F33" s="164">
        <f ca="1">IF(LEN(B33)&gt;0,'OBRAČUNANA OSNOVNA PLAČA'!G27,"")</f>
        <v>0</v>
      </c>
      <c r="G33" s="57"/>
      <c r="H33" s="57"/>
      <c r="I33" s="57"/>
      <c r="J33" s="57"/>
      <c r="K33" s="57"/>
      <c r="L33" s="178">
        <f t="shared" si="5"/>
        <v>0</v>
      </c>
      <c r="M33" s="179">
        <f t="shared" ca="1" si="18"/>
        <v>0</v>
      </c>
      <c r="N33" s="179">
        <f t="shared" ca="1" si="19"/>
        <v>0</v>
      </c>
      <c r="O33" s="180">
        <f t="shared" ca="1" si="6"/>
        <v>0</v>
      </c>
      <c r="P33" s="181">
        <f t="shared" ca="1" si="20"/>
        <v>0</v>
      </c>
      <c r="Q33" s="182">
        <f t="shared" ca="1" si="7"/>
        <v>0</v>
      </c>
      <c r="R33" s="182">
        <f ca="1">IF(LEN(B33)&gt;0,'2'!R33-'2'!Q33,"")</f>
        <v>0</v>
      </c>
      <c r="S33" s="183"/>
      <c r="T33" s="33"/>
      <c r="U33" s="33"/>
      <c r="V33" s="33"/>
      <c r="W33" s="33"/>
      <c r="X33" s="33"/>
      <c r="Y33" s="33"/>
      <c r="Z33" s="33"/>
      <c r="AB33" s="117">
        <f>ROW()</f>
        <v>33</v>
      </c>
      <c r="AC33" s="118">
        <f t="shared" ca="1" si="8"/>
        <v>0</v>
      </c>
      <c r="AD33" s="118">
        <f t="shared" ca="1" si="9"/>
        <v>0</v>
      </c>
      <c r="AE33" s="119" t="str">
        <f t="shared" ca="1" si="10"/>
        <v>-</v>
      </c>
      <c r="AF33" s="118" t="str">
        <f t="shared" ca="1" si="11"/>
        <v>-</v>
      </c>
      <c r="AG33" s="119" t="str">
        <f t="shared" ca="1" si="12"/>
        <v>-</v>
      </c>
      <c r="AH33" s="118" t="str">
        <f t="shared" ca="1" si="13"/>
        <v>-</v>
      </c>
      <c r="AI33" s="118">
        <f t="shared" ca="1" si="14"/>
        <v>0</v>
      </c>
      <c r="AJ33" s="120">
        <f t="shared" ca="1" si="15"/>
        <v>0</v>
      </c>
      <c r="AK33" s="118">
        <f t="shared" ca="1" si="16"/>
        <v>0</v>
      </c>
      <c r="AL33" s="118">
        <f t="shared" ca="1" si="17"/>
        <v>0</v>
      </c>
    </row>
    <row r="34" spans="1:38" ht="27" customHeight="1" x14ac:dyDescent="0.25">
      <c r="A34" s="53">
        <f>'OSNOVNA PLAČA'!A28</f>
        <v>19</v>
      </c>
      <c r="B34" s="333" t="str">
        <f t="shared" ca="1" si="4"/>
        <v>A19</v>
      </c>
      <c r="C34" s="333"/>
      <c r="D34" s="54" t="str">
        <f>IF(LEN('OSNOVNA PLAČA'!C28)&gt;0,'OSNOVNA PLAČA'!C28,"")</f>
        <v/>
      </c>
      <c r="E34" s="55" t="str">
        <f>IF(LEN('OSNOVNA PLAČA'!D28)&gt;0,'OSNOVNA PLAČA'!D28,"")</f>
        <v/>
      </c>
      <c r="F34" s="164">
        <f ca="1">IF(LEN(B34)&gt;0,'OBRAČUNANA OSNOVNA PLAČA'!G28,"")</f>
        <v>0</v>
      </c>
      <c r="G34" s="57"/>
      <c r="H34" s="57"/>
      <c r="I34" s="57"/>
      <c r="J34" s="57"/>
      <c r="K34" s="57"/>
      <c r="L34" s="178">
        <f t="shared" si="5"/>
        <v>0</v>
      </c>
      <c r="M34" s="179">
        <f t="shared" ca="1" si="18"/>
        <v>0</v>
      </c>
      <c r="N34" s="179">
        <f t="shared" ca="1" si="19"/>
        <v>0</v>
      </c>
      <c r="O34" s="180">
        <f t="shared" ca="1" si="6"/>
        <v>0</v>
      </c>
      <c r="P34" s="181">
        <f t="shared" ca="1" si="20"/>
        <v>0</v>
      </c>
      <c r="Q34" s="182">
        <f t="shared" ca="1" si="7"/>
        <v>0</v>
      </c>
      <c r="R34" s="182">
        <f ca="1">IF(LEN(B34)&gt;0,'2'!R34-'2'!Q34,"")</f>
        <v>0</v>
      </c>
      <c r="S34" s="183"/>
      <c r="T34" s="33"/>
      <c r="U34" s="33"/>
      <c r="V34" s="33"/>
      <c r="W34" s="33"/>
      <c r="X34" s="33"/>
      <c r="Y34" s="33"/>
      <c r="Z34" s="33"/>
      <c r="AB34" s="117">
        <f>ROW()</f>
        <v>34</v>
      </c>
      <c r="AC34" s="118">
        <f t="shared" ca="1" si="8"/>
        <v>0</v>
      </c>
      <c r="AD34" s="118">
        <f t="shared" ca="1" si="9"/>
        <v>0</v>
      </c>
      <c r="AE34" s="119" t="str">
        <f t="shared" ca="1" si="10"/>
        <v>-</v>
      </c>
      <c r="AF34" s="118" t="str">
        <f t="shared" ca="1" si="11"/>
        <v>-</v>
      </c>
      <c r="AG34" s="119" t="str">
        <f t="shared" ca="1" si="12"/>
        <v>-</v>
      </c>
      <c r="AH34" s="118" t="str">
        <f t="shared" ca="1" si="13"/>
        <v>-</v>
      </c>
      <c r="AI34" s="118">
        <f t="shared" ca="1" si="14"/>
        <v>0</v>
      </c>
      <c r="AJ34" s="120">
        <f t="shared" ca="1" si="15"/>
        <v>0</v>
      </c>
      <c r="AK34" s="118">
        <f t="shared" ca="1" si="16"/>
        <v>0</v>
      </c>
      <c r="AL34" s="118">
        <f t="shared" ca="1" si="17"/>
        <v>0</v>
      </c>
    </row>
    <row r="35" spans="1:38" ht="27" customHeight="1" x14ac:dyDescent="0.25">
      <c r="A35" s="53">
        <f>'OSNOVNA PLAČA'!A29</f>
        <v>20</v>
      </c>
      <c r="B35" s="333" t="str">
        <f t="shared" ca="1" si="4"/>
        <v>A20</v>
      </c>
      <c r="C35" s="333"/>
      <c r="D35" s="54" t="str">
        <f>IF(LEN('OSNOVNA PLAČA'!C29)&gt;0,'OSNOVNA PLAČA'!C29,"")</f>
        <v/>
      </c>
      <c r="E35" s="55" t="str">
        <f>IF(LEN('OSNOVNA PLAČA'!D29)&gt;0,'OSNOVNA PLAČA'!D29,"")</f>
        <v/>
      </c>
      <c r="F35" s="164">
        <f ca="1">IF(LEN(B35)&gt;0,'OBRAČUNANA OSNOVNA PLAČA'!G29,"")</f>
        <v>0</v>
      </c>
      <c r="G35" s="57"/>
      <c r="H35" s="57"/>
      <c r="I35" s="57"/>
      <c r="J35" s="57"/>
      <c r="K35" s="57"/>
      <c r="L35" s="178">
        <f t="shared" si="5"/>
        <v>0</v>
      </c>
      <c r="M35" s="179">
        <f t="shared" ca="1" si="18"/>
        <v>0</v>
      </c>
      <c r="N35" s="179">
        <f t="shared" ca="1" si="19"/>
        <v>0</v>
      </c>
      <c r="O35" s="180">
        <f t="shared" ca="1" si="6"/>
        <v>0</v>
      </c>
      <c r="P35" s="181">
        <f t="shared" ca="1" si="20"/>
        <v>0</v>
      </c>
      <c r="Q35" s="182">
        <f t="shared" ca="1" si="7"/>
        <v>0</v>
      </c>
      <c r="R35" s="182">
        <f ca="1">IF(LEN(B35)&gt;0,'2'!R35-'2'!Q35,"")</f>
        <v>0</v>
      </c>
      <c r="S35" s="183"/>
      <c r="T35" s="33"/>
      <c r="U35" s="33"/>
      <c r="V35" s="33"/>
      <c r="W35" s="33"/>
      <c r="X35" s="33"/>
      <c r="Y35" s="33"/>
      <c r="Z35" s="33"/>
      <c r="AB35" s="117">
        <f>ROW()</f>
        <v>35</v>
      </c>
      <c r="AC35" s="118">
        <f t="shared" ca="1" si="8"/>
        <v>0</v>
      </c>
      <c r="AD35" s="118">
        <f t="shared" ca="1" si="9"/>
        <v>0</v>
      </c>
      <c r="AE35" s="119" t="str">
        <f t="shared" ca="1" si="10"/>
        <v>-</v>
      </c>
      <c r="AF35" s="118" t="str">
        <f t="shared" ca="1" si="11"/>
        <v>-</v>
      </c>
      <c r="AG35" s="119" t="str">
        <f t="shared" ca="1" si="12"/>
        <v>-</v>
      </c>
      <c r="AH35" s="118" t="str">
        <f t="shared" ca="1" si="13"/>
        <v>-</v>
      </c>
      <c r="AI35" s="118">
        <f t="shared" ca="1" si="14"/>
        <v>0</v>
      </c>
      <c r="AJ35" s="120">
        <f t="shared" ca="1" si="15"/>
        <v>0</v>
      </c>
      <c r="AK35" s="118">
        <f t="shared" ca="1" si="16"/>
        <v>0</v>
      </c>
      <c r="AL35" s="118">
        <f t="shared" ca="1" si="17"/>
        <v>0</v>
      </c>
    </row>
    <row r="36" spans="1:38" ht="27" customHeight="1" x14ac:dyDescent="0.25">
      <c r="A36" s="53">
        <f>'OSNOVNA PLAČA'!A30</f>
        <v>21</v>
      </c>
      <c r="B36" s="333" t="str">
        <f t="shared" ca="1" si="4"/>
        <v>A21</v>
      </c>
      <c r="C36" s="333"/>
      <c r="D36" s="54" t="str">
        <f>IF(LEN('OSNOVNA PLAČA'!C30)&gt;0,'OSNOVNA PLAČA'!C30,"")</f>
        <v/>
      </c>
      <c r="E36" s="55" t="str">
        <f>IF(LEN('OSNOVNA PLAČA'!D30)&gt;0,'OSNOVNA PLAČA'!D30,"")</f>
        <v/>
      </c>
      <c r="F36" s="164">
        <f ca="1">IF(LEN(B36)&gt;0,'OBRAČUNANA OSNOVNA PLAČA'!G30,"")</f>
        <v>0</v>
      </c>
      <c r="G36" s="57"/>
      <c r="H36" s="57"/>
      <c r="I36" s="57"/>
      <c r="J36" s="57"/>
      <c r="K36" s="57"/>
      <c r="L36" s="178">
        <f t="shared" si="5"/>
        <v>0</v>
      </c>
      <c r="M36" s="179">
        <f t="shared" ca="1" si="18"/>
        <v>0</v>
      </c>
      <c r="N36" s="179">
        <f t="shared" ca="1" si="19"/>
        <v>0</v>
      </c>
      <c r="O36" s="180">
        <f t="shared" ca="1" si="6"/>
        <v>0</v>
      </c>
      <c r="P36" s="181">
        <f t="shared" ca="1" si="20"/>
        <v>0</v>
      </c>
      <c r="Q36" s="182">
        <f t="shared" ca="1" si="7"/>
        <v>0</v>
      </c>
      <c r="R36" s="182">
        <f ca="1">IF(LEN(B36)&gt;0,'2'!R36-'2'!Q36,"")</f>
        <v>0</v>
      </c>
      <c r="S36" s="183"/>
      <c r="T36" s="33"/>
      <c r="U36" s="33"/>
      <c r="V36" s="33"/>
      <c r="W36" s="33"/>
      <c r="X36" s="33"/>
      <c r="Y36" s="33"/>
      <c r="Z36" s="33"/>
      <c r="AB36" s="117">
        <f>ROW()</f>
        <v>36</v>
      </c>
      <c r="AC36" s="118">
        <f t="shared" ca="1" si="8"/>
        <v>0</v>
      </c>
      <c r="AD36" s="118">
        <f t="shared" ca="1" si="9"/>
        <v>0</v>
      </c>
      <c r="AE36" s="119" t="str">
        <f t="shared" ca="1" si="10"/>
        <v>-</v>
      </c>
      <c r="AF36" s="118" t="str">
        <f t="shared" ca="1" si="11"/>
        <v>-</v>
      </c>
      <c r="AG36" s="119" t="str">
        <f t="shared" ca="1" si="12"/>
        <v>-</v>
      </c>
      <c r="AH36" s="118" t="str">
        <f t="shared" ca="1" si="13"/>
        <v>-</v>
      </c>
      <c r="AI36" s="118">
        <f t="shared" ca="1" si="14"/>
        <v>0</v>
      </c>
      <c r="AJ36" s="120">
        <f t="shared" ca="1" si="15"/>
        <v>0</v>
      </c>
      <c r="AK36" s="118">
        <f t="shared" ca="1" si="16"/>
        <v>0</v>
      </c>
      <c r="AL36" s="118">
        <f t="shared" ca="1" si="17"/>
        <v>0</v>
      </c>
    </row>
    <row r="37" spans="1:38" ht="27" customHeight="1" x14ac:dyDescent="0.25">
      <c r="A37" s="53">
        <f>'OSNOVNA PLAČA'!A31</f>
        <v>22</v>
      </c>
      <c r="B37" s="333" t="str">
        <f t="shared" ca="1" si="4"/>
        <v>A22</v>
      </c>
      <c r="C37" s="333"/>
      <c r="D37" s="54" t="str">
        <f>IF(LEN('OSNOVNA PLAČA'!C31)&gt;0,'OSNOVNA PLAČA'!C31,"")</f>
        <v/>
      </c>
      <c r="E37" s="55" t="str">
        <f>IF(LEN('OSNOVNA PLAČA'!D31)&gt;0,'OSNOVNA PLAČA'!D31,"")</f>
        <v/>
      </c>
      <c r="F37" s="164">
        <f ca="1">IF(LEN(B37)&gt;0,'OBRAČUNANA OSNOVNA PLAČA'!G31,"")</f>
        <v>0</v>
      </c>
      <c r="G37" s="57"/>
      <c r="H37" s="57"/>
      <c r="I37" s="57"/>
      <c r="J37" s="57"/>
      <c r="K37" s="57"/>
      <c r="L37" s="178">
        <f t="shared" si="5"/>
        <v>0</v>
      </c>
      <c r="M37" s="179">
        <f t="shared" ca="1" si="18"/>
        <v>0</v>
      </c>
      <c r="N37" s="179">
        <f t="shared" ca="1" si="19"/>
        <v>0</v>
      </c>
      <c r="O37" s="180">
        <f t="shared" ca="1" si="6"/>
        <v>0</v>
      </c>
      <c r="P37" s="181">
        <f t="shared" ca="1" si="20"/>
        <v>0</v>
      </c>
      <c r="Q37" s="182">
        <f t="shared" ca="1" si="7"/>
        <v>0</v>
      </c>
      <c r="R37" s="182">
        <f ca="1">IF(LEN(B37)&gt;0,'2'!R37-'2'!Q37,"")</f>
        <v>0</v>
      </c>
      <c r="S37" s="183"/>
      <c r="T37" s="33"/>
      <c r="U37" s="33"/>
      <c r="V37" s="33"/>
      <c r="W37" s="33"/>
      <c r="X37" s="33"/>
      <c r="Y37" s="33"/>
      <c r="Z37" s="33"/>
      <c r="AB37" s="117">
        <f>ROW()</f>
        <v>37</v>
      </c>
      <c r="AC37" s="118">
        <f t="shared" ca="1" si="8"/>
        <v>0</v>
      </c>
      <c r="AD37" s="118">
        <f t="shared" ca="1" si="9"/>
        <v>0</v>
      </c>
      <c r="AE37" s="119" t="str">
        <f t="shared" ca="1" si="10"/>
        <v>-</v>
      </c>
      <c r="AF37" s="118" t="str">
        <f t="shared" ca="1" si="11"/>
        <v>-</v>
      </c>
      <c r="AG37" s="119" t="str">
        <f t="shared" ca="1" si="12"/>
        <v>-</v>
      </c>
      <c r="AH37" s="118" t="str">
        <f t="shared" ca="1" si="13"/>
        <v>-</v>
      </c>
      <c r="AI37" s="118">
        <f t="shared" ca="1" si="14"/>
        <v>0</v>
      </c>
      <c r="AJ37" s="120">
        <f t="shared" ca="1" si="15"/>
        <v>0</v>
      </c>
      <c r="AK37" s="118">
        <f t="shared" ca="1" si="16"/>
        <v>0</v>
      </c>
      <c r="AL37" s="118">
        <f t="shared" ca="1" si="17"/>
        <v>0</v>
      </c>
    </row>
    <row r="38" spans="1:38" ht="27" customHeight="1" x14ac:dyDescent="0.25">
      <c r="A38" s="53">
        <f>'OSNOVNA PLAČA'!A32</f>
        <v>23</v>
      </c>
      <c r="B38" s="333" t="str">
        <f t="shared" ca="1" si="4"/>
        <v>A23</v>
      </c>
      <c r="C38" s="333"/>
      <c r="D38" s="54" t="str">
        <f>IF(LEN('OSNOVNA PLAČA'!C32)&gt;0,'OSNOVNA PLAČA'!C32,"")</f>
        <v/>
      </c>
      <c r="E38" s="55" t="str">
        <f>IF(LEN('OSNOVNA PLAČA'!D32)&gt;0,'OSNOVNA PLAČA'!D32,"")</f>
        <v/>
      </c>
      <c r="F38" s="164">
        <f ca="1">IF(LEN(B38)&gt;0,'OBRAČUNANA OSNOVNA PLAČA'!G32,"")</f>
        <v>0</v>
      </c>
      <c r="G38" s="57"/>
      <c r="H38" s="57"/>
      <c r="I38" s="57"/>
      <c r="J38" s="57"/>
      <c r="K38" s="57"/>
      <c r="L38" s="178">
        <f t="shared" si="5"/>
        <v>0</v>
      </c>
      <c r="M38" s="179">
        <f t="shared" ca="1" si="18"/>
        <v>0</v>
      </c>
      <c r="N38" s="179">
        <f t="shared" ca="1" si="19"/>
        <v>0</v>
      </c>
      <c r="O38" s="180">
        <f t="shared" ca="1" si="6"/>
        <v>0</v>
      </c>
      <c r="P38" s="181">
        <f t="shared" ca="1" si="20"/>
        <v>0</v>
      </c>
      <c r="Q38" s="182">
        <f t="shared" ca="1" si="7"/>
        <v>0</v>
      </c>
      <c r="R38" s="182">
        <f ca="1">IF(LEN(B38)&gt;0,'2'!R38-'2'!Q38,"")</f>
        <v>0</v>
      </c>
      <c r="S38" s="183"/>
      <c r="T38" s="33"/>
      <c r="U38" s="33"/>
      <c r="V38" s="33"/>
      <c r="W38" s="33"/>
      <c r="X38" s="33"/>
      <c r="Y38" s="33"/>
      <c r="Z38" s="33"/>
      <c r="AB38" s="117">
        <f>ROW()</f>
        <v>38</v>
      </c>
      <c r="AC38" s="118">
        <f t="shared" ca="1" si="8"/>
        <v>0</v>
      </c>
      <c r="AD38" s="118">
        <f t="shared" ca="1" si="9"/>
        <v>0</v>
      </c>
      <c r="AE38" s="119" t="str">
        <f t="shared" ca="1" si="10"/>
        <v>-</v>
      </c>
      <c r="AF38" s="118" t="str">
        <f t="shared" ca="1" si="11"/>
        <v>-</v>
      </c>
      <c r="AG38" s="119" t="str">
        <f t="shared" ca="1" si="12"/>
        <v>-</v>
      </c>
      <c r="AH38" s="118" t="str">
        <f t="shared" ca="1" si="13"/>
        <v>-</v>
      </c>
      <c r="AI38" s="118">
        <f t="shared" ca="1" si="14"/>
        <v>0</v>
      </c>
      <c r="AJ38" s="120">
        <f t="shared" ca="1" si="15"/>
        <v>0</v>
      </c>
      <c r="AK38" s="118">
        <f t="shared" ca="1" si="16"/>
        <v>0</v>
      </c>
      <c r="AL38" s="118">
        <f t="shared" ca="1" si="17"/>
        <v>0</v>
      </c>
    </row>
    <row r="39" spans="1:38" ht="27" customHeight="1" x14ac:dyDescent="0.25">
      <c r="A39" s="53">
        <f>'OSNOVNA PLAČA'!A33</f>
        <v>24</v>
      </c>
      <c r="B39" s="333" t="str">
        <f t="shared" ca="1" si="4"/>
        <v>A24</v>
      </c>
      <c r="C39" s="333"/>
      <c r="D39" s="54" t="str">
        <f>IF(LEN('OSNOVNA PLAČA'!C33)&gt;0,'OSNOVNA PLAČA'!C33,"")</f>
        <v/>
      </c>
      <c r="E39" s="55" t="str">
        <f>IF(LEN('OSNOVNA PLAČA'!D33)&gt;0,'OSNOVNA PLAČA'!D33,"")</f>
        <v/>
      </c>
      <c r="F39" s="164">
        <f ca="1">IF(LEN(B39)&gt;0,'OBRAČUNANA OSNOVNA PLAČA'!G33,"")</f>
        <v>0</v>
      </c>
      <c r="G39" s="57"/>
      <c r="H39" s="57"/>
      <c r="I39" s="57"/>
      <c r="J39" s="57"/>
      <c r="K39" s="57"/>
      <c r="L39" s="178">
        <f t="shared" si="5"/>
        <v>0</v>
      </c>
      <c r="M39" s="179">
        <f t="shared" ca="1" si="18"/>
        <v>0</v>
      </c>
      <c r="N39" s="179">
        <f t="shared" ca="1" si="19"/>
        <v>0</v>
      </c>
      <c r="O39" s="180">
        <f t="shared" ca="1" si="6"/>
        <v>0</v>
      </c>
      <c r="P39" s="181">
        <f t="shared" ca="1" si="20"/>
        <v>0</v>
      </c>
      <c r="Q39" s="182">
        <f t="shared" ca="1" si="7"/>
        <v>0</v>
      </c>
      <c r="R39" s="182">
        <f ca="1">IF(LEN(B39)&gt;0,'2'!R39-'2'!Q39,"")</f>
        <v>0</v>
      </c>
      <c r="S39" s="183"/>
      <c r="T39" s="33"/>
      <c r="U39" s="33"/>
      <c r="V39" s="33"/>
      <c r="W39" s="33"/>
      <c r="X39" s="33"/>
      <c r="Y39" s="33"/>
      <c r="Z39" s="33"/>
      <c r="AB39" s="117">
        <f>ROW()</f>
        <v>39</v>
      </c>
      <c r="AC39" s="118">
        <f t="shared" ca="1" si="8"/>
        <v>0</v>
      </c>
      <c r="AD39" s="118">
        <f t="shared" ca="1" si="9"/>
        <v>0</v>
      </c>
      <c r="AE39" s="119" t="str">
        <f t="shared" ca="1" si="10"/>
        <v>-</v>
      </c>
      <c r="AF39" s="118" t="str">
        <f t="shared" ca="1" si="11"/>
        <v>-</v>
      </c>
      <c r="AG39" s="119" t="str">
        <f t="shared" ca="1" si="12"/>
        <v>-</v>
      </c>
      <c r="AH39" s="118" t="str">
        <f t="shared" ca="1" si="13"/>
        <v>-</v>
      </c>
      <c r="AI39" s="118">
        <f t="shared" ca="1" si="14"/>
        <v>0</v>
      </c>
      <c r="AJ39" s="120">
        <f t="shared" ca="1" si="15"/>
        <v>0</v>
      </c>
      <c r="AK39" s="118">
        <f t="shared" ca="1" si="16"/>
        <v>0</v>
      </c>
      <c r="AL39" s="118">
        <f t="shared" ca="1" si="17"/>
        <v>0</v>
      </c>
    </row>
    <row r="40" spans="1:38" ht="27" customHeight="1" x14ac:dyDescent="0.25">
      <c r="A40" s="53">
        <f>'OSNOVNA PLAČA'!A34</f>
        <v>25</v>
      </c>
      <c r="B40" s="333" t="str">
        <f t="shared" ca="1" si="4"/>
        <v>A25</v>
      </c>
      <c r="C40" s="333"/>
      <c r="D40" s="54" t="str">
        <f>IF(LEN('OSNOVNA PLAČA'!C34)&gt;0,'OSNOVNA PLAČA'!C34,"")</f>
        <v/>
      </c>
      <c r="E40" s="55" t="str">
        <f>IF(LEN('OSNOVNA PLAČA'!D34)&gt;0,'OSNOVNA PLAČA'!D34,"")</f>
        <v/>
      </c>
      <c r="F40" s="164">
        <f ca="1">IF(LEN(B40)&gt;0,'OBRAČUNANA OSNOVNA PLAČA'!G34,"")</f>
        <v>0</v>
      </c>
      <c r="G40" s="57"/>
      <c r="H40" s="57"/>
      <c r="I40" s="57"/>
      <c r="J40" s="57"/>
      <c r="K40" s="57"/>
      <c r="L40" s="178">
        <f t="shared" si="5"/>
        <v>0</v>
      </c>
      <c r="M40" s="179">
        <f t="shared" ca="1" si="18"/>
        <v>0</v>
      </c>
      <c r="N40" s="179">
        <f t="shared" ca="1" si="19"/>
        <v>0</v>
      </c>
      <c r="O40" s="180">
        <f t="shared" ca="1" si="6"/>
        <v>0</v>
      </c>
      <c r="P40" s="181">
        <f t="shared" ca="1" si="20"/>
        <v>0</v>
      </c>
      <c r="Q40" s="182">
        <f t="shared" ca="1" si="7"/>
        <v>0</v>
      </c>
      <c r="R40" s="182">
        <f ca="1">IF(LEN(B40)&gt;0,'2'!R40-'2'!Q40,"")</f>
        <v>0</v>
      </c>
      <c r="S40" s="183"/>
      <c r="T40" s="33"/>
      <c r="U40" s="33"/>
      <c r="V40" s="33"/>
      <c r="W40" s="33"/>
      <c r="X40" s="33"/>
      <c r="Y40" s="33"/>
      <c r="Z40" s="33"/>
      <c r="AB40" s="117">
        <f>ROW()</f>
        <v>40</v>
      </c>
      <c r="AC40" s="118">
        <f t="shared" ca="1" si="8"/>
        <v>0</v>
      </c>
      <c r="AD40" s="118">
        <f t="shared" ca="1" si="9"/>
        <v>0</v>
      </c>
      <c r="AE40" s="119" t="str">
        <f t="shared" ca="1" si="10"/>
        <v>-</v>
      </c>
      <c r="AF40" s="118" t="str">
        <f t="shared" ca="1" si="11"/>
        <v>-</v>
      </c>
      <c r="AG40" s="119" t="str">
        <f t="shared" ca="1" si="12"/>
        <v>-</v>
      </c>
      <c r="AH40" s="118" t="str">
        <f t="shared" ca="1" si="13"/>
        <v>-</v>
      </c>
      <c r="AI40" s="118">
        <f t="shared" ca="1" si="14"/>
        <v>0</v>
      </c>
      <c r="AJ40" s="120">
        <f t="shared" ca="1" si="15"/>
        <v>0</v>
      </c>
      <c r="AK40" s="118">
        <f t="shared" ca="1" si="16"/>
        <v>0</v>
      </c>
      <c r="AL40" s="118">
        <f t="shared" ca="1" si="17"/>
        <v>0</v>
      </c>
    </row>
    <row r="41" spans="1:38" ht="27" customHeight="1" x14ac:dyDescent="0.25">
      <c r="A41" s="53">
        <f>'OSNOVNA PLAČA'!A35</f>
        <v>26</v>
      </c>
      <c r="B41" s="333" t="str">
        <f t="shared" ca="1" si="4"/>
        <v>A26</v>
      </c>
      <c r="C41" s="333"/>
      <c r="D41" s="54" t="str">
        <f>IF(LEN('OSNOVNA PLAČA'!C35)&gt;0,'OSNOVNA PLAČA'!C35,"")</f>
        <v/>
      </c>
      <c r="E41" s="55" t="str">
        <f>IF(LEN('OSNOVNA PLAČA'!D35)&gt;0,'OSNOVNA PLAČA'!D35,"")</f>
        <v/>
      </c>
      <c r="F41" s="164">
        <f ca="1">IF(LEN(B41)&gt;0,'OBRAČUNANA OSNOVNA PLAČA'!G35,"")</f>
        <v>0</v>
      </c>
      <c r="G41" s="57"/>
      <c r="H41" s="57"/>
      <c r="I41" s="57"/>
      <c r="J41" s="57"/>
      <c r="K41" s="57"/>
      <c r="L41" s="178">
        <f t="shared" si="5"/>
        <v>0</v>
      </c>
      <c r="M41" s="179">
        <f t="shared" ca="1" si="18"/>
        <v>0</v>
      </c>
      <c r="N41" s="179">
        <f t="shared" ca="1" si="19"/>
        <v>0</v>
      </c>
      <c r="O41" s="180">
        <f t="shared" ca="1" si="6"/>
        <v>0</v>
      </c>
      <c r="P41" s="181">
        <f t="shared" ca="1" si="20"/>
        <v>0</v>
      </c>
      <c r="Q41" s="182">
        <f t="shared" ca="1" si="7"/>
        <v>0</v>
      </c>
      <c r="R41" s="182">
        <f ca="1">IF(LEN(B41)&gt;0,'2'!R41-'2'!Q41,"")</f>
        <v>0</v>
      </c>
      <c r="S41" s="183"/>
      <c r="T41" s="33"/>
      <c r="U41" s="33"/>
      <c r="V41" s="33"/>
      <c r="W41" s="33"/>
      <c r="X41" s="33"/>
      <c r="Y41" s="33"/>
      <c r="Z41" s="33"/>
      <c r="AB41" s="117">
        <f>ROW()</f>
        <v>41</v>
      </c>
      <c r="AC41" s="118">
        <f t="shared" ca="1" si="8"/>
        <v>0</v>
      </c>
      <c r="AD41" s="118">
        <f t="shared" ca="1" si="9"/>
        <v>0</v>
      </c>
      <c r="AE41" s="119" t="str">
        <f t="shared" ca="1" si="10"/>
        <v>-</v>
      </c>
      <c r="AF41" s="118" t="str">
        <f t="shared" ca="1" si="11"/>
        <v>-</v>
      </c>
      <c r="AG41" s="119" t="str">
        <f t="shared" ca="1" si="12"/>
        <v>-</v>
      </c>
      <c r="AH41" s="118" t="str">
        <f t="shared" ca="1" si="13"/>
        <v>-</v>
      </c>
      <c r="AI41" s="118">
        <f t="shared" ca="1" si="14"/>
        <v>0</v>
      </c>
      <c r="AJ41" s="120">
        <f t="shared" ca="1" si="15"/>
        <v>0</v>
      </c>
      <c r="AK41" s="118">
        <f t="shared" ca="1" si="16"/>
        <v>0</v>
      </c>
      <c r="AL41" s="118">
        <f t="shared" ca="1" si="17"/>
        <v>0</v>
      </c>
    </row>
    <row r="42" spans="1:38" ht="27" customHeight="1" x14ac:dyDescent="0.25">
      <c r="A42" s="53">
        <f>'OSNOVNA PLAČA'!A36</f>
        <v>27</v>
      </c>
      <c r="B42" s="333" t="str">
        <f t="shared" ca="1" si="4"/>
        <v>A27</v>
      </c>
      <c r="C42" s="333"/>
      <c r="D42" s="54" t="str">
        <f>IF(LEN('OSNOVNA PLAČA'!C36)&gt;0,'OSNOVNA PLAČA'!C36,"")</f>
        <v/>
      </c>
      <c r="E42" s="55" t="str">
        <f>IF(LEN('OSNOVNA PLAČA'!D36)&gt;0,'OSNOVNA PLAČA'!D36,"")</f>
        <v/>
      </c>
      <c r="F42" s="164">
        <f ca="1">IF(LEN(B42)&gt;0,'OBRAČUNANA OSNOVNA PLAČA'!G36,"")</f>
        <v>0</v>
      </c>
      <c r="G42" s="57"/>
      <c r="H42" s="57"/>
      <c r="I42" s="57"/>
      <c r="J42" s="57"/>
      <c r="K42" s="57"/>
      <c r="L42" s="178">
        <f t="shared" si="5"/>
        <v>0</v>
      </c>
      <c r="M42" s="179">
        <f t="shared" ca="1" si="18"/>
        <v>0</v>
      </c>
      <c r="N42" s="179">
        <f t="shared" ca="1" si="19"/>
        <v>0</v>
      </c>
      <c r="O42" s="180">
        <f t="shared" ca="1" si="6"/>
        <v>0</v>
      </c>
      <c r="P42" s="181">
        <f t="shared" ca="1" si="20"/>
        <v>0</v>
      </c>
      <c r="Q42" s="182">
        <f t="shared" ca="1" si="7"/>
        <v>0</v>
      </c>
      <c r="R42" s="182">
        <f ca="1">IF(LEN(B42)&gt;0,'2'!R42-'2'!Q42,"")</f>
        <v>0</v>
      </c>
      <c r="S42" s="183"/>
      <c r="T42" s="33"/>
      <c r="U42" s="33"/>
      <c r="V42" s="33"/>
      <c r="W42" s="33"/>
      <c r="X42" s="33"/>
      <c r="Y42" s="33"/>
      <c r="Z42" s="33"/>
      <c r="AB42" s="117">
        <f>ROW()</f>
        <v>42</v>
      </c>
      <c r="AC42" s="118">
        <f t="shared" ca="1" si="8"/>
        <v>0</v>
      </c>
      <c r="AD42" s="118">
        <f t="shared" ca="1" si="9"/>
        <v>0</v>
      </c>
      <c r="AE42" s="119" t="str">
        <f t="shared" ca="1" si="10"/>
        <v>-</v>
      </c>
      <c r="AF42" s="118" t="str">
        <f t="shared" ca="1" si="11"/>
        <v>-</v>
      </c>
      <c r="AG42" s="119" t="str">
        <f t="shared" ca="1" si="12"/>
        <v>-</v>
      </c>
      <c r="AH42" s="118" t="str">
        <f t="shared" ca="1" si="13"/>
        <v>-</v>
      </c>
      <c r="AI42" s="118">
        <f t="shared" ca="1" si="14"/>
        <v>0</v>
      </c>
      <c r="AJ42" s="120">
        <f t="shared" ca="1" si="15"/>
        <v>0</v>
      </c>
      <c r="AK42" s="118">
        <f t="shared" ca="1" si="16"/>
        <v>0</v>
      </c>
      <c r="AL42" s="118">
        <f t="shared" ca="1" si="17"/>
        <v>0</v>
      </c>
    </row>
    <row r="43" spans="1:38" ht="27" customHeight="1" x14ac:dyDescent="0.25">
      <c r="A43" s="53">
        <f>'OSNOVNA PLAČA'!A37</f>
        <v>28</v>
      </c>
      <c r="B43" s="333" t="str">
        <f t="shared" ca="1" si="4"/>
        <v>A28</v>
      </c>
      <c r="C43" s="333"/>
      <c r="D43" s="54" t="str">
        <f>IF(LEN('OSNOVNA PLAČA'!C37)&gt;0,'OSNOVNA PLAČA'!C37,"")</f>
        <v/>
      </c>
      <c r="E43" s="55" t="str">
        <f>IF(LEN('OSNOVNA PLAČA'!D37)&gt;0,'OSNOVNA PLAČA'!D37,"")</f>
        <v/>
      </c>
      <c r="F43" s="164">
        <f ca="1">IF(LEN(B43)&gt;0,'OBRAČUNANA OSNOVNA PLAČA'!G37,"")</f>
        <v>0</v>
      </c>
      <c r="G43" s="57"/>
      <c r="H43" s="57"/>
      <c r="I43" s="57"/>
      <c r="J43" s="57"/>
      <c r="K43" s="57"/>
      <c r="L43" s="178">
        <f t="shared" si="5"/>
        <v>0</v>
      </c>
      <c r="M43" s="179">
        <f t="shared" ca="1" si="18"/>
        <v>0</v>
      </c>
      <c r="N43" s="179">
        <f t="shared" ca="1" si="19"/>
        <v>0</v>
      </c>
      <c r="O43" s="180">
        <f t="shared" ca="1" si="6"/>
        <v>0</v>
      </c>
      <c r="P43" s="181">
        <f t="shared" ca="1" si="20"/>
        <v>0</v>
      </c>
      <c r="Q43" s="182">
        <f t="shared" ca="1" si="7"/>
        <v>0</v>
      </c>
      <c r="R43" s="182">
        <f ca="1">IF(LEN(B43)&gt;0,'2'!R43-'2'!Q43,"")</f>
        <v>0</v>
      </c>
      <c r="S43" s="183"/>
      <c r="T43" s="33"/>
      <c r="U43" s="33"/>
      <c r="V43" s="33"/>
      <c r="W43" s="33"/>
      <c r="X43" s="33"/>
      <c r="Y43" s="33"/>
      <c r="Z43" s="33"/>
      <c r="AB43" s="117">
        <f>ROW()</f>
        <v>43</v>
      </c>
      <c r="AC43" s="118">
        <f t="shared" ca="1" si="8"/>
        <v>0</v>
      </c>
      <c r="AD43" s="118">
        <f t="shared" ca="1" si="9"/>
        <v>0</v>
      </c>
      <c r="AE43" s="119" t="str">
        <f t="shared" ca="1" si="10"/>
        <v>-</v>
      </c>
      <c r="AF43" s="118" t="str">
        <f t="shared" ca="1" si="11"/>
        <v>-</v>
      </c>
      <c r="AG43" s="119" t="str">
        <f t="shared" ca="1" si="12"/>
        <v>-</v>
      </c>
      <c r="AH43" s="118" t="str">
        <f t="shared" ca="1" si="13"/>
        <v>-</v>
      </c>
      <c r="AI43" s="118">
        <f t="shared" ca="1" si="14"/>
        <v>0</v>
      </c>
      <c r="AJ43" s="120">
        <f t="shared" ca="1" si="15"/>
        <v>0</v>
      </c>
      <c r="AK43" s="118">
        <f t="shared" ca="1" si="16"/>
        <v>0</v>
      </c>
      <c r="AL43" s="118">
        <f t="shared" ca="1" si="17"/>
        <v>0</v>
      </c>
    </row>
    <row r="44" spans="1:38" ht="27" customHeight="1" x14ac:dyDescent="0.25">
      <c r="A44" s="53">
        <f>'OSNOVNA PLAČA'!A38</f>
        <v>29</v>
      </c>
      <c r="B44" s="333" t="str">
        <f t="shared" ca="1" si="4"/>
        <v>A29</v>
      </c>
      <c r="C44" s="333"/>
      <c r="D44" s="54" t="str">
        <f>IF(LEN('OSNOVNA PLAČA'!C38)&gt;0,'OSNOVNA PLAČA'!C38,"")</f>
        <v/>
      </c>
      <c r="E44" s="55" t="str">
        <f>IF(LEN('OSNOVNA PLAČA'!D38)&gt;0,'OSNOVNA PLAČA'!D38,"")</f>
        <v/>
      </c>
      <c r="F44" s="164">
        <f ca="1">IF(LEN(B44)&gt;0,'OBRAČUNANA OSNOVNA PLAČA'!G38,"")</f>
        <v>0</v>
      </c>
      <c r="G44" s="57"/>
      <c r="H44" s="57"/>
      <c r="I44" s="57"/>
      <c r="J44" s="57"/>
      <c r="K44" s="57"/>
      <c r="L44" s="178">
        <f t="shared" si="5"/>
        <v>0</v>
      </c>
      <c r="M44" s="179">
        <f t="shared" ca="1" si="18"/>
        <v>0</v>
      </c>
      <c r="N44" s="179">
        <f t="shared" ca="1" si="19"/>
        <v>0</v>
      </c>
      <c r="O44" s="180">
        <f t="shared" ca="1" si="6"/>
        <v>0</v>
      </c>
      <c r="P44" s="181">
        <f t="shared" ca="1" si="20"/>
        <v>0</v>
      </c>
      <c r="Q44" s="182">
        <f t="shared" ca="1" si="7"/>
        <v>0</v>
      </c>
      <c r="R44" s="182">
        <f ca="1">IF(LEN(B44)&gt;0,'2'!R44-'2'!Q44,"")</f>
        <v>0</v>
      </c>
      <c r="S44" s="183"/>
      <c r="T44" s="33"/>
      <c r="U44" s="33"/>
      <c r="V44" s="33"/>
      <c r="W44" s="33"/>
      <c r="X44" s="33"/>
      <c r="Y44" s="33"/>
      <c r="Z44" s="33"/>
      <c r="AB44" s="117">
        <f>ROW()</f>
        <v>44</v>
      </c>
      <c r="AC44" s="118">
        <f t="shared" ca="1" si="8"/>
        <v>0</v>
      </c>
      <c r="AD44" s="118">
        <f t="shared" ca="1" si="9"/>
        <v>0</v>
      </c>
      <c r="AE44" s="119" t="str">
        <f t="shared" ca="1" si="10"/>
        <v>-</v>
      </c>
      <c r="AF44" s="118" t="str">
        <f t="shared" ca="1" si="11"/>
        <v>-</v>
      </c>
      <c r="AG44" s="119" t="str">
        <f t="shared" ca="1" si="12"/>
        <v>-</v>
      </c>
      <c r="AH44" s="118" t="str">
        <f t="shared" ca="1" si="13"/>
        <v>-</v>
      </c>
      <c r="AI44" s="118">
        <f t="shared" ca="1" si="14"/>
        <v>0</v>
      </c>
      <c r="AJ44" s="120">
        <f t="shared" ca="1" si="15"/>
        <v>0</v>
      </c>
      <c r="AK44" s="118">
        <f t="shared" ca="1" si="16"/>
        <v>0</v>
      </c>
      <c r="AL44" s="118">
        <f t="shared" ca="1" si="17"/>
        <v>0</v>
      </c>
    </row>
    <row r="45" spans="1:38" ht="27" customHeight="1" x14ac:dyDescent="0.25">
      <c r="A45" s="53">
        <f>'OSNOVNA PLAČA'!A39</f>
        <v>30</v>
      </c>
      <c r="B45" s="333" t="str">
        <f t="shared" ca="1" si="4"/>
        <v>A30</v>
      </c>
      <c r="C45" s="333"/>
      <c r="D45" s="54" t="str">
        <f>IF(LEN('OSNOVNA PLAČA'!C39)&gt;0,'OSNOVNA PLAČA'!C39,"")</f>
        <v/>
      </c>
      <c r="E45" s="55" t="str">
        <f>IF(LEN('OSNOVNA PLAČA'!D39)&gt;0,'OSNOVNA PLAČA'!D39,"")</f>
        <v/>
      </c>
      <c r="F45" s="164">
        <f ca="1">IF(LEN(B45)&gt;0,'OBRAČUNANA OSNOVNA PLAČA'!G39,"")</f>
        <v>0</v>
      </c>
      <c r="G45" s="57"/>
      <c r="H45" s="57"/>
      <c r="I45" s="57"/>
      <c r="J45" s="57"/>
      <c r="K45" s="57"/>
      <c r="L45" s="178">
        <f t="shared" si="5"/>
        <v>0</v>
      </c>
      <c r="M45" s="179">
        <f t="shared" ca="1" si="18"/>
        <v>0</v>
      </c>
      <c r="N45" s="179">
        <f t="shared" ca="1" si="19"/>
        <v>0</v>
      </c>
      <c r="O45" s="180">
        <f t="shared" ca="1" si="6"/>
        <v>0</v>
      </c>
      <c r="P45" s="181">
        <f t="shared" ca="1" si="20"/>
        <v>0</v>
      </c>
      <c r="Q45" s="182">
        <f t="shared" ca="1" si="7"/>
        <v>0</v>
      </c>
      <c r="R45" s="182">
        <f ca="1">IF(LEN(B45)&gt;0,'2'!R45-'2'!Q45,"")</f>
        <v>0</v>
      </c>
      <c r="S45" s="183"/>
      <c r="T45" s="33"/>
      <c r="U45" s="33"/>
      <c r="V45" s="33"/>
      <c r="W45" s="33"/>
      <c r="X45" s="33"/>
      <c r="Y45" s="33"/>
      <c r="Z45" s="33"/>
      <c r="AB45" s="117">
        <f>ROW()</f>
        <v>45</v>
      </c>
      <c r="AC45" s="118">
        <f t="shared" ca="1" si="8"/>
        <v>0</v>
      </c>
      <c r="AD45" s="118">
        <f t="shared" ca="1" si="9"/>
        <v>0</v>
      </c>
      <c r="AE45" s="119" t="str">
        <f t="shared" ca="1" si="10"/>
        <v>-</v>
      </c>
      <c r="AF45" s="118" t="str">
        <f t="shared" ca="1" si="11"/>
        <v>-</v>
      </c>
      <c r="AG45" s="119" t="str">
        <f t="shared" ca="1" si="12"/>
        <v>-</v>
      </c>
      <c r="AH45" s="118" t="str">
        <f t="shared" ca="1" si="13"/>
        <v>-</v>
      </c>
      <c r="AI45" s="118">
        <f t="shared" ca="1" si="14"/>
        <v>0</v>
      </c>
      <c r="AJ45" s="120">
        <f t="shared" ca="1" si="15"/>
        <v>0</v>
      </c>
      <c r="AK45" s="118">
        <f t="shared" ca="1" si="16"/>
        <v>0</v>
      </c>
      <c r="AL45" s="118">
        <f t="shared" ca="1" si="17"/>
        <v>0</v>
      </c>
    </row>
    <row r="46" spans="1:38" ht="27" customHeight="1" x14ac:dyDescent="0.25">
      <c r="A46" s="53">
        <f>'OSNOVNA PLAČA'!A40</f>
        <v>31</v>
      </c>
      <c r="B46" s="333" t="str">
        <f t="shared" ref="B46:B262" ca="1" si="21">IF(LEN(INDIRECT( "'" &amp; $AD$2 &amp; "'!B" &amp; TEXT($AB46-6,0)))&gt;0,INDIRECT( "'" &amp; $AD$2 &amp; "'!B" &amp; TEXT($AB46-6,0)),"")</f>
        <v>A31</v>
      </c>
      <c r="C46" s="333"/>
      <c r="D46" s="54" t="str">
        <f>IF(LEN('OSNOVNA PLAČA'!C40)&gt;0,'OSNOVNA PLAČA'!C40,"")</f>
        <v/>
      </c>
      <c r="E46" s="55" t="str">
        <f>IF(LEN('OSNOVNA PLAČA'!D40)&gt;0,'OSNOVNA PLAČA'!D40,"")</f>
        <v/>
      </c>
      <c r="F46" s="164">
        <f ca="1">IF(LEN(B46)&gt;0,'OBRAČUNANA OSNOVNA PLAČA'!G40,"")</f>
        <v>0</v>
      </c>
      <c r="G46" s="57"/>
      <c r="H46" s="57"/>
      <c r="I46" s="57"/>
      <c r="J46" s="57"/>
      <c r="K46" s="57"/>
      <c r="L46" s="178">
        <f t="shared" si="5"/>
        <v>0</v>
      </c>
      <c r="M46" s="179">
        <f t="shared" ca="1" si="18"/>
        <v>0</v>
      </c>
      <c r="N46" s="179">
        <f t="shared" ca="1" si="19"/>
        <v>0</v>
      </c>
      <c r="O46" s="180">
        <f t="shared" ca="1" si="6"/>
        <v>0</v>
      </c>
      <c r="P46" s="181">
        <f t="shared" ca="1" si="20"/>
        <v>0</v>
      </c>
      <c r="Q46" s="182">
        <f t="shared" ca="1" si="7"/>
        <v>0</v>
      </c>
      <c r="R46" s="182">
        <f ca="1">IF(LEN(B46)&gt;0,'2'!R46-'2'!Q46,"")</f>
        <v>0</v>
      </c>
      <c r="S46" s="183"/>
      <c r="T46" s="33"/>
      <c r="U46" s="33"/>
      <c r="V46" s="33"/>
      <c r="W46" s="33"/>
      <c r="X46" s="33"/>
      <c r="Y46" s="33"/>
      <c r="Z46" s="33"/>
      <c r="AB46" s="117">
        <f>ROW()</f>
        <v>46</v>
      </c>
      <c r="AC46" s="118">
        <f t="shared" ref="AC46:AC262" ca="1" si="22">IF($AO$3=1,0,INDIRECT( "'" &amp; $AO$2 &amp; "'!P" &amp; TEXT($AB46,0)))</f>
        <v>0</v>
      </c>
      <c r="AD46" s="118">
        <f t="shared" ref="AD46:AD262" ca="1" si="23">IF($AO$3=1,(INDIRECT( "'" &amp; $AD$2 &amp; "'!F" &amp; TEXT($AB46-6,0))*2/12+INDIRECT( "'" &amp; $AD$2 &amp; "'!G" &amp; TEXT($AB46-6,0))*10/12)*2,INDIRECT( "'" &amp; $AO$2 &amp; "'!Q" &amp; TEXT($AB46,0)))</f>
        <v>0</v>
      </c>
      <c r="AE46" s="119" t="str">
        <f t="shared" ca="1" si="10"/>
        <v>-</v>
      </c>
      <c r="AF46" s="118" t="str">
        <f t="shared" ca="1" si="11"/>
        <v>-</v>
      </c>
      <c r="AG46" s="119" t="str">
        <f t="shared" ca="1" si="12"/>
        <v>-</v>
      </c>
      <c r="AH46" s="118" t="str">
        <f t="shared" ca="1" si="13"/>
        <v>-</v>
      </c>
      <c r="AI46" s="118">
        <f t="shared" ca="1" si="14"/>
        <v>0</v>
      </c>
      <c r="AJ46" s="120">
        <f t="shared" ca="1" si="15"/>
        <v>0</v>
      </c>
      <c r="AK46" s="118">
        <f t="shared" ref="AK46:AK262" ca="1" si="24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46" s="118">
        <f t="shared" ref="AL46:AL262" ca="1" si="25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47" spans="1:38" ht="27" customHeight="1" x14ac:dyDescent="0.25">
      <c r="A47" s="53">
        <f>'OSNOVNA PLAČA'!A41</f>
        <v>32</v>
      </c>
      <c r="B47" s="333" t="str">
        <f t="shared" ca="1" si="21"/>
        <v>A32</v>
      </c>
      <c r="C47" s="333"/>
      <c r="D47" s="54" t="str">
        <f>IF(LEN('OSNOVNA PLAČA'!C41)&gt;0,'OSNOVNA PLAČA'!C41,"")</f>
        <v/>
      </c>
      <c r="E47" s="55" t="str">
        <f>IF(LEN('OSNOVNA PLAČA'!D41)&gt;0,'OSNOVNA PLAČA'!D41,"")</f>
        <v/>
      </c>
      <c r="F47" s="164">
        <f ca="1">IF(LEN(B47)&gt;0,'OBRAČUNANA OSNOVNA PLAČA'!G41,"")</f>
        <v>0</v>
      </c>
      <c r="G47" s="57"/>
      <c r="H47" s="57"/>
      <c r="I47" s="57"/>
      <c r="J47" s="57"/>
      <c r="K47" s="57"/>
      <c r="L47" s="178">
        <f t="shared" si="5"/>
        <v>0</v>
      </c>
      <c r="M47" s="179">
        <f t="shared" ca="1" si="18"/>
        <v>0</v>
      </c>
      <c r="N47" s="179">
        <f t="shared" ca="1" si="19"/>
        <v>0</v>
      </c>
      <c r="O47" s="180">
        <f t="shared" ca="1" si="6"/>
        <v>0</v>
      </c>
      <c r="P47" s="181">
        <f t="shared" ca="1" si="20"/>
        <v>0</v>
      </c>
      <c r="Q47" s="182">
        <f t="shared" ca="1" si="7"/>
        <v>0</v>
      </c>
      <c r="R47" s="182">
        <f ca="1">IF(LEN(B47)&gt;0,'2'!R47-'2'!Q47,"")</f>
        <v>0</v>
      </c>
      <c r="S47" s="183"/>
      <c r="T47" s="33"/>
      <c r="U47" s="33"/>
      <c r="V47" s="33"/>
      <c r="W47" s="33"/>
      <c r="X47" s="33"/>
      <c r="Y47" s="33"/>
      <c r="Z47" s="33"/>
      <c r="AB47" s="117">
        <f>ROW()</f>
        <v>47</v>
      </c>
      <c r="AC47" s="118">
        <f t="shared" ca="1" si="22"/>
        <v>0</v>
      </c>
      <c r="AD47" s="118">
        <f t="shared" ca="1" si="23"/>
        <v>0</v>
      </c>
      <c r="AE47" s="119" t="str">
        <f t="shared" ca="1" si="10"/>
        <v>-</v>
      </c>
      <c r="AF47" s="118" t="str">
        <f t="shared" ca="1" si="11"/>
        <v>-</v>
      </c>
      <c r="AG47" s="119" t="str">
        <f t="shared" ca="1" si="12"/>
        <v>-</v>
      </c>
      <c r="AH47" s="118" t="str">
        <f t="shared" ca="1" si="13"/>
        <v>-</v>
      </c>
      <c r="AI47" s="118">
        <f t="shared" ca="1" si="14"/>
        <v>0</v>
      </c>
      <c r="AJ47" s="120">
        <f t="shared" ca="1" si="15"/>
        <v>0</v>
      </c>
      <c r="AK47" s="118">
        <f t="shared" ca="1" si="24"/>
        <v>0</v>
      </c>
      <c r="AL47" s="118">
        <f t="shared" ca="1" si="25"/>
        <v>0</v>
      </c>
    </row>
    <row r="48" spans="1:38" ht="27" customHeight="1" x14ac:dyDescent="0.25">
      <c r="A48" s="53">
        <f>'OSNOVNA PLAČA'!A42</f>
        <v>33</v>
      </c>
      <c r="B48" s="333" t="str">
        <f t="shared" ca="1" si="21"/>
        <v>A33</v>
      </c>
      <c r="C48" s="333"/>
      <c r="D48" s="54" t="str">
        <f>IF(LEN('OSNOVNA PLAČA'!C42)&gt;0,'OSNOVNA PLAČA'!C42,"")</f>
        <v/>
      </c>
      <c r="E48" s="55" t="str">
        <f>IF(LEN('OSNOVNA PLAČA'!D42)&gt;0,'OSNOVNA PLAČA'!D42,"")</f>
        <v/>
      </c>
      <c r="F48" s="164">
        <f ca="1">IF(LEN(B48)&gt;0,'OBRAČUNANA OSNOVNA PLAČA'!G42,"")</f>
        <v>0</v>
      </c>
      <c r="G48" s="57"/>
      <c r="H48" s="57"/>
      <c r="I48" s="57"/>
      <c r="J48" s="57"/>
      <c r="K48" s="57"/>
      <c r="L48" s="178">
        <f t="shared" si="5"/>
        <v>0</v>
      </c>
      <c r="M48" s="179">
        <f t="shared" ca="1" si="18"/>
        <v>0</v>
      </c>
      <c r="N48" s="179">
        <f t="shared" ca="1" si="19"/>
        <v>0</v>
      </c>
      <c r="O48" s="180">
        <f t="shared" ca="1" si="6"/>
        <v>0</v>
      </c>
      <c r="P48" s="181">
        <f t="shared" ca="1" si="20"/>
        <v>0</v>
      </c>
      <c r="Q48" s="182">
        <f t="shared" ca="1" si="7"/>
        <v>0</v>
      </c>
      <c r="R48" s="182">
        <f ca="1">IF(LEN(B48)&gt;0,'2'!R48-'2'!Q48,"")</f>
        <v>0</v>
      </c>
      <c r="S48" s="183"/>
      <c r="T48" s="33"/>
      <c r="U48" s="33"/>
      <c r="V48" s="33"/>
      <c r="W48" s="33"/>
      <c r="X48" s="33"/>
      <c r="Y48" s="33"/>
      <c r="Z48" s="33"/>
      <c r="AB48" s="117">
        <f>ROW()</f>
        <v>48</v>
      </c>
      <c r="AC48" s="118">
        <f t="shared" ca="1" si="22"/>
        <v>0</v>
      </c>
      <c r="AD48" s="118">
        <f t="shared" ca="1" si="23"/>
        <v>0</v>
      </c>
      <c r="AE48" s="119" t="str">
        <f t="shared" ca="1" si="10"/>
        <v>-</v>
      </c>
      <c r="AF48" s="118" t="str">
        <f t="shared" ca="1" si="11"/>
        <v>-</v>
      </c>
      <c r="AG48" s="119" t="str">
        <f t="shared" ca="1" si="12"/>
        <v>-</v>
      </c>
      <c r="AH48" s="118" t="str">
        <f t="shared" ca="1" si="13"/>
        <v>-</v>
      </c>
      <c r="AI48" s="118">
        <f t="shared" ca="1" si="14"/>
        <v>0</v>
      </c>
      <c r="AJ48" s="120">
        <f t="shared" ca="1" si="15"/>
        <v>0</v>
      </c>
      <c r="AK48" s="118">
        <f t="shared" ca="1" si="24"/>
        <v>0</v>
      </c>
      <c r="AL48" s="118">
        <f t="shared" ca="1" si="25"/>
        <v>0</v>
      </c>
    </row>
    <row r="49" spans="1:38" ht="27" customHeight="1" x14ac:dyDescent="0.25">
      <c r="A49" s="53">
        <f>'OSNOVNA PLAČA'!A43</f>
        <v>34</v>
      </c>
      <c r="B49" s="333" t="str">
        <f t="shared" ca="1" si="21"/>
        <v>A34</v>
      </c>
      <c r="C49" s="333"/>
      <c r="D49" s="54" t="str">
        <f>IF(LEN('OSNOVNA PLAČA'!C43)&gt;0,'OSNOVNA PLAČA'!C43,"")</f>
        <v/>
      </c>
      <c r="E49" s="55" t="str">
        <f>IF(LEN('OSNOVNA PLAČA'!D43)&gt;0,'OSNOVNA PLAČA'!D43,"")</f>
        <v/>
      </c>
      <c r="F49" s="164">
        <f ca="1">IF(LEN(B49)&gt;0,'OBRAČUNANA OSNOVNA PLAČA'!G43,"")</f>
        <v>0</v>
      </c>
      <c r="G49" s="57"/>
      <c r="H49" s="57"/>
      <c r="I49" s="57"/>
      <c r="J49" s="57"/>
      <c r="K49" s="57"/>
      <c r="L49" s="178">
        <f t="shared" si="5"/>
        <v>0</v>
      </c>
      <c r="M49" s="179">
        <f t="shared" ca="1" si="18"/>
        <v>0</v>
      </c>
      <c r="N49" s="179">
        <f t="shared" ca="1" si="19"/>
        <v>0</v>
      </c>
      <c r="O49" s="180">
        <f t="shared" ca="1" si="6"/>
        <v>0</v>
      </c>
      <c r="P49" s="181">
        <f t="shared" ca="1" si="20"/>
        <v>0</v>
      </c>
      <c r="Q49" s="182">
        <f t="shared" ca="1" si="7"/>
        <v>0</v>
      </c>
      <c r="R49" s="182">
        <f ca="1">IF(LEN(B49)&gt;0,'2'!R49-'2'!Q49,"")</f>
        <v>0</v>
      </c>
      <c r="S49" s="183"/>
      <c r="T49" s="33"/>
      <c r="U49" s="33"/>
      <c r="V49" s="33"/>
      <c r="W49" s="33"/>
      <c r="X49" s="33"/>
      <c r="Y49" s="33"/>
      <c r="Z49" s="33"/>
      <c r="AB49" s="117">
        <f>ROW()</f>
        <v>49</v>
      </c>
      <c r="AC49" s="118">
        <f t="shared" ca="1" si="22"/>
        <v>0</v>
      </c>
      <c r="AD49" s="118">
        <f t="shared" ca="1" si="23"/>
        <v>0</v>
      </c>
      <c r="AE49" s="119" t="str">
        <f t="shared" ca="1" si="10"/>
        <v>-</v>
      </c>
      <c r="AF49" s="118" t="str">
        <f t="shared" ca="1" si="11"/>
        <v>-</v>
      </c>
      <c r="AG49" s="119" t="str">
        <f t="shared" ca="1" si="12"/>
        <v>-</v>
      </c>
      <c r="AH49" s="118" t="str">
        <f t="shared" ca="1" si="13"/>
        <v>-</v>
      </c>
      <c r="AI49" s="118">
        <f t="shared" ca="1" si="14"/>
        <v>0</v>
      </c>
      <c r="AJ49" s="120">
        <f t="shared" ca="1" si="15"/>
        <v>0</v>
      </c>
      <c r="AK49" s="118">
        <f t="shared" ca="1" si="24"/>
        <v>0</v>
      </c>
      <c r="AL49" s="118">
        <f t="shared" ca="1" si="25"/>
        <v>0</v>
      </c>
    </row>
    <row r="50" spans="1:38" ht="27" customHeight="1" x14ac:dyDescent="0.25">
      <c r="A50" s="53">
        <f>'OSNOVNA PLAČA'!A44</f>
        <v>35</v>
      </c>
      <c r="B50" s="333" t="str">
        <f t="shared" ca="1" si="21"/>
        <v>A35</v>
      </c>
      <c r="C50" s="333"/>
      <c r="D50" s="54" t="str">
        <f>IF(LEN('OSNOVNA PLAČA'!C44)&gt;0,'OSNOVNA PLAČA'!C44,"")</f>
        <v/>
      </c>
      <c r="E50" s="55" t="str">
        <f>IF(LEN('OSNOVNA PLAČA'!D44)&gt;0,'OSNOVNA PLAČA'!D44,"")</f>
        <v/>
      </c>
      <c r="F50" s="164">
        <f ca="1">IF(LEN(B50)&gt;0,'OBRAČUNANA OSNOVNA PLAČA'!G44,"")</f>
        <v>0</v>
      </c>
      <c r="G50" s="57"/>
      <c r="H50" s="57"/>
      <c r="I50" s="57"/>
      <c r="J50" s="57"/>
      <c r="K50" s="57"/>
      <c r="L50" s="178">
        <f t="shared" si="5"/>
        <v>0</v>
      </c>
      <c r="M50" s="179">
        <f t="shared" ca="1" si="18"/>
        <v>0</v>
      </c>
      <c r="N50" s="179">
        <f t="shared" ca="1" si="19"/>
        <v>0</v>
      </c>
      <c r="O50" s="180">
        <f t="shared" ca="1" si="6"/>
        <v>0</v>
      </c>
      <c r="P50" s="181">
        <f t="shared" ca="1" si="20"/>
        <v>0</v>
      </c>
      <c r="Q50" s="182">
        <f t="shared" ca="1" si="7"/>
        <v>0</v>
      </c>
      <c r="R50" s="182">
        <f ca="1">IF(LEN(B50)&gt;0,'2'!R50-'2'!Q50,"")</f>
        <v>0</v>
      </c>
      <c r="S50" s="183"/>
      <c r="T50" s="33"/>
      <c r="U50" s="33"/>
      <c r="V50" s="33"/>
      <c r="W50" s="33"/>
      <c r="X50" s="33"/>
      <c r="Y50" s="33"/>
      <c r="Z50" s="33"/>
      <c r="AB50" s="117">
        <f>ROW()</f>
        <v>50</v>
      </c>
      <c r="AC50" s="118">
        <f t="shared" ca="1" si="22"/>
        <v>0</v>
      </c>
      <c r="AD50" s="118">
        <f t="shared" ca="1" si="23"/>
        <v>0</v>
      </c>
      <c r="AE50" s="119" t="str">
        <f t="shared" ca="1" si="10"/>
        <v>-</v>
      </c>
      <c r="AF50" s="118" t="str">
        <f t="shared" ca="1" si="11"/>
        <v>-</v>
      </c>
      <c r="AG50" s="119" t="str">
        <f t="shared" ca="1" si="12"/>
        <v>-</v>
      </c>
      <c r="AH50" s="118" t="str">
        <f t="shared" ca="1" si="13"/>
        <v>-</v>
      </c>
      <c r="AI50" s="118">
        <f t="shared" ca="1" si="14"/>
        <v>0</v>
      </c>
      <c r="AJ50" s="120">
        <f t="shared" ca="1" si="15"/>
        <v>0</v>
      </c>
      <c r="AK50" s="118">
        <f t="shared" ca="1" si="24"/>
        <v>0</v>
      </c>
      <c r="AL50" s="118">
        <f t="shared" ca="1" si="25"/>
        <v>0</v>
      </c>
    </row>
    <row r="51" spans="1:38" ht="27" customHeight="1" x14ac:dyDescent="0.25">
      <c r="A51" s="53">
        <f>'OSNOVNA PLAČA'!A45</f>
        <v>36</v>
      </c>
      <c r="B51" s="333" t="str">
        <f t="shared" ca="1" si="21"/>
        <v>A36</v>
      </c>
      <c r="C51" s="333"/>
      <c r="D51" s="54" t="str">
        <f>IF(LEN('OSNOVNA PLAČA'!C45)&gt;0,'OSNOVNA PLAČA'!C45,"")</f>
        <v/>
      </c>
      <c r="E51" s="55" t="str">
        <f>IF(LEN('OSNOVNA PLAČA'!D45)&gt;0,'OSNOVNA PLAČA'!D45,"")</f>
        <v/>
      </c>
      <c r="F51" s="164">
        <f ca="1">IF(LEN(B51)&gt;0,'OBRAČUNANA OSNOVNA PLAČA'!G45,"")</f>
        <v>0</v>
      </c>
      <c r="G51" s="57"/>
      <c r="H51" s="57"/>
      <c r="I51" s="57"/>
      <c r="J51" s="57"/>
      <c r="K51" s="57"/>
      <c r="L51" s="178">
        <f t="shared" si="5"/>
        <v>0</v>
      </c>
      <c r="M51" s="179">
        <f t="shared" ca="1" si="18"/>
        <v>0</v>
      </c>
      <c r="N51" s="179">
        <f t="shared" ca="1" si="19"/>
        <v>0</v>
      </c>
      <c r="O51" s="180">
        <f t="shared" ca="1" si="6"/>
        <v>0</v>
      </c>
      <c r="P51" s="181">
        <f t="shared" ca="1" si="20"/>
        <v>0</v>
      </c>
      <c r="Q51" s="182">
        <f t="shared" ca="1" si="7"/>
        <v>0</v>
      </c>
      <c r="R51" s="182">
        <f ca="1">IF(LEN(B51)&gt;0,'2'!R51-'2'!Q51,"")</f>
        <v>0</v>
      </c>
      <c r="S51" s="183"/>
      <c r="T51" s="33"/>
      <c r="U51" s="33"/>
      <c r="V51" s="33"/>
      <c r="W51" s="33"/>
      <c r="X51" s="33"/>
      <c r="Y51" s="33"/>
      <c r="Z51" s="33"/>
      <c r="AB51" s="117">
        <f>ROW()</f>
        <v>51</v>
      </c>
      <c r="AC51" s="118">
        <f t="shared" ca="1" si="22"/>
        <v>0</v>
      </c>
      <c r="AD51" s="118">
        <f t="shared" ca="1" si="23"/>
        <v>0</v>
      </c>
      <c r="AE51" s="119" t="str">
        <f t="shared" ca="1" si="10"/>
        <v>-</v>
      </c>
      <c r="AF51" s="118" t="str">
        <f t="shared" ca="1" si="11"/>
        <v>-</v>
      </c>
      <c r="AG51" s="119" t="str">
        <f t="shared" ca="1" si="12"/>
        <v>-</v>
      </c>
      <c r="AH51" s="118" t="str">
        <f t="shared" ca="1" si="13"/>
        <v>-</v>
      </c>
      <c r="AI51" s="118">
        <f t="shared" ca="1" si="14"/>
        <v>0</v>
      </c>
      <c r="AJ51" s="120">
        <f t="shared" ca="1" si="15"/>
        <v>0</v>
      </c>
      <c r="AK51" s="118">
        <f t="shared" ca="1" si="24"/>
        <v>0</v>
      </c>
      <c r="AL51" s="118">
        <f t="shared" ca="1" si="25"/>
        <v>0</v>
      </c>
    </row>
    <row r="52" spans="1:38" ht="27" customHeight="1" x14ac:dyDescent="0.25">
      <c r="A52" s="53">
        <f>'OSNOVNA PLAČA'!A46</f>
        <v>37</v>
      </c>
      <c r="B52" s="333" t="str">
        <f t="shared" ca="1" si="21"/>
        <v>A37</v>
      </c>
      <c r="C52" s="333"/>
      <c r="D52" s="54" t="str">
        <f>IF(LEN('OSNOVNA PLAČA'!C46)&gt;0,'OSNOVNA PLAČA'!C46,"")</f>
        <v/>
      </c>
      <c r="E52" s="55" t="str">
        <f>IF(LEN('OSNOVNA PLAČA'!D46)&gt;0,'OSNOVNA PLAČA'!D46,"")</f>
        <v/>
      </c>
      <c r="F52" s="164">
        <f ca="1">IF(LEN(B52)&gt;0,'OBRAČUNANA OSNOVNA PLAČA'!G46,"")</f>
        <v>0</v>
      </c>
      <c r="G52" s="57"/>
      <c r="H52" s="57"/>
      <c r="I52" s="57"/>
      <c r="J52" s="57"/>
      <c r="K52" s="57"/>
      <c r="L52" s="178">
        <f t="shared" si="5"/>
        <v>0</v>
      </c>
      <c r="M52" s="179">
        <f t="shared" ca="1" si="18"/>
        <v>0</v>
      </c>
      <c r="N52" s="179">
        <f t="shared" ca="1" si="19"/>
        <v>0</v>
      </c>
      <c r="O52" s="180">
        <f t="shared" ca="1" si="6"/>
        <v>0</v>
      </c>
      <c r="P52" s="181">
        <f t="shared" ca="1" si="20"/>
        <v>0</v>
      </c>
      <c r="Q52" s="182">
        <f t="shared" ca="1" si="7"/>
        <v>0</v>
      </c>
      <c r="R52" s="182">
        <f ca="1">IF(LEN(B52)&gt;0,'2'!R52-'2'!Q52,"")</f>
        <v>0</v>
      </c>
      <c r="S52" s="183"/>
      <c r="T52" s="33"/>
      <c r="U52" s="33"/>
      <c r="V52" s="33"/>
      <c r="W52" s="33"/>
      <c r="X52" s="33"/>
      <c r="Y52" s="33"/>
      <c r="Z52" s="33"/>
      <c r="AB52" s="117">
        <f>ROW()</f>
        <v>52</v>
      </c>
      <c r="AC52" s="118">
        <f t="shared" ca="1" si="22"/>
        <v>0</v>
      </c>
      <c r="AD52" s="118">
        <f t="shared" ca="1" si="23"/>
        <v>0</v>
      </c>
      <c r="AE52" s="119" t="str">
        <f t="shared" ca="1" si="10"/>
        <v>-</v>
      </c>
      <c r="AF52" s="118" t="str">
        <f t="shared" ca="1" si="11"/>
        <v>-</v>
      </c>
      <c r="AG52" s="119" t="str">
        <f t="shared" ca="1" si="12"/>
        <v>-</v>
      </c>
      <c r="AH52" s="118" t="str">
        <f t="shared" ca="1" si="13"/>
        <v>-</v>
      </c>
      <c r="AI52" s="118">
        <f t="shared" ca="1" si="14"/>
        <v>0</v>
      </c>
      <c r="AJ52" s="120">
        <f t="shared" ca="1" si="15"/>
        <v>0</v>
      </c>
      <c r="AK52" s="118">
        <f t="shared" ca="1" si="24"/>
        <v>0</v>
      </c>
      <c r="AL52" s="118">
        <f t="shared" ca="1" si="25"/>
        <v>0</v>
      </c>
    </row>
    <row r="53" spans="1:38" ht="27" customHeight="1" x14ac:dyDescent="0.25">
      <c r="A53" s="53">
        <f>'OSNOVNA PLAČA'!A47</f>
        <v>38</v>
      </c>
      <c r="B53" s="333" t="str">
        <f t="shared" ca="1" si="21"/>
        <v>A38</v>
      </c>
      <c r="C53" s="333"/>
      <c r="D53" s="54" t="str">
        <f>IF(LEN('OSNOVNA PLAČA'!C47)&gt;0,'OSNOVNA PLAČA'!C47,"")</f>
        <v/>
      </c>
      <c r="E53" s="55" t="str">
        <f>IF(LEN('OSNOVNA PLAČA'!D47)&gt;0,'OSNOVNA PLAČA'!D47,"")</f>
        <v/>
      </c>
      <c r="F53" s="164">
        <f ca="1">IF(LEN(B53)&gt;0,'OBRAČUNANA OSNOVNA PLAČA'!G47,"")</f>
        <v>0</v>
      </c>
      <c r="G53" s="57"/>
      <c r="H53" s="57"/>
      <c r="I53" s="57"/>
      <c r="J53" s="57"/>
      <c r="K53" s="57"/>
      <c r="L53" s="178">
        <f t="shared" si="5"/>
        <v>0</v>
      </c>
      <c r="M53" s="179">
        <f t="shared" ca="1" si="18"/>
        <v>0</v>
      </c>
      <c r="N53" s="179">
        <f t="shared" ca="1" si="19"/>
        <v>0</v>
      </c>
      <c r="O53" s="180">
        <f t="shared" ca="1" si="6"/>
        <v>0</v>
      </c>
      <c r="P53" s="181">
        <f t="shared" ca="1" si="20"/>
        <v>0</v>
      </c>
      <c r="Q53" s="182">
        <f t="shared" ca="1" si="7"/>
        <v>0</v>
      </c>
      <c r="R53" s="182">
        <f ca="1">IF(LEN(B53)&gt;0,'2'!R53-'2'!Q53,"")</f>
        <v>0</v>
      </c>
      <c r="S53" s="183"/>
      <c r="T53" s="33"/>
      <c r="U53" s="33"/>
      <c r="V53" s="33"/>
      <c r="W53" s="33"/>
      <c r="X53" s="33"/>
      <c r="Y53" s="33"/>
      <c r="Z53" s="33"/>
      <c r="AB53" s="117">
        <f>ROW()</f>
        <v>53</v>
      </c>
      <c r="AC53" s="118">
        <f t="shared" ca="1" si="22"/>
        <v>0</v>
      </c>
      <c r="AD53" s="118">
        <f t="shared" ca="1" si="23"/>
        <v>0</v>
      </c>
      <c r="AE53" s="119" t="str">
        <f t="shared" ca="1" si="10"/>
        <v>-</v>
      </c>
      <c r="AF53" s="118" t="str">
        <f t="shared" ca="1" si="11"/>
        <v>-</v>
      </c>
      <c r="AG53" s="119" t="str">
        <f t="shared" ca="1" si="12"/>
        <v>-</v>
      </c>
      <c r="AH53" s="118" t="str">
        <f t="shared" ca="1" si="13"/>
        <v>-</v>
      </c>
      <c r="AI53" s="118">
        <f t="shared" ca="1" si="14"/>
        <v>0</v>
      </c>
      <c r="AJ53" s="120">
        <f t="shared" ca="1" si="15"/>
        <v>0</v>
      </c>
      <c r="AK53" s="118">
        <f t="shared" ca="1" si="24"/>
        <v>0</v>
      </c>
      <c r="AL53" s="118">
        <f t="shared" ca="1" si="25"/>
        <v>0</v>
      </c>
    </row>
    <row r="54" spans="1:38" ht="27" customHeight="1" x14ac:dyDescent="0.25">
      <c r="A54" s="53">
        <f>'OSNOVNA PLAČA'!A48</f>
        <v>39</v>
      </c>
      <c r="B54" s="333" t="str">
        <f t="shared" ca="1" si="21"/>
        <v>A39</v>
      </c>
      <c r="C54" s="333"/>
      <c r="D54" s="54" t="str">
        <f>IF(LEN('OSNOVNA PLAČA'!C48)&gt;0,'OSNOVNA PLAČA'!C48,"")</f>
        <v/>
      </c>
      <c r="E54" s="55" t="str">
        <f>IF(LEN('OSNOVNA PLAČA'!D48)&gt;0,'OSNOVNA PLAČA'!D48,"")</f>
        <v/>
      </c>
      <c r="F54" s="164">
        <f ca="1">IF(LEN(B54)&gt;0,'OBRAČUNANA OSNOVNA PLAČA'!G48,"")</f>
        <v>0</v>
      </c>
      <c r="G54" s="57"/>
      <c r="H54" s="57"/>
      <c r="I54" s="57"/>
      <c r="J54" s="57"/>
      <c r="K54" s="57"/>
      <c r="L54" s="178">
        <f t="shared" si="5"/>
        <v>0</v>
      </c>
      <c r="M54" s="179">
        <f t="shared" ca="1" si="18"/>
        <v>0</v>
      </c>
      <c r="N54" s="179">
        <f t="shared" ca="1" si="19"/>
        <v>0</v>
      </c>
      <c r="O54" s="180">
        <f t="shared" ca="1" si="6"/>
        <v>0</v>
      </c>
      <c r="P54" s="181">
        <f t="shared" ca="1" si="20"/>
        <v>0</v>
      </c>
      <c r="Q54" s="182">
        <f t="shared" ca="1" si="7"/>
        <v>0</v>
      </c>
      <c r="R54" s="182">
        <f ca="1">IF(LEN(B54)&gt;0,'2'!R54-'2'!Q54,"")</f>
        <v>0</v>
      </c>
      <c r="S54" s="183"/>
      <c r="T54" s="33"/>
      <c r="U54" s="33"/>
      <c r="V54" s="33"/>
      <c r="W54" s="33"/>
      <c r="X54" s="33"/>
      <c r="Y54" s="33"/>
      <c r="Z54" s="33"/>
      <c r="AB54" s="117">
        <f>ROW()</f>
        <v>54</v>
      </c>
      <c r="AC54" s="118">
        <f t="shared" ca="1" si="22"/>
        <v>0</v>
      </c>
      <c r="AD54" s="118">
        <f t="shared" ca="1" si="23"/>
        <v>0</v>
      </c>
      <c r="AE54" s="119" t="str">
        <f t="shared" ca="1" si="10"/>
        <v>-</v>
      </c>
      <c r="AF54" s="118" t="str">
        <f t="shared" ca="1" si="11"/>
        <v>-</v>
      </c>
      <c r="AG54" s="119" t="str">
        <f t="shared" ca="1" si="12"/>
        <v>-</v>
      </c>
      <c r="AH54" s="118" t="str">
        <f t="shared" ca="1" si="13"/>
        <v>-</v>
      </c>
      <c r="AI54" s="118">
        <f t="shared" ca="1" si="14"/>
        <v>0</v>
      </c>
      <c r="AJ54" s="120">
        <f t="shared" ca="1" si="15"/>
        <v>0</v>
      </c>
      <c r="AK54" s="118">
        <f t="shared" ca="1" si="24"/>
        <v>0</v>
      </c>
      <c r="AL54" s="118">
        <f t="shared" ca="1" si="25"/>
        <v>0</v>
      </c>
    </row>
    <row r="55" spans="1:38" ht="27" customHeight="1" x14ac:dyDescent="0.25">
      <c r="A55" s="53">
        <f>'OSNOVNA PLAČA'!A49</f>
        <v>40</v>
      </c>
      <c r="B55" s="333" t="str">
        <f t="shared" ca="1" si="21"/>
        <v>A40</v>
      </c>
      <c r="C55" s="333"/>
      <c r="D55" s="54" t="str">
        <f>IF(LEN('OSNOVNA PLAČA'!C49)&gt;0,'OSNOVNA PLAČA'!C49,"")</f>
        <v/>
      </c>
      <c r="E55" s="55" t="str">
        <f>IF(LEN('OSNOVNA PLAČA'!D49)&gt;0,'OSNOVNA PLAČA'!D49,"")</f>
        <v/>
      </c>
      <c r="F55" s="164">
        <f ca="1">IF(LEN(B55)&gt;0,'OBRAČUNANA OSNOVNA PLAČA'!G49,"")</f>
        <v>0</v>
      </c>
      <c r="G55" s="57"/>
      <c r="H55" s="57"/>
      <c r="I55" s="57"/>
      <c r="J55" s="57"/>
      <c r="K55" s="57"/>
      <c r="L55" s="178">
        <f t="shared" si="5"/>
        <v>0</v>
      </c>
      <c r="M55" s="179">
        <f t="shared" ca="1" si="18"/>
        <v>0</v>
      </c>
      <c r="N55" s="179">
        <f t="shared" ca="1" si="19"/>
        <v>0</v>
      </c>
      <c r="O55" s="180">
        <f t="shared" ca="1" si="6"/>
        <v>0</v>
      </c>
      <c r="P55" s="181">
        <f t="shared" ca="1" si="20"/>
        <v>0</v>
      </c>
      <c r="Q55" s="182">
        <f t="shared" ca="1" si="7"/>
        <v>0</v>
      </c>
      <c r="R55" s="182">
        <f ca="1">IF(LEN(B55)&gt;0,'2'!R55-'2'!Q55,"")</f>
        <v>0</v>
      </c>
      <c r="S55" s="183"/>
      <c r="T55" s="33"/>
      <c r="U55" s="33"/>
      <c r="V55" s="33"/>
      <c r="W55" s="33"/>
      <c r="X55" s="33"/>
      <c r="Y55" s="33"/>
      <c r="Z55" s="33"/>
      <c r="AB55" s="117">
        <f>ROW()</f>
        <v>55</v>
      </c>
      <c r="AC55" s="118">
        <f t="shared" ca="1" si="22"/>
        <v>0</v>
      </c>
      <c r="AD55" s="118">
        <f t="shared" ca="1" si="23"/>
        <v>0</v>
      </c>
      <c r="AE55" s="119" t="str">
        <f t="shared" ca="1" si="10"/>
        <v>-</v>
      </c>
      <c r="AF55" s="118" t="str">
        <f t="shared" ca="1" si="11"/>
        <v>-</v>
      </c>
      <c r="AG55" s="119" t="str">
        <f t="shared" ca="1" si="12"/>
        <v>-</v>
      </c>
      <c r="AH55" s="118" t="str">
        <f t="shared" ca="1" si="13"/>
        <v>-</v>
      </c>
      <c r="AI55" s="118">
        <f t="shared" ca="1" si="14"/>
        <v>0</v>
      </c>
      <c r="AJ55" s="120">
        <f t="shared" ca="1" si="15"/>
        <v>0</v>
      </c>
      <c r="AK55" s="118">
        <f t="shared" ca="1" si="24"/>
        <v>0</v>
      </c>
      <c r="AL55" s="118">
        <f t="shared" ca="1" si="25"/>
        <v>0</v>
      </c>
    </row>
    <row r="56" spans="1:38" ht="27" customHeight="1" x14ac:dyDescent="0.25">
      <c r="A56" s="53">
        <f>'OSNOVNA PLAČA'!A50</f>
        <v>41</v>
      </c>
      <c r="B56" s="333" t="str">
        <f t="shared" ca="1" si="21"/>
        <v>A41</v>
      </c>
      <c r="C56" s="333"/>
      <c r="D56" s="54" t="str">
        <f>IF(LEN('OSNOVNA PLAČA'!C50)&gt;0,'OSNOVNA PLAČA'!C50,"")</f>
        <v/>
      </c>
      <c r="E56" s="55" t="str">
        <f>IF(LEN('OSNOVNA PLAČA'!D50)&gt;0,'OSNOVNA PLAČA'!D50,"")</f>
        <v/>
      </c>
      <c r="F56" s="164">
        <f ca="1">IF(LEN(B56)&gt;0,'OBRAČUNANA OSNOVNA PLAČA'!G50,"")</f>
        <v>0</v>
      </c>
      <c r="G56" s="57"/>
      <c r="H56" s="57"/>
      <c r="I56" s="57"/>
      <c r="J56" s="57"/>
      <c r="K56" s="57"/>
      <c r="L56" s="178">
        <f t="shared" si="5"/>
        <v>0</v>
      </c>
      <c r="M56" s="179">
        <f t="shared" ca="1" si="18"/>
        <v>0</v>
      </c>
      <c r="N56" s="179">
        <f t="shared" ca="1" si="19"/>
        <v>0</v>
      </c>
      <c r="O56" s="180">
        <f t="shared" ca="1" si="6"/>
        <v>0</v>
      </c>
      <c r="P56" s="181">
        <f t="shared" ca="1" si="20"/>
        <v>0</v>
      </c>
      <c r="Q56" s="182">
        <f t="shared" ca="1" si="7"/>
        <v>0</v>
      </c>
      <c r="R56" s="182">
        <f ca="1">IF(LEN(B56)&gt;0,'2'!R56-'2'!Q56,"")</f>
        <v>0</v>
      </c>
      <c r="S56" s="183"/>
      <c r="T56" s="33"/>
      <c r="U56" s="33"/>
      <c r="V56" s="33"/>
      <c r="W56" s="33"/>
      <c r="X56" s="33"/>
      <c r="Y56" s="33"/>
      <c r="Z56" s="33"/>
      <c r="AB56" s="117">
        <f>ROW()</f>
        <v>56</v>
      </c>
      <c r="AC56" s="118">
        <f t="shared" ca="1" si="22"/>
        <v>0</v>
      </c>
      <c r="AD56" s="118">
        <f t="shared" ca="1" si="23"/>
        <v>0</v>
      </c>
      <c r="AE56" s="119" t="str">
        <f t="shared" ca="1" si="10"/>
        <v>-</v>
      </c>
      <c r="AF56" s="118" t="str">
        <f t="shared" ca="1" si="11"/>
        <v>-</v>
      </c>
      <c r="AG56" s="119" t="str">
        <f t="shared" ca="1" si="12"/>
        <v>-</v>
      </c>
      <c r="AH56" s="118" t="str">
        <f t="shared" ca="1" si="13"/>
        <v>-</v>
      </c>
      <c r="AI56" s="118">
        <f t="shared" ca="1" si="14"/>
        <v>0</v>
      </c>
      <c r="AJ56" s="120">
        <f t="shared" ca="1" si="15"/>
        <v>0</v>
      </c>
      <c r="AK56" s="118">
        <f t="shared" ca="1" si="24"/>
        <v>0</v>
      </c>
      <c r="AL56" s="118">
        <f t="shared" ca="1" si="25"/>
        <v>0</v>
      </c>
    </row>
    <row r="57" spans="1:38" ht="27" customHeight="1" x14ac:dyDescent="0.25">
      <c r="A57" s="53">
        <f>'OSNOVNA PLAČA'!A51</f>
        <v>42</v>
      </c>
      <c r="B57" s="333" t="str">
        <f t="shared" ca="1" si="21"/>
        <v>A42</v>
      </c>
      <c r="C57" s="333"/>
      <c r="D57" s="54" t="str">
        <f>IF(LEN('OSNOVNA PLAČA'!C51)&gt;0,'OSNOVNA PLAČA'!C51,"")</f>
        <v/>
      </c>
      <c r="E57" s="55" t="str">
        <f>IF(LEN('OSNOVNA PLAČA'!D51)&gt;0,'OSNOVNA PLAČA'!D51,"")</f>
        <v/>
      </c>
      <c r="F57" s="164">
        <f ca="1">IF(LEN(B57)&gt;0,'OBRAČUNANA OSNOVNA PLAČA'!G51,"")</f>
        <v>0</v>
      </c>
      <c r="G57" s="57"/>
      <c r="H57" s="57"/>
      <c r="I57" s="57"/>
      <c r="J57" s="57"/>
      <c r="K57" s="57"/>
      <c r="L57" s="178">
        <f t="shared" si="5"/>
        <v>0</v>
      </c>
      <c r="M57" s="179">
        <f t="shared" ca="1" si="18"/>
        <v>0</v>
      </c>
      <c r="N57" s="179">
        <f t="shared" ca="1" si="19"/>
        <v>0</v>
      </c>
      <c r="O57" s="180">
        <f t="shared" ca="1" si="6"/>
        <v>0</v>
      </c>
      <c r="P57" s="181">
        <f t="shared" ca="1" si="20"/>
        <v>0</v>
      </c>
      <c r="Q57" s="182">
        <f t="shared" ca="1" si="7"/>
        <v>0</v>
      </c>
      <c r="R57" s="182">
        <f ca="1">IF(LEN(B57)&gt;0,'2'!R57-'2'!Q57,"")</f>
        <v>0</v>
      </c>
      <c r="S57" s="183"/>
      <c r="T57" s="33"/>
      <c r="U57" s="33"/>
      <c r="V57" s="33"/>
      <c r="W57" s="33"/>
      <c r="X57" s="33"/>
      <c r="Y57" s="33"/>
      <c r="Z57" s="33"/>
      <c r="AB57" s="117">
        <f>ROW()</f>
        <v>57</v>
      </c>
      <c r="AC57" s="118">
        <f t="shared" ca="1" si="22"/>
        <v>0</v>
      </c>
      <c r="AD57" s="118">
        <f t="shared" ca="1" si="23"/>
        <v>0</v>
      </c>
      <c r="AE57" s="119" t="str">
        <f t="shared" ca="1" si="10"/>
        <v>-</v>
      </c>
      <c r="AF57" s="118" t="str">
        <f t="shared" ca="1" si="11"/>
        <v>-</v>
      </c>
      <c r="AG57" s="119" t="str">
        <f t="shared" ca="1" si="12"/>
        <v>-</v>
      </c>
      <c r="AH57" s="118" t="str">
        <f t="shared" ca="1" si="13"/>
        <v>-</v>
      </c>
      <c r="AI57" s="118">
        <f t="shared" ca="1" si="14"/>
        <v>0</v>
      </c>
      <c r="AJ57" s="120">
        <f t="shared" ca="1" si="15"/>
        <v>0</v>
      </c>
      <c r="AK57" s="118">
        <f t="shared" ca="1" si="24"/>
        <v>0</v>
      </c>
      <c r="AL57" s="118">
        <f t="shared" ca="1" si="25"/>
        <v>0</v>
      </c>
    </row>
    <row r="58" spans="1:38" ht="27" customHeight="1" x14ac:dyDescent="0.25">
      <c r="A58" s="53">
        <f>'OSNOVNA PLAČA'!A52</f>
        <v>43</v>
      </c>
      <c r="B58" s="333" t="str">
        <f t="shared" ca="1" si="21"/>
        <v>A43</v>
      </c>
      <c r="C58" s="333"/>
      <c r="D58" s="54" t="str">
        <f>IF(LEN('OSNOVNA PLAČA'!C52)&gt;0,'OSNOVNA PLAČA'!C52,"")</f>
        <v/>
      </c>
      <c r="E58" s="55" t="str">
        <f>IF(LEN('OSNOVNA PLAČA'!D52)&gt;0,'OSNOVNA PLAČA'!D52,"")</f>
        <v/>
      </c>
      <c r="F58" s="164">
        <f ca="1">IF(LEN(B58)&gt;0,'OBRAČUNANA OSNOVNA PLAČA'!G52,"")</f>
        <v>0</v>
      </c>
      <c r="G58" s="57"/>
      <c r="H58" s="57"/>
      <c r="I58" s="57"/>
      <c r="J58" s="57"/>
      <c r="K58" s="57"/>
      <c r="L58" s="178">
        <f t="shared" si="5"/>
        <v>0</v>
      </c>
      <c r="M58" s="179">
        <f t="shared" ca="1" si="18"/>
        <v>0</v>
      </c>
      <c r="N58" s="179">
        <f t="shared" ca="1" si="19"/>
        <v>0</v>
      </c>
      <c r="O58" s="180">
        <f t="shared" ca="1" si="6"/>
        <v>0</v>
      </c>
      <c r="P58" s="181">
        <f t="shared" ca="1" si="20"/>
        <v>0</v>
      </c>
      <c r="Q58" s="182">
        <f t="shared" ca="1" si="7"/>
        <v>0</v>
      </c>
      <c r="R58" s="182">
        <f ca="1">IF(LEN(B58)&gt;0,'2'!R58-'2'!Q58,"")</f>
        <v>0</v>
      </c>
      <c r="S58" s="183"/>
      <c r="T58" s="33"/>
      <c r="U58" s="33"/>
      <c r="V58" s="33"/>
      <c r="W58" s="33"/>
      <c r="X58" s="33"/>
      <c r="Y58" s="33"/>
      <c r="Z58" s="33"/>
      <c r="AB58" s="117">
        <f>ROW()</f>
        <v>58</v>
      </c>
      <c r="AC58" s="118">
        <f t="shared" ca="1" si="22"/>
        <v>0</v>
      </c>
      <c r="AD58" s="118">
        <f t="shared" ca="1" si="23"/>
        <v>0</v>
      </c>
      <c r="AE58" s="119" t="str">
        <f t="shared" ca="1" si="10"/>
        <v>-</v>
      </c>
      <c r="AF58" s="118" t="str">
        <f t="shared" ca="1" si="11"/>
        <v>-</v>
      </c>
      <c r="AG58" s="119" t="str">
        <f t="shared" ca="1" si="12"/>
        <v>-</v>
      </c>
      <c r="AH58" s="118" t="str">
        <f t="shared" ca="1" si="13"/>
        <v>-</v>
      </c>
      <c r="AI58" s="118">
        <f t="shared" ca="1" si="14"/>
        <v>0</v>
      </c>
      <c r="AJ58" s="120">
        <f t="shared" ca="1" si="15"/>
        <v>0</v>
      </c>
      <c r="AK58" s="118">
        <f t="shared" ca="1" si="24"/>
        <v>0</v>
      </c>
      <c r="AL58" s="118">
        <f t="shared" ca="1" si="25"/>
        <v>0</v>
      </c>
    </row>
    <row r="59" spans="1:38" ht="27" customHeight="1" x14ac:dyDescent="0.25">
      <c r="A59" s="53">
        <f>'OSNOVNA PLAČA'!A53</f>
        <v>44</v>
      </c>
      <c r="B59" s="333" t="str">
        <f t="shared" ca="1" si="21"/>
        <v>A44</v>
      </c>
      <c r="C59" s="333"/>
      <c r="D59" s="54" t="str">
        <f>IF(LEN('OSNOVNA PLAČA'!C53)&gt;0,'OSNOVNA PLAČA'!C53,"")</f>
        <v/>
      </c>
      <c r="E59" s="55" t="str">
        <f>IF(LEN('OSNOVNA PLAČA'!D53)&gt;0,'OSNOVNA PLAČA'!D53,"")</f>
        <v/>
      </c>
      <c r="F59" s="164">
        <f ca="1">IF(LEN(B59)&gt;0,'OBRAČUNANA OSNOVNA PLAČA'!G53,"")</f>
        <v>0</v>
      </c>
      <c r="G59" s="57"/>
      <c r="H59" s="57"/>
      <c r="I59" s="57"/>
      <c r="J59" s="57"/>
      <c r="K59" s="57"/>
      <c r="L59" s="178">
        <f t="shared" si="5"/>
        <v>0</v>
      </c>
      <c r="M59" s="179">
        <f t="shared" ca="1" si="18"/>
        <v>0</v>
      </c>
      <c r="N59" s="179">
        <f t="shared" ca="1" si="19"/>
        <v>0</v>
      </c>
      <c r="O59" s="180">
        <f t="shared" ca="1" si="6"/>
        <v>0</v>
      </c>
      <c r="P59" s="181">
        <f t="shared" ca="1" si="20"/>
        <v>0</v>
      </c>
      <c r="Q59" s="182">
        <f t="shared" ca="1" si="7"/>
        <v>0</v>
      </c>
      <c r="R59" s="182">
        <f ca="1">IF(LEN(B59)&gt;0,'2'!R59-'2'!Q59,"")</f>
        <v>0</v>
      </c>
      <c r="S59" s="183"/>
      <c r="T59" s="33"/>
      <c r="U59" s="33"/>
      <c r="V59" s="33"/>
      <c r="W59" s="33"/>
      <c r="X59" s="33"/>
      <c r="Y59" s="33"/>
      <c r="Z59" s="33"/>
      <c r="AB59" s="117">
        <f>ROW()</f>
        <v>59</v>
      </c>
      <c r="AC59" s="118">
        <f t="shared" ca="1" si="22"/>
        <v>0</v>
      </c>
      <c r="AD59" s="118">
        <f t="shared" ca="1" si="23"/>
        <v>0</v>
      </c>
      <c r="AE59" s="119" t="str">
        <f t="shared" ca="1" si="10"/>
        <v>-</v>
      </c>
      <c r="AF59" s="118" t="str">
        <f t="shared" ca="1" si="11"/>
        <v>-</v>
      </c>
      <c r="AG59" s="119" t="str">
        <f t="shared" ca="1" si="12"/>
        <v>-</v>
      </c>
      <c r="AH59" s="118" t="str">
        <f t="shared" ca="1" si="13"/>
        <v>-</v>
      </c>
      <c r="AI59" s="118">
        <f t="shared" ca="1" si="14"/>
        <v>0</v>
      </c>
      <c r="AJ59" s="120">
        <f t="shared" ca="1" si="15"/>
        <v>0</v>
      </c>
      <c r="AK59" s="118">
        <f t="shared" ca="1" si="24"/>
        <v>0</v>
      </c>
      <c r="AL59" s="118">
        <f t="shared" ca="1" si="25"/>
        <v>0</v>
      </c>
    </row>
    <row r="60" spans="1:38" ht="27" customHeight="1" x14ac:dyDescent="0.25">
      <c r="A60" s="53">
        <f>'OSNOVNA PLAČA'!A54</f>
        <v>45</v>
      </c>
      <c r="B60" s="333" t="str">
        <f t="shared" ca="1" si="21"/>
        <v>A45</v>
      </c>
      <c r="C60" s="333"/>
      <c r="D60" s="54" t="str">
        <f>IF(LEN('OSNOVNA PLAČA'!C54)&gt;0,'OSNOVNA PLAČA'!C54,"")</f>
        <v/>
      </c>
      <c r="E60" s="55" t="str">
        <f>IF(LEN('OSNOVNA PLAČA'!D54)&gt;0,'OSNOVNA PLAČA'!D54,"")</f>
        <v/>
      </c>
      <c r="F60" s="164">
        <f ca="1">IF(LEN(B60)&gt;0,'OBRAČUNANA OSNOVNA PLAČA'!G54,"")</f>
        <v>0</v>
      </c>
      <c r="G60" s="57"/>
      <c r="H60" s="57"/>
      <c r="I60" s="57"/>
      <c r="J60" s="57"/>
      <c r="K60" s="57"/>
      <c r="L60" s="178">
        <f t="shared" si="5"/>
        <v>0</v>
      </c>
      <c r="M60" s="179">
        <f t="shared" ca="1" si="18"/>
        <v>0</v>
      </c>
      <c r="N60" s="179">
        <f t="shared" ca="1" si="19"/>
        <v>0</v>
      </c>
      <c r="O60" s="180">
        <f t="shared" ca="1" si="6"/>
        <v>0</v>
      </c>
      <c r="P60" s="181">
        <f t="shared" ca="1" si="20"/>
        <v>0</v>
      </c>
      <c r="Q60" s="182">
        <f t="shared" ca="1" si="7"/>
        <v>0</v>
      </c>
      <c r="R60" s="182">
        <f ca="1">IF(LEN(B60)&gt;0,'2'!R60-'2'!Q60,"")</f>
        <v>0</v>
      </c>
      <c r="S60" s="183"/>
      <c r="T60" s="33"/>
      <c r="U60" s="33"/>
      <c r="V60" s="33"/>
      <c r="W60" s="33"/>
      <c r="X60" s="33"/>
      <c r="Y60" s="33"/>
      <c r="Z60" s="33"/>
      <c r="AB60" s="117">
        <f>ROW()</f>
        <v>60</v>
      </c>
      <c r="AC60" s="118">
        <f t="shared" ca="1" si="22"/>
        <v>0</v>
      </c>
      <c r="AD60" s="118">
        <f t="shared" ca="1" si="23"/>
        <v>0</v>
      </c>
      <c r="AE60" s="119" t="str">
        <f t="shared" ca="1" si="10"/>
        <v>-</v>
      </c>
      <c r="AF60" s="118" t="str">
        <f t="shared" ca="1" si="11"/>
        <v>-</v>
      </c>
      <c r="AG60" s="119" t="str">
        <f t="shared" ca="1" si="12"/>
        <v>-</v>
      </c>
      <c r="AH60" s="118" t="str">
        <f t="shared" ca="1" si="13"/>
        <v>-</v>
      </c>
      <c r="AI60" s="118">
        <f t="shared" ca="1" si="14"/>
        <v>0</v>
      </c>
      <c r="AJ60" s="120">
        <f t="shared" ca="1" si="15"/>
        <v>0</v>
      </c>
      <c r="AK60" s="118">
        <f t="shared" ca="1" si="24"/>
        <v>0</v>
      </c>
      <c r="AL60" s="118">
        <f t="shared" ca="1" si="25"/>
        <v>0</v>
      </c>
    </row>
    <row r="61" spans="1:38" ht="27" customHeight="1" x14ac:dyDescent="0.25">
      <c r="A61" s="53">
        <f>'OSNOVNA PLAČA'!A55</f>
        <v>46</v>
      </c>
      <c r="B61" s="333" t="str">
        <f t="shared" ca="1" si="21"/>
        <v>A46</v>
      </c>
      <c r="C61" s="333"/>
      <c r="D61" s="54" t="str">
        <f>IF(LEN('OSNOVNA PLAČA'!C55)&gt;0,'OSNOVNA PLAČA'!C55,"")</f>
        <v/>
      </c>
      <c r="E61" s="55" t="str">
        <f>IF(LEN('OSNOVNA PLAČA'!D55)&gt;0,'OSNOVNA PLAČA'!D55,"")</f>
        <v/>
      </c>
      <c r="F61" s="164">
        <f ca="1">IF(LEN(B61)&gt;0,'OBRAČUNANA OSNOVNA PLAČA'!G55,"")</f>
        <v>0</v>
      </c>
      <c r="G61" s="57"/>
      <c r="H61" s="57"/>
      <c r="I61" s="57"/>
      <c r="J61" s="57"/>
      <c r="K61" s="57"/>
      <c r="L61" s="178">
        <f t="shared" si="5"/>
        <v>0</v>
      </c>
      <c r="M61" s="179">
        <f t="shared" ca="1" si="18"/>
        <v>0</v>
      </c>
      <c r="N61" s="179">
        <f t="shared" ca="1" si="19"/>
        <v>0</v>
      </c>
      <c r="O61" s="180">
        <f t="shared" ca="1" si="6"/>
        <v>0</v>
      </c>
      <c r="P61" s="181">
        <f t="shared" ca="1" si="20"/>
        <v>0</v>
      </c>
      <c r="Q61" s="182">
        <f t="shared" ca="1" si="7"/>
        <v>0</v>
      </c>
      <c r="R61" s="182">
        <f ca="1">IF(LEN(B61)&gt;0,'2'!R61-'2'!Q61,"")</f>
        <v>0</v>
      </c>
      <c r="S61" s="183"/>
      <c r="T61" s="33"/>
      <c r="U61" s="33"/>
      <c r="V61" s="33"/>
      <c r="W61" s="33"/>
      <c r="X61" s="33"/>
      <c r="Y61" s="33"/>
      <c r="Z61" s="33"/>
      <c r="AB61" s="117">
        <f>ROW()</f>
        <v>61</v>
      </c>
      <c r="AC61" s="118">
        <f t="shared" ca="1" si="22"/>
        <v>0</v>
      </c>
      <c r="AD61" s="118">
        <f t="shared" ca="1" si="23"/>
        <v>0</v>
      </c>
      <c r="AE61" s="119" t="str">
        <f t="shared" ca="1" si="10"/>
        <v>-</v>
      </c>
      <c r="AF61" s="118" t="str">
        <f t="shared" ca="1" si="11"/>
        <v>-</v>
      </c>
      <c r="AG61" s="119" t="str">
        <f t="shared" ca="1" si="12"/>
        <v>-</v>
      </c>
      <c r="AH61" s="118" t="str">
        <f t="shared" ca="1" si="13"/>
        <v>-</v>
      </c>
      <c r="AI61" s="118">
        <f t="shared" ca="1" si="14"/>
        <v>0</v>
      </c>
      <c r="AJ61" s="120">
        <f t="shared" ca="1" si="15"/>
        <v>0</v>
      </c>
      <c r="AK61" s="118">
        <f t="shared" ca="1" si="24"/>
        <v>0</v>
      </c>
      <c r="AL61" s="118">
        <f t="shared" ca="1" si="25"/>
        <v>0</v>
      </c>
    </row>
    <row r="62" spans="1:38" ht="27" customHeight="1" x14ac:dyDescent="0.25">
      <c r="A62" s="53">
        <f>'OSNOVNA PLAČA'!A56</f>
        <v>47</v>
      </c>
      <c r="B62" s="333" t="str">
        <f t="shared" ca="1" si="21"/>
        <v>A47</v>
      </c>
      <c r="C62" s="333"/>
      <c r="D62" s="54" t="str">
        <f>IF(LEN('OSNOVNA PLAČA'!C56)&gt;0,'OSNOVNA PLAČA'!C56,"")</f>
        <v/>
      </c>
      <c r="E62" s="55" t="str">
        <f>IF(LEN('OSNOVNA PLAČA'!D56)&gt;0,'OSNOVNA PLAČA'!D56,"")</f>
        <v/>
      </c>
      <c r="F62" s="164">
        <f ca="1">IF(LEN(B62)&gt;0,'OBRAČUNANA OSNOVNA PLAČA'!G56,"")</f>
        <v>0</v>
      </c>
      <c r="G62" s="57"/>
      <c r="H62" s="57"/>
      <c r="I62" s="57"/>
      <c r="J62" s="57"/>
      <c r="K62" s="57"/>
      <c r="L62" s="178">
        <f t="shared" si="5"/>
        <v>0</v>
      </c>
      <c r="M62" s="179">
        <f t="shared" ca="1" si="18"/>
        <v>0</v>
      </c>
      <c r="N62" s="179">
        <f t="shared" ca="1" si="19"/>
        <v>0</v>
      </c>
      <c r="O62" s="180">
        <f t="shared" ca="1" si="6"/>
        <v>0</v>
      </c>
      <c r="P62" s="181">
        <f t="shared" ca="1" si="20"/>
        <v>0</v>
      </c>
      <c r="Q62" s="182">
        <f t="shared" ca="1" si="7"/>
        <v>0</v>
      </c>
      <c r="R62" s="182">
        <f ca="1">IF(LEN(B62)&gt;0,'2'!R62-'2'!Q62,"")</f>
        <v>0</v>
      </c>
      <c r="S62" s="183"/>
      <c r="T62" s="33"/>
      <c r="U62" s="33"/>
      <c r="V62" s="33"/>
      <c r="W62" s="33"/>
      <c r="X62" s="33"/>
      <c r="Y62" s="33"/>
      <c r="Z62" s="33"/>
      <c r="AB62" s="117">
        <f>ROW()</f>
        <v>62</v>
      </c>
      <c r="AC62" s="118">
        <f t="shared" ca="1" si="22"/>
        <v>0</v>
      </c>
      <c r="AD62" s="118">
        <f t="shared" ca="1" si="23"/>
        <v>0</v>
      </c>
      <c r="AE62" s="119" t="str">
        <f t="shared" ca="1" si="10"/>
        <v>-</v>
      </c>
      <c r="AF62" s="118" t="str">
        <f t="shared" ca="1" si="11"/>
        <v>-</v>
      </c>
      <c r="AG62" s="119" t="str">
        <f t="shared" ca="1" si="12"/>
        <v>-</v>
      </c>
      <c r="AH62" s="118" t="str">
        <f t="shared" ca="1" si="13"/>
        <v>-</v>
      </c>
      <c r="AI62" s="118">
        <f t="shared" ca="1" si="14"/>
        <v>0</v>
      </c>
      <c r="AJ62" s="120">
        <f t="shared" ca="1" si="15"/>
        <v>0</v>
      </c>
      <c r="AK62" s="118">
        <f t="shared" ca="1" si="24"/>
        <v>0</v>
      </c>
      <c r="AL62" s="118">
        <f t="shared" ca="1" si="25"/>
        <v>0</v>
      </c>
    </row>
    <row r="63" spans="1:38" ht="27" customHeight="1" x14ac:dyDescent="0.25">
      <c r="A63" s="53">
        <f>'OSNOVNA PLAČA'!A57</f>
        <v>48</v>
      </c>
      <c r="B63" s="333" t="str">
        <f t="shared" ca="1" si="21"/>
        <v>A48</v>
      </c>
      <c r="C63" s="333"/>
      <c r="D63" s="54" t="str">
        <f>IF(LEN('OSNOVNA PLAČA'!C57)&gt;0,'OSNOVNA PLAČA'!C57,"")</f>
        <v/>
      </c>
      <c r="E63" s="55" t="str">
        <f>IF(LEN('OSNOVNA PLAČA'!D57)&gt;0,'OSNOVNA PLAČA'!D57,"")</f>
        <v/>
      </c>
      <c r="F63" s="164">
        <f ca="1">IF(LEN(B63)&gt;0,'OBRAČUNANA OSNOVNA PLAČA'!G57,"")</f>
        <v>0</v>
      </c>
      <c r="G63" s="57"/>
      <c r="H63" s="57"/>
      <c r="I63" s="57"/>
      <c r="J63" s="57"/>
      <c r="K63" s="57"/>
      <c r="L63" s="178">
        <f t="shared" si="5"/>
        <v>0</v>
      </c>
      <c r="M63" s="179">
        <f t="shared" ca="1" si="18"/>
        <v>0</v>
      </c>
      <c r="N63" s="179">
        <f t="shared" ca="1" si="19"/>
        <v>0</v>
      </c>
      <c r="O63" s="180">
        <f t="shared" ca="1" si="6"/>
        <v>0</v>
      </c>
      <c r="P63" s="181">
        <f t="shared" ca="1" si="20"/>
        <v>0</v>
      </c>
      <c r="Q63" s="182">
        <f t="shared" ca="1" si="7"/>
        <v>0</v>
      </c>
      <c r="R63" s="182">
        <f ca="1">IF(LEN(B63)&gt;0,'2'!R63-'2'!Q63,"")</f>
        <v>0</v>
      </c>
      <c r="S63" s="183"/>
      <c r="T63" s="33"/>
      <c r="U63" s="33"/>
      <c r="V63" s="33"/>
      <c r="W63" s="33"/>
      <c r="X63" s="33"/>
      <c r="Y63" s="33"/>
      <c r="Z63" s="33"/>
      <c r="AB63" s="117">
        <f>ROW()</f>
        <v>63</v>
      </c>
      <c r="AC63" s="118">
        <f t="shared" ca="1" si="22"/>
        <v>0</v>
      </c>
      <c r="AD63" s="118">
        <f t="shared" ca="1" si="23"/>
        <v>0</v>
      </c>
      <c r="AE63" s="119" t="str">
        <f t="shared" ca="1" si="10"/>
        <v>-</v>
      </c>
      <c r="AF63" s="118" t="str">
        <f t="shared" ca="1" si="11"/>
        <v>-</v>
      </c>
      <c r="AG63" s="119" t="str">
        <f t="shared" ca="1" si="12"/>
        <v>-</v>
      </c>
      <c r="AH63" s="118" t="str">
        <f t="shared" ca="1" si="13"/>
        <v>-</v>
      </c>
      <c r="AI63" s="118">
        <f t="shared" ca="1" si="14"/>
        <v>0</v>
      </c>
      <c r="AJ63" s="120">
        <f t="shared" ca="1" si="15"/>
        <v>0</v>
      </c>
      <c r="AK63" s="118">
        <f t="shared" ca="1" si="24"/>
        <v>0</v>
      </c>
      <c r="AL63" s="118">
        <f t="shared" ca="1" si="25"/>
        <v>0</v>
      </c>
    </row>
    <row r="64" spans="1:38" ht="27" customHeight="1" x14ac:dyDescent="0.25">
      <c r="A64" s="53">
        <f>'OSNOVNA PLAČA'!A58</f>
        <v>49</v>
      </c>
      <c r="B64" s="333" t="str">
        <f t="shared" ca="1" si="21"/>
        <v>A49</v>
      </c>
      <c r="C64" s="333"/>
      <c r="D64" s="54" t="str">
        <f>IF(LEN('OSNOVNA PLAČA'!C58)&gt;0,'OSNOVNA PLAČA'!C58,"")</f>
        <v/>
      </c>
      <c r="E64" s="55" t="str">
        <f>IF(LEN('OSNOVNA PLAČA'!D58)&gt;0,'OSNOVNA PLAČA'!D58,"")</f>
        <v/>
      </c>
      <c r="F64" s="164">
        <f ca="1">IF(LEN(B64)&gt;0,'OBRAČUNANA OSNOVNA PLAČA'!G58,"")</f>
        <v>0</v>
      </c>
      <c r="G64" s="57"/>
      <c r="H64" s="57"/>
      <c r="I64" s="57"/>
      <c r="J64" s="57"/>
      <c r="K64" s="57"/>
      <c r="L64" s="178">
        <f t="shared" si="5"/>
        <v>0</v>
      </c>
      <c r="M64" s="179">
        <f t="shared" ca="1" si="18"/>
        <v>0</v>
      </c>
      <c r="N64" s="179">
        <f t="shared" ca="1" si="19"/>
        <v>0</v>
      </c>
      <c r="O64" s="180">
        <f t="shared" ca="1" si="6"/>
        <v>0</v>
      </c>
      <c r="P64" s="181">
        <f t="shared" ca="1" si="20"/>
        <v>0</v>
      </c>
      <c r="Q64" s="182">
        <f t="shared" ca="1" si="7"/>
        <v>0</v>
      </c>
      <c r="R64" s="182">
        <f ca="1">IF(LEN(B64)&gt;0,'2'!R64-'2'!Q64,"")</f>
        <v>0</v>
      </c>
      <c r="S64" s="183"/>
      <c r="T64" s="33"/>
      <c r="U64" s="33"/>
      <c r="V64" s="33"/>
      <c r="W64" s="33"/>
      <c r="X64" s="33"/>
      <c r="Y64" s="33"/>
      <c r="Z64" s="33"/>
      <c r="AB64" s="117">
        <f>ROW()</f>
        <v>64</v>
      </c>
      <c r="AC64" s="118">
        <f t="shared" ca="1" si="22"/>
        <v>0</v>
      </c>
      <c r="AD64" s="118">
        <f t="shared" ca="1" si="23"/>
        <v>0</v>
      </c>
      <c r="AE64" s="119" t="str">
        <f t="shared" ca="1" si="10"/>
        <v>-</v>
      </c>
      <c r="AF64" s="118" t="str">
        <f t="shared" ca="1" si="11"/>
        <v>-</v>
      </c>
      <c r="AG64" s="119" t="str">
        <f t="shared" ca="1" si="12"/>
        <v>-</v>
      </c>
      <c r="AH64" s="118" t="str">
        <f t="shared" ca="1" si="13"/>
        <v>-</v>
      </c>
      <c r="AI64" s="118">
        <f t="shared" ca="1" si="14"/>
        <v>0</v>
      </c>
      <c r="AJ64" s="120">
        <f t="shared" ca="1" si="15"/>
        <v>0</v>
      </c>
      <c r="AK64" s="118">
        <f t="shared" ca="1" si="24"/>
        <v>0</v>
      </c>
      <c r="AL64" s="118">
        <f t="shared" ca="1" si="25"/>
        <v>0</v>
      </c>
    </row>
    <row r="65" spans="1:38" ht="27" customHeight="1" x14ac:dyDescent="0.25">
      <c r="A65" s="53">
        <f>'OSNOVNA PLAČA'!A59</f>
        <v>50</v>
      </c>
      <c r="B65" s="333" t="str">
        <f t="shared" ca="1" si="21"/>
        <v>A50</v>
      </c>
      <c r="C65" s="333"/>
      <c r="D65" s="54" t="str">
        <f>IF(LEN('OSNOVNA PLAČA'!C59)&gt;0,'OSNOVNA PLAČA'!C59,"")</f>
        <v/>
      </c>
      <c r="E65" s="55" t="str">
        <f>IF(LEN('OSNOVNA PLAČA'!D59)&gt;0,'OSNOVNA PLAČA'!D59,"")</f>
        <v/>
      </c>
      <c r="F65" s="164">
        <f ca="1">IF(LEN(B65)&gt;0,'OBRAČUNANA OSNOVNA PLAČA'!G59,"")</f>
        <v>0</v>
      </c>
      <c r="G65" s="57"/>
      <c r="H65" s="57"/>
      <c r="I65" s="57"/>
      <c r="J65" s="57"/>
      <c r="K65" s="57"/>
      <c r="L65" s="178">
        <f t="shared" si="5"/>
        <v>0</v>
      </c>
      <c r="M65" s="179">
        <f t="shared" ca="1" si="18"/>
        <v>0</v>
      </c>
      <c r="N65" s="179">
        <f t="shared" ca="1" si="19"/>
        <v>0</v>
      </c>
      <c r="O65" s="180">
        <f t="shared" ca="1" si="6"/>
        <v>0</v>
      </c>
      <c r="P65" s="181">
        <f t="shared" ca="1" si="20"/>
        <v>0</v>
      </c>
      <c r="Q65" s="182">
        <f t="shared" ca="1" si="7"/>
        <v>0</v>
      </c>
      <c r="R65" s="182">
        <f ca="1">IF(LEN(B65)&gt;0,'2'!R65-'2'!Q65,"")</f>
        <v>0</v>
      </c>
      <c r="S65" s="183"/>
      <c r="T65" s="33"/>
      <c r="U65" s="33"/>
      <c r="V65" s="33"/>
      <c r="W65" s="33"/>
      <c r="X65" s="33"/>
      <c r="Y65" s="33"/>
      <c r="Z65" s="33"/>
      <c r="AB65" s="117">
        <f>ROW()</f>
        <v>65</v>
      </c>
      <c r="AC65" s="118">
        <f t="shared" ca="1" si="22"/>
        <v>0</v>
      </c>
      <c r="AD65" s="118">
        <f t="shared" ca="1" si="23"/>
        <v>0</v>
      </c>
      <c r="AE65" s="119" t="str">
        <f t="shared" ca="1" si="10"/>
        <v>-</v>
      </c>
      <c r="AF65" s="118" t="str">
        <f t="shared" ca="1" si="11"/>
        <v>-</v>
      </c>
      <c r="AG65" s="119" t="str">
        <f t="shared" ca="1" si="12"/>
        <v>-</v>
      </c>
      <c r="AH65" s="118" t="str">
        <f t="shared" ca="1" si="13"/>
        <v>-</v>
      </c>
      <c r="AI65" s="118">
        <f t="shared" ca="1" si="14"/>
        <v>0</v>
      </c>
      <c r="AJ65" s="120">
        <f t="shared" ca="1" si="15"/>
        <v>0</v>
      </c>
      <c r="AK65" s="118">
        <f t="shared" ca="1" si="24"/>
        <v>0</v>
      </c>
      <c r="AL65" s="118">
        <f t="shared" ca="1" si="25"/>
        <v>0</v>
      </c>
    </row>
    <row r="66" spans="1:38" ht="27" customHeight="1" x14ac:dyDescent="0.25">
      <c r="A66" s="53">
        <f>'OSNOVNA PLAČA'!A60</f>
        <v>51</v>
      </c>
      <c r="B66" s="333" t="str">
        <f t="shared" ca="1" si="21"/>
        <v>A51</v>
      </c>
      <c r="C66" s="333"/>
      <c r="D66" s="54" t="str">
        <f>IF(LEN('OSNOVNA PLAČA'!C60)&gt;0,'OSNOVNA PLAČA'!C60,"")</f>
        <v/>
      </c>
      <c r="E66" s="55" t="str">
        <f>IF(LEN('OSNOVNA PLAČA'!D60)&gt;0,'OSNOVNA PLAČA'!D60,"")</f>
        <v/>
      </c>
      <c r="F66" s="164">
        <f ca="1">IF(LEN(B66)&gt;0,'OBRAČUNANA OSNOVNA PLAČA'!G60,"")</f>
        <v>0</v>
      </c>
      <c r="G66" s="57"/>
      <c r="H66" s="57"/>
      <c r="I66" s="57"/>
      <c r="J66" s="57"/>
      <c r="K66" s="57"/>
      <c r="L66" s="178">
        <f t="shared" si="5"/>
        <v>0</v>
      </c>
      <c r="M66" s="179">
        <f t="shared" ca="1" si="18"/>
        <v>0</v>
      </c>
      <c r="N66" s="179">
        <f t="shared" ca="1" si="19"/>
        <v>0</v>
      </c>
      <c r="O66" s="180">
        <f t="shared" ca="1" si="6"/>
        <v>0</v>
      </c>
      <c r="P66" s="181">
        <f t="shared" ca="1" si="20"/>
        <v>0</v>
      </c>
      <c r="Q66" s="182">
        <f t="shared" ca="1" si="7"/>
        <v>0</v>
      </c>
      <c r="R66" s="182">
        <f ca="1">IF(LEN(B66)&gt;0,'2'!R66-'2'!Q66,"")</f>
        <v>0</v>
      </c>
      <c r="S66" s="183"/>
      <c r="T66" s="33"/>
      <c r="U66" s="33"/>
      <c r="V66" s="33"/>
      <c r="W66" s="33"/>
      <c r="X66" s="33"/>
      <c r="Y66" s="33"/>
      <c r="Z66" s="33"/>
      <c r="AB66" s="117">
        <f>ROW()</f>
        <v>66</v>
      </c>
      <c r="AC66" s="118">
        <f t="shared" ca="1" si="22"/>
        <v>0</v>
      </c>
      <c r="AD66" s="118">
        <f t="shared" ca="1" si="23"/>
        <v>0</v>
      </c>
      <c r="AE66" s="119" t="str">
        <f t="shared" ca="1" si="10"/>
        <v>-</v>
      </c>
      <c r="AF66" s="118" t="str">
        <f t="shared" ca="1" si="11"/>
        <v>-</v>
      </c>
      <c r="AG66" s="119" t="str">
        <f t="shared" ca="1" si="12"/>
        <v>-</v>
      </c>
      <c r="AH66" s="118" t="str">
        <f t="shared" ca="1" si="13"/>
        <v>-</v>
      </c>
      <c r="AI66" s="118">
        <f t="shared" ca="1" si="14"/>
        <v>0</v>
      </c>
      <c r="AJ66" s="120">
        <f t="shared" ca="1" si="15"/>
        <v>0</v>
      </c>
      <c r="AK66" s="118">
        <f t="shared" ca="1" si="24"/>
        <v>0</v>
      </c>
      <c r="AL66" s="118">
        <f t="shared" ca="1" si="25"/>
        <v>0</v>
      </c>
    </row>
    <row r="67" spans="1:38" ht="27" customHeight="1" x14ac:dyDescent="0.25">
      <c r="A67" s="53">
        <f>'OSNOVNA PLAČA'!A61</f>
        <v>52</v>
      </c>
      <c r="B67" s="333" t="str">
        <f t="shared" ca="1" si="21"/>
        <v>A52</v>
      </c>
      <c r="C67" s="333"/>
      <c r="D67" s="54" t="str">
        <f>IF(LEN('OSNOVNA PLAČA'!C61)&gt;0,'OSNOVNA PLAČA'!C61,"")</f>
        <v/>
      </c>
      <c r="E67" s="55" t="str">
        <f>IF(LEN('OSNOVNA PLAČA'!D61)&gt;0,'OSNOVNA PLAČA'!D61,"")</f>
        <v/>
      </c>
      <c r="F67" s="164">
        <f ca="1">IF(LEN(B67)&gt;0,'OBRAČUNANA OSNOVNA PLAČA'!G61,"")</f>
        <v>0</v>
      </c>
      <c r="G67" s="57"/>
      <c r="H67" s="57"/>
      <c r="I67" s="57"/>
      <c r="J67" s="57"/>
      <c r="K67" s="57"/>
      <c r="L67" s="178">
        <f t="shared" si="5"/>
        <v>0</v>
      </c>
      <c r="M67" s="179">
        <f t="shared" ca="1" si="18"/>
        <v>0</v>
      </c>
      <c r="N67" s="179">
        <f t="shared" ca="1" si="19"/>
        <v>0</v>
      </c>
      <c r="O67" s="180">
        <f t="shared" ca="1" si="6"/>
        <v>0</v>
      </c>
      <c r="P67" s="181">
        <f t="shared" ca="1" si="20"/>
        <v>0</v>
      </c>
      <c r="Q67" s="182">
        <f t="shared" ca="1" si="7"/>
        <v>0</v>
      </c>
      <c r="R67" s="182">
        <f ca="1">IF(LEN(B67)&gt;0,'2'!R67-'2'!Q67,"")</f>
        <v>0</v>
      </c>
      <c r="S67" s="183"/>
      <c r="T67" s="33"/>
      <c r="U67" s="33"/>
      <c r="V67" s="33"/>
      <c r="W67" s="33"/>
      <c r="X67" s="33"/>
      <c r="Y67" s="33"/>
      <c r="Z67" s="33"/>
      <c r="AB67" s="117">
        <f>ROW()</f>
        <v>67</v>
      </c>
      <c r="AC67" s="118">
        <f t="shared" ca="1" si="22"/>
        <v>0</v>
      </c>
      <c r="AD67" s="118">
        <f t="shared" ca="1" si="23"/>
        <v>0</v>
      </c>
      <c r="AE67" s="119" t="str">
        <f t="shared" ca="1" si="10"/>
        <v>-</v>
      </c>
      <c r="AF67" s="118" t="str">
        <f t="shared" ca="1" si="11"/>
        <v>-</v>
      </c>
      <c r="AG67" s="119" t="str">
        <f t="shared" ca="1" si="12"/>
        <v>-</v>
      </c>
      <c r="AH67" s="118" t="str">
        <f t="shared" ca="1" si="13"/>
        <v>-</v>
      </c>
      <c r="AI67" s="118">
        <f t="shared" ca="1" si="14"/>
        <v>0</v>
      </c>
      <c r="AJ67" s="120">
        <f t="shared" ca="1" si="15"/>
        <v>0</v>
      </c>
      <c r="AK67" s="118">
        <f t="shared" ca="1" si="24"/>
        <v>0</v>
      </c>
      <c r="AL67" s="118">
        <f t="shared" ca="1" si="25"/>
        <v>0</v>
      </c>
    </row>
    <row r="68" spans="1:38" ht="27" customHeight="1" x14ac:dyDescent="0.25">
      <c r="A68" s="53">
        <f>'OSNOVNA PLAČA'!A62</f>
        <v>53</v>
      </c>
      <c r="B68" s="333" t="str">
        <f t="shared" ca="1" si="21"/>
        <v>A53</v>
      </c>
      <c r="C68" s="333"/>
      <c r="D68" s="54" t="str">
        <f>IF(LEN('OSNOVNA PLAČA'!C62)&gt;0,'OSNOVNA PLAČA'!C62,"")</f>
        <v/>
      </c>
      <c r="E68" s="55" t="str">
        <f>IF(LEN('OSNOVNA PLAČA'!D62)&gt;0,'OSNOVNA PLAČA'!D62,"")</f>
        <v/>
      </c>
      <c r="F68" s="164">
        <f ca="1">IF(LEN(B68)&gt;0,'OBRAČUNANA OSNOVNA PLAČA'!G62,"")</f>
        <v>0</v>
      </c>
      <c r="G68" s="57"/>
      <c r="H68" s="57"/>
      <c r="I68" s="57"/>
      <c r="J68" s="57"/>
      <c r="K68" s="57"/>
      <c r="L68" s="178">
        <f t="shared" si="5"/>
        <v>0</v>
      </c>
      <c r="M68" s="179">
        <f t="shared" ca="1" si="18"/>
        <v>0</v>
      </c>
      <c r="N68" s="179">
        <f t="shared" ca="1" si="19"/>
        <v>0</v>
      </c>
      <c r="O68" s="180">
        <f t="shared" ca="1" si="6"/>
        <v>0</v>
      </c>
      <c r="P68" s="181">
        <f t="shared" ca="1" si="20"/>
        <v>0</v>
      </c>
      <c r="Q68" s="182">
        <f t="shared" ca="1" si="7"/>
        <v>0</v>
      </c>
      <c r="R68" s="182">
        <f ca="1">IF(LEN(B68)&gt;0,'2'!R68-'2'!Q68,"")</f>
        <v>0</v>
      </c>
      <c r="S68" s="183"/>
      <c r="T68" s="33"/>
      <c r="U68" s="33"/>
      <c r="V68" s="33"/>
      <c r="W68" s="33"/>
      <c r="X68" s="33"/>
      <c r="Y68" s="33"/>
      <c r="Z68" s="33"/>
      <c r="AB68" s="117">
        <f>ROW()</f>
        <v>68</v>
      </c>
      <c r="AC68" s="118">
        <f t="shared" ca="1" si="22"/>
        <v>0</v>
      </c>
      <c r="AD68" s="118">
        <f t="shared" ca="1" si="23"/>
        <v>0</v>
      </c>
      <c r="AE68" s="119" t="str">
        <f t="shared" ca="1" si="10"/>
        <v>-</v>
      </c>
      <c r="AF68" s="118" t="str">
        <f t="shared" ca="1" si="11"/>
        <v>-</v>
      </c>
      <c r="AG68" s="119" t="str">
        <f t="shared" ca="1" si="12"/>
        <v>-</v>
      </c>
      <c r="AH68" s="118" t="str">
        <f t="shared" ca="1" si="13"/>
        <v>-</v>
      </c>
      <c r="AI68" s="118">
        <f t="shared" ca="1" si="14"/>
        <v>0</v>
      </c>
      <c r="AJ68" s="120">
        <f t="shared" ca="1" si="15"/>
        <v>0</v>
      </c>
      <c r="AK68" s="118">
        <f t="shared" ca="1" si="24"/>
        <v>0</v>
      </c>
      <c r="AL68" s="118">
        <f t="shared" ca="1" si="25"/>
        <v>0</v>
      </c>
    </row>
    <row r="69" spans="1:38" ht="27" customHeight="1" x14ac:dyDescent="0.25">
      <c r="A69" s="53">
        <f>'OSNOVNA PLAČA'!A63</f>
        <v>54</v>
      </c>
      <c r="B69" s="333" t="str">
        <f t="shared" ca="1" si="21"/>
        <v>A54</v>
      </c>
      <c r="C69" s="333"/>
      <c r="D69" s="54" t="str">
        <f>IF(LEN('OSNOVNA PLAČA'!C63)&gt;0,'OSNOVNA PLAČA'!C63,"")</f>
        <v/>
      </c>
      <c r="E69" s="55" t="str">
        <f>IF(LEN('OSNOVNA PLAČA'!D63)&gt;0,'OSNOVNA PLAČA'!D63,"")</f>
        <v/>
      </c>
      <c r="F69" s="164">
        <f ca="1">IF(LEN(B69)&gt;0,'OBRAČUNANA OSNOVNA PLAČA'!G63,"")</f>
        <v>0</v>
      </c>
      <c r="G69" s="57"/>
      <c r="H69" s="57"/>
      <c r="I69" s="57"/>
      <c r="J69" s="57"/>
      <c r="K69" s="57"/>
      <c r="L69" s="178">
        <f t="shared" si="5"/>
        <v>0</v>
      </c>
      <c r="M69" s="179">
        <f t="shared" ca="1" si="18"/>
        <v>0</v>
      </c>
      <c r="N69" s="179">
        <f t="shared" ca="1" si="19"/>
        <v>0</v>
      </c>
      <c r="O69" s="180">
        <f t="shared" ca="1" si="6"/>
        <v>0</v>
      </c>
      <c r="P69" s="181">
        <f t="shared" ca="1" si="20"/>
        <v>0</v>
      </c>
      <c r="Q69" s="182">
        <f t="shared" ca="1" si="7"/>
        <v>0</v>
      </c>
      <c r="R69" s="182">
        <f ca="1">IF(LEN(B69)&gt;0,'2'!R69-'2'!Q69,"")</f>
        <v>0</v>
      </c>
      <c r="S69" s="183"/>
      <c r="T69" s="33"/>
      <c r="U69" s="33"/>
      <c r="V69" s="33"/>
      <c r="W69" s="33"/>
      <c r="X69" s="33"/>
      <c r="Y69" s="33"/>
      <c r="Z69" s="33"/>
      <c r="AB69" s="117">
        <f>ROW()</f>
        <v>69</v>
      </c>
      <c r="AC69" s="118">
        <f t="shared" ca="1" si="22"/>
        <v>0</v>
      </c>
      <c r="AD69" s="118">
        <f t="shared" ca="1" si="23"/>
        <v>0</v>
      </c>
      <c r="AE69" s="119" t="str">
        <f t="shared" ca="1" si="10"/>
        <v>-</v>
      </c>
      <c r="AF69" s="118" t="str">
        <f t="shared" ca="1" si="11"/>
        <v>-</v>
      </c>
      <c r="AG69" s="119" t="str">
        <f t="shared" ca="1" si="12"/>
        <v>-</v>
      </c>
      <c r="AH69" s="118" t="str">
        <f t="shared" ca="1" si="13"/>
        <v>-</v>
      </c>
      <c r="AI69" s="118">
        <f t="shared" ca="1" si="14"/>
        <v>0</v>
      </c>
      <c r="AJ69" s="120">
        <f t="shared" ca="1" si="15"/>
        <v>0</v>
      </c>
      <c r="AK69" s="118">
        <f t="shared" ca="1" si="24"/>
        <v>0</v>
      </c>
      <c r="AL69" s="118">
        <f t="shared" ca="1" si="25"/>
        <v>0</v>
      </c>
    </row>
    <row r="70" spans="1:38" ht="27" customHeight="1" x14ac:dyDescent="0.25">
      <c r="A70" s="53">
        <f>'OSNOVNA PLAČA'!A64</f>
        <v>55</v>
      </c>
      <c r="B70" s="333" t="str">
        <f t="shared" ca="1" si="21"/>
        <v>A55</v>
      </c>
      <c r="C70" s="333"/>
      <c r="D70" s="54" t="str">
        <f>IF(LEN('OSNOVNA PLAČA'!C64)&gt;0,'OSNOVNA PLAČA'!C64,"")</f>
        <v/>
      </c>
      <c r="E70" s="55" t="str">
        <f>IF(LEN('OSNOVNA PLAČA'!D64)&gt;0,'OSNOVNA PLAČA'!D64,"")</f>
        <v/>
      </c>
      <c r="F70" s="164">
        <f ca="1">IF(LEN(B70)&gt;0,'OBRAČUNANA OSNOVNA PLAČA'!G64,"")</f>
        <v>0</v>
      </c>
      <c r="G70" s="57"/>
      <c r="H70" s="57"/>
      <c r="I70" s="57"/>
      <c r="J70" s="57"/>
      <c r="K70" s="57"/>
      <c r="L70" s="178">
        <f t="shared" si="5"/>
        <v>0</v>
      </c>
      <c r="M70" s="179">
        <f t="shared" ca="1" si="18"/>
        <v>0</v>
      </c>
      <c r="N70" s="179">
        <f t="shared" ca="1" si="19"/>
        <v>0</v>
      </c>
      <c r="O70" s="180">
        <f t="shared" ca="1" si="6"/>
        <v>0</v>
      </c>
      <c r="P70" s="181">
        <f t="shared" ca="1" si="20"/>
        <v>0</v>
      </c>
      <c r="Q70" s="182">
        <f t="shared" ca="1" si="7"/>
        <v>0</v>
      </c>
      <c r="R70" s="182">
        <f ca="1">IF(LEN(B70)&gt;0,'2'!R70-'2'!Q70,"")</f>
        <v>0</v>
      </c>
      <c r="S70" s="183"/>
      <c r="T70" s="33"/>
      <c r="U70" s="33"/>
      <c r="V70" s="33"/>
      <c r="W70" s="33"/>
      <c r="X70" s="33"/>
      <c r="Y70" s="33"/>
      <c r="Z70" s="33"/>
      <c r="AB70" s="117">
        <f>ROW()</f>
        <v>70</v>
      </c>
      <c r="AC70" s="118">
        <f t="shared" ca="1" si="22"/>
        <v>0</v>
      </c>
      <c r="AD70" s="118">
        <f t="shared" ca="1" si="23"/>
        <v>0</v>
      </c>
      <c r="AE70" s="119" t="str">
        <f t="shared" ca="1" si="10"/>
        <v>-</v>
      </c>
      <c r="AF70" s="118" t="str">
        <f t="shared" ca="1" si="11"/>
        <v>-</v>
      </c>
      <c r="AG70" s="119" t="str">
        <f t="shared" ca="1" si="12"/>
        <v>-</v>
      </c>
      <c r="AH70" s="118" t="str">
        <f t="shared" ca="1" si="13"/>
        <v>-</v>
      </c>
      <c r="AI70" s="118">
        <f t="shared" ca="1" si="14"/>
        <v>0</v>
      </c>
      <c r="AJ70" s="120">
        <f t="shared" ca="1" si="15"/>
        <v>0</v>
      </c>
      <c r="AK70" s="118">
        <f t="shared" ca="1" si="24"/>
        <v>0</v>
      </c>
      <c r="AL70" s="118">
        <f t="shared" ca="1" si="25"/>
        <v>0</v>
      </c>
    </row>
    <row r="71" spans="1:38" ht="27" customHeight="1" x14ac:dyDescent="0.25">
      <c r="A71" s="53">
        <f>'OSNOVNA PLAČA'!A65</f>
        <v>56</v>
      </c>
      <c r="B71" s="333" t="str">
        <f t="shared" ca="1" si="21"/>
        <v>A56</v>
      </c>
      <c r="C71" s="333"/>
      <c r="D71" s="54" t="str">
        <f>IF(LEN('OSNOVNA PLAČA'!C65)&gt;0,'OSNOVNA PLAČA'!C65,"")</f>
        <v/>
      </c>
      <c r="E71" s="55" t="str">
        <f>IF(LEN('OSNOVNA PLAČA'!D65)&gt;0,'OSNOVNA PLAČA'!D65,"")</f>
        <v/>
      </c>
      <c r="F71" s="164">
        <f ca="1">IF(LEN(B71)&gt;0,'OBRAČUNANA OSNOVNA PLAČA'!G65,"")</f>
        <v>0</v>
      </c>
      <c r="G71" s="57"/>
      <c r="H71" s="57"/>
      <c r="I71" s="57"/>
      <c r="J71" s="57"/>
      <c r="K71" s="57"/>
      <c r="L71" s="178">
        <f t="shared" si="5"/>
        <v>0</v>
      </c>
      <c r="M71" s="179">
        <f t="shared" ca="1" si="18"/>
        <v>0</v>
      </c>
      <c r="N71" s="179">
        <f t="shared" ca="1" si="19"/>
        <v>0</v>
      </c>
      <c r="O71" s="180">
        <f t="shared" ca="1" si="6"/>
        <v>0</v>
      </c>
      <c r="P71" s="181">
        <f t="shared" ca="1" si="20"/>
        <v>0</v>
      </c>
      <c r="Q71" s="182">
        <f t="shared" ca="1" si="7"/>
        <v>0</v>
      </c>
      <c r="R71" s="182">
        <f ca="1">IF(LEN(B71)&gt;0,'2'!R71-'2'!Q71,"")</f>
        <v>0</v>
      </c>
      <c r="S71" s="183"/>
      <c r="T71" s="33"/>
      <c r="U71" s="33"/>
      <c r="V71" s="33"/>
      <c r="W71" s="33"/>
      <c r="X71" s="33"/>
      <c r="Y71" s="33"/>
      <c r="Z71" s="33"/>
      <c r="AB71" s="117">
        <f>ROW()</f>
        <v>71</v>
      </c>
      <c r="AC71" s="118">
        <f t="shared" ca="1" si="22"/>
        <v>0</v>
      </c>
      <c r="AD71" s="118">
        <f t="shared" ca="1" si="23"/>
        <v>0</v>
      </c>
      <c r="AE71" s="119" t="str">
        <f t="shared" ca="1" si="10"/>
        <v>-</v>
      </c>
      <c r="AF71" s="118" t="str">
        <f t="shared" ca="1" si="11"/>
        <v>-</v>
      </c>
      <c r="AG71" s="119" t="str">
        <f t="shared" ca="1" si="12"/>
        <v>-</v>
      </c>
      <c r="AH71" s="118" t="str">
        <f t="shared" ca="1" si="13"/>
        <v>-</v>
      </c>
      <c r="AI71" s="118">
        <f t="shared" ca="1" si="14"/>
        <v>0</v>
      </c>
      <c r="AJ71" s="120">
        <f t="shared" ca="1" si="15"/>
        <v>0</v>
      </c>
      <c r="AK71" s="118">
        <f t="shared" ca="1" si="24"/>
        <v>0</v>
      </c>
      <c r="AL71" s="118">
        <f t="shared" ca="1" si="25"/>
        <v>0</v>
      </c>
    </row>
    <row r="72" spans="1:38" ht="27" customHeight="1" x14ac:dyDescent="0.25">
      <c r="A72" s="53">
        <f>'OSNOVNA PLAČA'!A66</f>
        <v>57</v>
      </c>
      <c r="B72" s="333" t="str">
        <f t="shared" ca="1" si="21"/>
        <v>A57</v>
      </c>
      <c r="C72" s="333"/>
      <c r="D72" s="54" t="str">
        <f>IF(LEN('OSNOVNA PLAČA'!C66)&gt;0,'OSNOVNA PLAČA'!C66,"")</f>
        <v/>
      </c>
      <c r="E72" s="55" t="str">
        <f>IF(LEN('OSNOVNA PLAČA'!D66)&gt;0,'OSNOVNA PLAČA'!D66,"")</f>
        <v/>
      </c>
      <c r="F72" s="164">
        <f ca="1">IF(LEN(B72)&gt;0,'OBRAČUNANA OSNOVNA PLAČA'!G66,"")</f>
        <v>0</v>
      </c>
      <c r="G72" s="57"/>
      <c r="H72" s="57"/>
      <c r="I72" s="57"/>
      <c r="J72" s="57"/>
      <c r="K72" s="57"/>
      <c r="L72" s="178">
        <f t="shared" si="5"/>
        <v>0</v>
      </c>
      <c r="M72" s="179">
        <f t="shared" ca="1" si="18"/>
        <v>0</v>
      </c>
      <c r="N72" s="179">
        <f t="shared" ca="1" si="19"/>
        <v>0</v>
      </c>
      <c r="O72" s="180">
        <f t="shared" ca="1" si="6"/>
        <v>0</v>
      </c>
      <c r="P72" s="181">
        <f t="shared" ca="1" si="20"/>
        <v>0</v>
      </c>
      <c r="Q72" s="182">
        <f t="shared" ca="1" si="7"/>
        <v>0</v>
      </c>
      <c r="R72" s="182">
        <f ca="1">IF(LEN(B72)&gt;0,'2'!R72-'2'!Q72,"")</f>
        <v>0</v>
      </c>
      <c r="S72" s="183"/>
      <c r="T72" s="33"/>
      <c r="U72" s="33"/>
      <c r="V72" s="33"/>
      <c r="W72" s="33"/>
      <c r="X72" s="33"/>
      <c r="Y72" s="33"/>
      <c r="Z72" s="33"/>
      <c r="AB72" s="117">
        <f>ROW()</f>
        <v>72</v>
      </c>
      <c r="AC72" s="118">
        <f t="shared" ca="1" si="22"/>
        <v>0</v>
      </c>
      <c r="AD72" s="118">
        <f t="shared" ca="1" si="23"/>
        <v>0</v>
      </c>
      <c r="AE72" s="119" t="str">
        <f t="shared" ca="1" si="10"/>
        <v>-</v>
      </c>
      <c r="AF72" s="118" t="str">
        <f t="shared" ca="1" si="11"/>
        <v>-</v>
      </c>
      <c r="AG72" s="119" t="str">
        <f t="shared" ca="1" si="12"/>
        <v>-</v>
      </c>
      <c r="AH72" s="118" t="str">
        <f t="shared" ca="1" si="13"/>
        <v>-</v>
      </c>
      <c r="AI72" s="118">
        <f t="shared" ca="1" si="14"/>
        <v>0</v>
      </c>
      <c r="AJ72" s="120">
        <f t="shared" ca="1" si="15"/>
        <v>0</v>
      </c>
      <c r="AK72" s="118">
        <f t="shared" ca="1" si="24"/>
        <v>0</v>
      </c>
      <c r="AL72" s="118">
        <f t="shared" ca="1" si="25"/>
        <v>0</v>
      </c>
    </row>
    <row r="73" spans="1:38" ht="27" customHeight="1" x14ac:dyDescent="0.25">
      <c r="A73" s="53">
        <f>'OSNOVNA PLAČA'!A67</f>
        <v>58</v>
      </c>
      <c r="B73" s="333" t="str">
        <f t="shared" ca="1" si="21"/>
        <v>A58</v>
      </c>
      <c r="C73" s="333"/>
      <c r="D73" s="54" t="str">
        <f>IF(LEN('OSNOVNA PLAČA'!C67)&gt;0,'OSNOVNA PLAČA'!C67,"")</f>
        <v/>
      </c>
      <c r="E73" s="55" t="str">
        <f>IF(LEN('OSNOVNA PLAČA'!D67)&gt;0,'OSNOVNA PLAČA'!D67,"")</f>
        <v/>
      </c>
      <c r="F73" s="164">
        <f ca="1">IF(LEN(B73)&gt;0,'OBRAČUNANA OSNOVNA PLAČA'!G67,"")</f>
        <v>0</v>
      </c>
      <c r="G73" s="57"/>
      <c r="H73" s="57"/>
      <c r="I73" s="57"/>
      <c r="J73" s="57"/>
      <c r="K73" s="57"/>
      <c r="L73" s="178">
        <f t="shared" si="5"/>
        <v>0</v>
      </c>
      <c r="M73" s="179">
        <f t="shared" ca="1" si="18"/>
        <v>0</v>
      </c>
      <c r="N73" s="179">
        <f t="shared" ca="1" si="19"/>
        <v>0</v>
      </c>
      <c r="O73" s="180">
        <f t="shared" ca="1" si="6"/>
        <v>0</v>
      </c>
      <c r="P73" s="181">
        <f t="shared" ca="1" si="20"/>
        <v>0</v>
      </c>
      <c r="Q73" s="182">
        <f t="shared" ca="1" si="7"/>
        <v>0</v>
      </c>
      <c r="R73" s="182">
        <f ca="1">IF(LEN(B73)&gt;0,'2'!R73-'2'!Q73,"")</f>
        <v>0</v>
      </c>
      <c r="S73" s="183"/>
      <c r="T73" s="33"/>
      <c r="U73" s="33"/>
      <c r="V73" s="33"/>
      <c r="W73" s="33"/>
      <c r="X73" s="33"/>
      <c r="Y73" s="33"/>
      <c r="Z73" s="33"/>
      <c r="AB73" s="117">
        <f>ROW()</f>
        <v>73</v>
      </c>
      <c r="AC73" s="118">
        <f t="shared" ca="1" si="22"/>
        <v>0</v>
      </c>
      <c r="AD73" s="118">
        <f t="shared" ca="1" si="23"/>
        <v>0</v>
      </c>
      <c r="AE73" s="119" t="str">
        <f t="shared" ca="1" si="10"/>
        <v>-</v>
      </c>
      <c r="AF73" s="118" t="str">
        <f t="shared" ca="1" si="11"/>
        <v>-</v>
      </c>
      <c r="AG73" s="119" t="str">
        <f t="shared" ca="1" si="12"/>
        <v>-</v>
      </c>
      <c r="AH73" s="118" t="str">
        <f t="shared" ca="1" si="13"/>
        <v>-</v>
      </c>
      <c r="AI73" s="118">
        <f t="shared" ca="1" si="14"/>
        <v>0</v>
      </c>
      <c r="AJ73" s="120">
        <f t="shared" ca="1" si="15"/>
        <v>0</v>
      </c>
      <c r="AK73" s="118">
        <f t="shared" ca="1" si="24"/>
        <v>0</v>
      </c>
      <c r="AL73" s="118">
        <f t="shared" ca="1" si="25"/>
        <v>0</v>
      </c>
    </row>
    <row r="74" spans="1:38" ht="27" customHeight="1" x14ac:dyDescent="0.25">
      <c r="A74" s="53">
        <f>'OSNOVNA PLAČA'!A68</f>
        <v>59</v>
      </c>
      <c r="B74" s="333" t="str">
        <f t="shared" ca="1" si="21"/>
        <v>A59</v>
      </c>
      <c r="C74" s="333"/>
      <c r="D74" s="54" t="str">
        <f>IF(LEN('OSNOVNA PLAČA'!C68)&gt;0,'OSNOVNA PLAČA'!C68,"")</f>
        <v/>
      </c>
      <c r="E74" s="55" t="str">
        <f>IF(LEN('OSNOVNA PLAČA'!D68)&gt;0,'OSNOVNA PLAČA'!D68,"")</f>
        <v/>
      </c>
      <c r="F74" s="164">
        <f ca="1">IF(LEN(B74)&gt;0,'OBRAČUNANA OSNOVNA PLAČA'!G68,"")</f>
        <v>0</v>
      </c>
      <c r="G74" s="57"/>
      <c r="H74" s="57"/>
      <c r="I74" s="57"/>
      <c r="J74" s="57"/>
      <c r="K74" s="57"/>
      <c r="L74" s="178">
        <f t="shared" si="5"/>
        <v>0</v>
      </c>
      <c r="M74" s="179">
        <f t="shared" ca="1" si="18"/>
        <v>0</v>
      </c>
      <c r="N74" s="179">
        <f t="shared" ca="1" si="19"/>
        <v>0</v>
      </c>
      <c r="O74" s="180">
        <f t="shared" ca="1" si="6"/>
        <v>0</v>
      </c>
      <c r="P74" s="181">
        <f t="shared" ca="1" si="20"/>
        <v>0</v>
      </c>
      <c r="Q74" s="182">
        <f t="shared" ca="1" si="7"/>
        <v>0</v>
      </c>
      <c r="R74" s="182">
        <f ca="1">IF(LEN(B74)&gt;0,'2'!R74-'2'!Q74,"")</f>
        <v>0</v>
      </c>
      <c r="S74" s="183"/>
      <c r="T74" s="33"/>
      <c r="U74" s="33"/>
      <c r="V74" s="33"/>
      <c r="W74" s="33"/>
      <c r="X74" s="33"/>
      <c r="Y74" s="33"/>
      <c r="Z74" s="33"/>
      <c r="AB74" s="117">
        <f>ROW()</f>
        <v>74</v>
      </c>
      <c r="AC74" s="118">
        <f t="shared" ca="1" si="22"/>
        <v>0</v>
      </c>
      <c r="AD74" s="118">
        <f t="shared" ca="1" si="23"/>
        <v>0</v>
      </c>
      <c r="AE74" s="119" t="str">
        <f t="shared" ca="1" si="10"/>
        <v>-</v>
      </c>
      <c r="AF74" s="118" t="str">
        <f t="shared" ca="1" si="11"/>
        <v>-</v>
      </c>
      <c r="AG74" s="119" t="str">
        <f t="shared" ca="1" si="12"/>
        <v>-</v>
      </c>
      <c r="AH74" s="118" t="str">
        <f t="shared" ca="1" si="13"/>
        <v>-</v>
      </c>
      <c r="AI74" s="118">
        <f t="shared" ca="1" si="14"/>
        <v>0</v>
      </c>
      <c r="AJ74" s="120">
        <f t="shared" ca="1" si="15"/>
        <v>0</v>
      </c>
      <c r="AK74" s="118">
        <f t="shared" ca="1" si="24"/>
        <v>0</v>
      </c>
      <c r="AL74" s="118">
        <f t="shared" ca="1" si="25"/>
        <v>0</v>
      </c>
    </row>
    <row r="75" spans="1:38" ht="27" customHeight="1" x14ac:dyDescent="0.25">
      <c r="A75" s="53">
        <f>'OSNOVNA PLAČA'!A69</f>
        <v>60</v>
      </c>
      <c r="B75" s="333" t="str">
        <f t="shared" ca="1" si="21"/>
        <v>A60</v>
      </c>
      <c r="C75" s="333"/>
      <c r="D75" s="54" t="str">
        <f>IF(LEN('OSNOVNA PLAČA'!C69)&gt;0,'OSNOVNA PLAČA'!C69,"")</f>
        <v/>
      </c>
      <c r="E75" s="55" t="str">
        <f>IF(LEN('OSNOVNA PLAČA'!D69)&gt;0,'OSNOVNA PLAČA'!D69,"")</f>
        <v/>
      </c>
      <c r="F75" s="164">
        <f ca="1">IF(LEN(B75)&gt;0,'OBRAČUNANA OSNOVNA PLAČA'!G69,"")</f>
        <v>0</v>
      </c>
      <c r="G75" s="57"/>
      <c r="H75" s="57"/>
      <c r="I75" s="57"/>
      <c r="J75" s="57"/>
      <c r="K75" s="57"/>
      <c r="L75" s="178">
        <f t="shared" si="5"/>
        <v>0</v>
      </c>
      <c r="M75" s="179">
        <f t="shared" ca="1" si="18"/>
        <v>0</v>
      </c>
      <c r="N75" s="179">
        <f t="shared" ca="1" si="19"/>
        <v>0</v>
      </c>
      <c r="O75" s="180">
        <f t="shared" ca="1" si="6"/>
        <v>0</v>
      </c>
      <c r="P75" s="181">
        <f t="shared" ca="1" si="20"/>
        <v>0</v>
      </c>
      <c r="Q75" s="182">
        <f t="shared" ca="1" si="7"/>
        <v>0</v>
      </c>
      <c r="R75" s="182">
        <f ca="1">IF(LEN(B75)&gt;0,'2'!R75-'2'!Q75,"")</f>
        <v>0</v>
      </c>
      <c r="S75" s="183"/>
      <c r="T75" s="33"/>
      <c r="U75" s="33"/>
      <c r="V75" s="33"/>
      <c r="W75" s="33"/>
      <c r="X75" s="33"/>
      <c r="Y75" s="33"/>
      <c r="Z75" s="33"/>
      <c r="AB75" s="117">
        <f>ROW()</f>
        <v>75</v>
      </c>
      <c r="AC75" s="118">
        <f t="shared" ca="1" si="22"/>
        <v>0</v>
      </c>
      <c r="AD75" s="118">
        <f t="shared" ca="1" si="23"/>
        <v>0</v>
      </c>
      <c r="AE75" s="119" t="str">
        <f t="shared" ca="1" si="10"/>
        <v>-</v>
      </c>
      <c r="AF75" s="118" t="str">
        <f t="shared" ca="1" si="11"/>
        <v>-</v>
      </c>
      <c r="AG75" s="119" t="str">
        <f t="shared" ca="1" si="12"/>
        <v>-</v>
      </c>
      <c r="AH75" s="118" t="str">
        <f t="shared" ca="1" si="13"/>
        <v>-</v>
      </c>
      <c r="AI75" s="118">
        <f t="shared" ca="1" si="14"/>
        <v>0</v>
      </c>
      <c r="AJ75" s="120">
        <f t="shared" ca="1" si="15"/>
        <v>0</v>
      </c>
      <c r="AK75" s="118">
        <f t="shared" ca="1" si="24"/>
        <v>0</v>
      </c>
      <c r="AL75" s="118">
        <f t="shared" ca="1" si="25"/>
        <v>0</v>
      </c>
    </row>
    <row r="76" spans="1:38" ht="27" customHeight="1" x14ac:dyDescent="0.25">
      <c r="A76" s="53">
        <f>'OSNOVNA PLAČA'!A70</f>
        <v>61</v>
      </c>
      <c r="B76" s="333" t="str">
        <f t="shared" ca="1" si="21"/>
        <v>A61</v>
      </c>
      <c r="C76" s="333"/>
      <c r="D76" s="54" t="str">
        <f>IF(LEN('OSNOVNA PLAČA'!C70)&gt;0,'OSNOVNA PLAČA'!C70,"")</f>
        <v/>
      </c>
      <c r="E76" s="55" t="str">
        <f>IF(LEN('OSNOVNA PLAČA'!D70)&gt;0,'OSNOVNA PLAČA'!D70,"")</f>
        <v/>
      </c>
      <c r="F76" s="164">
        <f ca="1">IF(LEN(B76)&gt;0,'OBRAČUNANA OSNOVNA PLAČA'!G70,"")</f>
        <v>0</v>
      </c>
      <c r="G76" s="57"/>
      <c r="H76" s="57"/>
      <c r="I76" s="57"/>
      <c r="J76" s="57"/>
      <c r="K76" s="57"/>
      <c r="L76" s="178">
        <f t="shared" si="5"/>
        <v>0</v>
      </c>
      <c r="M76" s="179">
        <f t="shared" ca="1" si="18"/>
        <v>0</v>
      </c>
      <c r="N76" s="179">
        <f t="shared" ca="1" si="19"/>
        <v>0</v>
      </c>
      <c r="O76" s="180">
        <f t="shared" ca="1" si="6"/>
        <v>0</v>
      </c>
      <c r="P76" s="181">
        <f t="shared" ca="1" si="20"/>
        <v>0</v>
      </c>
      <c r="Q76" s="182">
        <f t="shared" ca="1" si="7"/>
        <v>0</v>
      </c>
      <c r="R76" s="182">
        <f ca="1">IF(LEN(B76)&gt;0,'2'!R76-'2'!Q76,"")</f>
        <v>0</v>
      </c>
      <c r="S76" s="183"/>
      <c r="T76" s="33"/>
      <c r="U76" s="33"/>
      <c r="V76" s="33"/>
      <c r="W76" s="33"/>
      <c r="X76" s="33"/>
      <c r="Y76" s="33"/>
      <c r="Z76" s="33"/>
      <c r="AB76" s="117">
        <f>ROW()</f>
        <v>76</v>
      </c>
      <c r="AC76" s="118">
        <f t="shared" ca="1" si="22"/>
        <v>0</v>
      </c>
      <c r="AD76" s="118">
        <f t="shared" ca="1" si="23"/>
        <v>0</v>
      </c>
      <c r="AE76" s="119" t="str">
        <f t="shared" ca="1" si="10"/>
        <v>-</v>
      </c>
      <c r="AF76" s="118" t="str">
        <f t="shared" ca="1" si="11"/>
        <v>-</v>
      </c>
      <c r="AG76" s="119" t="str">
        <f t="shared" ca="1" si="12"/>
        <v>-</v>
      </c>
      <c r="AH76" s="118" t="str">
        <f t="shared" ca="1" si="13"/>
        <v>-</v>
      </c>
      <c r="AI76" s="118">
        <f t="shared" ca="1" si="14"/>
        <v>0</v>
      </c>
      <c r="AJ76" s="120">
        <f t="shared" ca="1" si="15"/>
        <v>0</v>
      </c>
      <c r="AK76" s="118">
        <f t="shared" ca="1" si="24"/>
        <v>0</v>
      </c>
      <c r="AL76" s="118">
        <f t="shared" ca="1" si="25"/>
        <v>0</v>
      </c>
    </row>
    <row r="77" spans="1:38" ht="27" customHeight="1" x14ac:dyDescent="0.25">
      <c r="A77" s="53">
        <f>'OSNOVNA PLAČA'!A71</f>
        <v>62</v>
      </c>
      <c r="B77" s="333" t="str">
        <f t="shared" ca="1" si="21"/>
        <v>A62</v>
      </c>
      <c r="C77" s="333"/>
      <c r="D77" s="54" t="str">
        <f>IF(LEN('OSNOVNA PLAČA'!C71)&gt;0,'OSNOVNA PLAČA'!C71,"")</f>
        <v/>
      </c>
      <c r="E77" s="55" t="str">
        <f>IF(LEN('OSNOVNA PLAČA'!D71)&gt;0,'OSNOVNA PLAČA'!D71,"")</f>
        <v/>
      </c>
      <c r="F77" s="164">
        <f ca="1">IF(LEN(B77)&gt;0,'OBRAČUNANA OSNOVNA PLAČA'!G71,"")</f>
        <v>0</v>
      </c>
      <c r="G77" s="57"/>
      <c r="H77" s="57"/>
      <c r="I77" s="57"/>
      <c r="J77" s="57"/>
      <c r="K77" s="57"/>
      <c r="L77" s="178">
        <f t="shared" si="5"/>
        <v>0</v>
      </c>
      <c r="M77" s="179">
        <f t="shared" ca="1" si="18"/>
        <v>0</v>
      </c>
      <c r="N77" s="179">
        <f t="shared" ca="1" si="19"/>
        <v>0</v>
      </c>
      <c r="O77" s="180">
        <f t="shared" ca="1" si="6"/>
        <v>0</v>
      </c>
      <c r="P77" s="181">
        <f t="shared" ca="1" si="20"/>
        <v>0</v>
      </c>
      <c r="Q77" s="182">
        <f t="shared" ca="1" si="7"/>
        <v>0</v>
      </c>
      <c r="R77" s="182">
        <f ca="1">IF(LEN(B77)&gt;0,'2'!R77-'2'!Q77,"")</f>
        <v>0</v>
      </c>
      <c r="S77" s="183"/>
      <c r="T77" s="33"/>
      <c r="U77" s="33"/>
      <c r="V77" s="33"/>
      <c r="W77" s="33"/>
      <c r="X77" s="33"/>
      <c r="Y77" s="33"/>
      <c r="Z77" s="33"/>
      <c r="AB77" s="117">
        <f>ROW()</f>
        <v>77</v>
      </c>
      <c r="AC77" s="118">
        <f t="shared" ca="1" si="22"/>
        <v>0</v>
      </c>
      <c r="AD77" s="118">
        <f t="shared" ca="1" si="23"/>
        <v>0</v>
      </c>
      <c r="AE77" s="119" t="str">
        <f t="shared" ca="1" si="10"/>
        <v>-</v>
      </c>
      <c r="AF77" s="118" t="str">
        <f t="shared" ca="1" si="11"/>
        <v>-</v>
      </c>
      <c r="AG77" s="119" t="str">
        <f t="shared" ca="1" si="12"/>
        <v>-</v>
      </c>
      <c r="AH77" s="118" t="str">
        <f t="shared" ca="1" si="13"/>
        <v>-</v>
      </c>
      <c r="AI77" s="118">
        <f t="shared" ca="1" si="14"/>
        <v>0</v>
      </c>
      <c r="AJ77" s="120">
        <f t="shared" ca="1" si="15"/>
        <v>0</v>
      </c>
      <c r="AK77" s="118">
        <f t="shared" ca="1" si="24"/>
        <v>0</v>
      </c>
      <c r="AL77" s="118">
        <f t="shared" ca="1" si="25"/>
        <v>0</v>
      </c>
    </row>
    <row r="78" spans="1:38" ht="27" customHeight="1" x14ac:dyDescent="0.25">
      <c r="A78" s="53">
        <f>'OSNOVNA PLAČA'!A72</f>
        <v>63</v>
      </c>
      <c r="B78" s="333" t="str">
        <f t="shared" ca="1" si="21"/>
        <v>A63</v>
      </c>
      <c r="C78" s="333"/>
      <c r="D78" s="54" t="str">
        <f>IF(LEN('OSNOVNA PLAČA'!C72)&gt;0,'OSNOVNA PLAČA'!C72,"")</f>
        <v/>
      </c>
      <c r="E78" s="55" t="str">
        <f>IF(LEN('OSNOVNA PLAČA'!D72)&gt;0,'OSNOVNA PLAČA'!D72,"")</f>
        <v/>
      </c>
      <c r="F78" s="164">
        <f ca="1">IF(LEN(B78)&gt;0,'OBRAČUNANA OSNOVNA PLAČA'!G72,"")</f>
        <v>0</v>
      </c>
      <c r="G78" s="57"/>
      <c r="H78" s="57"/>
      <c r="I78" s="57"/>
      <c r="J78" s="57"/>
      <c r="K78" s="57"/>
      <c r="L78" s="178">
        <f t="shared" si="5"/>
        <v>0</v>
      </c>
      <c r="M78" s="179">
        <f t="shared" ca="1" si="18"/>
        <v>0</v>
      </c>
      <c r="N78" s="179">
        <f t="shared" ca="1" si="19"/>
        <v>0</v>
      </c>
      <c r="O78" s="180">
        <f t="shared" ca="1" si="6"/>
        <v>0</v>
      </c>
      <c r="P78" s="181">
        <f t="shared" ca="1" si="20"/>
        <v>0</v>
      </c>
      <c r="Q78" s="182">
        <f t="shared" ca="1" si="7"/>
        <v>0</v>
      </c>
      <c r="R78" s="182">
        <f ca="1">IF(LEN(B78)&gt;0,'2'!R78-'2'!Q78,"")</f>
        <v>0</v>
      </c>
      <c r="S78" s="183"/>
      <c r="T78" s="33"/>
      <c r="U78" s="33"/>
      <c r="V78" s="33"/>
      <c r="W78" s="33"/>
      <c r="X78" s="33"/>
      <c r="Y78" s="33"/>
      <c r="Z78" s="33"/>
      <c r="AB78" s="117">
        <f>ROW()</f>
        <v>78</v>
      </c>
      <c r="AC78" s="118">
        <f t="shared" ca="1" si="22"/>
        <v>0</v>
      </c>
      <c r="AD78" s="118">
        <f t="shared" ca="1" si="23"/>
        <v>0</v>
      </c>
      <c r="AE78" s="119" t="str">
        <f t="shared" ca="1" si="10"/>
        <v>-</v>
      </c>
      <c r="AF78" s="118" t="str">
        <f t="shared" ca="1" si="11"/>
        <v>-</v>
      </c>
      <c r="AG78" s="119" t="str">
        <f t="shared" ca="1" si="12"/>
        <v>-</v>
      </c>
      <c r="AH78" s="118" t="str">
        <f t="shared" ca="1" si="13"/>
        <v>-</v>
      </c>
      <c r="AI78" s="118">
        <f t="shared" ca="1" si="14"/>
        <v>0</v>
      </c>
      <c r="AJ78" s="120">
        <f t="shared" ca="1" si="15"/>
        <v>0</v>
      </c>
      <c r="AK78" s="118">
        <f t="shared" ca="1" si="24"/>
        <v>0</v>
      </c>
      <c r="AL78" s="118">
        <f t="shared" ca="1" si="25"/>
        <v>0</v>
      </c>
    </row>
    <row r="79" spans="1:38" ht="27" customHeight="1" x14ac:dyDescent="0.25">
      <c r="A79" s="53">
        <f>'OSNOVNA PLAČA'!A73</f>
        <v>64</v>
      </c>
      <c r="B79" s="333" t="str">
        <f t="shared" ca="1" si="21"/>
        <v>A64</v>
      </c>
      <c r="C79" s="333"/>
      <c r="D79" s="54" t="str">
        <f>IF(LEN('OSNOVNA PLAČA'!C73)&gt;0,'OSNOVNA PLAČA'!C73,"")</f>
        <v/>
      </c>
      <c r="E79" s="55" t="str">
        <f>IF(LEN('OSNOVNA PLAČA'!D73)&gt;0,'OSNOVNA PLAČA'!D73,"")</f>
        <v/>
      </c>
      <c r="F79" s="164">
        <f ca="1">IF(LEN(B79)&gt;0,'OBRAČUNANA OSNOVNA PLAČA'!G73,"")</f>
        <v>0</v>
      </c>
      <c r="G79" s="57"/>
      <c r="H79" s="57"/>
      <c r="I79" s="57"/>
      <c r="J79" s="57"/>
      <c r="K79" s="57"/>
      <c r="L79" s="178">
        <f t="shared" si="5"/>
        <v>0</v>
      </c>
      <c r="M79" s="179">
        <f t="shared" ca="1" si="18"/>
        <v>0</v>
      </c>
      <c r="N79" s="179">
        <f t="shared" ca="1" si="19"/>
        <v>0</v>
      </c>
      <c r="O79" s="180">
        <f t="shared" ca="1" si="6"/>
        <v>0</v>
      </c>
      <c r="P79" s="181">
        <f t="shared" ca="1" si="20"/>
        <v>0</v>
      </c>
      <c r="Q79" s="182">
        <f t="shared" ca="1" si="7"/>
        <v>0</v>
      </c>
      <c r="R79" s="182">
        <f ca="1">IF(LEN(B79)&gt;0,'2'!R79-'2'!Q79,"")</f>
        <v>0</v>
      </c>
      <c r="S79" s="183"/>
      <c r="T79" s="33"/>
      <c r="U79" s="33"/>
      <c r="V79" s="33"/>
      <c r="W79" s="33"/>
      <c r="X79" s="33"/>
      <c r="Y79" s="33"/>
      <c r="Z79" s="33"/>
      <c r="AB79" s="117">
        <f>ROW()</f>
        <v>79</v>
      </c>
      <c r="AC79" s="118">
        <f t="shared" ca="1" si="22"/>
        <v>0</v>
      </c>
      <c r="AD79" s="118">
        <f t="shared" ca="1" si="23"/>
        <v>0</v>
      </c>
      <c r="AE79" s="119" t="str">
        <f t="shared" ca="1" si="10"/>
        <v>-</v>
      </c>
      <c r="AF79" s="118" t="str">
        <f t="shared" ca="1" si="11"/>
        <v>-</v>
      </c>
      <c r="AG79" s="119" t="str">
        <f t="shared" ca="1" si="12"/>
        <v>-</v>
      </c>
      <c r="AH79" s="118" t="str">
        <f t="shared" ca="1" si="13"/>
        <v>-</v>
      </c>
      <c r="AI79" s="118">
        <f t="shared" ca="1" si="14"/>
        <v>0</v>
      </c>
      <c r="AJ79" s="120">
        <f t="shared" ca="1" si="15"/>
        <v>0</v>
      </c>
      <c r="AK79" s="118">
        <f t="shared" ca="1" si="24"/>
        <v>0</v>
      </c>
      <c r="AL79" s="118">
        <f t="shared" ca="1" si="25"/>
        <v>0</v>
      </c>
    </row>
    <row r="80" spans="1:38" ht="27" customHeight="1" x14ac:dyDescent="0.25">
      <c r="A80" s="53">
        <f>'OSNOVNA PLAČA'!A74</f>
        <v>65</v>
      </c>
      <c r="B80" s="333" t="str">
        <f t="shared" ca="1" si="21"/>
        <v>A65</v>
      </c>
      <c r="C80" s="333"/>
      <c r="D80" s="54" t="str">
        <f>IF(LEN('OSNOVNA PLAČA'!C74)&gt;0,'OSNOVNA PLAČA'!C74,"")</f>
        <v/>
      </c>
      <c r="E80" s="55" t="str">
        <f>IF(LEN('OSNOVNA PLAČA'!D74)&gt;0,'OSNOVNA PLAČA'!D74,"")</f>
        <v/>
      </c>
      <c r="F80" s="164">
        <f ca="1">IF(LEN(B80)&gt;0,'OBRAČUNANA OSNOVNA PLAČA'!G74,"")</f>
        <v>0</v>
      </c>
      <c r="G80" s="57"/>
      <c r="H80" s="57"/>
      <c r="I80" s="57"/>
      <c r="J80" s="57"/>
      <c r="K80" s="57"/>
      <c r="L80" s="178">
        <f t="shared" ref="L80:L143" si="26">+G80+H80+I80+J80+K80</f>
        <v>0</v>
      </c>
      <c r="M80" s="179">
        <f t="shared" ca="1" si="18"/>
        <v>0</v>
      </c>
      <c r="N80" s="179">
        <f t="shared" ca="1" si="19"/>
        <v>0</v>
      </c>
      <c r="O80" s="180">
        <f t="shared" ref="O80:O143" ca="1" si="27">IF(LEN(B80)&gt;0,M80*$P$267,"")</f>
        <v>0</v>
      </c>
      <c r="P80" s="181">
        <f t="shared" ca="1" si="20"/>
        <v>0</v>
      </c>
      <c r="Q80" s="182">
        <f t="shared" ref="Q80:Q143" ca="1" si="28">MIN(P80,R80)</f>
        <v>0</v>
      </c>
      <c r="R80" s="182">
        <f ca="1">IF(LEN(B80)&gt;0,'2'!R80-'2'!Q80,"")</f>
        <v>0</v>
      </c>
      <c r="S80" s="183"/>
      <c r="T80" s="33"/>
      <c r="U80" s="33"/>
      <c r="V80" s="33"/>
      <c r="W80" s="33"/>
      <c r="X80" s="33"/>
      <c r="Y80" s="33"/>
      <c r="Z80" s="33"/>
      <c r="AB80" s="117">
        <f>ROW()</f>
        <v>80</v>
      </c>
      <c r="AC80" s="118">
        <f t="shared" ca="1" si="22"/>
        <v>0</v>
      </c>
      <c r="AD80" s="118">
        <f t="shared" ca="1" si="23"/>
        <v>0</v>
      </c>
      <c r="AE80" s="119" t="str">
        <f t="shared" ref="AE80:AE143" ca="1" si="29">IF(AC80&gt;=AD80,"-",$L80/(5*MAX($M$271:$M$272)))</f>
        <v>-</v>
      </c>
      <c r="AF80" s="118" t="str">
        <f t="shared" ref="AF80:AF143" ca="1" si="30">IF(AC80&gt;=AD80,"-",$L80/(5*MAX($M$271:$M$272))*AK80)</f>
        <v>-</v>
      </c>
      <c r="AG80" s="119" t="str">
        <f t="shared" ref="AG80:AG143" ca="1" si="31">IF(AE80="-","-",AE80*$AF$267)</f>
        <v>-</v>
      </c>
      <c r="AH80" s="118" t="str">
        <f t="shared" ref="AH80:AH143" ca="1" si="32">IF(AF80="-","-",AF80*$AF$267)</f>
        <v>-</v>
      </c>
      <c r="AI80" s="118">
        <f t="shared" ref="AI80:AI143" ca="1" si="33">IF(AG80="-",0,MIN(AH80,R80))</f>
        <v>0</v>
      </c>
      <c r="AJ80" s="120">
        <f t="shared" ref="AJ80:AJ143" ca="1" si="34">+AD80-AC80</f>
        <v>0</v>
      </c>
      <c r="AK80" s="118">
        <f t="shared" ca="1" si="24"/>
        <v>0</v>
      </c>
      <c r="AL80" s="118">
        <f t="shared" ca="1" si="25"/>
        <v>0</v>
      </c>
    </row>
    <row r="81" spans="1:38" ht="27" customHeight="1" x14ac:dyDescent="0.25">
      <c r="A81" s="53">
        <f>'OSNOVNA PLAČA'!A75</f>
        <v>66</v>
      </c>
      <c r="B81" s="333" t="str">
        <f t="shared" ca="1" si="21"/>
        <v>A66</v>
      </c>
      <c r="C81" s="333"/>
      <c r="D81" s="54" t="str">
        <f>IF(LEN('OSNOVNA PLAČA'!C75)&gt;0,'OSNOVNA PLAČA'!C75,"")</f>
        <v/>
      </c>
      <c r="E81" s="55" t="str">
        <f>IF(LEN('OSNOVNA PLAČA'!D75)&gt;0,'OSNOVNA PLAČA'!D75,"")</f>
        <v/>
      </c>
      <c r="F81" s="164">
        <f ca="1">IF(LEN(B81)&gt;0,'OBRAČUNANA OSNOVNA PLAČA'!G75,"")</f>
        <v>0</v>
      </c>
      <c r="G81" s="57"/>
      <c r="H81" s="57"/>
      <c r="I81" s="57"/>
      <c r="J81" s="57"/>
      <c r="K81" s="57"/>
      <c r="L81" s="178">
        <f t="shared" si="26"/>
        <v>0</v>
      </c>
      <c r="M81" s="179">
        <f t="shared" ref="M81:M144" ca="1" si="35">IF(LEN(B81)&gt;0,L81/5,"")</f>
        <v>0</v>
      </c>
      <c r="N81" s="179">
        <f t="shared" ref="N81:N144" ca="1" si="36">IF(LEN(B81)&gt;0,F81*M81,"")</f>
        <v>0</v>
      </c>
      <c r="O81" s="180">
        <f t="shared" ca="1" si="27"/>
        <v>0</v>
      </c>
      <c r="P81" s="181">
        <f t="shared" ref="P81:P144" ca="1" si="37">IF(LEN(B81)&gt;0,F81*O81,"")</f>
        <v>0</v>
      </c>
      <c r="Q81" s="182">
        <f t="shared" ca="1" si="28"/>
        <v>0</v>
      </c>
      <c r="R81" s="182">
        <f ca="1">IF(LEN(B81)&gt;0,'2'!R81-'2'!Q81,"")</f>
        <v>0</v>
      </c>
      <c r="S81" s="183"/>
      <c r="T81" s="33"/>
      <c r="U81" s="33"/>
      <c r="V81" s="33"/>
      <c r="W81" s="33"/>
      <c r="X81" s="33"/>
      <c r="Y81" s="33"/>
      <c r="Z81" s="33"/>
      <c r="AB81" s="117">
        <f>ROW()</f>
        <v>81</v>
      </c>
      <c r="AC81" s="118">
        <f t="shared" ca="1" si="22"/>
        <v>0</v>
      </c>
      <c r="AD81" s="118">
        <f t="shared" ca="1" si="23"/>
        <v>0</v>
      </c>
      <c r="AE81" s="119" t="str">
        <f t="shared" ca="1" si="29"/>
        <v>-</v>
      </c>
      <c r="AF81" s="118" t="str">
        <f t="shared" ca="1" si="30"/>
        <v>-</v>
      </c>
      <c r="AG81" s="119" t="str">
        <f t="shared" ca="1" si="31"/>
        <v>-</v>
      </c>
      <c r="AH81" s="118" t="str">
        <f t="shared" ca="1" si="32"/>
        <v>-</v>
      </c>
      <c r="AI81" s="118">
        <f t="shared" ca="1" si="33"/>
        <v>0</v>
      </c>
      <c r="AJ81" s="120">
        <f t="shared" ca="1" si="34"/>
        <v>0</v>
      </c>
      <c r="AK81" s="118">
        <f t="shared" ca="1" si="24"/>
        <v>0</v>
      </c>
      <c r="AL81" s="118">
        <f t="shared" ca="1" si="25"/>
        <v>0</v>
      </c>
    </row>
    <row r="82" spans="1:38" ht="27" customHeight="1" x14ac:dyDescent="0.25">
      <c r="A82" s="53">
        <f>'OSNOVNA PLAČA'!A76</f>
        <v>67</v>
      </c>
      <c r="B82" s="333" t="str">
        <f t="shared" ca="1" si="21"/>
        <v>A67</v>
      </c>
      <c r="C82" s="333"/>
      <c r="D82" s="54" t="str">
        <f>IF(LEN('OSNOVNA PLAČA'!C76)&gt;0,'OSNOVNA PLAČA'!C76,"")</f>
        <v/>
      </c>
      <c r="E82" s="55" t="str">
        <f>IF(LEN('OSNOVNA PLAČA'!D76)&gt;0,'OSNOVNA PLAČA'!D76,"")</f>
        <v/>
      </c>
      <c r="F82" s="164">
        <f ca="1">IF(LEN(B82)&gt;0,'OBRAČUNANA OSNOVNA PLAČA'!G76,"")</f>
        <v>0</v>
      </c>
      <c r="G82" s="57"/>
      <c r="H82" s="57"/>
      <c r="I82" s="57"/>
      <c r="J82" s="57"/>
      <c r="K82" s="57"/>
      <c r="L82" s="178">
        <f t="shared" si="26"/>
        <v>0</v>
      </c>
      <c r="M82" s="179">
        <f t="shared" ca="1" si="35"/>
        <v>0</v>
      </c>
      <c r="N82" s="179">
        <f t="shared" ca="1" si="36"/>
        <v>0</v>
      </c>
      <c r="O82" s="180">
        <f t="shared" ca="1" si="27"/>
        <v>0</v>
      </c>
      <c r="P82" s="181">
        <f t="shared" ca="1" si="37"/>
        <v>0</v>
      </c>
      <c r="Q82" s="182">
        <f t="shared" ca="1" si="28"/>
        <v>0</v>
      </c>
      <c r="R82" s="182">
        <f ca="1">IF(LEN(B82)&gt;0,'2'!R82-'2'!Q82,"")</f>
        <v>0</v>
      </c>
      <c r="S82" s="183"/>
      <c r="T82" s="33"/>
      <c r="U82" s="33"/>
      <c r="V82" s="33"/>
      <c r="W82" s="33"/>
      <c r="X82" s="33"/>
      <c r="Y82" s="33"/>
      <c r="Z82" s="33"/>
      <c r="AB82" s="117">
        <f>ROW()</f>
        <v>82</v>
      </c>
      <c r="AC82" s="118">
        <f t="shared" ca="1" si="22"/>
        <v>0</v>
      </c>
      <c r="AD82" s="118">
        <f t="shared" ca="1" si="23"/>
        <v>0</v>
      </c>
      <c r="AE82" s="119" t="str">
        <f t="shared" ca="1" si="29"/>
        <v>-</v>
      </c>
      <c r="AF82" s="118" t="str">
        <f t="shared" ca="1" si="30"/>
        <v>-</v>
      </c>
      <c r="AG82" s="119" t="str">
        <f t="shared" ca="1" si="31"/>
        <v>-</v>
      </c>
      <c r="AH82" s="118" t="str">
        <f t="shared" ca="1" si="32"/>
        <v>-</v>
      </c>
      <c r="AI82" s="118">
        <f t="shared" ca="1" si="33"/>
        <v>0</v>
      </c>
      <c r="AJ82" s="120">
        <f t="shared" ca="1" si="34"/>
        <v>0</v>
      </c>
      <c r="AK82" s="118">
        <f t="shared" ca="1" si="24"/>
        <v>0</v>
      </c>
      <c r="AL82" s="118">
        <f t="shared" ca="1" si="25"/>
        <v>0</v>
      </c>
    </row>
    <row r="83" spans="1:38" ht="27" customHeight="1" x14ac:dyDescent="0.25">
      <c r="A83" s="53">
        <f>'OSNOVNA PLAČA'!A77</f>
        <v>68</v>
      </c>
      <c r="B83" s="333" t="str">
        <f t="shared" ca="1" si="21"/>
        <v>A68</v>
      </c>
      <c r="C83" s="333"/>
      <c r="D83" s="54" t="str">
        <f>IF(LEN('OSNOVNA PLAČA'!C77)&gt;0,'OSNOVNA PLAČA'!C77,"")</f>
        <v/>
      </c>
      <c r="E83" s="55" t="str">
        <f>IF(LEN('OSNOVNA PLAČA'!D77)&gt;0,'OSNOVNA PLAČA'!D77,"")</f>
        <v/>
      </c>
      <c r="F83" s="164">
        <f ca="1">IF(LEN(B83)&gt;0,'OBRAČUNANA OSNOVNA PLAČA'!G77,"")</f>
        <v>0</v>
      </c>
      <c r="G83" s="57"/>
      <c r="H83" s="57"/>
      <c r="I83" s="57"/>
      <c r="J83" s="57"/>
      <c r="K83" s="57"/>
      <c r="L83" s="178">
        <f t="shared" si="26"/>
        <v>0</v>
      </c>
      <c r="M83" s="179">
        <f t="shared" ca="1" si="35"/>
        <v>0</v>
      </c>
      <c r="N83" s="179">
        <f t="shared" ca="1" si="36"/>
        <v>0</v>
      </c>
      <c r="O83" s="180">
        <f t="shared" ca="1" si="27"/>
        <v>0</v>
      </c>
      <c r="P83" s="181">
        <f t="shared" ca="1" si="37"/>
        <v>0</v>
      </c>
      <c r="Q83" s="182">
        <f t="shared" ca="1" si="28"/>
        <v>0</v>
      </c>
      <c r="R83" s="182">
        <f ca="1">IF(LEN(B83)&gt;0,'2'!R83-'2'!Q83,"")</f>
        <v>0</v>
      </c>
      <c r="S83" s="183"/>
      <c r="T83" s="33"/>
      <c r="U83" s="33"/>
      <c r="V83" s="33"/>
      <c r="W83" s="33"/>
      <c r="X83" s="33"/>
      <c r="Y83" s="33"/>
      <c r="Z83" s="33"/>
      <c r="AB83" s="117">
        <f>ROW()</f>
        <v>83</v>
      </c>
      <c r="AC83" s="118">
        <f t="shared" ca="1" si="22"/>
        <v>0</v>
      </c>
      <c r="AD83" s="118">
        <f t="shared" ca="1" si="23"/>
        <v>0</v>
      </c>
      <c r="AE83" s="119" t="str">
        <f t="shared" ca="1" si="29"/>
        <v>-</v>
      </c>
      <c r="AF83" s="118" t="str">
        <f t="shared" ca="1" si="30"/>
        <v>-</v>
      </c>
      <c r="AG83" s="119" t="str">
        <f t="shared" ca="1" si="31"/>
        <v>-</v>
      </c>
      <c r="AH83" s="118" t="str">
        <f t="shared" ca="1" si="32"/>
        <v>-</v>
      </c>
      <c r="AI83" s="118">
        <f t="shared" ca="1" si="33"/>
        <v>0</v>
      </c>
      <c r="AJ83" s="120">
        <f t="shared" ca="1" si="34"/>
        <v>0</v>
      </c>
      <c r="AK83" s="118">
        <f t="shared" ca="1" si="24"/>
        <v>0</v>
      </c>
      <c r="AL83" s="118">
        <f t="shared" ca="1" si="25"/>
        <v>0</v>
      </c>
    </row>
    <row r="84" spans="1:38" ht="27" customHeight="1" x14ac:dyDescent="0.25">
      <c r="A84" s="53">
        <f>'OSNOVNA PLAČA'!A78</f>
        <v>69</v>
      </c>
      <c r="B84" s="333" t="str">
        <f t="shared" ca="1" si="21"/>
        <v>A69</v>
      </c>
      <c r="C84" s="333"/>
      <c r="D84" s="54" t="str">
        <f>IF(LEN('OSNOVNA PLAČA'!C78)&gt;0,'OSNOVNA PLAČA'!C78,"")</f>
        <v/>
      </c>
      <c r="E84" s="55" t="str">
        <f>IF(LEN('OSNOVNA PLAČA'!D78)&gt;0,'OSNOVNA PLAČA'!D78,"")</f>
        <v/>
      </c>
      <c r="F84" s="164">
        <f ca="1">IF(LEN(B84)&gt;0,'OBRAČUNANA OSNOVNA PLAČA'!G78,"")</f>
        <v>0</v>
      </c>
      <c r="G84" s="57"/>
      <c r="H84" s="57"/>
      <c r="I84" s="57"/>
      <c r="J84" s="57"/>
      <c r="K84" s="57"/>
      <c r="L84" s="178">
        <f t="shared" si="26"/>
        <v>0</v>
      </c>
      <c r="M84" s="179">
        <f t="shared" ca="1" si="35"/>
        <v>0</v>
      </c>
      <c r="N84" s="179">
        <f t="shared" ca="1" si="36"/>
        <v>0</v>
      </c>
      <c r="O84" s="180">
        <f t="shared" ca="1" si="27"/>
        <v>0</v>
      </c>
      <c r="P84" s="181">
        <f t="shared" ca="1" si="37"/>
        <v>0</v>
      </c>
      <c r="Q84" s="182">
        <f t="shared" ca="1" si="28"/>
        <v>0</v>
      </c>
      <c r="R84" s="182">
        <f ca="1">IF(LEN(B84)&gt;0,'2'!R84-'2'!Q84,"")</f>
        <v>0</v>
      </c>
      <c r="S84" s="183"/>
      <c r="T84" s="33"/>
      <c r="U84" s="33"/>
      <c r="V84" s="33"/>
      <c r="W84" s="33"/>
      <c r="X84" s="33"/>
      <c r="Y84" s="33"/>
      <c r="Z84" s="33"/>
      <c r="AB84" s="117">
        <f>ROW()</f>
        <v>84</v>
      </c>
      <c r="AC84" s="118">
        <f t="shared" ca="1" si="22"/>
        <v>0</v>
      </c>
      <c r="AD84" s="118">
        <f t="shared" ca="1" si="23"/>
        <v>0</v>
      </c>
      <c r="AE84" s="119" t="str">
        <f t="shared" ca="1" si="29"/>
        <v>-</v>
      </c>
      <c r="AF84" s="118" t="str">
        <f t="shared" ca="1" si="30"/>
        <v>-</v>
      </c>
      <c r="AG84" s="119" t="str">
        <f t="shared" ca="1" si="31"/>
        <v>-</v>
      </c>
      <c r="AH84" s="118" t="str">
        <f t="shared" ca="1" si="32"/>
        <v>-</v>
      </c>
      <c r="AI84" s="118">
        <f t="shared" ca="1" si="33"/>
        <v>0</v>
      </c>
      <c r="AJ84" s="120">
        <f t="shared" ca="1" si="34"/>
        <v>0</v>
      </c>
      <c r="AK84" s="118">
        <f t="shared" ca="1" si="24"/>
        <v>0</v>
      </c>
      <c r="AL84" s="118">
        <f t="shared" ca="1" si="25"/>
        <v>0</v>
      </c>
    </row>
    <row r="85" spans="1:38" ht="27" customHeight="1" x14ac:dyDescent="0.25">
      <c r="A85" s="53">
        <f>'OSNOVNA PLAČA'!A79</f>
        <v>70</v>
      </c>
      <c r="B85" s="333" t="str">
        <f t="shared" ca="1" si="21"/>
        <v>A70</v>
      </c>
      <c r="C85" s="333"/>
      <c r="D85" s="54" t="str">
        <f>IF(LEN('OSNOVNA PLAČA'!C79)&gt;0,'OSNOVNA PLAČA'!C79,"")</f>
        <v/>
      </c>
      <c r="E85" s="55" t="str">
        <f>IF(LEN('OSNOVNA PLAČA'!D79)&gt;0,'OSNOVNA PLAČA'!D79,"")</f>
        <v/>
      </c>
      <c r="F85" s="164">
        <f ca="1">IF(LEN(B85)&gt;0,'OBRAČUNANA OSNOVNA PLAČA'!G79,"")</f>
        <v>0</v>
      </c>
      <c r="G85" s="57"/>
      <c r="H85" s="57"/>
      <c r="I85" s="57"/>
      <c r="J85" s="57"/>
      <c r="K85" s="57"/>
      <c r="L85" s="178">
        <f t="shared" si="26"/>
        <v>0</v>
      </c>
      <c r="M85" s="179">
        <f t="shared" ca="1" si="35"/>
        <v>0</v>
      </c>
      <c r="N85" s="179">
        <f t="shared" ca="1" si="36"/>
        <v>0</v>
      </c>
      <c r="O85" s="180">
        <f t="shared" ca="1" si="27"/>
        <v>0</v>
      </c>
      <c r="P85" s="181">
        <f t="shared" ca="1" si="37"/>
        <v>0</v>
      </c>
      <c r="Q85" s="182">
        <f t="shared" ca="1" si="28"/>
        <v>0</v>
      </c>
      <c r="R85" s="182">
        <f ca="1">IF(LEN(B85)&gt;0,'2'!R85-'2'!Q85,"")</f>
        <v>0</v>
      </c>
      <c r="S85" s="183"/>
      <c r="T85" s="33"/>
      <c r="U85" s="33"/>
      <c r="V85" s="33"/>
      <c r="W85" s="33"/>
      <c r="X85" s="33"/>
      <c r="Y85" s="33"/>
      <c r="Z85" s="33"/>
      <c r="AB85" s="117">
        <f>ROW()</f>
        <v>85</v>
      </c>
      <c r="AC85" s="118">
        <f t="shared" ca="1" si="22"/>
        <v>0</v>
      </c>
      <c r="AD85" s="118">
        <f t="shared" ca="1" si="23"/>
        <v>0</v>
      </c>
      <c r="AE85" s="119" t="str">
        <f t="shared" ca="1" si="29"/>
        <v>-</v>
      </c>
      <c r="AF85" s="118" t="str">
        <f t="shared" ca="1" si="30"/>
        <v>-</v>
      </c>
      <c r="AG85" s="119" t="str">
        <f t="shared" ca="1" si="31"/>
        <v>-</v>
      </c>
      <c r="AH85" s="118" t="str">
        <f t="shared" ca="1" si="32"/>
        <v>-</v>
      </c>
      <c r="AI85" s="118">
        <f t="shared" ca="1" si="33"/>
        <v>0</v>
      </c>
      <c r="AJ85" s="120">
        <f t="shared" ca="1" si="34"/>
        <v>0</v>
      </c>
      <c r="AK85" s="118">
        <f t="shared" ca="1" si="24"/>
        <v>0</v>
      </c>
      <c r="AL85" s="118">
        <f t="shared" ca="1" si="25"/>
        <v>0</v>
      </c>
    </row>
    <row r="86" spans="1:38" ht="27" customHeight="1" x14ac:dyDescent="0.25">
      <c r="A86" s="53">
        <f>'OSNOVNA PLAČA'!A80</f>
        <v>71</v>
      </c>
      <c r="B86" s="333" t="str">
        <f t="shared" ca="1" si="21"/>
        <v>A71</v>
      </c>
      <c r="C86" s="333"/>
      <c r="D86" s="54" t="str">
        <f>IF(LEN('OSNOVNA PLAČA'!C80)&gt;0,'OSNOVNA PLAČA'!C80,"")</f>
        <v/>
      </c>
      <c r="E86" s="55" t="str">
        <f>IF(LEN('OSNOVNA PLAČA'!D80)&gt;0,'OSNOVNA PLAČA'!D80,"")</f>
        <v/>
      </c>
      <c r="F86" s="164">
        <f ca="1">IF(LEN(B86)&gt;0,'OBRAČUNANA OSNOVNA PLAČA'!G80,"")</f>
        <v>0</v>
      </c>
      <c r="G86" s="57"/>
      <c r="H86" s="57"/>
      <c r="I86" s="57"/>
      <c r="J86" s="57"/>
      <c r="K86" s="57"/>
      <c r="L86" s="178">
        <f t="shared" si="26"/>
        <v>0</v>
      </c>
      <c r="M86" s="179">
        <f t="shared" ca="1" si="35"/>
        <v>0</v>
      </c>
      <c r="N86" s="179">
        <f t="shared" ca="1" si="36"/>
        <v>0</v>
      </c>
      <c r="O86" s="180">
        <f t="shared" ca="1" si="27"/>
        <v>0</v>
      </c>
      <c r="P86" s="181">
        <f t="shared" ca="1" si="37"/>
        <v>0</v>
      </c>
      <c r="Q86" s="182">
        <f t="shared" ca="1" si="28"/>
        <v>0</v>
      </c>
      <c r="R86" s="182">
        <f ca="1">IF(LEN(B86)&gt;0,'2'!R86-'2'!Q86,"")</f>
        <v>0</v>
      </c>
      <c r="S86" s="183"/>
      <c r="T86" s="33"/>
      <c r="U86" s="33"/>
      <c r="V86" s="33"/>
      <c r="W86" s="33"/>
      <c r="X86" s="33"/>
      <c r="Y86" s="33"/>
      <c r="Z86" s="33"/>
      <c r="AB86" s="117">
        <f>ROW()</f>
        <v>86</v>
      </c>
      <c r="AC86" s="118">
        <f t="shared" ca="1" si="22"/>
        <v>0</v>
      </c>
      <c r="AD86" s="118">
        <f t="shared" ca="1" si="23"/>
        <v>0</v>
      </c>
      <c r="AE86" s="119" t="str">
        <f t="shared" ca="1" si="29"/>
        <v>-</v>
      </c>
      <c r="AF86" s="118" t="str">
        <f t="shared" ca="1" si="30"/>
        <v>-</v>
      </c>
      <c r="AG86" s="119" t="str">
        <f t="shared" ca="1" si="31"/>
        <v>-</v>
      </c>
      <c r="AH86" s="118" t="str">
        <f t="shared" ca="1" si="32"/>
        <v>-</v>
      </c>
      <c r="AI86" s="118">
        <f t="shared" ca="1" si="33"/>
        <v>0</v>
      </c>
      <c r="AJ86" s="120">
        <f t="shared" ca="1" si="34"/>
        <v>0</v>
      </c>
      <c r="AK86" s="118">
        <f t="shared" ca="1" si="24"/>
        <v>0</v>
      </c>
      <c r="AL86" s="118">
        <f t="shared" ca="1" si="25"/>
        <v>0</v>
      </c>
    </row>
    <row r="87" spans="1:38" ht="27" customHeight="1" x14ac:dyDescent="0.25">
      <c r="A87" s="53">
        <f>'OSNOVNA PLAČA'!A81</f>
        <v>72</v>
      </c>
      <c r="B87" s="333" t="str">
        <f t="shared" ca="1" si="21"/>
        <v>A72</v>
      </c>
      <c r="C87" s="333"/>
      <c r="D87" s="54" t="str">
        <f>IF(LEN('OSNOVNA PLAČA'!C81)&gt;0,'OSNOVNA PLAČA'!C81,"")</f>
        <v/>
      </c>
      <c r="E87" s="55" t="str">
        <f>IF(LEN('OSNOVNA PLAČA'!D81)&gt;0,'OSNOVNA PLAČA'!D81,"")</f>
        <v/>
      </c>
      <c r="F87" s="164">
        <f ca="1">IF(LEN(B87)&gt;0,'OBRAČUNANA OSNOVNA PLAČA'!G81,"")</f>
        <v>0</v>
      </c>
      <c r="G87" s="57"/>
      <c r="H87" s="57"/>
      <c r="I87" s="57"/>
      <c r="J87" s="57"/>
      <c r="K87" s="57"/>
      <c r="L87" s="178">
        <f t="shared" si="26"/>
        <v>0</v>
      </c>
      <c r="M87" s="179">
        <f t="shared" ca="1" si="35"/>
        <v>0</v>
      </c>
      <c r="N87" s="179">
        <f t="shared" ca="1" si="36"/>
        <v>0</v>
      </c>
      <c r="O87" s="180">
        <f t="shared" ca="1" si="27"/>
        <v>0</v>
      </c>
      <c r="P87" s="181">
        <f t="shared" ca="1" si="37"/>
        <v>0</v>
      </c>
      <c r="Q87" s="182">
        <f t="shared" ca="1" si="28"/>
        <v>0</v>
      </c>
      <c r="R87" s="182">
        <f ca="1">IF(LEN(B87)&gt;0,'2'!R87-'2'!Q87,"")</f>
        <v>0</v>
      </c>
      <c r="S87" s="183"/>
      <c r="T87" s="33"/>
      <c r="U87" s="33"/>
      <c r="V87" s="33"/>
      <c r="W87" s="33"/>
      <c r="X87" s="33"/>
      <c r="Y87" s="33"/>
      <c r="Z87" s="33"/>
      <c r="AB87" s="117">
        <f>ROW()</f>
        <v>87</v>
      </c>
      <c r="AC87" s="118">
        <f t="shared" ca="1" si="22"/>
        <v>0</v>
      </c>
      <c r="AD87" s="118">
        <f t="shared" ca="1" si="23"/>
        <v>0</v>
      </c>
      <c r="AE87" s="119" t="str">
        <f t="shared" ca="1" si="29"/>
        <v>-</v>
      </c>
      <c r="AF87" s="118" t="str">
        <f t="shared" ca="1" si="30"/>
        <v>-</v>
      </c>
      <c r="AG87" s="119" t="str">
        <f t="shared" ca="1" si="31"/>
        <v>-</v>
      </c>
      <c r="AH87" s="118" t="str">
        <f t="shared" ca="1" si="32"/>
        <v>-</v>
      </c>
      <c r="AI87" s="118">
        <f t="shared" ca="1" si="33"/>
        <v>0</v>
      </c>
      <c r="AJ87" s="120">
        <f t="shared" ca="1" si="34"/>
        <v>0</v>
      </c>
      <c r="AK87" s="118">
        <f t="shared" ca="1" si="24"/>
        <v>0</v>
      </c>
      <c r="AL87" s="118">
        <f t="shared" ca="1" si="25"/>
        <v>0</v>
      </c>
    </row>
    <row r="88" spans="1:38" ht="27" customHeight="1" x14ac:dyDescent="0.25">
      <c r="A88" s="53">
        <f>'OSNOVNA PLAČA'!A82</f>
        <v>73</v>
      </c>
      <c r="B88" s="333" t="str">
        <f t="shared" ca="1" si="21"/>
        <v>A73</v>
      </c>
      <c r="C88" s="333"/>
      <c r="D88" s="54" t="str">
        <f>IF(LEN('OSNOVNA PLAČA'!C82)&gt;0,'OSNOVNA PLAČA'!C82,"")</f>
        <v/>
      </c>
      <c r="E88" s="55" t="str">
        <f>IF(LEN('OSNOVNA PLAČA'!D82)&gt;0,'OSNOVNA PLAČA'!D82,"")</f>
        <v/>
      </c>
      <c r="F88" s="164">
        <f ca="1">IF(LEN(B88)&gt;0,'OBRAČUNANA OSNOVNA PLAČA'!G82,"")</f>
        <v>0</v>
      </c>
      <c r="G88" s="57"/>
      <c r="H88" s="57"/>
      <c r="I88" s="57"/>
      <c r="J88" s="57"/>
      <c r="K88" s="57"/>
      <c r="L88" s="178">
        <f t="shared" si="26"/>
        <v>0</v>
      </c>
      <c r="M88" s="179">
        <f t="shared" ca="1" si="35"/>
        <v>0</v>
      </c>
      <c r="N88" s="179">
        <f t="shared" ca="1" si="36"/>
        <v>0</v>
      </c>
      <c r="O88" s="180">
        <f t="shared" ca="1" si="27"/>
        <v>0</v>
      </c>
      <c r="P88" s="181">
        <f t="shared" ca="1" si="37"/>
        <v>0</v>
      </c>
      <c r="Q88" s="182">
        <f t="shared" ca="1" si="28"/>
        <v>0</v>
      </c>
      <c r="R88" s="182">
        <f ca="1">IF(LEN(B88)&gt;0,'2'!R88-'2'!Q88,"")</f>
        <v>0</v>
      </c>
      <c r="S88" s="183"/>
      <c r="T88" s="33"/>
      <c r="U88" s="33"/>
      <c r="V88" s="33"/>
      <c r="W88" s="33"/>
      <c r="X88" s="33"/>
      <c r="Y88" s="33"/>
      <c r="Z88" s="33"/>
      <c r="AB88" s="117">
        <f>ROW()</f>
        <v>88</v>
      </c>
      <c r="AC88" s="118">
        <f t="shared" ca="1" si="22"/>
        <v>0</v>
      </c>
      <c r="AD88" s="118">
        <f t="shared" ca="1" si="23"/>
        <v>0</v>
      </c>
      <c r="AE88" s="119" t="str">
        <f t="shared" ca="1" si="29"/>
        <v>-</v>
      </c>
      <c r="AF88" s="118" t="str">
        <f t="shared" ca="1" si="30"/>
        <v>-</v>
      </c>
      <c r="AG88" s="119" t="str">
        <f t="shared" ca="1" si="31"/>
        <v>-</v>
      </c>
      <c r="AH88" s="118" t="str">
        <f t="shared" ca="1" si="32"/>
        <v>-</v>
      </c>
      <c r="AI88" s="118">
        <f t="shared" ca="1" si="33"/>
        <v>0</v>
      </c>
      <c r="AJ88" s="120">
        <f t="shared" ca="1" si="34"/>
        <v>0</v>
      </c>
      <c r="AK88" s="118">
        <f t="shared" ca="1" si="24"/>
        <v>0</v>
      </c>
      <c r="AL88" s="118">
        <f t="shared" ca="1" si="25"/>
        <v>0</v>
      </c>
    </row>
    <row r="89" spans="1:38" ht="27" customHeight="1" x14ac:dyDescent="0.25">
      <c r="A89" s="53">
        <f>'OSNOVNA PLAČA'!A83</f>
        <v>74</v>
      </c>
      <c r="B89" s="333" t="str">
        <f t="shared" ca="1" si="21"/>
        <v>A74</v>
      </c>
      <c r="C89" s="333"/>
      <c r="D89" s="54" t="str">
        <f>IF(LEN('OSNOVNA PLAČA'!C83)&gt;0,'OSNOVNA PLAČA'!C83,"")</f>
        <v/>
      </c>
      <c r="E89" s="55" t="str">
        <f>IF(LEN('OSNOVNA PLAČA'!D83)&gt;0,'OSNOVNA PLAČA'!D83,"")</f>
        <v/>
      </c>
      <c r="F89" s="164">
        <f ca="1">IF(LEN(B89)&gt;0,'OBRAČUNANA OSNOVNA PLAČA'!G83,"")</f>
        <v>0</v>
      </c>
      <c r="G89" s="57"/>
      <c r="H89" s="57"/>
      <c r="I89" s="57"/>
      <c r="J89" s="57"/>
      <c r="K89" s="57"/>
      <c r="L89" s="178">
        <f t="shared" si="26"/>
        <v>0</v>
      </c>
      <c r="M89" s="179">
        <f t="shared" ca="1" si="35"/>
        <v>0</v>
      </c>
      <c r="N89" s="179">
        <f t="shared" ca="1" si="36"/>
        <v>0</v>
      </c>
      <c r="O89" s="180">
        <f t="shared" ca="1" si="27"/>
        <v>0</v>
      </c>
      <c r="P89" s="181">
        <f t="shared" ca="1" si="37"/>
        <v>0</v>
      </c>
      <c r="Q89" s="182">
        <f t="shared" ca="1" si="28"/>
        <v>0</v>
      </c>
      <c r="R89" s="182">
        <f ca="1">IF(LEN(B89)&gt;0,'2'!R89-'2'!Q89,"")</f>
        <v>0</v>
      </c>
      <c r="S89" s="183"/>
      <c r="T89" s="33"/>
      <c r="U89" s="33"/>
      <c r="V89" s="33"/>
      <c r="W89" s="33"/>
      <c r="X89" s="33"/>
      <c r="Y89" s="33"/>
      <c r="Z89" s="33"/>
      <c r="AB89" s="117">
        <f>ROW()</f>
        <v>89</v>
      </c>
      <c r="AC89" s="118">
        <f t="shared" ca="1" si="22"/>
        <v>0</v>
      </c>
      <c r="AD89" s="118">
        <f t="shared" ca="1" si="23"/>
        <v>0</v>
      </c>
      <c r="AE89" s="119" t="str">
        <f t="shared" ca="1" si="29"/>
        <v>-</v>
      </c>
      <c r="AF89" s="118" t="str">
        <f t="shared" ca="1" si="30"/>
        <v>-</v>
      </c>
      <c r="AG89" s="119" t="str">
        <f t="shared" ca="1" si="31"/>
        <v>-</v>
      </c>
      <c r="AH89" s="118" t="str">
        <f t="shared" ca="1" si="32"/>
        <v>-</v>
      </c>
      <c r="AI89" s="118">
        <f t="shared" ca="1" si="33"/>
        <v>0</v>
      </c>
      <c r="AJ89" s="120">
        <f t="shared" ca="1" si="34"/>
        <v>0</v>
      </c>
      <c r="AK89" s="118">
        <f t="shared" ca="1" si="24"/>
        <v>0</v>
      </c>
      <c r="AL89" s="118">
        <f t="shared" ca="1" si="25"/>
        <v>0</v>
      </c>
    </row>
    <row r="90" spans="1:38" ht="27" customHeight="1" x14ac:dyDescent="0.25">
      <c r="A90" s="53">
        <f>'OSNOVNA PLAČA'!A84</f>
        <v>75</v>
      </c>
      <c r="B90" s="333" t="str">
        <f t="shared" ca="1" si="21"/>
        <v>A75</v>
      </c>
      <c r="C90" s="333"/>
      <c r="D90" s="54" t="str">
        <f>IF(LEN('OSNOVNA PLAČA'!C84)&gt;0,'OSNOVNA PLAČA'!C84,"")</f>
        <v/>
      </c>
      <c r="E90" s="55" t="str">
        <f>IF(LEN('OSNOVNA PLAČA'!D84)&gt;0,'OSNOVNA PLAČA'!D84,"")</f>
        <v/>
      </c>
      <c r="F90" s="164">
        <f ca="1">IF(LEN(B90)&gt;0,'OBRAČUNANA OSNOVNA PLAČA'!G84,"")</f>
        <v>0</v>
      </c>
      <c r="G90" s="57"/>
      <c r="H90" s="57"/>
      <c r="I90" s="57"/>
      <c r="J90" s="57"/>
      <c r="K90" s="57"/>
      <c r="L90" s="178">
        <f t="shared" si="26"/>
        <v>0</v>
      </c>
      <c r="M90" s="179">
        <f t="shared" ca="1" si="35"/>
        <v>0</v>
      </c>
      <c r="N90" s="179">
        <f t="shared" ca="1" si="36"/>
        <v>0</v>
      </c>
      <c r="O90" s="180">
        <f t="shared" ca="1" si="27"/>
        <v>0</v>
      </c>
      <c r="P90" s="181">
        <f t="shared" ca="1" si="37"/>
        <v>0</v>
      </c>
      <c r="Q90" s="182">
        <f t="shared" ca="1" si="28"/>
        <v>0</v>
      </c>
      <c r="R90" s="182">
        <f ca="1">IF(LEN(B90)&gt;0,'2'!R90-'2'!Q90,"")</f>
        <v>0</v>
      </c>
      <c r="S90" s="183"/>
      <c r="T90" s="33"/>
      <c r="U90" s="33"/>
      <c r="V90" s="33"/>
      <c r="W90" s="33"/>
      <c r="X90" s="33"/>
      <c r="Y90" s="33"/>
      <c r="Z90" s="33"/>
      <c r="AB90" s="117">
        <f>ROW()</f>
        <v>90</v>
      </c>
      <c r="AC90" s="118">
        <f t="shared" ca="1" si="22"/>
        <v>0</v>
      </c>
      <c r="AD90" s="118">
        <f t="shared" ca="1" si="23"/>
        <v>0</v>
      </c>
      <c r="AE90" s="119" t="str">
        <f t="shared" ca="1" si="29"/>
        <v>-</v>
      </c>
      <c r="AF90" s="118" t="str">
        <f t="shared" ca="1" si="30"/>
        <v>-</v>
      </c>
      <c r="AG90" s="119" t="str">
        <f t="shared" ca="1" si="31"/>
        <v>-</v>
      </c>
      <c r="AH90" s="118" t="str">
        <f t="shared" ca="1" si="32"/>
        <v>-</v>
      </c>
      <c r="AI90" s="118">
        <f t="shared" ca="1" si="33"/>
        <v>0</v>
      </c>
      <c r="AJ90" s="120">
        <f t="shared" ca="1" si="34"/>
        <v>0</v>
      </c>
      <c r="AK90" s="118">
        <f t="shared" ca="1" si="24"/>
        <v>0</v>
      </c>
      <c r="AL90" s="118">
        <f t="shared" ca="1" si="25"/>
        <v>0</v>
      </c>
    </row>
    <row r="91" spans="1:38" ht="27" customHeight="1" x14ac:dyDescent="0.25">
      <c r="A91" s="53">
        <f>'OSNOVNA PLAČA'!A85</f>
        <v>76</v>
      </c>
      <c r="B91" s="333" t="str">
        <f t="shared" ca="1" si="21"/>
        <v>A76</v>
      </c>
      <c r="C91" s="333"/>
      <c r="D91" s="54" t="str">
        <f>IF(LEN('OSNOVNA PLAČA'!C85)&gt;0,'OSNOVNA PLAČA'!C85,"")</f>
        <v/>
      </c>
      <c r="E91" s="55" t="str">
        <f>IF(LEN('OSNOVNA PLAČA'!D85)&gt;0,'OSNOVNA PLAČA'!D85,"")</f>
        <v/>
      </c>
      <c r="F91" s="164">
        <f ca="1">IF(LEN(B91)&gt;0,'OBRAČUNANA OSNOVNA PLAČA'!G85,"")</f>
        <v>0</v>
      </c>
      <c r="G91" s="57"/>
      <c r="H91" s="57"/>
      <c r="I91" s="57"/>
      <c r="J91" s="57"/>
      <c r="K91" s="57"/>
      <c r="L91" s="178">
        <f t="shared" si="26"/>
        <v>0</v>
      </c>
      <c r="M91" s="179">
        <f t="shared" ca="1" si="35"/>
        <v>0</v>
      </c>
      <c r="N91" s="179">
        <f t="shared" ca="1" si="36"/>
        <v>0</v>
      </c>
      <c r="O91" s="180">
        <f t="shared" ca="1" si="27"/>
        <v>0</v>
      </c>
      <c r="P91" s="181">
        <f t="shared" ca="1" si="37"/>
        <v>0</v>
      </c>
      <c r="Q91" s="182">
        <f t="shared" ca="1" si="28"/>
        <v>0</v>
      </c>
      <c r="R91" s="182">
        <f ca="1">IF(LEN(B91)&gt;0,'2'!R91-'2'!Q91,"")</f>
        <v>0</v>
      </c>
      <c r="S91" s="183"/>
      <c r="T91" s="33"/>
      <c r="U91" s="33"/>
      <c r="V91" s="33"/>
      <c r="W91" s="33"/>
      <c r="X91" s="33"/>
      <c r="Y91" s="33"/>
      <c r="Z91" s="33"/>
      <c r="AB91" s="117">
        <f>ROW()</f>
        <v>91</v>
      </c>
      <c r="AC91" s="118">
        <f t="shared" ca="1" si="22"/>
        <v>0</v>
      </c>
      <c r="AD91" s="118">
        <f t="shared" ca="1" si="23"/>
        <v>0</v>
      </c>
      <c r="AE91" s="119" t="str">
        <f t="shared" ca="1" si="29"/>
        <v>-</v>
      </c>
      <c r="AF91" s="118" t="str">
        <f t="shared" ca="1" si="30"/>
        <v>-</v>
      </c>
      <c r="AG91" s="119" t="str">
        <f t="shared" ca="1" si="31"/>
        <v>-</v>
      </c>
      <c r="AH91" s="118" t="str">
        <f t="shared" ca="1" si="32"/>
        <v>-</v>
      </c>
      <c r="AI91" s="118">
        <f t="shared" ca="1" si="33"/>
        <v>0</v>
      </c>
      <c r="AJ91" s="120">
        <f t="shared" ca="1" si="34"/>
        <v>0</v>
      </c>
      <c r="AK91" s="118">
        <f t="shared" ca="1" si="24"/>
        <v>0</v>
      </c>
      <c r="AL91" s="118">
        <f t="shared" ca="1" si="25"/>
        <v>0</v>
      </c>
    </row>
    <row r="92" spans="1:38" ht="27" customHeight="1" x14ac:dyDescent="0.25">
      <c r="A92" s="53">
        <f>'OSNOVNA PLAČA'!A86</f>
        <v>77</v>
      </c>
      <c r="B92" s="333" t="str">
        <f t="shared" ca="1" si="21"/>
        <v>A77</v>
      </c>
      <c r="C92" s="333"/>
      <c r="D92" s="54" t="str">
        <f>IF(LEN('OSNOVNA PLAČA'!C86)&gt;0,'OSNOVNA PLAČA'!C86,"")</f>
        <v/>
      </c>
      <c r="E92" s="55" t="str">
        <f>IF(LEN('OSNOVNA PLAČA'!D86)&gt;0,'OSNOVNA PLAČA'!D86,"")</f>
        <v/>
      </c>
      <c r="F92" s="164">
        <f ca="1">IF(LEN(B92)&gt;0,'OBRAČUNANA OSNOVNA PLAČA'!G86,"")</f>
        <v>0</v>
      </c>
      <c r="G92" s="57"/>
      <c r="H92" s="57"/>
      <c r="I92" s="57"/>
      <c r="J92" s="57"/>
      <c r="K92" s="57"/>
      <c r="L92" s="178">
        <f t="shared" si="26"/>
        <v>0</v>
      </c>
      <c r="M92" s="179">
        <f t="shared" ca="1" si="35"/>
        <v>0</v>
      </c>
      <c r="N92" s="179">
        <f t="shared" ca="1" si="36"/>
        <v>0</v>
      </c>
      <c r="O92" s="180">
        <f t="shared" ca="1" si="27"/>
        <v>0</v>
      </c>
      <c r="P92" s="181">
        <f t="shared" ca="1" si="37"/>
        <v>0</v>
      </c>
      <c r="Q92" s="182">
        <f t="shared" ca="1" si="28"/>
        <v>0</v>
      </c>
      <c r="R92" s="182">
        <f ca="1">IF(LEN(B92)&gt;0,'2'!R92-'2'!Q92,"")</f>
        <v>0</v>
      </c>
      <c r="S92" s="183"/>
      <c r="T92" s="33"/>
      <c r="U92" s="33"/>
      <c r="V92" s="33"/>
      <c r="W92" s="33"/>
      <c r="X92" s="33"/>
      <c r="Y92" s="33"/>
      <c r="Z92" s="33"/>
      <c r="AB92" s="117">
        <f>ROW()</f>
        <v>92</v>
      </c>
      <c r="AC92" s="118">
        <f t="shared" ca="1" si="22"/>
        <v>0</v>
      </c>
      <c r="AD92" s="118">
        <f t="shared" ca="1" si="23"/>
        <v>0</v>
      </c>
      <c r="AE92" s="119" t="str">
        <f t="shared" ca="1" si="29"/>
        <v>-</v>
      </c>
      <c r="AF92" s="118" t="str">
        <f t="shared" ca="1" si="30"/>
        <v>-</v>
      </c>
      <c r="AG92" s="119" t="str">
        <f t="shared" ca="1" si="31"/>
        <v>-</v>
      </c>
      <c r="AH92" s="118" t="str">
        <f t="shared" ca="1" si="32"/>
        <v>-</v>
      </c>
      <c r="AI92" s="118">
        <f t="shared" ca="1" si="33"/>
        <v>0</v>
      </c>
      <c r="AJ92" s="120">
        <f t="shared" ca="1" si="34"/>
        <v>0</v>
      </c>
      <c r="AK92" s="118">
        <f t="shared" ca="1" si="24"/>
        <v>0</v>
      </c>
      <c r="AL92" s="118">
        <f t="shared" ca="1" si="25"/>
        <v>0</v>
      </c>
    </row>
    <row r="93" spans="1:38" ht="27" customHeight="1" x14ac:dyDescent="0.25">
      <c r="A93" s="53">
        <f>'OSNOVNA PLAČA'!A87</f>
        <v>78</v>
      </c>
      <c r="B93" s="333" t="str">
        <f t="shared" ca="1" si="21"/>
        <v>A78</v>
      </c>
      <c r="C93" s="333"/>
      <c r="D93" s="54" t="str">
        <f>IF(LEN('OSNOVNA PLAČA'!C87)&gt;0,'OSNOVNA PLAČA'!C87,"")</f>
        <v/>
      </c>
      <c r="E93" s="55" t="str">
        <f>IF(LEN('OSNOVNA PLAČA'!D87)&gt;0,'OSNOVNA PLAČA'!D87,"")</f>
        <v/>
      </c>
      <c r="F93" s="164">
        <f ca="1">IF(LEN(B93)&gt;0,'OBRAČUNANA OSNOVNA PLAČA'!G87,"")</f>
        <v>0</v>
      </c>
      <c r="G93" s="57"/>
      <c r="H93" s="57"/>
      <c r="I93" s="57"/>
      <c r="J93" s="57"/>
      <c r="K93" s="57"/>
      <c r="L93" s="178">
        <f t="shared" si="26"/>
        <v>0</v>
      </c>
      <c r="M93" s="179">
        <f t="shared" ca="1" si="35"/>
        <v>0</v>
      </c>
      <c r="N93" s="179">
        <f t="shared" ca="1" si="36"/>
        <v>0</v>
      </c>
      <c r="O93" s="180">
        <f t="shared" ca="1" si="27"/>
        <v>0</v>
      </c>
      <c r="P93" s="181">
        <f t="shared" ca="1" si="37"/>
        <v>0</v>
      </c>
      <c r="Q93" s="182">
        <f t="shared" ca="1" si="28"/>
        <v>0</v>
      </c>
      <c r="R93" s="182">
        <f ca="1">IF(LEN(B93)&gt;0,'2'!R93-'2'!Q93,"")</f>
        <v>0</v>
      </c>
      <c r="S93" s="183"/>
      <c r="T93" s="33"/>
      <c r="U93" s="33"/>
      <c r="V93" s="33"/>
      <c r="W93" s="33"/>
      <c r="X93" s="33"/>
      <c r="Y93" s="33"/>
      <c r="Z93" s="33"/>
      <c r="AB93" s="117">
        <f>ROW()</f>
        <v>93</v>
      </c>
      <c r="AC93" s="118">
        <f t="shared" ca="1" si="22"/>
        <v>0</v>
      </c>
      <c r="AD93" s="118">
        <f t="shared" ca="1" si="23"/>
        <v>0</v>
      </c>
      <c r="AE93" s="119" t="str">
        <f t="shared" ca="1" si="29"/>
        <v>-</v>
      </c>
      <c r="AF93" s="118" t="str">
        <f t="shared" ca="1" si="30"/>
        <v>-</v>
      </c>
      <c r="AG93" s="119" t="str">
        <f t="shared" ca="1" si="31"/>
        <v>-</v>
      </c>
      <c r="AH93" s="118" t="str">
        <f t="shared" ca="1" si="32"/>
        <v>-</v>
      </c>
      <c r="AI93" s="118">
        <f t="shared" ca="1" si="33"/>
        <v>0</v>
      </c>
      <c r="AJ93" s="120">
        <f t="shared" ca="1" si="34"/>
        <v>0</v>
      </c>
      <c r="AK93" s="118">
        <f t="shared" ca="1" si="24"/>
        <v>0</v>
      </c>
      <c r="AL93" s="118">
        <f t="shared" ca="1" si="25"/>
        <v>0</v>
      </c>
    </row>
    <row r="94" spans="1:38" ht="27" customHeight="1" x14ac:dyDescent="0.25">
      <c r="A94" s="53">
        <f>'OSNOVNA PLAČA'!A88</f>
        <v>79</v>
      </c>
      <c r="B94" s="333" t="str">
        <f t="shared" ca="1" si="21"/>
        <v>A79</v>
      </c>
      <c r="C94" s="333"/>
      <c r="D94" s="54" t="str">
        <f>IF(LEN('OSNOVNA PLAČA'!C88)&gt;0,'OSNOVNA PLAČA'!C88,"")</f>
        <v/>
      </c>
      <c r="E94" s="55" t="str">
        <f>IF(LEN('OSNOVNA PLAČA'!D88)&gt;0,'OSNOVNA PLAČA'!D88,"")</f>
        <v/>
      </c>
      <c r="F94" s="164">
        <f ca="1">IF(LEN(B94)&gt;0,'OBRAČUNANA OSNOVNA PLAČA'!G88,"")</f>
        <v>0</v>
      </c>
      <c r="G94" s="57"/>
      <c r="H94" s="57"/>
      <c r="I94" s="57"/>
      <c r="J94" s="57"/>
      <c r="K94" s="57"/>
      <c r="L94" s="178">
        <f t="shared" si="26"/>
        <v>0</v>
      </c>
      <c r="M94" s="179">
        <f t="shared" ca="1" si="35"/>
        <v>0</v>
      </c>
      <c r="N94" s="179">
        <f t="shared" ca="1" si="36"/>
        <v>0</v>
      </c>
      <c r="O94" s="180">
        <f t="shared" ca="1" si="27"/>
        <v>0</v>
      </c>
      <c r="P94" s="181">
        <f t="shared" ca="1" si="37"/>
        <v>0</v>
      </c>
      <c r="Q94" s="182">
        <f t="shared" ca="1" si="28"/>
        <v>0</v>
      </c>
      <c r="R94" s="182">
        <f ca="1">IF(LEN(B94)&gt;0,'2'!R94-'2'!Q94,"")</f>
        <v>0</v>
      </c>
      <c r="S94" s="183"/>
      <c r="T94" s="33"/>
      <c r="U94" s="33"/>
      <c r="V94" s="33"/>
      <c r="W94" s="33"/>
      <c r="X94" s="33"/>
      <c r="Y94" s="33"/>
      <c r="Z94" s="33"/>
      <c r="AB94" s="117">
        <f>ROW()</f>
        <v>94</v>
      </c>
      <c r="AC94" s="118">
        <f t="shared" ca="1" si="22"/>
        <v>0</v>
      </c>
      <c r="AD94" s="118">
        <f t="shared" ca="1" si="23"/>
        <v>0</v>
      </c>
      <c r="AE94" s="119" t="str">
        <f t="shared" ca="1" si="29"/>
        <v>-</v>
      </c>
      <c r="AF94" s="118" t="str">
        <f t="shared" ca="1" si="30"/>
        <v>-</v>
      </c>
      <c r="AG94" s="119" t="str">
        <f t="shared" ca="1" si="31"/>
        <v>-</v>
      </c>
      <c r="AH94" s="118" t="str">
        <f t="shared" ca="1" si="32"/>
        <v>-</v>
      </c>
      <c r="AI94" s="118">
        <f t="shared" ca="1" si="33"/>
        <v>0</v>
      </c>
      <c r="AJ94" s="120">
        <f t="shared" ca="1" si="34"/>
        <v>0</v>
      </c>
      <c r="AK94" s="118">
        <f t="shared" ca="1" si="24"/>
        <v>0</v>
      </c>
      <c r="AL94" s="118">
        <f t="shared" ca="1" si="25"/>
        <v>0</v>
      </c>
    </row>
    <row r="95" spans="1:38" ht="27" customHeight="1" x14ac:dyDescent="0.25">
      <c r="A95" s="53">
        <f>'OSNOVNA PLAČA'!A89</f>
        <v>80</v>
      </c>
      <c r="B95" s="333" t="str">
        <f t="shared" ca="1" si="21"/>
        <v>A80</v>
      </c>
      <c r="C95" s="333"/>
      <c r="D95" s="54" t="str">
        <f>IF(LEN('OSNOVNA PLAČA'!C89)&gt;0,'OSNOVNA PLAČA'!C89,"")</f>
        <v/>
      </c>
      <c r="E95" s="55" t="str">
        <f>IF(LEN('OSNOVNA PLAČA'!D89)&gt;0,'OSNOVNA PLAČA'!D89,"")</f>
        <v/>
      </c>
      <c r="F95" s="164">
        <f ca="1">IF(LEN(B95)&gt;0,'OBRAČUNANA OSNOVNA PLAČA'!G89,"")</f>
        <v>0</v>
      </c>
      <c r="G95" s="57"/>
      <c r="H95" s="57"/>
      <c r="I95" s="57"/>
      <c r="J95" s="57"/>
      <c r="K95" s="57"/>
      <c r="L95" s="178">
        <f t="shared" si="26"/>
        <v>0</v>
      </c>
      <c r="M95" s="179">
        <f t="shared" ca="1" si="35"/>
        <v>0</v>
      </c>
      <c r="N95" s="179">
        <f t="shared" ca="1" si="36"/>
        <v>0</v>
      </c>
      <c r="O95" s="180">
        <f t="shared" ca="1" si="27"/>
        <v>0</v>
      </c>
      <c r="P95" s="181">
        <f t="shared" ca="1" si="37"/>
        <v>0</v>
      </c>
      <c r="Q95" s="182">
        <f t="shared" ca="1" si="28"/>
        <v>0</v>
      </c>
      <c r="R95" s="182">
        <f ca="1">IF(LEN(B95)&gt;0,'2'!R95-'2'!Q95,"")</f>
        <v>0</v>
      </c>
      <c r="S95" s="183"/>
      <c r="T95" s="33"/>
      <c r="U95" s="33"/>
      <c r="V95" s="33"/>
      <c r="W95" s="33"/>
      <c r="X95" s="33"/>
      <c r="Y95" s="33"/>
      <c r="Z95" s="33"/>
      <c r="AB95" s="117">
        <f>ROW()</f>
        <v>95</v>
      </c>
      <c r="AC95" s="118">
        <f t="shared" ca="1" si="22"/>
        <v>0</v>
      </c>
      <c r="AD95" s="118">
        <f t="shared" ca="1" si="23"/>
        <v>0</v>
      </c>
      <c r="AE95" s="119" t="str">
        <f t="shared" ca="1" si="29"/>
        <v>-</v>
      </c>
      <c r="AF95" s="118" t="str">
        <f t="shared" ca="1" si="30"/>
        <v>-</v>
      </c>
      <c r="AG95" s="119" t="str">
        <f t="shared" ca="1" si="31"/>
        <v>-</v>
      </c>
      <c r="AH95" s="118" t="str">
        <f t="shared" ca="1" si="32"/>
        <v>-</v>
      </c>
      <c r="AI95" s="118">
        <f t="shared" ca="1" si="33"/>
        <v>0</v>
      </c>
      <c r="AJ95" s="120">
        <f t="shared" ca="1" si="34"/>
        <v>0</v>
      </c>
      <c r="AK95" s="118">
        <f t="shared" ca="1" si="24"/>
        <v>0</v>
      </c>
      <c r="AL95" s="118">
        <f t="shared" ca="1" si="25"/>
        <v>0</v>
      </c>
    </row>
    <row r="96" spans="1:38" ht="27" customHeight="1" x14ac:dyDescent="0.25">
      <c r="A96" s="53">
        <f>'OSNOVNA PLAČA'!A90</f>
        <v>81</v>
      </c>
      <c r="B96" s="333" t="str">
        <f t="shared" ca="1" si="21"/>
        <v>A81</v>
      </c>
      <c r="C96" s="333"/>
      <c r="D96" s="54" t="str">
        <f>IF(LEN('OSNOVNA PLAČA'!C90)&gt;0,'OSNOVNA PLAČA'!C90,"")</f>
        <v/>
      </c>
      <c r="E96" s="55" t="str">
        <f>IF(LEN('OSNOVNA PLAČA'!D90)&gt;0,'OSNOVNA PLAČA'!D90,"")</f>
        <v/>
      </c>
      <c r="F96" s="164">
        <f ca="1">IF(LEN(B96)&gt;0,'OBRAČUNANA OSNOVNA PLAČA'!G90,"")</f>
        <v>0</v>
      </c>
      <c r="G96" s="57"/>
      <c r="H96" s="57"/>
      <c r="I96" s="57"/>
      <c r="J96" s="57"/>
      <c r="K96" s="57"/>
      <c r="L96" s="178">
        <f t="shared" si="26"/>
        <v>0</v>
      </c>
      <c r="M96" s="179">
        <f t="shared" ca="1" si="35"/>
        <v>0</v>
      </c>
      <c r="N96" s="179">
        <f t="shared" ca="1" si="36"/>
        <v>0</v>
      </c>
      <c r="O96" s="180">
        <f t="shared" ca="1" si="27"/>
        <v>0</v>
      </c>
      <c r="P96" s="181">
        <f t="shared" ca="1" si="37"/>
        <v>0</v>
      </c>
      <c r="Q96" s="182">
        <f t="shared" ca="1" si="28"/>
        <v>0</v>
      </c>
      <c r="R96" s="182">
        <f ca="1">IF(LEN(B96)&gt;0,'2'!R96-'2'!Q96,"")</f>
        <v>0</v>
      </c>
      <c r="S96" s="183"/>
      <c r="T96" s="33"/>
      <c r="U96" s="33"/>
      <c r="V96" s="33"/>
      <c r="W96" s="33"/>
      <c r="X96" s="33"/>
      <c r="Y96" s="33"/>
      <c r="Z96" s="33"/>
      <c r="AB96" s="117">
        <f>ROW()</f>
        <v>96</v>
      </c>
      <c r="AC96" s="118">
        <f t="shared" ca="1" si="22"/>
        <v>0</v>
      </c>
      <c r="AD96" s="118">
        <f t="shared" ca="1" si="23"/>
        <v>0</v>
      </c>
      <c r="AE96" s="119" t="str">
        <f t="shared" ca="1" si="29"/>
        <v>-</v>
      </c>
      <c r="AF96" s="118" t="str">
        <f t="shared" ca="1" si="30"/>
        <v>-</v>
      </c>
      <c r="AG96" s="119" t="str">
        <f t="shared" ca="1" si="31"/>
        <v>-</v>
      </c>
      <c r="AH96" s="118" t="str">
        <f t="shared" ca="1" si="32"/>
        <v>-</v>
      </c>
      <c r="AI96" s="118">
        <f t="shared" ca="1" si="33"/>
        <v>0</v>
      </c>
      <c r="AJ96" s="120">
        <f t="shared" ca="1" si="34"/>
        <v>0</v>
      </c>
      <c r="AK96" s="118">
        <f t="shared" ca="1" si="24"/>
        <v>0</v>
      </c>
      <c r="AL96" s="118">
        <f t="shared" ca="1" si="25"/>
        <v>0</v>
      </c>
    </row>
    <row r="97" spans="1:38" ht="27" customHeight="1" x14ac:dyDescent="0.25">
      <c r="A97" s="53">
        <f>'OSNOVNA PLAČA'!A91</f>
        <v>82</v>
      </c>
      <c r="B97" s="333" t="str">
        <f t="shared" ca="1" si="21"/>
        <v>A82</v>
      </c>
      <c r="C97" s="333"/>
      <c r="D97" s="54" t="str">
        <f>IF(LEN('OSNOVNA PLAČA'!C91)&gt;0,'OSNOVNA PLAČA'!C91,"")</f>
        <v/>
      </c>
      <c r="E97" s="55" t="str">
        <f>IF(LEN('OSNOVNA PLAČA'!D91)&gt;0,'OSNOVNA PLAČA'!D91,"")</f>
        <v/>
      </c>
      <c r="F97" s="164">
        <f ca="1">IF(LEN(B97)&gt;0,'OBRAČUNANA OSNOVNA PLAČA'!G91,"")</f>
        <v>0</v>
      </c>
      <c r="G97" s="57"/>
      <c r="H97" s="57"/>
      <c r="I97" s="57"/>
      <c r="J97" s="57"/>
      <c r="K97" s="57"/>
      <c r="L97" s="178">
        <f t="shared" si="26"/>
        <v>0</v>
      </c>
      <c r="M97" s="179">
        <f t="shared" ca="1" si="35"/>
        <v>0</v>
      </c>
      <c r="N97" s="179">
        <f t="shared" ca="1" si="36"/>
        <v>0</v>
      </c>
      <c r="O97" s="180">
        <f t="shared" ca="1" si="27"/>
        <v>0</v>
      </c>
      <c r="P97" s="181">
        <f t="shared" ca="1" si="37"/>
        <v>0</v>
      </c>
      <c r="Q97" s="182">
        <f t="shared" ca="1" si="28"/>
        <v>0</v>
      </c>
      <c r="R97" s="182">
        <f ca="1">IF(LEN(B97)&gt;0,'2'!R97-'2'!Q97,"")</f>
        <v>0</v>
      </c>
      <c r="S97" s="183"/>
      <c r="T97" s="33"/>
      <c r="U97" s="33"/>
      <c r="V97" s="33"/>
      <c r="W97" s="33"/>
      <c r="X97" s="33"/>
      <c r="Y97" s="33"/>
      <c r="Z97" s="33"/>
      <c r="AB97" s="117">
        <f>ROW()</f>
        <v>97</v>
      </c>
      <c r="AC97" s="118">
        <f t="shared" ca="1" si="22"/>
        <v>0</v>
      </c>
      <c r="AD97" s="118">
        <f t="shared" ca="1" si="23"/>
        <v>0</v>
      </c>
      <c r="AE97" s="119" t="str">
        <f t="shared" ca="1" si="29"/>
        <v>-</v>
      </c>
      <c r="AF97" s="118" t="str">
        <f t="shared" ca="1" si="30"/>
        <v>-</v>
      </c>
      <c r="AG97" s="119" t="str">
        <f t="shared" ca="1" si="31"/>
        <v>-</v>
      </c>
      <c r="AH97" s="118" t="str">
        <f t="shared" ca="1" si="32"/>
        <v>-</v>
      </c>
      <c r="AI97" s="118">
        <f t="shared" ca="1" si="33"/>
        <v>0</v>
      </c>
      <c r="AJ97" s="120">
        <f t="shared" ca="1" si="34"/>
        <v>0</v>
      </c>
      <c r="AK97" s="118">
        <f t="shared" ca="1" si="24"/>
        <v>0</v>
      </c>
      <c r="AL97" s="118">
        <f t="shared" ca="1" si="25"/>
        <v>0</v>
      </c>
    </row>
    <row r="98" spans="1:38" ht="27" customHeight="1" x14ac:dyDescent="0.25">
      <c r="A98" s="53">
        <f>'OSNOVNA PLAČA'!A92</f>
        <v>83</v>
      </c>
      <c r="B98" s="333" t="str">
        <f t="shared" ca="1" si="21"/>
        <v>A83</v>
      </c>
      <c r="C98" s="333"/>
      <c r="D98" s="54" t="str">
        <f>IF(LEN('OSNOVNA PLAČA'!C92)&gt;0,'OSNOVNA PLAČA'!C92,"")</f>
        <v/>
      </c>
      <c r="E98" s="55" t="str">
        <f>IF(LEN('OSNOVNA PLAČA'!D92)&gt;0,'OSNOVNA PLAČA'!D92,"")</f>
        <v/>
      </c>
      <c r="F98" s="164">
        <f ca="1">IF(LEN(B98)&gt;0,'OBRAČUNANA OSNOVNA PLAČA'!G92,"")</f>
        <v>0</v>
      </c>
      <c r="G98" s="57"/>
      <c r="H98" s="57"/>
      <c r="I98" s="57"/>
      <c r="J98" s="57"/>
      <c r="K98" s="57"/>
      <c r="L98" s="178">
        <f t="shared" si="26"/>
        <v>0</v>
      </c>
      <c r="M98" s="179">
        <f t="shared" ca="1" si="35"/>
        <v>0</v>
      </c>
      <c r="N98" s="179">
        <f t="shared" ca="1" si="36"/>
        <v>0</v>
      </c>
      <c r="O98" s="180">
        <f t="shared" ca="1" si="27"/>
        <v>0</v>
      </c>
      <c r="P98" s="181">
        <f t="shared" ca="1" si="37"/>
        <v>0</v>
      </c>
      <c r="Q98" s="182">
        <f t="shared" ca="1" si="28"/>
        <v>0</v>
      </c>
      <c r="R98" s="182">
        <f ca="1">IF(LEN(B98)&gt;0,'2'!R98-'2'!Q98,"")</f>
        <v>0</v>
      </c>
      <c r="S98" s="183"/>
      <c r="T98" s="33"/>
      <c r="U98" s="33"/>
      <c r="V98" s="33"/>
      <c r="W98" s="33"/>
      <c r="X98" s="33"/>
      <c r="Y98" s="33"/>
      <c r="Z98" s="33"/>
      <c r="AB98" s="117">
        <f>ROW()</f>
        <v>98</v>
      </c>
      <c r="AC98" s="118">
        <f t="shared" ca="1" si="22"/>
        <v>0</v>
      </c>
      <c r="AD98" s="118">
        <f t="shared" ca="1" si="23"/>
        <v>0</v>
      </c>
      <c r="AE98" s="119" t="str">
        <f t="shared" ca="1" si="29"/>
        <v>-</v>
      </c>
      <c r="AF98" s="118" t="str">
        <f t="shared" ca="1" si="30"/>
        <v>-</v>
      </c>
      <c r="AG98" s="119" t="str">
        <f t="shared" ca="1" si="31"/>
        <v>-</v>
      </c>
      <c r="AH98" s="118" t="str">
        <f t="shared" ca="1" si="32"/>
        <v>-</v>
      </c>
      <c r="AI98" s="118">
        <f t="shared" ca="1" si="33"/>
        <v>0</v>
      </c>
      <c r="AJ98" s="120">
        <f t="shared" ca="1" si="34"/>
        <v>0</v>
      </c>
      <c r="AK98" s="118">
        <f t="shared" ca="1" si="24"/>
        <v>0</v>
      </c>
      <c r="AL98" s="118">
        <f t="shared" ca="1" si="25"/>
        <v>0</v>
      </c>
    </row>
    <row r="99" spans="1:38" ht="27" customHeight="1" x14ac:dyDescent="0.25">
      <c r="A99" s="53">
        <f>'OSNOVNA PLAČA'!A93</f>
        <v>84</v>
      </c>
      <c r="B99" s="333" t="str">
        <f t="shared" ca="1" si="21"/>
        <v>A84</v>
      </c>
      <c r="C99" s="333"/>
      <c r="D99" s="54" t="str">
        <f>IF(LEN('OSNOVNA PLAČA'!C93)&gt;0,'OSNOVNA PLAČA'!C93,"")</f>
        <v/>
      </c>
      <c r="E99" s="55" t="str">
        <f>IF(LEN('OSNOVNA PLAČA'!D93)&gt;0,'OSNOVNA PLAČA'!D93,"")</f>
        <v/>
      </c>
      <c r="F99" s="164">
        <f ca="1">IF(LEN(B99)&gt;0,'OBRAČUNANA OSNOVNA PLAČA'!G93,"")</f>
        <v>0</v>
      </c>
      <c r="G99" s="57"/>
      <c r="H99" s="57"/>
      <c r="I99" s="57"/>
      <c r="J99" s="57"/>
      <c r="K99" s="57"/>
      <c r="L99" s="178">
        <f t="shared" si="26"/>
        <v>0</v>
      </c>
      <c r="M99" s="179">
        <f t="shared" ca="1" si="35"/>
        <v>0</v>
      </c>
      <c r="N99" s="179">
        <f t="shared" ca="1" si="36"/>
        <v>0</v>
      </c>
      <c r="O99" s="180">
        <f t="shared" ca="1" si="27"/>
        <v>0</v>
      </c>
      <c r="P99" s="181">
        <f t="shared" ca="1" si="37"/>
        <v>0</v>
      </c>
      <c r="Q99" s="182">
        <f t="shared" ca="1" si="28"/>
        <v>0</v>
      </c>
      <c r="R99" s="182">
        <f ca="1">IF(LEN(B99)&gt;0,'2'!R99-'2'!Q99,"")</f>
        <v>0</v>
      </c>
      <c r="S99" s="183"/>
      <c r="T99" s="33"/>
      <c r="U99" s="33"/>
      <c r="V99" s="33"/>
      <c r="W99" s="33"/>
      <c r="X99" s="33"/>
      <c r="Y99" s="33"/>
      <c r="Z99" s="33"/>
      <c r="AB99" s="117">
        <f>ROW()</f>
        <v>99</v>
      </c>
      <c r="AC99" s="118">
        <f t="shared" ca="1" si="22"/>
        <v>0</v>
      </c>
      <c r="AD99" s="118">
        <f t="shared" ca="1" si="23"/>
        <v>0</v>
      </c>
      <c r="AE99" s="119" t="str">
        <f t="shared" ca="1" si="29"/>
        <v>-</v>
      </c>
      <c r="AF99" s="118" t="str">
        <f t="shared" ca="1" si="30"/>
        <v>-</v>
      </c>
      <c r="AG99" s="119" t="str">
        <f t="shared" ca="1" si="31"/>
        <v>-</v>
      </c>
      <c r="AH99" s="118" t="str">
        <f t="shared" ca="1" si="32"/>
        <v>-</v>
      </c>
      <c r="AI99" s="118">
        <f t="shared" ca="1" si="33"/>
        <v>0</v>
      </c>
      <c r="AJ99" s="120">
        <f t="shared" ca="1" si="34"/>
        <v>0</v>
      </c>
      <c r="AK99" s="118">
        <f t="shared" ca="1" si="24"/>
        <v>0</v>
      </c>
      <c r="AL99" s="118">
        <f t="shared" ca="1" si="25"/>
        <v>0</v>
      </c>
    </row>
    <row r="100" spans="1:38" ht="27" customHeight="1" x14ac:dyDescent="0.25">
      <c r="A100" s="53">
        <f>'OSNOVNA PLAČA'!A94</f>
        <v>85</v>
      </c>
      <c r="B100" s="333" t="str">
        <f t="shared" ca="1" si="21"/>
        <v>A85</v>
      </c>
      <c r="C100" s="333"/>
      <c r="D100" s="54" t="str">
        <f>IF(LEN('OSNOVNA PLAČA'!C94)&gt;0,'OSNOVNA PLAČA'!C94,"")</f>
        <v/>
      </c>
      <c r="E100" s="55" t="str">
        <f>IF(LEN('OSNOVNA PLAČA'!D94)&gt;0,'OSNOVNA PLAČA'!D94,"")</f>
        <v/>
      </c>
      <c r="F100" s="164">
        <f ca="1">IF(LEN(B100)&gt;0,'OBRAČUNANA OSNOVNA PLAČA'!G94,"")</f>
        <v>0</v>
      </c>
      <c r="G100" s="57"/>
      <c r="H100" s="57"/>
      <c r="I100" s="57"/>
      <c r="J100" s="57"/>
      <c r="K100" s="57"/>
      <c r="L100" s="178">
        <f t="shared" si="26"/>
        <v>0</v>
      </c>
      <c r="M100" s="179">
        <f t="shared" ca="1" si="35"/>
        <v>0</v>
      </c>
      <c r="N100" s="179">
        <f t="shared" ca="1" si="36"/>
        <v>0</v>
      </c>
      <c r="O100" s="180">
        <f t="shared" ca="1" si="27"/>
        <v>0</v>
      </c>
      <c r="P100" s="181">
        <f t="shared" ca="1" si="37"/>
        <v>0</v>
      </c>
      <c r="Q100" s="182">
        <f t="shared" ca="1" si="28"/>
        <v>0</v>
      </c>
      <c r="R100" s="182">
        <f ca="1">IF(LEN(B100)&gt;0,'2'!R100-'2'!Q100,"")</f>
        <v>0</v>
      </c>
      <c r="S100" s="183"/>
      <c r="T100" s="33"/>
      <c r="U100" s="33"/>
      <c r="V100" s="33"/>
      <c r="W100" s="33"/>
      <c r="X100" s="33"/>
      <c r="Y100" s="33"/>
      <c r="Z100" s="33"/>
      <c r="AB100" s="117">
        <f>ROW()</f>
        <v>100</v>
      </c>
      <c r="AC100" s="118">
        <f t="shared" ca="1" si="22"/>
        <v>0</v>
      </c>
      <c r="AD100" s="118">
        <f t="shared" ca="1" si="23"/>
        <v>0</v>
      </c>
      <c r="AE100" s="119" t="str">
        <f t="shared" ca="1" si="29"/>
        <v>-</v>
      </c>
      <c r="AF100" s="118" t="str">
        <f t="shared" ca="1" si="30"/>
        <v>-</v>
      </c>
      <c r="AG100" s="119" t="str">
        <f t="shared" ca="1" si="31"/>
        <v>-</v>
      </c>
      <c r="AH100" s="118" t="str">
        <f t="shared" ca="1" si="32"/>
        <v>-</v>
      </c>
      <c r="AI100" s="118">
        <f t="shared" ca="1" si="33"/>
        <v>0</v>
      </c>
      <c r="AJ100" s="120">
        <f t="shared" ca="1" si="34"/>
        <v>0</v>
      </c>
      <c r="AK100" s="118">
        <f t="shared" ca="1" si="24"/>
        <v>0</v>
      </c>
      <c r="AL100" s="118">
        <f t="shared" ca="1" si="25"/>
        <v>0</v>
      </c>
    </row>
    <row r="101" spans="1:38" ht="27" customHeight="1" x14ac:dyDescent="0.25">
      <c r="A101" s="53">
        <f>'OSNOVNA PLAČA'!A95</f>
        <v>86</v>
      </c>
      <c r="B101" s="333" t="str">
        <f t="shared" ca="1" si="21"/>
        <v>A86</v>
      </c>
      <c r="C101" s="333"/>
      <c r="D101" s="54" t="str">
        <f>IF(LEN('OSNOVNA PLAČA'!C95)&gt;0,'OSNOVNA PLAČA'!C95,"")</f>
        <v/>
      </c>
      <c r="E101" s="55" t="str">
        <f>IF(LEN('OSNOVNA PLAČA'!D95)&gt;0,'OSNOVNA PLAČA'!D95,"")</f>
        <v/>
      </c>
      <c r="F101" s="164">
        <f ca="1">IF(LEN(B101)&gt;0,'OBRAČUNANA OSNOVNA PLAČA'!G95,"")</f>
        <v>0</v>
      </c>
      <c r="G101" s="57"/>
      <c r="H101" s="57"/>
      <c r="I101" s="57"/>
      <c r="J101" s="57"/>
      <c r="K101" s="57"/>
      <c r="L101" s="178">
        <f t="shared" si="26"/>
        <v>0</v>
      </c>
      <c r="M101" s="179">
        <f t="shared" ca="1" si="35"/>
        <v>0</v>
      </c>
      <c r="N101" s="179">
        <f t="shared" ca="1" si="36"/>
        <v>0</v>
      </c>
      <c r="O101" s="180">
        <f t="shared" ca="1" si="27"/>
        <v>0</v>
      </c>
      <c r="P101" s="181">
        <f t="shared" ca="1" si="37"/>
        <v>0</v>
      </c>
      <c r="Q101" s="182">
        <f t="shared" ca="1" si="28"/>
        <v>0</v>
      </c>
      <c r="R101" s="182">
        <f ca="1">IF(LEN(B101)&gt;0,'2'!R101-'2'!Q101,"")</f>
        <v>0</v>
      </c>
      <c r="S101" s="183"/>
      <c r="T101" s="33"/>
      <c r="U101" s="33"/>
      <c r="V101" s="33"/>
      <c r="W101" s="33"/>
      <c r="X101" s="33"/>
      <c r="Y101" s="33"/>
      <c r="Z101" s="33"/>
      <c r="AB101" s="117">
        <f>ROW()</f>
        <v>101</v>
      </c>
      <c r="AC101" s="118">
        <f t="shared" ca="1" si="22"/>
        <v>0</v>
      </c>
      <c r="AD101" s="118">
        <f t="shared" ca="1" si="23"/>
        <v>0</v>
      </c>
      <c r="AE101" s="119" t="str">
        <f t="shared" ca="1" si="29"/>
        <v>-</v>
      </c>
      <c r="AF101" s="118" t="str">
        <f t="shared" ca="1" si="30"/>
        <v>-</v>
      </c>
      <c r="AG101" s="119" t="str">
        <f t="shared" ca="1" si="31"/>
        <v>-</v>
      </c>
      <c r="AH101" s="118" t="str">
        <f t="shared" ca="1" si="32"/>
        <v>-</v>
      </c>
      <c r="AI101" s="118">
        <f t="shared" ca="1" si="33"/>
        <v>0</v>
      </c>
      <c r="AJ101" s="120">
        <f t="shared" ca="1" si="34"/>
        <v>0</v>
      </c>
      <c r="AK101" s="118">
        <f t="shared" ca="1" si="24"/>
        <v>0</v>
      </c>
      <c r="AL101" s="118">
        <f t="shared" ca="1" si="25"/>
        <v>0</v>
      </c>
    </row>
    <row r="102" spans="1:38" ht="27" customHeight="1" x14ac:dyDescent="0.25">
      <c r="A102" s="53">
        <f>'OSNOVNA PLAČA'!A96</f>
        <v>87</v>
      </c>
      <c r="B102" s="333" t="str">
        <f t="shared" ca="1" si="21"/>
        <v>A87</v>
      </c>
      <c r="C102" s="333"/>
      <c r="D102" s="54" t="str">
        <f>IF(LEN('OSNOVNA PLAČA'!C96)&gt;0,'OSNOVNA PLAČA'!C96,"")</f>
        <v/>
      </c>
      <c r="E102" s="55" t="str">
        <f>IF(LEN('OSNOVNA PLAČA'!D96)&gt;0,'OSNOVNA PLAČA'!D96,"")</f>
        <v/>
      </c>
      <c r="F102" s="164">
        <f ca="1">IF(LEN(B102)&gt;0,'OBRAČUNANA OSNOVNA PLAČA'!G96,"")</f>
        <v>0</v>
      </c>
      <c r="G102" s="57"/>
      <c r="H102" s="57"/>
      <c r="I102" s="57"/>
      <c r="J102" s="57"/>
      <c r="K102" s="57"/>
      <c r="L102" s="178">
        <f t="shared" si="26"/>
        <v>0</v>
      </c>
      <c r="M102" s="179">
        <f t="shared" ca="1" si="35"/>
        <v>0</v>
      </c>
      <c r="N102" s="179">
        <f t="shared" ca="1" si="36"/>
        <v>0</v>
      </c>
      <c r="O102" s="180">
        <f t="shared" ca="1" si="27"/>
        <v>0</v>
      </c>
      <c r="P102" s="181">
        <f t="shared" ca="1" si="37"/>
        <v>0</v>
      </c>
      <c r="Q102" s="182">
        <f t="shared" ca="1" si="28"/>
        <v>0</v>
      </c>
      <c r="R102" s="182">
        <f ca="1">IF(LEN(B102)&gt;0,'2'!R102-'2'!Q102,"")</f>
        <v>0</v>
      </c>
      <c r="S102" s="183"/>
      <c r="T102" s="33"/>
      <c r="U102" s="33"/>
      <c r="V102" s="33"/>
      <c r="W102" s="33"/>
      <c r="X102" s="33"/>
      <c r="Y102" s="33"/>
      <c r="Z102" s="33"/>
      <c r="AB102" s="117">
        <f>ROW()</f>
        <v>102</v>
      </c>
      <c r="AC102" s="118">
        <f t="shared" ca="1" si="22"/>
        <v>0</v>
      </c>
      <c r="AD102" s="118">
        <f t="shared" ca="1" si="23"/>
        <v>0</v>
      </c>
      <c r="AE102" s="119" t="str">
        <f t="shared" ca="1" si="29"/>
        <v>-</v>
      </c>
      <c r="AF102" s="118" t="str">
        <f t="shared" ca="1" si="30"/>
        <v>-</v>
      </c>
      <c r="AG102" s="119" t="str">
        <f t="shared" ca="1" si="31"/>
        <v>-</v>
      </c>
      <c r="AH102" s="118" t="str">
        <f t="shared" ca="1" si="32"/>
        <v>-</v>
      </c>
      <c r="AI102" s="118">
        <f t="shared" ca="1" si="33"/>
        <v>0</v>
      </c>
      <c r="AJ102" s="120">
        <f t="shared" ca="1" si="34"/>
        <v>0</v>
      </c>
      <c r="AK102" s="118">
        <f t="shared" ca="1" si="24"/>
        <v>0</v>
      </c>
      <c r="AL102" s="118">
        <f t="shared" ca="1" si="25"/>
        <v>0</v>
      </c>
    </row>
    <row r="103" spans="1:38" ht="27" customHeight="1" x14ac:dyDescent="0.25">
      <c r="A103" s="53">
        <f>'OSNOVNA PLAČA'!A97</f>
        <v>88</v>
      </c>
      <c r="B103" s="333" t="str">
        <f t="shared" ca="1" si="21"/>
        <v>A88</v>
      </c>
      <c r="C103" s="333"/>
      <c r="D103" s="54" t="str">
        <f>IF(LEN('OSNOVNA PLAČA'!C97)&gt;0,'OSNOVNA PLAČA'!C97,"")</f>
        <v/>
      </c>
      <c r="E103" s="55" t="str">
        <f>IF(LEN('OSNOVNA PLAČA'!D97)&gt;0,'OSNOVNA PLAČA'!D97,"")</f>
        <v/>
      </c>
      <c r="F103" s="164">
        <f ca="1">IF(LEN(B103)&gt;0,'OBRAČUNANA OSNOVNA PLAČA'!G97,"")</f>
        <v>0</v>
      </c>
      <c r="G103" s="57"/>
      <c r="H103" s="57"/>
      <c r="I103" s="57"/>
      <c r="J103" s="57"/>
      <c r="K103" s="57"/>
      <c r="L103" s="178">
        <f t="shared" si="26"/>
        <v>0</v>
      </c>
      <c r="M103" s="179">
        <f t="shared" ca="1" si="35"/>
        <v>0</v>
      </c>
      <c r="N103" s="179">
        <f t="shared" ca="1" si="36"/>
        <v>0</v>
      </c>
      <c r="O103" s="180">
        <f t="shared" ca="1" si="27"/>
        <v>0</v>
      </c>
      <c r="P103" s="181">
        <f t="shared" ca="1" si="37"/>
        <v>0</v>
      </c>
      <c r="Q103" s="182">
        <f t="shared" ca="1" si="28"/>
        <v>0</v>
      </c>
      <c r="R103" s="182">
        <f ca="1">IF(LEN(B103)&gt;0,'2'!R103-'2'!Q103,"")</f>
        <v>0</v>
      </c>
      <c r="S103" s="183"/>
      <c r="T103" s="33"/>
      <c r="U103" s="33"/>
      <c r="V103" s="33"/>
      <c r="W103" s="33"/>
      <c r="X103" s="33"/>
      <c r="Y103" s="33"/>
      <c r="Z103" s="33"/>
      <c r="AB103" s="117">
        <f>ROW()</f>
        <v>103</v>
      </c>
      <c r="AC103" s="118">
        <f t="shared" ca="1" si="22"/>
        <v>0</v>
      </c>
      <c r="AD103" s="118">
        <f t="shared" ca="1" si="23"/>
        <v>0</v>
      </c>
      <c r="AE103" s="119" t="str">
        <f t="shared" ca="1" si="29"/>
        <v>-</v>
      </c>
      <c r="AF103" s="118" t="str">
        <f t="shared" ca="1" si="30"/>
        <v>-</v>
      </c>
      <c r="AG103" s="119" t="str">
        <f t="shared" ca="1" si="31"/>
        <v>-</v>
      </c>
      <c r="AH103" s="118" t="str">
        <f t="shared" ca="1" si="32"/>
        <v>-</v>
      </c>
      <c r="AI103" s="118">
        <f t="shared" ca="1" si="33"/>
        <v>0</v>
      </c>
      <c r="AJ103" s="120">
        <f t="shared" ca="1" si="34"/>
        <v>0</v>
      </c>
      <c r="AK103" s="118">
        <f t="shared" ca="1" si="24"/>
        <v>0</v>
      </c>
      <c r="AL103" s="118">
        <f t="shared" ca="1" si="25"/>
        <v>0</v>
      </c>
    </row>
    <row r="104" spans="1:38" ht="27" customHeight="1" x14ac:dyDescent="0.25">
      <c r="A104" s="53">
        <f>'OSNOVNA PLAČA'!A98</f>
        <v>89</v>
      </c>
      <c r="B104" s="333" t="str">
        <f t="shared" ca="1" si="21"/>
        <v>A89</v>
      </c>
      <c r="C104" s="333"/>
      <c r="D104" s="54" t="str">
        <f>IF(LEN('OSNOVNA PLAČA'!C98)&gt;0,'OSNOVNA PLAČA'!C98,"")</f>
        <v/>
      </c>
      <c r="E104" s="55" t="str">
        <f>IF(LEN('OSNOVNA PLAČA'!D98)&gt;0,'OSNOVNA PLAČA'!D98,"")</f>
        <v/>
      </c>
      <c r="F104" s="164">
        <f ca="1">IF(LEN(B104)&gt;0,'OBRAČUNANA OSNOVNA PLAČA'!G98,"")</f>
        <v>0</v>
      </c>
      <c r="G104" s="57"/>
      <c r="H104" s="57"/>
      <c r="I104" s="57"/>
      <c r="J104" s="57"/>
      <c r="K104" s="57"/>
      <c r="L104" s="178">
        <f t="shared" si="26"/>
        <v>0</v>
      </c>
      <c r="M104" s="179">
        <f t="shared" ca="1" si="35"/>
        <v>0</v>
      </c>
      <c r="N104" s="179">
        <f t="shared" ca="1" si="36"/>
        <v>0</v>
      </c>
      <c r="O104" s="180">
        <f t="shared" ca="1" si="27"/>
        <v>0</v>
      </c>
      <c r="P104" s="181">
        <f t="shared" ca="1" si="37"/>
        <v>0</v>
      </c>
      <c r="Q104" s="182">
        <f t="shared" ca="1" si="28"/>
        <v>0</v>
      </c>
      <c r="R104" s="182">
        <f ca="1">IF(LEN(B104)&gt;0,'2'!R104-'2'!Q104,"")</f>
        <v>0</v>
      </c>
      <c r="S104" s="183"/>
      <c r="T104" s="33"/>
      <c r="U104" s="33"/>
      <c r="V104" s="33"/>
      <c r="W104" s="33"/>
      <c r="X104" s="33"/>
      <c r="Y104" s="33"/>
      <c r="Z104" s="33"/>
      <c r="AB104" s="117">
        <f>ROW()</f>
        <v>104</v>
      </c>
      <c r="AC104" s="118">
        <f t="shared" ca="1" si="22"/>
        <v>0</v>
      </c>
      <c r="AD104" s="118">
        <f t="shared" ca="1" si="23"/>
        <v>0</v>
      </c>
      <c r="AE104" s="119" t="str">
        <f t="shared" ca="1" si="29"/>
        <v>-</v>
      </c>
      <c r="AF104" s="118" t="str">
        <f t="shared" ca="1" si="30"/>
        <v>-</v>
      </c>
      <c r="AG104" s="119" t="str">
        <f t="shared" ca="1" si="31"/>
        <v>-</v>
      </c>
      <c r="AH104" s="118" t="str">
        <f t="shared" ca="1" si="32"/>
        <v>-</v>
      </c>
      <c r="AI104" s="118">
        <f t="shared" ca="1" si="33"/>
        <v>0</v>
      </c>
      <c r="AJ104" s="120">
        <f t="shared" ca="1" si="34"/>
        <v>0</v>
      </c>
      <c r="AK104" s="118">
        <f t="shared" ca="1" si="24"/>
        <v>0</v>
      </c>
      <c r="AL104" s="118">
        <f t="shared" ca="1" si="25"/>
        <v>0</v>
      </c>
    </row>
    <row r="105" spans="1:38" ht="27" customHeight="1" x14ac:dyDescent="0.25">
      <c r="A105" s="53">
        <f>'OSNOVNA PLAČA'!A99</f>
        <v>90</v>
      </c>
      <c r="B105" s="333" t="str">
        <f t="shared" ca="1" si="21"/>
        <v>A90</v>
      </c>
      <c r="C105" s="333"/>
      <c r="D105" s="54" t="str">
        <f>IF(LEN('OSNOVNA PLAČA'!C99)&gt;0,'OSNOVNA PLAČA'!C99,"")</f>
        <v/>
      </c>
      <c r="E105" s="55" t="str">
        <f>IF(LEN('OSNOVNA PLAČA'!D99)&gt;0,'OSNOVNA PLAČA'!D99,"")</f>
        <v/>
      </c>
      <c r="F105" s="164">
        <f ca="1">IF(LEN(B105)&gt;0,'OBRAČUNANA OSNOVNA PLAČA'!G99,"")</f>
        <v>0</v>
      </c>
      <c r="G105" s="57"/>
      <c r="H105" s="57"/>
      <c r="I105" s="57"/>
      <c r="J105" s="57"/>
      <c r="K105" s="57"/>
      <c r="L105" s="178">
        <f t="shared" si="26"/>
        <v>0</v>
      </c>
      <c r="M105" s="179">
        <f t="shared" ca="1" si="35"/>
        <v>0</v>
      </c>
      <c r="N105" s="179">
        <f t="shared" ca="1" si="36"/>
        <v>0</v>
      </c>
      <c r="O105" s="180">
        <f t="shared" ca="1" si="27"/>
        <v>0</v>
      </c>
      <c r="P105" s="181">
        <f t="shared" ca="1" si="37"/>
        <v>0</v>
      </c>
      <c r="Q105" s="182">
        <f t="shared" ca="1" si="28"/>
        <v>0</v>
      </c>
      <c r="R105" s="182">
        <f ca="1">IF(LEN(B105)&gt;0,'2'!R105-'2'!Q105,"")</f>
        <v>0</v>
      </c>
      <c r="S105" s="183"/>
      <c r="T105" s="33"/>
      <c r="U105" s="33"/>
      <c r="V105" s="33"/>
      <c r="W105" s="33"/>
      <c r="X105" s="33"/>
      <c r="Y105" s="33"/>
      <c r="Z105" s="33"/>
      <c r="AB105" s="117">
        <f>ROW()</f>
        <v>105</v>
      </c>
      <c r="AC105" s="118">
        <f t="shared" ca="1" si="22"/>
        <v>0</v>
      </c>
      <c r="AD105" s="118">
        <f t="shared" ca="1" si="23"/>
        <v>0</v>
      </c>
      <c r="AE105" s="119" t="str">
        <f t="shared" ca="1" si="29"/>
        <v>-</v>
      </c>
      <c r="AF105" s="118" t="str">
        <f t="shared" ca="1" si="30"/>
        <v>-</v>
      </c>
      <c r="AG105" s="119" t="str">
        <f t="shared" ca="1" si="31"/>
        <v>-</v>
      </c>
      <c r="AH105" s="118" t="str">
        <f t="shared" ca="1" si="32"/>
        <v>-</v>
      </c>
      <c r="AI105" s="118">
        <f t="shared" ca="1" si="33"/>
        <v>0</v>
      </c>
      <c r="AJ105" s="120">
        <f t="shared" ca="1" si="34"/>
        <v>0</v>
      </c>
      <c r="AK105" s="118">
        <f t="shared" ca="1" si="24"/>
        <v>0</v>
      </c>
      <c r="AL105" s="118">
        <f t="shared" ca="1" si="25"/>
        <v>0</v>
      </c>
    </row>
    <row r="106" spans="1:38" ht="27" customHeight="1" x14ac:dyDescent="0.25">
      <c r="A106" s="53">
        <f>'OSNOVNA PLAČA'!A100</f>
        <v>91</v>
      </c>
      <c r="B106" s="333" t="str">
        <f t="shared" ca="1" si="21"/>
        <v>A91</v>
      </c>
      <c r="C106" s="333"/>
      <c r="D106" s="54" t="str">
        <f>IF(LEN('OSNOVNA PLAČA'!C100)&gt;0,'OSNOVNA PLAČA'!C100,"")</f>
        <v/>
      </c>
      <c r="E106" s="55" t="str">
        <f>IF(LEN('OSNOVNA PLAČA'!D100)&gt;0,'OSNOVNA PLAČA'!D100,"")</f>
        <v/>
      </c>
      <c r="F106" s="164">
        <f ca="1">IF(LEN(B106)&gt;0,'OBRAČUNANA OSNOVNA PLAČA'!G100,"")</f>
        <v>0</v>
      </c>
      <c r="G106" s="57"/>
      <c r="H106" s="57"/>
      <c r="I106" s="57"/>
      <c r="J106" s="57"/>
      <c r="K106" s="57"/>
      <c r="L106" s="178">
        <f t="shared" si="26"/>
        <v>0</v>
      </c>
      <c r="M106" s="179">
        <f t="shared" ca="1" si="35"/>
        <v>0</v>
      </c>
      <c r="N106" s="179">
        <f t="shared" ca="1" si="36"/>
        <v>0</v>
      </c>
      <c r="O106" s="180">
        <f t="shared" ca="1" si="27"/>
        <v>0</v>
      </c>
      <c r="P106" s="181">
        <f t="shared" ca="1" si="37"/>
        <v>0</v>
      </c>
      <c r="Q106" s="182">
        <f t="shared" ca="1" si="28"/>
        <v>0</v>
      </c>
      <c r="R106" s="182">
        <f ca="1">IF(LEN(B106)&gt;0,'2'!R106-'2'!Q106,"")</f>
        <v>0</v>
      </c>
      <c r="S106" s="183"/>
      <c r="T106" s="33"/>
      <c r="U106" s="33"/>
      <c r="V106" s="33"/>
      <c r="W106" s="33"/>
      <c r="X106" s="33"/>
      <c r="Y106" s="33"/>
      <c r="Z106" s="33"/>
      <c r="AB106" s="117">
        <f>ROW()</f>
        <v>106</v>
      </c>
      <c r="AC106" s="118">
        <f t="shared" ca="1" si="22"/>
        <v>0</v>
      </c>
      <c r="AD106" s="118">
        <f t="shared" ca="1" si="23"/>
        <v>0</v>
      </c>
      <c r="AE106" s="119" t="str">
        <f t="shared" ca="1" si="29"/>
        <v>-</v>
      </c>
      <c r="AF106" s="118" t="str">
        <f t="shared" ca="1" si="30"/>
        <v>-</v>
      </c>
      <c r="AG106" s="119" t="str">
        <f t="shared" ca="1" si="31"/>
        <v>-</v>
      </c>
      <c r="AH106" s="118" t="str">
        <f t="shared" ca="1" si="32"/>
        <v>-</v>
      </c>
      <c r="AI106" s="118">
        <f t="shared" ca="1" si="33"/>
        <v>0</v>
      </c>
      <c r="AJ106" s="120">
        <f t="shared" ca="1" si="34"/>
        <v>0</v>
      </c>
      <c r="AK106" s="118">
        <f t="shared" ca="1" si="24"/>
        <v>0</v>
      </c>
      <c r="AL106" s="118">
        <f t="shared" ca="1" si="25"/>
        <v>0</v>
      </c>
    </row>
    <row r="107" spans="1:38" ht="27" customHeight="1" x14ac:dyDescent="0.25">
      <c r="A107" s="53">
        <f>'OSNOVNA PLAČA'!A101</f>
        <v>92</v>
      </c>
      <c r="B107" s="333" t="str">
        <f t="shared" ca="1" si="21"/>
        <v>A92</v>
      </c>
      <c r="C107" s="333"/>
      <c r="D107" s="54" t="str">
        <f>IF(LEN('OSNOVNA PLAČA'!C101)&gt;0,'OSNOVNA PLAČA'!C101,"")</f>
        <v/>
      </c>
      <c r="E107" s="55" t="str">
        <f>IF(LEN('OSNOVNA PLAČA'!D101)&gt;0,'OSNOVNA PLAČA'!D101,"")</f>
        <v/>
      </c>
      <c r="F107" s="164">
        <f ca="1">IF(LEN(B107)&gt;0,'OBRAČUNANA OSNOVNA PLAČA'!G101,"")</f>
        <v>0</v>
      </c>
      <c r="G107" s="57"/>
      <c r="H107" s="57"/>
      <c r="I107" s="57"/>
      <c r="J107" s="57"/>
      <c r="K107" s="57"/>
      <c r="L107" s="178">
        <f t="shared" si="26"/>
        <v>0</v>
      </c>
      <c r="M107" s="179">
        <f t="shared" ca="1" si="35"/>
        <v>0</v>
      </c>
      <c r="N107" s="179">
        <f t="shared" ca="1" si="36"/>
        <v>0</v>
      </c>
      <c r="O107" s="180">
        <f t="shared" ca="1" si="27"/>
        <v>0</v>
      </c>
      <c r="P107" s="181">
        <f t="shared" ca="1" si="37"/>
        <v>0</v>
      </c>
      <c r="Q107" s="182">
        <f t="shared" ca="1" si="28"/>
        <v>0</v>
      </c>
      <c r="R107" s="182">
        <f ca="1">IF(LEN(B107)&gt;0,'2'!R107-'2'!Q107,"")</f>
        <v>0</v>
      </c>
      <c r="S107" s="183"/>
      <c r="T107" s="33"/>
      <c r="U107" s="33"/>
      <c r="V107" s="33"/>
      <c r="W107" s="33"/>
      <c r="X107" s="33"/>
      <c r="Y107" s="33"/>
      <c r="Z107" s="33"/>
      <c r="AB107" s="117">
        <f>ROW()</f>
        <v>107</v>
      </c>
      <c r="AC107" s="118">
        <f t="shared" ca="1" si="22"/>
        <v>0</v>
      </c>
      <c r="AD107" s="118">
        <f t="shared" ca="1" si="23"/>
        <v>0</v>
      </c>
      <c r="AE107" s="119" t="str">
        <f t="shared" ca="1" si="29"/>
        <v>-</v>
      </c>
      <c r="AF107" s="118" t="str">
        <f t="shared" ca="1" si="30"/>
        <v>-</v>
      </c>
      <c r="AG107" s="119" t="str">
        <f t="shared" ca="1" si="31"/>
        <v>-</v>
      </c>
      <c r="AH107" s="118" t="str">
        <f t="shared" ca="1" si="32"/>
        <v>-</v>
      </c>
      <c r="AI107" s="118">
        <f t="shared" ca="1" si="33"/>
        <v>0</v>
      </c>
      <c r="AJ107" s="120">
        <f t="shared" ca="1" si="34"/>
        <v>0</v>
      </c>
      <c r="AK107" s="118">
        <f t="shared" ca="1" si="24"/>
        <v>0</v>
      </c>
      <c r="AL107" s="118">
        <f t="shared" ca="1" si="25"/>
        <v>0</v>
      </c>
    </row>
    <row r="108" spans="1:38" ht="27" customHeight="1" x14ac:dyDescent="0.25">
      <c r="A108" s="53">
        <f>'OSNOVNA PLAČA'!A102</f>
        <v>93</v>
      </c>
      <c r="B108" s="333" t="str">
        <f t="shared" ca="1" si="21"/>
        <v>A93</v>
      </c>
      <c r="C108" s="333"/>
      <c r="D108" s="54" t="str">
        <f>IF(LEN('OSNOVNA PLAČA'!C102)&gt;0,'OSNOVNA PLAČA'!C102,"")</f>
        <v/>
      </c>
      <c r="E108" s="55" t="str">
        <f>IF(LEN('OSNOVNA PLAČA'!D102)&gt;0,'OSNOVNA PLAČA'!D102,"")</f>
        <v/>
      </c>
      <c r="F108" s="164">
        <f ca="1">IF(LEN(B108)&gt;0,'OBRAČUNANA OSNOVNA PLAČA'!G102,"")</f>
        <v>0</v>
      </c>
      <c r="G108" s="57"/>
      <c r="H108" s="57"/>
      <c r="I108" s="57"/>
      <c r="J108" s="57"/>
      <c r="K108" s="57"/>
      <c r="L108" s="178">
        <f t="shared" si="26"/>
        <v>0</v>
      </c>
      <c r="M108" s="179">
        <f t="shared" ca="1" si="35"/>
        <v>0</v>
      </c>
      <c r="N108" s="179">
        <f t="shared" ca="1" si="36"/>
        <v>0</v>
      </c>
      <c r="O108" s="180">
        <f t="shared" ca="1" si="27"/>
        <v>0</v>
      </c>
      <c r="P108" s="181">
        <f t="shared" ca="1" si="37"/>
        <v>0</v>
      </c>
      <c r="Q108" s="182">
        <f t="shared" ca="1" si="28"/>
        <v>0</v>
      </c>
      <c r="R108" s="182">
        <f ca="1">IF(LEN(B108)&gt;0,'2'!R108-'2'!Q108,"")</f>
        <v>0</v>
      </c>
      <c r="S108" s="183"/>
      <c r="T108" s="33"/>
      <c r="U108" s="33"/>
      <c r="V108" s="33"/>
      <c r="W108" s="33"/>
      <c r="X108" s="33"/>
      <c r="Y108" s="33"/>
      <c r="Z108" s="33"/>
      <c r="AB108" s="117">
        <f>ROW()</f>
        <v>108</v>
      </c>
      <c r="AC108" s="118">
        <f t="shared" ca="1" si="22"/>
        <v>0</v>
      </c>
      <c r="AD108" s="118">
        <f t="shared" ca="1" si="23"/>
        <v>0</v>
      </c>
      <c r="AE108" s="119" t="str">
        <f t="shared" ca="1" si="29"/>
        <v>-</v>
      </c>
      <c r="AF108" s="118" t="str">
        <f t="shared" ca="1" si="30"/>
        <v>-</v>
      </c>
      <c r="AG108" s="119" t="str">
        <f t="shared" ca="1" si="31"/>
        <v>-</v>
      </c>
      <c r="AH108" s="118" t="str">
        <f t="shared" ca="1" si="32"/>
        <v>-</v>
      </c>
      <c r="AI108" s="118">
        <f t="shared" ca="1" si="33"/>
        <v>0</v>
      </c>
      <c r="AJ108" s="120">
        <f t="shared" ca="1" si="34"/>
        <v>0</v>
      </c>
      <c r="AK108" s="118">
        <f t="shared" ca="1" si="24"/>
        <v>0</v>
      </c>
      <c r="AL108" s="118">
        <f t="shared" ca="1" si="25"/>
        <v>0</v>
      </c>
    </row>
    <row r="109" spans="1:38" ht="27" customHeight="1" x14ac:dyDescent="0.25">
      <c r="A109" s="53">
        <f>'OSNOVNA PLAČA'!A103</f>
        <v>94</v>
      </c>
      <c r="B109" s="333" t="str">
        <f t="shared" ca="1" si="21"/>
        <v>A94</v>
      </c>
      <c r="C109" s="333"/>
      <c r="D109" s="54" t="str">
        <f>IF(LEN('OSNOVNA PLAČA'!C103)&gt;0,'OSNOVNA PLAČA'!C103,"")</f>
        <v/>
      </c>
      <c r="E109" s="55" t="str">
        <f>IF(LEN('OSNOVNA PLAČA'!D103)&gt;0,'OSNOVNA PLAČA'!D103,"")</f>
        <v/>
      </c>
      <c r="F109" s="164">
        <f ca="1">IF(LEN(B109)&gt;0,'OBRAČUNANA OSNOVNA PLAČA'!G103,"")</f>
        <v>0</v>
      </c>
      <c r="G109" s="57"/>
      <c r="H109" s="57"/>
      <c r="I109" s="57"/>
      <c r="J109" s="57"/>
      <c r="K109" s="57"/>
      <c r="L109" s="178">
        <f t="shared" si="26"/>
        <v>0</v>
      </c>
      <c r="M109" s="179">
        <f t="shared" ca="1" si="35"/>
        <v>0</v>
      </c>
      <c r="N109" s="179">
        <f t="shared" ca="1" si="36"/>
        <v>0</v>
      </c>
      <c r="O109" s="180">
        <f t="shared" ca="1" si="27"/>
        <v>0</v>
      </c>
      <c r="P109" s="181">
        <f t="shared" ca="1" si="37"/>
        <v>0</v>
      </c>
      <c r="Q109" s="182">
        <f t="shared" ca="1" si="28"/>
        <v>0</v>
      </c>
      <c r="R109" s="182">
        <f ca="1">IF(LEN(B109)&gt;0,'2'!R109-'2'!Q109,"")</f>
        <v>0</v>
      </c>
      <c r="S109" s="183"/>
      <c r="T109" s="33"/>
      <c r="U109" s="33"/>
      <c r="V109" s="33"/>
      <c r="W109" s="33"/>
      <c r="X109" s="33"/>
      <c r="Y109" s="33"/>
      <c r="Z109" s="33"/>
      <c r="AB109" s="117">
        <f>ROW()</f>
        <v>109</v>
      </c>
      <c r="AC109" s="118">
        <f t="shared" ca="1" si="22"/>
        <v>0</v>
      </c>
      <c r="AD109" s="118">
        <f t="shared" ca="1" si="23"/>
        <v>0</v>
      </c>
      <c r="AE109" s="119" t="str">
        <f t="shared" ca="1" si="29"/>
        <v>-</v>
      </c>
      <c r="AF109" s="118" t="str">
        <f t="shared" ca="1" si="30"/>
        <v>-</v>
      </c>
      <c r="AG109" s="119" t="str">
        <f t="shared" ca="1" si="31"/>
        <v>-</v>
      </c>
      <c r="AH109" s="118" t="str">
        <f t="shared" ca="1" si="32"/>
        <v>-</v>
      </c>
      <c r="AI109" s="118">
        <f t="shared" ca="1" si="33"/>
        <v>0</v>
      </c>
      <c r="AJ109" s="120">
        <f t="shared" ca="1" si="34"/>
        <v>0</v>
      </c>
      <c r="AK109" s="118">
        <f t="shared" ca="1" si="24"/>
        <v>0</v>
      </c>
      <c r="AL109" s="118">
        <f t="shared" ca="1" si="25"/>
        <v>0</v>
      </c>
    </row>
    <row r="110" spans="1:38" ht="27" customHeight="1" x14ac:dyDescent="0.25">
      <c r="A110" s="53">
        <f>'OSNOVNA PLAČA'!A104</f>
        <v>95</v>
      </c>
      <c r="B110" s="333" t="str">
        <f t="shared" ca="1" si="21"/>
        <v>A95</v>
      </c>
      <c r="C110" s="333"/>
      <c r="D110" s="54" t="str">
        <f>IF(LEN('OSNOVNA PLAČA'!C104)&gt;0,'OSNOVNA PLAČA'!C104,"")</f>
        <v/>
      </c>
      <c r="E110" s="55" t="str">
        <f>IF(LEN('OSNOVNA PLAČA'!D104)&gt;0,'OSNOVNA PLAČA'!D104,"")</f>
        <v/>
      </c>
      <c r="F110" s="164">
        <f ca="1">IF(LEN(B110)&gt;0,'OBRAČUNANA OSNOVNA PLAČA'!G104,"")</f>
        <v>0</v>
      </c>
      <c r="G110" s="57"/>
      <c r="H110" s="57"/>
      <c r="I110" s="57"/>
      <c r="J110" s="57"/>
      <c r="K110" s="57"/>
      <c r="L110" s="178">
        <f t="shared" si="26"/>
        <v>0</v>
      </c>
      <c r="M110" s="179">
        <f t="shared" ca="1" si="35"/>
        <v>0</v>
      </c>
      <c r="N110" s="179">
        <f t="shared" ca="1" si="36"/>
        <v>0</v>
      </c>
      <c r="O110" s="180">
        <f t="shared" ca="1" si="27"/>
        <v>0</v>
      </c>
      <c r="P110" s="181">
        <f t="shared" ca="1" si="37"/>
        <v>0</v>
      </c>
      <c r="Q110" s="182">
        <f t="shared" ca="1" si="28"/>
        <v>0</v>
      </c>
      <c r="R110" s="182">
        <f ca="1">IF(LEN(B110)&gt;0,'2'!R110-'2'!Q110,"")</f>
        <v>0</v>
      </c>
      <c r="S110" s="183"/>
      <c r="T110" s="33"/>
      <c r="U110" s="33"/>
      <c r="V110" s="33"/>
      <c r="W110" s="33"/>
      <c r="X110" s="33"/>
      <c r="Y110" s="33"/>
      <c r="Z110" s="33"/>
      <c r="AB110" s="117">
        <f>ROW()</f>
        <v>110</v>
      </c>
      <c r="AC110" s="118">
        <f t="shared" ca="1" si="22"/>
        <v>0</v>
      </c>
      <c r="AD110" s="118">
        <f t="shared" ca="1" si="23"/>
        <v>0</v>
      </c>
      <c r="AE110" s="119" t="str">
        <f t="shared" ca="1" si="29"/>
        <v>-</v>
      </c>
      <c r="AF110" s="118" t="str">
        <f t="shared" ca="1" si="30"/>
        <v>-</v>
      </c>
      <c r="AG110" s="119" t="str">
        <f t="shared" ca="1" si="31"/>
        <v>-</v>
      </c>
      <c r="AH110" s="118" t="str">
        <f t="shared" ca="1" si="32"/>
        <v>-</v>
      </c>
      <c r="AI110" s="118">
        <f t="shared" ca="1" si="33"/>
        <v>0</v>
      </c>
      <c r="AJ110" s="120">
        <f t="shared" ca="1" si="34"/>
        <v>0</v>
      </c>
      <c r="AK110" s="118">
        <f t="shared" ca="1" si="24"/>
        <v>0</v>
      </c>
      <c r="AL110" s="118">
        <f t="shared" ca="1" si="25"/>
        <v>0</v>
      </c>
    </row>
    <row r="111" spans="1:38" ht="27" customHeight="1" x14ac:dyDescent="0.25">
      <c r="A111" s="53">
        <f>'OSNOVNA PLAČA'!A105</f>
        <v>96</v>
      </c>
      <c r="B111" s="333" t="str">
        <f t="shared" ca="1" si="21"/>
        <v>A96</v>
      </c>
      <c r="C111" s="333"/>
      <c r="D111" s="54" t="str">
        <f>IF(LEN('OSNOVNA PLAČA'!C105)&gt;0,'OSNOVNA PLAČA'!C105,"")</f>
        <v/>
      </c>
      <c r="E111" s="55" t="str">
        <f>IF(LEN('OSNOVNA PLAČA'!D105)&gt;0,'OSNOVNA PLAČA'!D105,"")</f>
        <v/>
      </c>
      <c r="F111" s="164">
        <f ca="1">IF(LEN(B111)&gt;0,'OBRAČUNANA OSNOVNA PLAČA'!G105,"")</f>
        <v>0</v>
      </c>
      <c r="G111" s="57"/>
      <c r="H111" s="57"/>
      <c r="I111" s="57"/>
      <c r="J111" s="57"/>
      <c r="K111" s="57"/>
      <c r="L111" s="178">
        <f t="shared" si="26"/>
        <v>0</v>
      </c>
      <c r="M111" s="179">
        <f t="shared" ca="1" si="35"/>
        <v>0</v>
      </c>
      <c r="N111" s="179">
        <f t="shared" ca="1" si="36"/>
        <v>0</v>
      </c>
      <c r="O111" s="180">
        <f t="shared" ca="1" si="27"/>
        <v>0</v>
      </c>
      <c r="P111" s="181">
        <f t="shared" ca="1" si="37"/>
        <v>0</v>
      </c>
      <c r="Q111" s="182">
        <f t="shared" ca="1" si="28"/>
        <v>0</v>
      </c>
      <c r="R111" s="182">
        <f ca="1">IF(LEN(B111)&gt;0,'2'!R111-'2'!Q111,"")</f>
        <v>0</v>
      </c>
      <c r="S111" s="183"/>
      <c r="T111" s="33"/>
      <c r="U111" s="33"/>
      <c r="V111" s="33"/>
      <c r="W111" s="33"/>
      <c r="X111" s="33"/>
      <c r="Y111" s="33"/>
      <c r="Z111" s="33"/>
      <c r="AB111" s="117">
        <f>ROW()</f>
        <v>111</v>
      </c>
      <c r="AC111" s="118">
        <f t="shared" ca="1" si="22"/>
        <v>0</v>
      </c>
      <c r="AD111" s="118">
        <f t="shared" ca="1" si="23"/>
        <v>0</v>
      </c>
      <c r="AE111" s="119" t="str">
        <f t="shared" ca="1" si="29"/>
        <v>-</v>
      </c>
      <c r="AF111" s="118" t="str">
        <f t="shared" ca="1" si="30"/>
        <v>-</v>
      </c>
      <c r="AG111" s="119" t="str">
        <f t="shared" ca="1" si="31"/>
        <v>-</v>
      </c>
      <c r="AH111" s="118" t="str">
        <f t="shared" ca="1" si="32"/>
        <v>-</v>
      </c>
      <c r="AI111" s="118">
        <f t="shared" ca="1" si="33"/>
        <v>0</v>
      </c>
      <c r="AJ111" s="120">
        <f t="shared" ca="1" si="34"/>
        <v>0</v>
      </c>
      <c r="AK111" s="118">
        <f t="shared" ca="1" si="24"/>
        <v>0</v>
      </c>
      <c r="AL111" s="118">
        <f t="shared" ca="1" si="25"/>
        <v>0</v>
      </c>
    </row>
    <row r="112" spans="1:38" ht="27" customHeight="1" x14ac:dyDescent="0.25">
      <c r="A112" s="53">
        <f>'OSNOVNA PLAČA'!A106</f>
        <v>97</v>
      </c>
      <c r="B112" s="333" t="str">
        <f t="shared" ca="1" si="21"/>
        <v>A97</v>
      </c>
      <c r="C112" s="333"/>
      <c r="D112" s="54" t="str">
        <f>IF(LEN('OSNOVNA PLAČA'!C106)&gt;0,'OSNOVNA PLAČA'!C106,"")</f>
        <v/>
      </c>
      <c r="E112" s="55" t="str">
        <f>IF(LEN('OSNOVNA PLAČA'!D106)&gt;0,'OSNOVNA PLAČA'!D106,"")</f>
        <v/>
      </c>
      <c r="F112" s="164">
        <f ca="1">IF(LEN(B112)&gt;0,'OBRAČUNANA OSNOVNA PLAČA'!G106,"")</f>
        <v>0</v>
      </c>
      <c r="G112" s="57"/>
      <c r="H112" s="57"/>
      <c r="I112" s="57"/>
      <c r="J112" s="57"/>
      <c r="K112" s="57"/>
      <c r="L112" s="178">
        <f t="shared" si="26"/>
        <v>0</v>
      </c>
      <c r="M112" s="179">
        <f t="shared" ca="1" si="35"/>
        <v>0</v>
      </c>
      <c r="N112" s="179">
        <f t="shared" ca="1" si="36"/>
        <v>0</v>
      </c>
      <c r="O112" s="180">
        <f t="shared" ca="1" si="27"/>
        <v>0</v>
      </c>
      <c r="P112" s="181">
        <f t="shared" ca="1" si="37"/>
        <v>0</v>
      </c>
      <c r="Q112" s="182">
        <f t="shared" ca="1" si="28"/>
        <v>0</v>
      </c>
      <c r="R112" s="182">
        <f ca="1">IF(LEN(B112)&gt;0,'2'!R112-'2'!Q112,"")</f>
        <v>0</v>
      </c>
      <c r="S112" s="183"/>
      <c r="T112" s="33"/>
      <c r="U112" s="33"/>
      <c r="V112" s="33"/>
      <c r="W112" s="33"/>
      <c r="X112" s="33"/>
      <c r="Y112" s="33"/>
      <c r="Z112" s="33"/>
      <c r="AB112" s="117">
        <f>ROW()</f>
        <v>112</v>
      </c>
      <c r="AC112" s="118">
        <f t="shared" ca="1" si="22"/>
        <v>0</v>
      </c>
      <c r="AD112" s="118">
        <f t="shared" ca="1" si="23"/>
        <v>0</v>
      </c>
      <c r="AE112" s="119" t="str">
        <f t="shared" ca="1" si="29"/>
        <v>-</v>
      </c>
      <c r="AF112" s="118" t="str">
        <f t="shared" ca="1" si="30"/>
        <v>-</v>
      </c>
      <c r="AG112" s="119" t="str">
        <f t="shared" ca="1" si="31"/>
        <v>-</v>
      </c>
      <c r="AH112" s="118" t="str">
        <f t="shared" ca="1" si="32"/>
        <v>-</v>
      </c>
      <c r="AI112" s="118">
        <f t="shared" ca="1" si="33"/>
        <v>0</v>
      </c>
      <c r="AJ112" s="120">
        <f t="shared" ca="1" si="34"/>
        <v>0</v>
      </c>
      <c r="AK112" s="118">
        <f t="shared" ca="1" si="24"/>
        <v>0</v>
      </c>
      <c r="AL112" s="118">
        <f t="shared" ca="1" si="25"/>
        <v>0</v>
      </c>
    </row>
    <row r="113" spans="1:38" ht="27" customHeight="1" x14ac:dyDescent="0.25">
      <c r="A113" s="53">
        <f>'OSNOVNA PLAČA'!A107</f>
        <v>98</v>
      </c>
      <c r="B113" s="333" t="str">
        <f t="shared" ca="1" si="21"/>
        <v>A98</v>
      </c>
      <c r="C113" s="333"/>
      <c r="D113" s="54" t="str">
        <f>IF(LEN('OSNOVNA PLAČA'!C107)&gt;0,'OSNOVNA PLAČA'!C107,"")</f>
        <v/>
      </c>
      <c r="E113" s="55" t="str">
        <f>IF(LEN('OSNOVNA PLAČA'!D107)&gt;0,'OSNOVNA PLAČA'!D107,"")</f>
        <v/>
      </c>
      <c r="F113" s="164">
        <f ca="1">IF(LEN(B113)&gt;0,'OBRAČUNANA OSNOVNA PLAČA'!G107,"")</f>
        <v>0</v>
      </c>
      <c r="G113" s="57"/>
      <c r="H113" s="57"/>
      <c r="I113" s="57"/>
      <c r="J113" s="57"/>
      <c r="K113" s="57"/>
      <c r="L113" s="178">
        <f t="shared" si="26"/>
        <v>0</v>
      </c>
      <c r="M113" s="179">
        <f t="shared" ca="1" si="35"/>
        <v>0</v>
      </c>
      <c r="N113" s="179">
        <f t="shared" ca="1" si="36"/>
        <v>0</v>
      </c>
      <c r="O113" s="180">
        <f t="shared" ca="1" si="27"/>
        <v>0</v>
      </c>
      <c r="P113" s="181">
        <f t="shared" ca="1" si="37"/>
        <v>0</v>
      </c>
      <c r="Q113" s="182">
        <f t="shared" ca="1" si="28"/>
        <v>0</v>
      </c>
      <c r="R113" s="182">
        <f ca="1">IF(LEN(B113)&gt;0,'2'!R113-'2'!Q113,"")</f>
        <v>0</v>
      </c>
      <c r="S113" s="183"/>
      <c r="T113" s="33"/>
      <c r="U113" s="33"/>
      <c r="V113" s="33"/>
      <c r="W113" s="33"/>
      <c r="X113" s="33"/>
      <c r="Y113" s="33"/>
      <c r="Z113" s="33"/>
      <c r="AB113" s="117">
        <f>ROW()</f>
        <v>113</v>
      </c>
      <c r="AC113" s="118">
        <f t="shared" ca="1" si="22"/>
        <v>0</v>
      </c>
      <c r="AD113" s="118">
        <f t="shared" ca="1" si="23"/>
        <v>0</v>
      </c>
      <c r="AE113" s="119" t="str">
        <f t="shared" ca="1" si="29"/>
        <v>-</v>
      </c>
      <c r="AF113" s="118" t="str">
        <f t="shared" ca="1" si="30"/>
        <v>-</v>
      </c>
      <c r="AG113" s="119" t="str">
        <f t="shared" ca="1" si="31"/>
        <v>-</v>
      </c>
      <c r="AH113" s="118" t="str">
        <f t="shared" ca="1" si="32"/>
        <v>-</v>
      </c>
      <c r="AI113" s="118">
        <f t="shared" ca="1" si="33"/>
        <v>0</v>
      </c>
      <c r="AJ113" s="120">
        <f t="shared" ca="1" si="34"/>
        <v>0</v>
      </c>
      <c r="AK113" s="118">
        <f t="shared" ca="1" si="24"/>
        <v>0</v>
      </c>
      <c r="AL113" s="118">
        <f t="shared" ca="1" si="25"/>
        <v>0</v>
      </c>
    </row>
    <row r="114" spans="1:38" ht="27" customHeight="1" x14ac:dyDescent="0.25">
      <c r="A114" s="53">
        <f>'OSNOVNA PLAČA'!A108</f>
        <v>99</v>
      </c>
      <c r="B114" s="333" t="str">
        <f t="shared" ca="1" si="21"/>
        <v>A99</v>
      </c>
      <c r="C114" s="333"/>
      <c r="D114" s="54" t="str">
        <f>IF(LEN('OSNOVNA PLAČA'!C108)&gt;0,'OSNOVNA PLAČA'!C108,"")</f>
        <v/>
      </c>
      <c r="E114" s="55" t="str">
        <f>IF(LEN('OSNOVNA PLAČA'!D108)&gt;0,'OSNOVNA PLAČA'!D108,"")</f>
        <v/>
      </c>
      <c r="F114" s="164">
        <f ca="1">IF(LEN(B114)&gt;0,'OBRAČUNANA OSNOVNA PLAČA'!G108,"")</f>
        <v>0</v>
      </c>
      <c r="G114" s="57"/>
      <c r="H114" s="57"/>
      <c r="I114" s="57"/>
      <c r="J114" s="57"/>
      <c r="K114" s="57"/>
      <c r="L114" s="178">
        <f t="shared" si="26"/>
        <v>0</v>
      </c>
      <c r="M114" s="179">
        <f t="shared" ca="1" si="35"/>
        <v>0</v>
      </c>
      <c r="N114" s="179">
        <f t="shared" ca="1" si="36"/>
        <v>0</v>
      </c>
      <c r="O114" s="180">
        <f t="shared" ca="1" si="27"/>
        <v>0</v>
      </c>
      <c r="P114" s="181">
        <f t="shared" ca="1" si="37"/>
        <v>0</v>
      </c>
      <c r="Q114" s="182">
        <f t="shared" ca="1" si="28"/>
        <v>0</v>
      </c>
      <c r="R114" s="182">
        <f ca="1">IF(LEN(B114)&gt;0,'2'!R114-'2'!Q114,"")</f>
        <v>0</v>
      </c>
      <c r="S114" s="183"/>
      <c r="T114" s="33"/>
      <c r="U114" s="33"/>
      <c r="V114" s="33"/>
      <c r="W114" s="33"/>
      <c r="X114" s="33"/>
      <c r="Y114" s="33"/>
      <c r="Z114" s="33"/>
      <c r="AB114" s="117">
        <f>ROW()</f>
        <v>114</v>
      </c>
      <c r="AC114" s="118">
        <f t="shared" ca="1" si="22"/>
        <v>0</v>
      </c>
      <c r="AD114" s="118">
        <f t="shared" ca="1" si="23"/>
        <v>0</v>
      </c>
      <c r="AE114" s="119" t="str">
        <f t="shared" ca="1" si="29"/>
        <v>-</v>
      </c>
      <c r="AF114" s="118" t="str">
        <f t="shared" ca="1" si="30"/>
        <v>-</v>
      </c>
      <c r="AG114" s="119" t="str">
        <f t="shared" ca="1" si="31"/>
        <v>-</v>
      </c>
      <c r="AH114" s="118" t="str">
        <f t="shared" ca="1" si="32"/>
        <v>-</v>
      </c>
      <c r="AI114" s="118">
        <f t="shared" ca="1" si="33"/>
        <v>0</v>
      </c>
      <c r="AJ114" s="120">
        <f t="shared" ca="1" si="34"/>
        <v>0</v>
      </c>
      <c r="AK114" s="118">
        <f t="shared" ca="1" si="24"/>
        <v>0</v>
      </c>
      <c r="AL114" s="118">
        <f t="shared" ca="1" si="25"/>
        <v>0</v>
      </c>
    </row>
    <row r="115" spans="1:38" ht="27" customHeight="1" x14ac:dyDescent="0.25">
      <c r="A115" s="53">
        <f>'OSNOVNA PLAČA'!A109</f>
        <v>100</v>
      </c>
      <c r="B115" s="333" t="str">
        <f t="shared" ca="1" si="21"/>
        <v>A100</v>
      </c>
      <c r="C115" s="333"/>
      <c r="D115" s="54" t="str">
        <f>IF(LEN('OSNOVNA PLAČA'!C109)&gt;0,'OSNOVNA PLAČA'!C109,"")</f>
        <v/>
      </c>
      <c r="E115" s="55" t="str">
        <f>IF(LEN('OSNOVNA PLAČA'!D109)&gt;0,'OSNOVNA PLAČA'!D109,"")</f>
        <v/>
      </c>
      <c r="F115" s="164">
        <f ca="1">IF(LEN(B115)&gt;0,'OBRAČUNANA OSNOVNA PLAČA'!G109,"")</f>
        <v>0</v>
      </c>
      <c r="G115" s="57"/>
      <c r="H115" s="57"/>
      <c r="I115" s="57"/>
      <c r="J115" s="57"/>
      <c r="K115" s="57"/>
      <c r="L115" s="178">
        <f t="shared" si="26"/>
        <v>0</v>
      </c>
      <c r="M115" s="179">
        <f t="shared" ca="1" si="35"/>
        <v>0</v>
      </c>
      <c r="N115" s="179">
        <f t="shared" ca="1" si="36"/>
        <v>0</v>
      </c>
      <c r="O115" s="180">
        <f t="shared" ca="1" si="27"/>
        <v>0</v>
      </c>
      <c r="P115" s="181">
        <f t="shared" ca="1" si="37"/>
        <v>0</v>
      </c>
      <c r="Q115" s="182">
        <f t="shared" ca="1" si="28"/>
        <v>0</v>
      </c>
      <c r="R115" s="182">
        <f ca="1">IF(LEN(B115)&gt;0,'2'!R115-'2'!Q115,"")</f>
        <v>0</v>
      </c>
      <c r="S115" s="183"/>
      <c r="T115" s="33"/>
      <c r="U115" s="33"/>
      <c r="V115" s="33"/>
      <c r="W115" s="33"/>
      <c r="X115" s="33"/>
      <c r="Y115" s="33"/>
      <c r="Z115" s="33"/>
      <c r="AB115" s="117">
        <f>ROW()</f>
        <v>115</v>
      </c>
      <c r="AC115" s="118">
        <f t="shared" ca="1" si="22"/>
        <v>0</v>
      </c>
      <c r="AD115" s="118">
        <f t="shared" ca="1" si="23"/>
        <v>0</v>
      </c>
      <c r="AE115" s="119" t="str">
        <f t="shared" ca="1" si="29"/>
        <v>-</v>
      </c>
      <c r="AF115" s="118" t="str">
        <f t="shared" ca="1" si="30"/>
        <v>-</v>
      </c>
      <c r="AG115" s="119" t="str">
        <f t="shared" ca="1" si="31"/>
        <v>-</v>
      </c>
      <c r="AH115" s="118" t="str">
        <f t="shared" ca="1" si="32"/>
        <v>-</v>
      </c>
      <c r="AI115" s="118">
        <f t="shared" ca="1" si="33"/>
        <v>0</v>
      </c>
      <c r="AJ115" s="120">
        <f t="shared" ca="1" si="34"/>
        <v>0</v>
      </c>
      <c r="AK115" s="118">
        <f t="shared" ca="1" si="24"/>
        <v>0</v>
      </c>
      <c r="AL115" s="118">
        <f t="shared" ca="1" si="25"/>
        <v>0</v>
      </c>
    </row>
    <row r="116" spans="1:38" ht="27" customHeight="1" x14ac:dyDescent="0.25">
      <c r="A116" s="53">
        <f>'OSNOVNA PLAČA'!A110</f>
        <v>101</v>
      </c>
      <c r="B116" s="333" t="str">
        <f t="shared" ca="1" si="21"/>
        <v>A101</v>
      </c>
      <c r="C116" s="333"/>
      <c r="D116" s="54" t="str">
        <f>IF(LEN('OSNOVNA PLAČA'!C110)&gt;0,'OSNOVNA PLAČA'!C110,"")</f>
        <v>VII</v>
      </c>
      <c r="E116" s="55">
        <f>IF(LEN('OSNOVNA PLAČA'!D110)&gt;0,'OSNOVNA PLAČA'!D110,"")</f>
        <v>54</v>
      </c>
      <c r="F116" s="164">
        <f ca="1">IF(LEN(B116)&gt;0,'OBRAČUNANA OSNOVNA PLAČA'!G110,"")</f>
        <v>3500</v>
      </c>
      <c r="G116" s="57"/>
      <c r="H116" s="57"/>
      <c r="I116" s="57"/>
      <c r="J116" s="57"/>
      <c r="K116" s="57"/>
      <c r="L116" s="178">
        <f t="shared" si="26"/>
        <v>0</v>
      </c>
      <c r="M116" s="179">
        <f t="shared" ca="1" si="35"/>
        <v>0</v>
      </c>
      <c r="N116" s="179">
        <f t="shared" ca="1" si="36"/>
        <v>0</v>
      </c>
      <c r="O116" s="180">
        <f t="shared" ca="1" si="27"/>
        <v>0</v>
      </c>
      <c r="P116" s="181">
        <f t="shared" ca="1" si="37"/>
        <v>0</v>
      </c>
      <c r="Q116" s="182">
        <f t="shared" ca="1" si="28"/>
        <v>0</v>
      </c>
      <c r="R116" s="182">
        <f ca="1">IF(LEN(B116)&gt;0,'2'!R116-'2'!Q116,"")</f>
        <v>6804.8136371665787</v>
      </c>
      <c r="S116" s="183"/>
      <c r="T116" s="33"/>
      <c r="U116" s="33"/>
      <c r="V116" s="33"/>
      <c r="W116" s="33"/>
      <c r="X116" s="33"/>
      <c r="Y116" s="33"/>
      <c r="Z116" s="33"/>
      <c r="AB116" s="117">
        <f>ROW()</f>
        <v>116</v>
      </c>
      <c r="AC116" s="118">
        <f t="shared" ca="1" si="22"/>
        <v>86.928104575163403</v>
      </c>
      <c r="AD116" s="118">
        <f t="shared" ca="1" si="23"/>
        <v>86.928104575163403</v>
      </c>
      <c r="AE116" s="119" t="str">
        <f t="shared" ca="1" si="29"/>
        <v>-</v>
      </c>
      <c r="AF116" s="118" t="str">
        <f t="shared" ca="1" si="30"/>
        <v>-</v>
      </c>
      <c r="AG116" s="119" t="str">
        <f t="shared" ca="1" si="31"/>
        <v>-</v>
      </c>
      <c r="AH116" s="118" t="str">
        <f t="shared" ca="1" si="32"/>
        <v>-</v>
      </c>
      <c r="AI116" s="118">
        <f t="shared" ca="1" si="33"/>
        <v>0</v>
      </c>
      <c r="AJ116" s="120">
        <f t="shared" ca="1" si="34"/>
        <v>0</v>
      </c>
      <c r="AK116" s="118">
        <f t="shared" ca="1" si="24"/>
        <v>3500</v>
      </c>
      <c r="AL116" s="118">
        <f t="shared" ca="1" si="25"/>
        <v>3500</v>
      </c>
    </row>
    <row r="117" spans="1:38" ht="27" customHeight="1" x14ac:dyDescent="0.25">
      <c r="A117" s="53">
        <f>'OSNOVNA PLAČA'!A111</f>
        <v>102</v>
      </c>
      <c r="B117" s="333" t="str">
        <f t="shared" ca="1" si="21"/>
        <v>A102</v>
      </c>
      <c r="C117" s="333"/>
      <c r="D117" s="54" t="str">
        <f>IF(LEN('OSNOVNA PLAČA'!C111)&gt;0,'OSNOVNA PLAČA'!C111,"")</f>
        <v/>
      </c>
      <c r="E117" s="55" t="str">
        <f>IF(LEN('OSNOVNA PLAČA'!D111)&gt;0,'OSNOVNA PLAČA'!D111,"")</f>
        <v/>
      </c>
      <c r="F117" s="164">
        <f ca="1">IF(LEN(B117)&gt;0,'OBRAČUNANA OSNOVNA PLAČA'!G111,"")</f>
        <v>0</v>
      </c>
      <c r="G117" s="57"/>
      <c r="H117" s="57"/>
      <c r="I117" s="57"/>
      <c r="J117" s="57"/>
      <c r="K117" s="57"/>
      <c r="L117" s="178">
        <f t="shared" si="26"/>
        <v>0</v>
      </c>
      <c r="M117" s="179">
        <f t="shared" ca="1" si="35"/>
        <v>0</v>
      </c>
      <c r="N117" s="179">
        <f t="shared" ca="1" si="36"/>
        <v>0</v>
      </c>
      <c r="O117" s="180">
        <f t="shared" ca="1" si="27"/>
        <v>0</v>
      </c>
      <c r="P117" s="181">
        <f t="shared" ca="1" si="37"/>
        <v>0</v>
      </c>
      <c r="Q117" s="182">
        <f t="shared" ca="1" si="28"/>
        <v>0</v>
      </c>
      <c r="R117" s="182">
        <f ca="1">IF(LEN(B117)&gt;0,'2'!R117-'2'!Q117,"")</f>
        <v>0</v>
      </c>
      <c r="S117" s="183"/>
      <c r="T117" s="33"/>
      <c r="U117" s="33"/>
      <c r="V117" s="33"/>
      <c r="W117" s="33"/>
      <c r="X117" s="33"/>
      <c r="Y117" s="33"/>
      <c r="Z117" s="33"/>
      <c r="AB117" s="117">
        <f>ROW()</f>
        <v>117</v>
      </c>
      <c r="AC117" s="118">
        <f t="shared" ca="1" si="22"/>
        <v>0</v>
      </c>
      <c r="AD117" s="118">
        <f t="shared" ca="1" si="23"/>
        <v>0</v>
      </c>
      <c r="AE117" s="119" t="str">
        <f t="shared" ca="1" si="29"/>
        <v>-</v>
      </c>
      <c r="AF117" s="118" t="str">
        <f t="shared" ca="1" si="30"/>
        <v>-</v>
      </c>
      <c r="AG117" s="119" t="str">
        <f t="shared" ca="1" si="31"/>
        <v>-</v>
      </c>
      <c r="AH117" s="118" t="str">
        <f t="shared" ca="1" si="32"/>
        <v>-</v>
      </c>
      <c r="AI117" s="118">
        <f t="shared" ca="1" si="33"/>
        <v>0</v>
      </c>
      <c r="AJ117" s="120">
        <f t="shared" ca="1" si="34"/>
        <v>0</v>
      </c>
      <c r="AK117" s="118">
        <f t="shared" ca="1" si="24"/>
        <v>0</v>
      </c>
      <c r="AL117" s="118">
        <f t="shared" ca="1" si="25"/>
        <v>0</v>
      </c>
    </row>
    <row r="118" spans="1:38" ht="27" customHeight="1" x14ac:dyDescent="0.25">
      <c r="A118" s="53">
        <f>'OSNOVNA PLAČA'!A112</f>
        <v>103</v>
      </c>
      <c r="B118" s="333" t="str">
        <f t="shared" ca="1" si="21"/>
        <v>A103</v>
      </c>
      <c r="C118" s="333"/>
      <c r="D118" s="54" t="str">
        <f>IF(LEN('OSNOVNA PLAČA'!C112)&gt;0,'OSNOVNA PLAČA'!C112,"")</f>
        <v/>
      </c>
      <c r="E118" s="55" t="str">
        <f>IF(LEN('OSNOVNA PLAČA'!D112)&gt;0,'OSNOVNA PLAČA'!D112,"")</f>
        <v/>
      </c>
      <c r="F118" s="164">
        <f ca="1">IF(LEN(B118)&gt;0,'OBRAČUNANA OSNOVNA PLAČA'!G112,"")</f>
        <v>0</v>
      </c>
      <c r="G118" s="57"/>
      <c r="H118" s="57"/>
      <c r="I118" s="57"/>
      <c r="J118" s="57"/>
      <c r="K118" s="57"/>
      <c r="L118" s="178">
        <f t="shared" si="26"/>
        <v>0</v>
      </c>
      <c r="M118" s="179">
        <f t="shared" ca="1" si="35"/>
        <v>0</v>
      </c>
      <c r="N118" s="179">
        <f t="shared" ca="1" si="36"/>
        <v>0</v>
      </c>
      <c r="O118" s="180">
        <f t="shared" ca="1" si="27"/>
        <v>0</v>
      </c>
      <c r="P118" s="181">
        <f t="shared" ca="1" si="37"/>
        <v>0</v>
      </c>
      <c r="Q118" s="182">
        <f t="shared" ca="1" si="28"/>
        <v>0</v>
      </c>
      <c r="R118" s="182">
        <f ca="1">IF(LEN(B118)&gt;0,'2'!R118-'2'!Q118,"")</f>
        <v>0</v>
      </c>
      <c r="S118" s="183"/>
      <c r="T118" s="33"/>
      <c r="U118" s="33"/>
      <c r="V118" s="33"/>
      <c r="W118" s="33"/>
      <c r="X118" s="33"/>
      <c r="Y118" s="33"/>
      <c r="Z118" s="33"/>
      <c r="AB118" s="117">
        <f>ROW()</f>
        <v>118</v>
      </c>
      <c r="AC118" s="118">
        <f t="shared" ca="1" si="22"/>
        <v>0</v>
      </c>
      <c r="AD118" s="118">
        <f t="shared" ca="1" si="23"/>
        <v>0</v>
      </c>
      <c r="AE118" s="119" t="str">
        <f t="shared" ca="1" si="29"/>
        <v>-</v>
      </c>
      <c r="AF118" s="118" t="str">
        <f t="shared" ca="1" si="30"/>
        <v>-</v>
      </c>
      <c r="AG118" s="119" t="str">
        <f t="shared" ca="1" si="31"/>
        <v>-</v>
      </c>
      <c r="AH118" s="118" t="str">
        <f t="shared" ca="1" si="32"/>
        <v>-</v>
      </c>
      <c r="AI118" s="118">
        <f t="shared" ca="1" si="33"/>
        <v>0</v>
      </c>
      <c r="AJ118" s="120">
        <f t="shared" ca="1" si="34"/>
        <v>0</v>
      </c>
      <c r="AK118" s="118">
        <f t="shared" ca="1" si="24"/>
        <v>0</v>
      </c>
      <c r="AL118" s="118">
        <f t="shared" ca="1" si="25"/>
        <v>0</v>
      </c>
    </row>
    <row r="119" spans="1:38" ht="27" customHeight="1" x14ac:dyDescent="0.25">
      <c r="A119" s="53">
        <f>'OSNOVNA PLAČA'!A113</f>
        <v>104</v>
      </c>
      <c r="B119" s="333" t="str">
        <f t="shared" ca="1" si="21"/>
        <v>A104</v>
      </c>
      <c r="C119" s="333"/>
      <c r="D119" s="54" t="str">
        <f>IF(LEN('OSNOVNA PLAČA'!C113)&gt;0,'OSNOVNA PLAČA'!C113,"")</f>
        <v/>
      </c>
      <c r="E119" s="55" t="str">
        <f>IF(LEN('OSNOVNA PLAČA'!D113)&gt;0,'OSNOVNA PLAČA'!D113,"")</f>
        <v/>
      </c>
      <c r="F119" s="164">
        <f ca="1">IF(LEN(B119)&gt;0,'OBRAČUNANA OSNOVNA PLAČA'!G113,"")</f>
        <v>0</v>
      </c>
      <c r="G119" s="57"/>
      <c r="H119" s="57"/>
      <c r="I119" s="57"/>
      <c r="J119" s="57"/>
      <c r="K119" s="57"/>
      <c r="L119" s="178">
        <f t="shared" si="26"/>
        <v>0</v>
      </c>
      <c r="M119" s="179">
        <f t="shared" ca="1" si="35"/>
        <v>0</v>
      </c>
      <c r="N119" s="179">
        <f t="shared" ca="1" si="36"/>
        <v>0</v>
      </c>
      <c r="O119" s="180">
        <f t="shared" ca="1" si="27"/>
        <v>0</v>
      </c>
      <c r="P119" s="181">
        <f t="shared" ca="1" si="37"/>
        <v>0</v>
      </c>
      <c r="Q119" s="182">
        <f t="shared" ca="1" si="28"/>
        <v>0</v>
      </c>
      <c r="R119" s="182">
        <f ca="1">IF(LEN(B119)&gt;0,'2'!R119-'2'!Q119,"")</f>
        <v>0</v>
      </c>
      <c r="S119" s="183"/>
      <c r="T119" s="33"/>
      <c r="U119" s="33"/>
      <c r="V119" s="33"/>
      <c r="W119" s="33"/>
      <c r="X119" s="33"/>
      <c r="Y119" s="33"/>
      <c r="Z119" s="33"/>
      <c r="AB119" s="117">
        <f>ROW()</f>
        <v>119</v>
      </c>
      <c r="AC119" s="118">
        <f t="shared" ca="1" si="22"/>
        <v>0</v>
      </c>
      <c r="AD119" s="118">
        <f t="shared" ca="1" si="23"/>
        <v>0</v>
      </c>
      <c r="AE119" s="119" t="str">
        <f t="shared" ca="1" si="29"/>
        <v>-</v>
      </c>
      <c r="AF119" s="118" t="str">
        <f t="shared" ca="1" si="30"/>
        <v>-</v>
      </c>
      <c r="AG119" s="119" t="str">
        <f t="shared" ca="1" si="31"/>
        <v>-</v>
      </c>
      <c r="AH119" s="118" t="str">
        <f t="shared" ca="1" si="32"/>
        <v>-</v>
      </c>
      <c r="AI119" s="118">
        <f t="shared" ca="1" si="33"/>
        <v>0</v>
      </c>
      <c r="AJ119" s="120">
        <f t="shared" ca="1" si="34"/>
        <v>0</v>
      </c>
      <c r="AK119" s="118">
        <f t="shared" ca="1" si="24"/>
        <v>0</v>
      </c>
      <c r="AL119" s="118">
        <f t="shared" ca="1" si="25"/>
        <v>0</v>
      </c>
    </row>
    <row r="120" spans="1:38" ht="27" customHeight="1" x14ac:dyDescent="0.25">
      <c r="A120" s="53">
        <f>'OSNOVNA PLAČA'!A114</f>
        <v>105</v>
      </c>
      <c r="B120" s="333" t="str">
        <f t="shared" ca="1" si="21"/>
        <v>A105</v>
      </c>
      <c r="C120" s="333"/>
      <c r="D120" s="54" t="str">
        <f>IF(LEN('OSNOVNA PLAČA'!C114)&gt;0,'OSNOVNA PLAČA'!C114,"")</f>
        <v/>
      </c>
      <c r="E120" s="55" t="str">
        <f>IF(LEN('OSNOVNA PLAČA'!D114)&gt;0,'OSNOVNA PLAČA'!D114,"")</f>
        <v/>
      </c>
      <c r="F120" s="164">
        <f ca="1">IF(LEN(B120)&gt;0,'OBRAČUNANA OSNOVNA PLAČA'!G114,"")</f>
        <v>0</v>
      </c>
      <c r="G120" s="57"/>
      <c r="H120" s="57"/>
      <c r="I120" s="57"/>
      <c r="J120" s="57"/>
      <c r="K120" s="57"/>
      <c r="L120" s="178">
        <f t="shared" si="26"/>
        <v>0</v>
      </c>
      <c r="M120" s="179">
        <f t="shared" ca="1" si="35"/>
        <v>0</v>
      </c>
      <c r="N120" s="179">
        <f t="shared" ca="1" si="36"/>
        <v>0</v>
      </c>
      <c r="O120" s="180">
        <f t="shared" ca="1" si="27"/>
        <v>0</v>
      </c>
      <c r="P120" s="181">
        <f t="shared" ca="1" si="37"/>
        <v>0</v>
      </c>
      <c r="Q120" s="182">
        <f t="shared" ca="1" si="28"/>
        <v>0</v>
      </c>
      <c r="R120" s="182">
        <f ca="1">IF(LEN(B120)&gt;0,'2'!R120-'2'!Q120,"")</f>
        <v>0</v>
      </c>
      <c r="S120" s="183"/>
      <c r="T120" s="33"/>
      <c r="U120" s="33"/>
      <c r="V120" s="33"/>
      <c r="W120" s="33"/>
      <c r="X120" s="33"/>
      <c r="Y120" s="33"/>
      <c r="Z120" s="33"/>
      <c r="AB120" s="117">
        <f>ROW()</f>
        <v>120</v>
      </c>
      <c r="AC120" s="118">
        <f t="shared" ca="1" si="22"/>
        <v>0</v>
      </c>
      <c r="AD120" s="118">
        <f t="shared" ca="1" si="23"/>
        <v>0</v>
      </c>
      <c r="AE120" s="119" t="str">
        <f t="shared" ca="1" si="29"/>
        <v>-</v>
      </c>
      <c r="AF120" s="118" t="str">
        <f t="shared" ca="1" si="30"/>
        <v>-</v>
      </c>
      <c r="AG120" s="119" t="str">
        <f t="shared" ca="1" si="31"/>
        <v>-</v>
      </c>
      <c r="AH120" s="118" t="str">
        <f t="shared" ca="1" si="32"/>
        <v>-</v>
      </c>
      <c r="AI120" s="118">
        <f t="shared" ca="1" si="33"/>
        <v>0</v>
      </c>
      <c r="AJ120" s="120">
        <f t="shared" ca="1" si="34"/>
        <v>0</v>
      </c>
      <c r="AK120" s="118">
        <f t="shared" ca="1" si="24"/>
        <v>0</v>
      </c>
      <c r="AL120" s="118">
        <f t="shared" ca="1" si="25"/>
        <v>0</v>
      </c>
    </row>
    <row r="121" spans="1:38" ht="27" customHeight="1" x14ac:dyDescent="0.25">
      <c r="A121" s="53">
        <f>'OSNOVNA PLAČA'!A115</f>
        <v>106</v>
      </c>
      <c r="B121" s="333" t="str">
        <f t="shared" ca="1" si="21"/>
        <v>A106</v>
      </c>
      <c r="C121" s="333"/>
      <c r="D121" s="54" t="str">
        <f>IF(LEN('OSNOVNA PLAČA'!C115)&gt;0,'OSNOVNA PLAČA'!C115,"")</f>
        <v/>
      </c>
      <c r="E121" s="55" t="str">
        <f>IF(LEN('OSNOVNA PLAČA'!D115)&gt;0,'OSNOVNA PLAČA'!D115,"")</f>
        <v/>
      </c>
      <c r="F121" s="164">
        <f ca="1">IF(LEN(B121)&gt;0,'OBRAČUNANA OSNOVNA PLAČA'!G115,"")</f>
        <v>0</v>
      </c>
      <c r="G121" s="57"/>
      <c r="H121" s="57"/>
      <c r="I121" s="57"/>
      <c r="J121" s="57"/>
      <c r="K121" s="57"/>
      <c r="L121" s="178">
        <f t="shared" si="26"/>
        <v>0</v>
      </c>
      <c r="M121" s="179">
        <f t="shared" ca="1" si="35"/>
        <v>0</v>
      </c>
      <c r="N121" s="179">
        <f t="shared" ca="1" si="36"/>
        <v>0</v>
      </c>
      <c r="O121" s="180">
        <f t="shared" ca="1" si="27"/>
        <v>0</v>
      </c>
      <c r="P121" s="181">
        <f t="shared" ca="1" si="37"/>
        <v>0</v>
      </c>
      <c r="Q121" s="182">
        <f t="shared" ca="1" si="28"/>
        <v>0</v>
      </c>
      <c r="R121" s="182">
        <f ca="1">IF(LEN(B121)&gt;0,'2'!R121-'2'!Q121,"")</f>
        <v>0</v>
      </c>
      <c r="S121" s="183"/>
      <c r="T121" s="33"/>
      <c r="U121" s="33"/>
      <c r="V121" s="33"/>
      <c r="W121" s="33"/>
      <c r="X121" s="33"/>
      <c r="Y121" s="33"/>
      <c r="Z121" s="33"/>
      <c r="AB121" s="117">
        <f>ROW()</f>
        <v>121</v>
      </c>
      <c r="AC121" s="118">
        <f t="shared" ca="1" si="22"/>
        <v>0</v>
      </c>
      <c r="AD121" s="118">
        <f t="shared" ca="1" si="23"/>
        <v>0</v>
      </c>
      <c r="AE121" s="119" t="str">
        <f t="shared" ca="1" si="29"/>
        <v>-</v>
      </c>
      <c r="AF121" s="118" t="str">
        <f t="shared" ca="1" si="30"/>
        <v>-</v>
      </c>
      <c r="AG121" s="119" t="str">
        <f t="shared" ca="1" si="31"/>
        <v>-</v>
      </c>
      <c r="AH121" s="118" t="str">
        <f t="shared" ca="1" si="32"/>
        <v>-</v>
      </c>
      <c r="AI121" s="118">
        <f t="shared" ca="1" si="33"/>
        <v>0</v>
      </c>
      <c r="AJ121" s="120">
        <f t="shared" ca="1" si="34"/>
        <v>0</v>
      </c>
      <c r="AK121" s="118">
        <f t="shared" ca="1" si="24"/>
        <v>0</v>
      </c>
      <c r="AL121" s="118">
        <f t="shared" ca="1" si="25"/>
        <v>0</v>
      </c>
    </row>
    <row r="122" spans="1:38" ht="27" customHeight="1" x14ac:dyDescent="0.25">
      <c r="A122" s="53">
        <f>'OSNOVNA PLAČA'!A116</f>
        <v>107</v>
      </c>
      <c r="B122" s="333" t="str">
        <f t="shared" ca="1" si="21"/>
        <v>A107</v>
      </c>
      <c r="C122" s="333"/>
      <c r="D122" s="54" t="str">
        <f>IF(LEN('OSNOVNA PLAČA'!C116)&gt;0,'OSNOVNA PLAČA'!C116,"")</f>
        <v/>
      </c>
      <c r="E122" s="55" t="str">
        <f>IF(LEN('OSNOVNA PLAČA'!D116)&gt;0,'OSNOVNA PLAČA'!D116,"")</f>
        <v/>
      </c>
      <c r="F122" s="164">
        <f ca="1">IF(LEN(B122)&gt;0,'OBRAČUNANA OSNOVNA PLAČA'!G116,"")</f>
        <v>0</v>
      </c>
      <c r="G122" s="57"/>
      <c r="H122" s="57"/>
      <c r="I122" s="57"/>
      <c r="J122" s="57"/>
      <c r="K122" s="57"/>
      <c r="L122" s="178">
        <f t="shared" si="26"/>
        <v>0</v>
      </c>
      <c r="M122" s="179">
        <f t="shared" ca="1" si="35"/>
        <v>0</v>
      </c>
      <c r="N122" s="179">
        <f t="shared" ca="1" si="36"/>
        <v>0</v>
      </c>
      <c r="O122" s="180">
        <f t="shared" ca="1" si="27"/>
        <v>0</v>
      </c>
      <c r="P122" s="181">
        <f t="shared" ca="1" si="37"/>
        <v>0</v>
      </c>
      <c r="Q122" s="182">
        <f t="shared" ca="1" si="28"/>
        <v>0</v>
      </c>
      <c r="R122" s="182">
        <f ca="1">IF(LEN(B122)&gt;0,'2'!R122-'2'!Q122,"")</f>
        <v>0</v>
      </c>
      <c r="S122" s="183"/>
      <c r="T122" s="33"/>
      <c r="U122" s="33"/>
      <c r="V122" s="33"/>
      <c r="W122" s="33"/>
      <c r="X122" s="33"/>
      <c r="Y122" s="33"/>
      <c r="Z122" s="33"/>
      <c r="AB122" s="117">
        <f>ROW()</f>
        <v>122</v>
      </c>
      <c r="AC122" s="118">
        <f t="shared" ca="1" si="22"/>
        <v>0</v>
      </c>
      <c r="AD122" s="118">
        <f t="shared" ca="1" si="23"/>
        <v>0</v>
      </c>
      <c r="AE122" s="119" t="str">
        <f t="shared" ca="1" si="29"/>
        <v>-</v>
      </c>
      <c r="AF122" s="118" t="str">
        <f t="shared" ca="1" si="30"/>
        <v>-</v>
      </c>
      <c r="AG122" s="119" t="str">
        <f t="shared" ca="1" si="31"/>
        <v>-</v>
      </c>
      <c r="AH122" s="118" t="str">
        <f t="shared" ca="1" si="32"/>
        <v>-</v>
      </c>
      <c r="AI122" s="118">
        <f t="shared" ca="1" si="33"/>
        <v>0</v>
      </c>
      <c r="AJ122" s="120">
        <f t="shared" ca="1" si="34"/>
        <v>0</v>
      </c>
      <c r="AK122" s="118">
        <f t="shared" ca="1" si="24"/>
        <v>0</v>
      </c>
      <c r="AL122" s="118">
        <f t="shared" ca="1" si="25"/>
        <v>0</v>
      </c>
    </row>
    <row r="123" spans="1:38" ht="27" customHeight="1" x14ac:dyDescent="0.25">
      <c r="A123" s="53">
        <f>'OSNOVNA PLAČA'!A117</f>
        <v>108</v>
      </c>
      <c r="B123" s="333" t="str">
        <f t="shared" ca="1" si="21"/>
        <v>A108</v>
      </c>
      <c r="C123" s="333"/>
      <c r="D123" s="54" t="str">
        <f>IF(LEN('OSNOVNA PLAČA'!C117)&gt;0,'OSNOVNA PLAČA'!C117,"")</f>
        <v/>
      </c>
      <c r="E123" s="55" t="str">
        <f>IF(LEN('OSNOVNA PLAČA'!D117)&gt;0,'OSNOVNA PLAČA'!D117,"")</f>
        <v/>
      </c>
      <c r="F123" s="164">
        <f ca="1">IF(LEN(B123)&gt;0,'OBRAČUNANA OSNOVNA PLAČA'!G117,"")</f>
        <v>0</v>
      </c>
      <c r="G123" s="57"/>
      <c r="H123" s="57"/>
      <c r="I123" s="57"/>
      <c r="J123" s="57"/>
      <c r="K123" s="57"/>
      <c r="L123" s="178">
        <f t="shared" si="26"/>
        <v>0</v>
      </c>
      <c r="M123" s="179">
        <f t="shared" ca="1" si="35"/>
        <v>0</v>
      </c>
      <c r="N123" s="179">
        <f t="shared" ca="1" si="36"/>
        <v>0</v>
      </c>
      <c r="O123" s="180">
        <f t="shared" ca="1" si="27"/>
        <v>0</v>
      </c>
      <c r="P123" s="181">
        <f t="shared" ca="1" si="37"/>
        <v>0</v>
      </c>
      <c r="Q123" s="182">
        <f t="shared" ca="1" si="28"/>
        <v>0</v>
      </c>
      <c r="R123" s="182">
        <f ca="1">IF(LEN(B123)&gt;0,'2'!R123-'2'!Q123,"")</f>
        <v>0</v>
      </c>
      <c r="S123" s="183"/>
      <c r="T123" s="33"/>
      <c r="U123" s="33"/>
      <c r="V123" s="33"/>
      <c r="W123" s="33"/>
      <c r="X123" s="33"/>
      <c r="Y123" s="33"/>
      <c r="Z123" s="33"/>
      <c r="AB123" s="117">
        <f>ROW()</f>
        <v>123</v>
      </c>
      <c r="AC123" s="118">
        <f t="shared" ca="1" si="22"/>
        <v>0</v>
      </c>
      <c r="AD123" s="118">
        <f t="shared" ca="1" si="23"/>
        <v>0</v>
      </c>
      <c r="AE123" s="119" t="str">
        <f t="shared" ca="1" si="29"/>
        <v>-</v>
      </c>
      <c r="AF123" s="118" t="str">
        <f t="shared" ca="1" si="30"/>
        <v>-</v>
      </c>
      <c r="AG123" s="119" t="str">
        <f t="shared" ca="1" si="31"/>
        <v>-</v>
      </c>
      <c r="AH123" s="118" t="str">
        <f t="shared" ca="1" si="32"/>
        <v>-</v>
      </c>
      <c r="AI123" s="118">
        <f t="shared" ca="1" si="33"/>
        <v>0</v>
      </c>
      <c r="AJ123" s="120">
        <f t="shared" ca="1" si="34"/>
        <v>0</v>
      </c>
      <c r="AK123" s="118">
        <f t="shared" ca="1" si="24"/>
        <v>0</v>
      </c>
      <c r="AL123" s="118">
        <f t="shared" ca="1" si="25"/>
        <v>0</v>
      </c>
    </row>
    <row r="124" spans="1:38" ht="27" customHeight="1" x14ac:dyDescent="0.25">
      <c r="A124" s="53">
        <f>'OSNOVNA PLAČA'!A118</f>
        <v>109</v>
      </c>
      <c r="B124" s="333" t="str">
        <f t="shared" ca="1" si="21"/>
        <v>A109</v>
      </c>
      <c r="C124" s="333"/>
      <c r="D124" s="54" t="str">
        <f>IF(LEN('OSNOVNA PLAČA'!C118)&gt;0,'OSNOVNA PLAČA'!C118,"")</f>
        <v/>
      </c>
      <c r="E124" s="55" t="str">
        <f>IF(LEN('OSNOVNA PLAČA'!D118)&gt;0,'OSNOVNA PLAČA'!D118,"")</f>
        <v/>
      </c>
      <c r="F124" s="164">
        <f ca="1">IF(LEN(B124)&gt;0,'OBRAČUNANA OSNOVNA PLAČA'!G118,"")</f>
        <v>0</v>
      </c>
      <c r="G124" s="57"/>
      <c r="H124" s="57"/>
      <c r="I124" s="57"/>
      <c r="J124" s="57"/>
      <c r="K124" s="57"/>
      <c r="L124" s="178">
        <f t="shared" si="26"/>
        <v>0</v>
      </c>
      <c r="M124" s="179">
        <f t="shared" ca="1" si="35"/>
        <v>0</v>
      </c>
      <c r="N124" s="179">
        <f t="shared" ca="1" si="36"/>
        <v>0</v>
      </c>
      <c r="O124" s="180">
        <f t="shared" ca="1" si="27"/>
        <v>0</v>
      </c>
      <c r="P124" s="181">
        <f t="shared" ca="1" si="37"/>
        <v>0</v>
      </c>
      <c r="Q124" s="182">
        <f t="shared" ca="1" si="28"/>
        <v>0</v>
      </c>
      <c r="R124" s="182">
        <f ca="1">IF(LEN(B124)&gt;0,'2'!R124-'2'!Q124,"")</f>
        <v>0</v>
      </c>
      <c r="S124" s="183"/>
      <c r="T124" s="33"/>
      <c r="U124" s="33"/>
      <c r="V124" s="33"/>
      <c r="W124" s="33"/>
      <c r="X124" s="33"/>
      <c r="Y124" s="33"/>
      <c r="Z124" s="33"/>
      <c r="AB124" s="117">
        <f>ROW()</f>
        <v>124</v>
      </c>
      <c r="AC124" s="118">
        <f t="shared" ca="1" si="22"/>
        <v>0</v>
      </c>
      <c r="AD124" s="118">
        <f t="shared" ca="1" si="23"/>
        <v>0</v>
      </c>
      <c r="AE124" s="119" t="str">
        <f t="shared" ca="1" si="29"/>
        <v>-</v>
      </c>
      <c r="AF124" s="118" t="str">
        <f t="shared" ca="1" si="30"/>
        <v>-</v>
      </c>
      <c r="AG124" s="119" t="str">
        <f t="shared" ca="1" si="31"/>
        <v>-</v>
      </c>
      <c r="AH124" s="118" t="str">
        <f t="shared" ca="1" si="32"/>
        <v>-</v>
      </c>
      <c r="AI124" s="118">
        <f t="shared" ca="1" si="33"/>
        <v>0</v>
      </c>
      <c r="AJ124" s="120">
        <f t="shared" ca="1" si="34"/>
        <v>0</v>
      </c>
      <c r="AK124" s="118">
        <f t="shared" ca="1" si="24"/>
        <v>0</v>
      </c>
      <c r="AL124" s="118">
        <f t="shared" ca="1" si="25"/>
        <v>0</v>
      </c>
    </row>
    <row r="125" spans="1:38" ht="27" customHeight="1" x14ac:dyDescent="0.25">
      <c r="A125" s="53">
        <f>'OSNOVNA PLAČA'!A119</f>
        <v>110</v>
      </c>
      <c r="B125" s="333" t="str">
        <f t="shared" ca="1" si="21"/>
        <v>A110</v>
      </c>
      <c r="C125" s="333"/>
      <c r="D125" s="54" t="str">
        <f>IF(LEN('OSNOVNA PLAČA'!C119)&gt;0,'OSNOVNA PLAČA'!C119,"")</f>
        <v/>
      </c>
      <c r="E125" s="55" t="str">
        <f>IF(LEN('OSNOVNA PLAČA'!D119)&gt;0,'OSNOVNA PLAČA'!D119,"")</f>
        <v/>
      </c>
      <c r="F125" s="164">
        <f ca="1">IF(LEN(B125)&gt;0,'OBRAČUNANA OSNOVNA PLAČA'!G119,"")</f>
        <v>0</v>
      </c>
      <c r="G125" s="57"/>
      <c r="H125" s="57"/>
      <c r="I125" s="57"/>
      <c r="J125" s="57"/>
      <c r="K125" s="57"/>
      <c r="L125" s="178">
        <f t="shared" si="26"/>
        <v>0</v>
      </c>
      <c r="M125" s="179">
        <f t="shared" ca="1" si="35"/>
        <v>0</v>
      </c>
      <c r="N125" s="179">
        <f t="shared" ca="1" si="36"/>
        <v>0</v>
      </c>
      <c r="O125" s="180">
        <f t="shared" ca="1" si="27"/>
        <v>0</v>
      </c>
      <c r="P125" s="181">
        <f t="shared" ca="1" si="37"/>
        <v>0</v>
      </c>
      <c r="Q125" s="182">
        <f t="shared" ca="1" si="28"/>
        <v>0</v>
      </c>
      <c r="R125" s="182">
        <f ca="1">IF(LEN(B125)&gt;0,'2'!R125-'2'!Q125,"")</f>
        <v>0</v>
      </c>
      <c r="S125" s="183"/>
      <c r="T125" s="33"/>
      <c r="U125" s="33"/>
      <c r="V125" s="33"/>
      <c r="W125" s="33"/>
      <c r="X125" s="33"/>
      <c r="Y125" s="33"/>
      <c r="Z125" s="33"/>
      <c r="AB125" s="117">
        <f>ROW()</f>
        <v>125</v>
      </c>
      <c r="AC125" s="118">
        <f t="shared" ca="1" si="22"/>
        <v>0</v>
      </c>
      <c r="AD125" s="118">
        <f t="shared" ca="1" si="23"/>
        <v>0</v>
      </c>
      <c r="AE125" s="119" t="str">
        <f t="shared" ca="1" si="29"/>
        <v>-</v>
      </c>
      <c r="AF125" s="118" t="str">
        <f t="shared" ca="1" si="30"/>
        <v>-</v>
      </c>
      <c r="AG125" s="119" t="str">
        <f t="shared" ca="1" si="31"/>
        <v>-</v>
      </c>
      <c r="AH125" s="118" t="str">
        <f t="shared" ca="1" si="32"/>
        <v>-</v>
      </c>
      <c r="AI125" s="118">
        <f t="shared" ca="1" si="33"/>
        <v>0</v>
      </c>
      <c r="AJ125" s="120">
        <f t="shared" ca="1" si="34"/>
        <v>0</v>
      </c>
      <c r="AK125" s="118">
        <f t="shared" ca="1" si="24"/>
        <v>0</v>
      </c>
      <c r="AL125" s="118">
        <f t="shared" ca="1" si="25"/>
        <v>0</v>
      </c>
    </row>
    <row r="126" spans="1:38" ht="27" customHeight="1" x14ac:dyDescent="0.25">
      <c r="A126" s="53">
        <f>'OSNOVNA PLAČA'!A120</f>
        <v>111</v>
      </c>
      <c r="B126" s="333" t="str">
        <f t="shared" ca="1" si="21"/>
        <v>A111</v>
      </c>
      <c r="C126" s="333"/>
      <c r="D126" s="54" t="str">
        <f>IF(LEN('OSNOVNA PLAČA'!C120)&gt;0,'OSNOVNA PLAČA'!C120,"")</f>
        <v/>
      </c>
      <c r="E126" s="55" t="str">
        <f>IF(LEN('OSNOVNA PLAČA'!D120)&gt;0,'OSNOVNA PLAČA'!D120,"")</f>
        <v/>
      </c>
      <c r="F126" s="164">
        <f ca="1">IF(LEN(B126)&gt;0,'OBRAČUNANA OSNOVNA PLAČA'!G120,"")</f>
        <v>0</v>
      </c>
      <c r="G126" s="57"/>
      <c r="H126" s="57"/>
      <c r="I126" s="57"/>
      <c r="J126" s="57"/>
      <c r="K126" s="57"/>
      <c r="L126" s="178">
        <f t="shared" si="26"/>
        <v>0</v>
      </c>
      <c r="M126" s="179">
        <f t="shared" ca="1" si="35"/>
        <v>0</v>
      </c>
      <c r="N126" s="179">
        <f t="shared" ca="1" si="36"/>
        <v>0</v>
      </c>
      <c r="O126" s="180">
        <f t="shared" ca="1" si="27"/>
        <v>0</v>
      </c>
      <c r="P126" s="181">
        <f t="shared" ca="1" si="37"/>
        <v>0</v>
      </c>
      <c r="Q126" s="182">
        <f t="shared" ca="1" si="28"/>
        <v>0</v>
      </c>
      <c r="R126" s="182">
        <f ca="1">IF(LEN(B126)&gt;0,'2'!R126-'2'!Q126,"")</f>
        <v>0</v>
      </c>
      <c r="S126" s="183"/>
      <c r="T126" s="33"/>
      <c r="U126" s="33"/>
      <c r="V126" s="33"/>
      <c r="W126" s="33"/>
      <c r="X126" s="33"/>
      <c r="Y126" s="33"/>
      <c r="Z126" s="33"/>
      <c r="AB126" s="117">
        <f>ROW()</f>
        <v>126</v>
      </c>
      <c r="AC126" s="118">
        <f t="shared" ca="1" si="22"/>
        <v>0</v>
      </c>
      <c r="AD126" s="118">
        <f t="shared" ca="1" si="23"/>
        <v>0</v>
      </c>
      <c r="AE126" s="119" t="str">
        <f t="shared" ca="1" si="29"/>
        <v>-</v>
      </c>
      <c r="AF126" s="118" t="str">
        <f t="shared" ca="1" si="30"/>
        <v>-</v>
      </c>
      <c r="AG126" s="119" t="str">
        <f t="shared" ca="1" si="31"/>
        <v>-</v>
      </c>
      <c r="AH126" s="118" t="str">
        <f t="shared" ca="1" si="32"/>
        <v>-</v>
      </c>
      <c r="AI126" s="118">
        <f t="shared" ca="1" si="33"/>
        <v>0</v>
      </c>
      <c r="AJ126" s="120">
        <f t="shared" ca="1" si="34"/>
        <v>0</v>
      </c>
      <c r="AK126" s="118">
        <f t="shared" ca="1" si="24"/>
        <v>0</v>
      </c>
      <c r="AL126" s="118">
        <f t="shared" ca="1" si="25"/>
        <v>0</v>
      </c>
    </row>
    <row r="127" spans="1:38" ht="27" customHeight="1" x14ac:dyDescent="0.25">
      <c r="A127" s="53">
        <f>'OSNOVNA PLAČA'!A121</f>
        <v>112</v>
      </c>
      <c r="B127" s="333" t="str">
        <f t="shared" ca="1" si="21"/>
        <v>A112</v>
      </c>
      <c r="C127" s="333"/>
      <c r="D127" s="54" t="str">
        <f>IF(LEN('OSNOVNA PLAČA'!C121)&gt;0,'OSNOVNA PLAČA'!C121,"")</f>
        <v/>
      </c>
      <c r="E127" s="55" t="str">
        <f>IF(LEN('OSNOVNA PLAČA'!D121)&gt;0,'OSNOVNA PLAČA'!D121,"")</f>
        <v/>
      </c>
      <c r="F127" s="164">
        <f ca="1">IF(LEN(B127)&gt;0,'OBRAČUNANA OSNOVNA PLAČA'!G121,"")</f>
        <v>0</v>
      </c>
      <c r="G127" s="57"/>
      <c r="H127" s="57"/>
      <c r="I127" s="57"/>
      <c r="J127" s="57"/>
      <c r="K127" s="57"/>
      <c r="L127" s="178">
        <f t="shared" si="26"/>
        <v>0</v>
      </c>
      <c r="M127" s="179">
        <f t="shared" ca="1" si="35"/>
        <v>0</v>
      </c>
      <c r="N127" s="179">
        <f t="shared" ca="1" si="36"/>
        <v>0</v>
      </c>
      <c r="O127" s="180">
        <f t="shared" ca="1" si="27"/>
        <v>0</v>
      </c>
      <c r="P127" s="181">
        <f t="shared" ca="1" si="37"/>
        <v>0</v>
      </c>
      <c r="Q127" s="182">
        <f t="shared" ca="1" si="28"/>
        <v>0</v>
      </c>
      <c r="R127" s="182">
        <f ca="1">IF(LEN(B127)&gt;0,'2'!R127-'2'!Q127,"")</f>
        <v>0</v>
      </c>
      <c r="S127" s="183"/>
      <c r="T127" s="33"/>
      <c r="U127" s="33"/>
      <c r="V127" s="33"/>
      <c r="W127" s="33"/>
      <c r="X127" s="33"/>
      <c r="Y127" s="33"/>
      <c r="Z127" s="33"/>
      <c r="AB127" s="117">
        <f>ROW()</f>
        <v>127</v>
      </c>
      <c r="AC127" s="118">
        <f t="shared" ca="1" si="22"/>
        <v>0</v>
      </c>
      <c r="AD127" s="118">
        <f t="shared" ca="1" si="23"/>
        <v>0</v>
      </c>
      <c r="AE127" s="119" t="str">
        <f t="shared" ca="1" si="29"/>
        <v>-</v>
      </c>
      <c r="AF127" s="118" t="str">
        <f t="shared" ca="1" si="30"/>
        <v>-</v>
      </c>
      <c r="AG127" s="119" t="str">
        <f t="shared" ca="1" si="31"/>
        <v>-</v>
      </c>
      <c r="AH127" s="118" t="str">
        <f t="shared" ca="1" si="32"/>
        <v>-</v>
      </c>
      <c r="AI127" s="118">
        <f t="shared" ca="1" si="33"/>
        <v>0</v>
      </c>
      <c r="AJ127" s="120">
        <f t="shared" ca="1" si="34"/>
        <v>0</v>
      </c>
      <c r="AK127" s="118">
        <f t="shared" ca="1" si="24"/>
        <v>0</v>
      </c>
      <c r="AL127" s="118">
        <f t="shared" ca="1" si="25"/>
        <v>0</v>
      </c>
    </row>
    <row r="128" spans="1:38" ht="27" customHeight="1" x14ac:dyDescent="0.25">
      <c r="A128" s="53">
        <f>'OSNOVNA PLAČA'!A122</f>
        <v>113</v>
      </c>
      <c r="B128" s="333" t="str">
        <f t="shared" ca="1" si="21"/>
        <v>A113</v>
      </c>
      <c r="C128" s="333"/>
      <c r="D128" s="54" t="str">
        <f>IF(LEN('OSNOVNA PLAČA'!C122)&gt;0,'OSNOVNA PLAČA'!C122,"")</f>
        <v/>
      </c>
      <c r="E128" s="55" t="str">
        <f>IF(LEN('OSNOVNA PLAČA'!D122)&gt;0,'OSNOVNA PLAČA'!D122,"")</f>
        <v/>
      </c>
      <c r="F128" s="164">
        <f ca="1">IF(LEN(B128)&gt;0,'OBRAČUNANA OSNOVNA PLAČA'!G122,"")</f>
        <v>0</v>
      </c>
      <c r="G128" s="57"/>
      <c r="H128" s="57"/>
      <c r="I128" s="57"/>
      <c r="J128" s="57"/>
      <c r="K128" s="57"/>
      <c r="L128" s="178">
        <f t="shared" si="26"/>
        <v>0</v>
      </c>
      <c r="M128" s="179">
        <f t="shared" ca="1" si="35"/>
        <v>0</v>
      </c>
      <c r="N128" s="179">
        <f t="shared" ca="1" si="36"/>
        <v>0</v>
      </c>
      <c r="O128" s="180">
        <f t="shared" ca="1" si="27"/>
        <v>0</v>
      </c>
      <c r="P128" s="181">
        <f t="shared" ca="1" si="37"/>
        <v>0</v>
      </c>
      <c r="Q128" s="182">
        <f t="shared" ca="1" si="28"/>
        <v>0</v>
      </c>
      <c r="R128" s="182">
        <f ca="1">IF(LEN(B128)&gt;0,'2'!R128-'2'!Q128,"")</f>
        <v>0</v>
      </c>
      <c r="S128" s="183"/>
      <c r="T128" s="33"/>
      <c r="U128" s="33"/>
      <c r="V128" s="33"/>
      <c r="W128" s="33"/>
      <c r="X128" s="33"/>
      <c r="Y128" s="33"/>
      <c r="Z128" s="33"/>
      <c r="AB128" s="117">
        <f>ROW()</f>
        <v>128</v>
      </c>
      <c r="AC128" s="118">
        <f t="shared" ca="1" si="22"/>
        <v>0</v>
      </c>
      <c r="AD128" s="118">
        <f t="shared" ca="1" si="23"/>
        <v>0</v>
      </c>
      <c r="AE128" s="119" t="str">
        <f t="shared" ca="1" si="29"/>
        <v>-</v>
      </c>
      <c r="AF128" s="118" t="str">
        <f t="shared" ca="1" si="30"/>
        <v>-</v>
      </c>
      <c r="AG128" s="119" t="str">
        <f t="shared" ca="1" si="31"/>
        <v>-</v>
      </c>
      <c r="AH128" s="118" t="str">
        <f t="shared" ca="1" si="32"/>
        <v>-</v>
      </c>
      <c r="AI128" s="118">
        <f t="shared" ca="1" si="33"/>
        <v>0</v>
      </c>
      <c r="AJ128" s="120">
        <f t="shared" ca="1" si="34"/>
        <v>0</v>
      </c>
      <c r="AK128" s="118">
        <f t="shared" ca="1" si="24"/>
        <v>0</v>
      </c>
      <c r="AL128" s="118">
        <f t="shared" ca="1" si="25"/>
        <v>0</v>
      </c>
    </row>
    <row r="129" spans="1:38" ht="27" customHeight="1" x14ac:dyDescent="0.25">
      <c r="A129" s="53">
        <f>'OSNOVNA PLAČA'!A123</f>
        <v>114</v>
      </c>
      <c r="B129" s="333" t="str">
        <f t="shared" ca="1" si="21"/>
        <v>A114</v>
      </c>
      <c r="C129" s="333"/>
      <c r="D129" s="54" t="str">
        <f>IF(LEN('OSNOVNA PLAČA'!C123)&gt;0,'OSNOVNA PLAČA'!C123,"")</f>
        <v/>
      </c>
      <c r="E129" s="55" t="str">
        <f>IF(LEN('OSNOVNA PLAČA'!D123)&gt;0,'OSNOVNA PLAČA'!D123,"")</f>
        <v/>
      </c>
      <c r="F129" s="164">
        <f ca="1">IF(LEN(B129)&gt;0,'OBRAČUNANA OSNOVNA PLAČA'!G123,"")</f>
        <v>0</v>
      </c>
      <c r="G129" s="57"/>
      <c r="H129" s="57"/>
      <c r="I129" s="57"/>
      <c r="J129" s="57"/>
      <c r="K129" s="57"/>
      <c r="L129" s="178">
        <f t="shared" si="26"/>
        <v>0</v>
      </c>
      <c r="M129" s="179">
        <f t="shared" ca="1" si="35"/>
        <v>0</v>
      </c>
      <c r="N129" s="179">
        <f t="shared" ca="1" si="36"/>
        <v>0</v>
      </c>
      <c r="O129" s="180">
        <f t="shared" ca="1" si="27"/>
        <v>0</v>
      </c>
      <c r="P129" s="181">
        <f t="shared" ca="1" si="37"/>
        <v>0</v>
      </c>
      <c r="Q129" s="182">
        <f t="shared" ca="1" si="28"/>
        <v>0</v>
      </c>
      <c r="R129" s="182">
        <f ca="1">IF(LEN(B129)&gt;0,'2'!R129-'2'!Q129,"")</f>
        <v>0</v>
      </c>
      <c r="S129" s="183"/>
      <c r="T129" s="33"/>
      <c r="U129" s="33"/>
      <c r="V129" s="33"/>
      <c r="W129" s="33"/>
      <c r="X129" s="33"/>
      <c r="Y129" s="33"/>
      <c r="Z129" s="33"/>
      <c r="AB129" s="117">
        <f>ROW()</f>
        <v>129</v>
      </c>
      <c r="AC129" s="118">
        <f t="shared" ca="1" si="22"/>
        <v>0</v>
      </c>
      <c r="AD129" s="118">
        <f t="shared" ca="1" si="23"/>
        <v>0</v>
      </c>
      <c r="AE129" s="119" t="str">
        <f t="shared" ca="1" si="29"/>
        <v>-</v>
      </c>
      <c r="AF129" s="118" t="str">
        <f t="shared" ca="1" si="30"/>
        <v>-</v>
      </c>
      <c r="AG129" s="119" t="str">
        <f t="shared" ca="1" si="31"/>
        <v>-</v>
      </c>
      <c r="AH129" s="118" t="str">
        <f t="shared" ca="1" si="32"/>
        <v>-</v>
      </c>
      <c r="AI129" s="118">
        <f t="shared" ca="1" si="33"/>
        <v>0</v>
      </c>
      <c r="AJ129" s="120">
        <f t="shared" ca="1" si="34"/>
        <v>0</v>
      </c>
      <c r="AK129" s="118">
        <f t="shared" ca="1" si="24"/>
        <v>0</v>
      </c>
      <c r="AL129" s="118">
        <f t="shared" ca="1" si="25"/>
        <v>0</v>
      </c>
    </row>
    <row r="130" spans="1:38" ht="27" customHeight="1" x14ac:dyDescent="0.25">
      <c r="A130" s="53">
        <f>'OSNOVNA PLAČA'!A124</f>
        <v>115</v>
      </c>
      <c r="B130" s="333" t="str">
        <f t="shared" ca="1" si="21"/>
        <v>A115</v>
      </c>
      <c r="C130" s="333"/>
      <c r="D130" s="54" t="str">
        <f>IF(LEN('OSNOVNA PLAČA'!C124)&gt;0,'OSNOVNA PLAČA'!C124,"")</f>
        <v/>
      </c>
      <c r="E130" s="55" t="str">
        <f>IF(LEN('OSNOVNA PLAČA'!D124)&gt;0,'OSNOVNA PLAČA'!D124,"")</f>
        <v/>
      </c>
      <c r="F130" s="164">
        <f ca="1">IF(LEN(B130)&gt;0,'OBRAČUNANA OSNOVNA PLAČA'!G124,"")</f>
        <v>0</v>
      </c>
      <c r="G130" s="57"/>
      <c r="H130" s="57"/>
      <c r="I130" s="57"/>
      <c r="J130" s="57"/>
      <c r="K130" s="57"/>
      <c r="L130" s="178">
        <f t="shared" si="26"/>
        <v>0</v>
      </c>
      <c r="M130" s="179">
        <f t="shared" ca="1" si="35"/>
        <v>0</v>
      </c>
      <c r="N130" s="179">
        <f t="shared" ca="1" si="36"/>
        <v>0</v>
      </c>
      <c r="O130" s="180">
        <f t="shared" ca="1" si="27"/>
        <v>0</v>
      </c>
      <c r="P130" s="181">
        <f t="shared" ca="1" si="37"/>
        <v>0</v>
      </c>
      <c r="Q130" s="182">
        <f t="shared" ca="1" si="28"/>
        <v>0</v>
      </c>
      <c r="R130" s="182">
        <f ca="1">IF(LEN(B130)&gt;0,'2'!R130-'2'!Q130,"")</f>
        <v>0</v>
      </c>
      <c r="S130" s="183"/>
      <c r="T130" s="33"/>
      <c r="U130" s="33"/>
      <c r="V130" s="33"/>
      <c r="W130" s="33"/>
      <c r="X130" s="33"/>
      <c r="Y130" s="33"/>
      <c r="Z130" s="33"/>
      <c r="AB130" s="117">
        <f>ROW()</f>
        <v>130</v>
      </c>
      <c r="AC130" s="118">
        <f t="shared" ca="1" si="22"/>
        <v>0</v>
      </c>
      <c r="AD130" s="118">
        <f t="shared" ca="1" si="23"/>
        <v>0</v>
      </c>
      <c r="AE130" s="119" t="str">
        <f t="shared" ca="1" si="29"/>
        <v>-</v>
      </c>
      <c r="AF130" s="118" t="str">
        <f t="shared" ca="1" si="30"/>
        <v>-</v>
      </c>
      <c r="AG130" s="119" t="str">
        <f t="shared" ca="1" si="31"/>
        <v>-</v>
      </c>
      <c r="AH130" s="118" t="str">
        <f t="shared" ca="1" si="32"/>
        <v>-</v>
      </c>
      <c r="AI130" s="118">
        <f t="shared" ca="1" si="33"/>
        <v>0</v>
      </c>
      <c r="AJ130" s="120">
        <f t="shared" ca="1" si="34"/>
        <v>0</v>
      </c>
      <c r="AK130" s="118">
        <f t="shared" ca="1" si="24"/>
        <v>0</v>
      </c>
      <c r="AL130" s="118">
        <f t="shared" ca="1" si="25"/>
        <v>0</v>
      </c>
    </row>
    <row r="131" spans="1:38" ht="27" customHeight="1" x14ac:dyDescent="0.25">
      <c r="A131" s="53">
        <f>'OSNOVNA PLAČA'!A125</f>
        <v>116</v>
      </c>
      <c r="B131" s="333" t="str">
        <f t="shared" ca="1" si="21"/>
        <v>A116</v>
      </c>
      <c r="C131" s="333"/>
      <c r="D131" s="54" t="str">
        <f>IF(LEN('OSNOVNA PLAČA'!C125)&gt;0,'OSNOVNA PLAČA'!C125,"")</f>
        <v/>
      </c>
      <c r="E131" s="55" t="str">
        <f>IF(LEN('OSNOVNA PLAČA'!D125)&gt;0,'OSNOVNA PLAČA'!D125,"")</f>
        <v/>
      </c>
      <c r="F131" s="164">
        <f ca="1">IF(LEN(B131)&gt;0,'OBRAČUNANA OSNOVNA PLAČA'!G125,"")</f>
        <v>0</v>
      </c>
      <c r="G131" s="57"/>
      <c r="H131" s="57"/>
      <c r="I131" s="57"/>
      <c r="J131" s="57"/>
      <c r="K131" s="57"/>
      <c r="L131" s="178">
        <f t="shared" si="26"/>
        <v>0</v>
      </c>
      <c r="M131" s="179">
        <f t="shared" ca="1" si="35"/>
        <v>0</v>
      </c>
      <c r="N131" s="179">
        <f t="shared" ca="1" si="36"/>
        <v>0</v>
      </c>
      <c r="O131" s="180">
        <f t="shared" ca="1" si="27"/>
        <v>0</v>
      </c>
      <c r="P131" s="181">
        <f t="shared" ca="1" si="37"/>
        <v>0</v>
      </c>
      <c r="Q131" s="182">
        <f t="shared" ca="1" si="28"/>
        <v>0</v>
      </c>
      <c r="R131" s="182">
        <f ca="1">IF(LEN(B131)&gt;0,'2'!R131-'2'!Q131,"")</f>
        <v>0</v>
      </c>
      <c r="S131" s="183"/>
      <c r="T131" s="33"/>
      <c r="U131" s="33"/>
      <c r="V131" s="33"/>
      <c r="W131" s="33"/>
      <c r="X131" s="33"/>
      <c r="Y131" s="33"/>
      <c r="Z131" s="33"/>
      <c r="AB131" s="117">
        <f>ROW()</f>
        <v>131</v>
      </c>
      <c r="AC131" s="118">
        <f t="shared" ca="1" si="22"/>
        <v>0</v>
      </c>
      <c r="AD131" s="118">
        <f t="shared" ca="1" si="23"/>
        <v>0</v>
      </c>
      <c r="AE131" s="119" t="str">
        <f t="shared" ca="1" si="29"/>
        <v>-</v>
      </c>
      <c r="AF131" s="118" t="str">
        <f t="shared" ca="1" si="30"/>
        <v>-</v>
      </c>
      <c r="AG131" s="119" t="str">
        <f t="shared" ca="1" si="31"/>
        <v>-</v>
      </c>
      <c r="AH131" s="118" t="str">
        <f t="shared" ca="1" si="32"/>
        <v>-</v>
      </c>
      <c r="AI131" s="118">
        <f t="shared" ca="1" si="33"/>
        <v>0</v>
      </c>
      <c r="AJ131" s="120">
        <f t="shared" ca="1" si="34"/>
        <v>0</v>
      </c>
      <c r="AK131" s="118">
        <f t="shared" ca="1" si="24"/>
        <v>0</v>
      </c>
      <c r="AL131" s="118">
        <f t="shared" ca="1" si="25"/>
        <v>0</v>
      </c>
    </row>
    <row r="132" spans="1:38" ht="27" customHeight="1" x14ac:dyDescent="0.25">
      <c r="A132" s="53">
        <f>'OSNOVNA PLAČA'!A126</f>
        <v>117</v>
      </c>
      <c r="B132" s="333" t="str">
        <f t="shared" ca="1" si="21"/>
        <v>A117</v>
      </c>
      <c r="C132" s="333"/>
      <c r="D132" s="54" t="str">
        <f>IF(LEN('OSNOVNA PLAČA'!C126)&gt;0,'OSNOVNA PLAČA'!C126,"")</f>
        <v/>
      </c>
      <c r="E132" s="55" t="str">
        <f>IF(LEN('OSNOVNA PLAČA'!D126)&gt;0,'OSNOVNA PLAČA'!D126,"")</f>
        <v/>
      </c>
      <c r="F132" s="164">
        <f ca="1">IF(LEN(B132)&gt;0,'OBRAČUNANA OSNOVNA PLAČA'!G126,"")</f>
        <v>0</v>
      </c>
      <c r="G132" s="57"/>
      <c r="H132" s="57"/>
      <c r="I132" s="57"/>
      <c r="J132" s="57"/>
      <c r="K132" s="57"/>
      <c r="L132" s="178">
        <f t="shared" si="26"/>
        <v>0</v>
      </c>
      <c r="M132" s="179">
        <f t="shared" ca="1" si="35"/>
        <v>0</v>
      </c>
      <c r="N132" s="179">
        <f t="shared" ca="1" si="36"/>
        <v>0</v>
      </c>
      <c r="O132" s="180">
        <f t="shared" ca="1" si="27"/>
        <v>0</v>
      </c>
      <c r="P132" s="181">
        <f t="shared" ca="1" si="37"/>
        <v>0</v>
      </c>
      <c r="Q132" s="182">
        <f t="shared" ca="1" si="28"/>
        <v>0</v>
      </c>
      <c r="R132" s="182">
        <f ca="1">IF(LEN(B132)&gt;0,'2'!R132-'2'!Q132,"")</f>
        <v>0</v>
      </c>
      <c r="S132" s="183"/>
      <c r="T132" s="33"/>
      <c r="U132" s="33"/>
      <c r="V132" s="33"/>
      <c r="W132" s="33"/>
      <c r="X132" s="33"/>
      <c r="Y132" s="33"/>
      <c r="Z132" s="33"/>
      <c r="AB132" s="117">
        <f>ROW()</f>
        <v>132</v>
      </c>
      <c r="AC132" s="118">
        <f t="shared" ca="1" si="22"/>
        <v>0</v>
      </c>
      <c r="AD132" s="118">
        <f t="shared" ca="1" si="23"/>
        <v>0</v>
      </c>
      <c r="AE132" s="119" t="str">
        <f t="shared" ca="1" si="29"/>
        <v>-</v>
      </c>
      <c r="AF132" s="118" t="str">
        <f t="shared" ca="1" si="30"/>
        <v>-</v>
      </c>
      <c r="AG132" s="119" t="str">
        <f t="shared" ca="1" si="31"/>
        <v>-</v>
      </c>
      <c r="AH132" s="118" t="str">
        <f t="shared" ca="1" si="32"/>
        <v>-</v>
      </c>
      <c r="AI132" s="118">
        <f t="shared" ca="1" si="33"/>
        <v>0</v>
      </c>
      <c r="AJ132" s="120">
        <f t="shared" ca="1" si="34"/>
        <v>0</v>
      </c>
      <c r="AK132" s="118">
        <f t="shared" ca="1" si="24"/>
        <v>0</v>
      </c>
      <c r="AL132" s="118">
        <f t="shared" ca="1" si="25"/>
        <v>0</v>
      </c>
    </row>
    <row r="133" spans="1:38" ht="27" customHeight="1" x14ac:dyDescent="0.25">
      <c r="A133" s="53">
        <f>'OSNOVNA PLAČA'!A127</f>
        <v>118</v>
      </c>
      <c r="B133" s="333" t="str">
        <f t="shared" ca="1" si="21"/>
        <v>A118</v>
      </c>
      <c r="C133" s="333"/>
      <c r="D133" s="54" t="str">
        <f>IF(LEN('OSNOVNA PLAČA'!C127)&gt;0,'OSNOVNA PLAČA'!C127,"")</f>
        <v/>
      </c>
      <c r="E133" s="55" t="str">
        <f>IF(LEN('OSNOVNA PLAČA'!D127)&gt;0,'OSNOVNA PLAČA'!D127,"")</f>
        <v/>
      </c>
      <c r="F133" s="164">
        <f ca="1">IF(LEN(B133)&gt;0,'OBRAČUNANA OSNOVNA PLAČA'!G127,"")</f>
        <v>0</v>
      </c>
      <c r="G133" s="57"/>
      <c r="H133" s="57"/>
      <c r="I133" s="57"/>
      <c r="J133" s="57"/>
      <c r="K133" s="57"/>
      <c r="L133" s="178">
        <f t="shared" si="26"/>
        <v>0</v>
      </c>
      <c r="M133" s="179">
        <f t="shared" ca="1" si="35"/>
        <v>0</v>
      </c>
      <c r="N133" s="179">
        <f t="shared" ca="1" si="36"/>
        <v>0</v>
      </c>
      <c r="O133" s="180">
        <f t="shared" ca="1" si="27"/>
        <v>0</v>
      </c>
      <c r="P133" s="181">
        <f t="shared" ca="1" si="37"/>
        <v>0</v>
      </c>
      <c r="Q133" s="182">
        <f t="shared" ca="1" si="28"/>
        <v>0</v>
      </c>
      <c r="R133" s="182">
        <f ca="1">IF(LEN(B133)&gt;0,'2'!R133-'2'!Q133,"")</f>
        <v>0</v>
      </c>
      <c r="S133" s="183"/>
      <c r="T133" s="33"/>
      <c r="U133" s="33"/>
      <c r="V133" s="33"/>
      <c r="W133" s="33"/>
      <c r="X133" s="33"/>
      <c r="Y133" s="33"/>
      <c r="Z133" s="33"/>
      <c r="AB133" s="117">
        <f>ROW()</f>
        <v>133</v>
      </c>
      <c r="AC133" s="118">
        <f t="shared" ca="1" si="22"/>
        <v>0</v>
      </c>
      <c r="AD133" s="118">
        <f t="shared" ca="1" si="23"/>
        <v>0</v>
      </c>
      <c r="AE133" s="119" t="str">
        <f t="shared" ca="1" si="29"/>
        <v>-</v>
      </c>
      <c r="AF133" s="118" t="str">
        <f t="shared" ca="1" si="30"/>
        <v>-</v>
      </c>
      <c r="AG133" s="119" t="str">
        <f t="shared" ca="1" si="31"/>
        <v>-</v>
      </c>
      <c r="AH133" s="118" t="str">
        <f t="shared" ca="1" si="32"/>
        <v>-</v>
      </c>
      <c r="AI133" s="118">
        <f t="shared" ca="1" si="33"/>
        <v>0</v>
      </c>
      <c r="AJ133" s="120">
        <f t="shared" ca="1" si="34"/>
        <v>0</v>
      </c>
      <c r="AK133" s="118">
        <f t="shared" ca="1" si="24"/>
        <v>0</v>
      </c>
      <c r="AL133" s="118">
        <f t="shared" ca="1" si="25"/>
        <v>0</v>
      </c>
    </row>
    <row r="134" spans="1:38" ht="27" customHeight="1" x14ac:dyDescent="0.25">
      <c r="A134" s="53">
        <f>'OSNOVNA PLAČA'!A128</f>
        <v>119</v>
      </c>
      <c r="B134" s="333" t="str">
        <f t="shared" ca="1" si="21"/>
        <v>A119</v>
      </c>
      <c r="C134" s="333"/>
      <c r="D134" s="54" t="str">
        <f>IF(LEN('OSNOVNA PLAČA'!C128)&gt;0,'OSNOVNA PLAČA'!C128,"")</f>
        <v/>
      </c>
      <c r="E134" s="55" t="str">
        <f>IF(LEN('OSNOVNA PLAČA'!D128)&gt;0,'OSNOVNA PLAČA'!D128,"")</f>
        <v/>
      </c>
      <c r="F134" s="164">
        <f ca="1">IF(LEN(B134)&gt;0,'OBRAČUNANA OSNOVNA PLAČA'!G128,"")</f>
        <v>0</v>
      </c>
      <c r="G134" s="57"/>
      <c r="H134" s="57"/>
      <c r="I134" s="57"/>
      <c r="J134" s="57"/>
      <c r="K134" s="57"/>
      <c r="L134" s="178">
        <f t="shared" si="26"/>
        <v>0</v>
      </c>
      <c r="M134" s="179">
        <f t="shared" ca="1" si="35"/>
        <v>0</v>
      </c>
      <c r="N134" s="179">
        <f t="shared" ca="1" si="36"/>
        <v>0</v>
      </c>
      <c r="O134" s="180">
        <f t="shared" ca="1" si="27"/>
        <v>0</v>
      </c>
      <c r="P134" s="181">
        <f t="shared" ca="1" si="37"/>
        <v>0</v>
      </c>
      <c r="Q134" s="182">
        <f t="shared" ca="1" si="28"/>
        <v>0</v>
      </c>
      <c r="R134" s="182">
        <f ca="1">IF(LEN(B134)&gt;0,'2'!R134-'2'!Q134,"")</f>
        <v>0</v>
      </c>
      <c r="S134" s="183"/>
      <c r="T134" s="33"/>
      <c r="U134" s="33"/>
      <c r="V134" s="33"/>
      <c r="W134" s="33"/>
      <c r="X134" s="33"/>
      <c r="Y134" s="33"/>
      <c r="Z134" s="33"/>
      <c r="AB134" s="117">
        <f>ROW()</f>
        <v>134</v>
      </c>
      <c r="AC134" s="118">
        <f t="shared" ca="1" si="22"/>
        <v>0</v>
      </c>
      <c r="AD134" s="118">
        <f t="shared" ca="1" si="23"/>
        <v>0</v>
      </c>
      <c r="AE134" s="119" t="str">
        <f t="shared" ca="1" si="29"/>
        <v>-</v>
      </c>
      <c r="AF134" s="118" t="str">
        <f t="shared" ca="1" si="30"/>
        <v>-</v>
      </c>
      <c r="AG134" s="119" t="str">
        <f t="shared" ca="1" si="31"/>
        <v>-</v>
      </c>
      <c r="AH134" s="118" t="str">
        <f t="shared" ca="1" si="32"/>
        <v>-</v>
      </c>
      <c r="AI134" s="118">
        <f t="shared" ca="1" si="33"/>
        <v>0</v>
      </c>
      <c r="AJ134" s="120">
        <f t="shared" ca="1" si="34"/>
        <v>0</v>
      </c>
      <c r="AK134" s="118">
        <f t="shared" ca="1" si="24"/>
        <v>0</v>
      </c>
      <c r="AL134" s="118">
        <f t="shared" ca="1" si="25"/>
        <v>0</v>
      </c>
    </row>
    <row r="135" spans="1:38" ht="27" customHeight="1" x14ac:dyDescent="0.25">
      <c r="A135" s="53">
        <f>'OSNOVNA PLAČA'!A129</f>
        <v>120</v>
      </c>
      <c r="B135" s="333" t="str">
        <f t="shared" ca="1" si="21"/>
        <v>A120</v>
      </c>
      <c r="C135" s="333"/>
      <c r="D135" s="54" t="str">
        <f>IF(LEN('OSNOVNA PLAČA'!C129)&gt;0,'OSNOVNA PLAČA'!C129,"")</f>
        <v/>
      </c>
      <c r="E135" s="55" t="str">
        <f>IF(LEN('OSNOVNA PLAČA'!D129)&gt;0,'OSNOVNA PLAČA'!D129,"")</f>
        <v/>
      </c>
      <c r="F135" s="164">
        <f ca="1">IF(LEN(B135)&gt;0,'OBRAČUNANA OSNOVNA PLAČA'!G129,"")</f>
        <v>0</v>
      </c>
      <c r="G135" s="57"/>
      <c r="H135" s="57"/>
      <c r="I135" s="57"/>
      <c r="J135" s="57"/>
      <c r="K135" s="57"/>
      <c r="L135" s="178">
        <f t="shared" si="26"/>
        <v>0</v>
      </c>
      <c r="M135" s="179">
        <f t="shared" ca="1" si="35"/>
        <v>0</v>
      </c>
      <c r="N135" s="179">
        <f t="shared" ca="1" si="36"/>
        <v>0</v>
      </c>
      <c r="O135" s="180">
        <f t="shared" ca="1" si="27"/>
        <v>0</v>
      </c>
      <c r="P135" s="181">
        <f t="shared" ca="1" si="37"/>
        <v>0</v>
      </c>
      <c r="Q135" s="182">
        <f t="shared" ca="1" si="28"/>
        <v>0</v>
      </c>
      <c r="R135" s="182">
        <f ca="1">IF(LEN(B135)&gt;0,'2'!R135-'2'!Q135,"")</f>
        <v>0</v>
      </c>
      <c r="S135" s="183"/>
      <c r="T135" s="33"/>
      <c r="U135" s="33"/>
      <c r="V135" s="33"/>
      <c r="W135" s="33"/>
      <c r="X135" s="33"/>
      <c r="Y135" s="33"/>
      <c r="Z135" s="33"/>
      <c r="AB135" s="117">
        <f>ROW()</f>
        <v>135</v>
      </c>
      <c r="AC135" s="118">
        <f t="shared" ca="1" si="22"/>
        <v>0</v>
      </c>
      <c r="AD135" s="118">
        <f t="shared" ca="1" si="23"/>
        <v>0</v>
      </c>
      <c r="AE135" s="119" t="str">
        <f t="shared" ca="1" si="29"/>
        <v>-</v>
      </c>
      <c r="AF135" s="118" t="str">
        <f t="shared" ca="1" si="30"/>
        <v>-</v>
      </c>
      <c r="AG135" s="119" t="str">
        <f t="shared" ca="1" si="31"/>
        <v>-</v>
      </c>
      <c r="AH135" s="118" t="str">
        <f t="shared" ca="1" si="32"/>
        <v>-</v>
      </c>
      <c r="AI135" s="118">
        <f t="shared" ca="1" si="33"/>
        <v>0</v>
      </c>
      <c r="AJ135" s="120">
        <f t="shared" ca="1" si="34"/>
        <v>0</v>
      </c>
      <c r="AK135" s="118">
        <f t="shared" ca="1" si="24"/>
        <v>0</v>
      </c>
      <c r="AL135" s="118">
        <f t="shared" ca="1" si="25"/>
        <v>0</v>
      </c>
    </row>
    <row r="136" spans="1:38" ht="27" customHeight="1" x14ac:dyDescent="0.25">
      <c r="A136" s="53">
        <f>'OSNOVNA PLAČA'!A130</f>
        <v>121</v>
      </c>
      <c r="B136" s="333" t="str">
        <f t="shared" ca="1" si="21"/>
        <v>A121</v>
      </c>
      <c r="C136" s="333"/>
      <c r="D136" s="54" t="str">
        <f>IF(LEN('OSNOVNA PLAČA'!C130)&gt;0,'OSNOVNA PLAČA'!C130,"")</f>
        <v/>
      </c>
      <c r="E136" s="55" t="str">
        <f>IF(LEN('OSNOVNA PLAČA'!D130)&gt;0,'OSNOVNA PLAČA'!D130,"")</f>
        <v/>
      </c>
      <c r="F136" s="164">
        <f ca="1">IF(LEN(B136)&gt;0,'OBRAČUNANA OSNOVNA PLAČA'!G130,"")</f>
        <v>0</v>
      </c>
      <c r="G136" s="57"/>
      <c r="H136" s="57"/>
      <c r="I136" s="57"/>
      <c r="J136" s="57"/>
      <c r="K136" s="57"/>
      <c r="L136" s="178">
        <f t="shared" si="26"/>
        <v>0</v>
      </c>
      <c r="M136" s="179">
        <f t="shared" ca="1" si="35"/>
        <v>0</v>
      </c>
      <c r="N136" s="179">
        <f t="shared" ca="1" si="36"/>
        <v>0</v>
      </c>
      <c r="O136" s="180">
        <f t="shared" ca="1" si="27"/>
        <v>0</v>
      </c>
      <c r="P136" s="181">
        <f t="shared" ca="1" si="37"/>
        <v>0</v>
      </c>
      <c r="Q136" s="182">
        <f t="shared" ca="1" si="28"/>
        <v>0</v>
      </c>
      <c r="R136" s="182">
        <f ca="1">IF(LEN(B136)&gt;0,'2'!R136-'2'!Q136,"")</f>
        <v>0</v>
      </c>
      <c r="S136" s="183"/>
      <c r="T136" s="33"/>
      <c r="U136" s="33"/>
      <c r="V136" s="33"/>
      <c r="W136" s="33"/>
      <c r="X136" s="33"/>
      <c r="Y136" s="33"/>
      <c r="Z136" s="33"/>
      <c r="AB136" s="117">
        <f>ROW()</f>
        <v>136</v>
      </c>
      <c r="AC136" s="118">
        <f t="shared" ca="1" si="22"/>
        <v>0</v>
      </c>
      <c r="AD136" s="118">
        <f t="shared" ca="1" si="23"/>
        <v>0</v>
      </c>
      <c r="AE136" s="119" t="str">
        <f t="shared" ca="1" si="29"/>
        <v>-</v>
      </c>
      <c r="AF136" s="118" t="str">
        <f t="shared" ca="1" si="30"/>
        <v>-</v>
      </c>
      <c r="AG136" s="119" t="str">
        <f t="shared" ca="1" si="31"/>
        <v>-</v>
      </c>
      <c r="AH136" s="118" t="str">
        <f t="shared" ca="1" si="32"/>
        <v>-</v>
      </c>
      <c r="AI136" s="118">
        <f t="shared" ca="1" si="33"/>
        <v>0</v>
      </c>
      <c r="AJ136" s="120">
        <f t="shared" ca="1" si="34"/>
        <v>0</v>
      </c>
      <c r="AK136" s="118">
        <f t="shared" ca="1" si="24"/>
        <v>0</v>
      </c>
      <c r="AL136" s="118">
        <f t="shared" ca="1" si="25"/>
        <v>0</v>
      </c>
    </row>
    <row r="137" spans="1:38" ht="27" customHeight="1" x14ac:dyDescent="0.25">
      <c r="A137" s="53">
        <f>'OSNOVNA PLAČA'!A131</f>
        <v>122</v>
      </c>
      <c r="B137" s="333" t="str">
        <f t="shared" ca="1" si="21"/>
        <v>A122</v>
      </c>
      <c r="C137" s="333"/>
      <c r="D137" s="54" t="str">
        <f>IF(LEN('OSNOVNA PLAČA'!C131)&gt;0,'OSNOVNA PLAČA'!C131,"")</f>
        <v/>
      </c>
      <c r="E137" s="55" t="str">
        <f>IF(LEN('OSNOVNA PLAČA'!D131)&gt;0,'OSNOVNA PLAČA'!D131,"")</f>
        <v/>
      </c>
      <c r="F137" s="164">
        <f ca="1">IF(LEN(B137)&gt;0,'OBRAČUNANA OSNOVNA PLAČA'!G131,"")</f>
        <v>0</v>
      </c>
      <c r="G137" s="57"/>
      <c r="H137" s="57"/>
      <c r="I137" s="57"/>
      <c r="J137" s="57"/>
      <c r="K137" s="57"/>
      <c r="L137" s="178">
        <f t="shared" si="26"/>
        <v>0</v>
      </c>
      <c r="M137" s="179">
        <f t="shared" ca="1" si="35"/>
        <v>0</v>
      </c>
      <c r="N137" s="179">
        <f t="shared" ca="1" si="36"/>
        <v>0</v>
      </c>
      <c r="O137" s="180">
        <f t="shared" ca="1" si="27"/>
        <v>0</v>
      </c>
      <c r="P137" s="181">
        <f t="shared" ca="1" si="37"/>
        <v>0</v>
      </c>
      <c r="Q137" s="182">
        <f t="shared" ca="1" si="28"/>
        <v>0</v>
      </c>
      <c r="R137" s="182">
        <f ca="1">IF(LEN(B137)&gt;0,'2'!R137-'2'!Q137,"")</f>
        <v>0</v>
      </c>
      <c r="S137" s="183"/>
      <c r="T137" s="33"/>
      <c r="U137" s="33"/>
      <c r="V137" s="33"/>
      <c r="W137" s="33"/>
      <c r="X137" s="33"/>
      <c r="Y137" s="33"/>
      <c r="Z137" s="33"/>
      <c r="AB137" s="117">
        <f>ROW()</f>
        <v>137</v>
      </c>
      <c r="AC137" s="118">
        <f t="shared" ca="1" si="22"/>
        <v>0</v>
      </c>
      <c r="AD137" s="118">
        <f t="shared" ca="1" si="23"/>
        <v>0</v>
      </c>
      <c r="AE137" s="119" t="str">
        <f t="shared" ca="1" si="29"/>
        <v>-</v>
      </c>
      <c r="AF137" s="118" t="str">
        <f t="shared" ca="1" si="30"/>
        <v>-</v>
      </c>
      <c r="AG137" s="119" t="str">
        <f t="shared" ca="1" si="31"/>
        <v>-</v>
      </c>
      <c r="AH137" s="118" t="str">
        <f t="shared" ca="1" si="32"/>
        <v>-</v>
      </c>
      <c r="AI137" s="118">
        <f t="shared" ca="1" si="33"/>
        <v>0</v>
      </c>
      <c r="AJ137" s="120">
        <f t="shared" ca="1" si="34"/>
        <v>0</v>
      </c>
      <c r="AK137" s="118">
        <f t="shared" ca="1" si="24"/>
        <v>0</v>
      </c>
      <c r="AL137" s="118">
        <f t="shared" ca="1" si="25"/>
        <v>0</v>
      </c>
    </row>
    <row r="138" spans="1:38" ht="27" customHeight="1" x14ac:dyDescent="0.25">
      <c r="A138" s="53">
        <f>'OSNOVNA PLAČA'!A132</f>
        <v>123</v>
      </c>
      <c r="B138" s="333" t="str">
        <f t="shared" ca="1" si="21"/>
        <v>A123</v>
      </c>
      <c r="C138" s="333"/>
      <c r="D138" s="54" t="str">
        <f>IF(LEN('OSNOVNA PLAČA'!C132)&gt;0,'OSNOVNA PLAČA'!C132,"")</f>
        <v/>
      </c>
      <c r="E138" s="55" t="str">
        <f>IF(LEN('OSNOVNA PLAČA'!D132)&gt;0,'OSNOVNA PLAČA'!D132,"")</f>
        <v/>
      </c>
      <c r="F138" s="164">
        <f ca="1">IF(LEN(B138)&gt;0,'OBRAČUNANA OSNOVNA PLAČA'!G132,"")</f>
        <v>0</v>
      </c>
      <c r="G138" s="57"/>
      <c r="H138" s="57"/>
      <c r="I138" s="57"/>
      <c r="J138" s="57"/>
      <c r="K138" s="57"/>
      <c r="L138" s="178">
        <f t="shared" si="26"/>
        <v>0</v>
      </c>
      <c r="M138" s="179">
        <f t="shared" ca="1" si="35"/>
        <v>0</v>
      </c>
      <c r="N138" s="179">
        <f t="shared" ca="1" si="36"/>
        <v>0</v>
      </c>
      <c r="O138" s="180">
        <f t="shared" ca="1" si="27"/>
        <v>0</v>
      </c>
      <c r="P138" s="181">
        <f t="shared" ca="1" si="37"/>
        <v>0</v>
      </c>
      <c r="Q138" s="182">
        <f t="shared" ca="1" si="28"/>
        <v>0</v>
      </c>
      <c r="R138" s="182">
        <f ca="1">IF(LEN(B138)&gt;0,'2'!R138-'2'!Q138,"")</f>
        <v>0</v>
      </c>
      <c r="S138" s="183"/>
      <c r="T138" s="33"/>
      <c r="U138" s="33"/>
      <c r="V138" s="33"/>
      <c r="W138" s="33"/>
      <c r="X138" s="33"/>
      <c r="Y138" s="33"/>
      <c r="Z138" s="33"/>
      <c r="AB138" s="117">
        <f>ROW()</f>
        <v>138</v>
      </c>
      <c r="AC138" s="118">
        <f t="shared" ca="1" si="22"/>
        <v>0</v>
      </c>
      <c r="AD138" s="118">
        <f t="shared" ca="1" si="23"/>
        <v>0</v>
      </c>
      <c r="AE138" s="119" t="str">
        <f t="shared" ca="1" si="29"/>
        <v>-</v>
      </c>
      <c r="AF138" s="118" t="str">
        <f t="shared" ca="1" si="30"/>
        <v>-</v>
      </c>
      <c r="AG138" s="119" t="str">
        <f t="shared" ca="1" si="31"/>
        <v>-</v>
      </c>
      <c r="AH138" s="118" t="str">
        <f t="shared" ca="1" si="32"/>
        <v>-</v>
      </c>
      <c r="AI138" s="118">
        <f t="shared" ca="1" si="33"/>
        <v>0</v>
      </c>
      <c r="AJ138" s="120">
        <f t="shared" ca="1" si="34"/>
        <v>0</v>
      </c>
      <c r="AK138" s="118">
        <f t="shared" ca="1" si="24"/>
        <v>0</v>
      </c>
      <c r="AL138" s="118">
        <f t="shared" ca="1" si="25"/>
        <v>0</v>
      </c>
    </row>
    <row r="139" spans="1:38" ht="27" customHeight="1" x14ac:dyDescent="0.25">
      <c r="A139" s="53">
        <f>'OSNOVNA PLAČA'!A133</f>
        <v>124</v>
      </c>
      <c r="B139" s="333" t="str">
        <f t="shared" ca="1" si="21"/>
        <v>A124</v>
      </c>
      <c r="C139" s="333"/>
      <c r="D139" s="54" t="str">
        <f>IF(LEN('OSNOVNA PLAČA'!C133)&gt;0,'OSNOVNA PLAČA'!C133,"")</f>
        <v/>
      </c>
      <c r="E139" s="55" t="str">
        <f>IF(LEN('OSNOVNA PLAČA'!D133)&gt;0,'OSNOVNA PLAČA'!D133,"")</f>
        <v/>
      </c>
      <c r="F139" s="164">
        <f ca="1">IF(LEN(B139)&gt;0,'OBRAČUNANA OSNOVNA PLAČA'!G133,"")</f>
        <v>0</v>
      </c>
      <c r="G139" s="57"/>
      <c r="H139" s="57"/>
      <c r="I139" s="57"/>
      <c r="J139" s="57"/>
      <c r="K139" s="57"/>
      <c r="L139" s="178">
        <f t="shared" si="26"/>
        <v>0</v>
      </c>
      <c r="M139" s="179">
        <f t="shared" ca="1" si="35"/>
        <v>0</v>
      </c>
      <c r="N139" s="179">
        <f t="shared" ca="1" si="36"/>
        <v>0</v>
      </c>
      <c r="O139" s="180">
        <f t="shared" ca="1" si="27"/>
        <v>0</v>
      </c>
      <c r="P139" s="181">
        <f t="shared" ca="1" si="37"/>
        <v>0</v>
      </c>
      <c r="Q139" s="182">
        <f t="shared" ca="1" si="28"/>
        <v>0</v>
      </c>
      <c r="R139" s="182">
        <f ca="1">IF(LEN(B139)&gt;0,'2'!R139-'2'!Q139,"")</f>
        <v>0</v>
      </c>
      <c r="S139" s="183"/>
      <c r="T139" s="33"/>
      <c r="U139" s="33"/>
      <c r="V139" s="33"/>
      <c r="W139" s="33"/>
      <c r="X139" s="33"/>
      <c r="Y139" s="33"/>
      <c r="Z139" s="33"/>
      <c r="AB139" s="117">
        <f>ROW()</f>
        <v>139</v>
      </c>
      <c r="AC139" s="118">
        <f t="shared" ca="1" si="22"/>
        <v>0</v>
      </c>
      <c r="AD139" s="118">
        <f t="shared" ca="1" si="23"/>
        <v>0</v>
      </c>
      <c r="AE139" s="119" t="str">
        <f t="shared" ca="1" si="29"/>
        <v>-</v>
      </c>
      <c r="AF139" s="118" t="str">
        <f t="shared" ca="1" si="30"/>
        <v>-</v>
      </c>
      <c r="AG139" s="119" t="str">
        <f t="shared" ca="1" si="31"/>
        <v>-</v>
      </c>
      <c r="AH139" s="118" t="str">
        <f t="shared" ca="1" si="32"/>
        <v>-</v>
      </c>
      <c r="AI139" s="118">
        <f t="shared" ca="1" si="33"/>
        <v>0</v>
      </c>
      <c r="AJ139" s="120">
        <f t="shared" ca="1" si="34"/>
        <v>0</v>
      </c>
      <c r="AK139" s="118">
        <f t="shared" ca="1" si="24"/>
        <v>0</v>
      </c>
      <c r="AL139" s="118">
        <f t="shared" ca="1" si="25"/>
        <v>0</v>
      </c>
    </row>
    <row r="140" spans="1:38" ht="27" customHeight="1" x14ac:dyDescent="0.25">
      <c r="A140" s="53">
        <f>'OSNOVNA PLAČA'!A134</f>
        <v>125</v>
      </c>
      <c r="B140" s="333" t="str">
        <f t="shared" ca="1" si="21"/>
        <v>A125</v>
      </c>
      <c r="C140" s="333"/>
      <c r="D140" s="54" t="str">
        <f>IF(LEN('OSNOVNA PLAČA'!C134)&gt;0,'OSNOVNA PLAČA'!C134,"")</f>
        <v/>
      </c>
      <c r="E140" s="55" t="str">
        <f>IF(LEN('OSNOVNA PLAČA'!D134)&gt;0,'OSNOVNA PLAČA'!D134,"")</f>
        <v/>
      </c>
      <c r="F140" s="164">
        <f ca="1">IF(LEN(B140)&gt;0,'OBRAČUNANA OSNOVNA PLAČA'!G134,"")</f>
        <v>0</v>
      </c>
      <c r="G140" s="57"/>
      <c r="H140" s="57"/>
      <c r="I140" s="57"/>
      <c r="J140" s="57"/>
      <c r="K140" s="57"/>
      <c r="L140" s="178">
        <f t="shared" si="26"/>
        <v>0</v>
      </c>
      <c r="M140" s="179">
        <f t="shared" ca="1" si="35"/>
        <v>0</v>
      </c>
      <c r="N140" s="179">
        <f t="shared" ca="1" si="36"/>
        <v>0</v>
      </c>
      <c r="O140" s="180">
        <f t="shared" ca="1" si="27"/>
        <v>0</v>
      </c>
      <c r="P140" s="181">
        <f t="shared" ca="1" si="37"/>
        <v>0</v>
      </c>
      <c r="Q140" s="182">
        <f t="shared" ca="1" si="28"/>
        <v>0</v>
      </c>
      <c r="R140" s="182">
        <f ca="1">IF(LEN(B140)&gt;0,'2'!R140-'2'!Q140,"")</f>
        <v>0</v>
      </c>
      <c r="S140" s="183"/>
      <c r="T140" s="33"/>
      <c r="U140" s="33"/>
      <c r="V140" s="33"/>
      <c r="W140" s="33"/>
      <c r="X140" s="33"/>
      <c r="Y140" s="33"/>
      <c r="Z140" s="33"/>
      <c r="AB140" s="117">
        <f>ROW()</f>
        <v>140</v>
      </c>
      <c r="AC140" s="118">
        <f t="shared" ca="1" si="22"/>
        <v>0</v>
      </c>
      <c r="AD140" s="118">
        <f t="shared" ca="1" si="23"/>
        <v>0</v>
      </c>
      <c r="AE140" s="119" t="str">
        <f t="shared" ca="1" si="29"/>
        <v>-</v>
      </c>
      <c r="AF140" s="118" t="str">
        <f t="shared" ca="1" si="30"/>
        <v>-</v>
      </c>
      <c r="AG140" s="119" t="str">
        <f t="shared" ca="1" si="31"/>
        <v>-</v>
      </c>
      <c r="AH140" s="118" t="str">
        <f t="shared" ca="1" si="32"/>
        <v>-</v>
      </c>
      <c r="AI140" s="118">
        <f t="shared" ca="1" si="33"/>
        <v>0</v>
      </c>
      <c r="AJ140" s="120">
        <f t="shared" ca="1" si="34"/>
        <v>0</v>
      </c>
      <c r="AK140" s="118">
        <f t="shared" ca="1" si="24"/>
        <v>0</v>
      </c>
      <c r="AL140" s="118">
        <f t="shared" ca="1" si="25"/>
        <v>0</v>
      </c>
    </row>
    <row r="141" spans="1:38" ht="27" customHeight="1" x14ac:dyDescent="0.25">
      <c r="A141" s="53">
        <f>'OSNOVNA PLAČA'!A135</f>
        <v>126</v>
      </c>
      <c r="B141" s="333" t="str">
        <f t="shared" ca="1" si="21"/>
        <v>A126</v>
      </c>
      <c r="C141" s="333"/>
      <c r="D141" s="54" t="str">
        <f>IF(LEN('OSNOVNA PLAČA'!C135)&gt;0,'OSNOVNA PLAČA'!C135,"")</f>
        <v/>
      </c>
      <c r="E141" s="55" t="str">
        <f>IF(LEN('OSNOVNA PLAČA'!D135)&gt;0,'OSNOVNA PLAČA'!D135,"")</f>
        <v/>
      </c>
      <c r="F141" s="164">
        <f ca="1">IF(LEN(B141)&gt;0,'OBRAČUNANA OSNOVNA PLAČA'!G135,"")</f>
        <v>0</v>
      </c>
      <c r="G141" s="57"/>
      <c r="H141" s="57"/>
      <c r="I141" s="57"/>
      <c r="J141" s="57"/>
      <c r="K141" s="57"/>
      <c r="L141" s="178">
        <f t="shared" si="26"/>
        <v>0</v>
      </c>
      <c r="M141" s="179">
        <f t="shared" ca="1" si="35"/>
        <v>0</v>
      </c>
      <c r="N141" s="179">
        <f t="shared" ca="1" si="36"/>
        <v>0</v>
      </c>
      <c r="O141" s="180">
        <f t="shared" ca="1" si="27"/>
        <v>0</v>
      </c>
      <c r="P141" s="181">
        <f t="shared" ca="1" si="37"/>
        <v>0</v>
      </c>
      <c r="Q141" s="182">
        <f t="shared" ca="1" si="28"/>
        <v>0</v>
      </c>
      <c r="R141" s="182">
        <f ca="1">IF(LEN(B141)&gt;0,'2'!R141-'2'!Q141,"")</f>
        <v>0</v>
      </c>
      <c r="S141" s="183"/>
      <c r="T141" s="33"/>
      <c r="U141" s="33"/>
      <c r="V141" s="33"/>
      <c r="W141" s="33"/>
      <c r="X141" s="33"/>
      <c r="Y141" s="33"/>
      <c r="Z141" s="33"/>
      <c r="AB141" s="117">
        <f>ROW()</f>
        <v>141</v>
      </c>
      <c r="AC141" s="118">
        <f t="shared" ca="1" si="22"/>
        <v>0</v>
      </c>
      <c r="AD141" s="118">
        <f t="shared" ca="1" si="23"/>
        <v>0</v>
      </c>
      <c r="AE141" s="119" t="str">
        <f t="shared" ca="1" si="29"/>
        <v>-</v>
      </c>
      <c r="AF141" s="118" t="str">
        <f t="shared" ca="1" si="30"/>
        <v>-</v>
      </c>
      <c r="AG141" s="119" t="str">
        <f t="shared" ca="1" si="31"/>
        <v>-</v>
      </c>
      <c r="AH141" s="118" t="str">
        <f t="shared" ca="1" si="32"/>
        <v>-</v>
      </c>
      <c r="AI141" s="118">
        <f t="shared" ca="1" si="33"/>
        <v>0</v>
      </c>
      <c r="AJ141" s="120">
        <f t="shared" ca="1" si="34"/>
        <v>0</v>
      </c>
      <c r="AK141" s="118">
        <f t="shared" ca="1" si="24"/>
        <v>0</v>
      </c>
      <c r="AL141" s="118">
        <f t="shared" ca="1" si="25"/>
        <v>0</v>
      </c>
    </row>
    <row r="142" spans="1:38" ht="27" customHeight="1" x14ac:dyDescent="0.25">
      <c r="A142" s="53">
        <f>'OSNOVNA PLAČA'!A136</f>
        <v>127</v>
      </c>
      <c r="B142" s="333" t="str">
        <f t="shared" ca="1" si="21"/>
        <v>A127</v>
      </c>
      <c r="C142" s="333"/>
      <c r="D142" s="54" t="str">
        <f>IF(LEN('OSNOVNA PLAČA'!C136)&gt;0,'OSNOVNA PLAČA'!C136,"")</f>
        <v/>
      </c>
      <c r="E142" s="55" t="str">
        <f>IF(LEN('OSNOVNA PLAČA'!D136)&gt;0,'OSNOVNA PLAČA'!D136,"")</f>
        <v/>
      </c>
      <c r="F142" s="164">
        <f ca="1">IF(LEN(B142)&gt;0,'OBRAČUNANA OSNOVNA PLAČA'!G136,"")</f>
        <v>0</v>
      </c>
      <c r="G142" s="57"/>
      <c r="H142" s="57"/>
      <c r="I142" s="57"/>
      <c r="J142" s="57"/>
      <c r="K142" s="57"/>
      <c r="L142" s="178">
        <f t="shared" si="26"/>
        <v>0</v>
      </c>
      <c r="M142" s="179">
        <f t="shared" ca="1" si="35"/>
        <v>0</v>
      </c>
      <c r="N142" s="179">
        <f t="shared" ca="1" si="36"/>
        <v>0</v>
      </c>
      <c r="O142" s="180">
        <f t="shared" ca="1" si="27"/>
        <v>0</v>
      </c>
      <c r="P142" s="181">
        <f t="shared" ca="1" si="37"/>
        <v>0</v>
      </c>
      <c r="Q142" s="182">
        <f t="shared" ca="1" si="28"/>
        <v>0</v>
      </c>
      <c r="R142" s="182">
        <f ca="1">IF(LEN(B142)&gt;0,'2'!R142-'2'!Q142,"")</f>
        <v>0</v>
      </c>
      <c r="S142" s="183"/>
      <c r="T142" s="33"/>
      <c r="U142" s="33"/>
      <c r="V142" s="33"/>
      <c r="W142" s="33"/>
      <c r="X142" s="33"/>
      <c r="Y142" s="33"/>
      <c r="Z142" s="33"/>
      <c r="AB142" s="117">
        <f>ROW()</f>
        <v>142</v>
      </c>
      <c r="AC142" s="118">
        <f t="shared" ca="1" si="22"/>
        <v>0</v>
      </c>
      <c r="AD142" s="118">
        <f t="shared" ca="1" si="23"/>
        <v>0</v>
      </c>
      <c r="AE142" s="119" t="str">
        <f t="shared" ca="1" si="29"/>
        <v>-</v>
      </c>
      <c r="AF142" s="118" t="str">
        <f t="shared" ca="1" si="30"/>
        <v>-</v>
      </c>
      <c r="AG142" s="119" t="str">
        <f t="shared" ca="1" si="31"/>
        <v>-</v>
      </c>
      <c r="AH142" s="118" t="str">
        <f t="shared" ca="1" si="32"/>
        <v>-</v>
      </c>
      <c r="AI142" s="118">
        <f t="shared" ca="1" si="33"/>
        <v>0</v>
      </c>
      <c r="AJ142" s="120">
        <f t="shared" ca="1" si="34"/>
        <v>0</v>
      </c>
      <c r="AK142" s="118">
        <f t="shared" ca="1" si="24"/>
        <v>0</v>
      </c>
      <c r="AL142" s="118">
        <f t="shared" ca="1" si="25"/>
        <v>0</v>
      </c>
    </row>
    <row r="143" spans="1:38" ht="27" customHeight="1" x14ac:dyDescent="0.25">
      <c r="A143" s="53">
        <f>'OSNOVNA PLAČA'!A137</f>
        <v>128</v>
      </c>
      <c r="B143" s="333" t="str">
        <f t="shared" ca="1" si="21"/>
        <v>A128</v>
      </c>
      <c r="C143" s="333"/>
      <c r="D143" s="54" t="str">
        <f>IF(LEN('OSNOVNA PLAČA'!C137)&gt;0,'OSNOVNA PLAČA'!C137,"")</f>
        <v/>
      </c>
      <c r="E143" s="55" t="str">
        <f>IF(LEN('OSNOVNA PLAČA'!D137)&gt;0,'OSNOVNA PLAČA'!D137,"")</f>
        <v/>
      </c>
      <c r="F143" s="164">
        <f ca="1">IF(LEN(B143)&gt;0,'OBRAČUNANA OSNOVNA PLAČA'!G137,"")</f>
        <v>0</v>
      </c>
      <c r="G143" s="57"/>
      <c r="H143" s="57"/>
      <c r="I143" s="57"/>
      <c r="J143" s="57"/>
      <c r="K143" s="57"/>
      <c r="L143" s="178">
        <f t="shared" si="26"/>
        <v>0</v>
      </c>
      <c r="M143" s="179">
        <f t="shared" ca="1" si="35"/>
        <v>0</v>
      </c>
      <c r="N143" s="179">
        <f t="shared" ca="1" si="36"/>
        <v>0</v>
      </c>
      <c r="O143" s="180">
        <f t="shared" ca="1" si="27"/>
        <v>0</v>
      </c>
      <c r="P143" s="181">
        <f t="shared" ca="1" si="37"/>
        <v>0</v>
      </c>
      <c r="Q143" s="182">
        <f t="shared" ca="1" si="28"/>
        <v>0</v>
      </c>
      <c r="R143" s="182">
        <f ca="1">IF(LEN(B143)&gt;0,'2'!R143-'2'!Q143,"")</f>
        <v>0</v>
      </c>
      <c r="S143" s="183"/>
      <c r="T143" s="33"/>
      <c r="U143" s="33"/>
      <c r="V143" s="33"/>
      <c r="W143" s="33"/>
      <c r="X143" s="33"/>
      <c r="Y143" s="33"/>
      <c r="Z143" s="33"/>
      <c r="AB143" s="117">
        <f>ROW()</f>
        <v>143</v>
      </c>
      <c r="AC143" s="118">
        <f t="shared" ca="1" si="22"/>
        <v>0</v>
      </c>
      <c r="AD143" s="118">
        <f t="shared" ca="1" si="23"/>
        <v>0</v>
      </c>
      <c r="AE143" s="119" t="str">
        <f t="shared" ca="1" si="29"/>
        <v>-</v>
      </c>
      <c r="AF143" s="118" t="str">
        <f t="shared" ca="1" si="30"/>
        <v>-</v>
      </c>
      <c r="AG143" s="119" t="str">
        <f t="shared" ca="1" si="31"/>
        <v>-</v>
      </c>
      <c r="AH143" s="118" t="str">
        <f t="shared" ca="1" si="32"/>
        <v>-</v>
      </c>
      <c r="AI143" s="118">
        <f t="shared" ca="1" si="33"/>
        <v>0</v>
      </c>
      <c r="AJ143" s="120">
        <f t="shared" ca="1" si="34"/>
        <v>0</v>
      </c>
      <c r="AK143" s="118">
        <f t="shared" ca="1" si="24"/>
        <v>0</v>
      </c>
      <c r="AL143" s="118">
        <f t="shared" ca="1" si="25"/>
        <v>0</v>
      </c>
    </row>
    <row r="144" spans="1:38" ht="27" customHeight="1" x14ac:dyDescent="0.25">
      <c r="A144" s="53">
        <f>'OSNOVNA PLAČA'!A138</f>
        <v>129</v>
      </c>
      <c r="B144" s="333" t="str">
        <f t="shared" ca="1" si="21"/>
        <v>A129</v>
      </c>
      <c r="C144" s="333"/>
      <c r="D144" s="54" t="str">
        <f>IF(LEN('OSNOVNA PLAČA'!C138)&gt;0,'OSNOVNA PLAČA'!C138,"")</f>
        <v/>
      </c>
      <c r="E144" s="55" t="str">
        <f>IF(LEN('OSNOVNA PLAČA'!D138)&gt;0,'OSNOVNA PLAČA'!D138,"")</f>
        <v/>
      </c>
      <c r="F144" s="164">
        <f ca="1">IF(LEN(B144)&gt;0,'OBRAČUNANA OSNOVNA PLAČA'!G138,"")</f>
        <v>0</v>
      </c>
      <c r="G144" s="57"/>
      <c r="H144" s="57"/>
      <c r="I144" s="57"/>
      <c r="J144" s="57"/>
      <c r="K144" s="57"/>
      <c r="L144" s="178">
        <f t="shared" ref="L144:L207" si="38">+G144+H144+I144+J144+K144</f>
        <v>0</v>
      </c>
      <c r="M144" s="179">
        <f t="shared" ca="1" si="35"/>
        <v>0</v>
      </c>
      <c r="N144" s="179">
        <f t="shared" ca="1" si="36"/>
        <v>0</v>
      </c>
      <c r="O144" s="180">
        <f t="shared" ref="O144:O207" ca="1" si="39">IF(LEN(B144)&gt;0,M144*$P$267,"")</f>
        <v>0</v>
      </c>
      <c r="P144" s="181">
        <f t="shared" ca="1" si="37"/>
        <v>0</v>
      </c>
      <c r="Q144" s="182">
        <f t="shared" ref="Q144:Q207" ca="1" si="40">MIN(P144,R144)</f>
        <v>0</v>
      </c>
      <c r="R144" s="182">
        <f ca="1">IF(LEN(B144)&gt;0,'2'!R144-'2'!Q144,"")</f>
        <v>0</v>
      </c>
      <c r="S144" s="183"/>
      <c r="T144" s="33"/>
      <c r="U144" s="33"/>
      <c r="V144" s="33"/>
      <c r="W144" s="33"/>
      <c r="X144" s="33"/>
      <c r="Y144" s="33"/>
      <c r="Z144" s="33"/>
      <c r="AB144" s="117">
        <f>ROW()</f>
        <v>144</v>
      </c>
      <c r="AC144" s="118">
        <f t="shared" ca="1" si="22"/>
        <v>0</v>
      </c>
      <c r="AD144" s="118">
        <f t="shared" ca="1" si="23"/>
        <v>0</v>
      </c>
      <c r="AE144" s="119" t="str">
        <f t="shared" ref="AE144:AE207" ca="1" si="41">IF(AC144&gt;=AD144,"-",$L144/(5*MAX($M$271:$M$272)))</f>
        <v>-</v>
      </c>
      <c r="AF144" s="118" t="str">
        <f t="shared" ref="AF144:AF207" ca="1" si="42">IF(AC144&gt;=AD144,"-",$L144/(5*MAX($M$271:$M$272))*AK144)</f>
        <v>-</v>
      </c>
      <c r="AG144" s="119" t="str">
        <f t="shared" ref="AG144:AG207" ca="1" si="43">IF(AE144="-","-",AE144*$AF$267)</f>
        <v>-</v>
      </c>
      <c r="AH144" s="118" t="str">
        <f t="shared" ref="AH144:AH207" ca="1" si="44">IF(AF144="-","-",AF144*$AF$267)</f>
        <v>-</v>
      </c>
      <c r="AI144" s="118">
        <f t="shared" ref="AI144:AI207" ca="1" si="45">IF(AG144="-",0,MIN(AH144,R144))</f>
        <v>0</v>
      </c>
      <c r="AJ144" s="120">
        <f t="shared" ref="AJ144:AJ207" ca="1" si="46">+AD144-AC144</f>
        <v>0</v>
      </c>
      <c r="AK144" s="118">
        <f t="shared" ca="1" si="24"/>
        <v>0</v>
      </c>
      <c r="AL144" s="118">
        <f t="shared" ca="1" si="25"/>
        <v>0</v>
      </c>
    </row>
    <row r="145" spans="1:38" ht="27" customHeight="1" x14ac:dyDescent="0.25">
      <c r="A145" s="53">
        <f>'OSNOVNA PLAČA'!A139</f>
        <v>130</v>
      </c>
      <c r="B145" s="333" t="str">
        <f t="shared" ca="1" si="21"/>
        <v>A130</v>
      </c>
      <c r="C145" s="333"/>
      <c r="D145" s="54" t="str">
        <f>IF(LEN('OSNOVNA PLAČA'!C139)&gt;0,'OSNOVNA PLAČA'!C139,"")</f>
        <v/>
      </c>
      <c r="E145" s="55" t="str">
        <f>IF(LEN('OSNOVNA PLAČA'!D139)&gt;0,'OSNOVNA PLAČA'!D139,"")</f>
        <v/>
      </c>
      <c r="F145" s="164">
        <f ca="1">IF(LEN(B145)&gt;0,'OBRAČUNANA OSNOVNA PLAČA'!G139,"")</f>
        <v>0</v>
      </c>
      <c r="G145" s="57"/>
      <c r="H145" s="57"/>
      <c r="I145" s="57"/>
      <c r="J145" s="57"/>
      <c r="K145" s="57"/>
      <c r="L145" s="178">
        <f t="shared" si="38"/>
        <v>0</v>
      </c>
      <c r="M145" s="179">
        <f t="shared" ref="M145:M208" ca="1" si="47">IF(LEN(B145)&gt;0,L145/5,"")</f>
        <v>0</v>
      </c>
      <c r="N145" s="179">
        <f t="shared" ref="N145:N208" ca="1" si="48">IF(LEN(B145)&gt;0,F145*M145,"")</f>
        <v>0</v>
      </c>
      <c r="O145" s="180">
        <f t="shared" ca="1" si="39"/>
        <v>0</v>
      </c>
      <c r="P145" s="181">
        <f t="shared" ref="P145:P208" ca="1" si="49">IF(LEN(B145)&gt;0,F145*O145,"")</f>
        <v>0</v>
      </c>
      <c r="Q145" s="182">
        <f t="shared" ca="1" si="40"/>
        <v>0</v>
      </c>
      <c r="R145" s="182">
        <f ca="1">IF(LEN(B145)&gt;0,'2'!R145-'2'!Q145,"")</f>
        <v>0</v>
      </c>
      <c r="S145" s="183"/>
      <c r="T145" s="33"/>
      <c r="U145" s="33"/>
      <c r="V145" s="33"/>
      <c r="W145" s="33"/>
      <c r="X145" s="33"/>
      <c r="Y145" s="33"/>
      <c r="Z145" s="33"/>
      <c r="AB145" s="117">
        <f>ROW()</f>
        <v>145</v>
      </c>
      <c r="AC145" s="118">
        <f t="shared" ca="1" si="22"/>
        <v>0</v>
      </c>
      <c r="AD145" s="118">
        <f t="shared" ca="1" si="23"/>
        <v>0</v>
      </c>
      <c r="AE145" s="119" t="str">
        <f t="shared" ca="1" si="41"/>
        <v>-</v>
      </c>
      <c r="AF145" s="118" t="str">
        <f t="shared" ca="1" si="42"/>
        <v>-</v>
      </c>
      <c r="AG145" s="119" t="str">
        <f t="shared" ca="1" si="43"/>
        <v>-</v>
      </c>
      <c r="AH145" s="118" t="str">
        <f t="shared" ca="1" si="44"/>
        <v>-</v>
      </c>
      <c r="AI145" s="118">
        <f t="shared" ca="1" si="45"/>
        <v>0</v>
      </c>
      <c r="AJ145" s="120">
        <f t="shared" ca="1" si="46"/>
        <v>0</v>
      </c>
      <c r="AK145" s="118">
        <f t="shared" ca="1" si="24"/>
        <v>0</v>
      </c>
      <c r="AL145" s="118">
        <f t="shared" ca="1" si="25"/>
        <v>0</v>
      </c>
    </row>
    <row r="146" spans="1:38" ht="27" customHeight="1" x14ac:dyDescent="0.25">
      <c r="A146" s="53">
        <f>'OSNOVNA PLAČA'!A140</f>
        <v>131</v>
      </c>
      <c r="B146" s="333" t="str">
        <f t="shared" ca="1" si="21"/>
        <v>A131</v>
      </c>
      <c r="C146" s="333"/>
      <c r="D146" s="54" t="str">
        <f>IF(LEN('OSNOVNA PLAČA'!C140)&gt;0,'OSNOVNA PLAČA'!C140,"")</f>
        <v/>
      </c>
      <c r="E146" s="55" t="str">
        <f>IF(LEN('OSNOVNA PLAČA'!D140)&gt;0,'OSNOVNA PLAČA'!D140,"")</f>
        <v/>
      </c>
      <c r="F146" s="164">
        <f ca="1">IF(LEN(B146)&gt;0,'OBRAČUNANA OSNOVNA PLAČA'!G140,"")</f>
        <v>0</v>
      </c>
      <c r="G146" s="57"/>
      <c r="H146" s="57"/>
      <c r="I146" s="57"/>
      <c r="J146" s="57"/>
      <c r="K146" s="57"/>
      <c r="L146" s="178">
        <f t="shared" si="38"/>
        <v>0</v>
      </c>
      <c r="M146" s="179">
        <f t="shared" ca="1" si="47"/>
        <v>0</v>
      </c>
      <c r="N146" s="179">
        <f t="shared" ca="1" si="48"/>
        <v>0</v>
      </c>
      <c r="O146" s="180">
        <f t="shared" ca="1" si="39"/>
        <v>0</v>
      </c>
      <c r="P146" s="181">
        <f t="shared" ca="1" si="49"/>
        <v>0</v>
      </c>
      <c r="Q146" s="182">
        <f t="shared" ca="1" si="40"/>
        <v>0</v>
      </c>
      <c r="R146" s="182">
        <f ca="1">IF(LEN(B146)&gt;0,'2'!R146-'2'!Q146,"")</f>
        <v>0</v>
      </c>
      <c r="S146" s="183"/>
      <c r="T146" s="33"/>
      <c r="U146" s="33"/>
      <c r="V146" s="33"/>
      <c r="W146" s="33"/>
      <c r="X146" s="33"/>
      <c r="Y146" s="33"/>
      <c r="Z146" s="33"/>
      <c r="AB146" s="117">
        <f>ROW()</f>
        <v>146</v>
      </c>
      <c r="AC146" s="118">
        <f t="shared" ca="1" si="22"/>
        <v>0</v>
      </c>
      <c r="AD146" s="118">
        <f t="shared" ca="1" si="23"/>
        <v>0</v>
      </c>
      <c r="AE146" s="119" t="str">
        <f t="shared" ca="1" si="41"/>
        <v>-</v>
      </c>
      <c r="AF146" s="118" t="str">
        <f t="shared" ca="1" si="42"/>
        <v>-</v>
      </c>
      <c r="AG146" s="119" t="str">
        <f t="shared" ca="1" si="43"/>
        <v>-</v>
      </c>
      <c r="AH146" s="118" t="str">
        <f t="shared" ca="1" si="44"/>
        <v>-</v>
      </c>
      <c r="AI146" s="118">
        <f t="shared" ca="1" si="45"/>
        <v>0</v>
      </c>
      <c r="AJ146" s="120">
        <f t="shared" ca="1" si="46"/>
        <v>0</v>
      </c>
      <c r="AK146" s="118">
        <f t="shared" ca="1" si="24"/>
        <v>0</v>
      </c>
      <c r="AL146" s="118">
        <f t="shared" ca="1" si="25"/>
        <v>0</v>
      </c>
    </row>
    <row r="147" spans="1:38" ht="27" customHeight="1" x14ac:dyDescent="0.25">
      <c r="A147" s="53">
        <f>'OSNOVNA PLAČA'!A141</f>
        <v>132</v>
      </c>
      <c r="B147" s="333" t="str">
        <f t="shared" ca="1" si="21"/>
        <v>A132</v>
      </c>
      <c r="C147" s="333"/>
      <c r="D147" s="54" t="str">
        <f>IF(LEN('OSNOVNA PLAČA'!C141)&gt;0,'OSNOVNA PLAČA'!C141,"")</f>
        <v/>
      </c>
      <c r="E147" s="55" t="str">
        <f>IF(LEN('OSNOVNA PLAČA'!D141)&gt;0,'OSNOVNA PLAČA'!D141,"")</f>
        <v/>
      </c>
      <c r="F147" s="164">
        <f ca="1">IF(LEN(B147)&gt;0,'OBRAČUNANA OSNOVNA PLAČA'!G141,"")</f>
        <v>0</v>
      </c>
      <c r="G147" s="57"/>
      <c r="H147" s="57"/>
      <c r="I147" s="57"/>
      <c r="J147" s="57"/>
      <c r="K147" s="57"/>
      <c r="L147" s="178">
        <f t="shared" si="38"/>
        <v>0</v>
      </c>
      <c r="M147" s="179">
        <f t="shared" ca="1" si="47"/>
        <v>0</v>
      </c>
      <c r="N147" s="179">
        <f t="shared" ca="1" si="48"/>
        <v>0</v>
      </c>
      <c r="O147" s="180">
        <f t="shared" ca="1" si="39"/>
        <v>0</v>
      </c>
      <c r="P147" s="181">
        <f t="shared" ca="1" si="49"/>
        <v>0</v>
      </c>
      <c r="Q147" s="182">
        <f t="shared" ca="1" si="40"/>
        <v>0</v>
      </c>
      <c r="R147" s="182">
        <f ca="1">IF(LEN(B147)&gt;0,'2'!R147-'2'!Q147,"")</f>
        <v>0</v>
      </c>
      <c r="S147" s="183"/>
      <c r="T147" s="33"/>
      <c r="U147" s="33"/>
      <c r="V147" s="33"/>
      <c r="W147" s="33"/>
      <c r="X147" s="33"/>
      <c r="Y147" s="33"/>
      <c r="Z147" s="33"/>
      <c r="AB147" s="117">
        <f>ROW()</f>
        <v>147</v>
      </c>
      <c r="AC147" s="118">
        <f t="shared" ca="1" si="22"/>
        <v>0</v>
      </c>
      <c r="AD147" s="118">
        <f t="shared" ca="1" si="23"/>
        <v>0</v>
      </c>
      <c r="AE147" s="119" t="str">
        <f t="shared" ca="1" si="41"/>
        <v>-</v>
      </c>
      <c r="AF147" s="118" t="str">
        <f t="shared" ca="1" si="42"/>
        <v>-</v>
      </c>
      <c r="AG147" s="119" t="str">
        <f t="shared" ca="1" si="43"/>
        <v>-</v>
      </c>
      <c r="AH147" s="118" t="str">
        <f t="shared" ca="1" si="44"/>
        <v>-</v>
      </c>
      <c r="AI147" s="118">
        <f t="shared" ca="1" si="45"/>
        <v>0</v>
      </c>
      <c r="AJ147" s="120">
        <f t="shared" ca="1" si="46"/>
        <v>0</v>
      </c>
      <c r="AK147" s="118">
        <f t="shared" ca="1" si="24"/>
        <v>0</v>
      </c>
      <c r="AL147" s="118">
        <f t="shared" ca="1" si="25"/>
        <v>0</v>
      </c>
    </row>
    <row r="148" spans="1:38" ht="27" customHeight="1" x14ac:dyDescent="0.25">
      <c r="A148" s="53">
        <f>'OSNOVNA PLAČA'!A142</f>
        <v>133</v>
      </c>
      <c r="B148" s="333" t="str">
        <f t="shared" ca="1" si="21"/>
        <v>A133</v>
      </c>
      <c r="C148" s="333"/>
      <c r="D148" s="54" t="str">
        <f>IF(LEN('OSNOVNA PLAČA'!C142)&gt;0,'OSNOVNA PLAČA'!C142,"")</f>
        <v/>
      </c>
      <c r="E148" s="55" t="str">
        <f>IF(LEN('OSNOVNA PLAČA'!D142)&gt;0,'OSNOVNA PLAČA'!D142,"")</f>
        <v/>
      </c>
      <c r="F148" s="164">
        <f ca="1">IF(LEN(B148)&gt;0,'OBRAČUNANA OSNOVNA PLAČA'!G142,"")</f>
        <v>0</v>
      </c>
      <c r="G148" s="57"/>
      <c r="H148" s="57"/>
      <c r="I148" s="57"/>
      <c r="J148" s="57"/>
      <c r="K148" s="57"/>
      <c r="L148" s="178">
        <f t="shared" si="38"/>
        <v>0</v>
      </c>
      <c r="M148" s="179">
        <f t="shared" ca="1" si="47"/>
        <v>0</v>
      </c>
      <c r="N148" s="179">
        <f t="shared" ca="1" si="48"/>
        <v>0</v>
      </c>
      <c r="O148" s="180">
        <f t="shared" ca="1" si="39"/>
        <v>0</v>
      </c>
      <c r="P148" s="181">
        <f t="shared" ca="1" si="49"/>
        <v>0</v>
      </c>
      <c r="Q148" s="182">
        <f t="shared" ca="1" si="40"/>
        <v>0</v>
      </c>
      <c r="R148" s="182">
        <f ca="1">IF(LEN(B148)&gt;0,'2'!R148-'2'!Q148,"")</f>
        <v>0</v>
      </c>
      <c r="S148" s="183"/>
      <c r="T148" s="33"/>
      <c r="U148" s="33"/>
      <c r="V148" s="33"/>
      <c r="W148" s="33"/>
      <c r="X148" s="33"/>
      <c r="Y148" s="33"/>
      <c r="Z148" s="33"/>
      <c r="AB148" s="117">
        <f>ROW()</f>
        <v>148</v>
      </c>
      <c r="AC148" s="118">
        <f t="shared" ca="1" si="22"/>
        <v>0</v>
      </c>
      <c r="AD148" s="118">
        <f t="shared" ca="1" si="23"/>
        <v>0</v>
      </c>
      <c r="AE148" s="119" t="str">
        <f t="shared" ca="1" si="41"/>
        <v>-</v>
      </c>
      <c r="AF148" s="118" t="str">
        <f t="shared" ca="1" si="42"/>
        <v>-</v>
      </c>
      <c r="AG148" s="119" t="str">
        <f t="shared" ca="1" si="43"/>
        <v>-</v>
      </c>
      <c r="AH148" s="118" t="str">
        <f t="shared" ca="1" si="44"/>
        <v>-</v>
      </c>
      <c r="AI148" s="118">
        <f t="shared" ca="1" si="45"/>
        <v>0</v>
      </c>
      <c r="AJ148" s="120">
        <f t="shared" ca="1" si="46"/>
        <v>0</v>
      </c>
      <c r="AK148" s="118">
        <f t="shared" ca="1" si="24"/>
        <v>0</v>
      </c>
      <c r="AL148" s="118">
        <f t="shared" ca="1" si="25"/>
        <v>0</v>
      </c>
    </row>
    <row r="149" spans="1:38" ht="27" customHeight="1" x14ac:dyDescent="0.25">
      <c r="A149" s="53">
        <f>'OSNOVNA PLAČA'!A143</f>
        <v>134</v>
      </c>
      <c r="B149" s="333" t="str">
        <f t="shared" ca="1" si="21"/>
        <v>A134</v>
      </c>
      <c r="C149" s="333"/>
      <c r="D149" s="54" t="str">
        <f>IF(LEN('OSNOVNA PLAČA'!C143)&gt;0,'OSNOVNA PLAČA'!C143,"")</f>
        <v/>
      </c>
      <c r="E149" s="55" t="str">
        <f>IF(LEN('OSNOVNA PLAČA'!D143)&gt;0,'OSNOVNA PLAČA'!D143,"")</f>
        <v/>
      </c>
      <c r="F149" s="164">
        <f ca="1">IF(LEN(B149)&gt;0,'OBRAČUNANA OSNOVNA PLAČA'!G143,"")</f>
        <v>0</v>
      </c>
      <c r="G149" s="57"/>
      <c r="H149" s="57"/>
      <c r="I149" s="57"/>
      <c r="J149" s="57"/>
      <c r="K149" s="57"/>
      <c r="L149" s="178">
        <f t="shared" si="38"/>
        <v>0</v>
      </c>
      <c r="M149" s="179">
        <f t="shared" ca="1" si="47"/>
        <v>0</v>
      </c>
      <c r="N149" s="179">
        <f t="shared" ca="1" si="48"/>
        <v>0</v>
      </c>
      <c r="O149" s="180">
        <f t="shared" ca="1" si="39"/>
        <v>0</v>
      </c>
      <c r="P149" s="181">
        <f t="shared" ca="1" si="49"/>
        <v>0</v>
      </c>
      <c r="Q149" s="182">
        <f t="shared" ca="1" si="40"/>
        <v>0</v>
      </c>
      <c r="R149" s="182">
        <f ca="1">IF(LEN(B149)&gt;0,'2'!R149-'2'!Q149,"")</f>
        <v>0</v>
      </c>
      <c r="S149" s="183"/>
      <c r="T149" s="33"/>
      <c r="U149" s="33"/>
      <c r="V149" s="33"/>
      <c r="W149" s="33"/>
      <c r="X149" s="33"/>
      <c r="Y149" s="33"/>
      <c r="Z149" s="33"/>
      <c r="AB149" s="117">
        <f>ROW()</f>
        <v>149</v>
      </c>
      <c r="AC149" s="118">
        <f t="shared" ca="1" si="22"/>
        <v>0</v>
      </c>
      <c r="AD149" s="118">
        <f t="shared" ca="1" si="23"/>
        <v>0</v>
      </c>
      <c r="AE149" s="119" t="str">
        <f t="shared" ca="1" si="41"/>
        <v>-</v>
      </c>
      <c r="AF149" s="118" t="str">
        <f t="shared" ca="1" si="42"/>
        <v>-</v>
      </c>
      <c r="AG149" s="119" t="str">
        <f t="shared" ca="1" si="43"/>
        <v>-</v>
      </c>
      <c r="AH149" s="118" t="str">
        <f t="shared" ca="1" si="44"/>
        <v>-</v>
      </c>
      <c r="AI149" s="118">
        <f t="shared" ca="1" si="45"/>
        <v>0</v>
      </c>
      <c r="AJ149" s="120">
        <f t="shared" ca="1" si="46"/>
        <v>0</v>
      </c>
      <c r="AK149" s="118">
        <f t="shared" ca="1" si="24"/>
        <v>0</v>
      </c>
      <c r="AL149" s="118">
        <f t="shared" ca="1" si="25"/>
        <v>0</v>
      </c>
    </row>
    <row r="150" spans="1:38" ht="27" customHeight="1" x14ac:dyDescent="0.25">
      <c r="A150" s="53">
        <f>'OSNOVNA PLAČA'!A144</f>
        <v>135</v>
      </c>
      <c r="B150" s="333" t="str">
        <f t="shared" ca="1" si="21"/>
        <v>A135</v>
      </c>
      <c r="C150" s="333"/>
      <c r="D150" s="54" t="str">
        <f>IF(LEN('OSNOVNA PLAČA'!C144)&gt;0,'OSNOVNA PLAČA'!C144,"")</f>
        <v/>
      </c>
      <c r="E150" s="55" t="str">
        <f>IF(LEN('OSNOVNA PLAČA'!D144)&gt;0,'OSNOVNA PLAČA'!D144,"")</f>
        <v/>
      </c>
      <c r="F150" s="164">
        <f ca="1">IF(LEN(B150)&gt;0,'OBRAČUNANA OSNOVNA PLAČA'!G144,"")</f>
        <v>0</v>
      </c>
      <c r="G150" s="57"/>
      <c r="H150" s="57"/>
      <c r="I150" s="57"/>
      <c r="J150" s="57"/>
      <c r="K150" s="57"/>
      <c r="L150" s="178">
        <f t="shared" si="38"/>
        <v>0</v>
      </c>
      <c r="M150" s="179">
        <f t="shared" ca="1" si="47"/>
        <v>0</v>
      </c>
      <c r="N150" s="179">
        <f t="shared" ca="1" si="48"/>
        <v>0</v>
      </c>
      <c r="O150" s="180">
        <f t="shared" ca="1" si="39"/>
        <v>0</v>
      </c>
      <c r="P150" s="181">
        <f t="shared" ca="1" si="49"/>
        <v>0</v>
      </c>
      <c r="Q150" s="182">
        <f t="shared" ca="1" si="40"/>
        <v>0</v>
      </c>
      <c r="R150" s="182">
        <f ca="1">IF(LEN(B150)&gt;0,'2'!R150-'2'!Q150,"")</f>
        <v>0</v>
      </c>
      <c r="S150" s="183"/>
      <c r="T150" s="33"/>
      <c r="U150" s="33"/>
      <c r="V150" s="33"/>
      <c r="W150" s="33"/>
      <c r="X150" s="33"/>
      <c r="Y150" s="33"/>
      <c r="Z150" s="33"/>
      <c r="AB150" s="117">
        <f>ROW()</f>
        <v>150</v>
      </c>
      <c r="AC150" s="118">
        <f t="shared" ca="1" si="22"/>
        <v>0</v>
      </c>
      <c r="AD150" s="118">
        <f t="shared" ca="1" si="23"/>
        <v>0</v>
      </c>
      <c r="AE150" s="119" t="str">
        <f t="shared" ca="1" si="41"/>
        <v>-</v>
      </c>
      <c r="AF150" s="118" t="str">
        <f t="shared" ca="1" si="42"/>
        <v>-</v>
      </c>
      <c r="AG150" s="119" t="str">
        <f t="shared" ca="1" si="43"/>
        <v>-</v>
      </c>
      <c r="AH150" s="118" t="str">
        <f t="shared" ca="1" si="44"/>
        <v>-</v>
      </c>
      <c r="AI150" s="118">
        <f t="shared" ca="1" si="45"/>
        <v>0</v>
      </c>
      <c r="AJ150" s="120">
        <f t="shared" ca="1" si="46"/>
        <v>0</v>
      </c>
      <c r="AK150" s="118">
        <f t="shared" ca="1" si="24"/>
        <v>0</v>
      </c>
      <c r="AL150" s="118">
        <f t="shared" ca="1" si="25"/>
        <v>0</v>
      </c>
    </row>
    <row r="151" spans="1:38" ht="27" customHeight="1" x14ac:dyDescent="0.25">
      <c r="A151" s="53">
        <f>'OSNOVNA PLAČA'!A145</f>
        <v>136</v>
      </c>
      <c r="B151" s="333" t="str">
        <f t="shared" ca="1" si="21"/>
        <v>A136</v>
      </c>
      <c r="C151" s="333"/>
      <c r="D151" s="54" t="str">
        <f>IF(LEN('OSNOVNA PLAČA'!C145)&gt;0,'OSNOVNA PLAČA'!C145,"")</f>
        <v/>
      </c>
      <c r="E151" s="55" t="str">
        <f>IF(LEN('OSNOVNA PLAČA'!D145)&gt;0,'OSNOVNA PLAČA'!D145,"")</f>
        <v/>
      </c>
      <c r="F151" s="164">
        <f ca="1">IF(LEN(B151)&gt;0,'OBRAČUNANA OSNOVNA PLAČA'!G145,"")</f>
        <v>0</v>
      </c>
      <c r="G151" s="57"/>
      <c r="H151" s="57"/>
      <c r="I151" s="57"/>
      <c r="J151" s="57"/>
      <c r="K151" s="57"/>
      <c r="L151" s="178">
        <f t="shared" si="38"/>
        <v>0</v>
      </c>
      <c r="M151" s="179">
        <f t="shared" ca="1" si="47"/>
        <v>0</v>
      </c>
      <c r="N151" s="179">
        <f t="shared" ca="1" si="48"/>
        <v>0</v>
      </c>
      <c r="O151" s="180">
        <f t="shared" ca="1" si="39"/>
        <v>0</v>
      </c>
      <c r="P151" s="181">
        <f t="shared" ca="1" si="49"/>
        <v>0</v>
      </c>
      <c r="Q151" s="182">
        <f t="shared" ca="1" si="40"/>
        <v>0</v>
      </c>
      <c r="R151" s="182">
        <f ca="1">IF(LEN(B151)&gt;0,'2'!R151-'2'!Q151,"")</f>
        <v>0</v>
      </c>
      <c r="S151" s="183"/>
      <c r="T151" s="33"/>
      <c r="U151" s="33"/>
      <c r="V151" s="33"/>
      <c r="W151" s="33"/>
      <c r="X151" s="33"/>
      <c r="Y151" s="33"/>
      <c r="Z151" s="33"/>
      <c r="AB151" s="117">
        <f>ROW()</f>
        <v>151</v>
      </c>
      <c r="AC151" s="118">
        <f t="shared" ca="1" si="22"/>
        <v>0</v>
      </c>
      <c r="AD151" s="118">
        <f t="shared" ca="1" si="23"/>
        <v>0</v>
      </c>
      <c r="AE151" s="119" t="str">
        <f t="shared" ca="1" si="41"/>
        <v>-</v>
      </c>
      <c r="AF151" s="118" t="str">
        <f t="shared" ca="1" si="42"/>
        <v>-</v>
      </c>
      <c r="AG151" s="119" t="str">
        <f t="shared" ca="1" si="43"/>
        <v>-</v>
      </c>
      <c r="AH151" s="118" t="str">
        <f t="shared" ca="1" si="44"/>
        <v>-</v>
      </c>
      <c r="AI151" s="118">
        <f t="shared" ca="1" si="45"/>
        <v>0</v>
      </c>
      <c r="AJ151" s="120">
        <f t="shared" ca="1" si="46"/>
        <v>0</v>
      </c>
      <c r="AK151" s="118">
        <f t="shared" ca="1" si="24"/>
        <v>0</v>
      </c>
      <c r="AL151" s="118">
        <f t="shared" ca="1" si="25"/>
        <v>0</v>
      </c>
    </row>
    <row r="152" spans="1:38" ht="27" customHeight="1" x14ac:dyDescent="0.25">
      <c r="A152" s="53">
        <f>'OSNOVNA PLAČA'!A146</f>
        <v>137</v>
      </c>
      <c r="B152" s="333" t="str">
        <f t="shared" ca="1" si="21"/>
        <v>A137</v>
      </c>
      <c r="C152" s="333"/>
      <c r="D152" s="54" t="str">
        <f>IF(LEN('OSNOVNA PLAČA'!C146)&gt;0,'OSNOVNA PLAČA'!C146,"")</f>
        <v/>
      </c>
      <c r="E152" s="55" t="str">
        <f>IF(LEN('OSNOVNA PLAČA'!D146)&gt;0,'OSNOVNA PLAČA'!D146,"")</f>
        <v/>
      </c>
      <c r="F152" s="164">
        <f ca="1">IF(LEN(B152)&gt;0,'OBRAČUNANA OSNOVNA PLAČA'!G146,"")</f>
        <v>0</v>
      </c>
      <c r="G152" s="57"/>
      <c r="H152" s="57"/>
      <c r="I152" s="57"/>
      <c r="J152" s="57"/>
      <c r="K152" s="57"/>
      <c r="L152" s="178">
        <f t="shared" si="38"/>
        <v>0</v>
      </c>
      <c r="M152" s="179">
        <f t="shared" ca="1" si="47"/>
        <v>0</v>
      </c>
      <c r="N152" s="179">
        <f t="shared" ca="1" si="48"/>
        <v>0</v>
      </c>
      <c r="O152" s="180">
        <f t="shared" ca="1" si="39"/>
        <v>0</v>
      </c>
      <c r="P152" s="181">
        <f t="shared" ca="1" si="49"/>
        <v>0</v>
      </c>
      <c r="Q152" s="182">
        <f t="shared" ca="1" si="40"/>
        <v>0</v>
      </c>
      <c r="R152" s="182">
        <f ca="1">IF(LEN(B152)&gt;0,'2'!R152-'2'!Q152,"")</f>
        <v>0</v>
      </c>
      <c r="S152" s="183"/>
      <c r="T152" s="33"/>
      <c r="U152" s="33"/>
      <c r="V152" s="33"/>
      <c r="W152" s="33"/>
      <c r="X152" s="33"/>
      <c r="Y152" s="33"/>
      <c r="Z152" s="33"/>
      <c r="AB152" s="117">
        <f>ROW()</f>
        <v>152</v>
      </c>
      <c r="AC152" s="118">
        <f t="shared" ca="1" si="22"/>
        <v>0</v>
      </c>
      <c r="AD152" s="118">
        <f t="shared" ca="1" si="23"/>
        <v>0</v>
      </c>
      <c r="AE152" s="119" t="str">
        <f t="shared" ca="1" si="41"/>
        <v>-</v>
      </c>
      <c r="AF152" s="118" t="str">
        <f t="shared" ca="1" si="42"/>
        <v>-</v>
      </c>
      <c r="AG152" s="119" t="str">
        <f t="shared" ca="1" si="43"/>
        <v>-</v>
      </c>
      <c r="AH152" s="118" t="str">
        <f t="shared" ca="1" si="44"/>
        <v>-</v>
      </c>
      <c r="AI152" s="118">
        <f t="shared" ca="1" si="45"/>
        <v>0</v>
      </c>
      <c r="AJ152" s="120">
        <f t="shared" ca="1" si="46"/>
        <v>0</v>
      </c>
      <c r="AK152" s="118">
        <f t="shared" ca="1" si="24"/>
        <v>0</v>
      </c>
      <c r="AL152" s="118">
        <f t="shared" ca="1" si="25"/>
        <v>0</v>
      </c>
    </row>
    <row r="153" spans="1:38" ht="27" customHeight="1" x14ac:dyDescent="0.25">
      <c r="A153" s="53">
        <f>'OSNOVNA PLAČA'!A147</f>
        <v>138</v>
      </c>
      <c r="B153" s="333" t="str">
        <f t="shared" ca="1" si="21"/>
        <v>A138</v>
      </c>
      <c r="C153" s="333"/>
      <c r="D153" s="54" t="str">
        <f>IF(LEN('OSNOVNA PLAČA'!C147)&gt;0,'OSNOVNA PLAČA'!C147,"")</f>
        <v/>
      </c>
      <c r="E153" s="55" t="str">
        <f>IF(LEN('OSNOVNA PLAČA'!D147)&gt;0,'OSNOVNA PLAČA'!D147,"")</f>
        <v/>
      </c>
      <c r="F153" s="164">
        <f ca="1">IF(LEN(B153)&gt;0,'OBRAČUNANA OSNOVNA PLAČA'!G147,"")</f>
        <v>0</v>
      </c>
      <c r="G153" s="57"/>
      <c r="H153" s="57"/>
      <c r="I153" s="57"/>
      <c r="J153" s="57"/>
      <c r="K153" s="57"/>
      <c r="L153" s="178">
        <f t="shared" si="38"/>
        <v>0</v>
      </c>
      <c r="M153" s="179">
        <f t="shared" ca="1" si="47"/>
        <v>0</v>
      </c>
      <c r="N153" s="179">
        <f t="shared" ca="1" si="48"/>
        <v>0</v>
      </c>
      <c r="O153" s="180">
        <f t="shared" ca="1" si="39"/>
        <v>0</v>
      </c>
      <c r="P153" s="181">
        <f t="shared" ca="1" si="49"/>
        <v>0</v>
      </c>
      <c r="Q153" s="182">
        <f t="shared" ca="1" si="40"/>
        <v>0</v>
      </c>
      <c r="R153" s="182">
        <f ca="1">IF(LEN(B153)&gt;0,'2'!R153-'2'!Q153,"")</f>
        <v>0</v>
      </c>
      <c r="S153" s="183"/>
      <c r="T153" s="33"/>
      <c r="U153" s="33"/>
      <c r="V153" s="33"/>
      <c r="W153" s="33"/>
      <c r="X153" s="33"/>
      <c r="Y153" s="33"/>
      <c r="Z153" s="33"/>
      <c r="AB153" s="117">
        <f>ROW()</f>
        <v>153</v>
      </c>
      <c r="AC153" s="118">
        <f t="shared" ca="1" si="22"/>
        <v>0</v>
      </c>
      <c r="AD153" s="118">
        <f t="shared" ca="1" si="23"/>
        <v>0</v>
      </c>
      <c r="AE153" s="119" t="str">
        <f t="shared" ca="1" si="41"/>
        <v>-</v>
      </c>
      <c r="AF153" s="118" t="str">
        <f t="shared" ca="1" si="42"/>
        <v>-</v>
      </c>
      <c r="AG153" s="119" t="str">
        <f t="shared" ca="1" si="43"/>
        <v>-</v>
      </c>
      <c r="AH153" s="118" t="str">
        <f t="shared" ca="1" si="44"/>
        <v>-</v>
      </c>
      <c r="AI153" s="118">
        <f t="shared" ca="1" si="45"/>
        <v>0</v>
      </c>
      <c r="AJ153" s="120">
        <f t="shared" ca="1" si="46"/>
        <v>0</v>
      </c>
      <c r="AK153" s="118">
        <f t="shared" ca="1" si="24"/>
        <v>0</v>
      </c>
      <c r="AL153" s="118">
        <f t="shared" ca="1" si="25"/>
        <v>0</v>
      </c>
    </row>
    <row r="154" spans="1:38" ht="27" customHeight="1" x14ac:dyDescent="0.25">
      <c r="A154" s="53">
        <f>'OSNOVNA PLAČA'!A148</f>
        <v>139</v>
      </c>
      <c r="B154" s="333" t="str">
        <f t="shared" ca="1" si="21"/>
        <v>A139</v>
      </c>
      <c r="C154" s="333"/>
      <c r="D154" s="54" t="str">
        <f>IF(LEN('OSNOVNA PLAČA'!C148)&gt;0,'OSNOVNA PLAČA'!C148,"")</f>
        <v/>
      </c>
      <c r="E154" s="55" t="str">
        <f>IF(LEN('OSNOVNA PLAČA'!D148)&gt;0,'OSNOVNA PLAČA'!D148,"")</f>
        <v/>
      </c>
      <c r="F154" s="164">
        <f ca="1">IF(LEN(B154)&gt;0,'OBRAČUNANA OSNOVNA PLAČA'!G148,"")</f>
        <v>0</v>
      </c>
      <c r="G154" s="57"/>
      <c r="H154" s="57"/>
      <c r="I154" s="57"/>
      <c r="J154" s="57"/>
      <c r="K154" s="57"/>
      <c r="L154" s="178">
        <f t="shared" si="38"/>
        <v>0</v>
      </c>
      <c r="M154" s="179">
        <f t="shared" ca="1" si="47"/>
        <v>0</v>
      </c>
      <c r="N154" s="179">
        <f t="shared" ca="1" si="48"/>
        <v>0</v>
      </c>
      <c r="O154" s="180">
        <f t="shared" ca="1" si="39"/>
        <v>0</v>
      </c>
      <c r="P154" s="181">
        <f t="shared" ca="1" si="49"/>
        <v>0</v>
      </c>
      <c r="Q154" s="182">
        <f t="shared" ca="1" si="40"/>
        <v>0</v>
      </c>
      <c r="R154" s="182">
        <f ca="1">IF(LEN(B154)&gt;0,'2'!R154-'2'!Q154,"")</f>
        <v>0</v>
      </c>
      <c r="S154" s="183"/>
      <c r="T154" s="33"/>
      <c r="U154" s="33"/>
      <c r="V154" s="33"/>
      <c r="W154" s="33"/>
      <c r="X154" s="33"/>
      <c r="Y154" s="33"/>
      <c r="Z154" s="33"/>
      <c r="AB154" s="117">
        <f>ROW()</f>
        <v>154</v>
      </c>
      <c r="AC154" s="118">
        <f t="shared" ca="1" si="22"/>
        <v>0</v>
      </c>
      <c r="AD154" s="118">
        <f t="shared" ca="1" si="23"/>
        <v>0</v>
      </c>
      <c r="AE154" s="119" t="str">
        <f t="shared" ca="1" si="41"/>
        <v>-</v>
      </c>
      <c r="AF154" s="118" t="str">
        <f t="shared" ca="1" si="42"/>
        <v>-</v>
      </c>
      <c r="AG154" s="119" t="str">
        <f t="shared" ca="1" si="43"/>
        <v>-</v>
      </c>
      <c r="AH154" s="118" t="str">
        <f t="shared" ca="1" si="44"/>
        <v>-</v>
      </c>
      <c r="AI154" s="118">
        <f t="shared" ca="1" si="45"/>
        <v>0</v>
      </c>
      <c r="AJ154" s="120">
        <f t="shared" ca="1" si="46"/>
        <v>0</v>
      </c>
      <c r="AK154" s="118">
        <f t="shared" ca="1" si="24"/>
        <v>0</v>
      </c>
      <c r="AL154" s="118">
        <f t="shared" ca="1" si="25"/>
        <v>0</v>
      </c>
    </row>
    <row r="155" spans="1:38" ht="27" customHeight="1" x14ac:dyDescent="0.25">
      <c r="A155" s="53">
        <f>'OSNOVNA PLAČA'!A149</f>
        <v>140</v>
      </c>
      <c r="B155" s="333" t="str">
        <f t="shared" ca="1" si="21"/>
        <v>A140</v>
      </c>
      <c r="C155" s="333"/>
      <c r="D155" s="54" t="str">
        <f>IF(LEN('OSNOVNA PLAČA'!C149)&gt;0,'OSNOVNA PLAČA'!C149,"")</f>
        <v/>
      </c>
      <c r="E155" s="55" t="str">
        <f>IF(LEN('OSNOVNA PLAČA'!D149)&gt;0,'OSNOVNA PLAČA'!D149,"")</f>
        <v/>
      </c>
      <c r="F155" s="164">
        <f ca="1">IF(LEN(B155)&gt;0,'OBRAČUNANA OSNOVNA PLAČA'!G149,"")</f>
        <v>0</v>
      </c>
      <c r="G155" s="57"/>
      <c r="H155" s="57"/>
      <c r="I155" s="57"/>
      <c r="J155" s="57"/>
      <c r="K155" s="57"/>
      <c r="L155" s="178">
        <f t="shared" si="38"/>
        <v>0</v>
      </c>
      <c r="M155" s="179">
        <f t="shared" ca="1" si="47"/>
        <v>0</v>
      </c>
      <c r="N155" s="179">
        <f t="shared" ca="1" si="48"/>
        <v>0</v>
      </c>
      <c r="O155" s="180">
        <f t="shared" ca="1" si="39"/>
        <v>0</v>
      </c>
      <c r="P155" s="181">
        <f t="shared" ca="1" si="49"/>
        <v>0</v>
      </c>
      <c r="Q155" s="182">
        <f t="shared" ca="1" si="40"/>
        <v>0</v>
      </c>
      <c r="R155" s="182">
        <f ca="1">IF(LEN(B155)&gt;0,'2'!R155-'2'!Q155,"")</f>
        <v>0</v>
      </c>
      <c r="S155" s="183"/>
      <c r="T155" s="33"/>
      <c r="U155" s="33"/>
      <c r="V155" s="33"/>
      <c r="W155" s="33"/>
      <c r="X155" s="33"/>
      <c r="Y155" s="33"/>
      <c r="Z155" s="33"/>
      <c r="AB155" s="117">
        <f>ROW()</f>
        <v>155</v>
      </c>
      <c r="AC155" s="118">
        <f t="shared" ca="1" si="22"/>
        <v>0</v>
      </c>
      <c r="AD155" s="118">
        <f t="shared" ca="1" si="23"/>
        <v>0</v>
      </c>
      <c r="AE155" s="119" t="str">
        <f t="shared" ca="1" si="41"/>
        <v>-</v>
      </c>
      <c r="AF155" s="118" t="str">
        <f t="shared" ca="1" si="42"/>
        <v>-</v>
      </c>
      <c r="AG155" s="119" t="str">
        <f t="shared" ca="1" si="43"/>
        <v>-</v>
      </c>
      <c r="AH155" s="118" t="str">
        <f t="shared" ca="1" si="44"/>
        <v>-</v>
      </c>
      <c r="AI155" s="118">
        <f t="shared" ca="1" si="45"/>
        <v>0</v>
      </c>
      <c r="AJ155" s="120">
        <f t="shared" ca="1" si="46"/>
        <v>0</v>
      </c>
      <c r="AK155" s="118">
        <f t="shared" ca="1" si="24"/>
        <v>0</v>
      </c>
      <c r="AL155" s="118">
        <f t="shared" ca="1" si="25"/>
        <v>0</v>
      </c>
    </row>
    <row r="156" spans="1:38" ht="27" customHeight="1" x14ac:dyDescent="0.25">
      <c r="A156" s="53">
        <f>'OSNOVNA PLAČA'!A150</f>
        <v>141</v>
      </c>
      <c r="B156" s="333" t="str">
        <f t="shared" ca="1" si="21"/>
        <v>A141</v>
      </c>
      <c r="C156" s="333"/>
      <c r="D156" s="54" t="str">
        <f>IF(LEN('OSNOVNA PLAČA'!C150)&gt;0,'OSNOVNA PLAČA'!C150,"")</f>
        <v/>
      </c>
      <c r="E156" s="55" t="str">
        <f>IF(LEN('OSNOVNA PLAČA'!D150)&gt;0,'OSNOVNA PLAČA'!D150,"")</f>
        <v/>
      </c>
      <c r="F156" s="164">
        <f ca="1">IF(LEN(B156)&gt;0,'OBRAČUNANA OSNOVNA PLAČA'!G150,"")</f>
        <v>0</v>
      </c>
      <c r="G156" s="57"/>
      <c r="H156" s="57"/>
      <c r="I156" s="57"/>
      <c r="J156" s="57"/>
      <c r="K156" s="57"/>
      <c r="L156" s="178">
        <f t="shared" si="38"/>
        <v>0</v>
      </c>
      <c r="M156" s="179">
        <f t="shared" ca="1" si="47"/>
        <v>0</v>
      </c>
      <c r="N156" s="179">
        <f t="shared" ca="1" si="48"/>
        <v>0</v>
      </c>
      <c r="O156" s="180">
        <f t="shared" ca="1" si="39"/>
        <v>0</v>
      </c>
      <c r="P156" s="181">
        <f t="shared" ca="1" si="49"/>
        <v>0</v>
      </c>
      <c r="Q156" s="182">
        <f t="shared" ca="1" si="40"/>
        <v>0</v>
      </c>
      <c r="R156" s="182">
        <f ca="1">IF(LEN(B156)&gt;0,'2'!R156-'2'!Q156,"")</f>
        <v>0</v>
      </c>
      <c r="S156" s="183"/>
      <c r="T156" s="33"/>
      <c r="U156" s="33"/>
      <c r="V156" s="33"/>
      <c r="W156" s="33"/>
      <c r="X156" s="33"/>
      <c r="Y156" s="33"/>
      <c r="Z156" s="33"/>
      <c r="AB156" s="117">
        <f>ROW()</f>
        <v>156</v>
      </c>
      <c r="AC156" s="118">
        <f t="shared" ca="1" si="22"/>
        <v>0</v>
      </c>
      <c r="AD156" s="118">
        <f t="shared" ca="1" si="23"/>
        <v>0</v>
      </c>
      <c r="AE156" s="119" t="str">
        <f t="shared" ca="1" si="41"/>
        <v>-</v>
      </c>
      <c r="AF156" s="118" t="str">
        <f t="shared" ca="1" si="42"/>
        <v>-</v>
      </c>
      <c r="AG156" s="119" t="str">
        <f t="shared" ca="1" si="43"/>
        <v>-</v>
      </c>
      <c r="AH156" s="118" t="str">
        <f t="shared" ca="1" si="44"/>
        <v>-</v>
      </c>
      <c r="AI156" s="118">
        <f t="shared" ca="1" si="45"/>
        <v>0</v>
      </c>
      <c r="AJ156" s="120">
        <f t="shared" ca="1" si="46"/>
        <v>0</v>
      </c>
      <c r="AK156" s="118">
        <f t="shared" ca="1" si="24"/>
        <v>0</v>
      </c>
      <c r="AL156" s="118">
        <f t="shared" ca="1" si="25"/>
        <v>0</v>
      </c>
    </row>
    <row r="157" spans="1:38" ht="27" customHeight="1" x14ac:dyDescent="0.25">
      <c r="A157" s="53">
        <f>'OSNOVNA PLAČA'!A151</f>
        <v>142</v>
      </c>
      <c r="B157" s="333" t="str">
        <f t="shared" ca="1" si="21"/>
        <v>A142</v>
      </c>
      <c r="C157" s="333"/>
      <c r="D157" s="54" t="str">
        <f>IF(LEN('OSNOVNA PLAČA'!C151)&gt;0,'OSNOVNA PLAČA'!C151,"")</f>
        <v/>
      </c>
      <c r="E157" s="55" t="str">
        <f>IF(LEN('OSNOVNA PLAČA'!D151)&gt;0,'OSNOVNA PLAČA'!D151,"")</f>
        <v/>
      </c>
      <c r="F157" s="164">
        <f ca="1">IF(LEN(B157)&gt;0,'OBRAČUNANA OSNOVNA PLAČA'!G151,"")</f>
        <v>0</v>
      </c>
      <c r="G157" s="57"/>
      <c r="H157" s="57"/>
      <c r="I157" s="57"/>
      <c r="J157" s="57"/>
      <c r="K157" s="57"/>
      <c r="L157" s="178">
        <f t="shared" si="38"/>
        <v>0</v>
      </c>
      <c r="M157" s="179">
        <f t="shared" ca="1" si="47"/>
        <v>0</v>
      </c>
      <c r="N157" s="179">
        <f t="shared" ca="1" si="48"/>
        <v>0</v>
      </c>
      <c r="O157" s="180">
        <f t="shared" ca="1" si="39"/>
        <v>0</v>
      </c>
      <c r="P157" s="181">
        <f t="shared" ca="1" si="49"/>
        <v>0</v>
      </c>
      <c r="Q157" s="182">
        <f t="shared" ca="1" si="40"/>
        <v>0</v>
      </c>
      <c r="R157" s="182">
        <f ca="1">IF(LEN(B157)&gt;0,'2'!R157-'2'!Q157,"")</f>
        <v>0</v>
      </c>
      <c r="S157" s="183"/>
      <c r="T157" s="33"/>
      <c r="U157" s="33"/>
      <c r="V157" s="33"/>
      <c r="W157" s="33"/>
      <c r="X157" s="33"/>
      <c r="Y157" s="33"/>
      <c r="Z157" s="33"/>
      <c r="AB157" s="117">
        <f>ROW()</f>
        <v>157</v>
      </c>
      <c r="AC157" s="118">
        <f t="shared" ca="1" si="22"/>
        <v>0</v>
      </c>
      <c r="AD157" s="118">
        <f t="shared" ca="1" si="23"/>
        <v>0</v>
      </c>
      <c r="AE157" s="119" t="str">
        <f t="shared" ca="1" si="41"/>
        <v>-</v>
      </c>
      <c r="AF157" s="118" t="str">
        <f t="shared" ca="1" si="42"/>
        <v>-</v>
      </c>
      <c r="AG157" s="119" t="str">
        <f t="shared" ca="1" si="43"/>
        <v>-</v>
      </c>
      <c r="AH157" s="118" t="str">
        <f t="shared" ca="1" si="44"/>
        <v>-</v>
      </c>
      <c r="AI157" s="118">
        <f t="shared" ca="1" si="45"/>
        <v>0</v>
      </c>
      <c r="AJ157" s="120">
        <f t="shared" ca="1" si="46"/>
        <v>0</v>
      </c>
      <c r="AK157" s="118">
        <f t="shared" ca="1" si="24"/>
        <v>0</v>
      </c>
      <c r="AL157" s="118">
        <f t="shared" ca="1" si="25"/>
        <v>0</v>
      </c>
    </row>
    <row r="158" spans="1:38" ht="27" customHeight="1" x14ac:dyDescent="0.25">
      <c r="A158" s="53">
        <f>'OSNOVNA PLAČA'!A152</f>
        <v>143</v>
      </c>
      <c r="B158" s="333" t="str">
        <f t="shared" ca="1" si="21"/>
        <v>A143</v>
      </c>
      <c r="C158" s="333"/>
      <c r="D158" s="54" t="str">
        <f>IF(LEN('OSNOVNA PLAČA'!C152)&gt;0,'OSNOVNA PLAČA'!C152,"")</f>
        <v/>
      </c>
      <c r="E158" s="55" t="str">
        <f>IF(LEN('OSNOVNA PLAČA'!D152)&gt;0,'OSNOVNA PLAČA'!D152,"")</f>
        <v/>
      </c>
      <c r="F158" s="164">
        <f ca="1">IF(LEN(B158)&gt;0,'OBRAČUNANA OSNOVNA PLAČA'!G152,"")</f>
        <v>0</v>
      </c>
      <c r="G158" s="57"/>
      <c r="H158" s="57"/>
      <c r="I158" s="57"/>
      <c r="J158" s="57"/>
      <c r="K158" s="57"/>
      <c r="L158" s="178">
        <f t="shared" si="38"/>
        <v>0</v>
      </c>
      <c r="M158" s="179">
        <f t="shared" ca="1" si="47"/>
        <v>0</v>
      </c>
      <c r="N158" s="179">
        <f t="shared" ca="1" si="48"/>
        <v>0</v>
      </c>
      <c r="O158" s="180">
        <f t="shared" ca="1" si="39"/>
        <v>0</v>
      </c>
      <c r="P158" s="181">
        <f t="shared" ca="1" si="49"/>
        <v>0</v>
      </c>
      <c r="Q158" s="182">
        <f t="shared" ca="1" si="40"/>
        <v>0</v>
      </c>
      <c r="R158" s="182">
        <f ca="1">IF(LEN(B158)&gt;0,'2'!R158-'2'!Q158,"")</f>
        <v>0</v>
      </c>
      <c r="S158" s="183"/>
      <c r="T158" s="33"/>
      <c r="U158" s="33"/>
      <c r="V158" s="33"/>
      <c r="W158" s="33"/>
      <c r="X158" s="33"/>
      <c r="Y158" s="33"/>
      <c r="Z158" s="33"/>
      <c r="AB158" s="117">
        <f>ROW()</f>
        <v>158</v>
      </c>
      <c r="AC158" s="118">
        <f t="shared" ca="1" si="22"/>
        <v>0</v>
      </c>
      <c r="AD158" s="118">
        <f t="shared" ca="1" si="23"/>
        <v>0</v>
      </c>
      <c r="AE158" s="119" t="str">
        <f t="shared" ca="1" si="41"/>
        <v>-</v>
      </c>
      <c r="AF158" s="118" t="str">
        <f t="shared" ca="1" si="42"/>
        <v>-</v>
      </c>
      <c r="AG158" s="119" t="str">
        <f t="shared" ca="1" si="43"/>
        <v>-</v>
      </c>
      <c r="AH158" s="118" t="str">
        <f t="shared" ca="1" si="44"/>
        <v>-</v>
      </c>
      <c r="AI158" s="118">
        <f t="shared" ca="1" si="45"/>
        <v>0</v>
      </c>
      <c r="AJ158" s="120">
        <f t="shared" ca="1" si="46"/>
        <v>0</v>
      </c>
      <c r="AK158" s="118">
        <f t="shared" ca="1" si="24"/>
        <v>0</v>
      </c>
      <c r="AL158" s="118">
        <f t="shared" ca="1" si="25"/>
        <v>0</v>
      </c>
    </row>
    <row r="159" spans="1:38" ht="27" customHeight="1" x14ac:dyDescent="0.25">
      <c r="A159" s="53">
        <f>'OSNOVNA PLAČA'!A153</f>
        <v>144</v>
      </c>
      <c r="B159" s="333" t="str">
        <f t="shared" ca="1" si="21"/>
        <v>A144</v>
      </c>
      <c r="C159" s="333"/>
      <c r="D159" s="54" t="str">
        <f>IF(LEN('OSNOVNA PLAČA'!C153)&gt;0,'OSNOVNA PLAČA'!C153,"")</f>
        <v/>
      </c>
      <c r="E159" s="55" t="str">
        <f>IF(LEN('OSNOVNA PLAČA'!D153)&gt;0,'OSNOVNA PLAČA'!D153,"")</f>
        <v/>
      </c>
      <c r="F159" s="164">
        <f ca="1">IF(LEN(B159)&gt;0,'OBRAČUNANA OSNOVNA PLAČA'!G153,"")</f>
        <v>0</v>
      </c>
      <c r="G159" s="57"/>
      <c r="H159" s="57"/>
      <c r="I159" s="57"/>
      <c r="J159" s="57"/>
      <c r="K159" s="57"/>
      <c r="L159" s="178">
        <f t="shared" si="38"/>
        <v>0</v>
      </c>
      <c r="M159" s="179">
        <f t="shared" ca="1" si="47"/>
        <v>0</v>
      </c>
      <c r="N159" s="179">
        <f t="shared" ca="1" si="48"/>
        <v>0</v>
      </c>
      <c r="O159" s="180">
        <f t="shared" ca="1" si="39"/>
        <v>0</v>
      </c>
      <c r="P159" s="181">
        <f t="shared" ca="1" si="49"/>
        <v>0</v>
      </c>
      <c r="Q159" s="182">
        <f t="shared" ca="1" si="40"/>
        <v>0</v>
      </c>
      <c r="R159" s="182">
        <f ca="1">IF(LEN(B159)&gt;0,'2'!R159-'2'!Q159,"")</f>
        <v>0</v>
      </c>
      <c r="S159" s="183"/>
      <c r="T159" s="33"/>
      <c r="U159" s="33"/>
      <c r="V159" s="33"/>
      <c r="W159" s="33"/>
      <c r="X159" s="33"/>
      <c r="Y159" s="33"/>
      <c r="Z159" s="33"/>
      <c r="AB159" s="117">
        <f>ROW()</f>
        <v>159</v>
      </c>
      <c r="AC159" s="118">
        <f t="shared" ca="1" si="22"/>
        <v>0</v>
      </c>
      <c r="AD159" s="118">
        <f t="shared" ca="1" si="23"/>
        <v>0</v>
      </c>
      <c r="AE159" s="119" t="str">
        <f t="shared" ca="1" si="41"/>
        <v>-</v>
      </c>
      <c r="AF159" s="118" t="str">
        <f t="shared" ca="1" si="42"/>
        <v>-</v>
      </c>
      <c r="AG159" s="119" t="str">
        <f t="shared" ca="1" si="43"/>
        <v>-</v>
      </c>
      <c r="AH159" s="118" t="str">
        <f t="shared" ca="1" si="44"/>
        <v>-</v>
      </c>
      <c r="AI159" s="118">
        <f t="shared" ca="1" si="45"/>
        <v>0</v>
      </c>
      <c r="AJ159" s="120">
        <f t="shared" ca="1" si="46"/>
        <v>0</v>
      </c>
      <c r="AK159" s="118">
        <f t="shared" ca="1" si="24"/>
        <v>0</v>
      </c>
      <c r="AL159" s="118">
        <f t="shared" ca="1" si="25"/>
        <v>0</v>
      </c>
    </row>
    <row r="160" spans="1:38" ht="27" customHeight="1" x14ac:dyDescent="0.25">
      <c r="A160" s="53">
        <f>'OSNOVNA PLAČA'!A154</f>
        <v>145</v>
      </c>
      <c r="B160" s="333" t="str">
        <f t="shared" ca="1" si="21"/>
        <v>A145</v>
      </c>
      <c r="C160" s="333"/>
      <c r="D160" s="54" t="str">
        <f>IF(LEN('OSNOVNA PLAČA'!C154)&gt;0,'OSNOVNA PLAČA'!C154,"")</f>
        <v/>
      </c>
      <c r="E160" s="55" t="str">
        <f>IF(LEN('OSNOVNA PLAČA'!D154)&gt;0,'OSNOVNA PLAČA'!D154,"")</f>
        <v/>
      </c>
      <c r="F160" s="164">
        <f ca="1">IF(LEN(B160)&gt;0,'OBRAČUNANA OSNOVNA PLAČA'!G154,"")</f>
        <v>0</v>
      </c>
      <c r="G160" s="57"/>
      <c r="H160" s="57"/>
      <c r="I160" s="57"/>
      <c r="J160" s="57"/>
      <c r="K160" s="57"/>
      <c r="L160" s="178">
        <f t="shared" si="38"/>
        <v>0</v>
      </c>
      <c r="M160" s="179">
        <f t="shared" ca="1" si="47"/>
        <v>0</v>
      </c>
      <c r="N160" s="179">
        <f t="shared" ca="1" si="48"/>
        <v>0</v>
      </c>
      <c r="O160" s="180">
        <f t="shared" ca="1" si="39"/>
        <v>0</v>
      </c>
      <c r="P160" s="181">
        <f t="shared" ca="1" si="49"/>
        <v>0</v>
      </c>
      <c r="Q160" s="182">
        <f t="shared" ca="1" si="40"/>
        <v>0</v>
      </c>
      <c r="R160" s="182">
        <f ca="1">IF(LEN(B160)&gt;0,'2'!R160-'2'!Q160,"")</f>
        <v>0</v>
      </c>
      <c r="S160" s="183"/>
      <c r="T160" s="33"/>
      <c r="U160" s="33"/>
      <c r="V160" s="33"/>
      <c r="W160" s="33"/>
      <c r="X160" s="33"/>
      <c r="Y160" s="33"/>
      <c r="Z160" s="33"/>
      <c r="AB160" s="117">
        <f>ROW()</f>
        <v>160</v>
      </c>
      <c r="AC160" s="118">
        <f t="shared" ca="1" si="22"/>
        <v>0</v>
      </c>
      <c r="AD160" s="118">
        <f t="shared" ca="1" si="23"/>
        <v>0</v>
      </c>
      <c r="AE160" s="119" t="str">
        <f t="shared" ca="1" si="41"/>
        <v>-</v>
      </c>
      <c r="AF160" s="118" t="str">
        <f t="shared" ca="1" si="42"/>
        <v>-</v>
      </c>
      <c r="AG160" s="119" t="str">
        <f t="shared" ca="1" si="43"/>
        <v>-</v>
      </c>
      <c r="AH160" s="118" t="str">
        <f t="shared" ca="1" si="44"/>
        <v>-</v>
      </c>
      <c r="AI160" s="118">
        <f t="shared" ca="1" si="45"/>
        <v>0</v>
      </c>
      <c r="AJ160" s="120">
        <f t="shared" ca="1" si="46"/>
        <v>0</v>
      </c>
      <c r="AK160" s="118">
        <f t="shared" ca="1" si="24"/>
        <v>0</v>
      </c>
      <c r="AL160" s="118">
        <f t="shared" ca="1" si="25"/>
        <v>0</v>
      </c>
    </row>
    <row r="161" spans="1:38" ht="27" customHeight="1" x14ac:dyDescent="0.25">
      <c r="A161" s="53">
        <f>'OSNOVNA PLAČA'!A155</f>
        <v>146</v>
      </c>
      <c r="B161" s="333" t="str">
        <f t="shared" ca="1" si="21"/>
        <v>A146</v>
      </c>
      <c r="C161" s="333"/>
      <c r="D161" s="54" t="str">
        <f>IF(LEN('OSNOVNA PLAČA'!C155)&gt;0,'OSNOVNA PLAČA'!C155,"")</f>
        <v/>
      </c>
      <c r="E161" s="55" t="str">
        <f>IF(LEN('OSNOVNA PLAČA'!D155)&gt;0,'OSNOVNA PLAČA'!D155,"")</f>
        <v/>
      </c>
      <c r="F161" s="164">
        <f ca="1">IF(LEN(B161)&gt;0,'OBRAČUNANA OSNOVNA PLAČA'!G155,"")</f>
        <v>0</v>
      </c>
      <c r="G161" s="57"/>
      <c r="H161" s="57"/>
      <c r="I161" s="57"/>
      <c r="J161" s="57"/>
      <c r="K161" s="57"/>
      <c r="L161" s="178">
        <f t="shared" si="38"/>
        <v>0</v>
      </c>
      <c r="M161" s="179">
        <f t="shared" ca="1" si="47"/>
        <v>0</v>
      </c>
      <c r="N161" s="179">
        <f t="shared" ca="1" si="48"/>
        <v>0</v>
      </c>
      <c r="O161" s="180">
        <f t="shared" ca="1" si="39"/>
        <v>0</v>
      </c>
      <c r="P161" s="181">
        <f t="shared" ca="1" si="49"/>
        <v>0</v>
      </c>
      <c r="Q161" s="182">
        <f t="shared" ca="1" si="40"/>
        <v>0</v>
      </c>
      <c r="R161" s="182">
        <f ca="1">IF(LEN(B161)&gt;0,'2'!R161-'2'!Q161,"")</f>
        <v>0</v>
      </c>
      <c r="S161" s="183"/>
      <c r="T161" s="33"/>
      <c r="U161" s="33"/>
      <c r="V161" s="33"/>
      <c r="W161" s="33"/>
      <c r="X161" s="33"/>
      <c r="Y161" s="33"/>
      <c r="Z161" s="33"/>
      <c r="AB161" s="117">
        <f>ROW()</f>
        <v>161</v>
      </c>
      <c r="AC161" s="118">
        <f t="shared" ca="1" si="22"/>
        <v>0</v>
      </c>
      <c r="AD161" s="118">
        <f t="shared" ca="1" si="23"/>
        <v>0</v>
      </c>
      <c r="AE161" s="119" t="str">
        <f t="shared" ca="1" si="41"/>
        <v>-</v>
      </c>
      <c r="AF161" s="118" t="str">
        <f t="shared" ca="1" si="42"/>
        <v>-</v>
      </c>
      <c r="AG161" s="119" t="str">
        <f t="shared" ca="1" si="43"/>
        <v>-</v>
      </c>
      <c r="AH161" s="118" t="str">
        <f t="shared" ca="1" si="44"/>
        <v>-</v>
      </c>
      <c r="AI161" s="118">
        <f t="shared" ca="1" si="45"/>
        <v>0</v>
      </c>
      <c r="AJ161" s="120">
        <f t="shared" ca="1" si="46"/>
        <v>0</v>
      </c>
      <c r="AK161" s="118">
        <f t="shared" ca="1" si="24"/>
        <v>0</v>
      </c>
      <c r="AL161" s="118">
        <f t="shared" ca="1" si="25"/>
        <v>0</v>
      </c>
    </row>
    <row r="162" spans="1:38" ht="27" customHeight="1" x14ac:dyDescent="0.25">
      <c r="A162" s="53">
        <f>'OSNOVNA PLAČA'!A156</f>
        <v>147</v>
      </c>
      <c r="B162" s="333" t="str">
        <f t="shared" ca="1" si="21"/>
        <v>A147</v>
      </c>
      <c r="C162" s="333"/>
      <c r="D162" s="54" t="str">
        <f>IF(LEN('OSNOVNA PLAČA'!C156)&gt;0,'OSNOVNA PLAČA'!C156,"")</f>
        <v/>
      </c>
      <c r="E162" s="55" t="str">
        <f>IF(LEN('OSNOVNA PLAČA'!D156)&gt;0,'OSNOVNA PLAČA'!D156,"")</f>
        <v/>
      </c>
      <c r="F162" s="164">
        <f ca="1">IF(LEN(B162)&gt;0,'OBRAČUNANA OSNOVNA PLAČA'!G156,"")</f>
        <v>0</v>
      </c>
      <c r="G162" s="57"/>
      <c r="H162" s="57"/>
      <c r="I162" s="57"/>
      <c r="J162" s="57"/>
      <c r="K162" s="57"/>
      <c r="L162" s="178">
        <f t="shared" si="38"/>
        <v>0</v>
      </c>
      <c r="M162" s="179">
        <f t="shared" ca="1" si="47"/>
        <v>0</v>
      </c>
      <c r="N162" s="179">
        <f t="shared" ca="1" si="48"/>
        <v>0</v>
      </c>
      <c r="O162" s="180">
        <f t="shared" ca="1" si="39"/>
        <v>0</v>
      </c>
      <c r="P162" s="181">
        <f t="shared" ca="1" si="49"/>
        <v>0</v>
      </c>
      <c r="Q162" s="182">
        <f t="shared" ca="1" si="40"/>
        <v>0</v>
      </c>
      <c r="R162" s="182">
        <f ca="1">IF(LEN(B162)&gt;0,'2'!R162-'2'!Q162,"")</f>
        <v>0</v>
      </c>
      <c r="S162" s="183"/>
      <c r="T162" s="33"/>
      <c r="U162" s="33"/>
      <c r="V162" s="33"/>
      <c r="W162" s="33"/>
      <c r="X162" s="33"/>
      <c r="Y162" s="33"/>
      <c r="Z162" s="33"/>
      <c r="AB162" s="117">
        <f>ROW()</f>
        <v>162</v>
      </c>
      <c r="AC162" s="118">
        <f t="shared" ca="1" si="22"/>
        <v>0</v>
      </c>
      <c r="AD162" s="118">
        <f t="shared" ca="1" si="23"/>
        <v>0</v>
      </c>
      <c r="AE162" s="119" t="str">
        <f t="shared" ca="1" si="41"/>
        <v>-</v>
      </c>
      <c r="AF162" s="118" t="str">
        <f t="shared" ca="1" si="42"/>
        <v>-</v>
      </c>
      <c r="AG162" s="119" t="str">
        <f t="shared" ca="1" si="43"/>
        <v>-</v>
      </c>
      <c r="AH162" s="118" t="str">
        <f t="shared" ca="1" si="44"/>
        <v>-</v>
      </c>
      <c r="AI162" s="118">
        <f t="shared" ca="1" si="45"/>
        <v>0</v>
      </c>
      <c r="AJ162" s="120">
        <f t="shared" ca="1" si="46"/>
        <v>0</v>
      </c>
      <c r="AK162" s="118">
        <f t="shared" ca="1" si="24"/>
        <v>0</v>
      </c>
      <c r="AL162" s="118">
        <f t="shared" ca="1" si="25"/>
        <v>0</v>
      </c>
    </row>
    <row r="163" spans="1:38" ht="27" customHeight="1" x14ac:dyDescent="0.25">
      <c r="A163" s="53">
        <f>'OSNOVNA PLAČA'!A157</f>
        <v>148</v>
      </c>
      <c r="B163" s="333" t="str">
        <f t="shared" ca="1" si="21"/>
        <v>A148</v>
      </c>
      <c r="C163" s="333"/>
      <c r="D163" s="54" t="str">
        <f>IF(LEN('OSNOVNA PLAČA'!C157)&gt;0,'OSNOVNA PLAČA'!C157,"")</f>
        <v/>
      </c>
      <c r="E163" s="55" t="str">
        <f>IF(LEN('OSNOVNA PLAČA'!D157)&gt;0,'OSNOVNA PLAČA'!D157,"")</f>
        <v/>
      </c>
      <c r="F163" s="164">
        <f ca="1">IF(LEN(B163)&gt;0,'OBRAČUNANA OSNOVNA PLAČA'!G157,"")</f>
        <v>0</v>
      </c>
      <c r="G163" s="57"/>
      <c r="H163" s="57"/>
      <c r="I163" s="57"/>
      <c r="J163" s="57"/>
      <c r="K163" s="57"/>
      <c r="L163" s="178">
        <f t="shared" si="38"/>
        <v>0</v>
      </c>
      <c r="M163" s="179">
        <f t="shared" ca="1" si="47"/>
        <v>0</v>
      </c>
      <c r="N163" s="179">
        <f t="shared" ca="1" si="48"/>
        <v>0</v>
      </c>
      <c r="O163" s="180">
        <f t="shared" ca="1" si="39"/>
        <v>0</v>
      </c>
      <c r="P163" s="181">
        <f t="shared" ca="1" si="49"/>
        <v>0</v>
      </c>
      <c r="Q163" s="182">
        <f t="shared" ca="1" si="40"/>
        <v>0</v>
      </c>
      <c r="R163" s="182">
        <f ca="1">IF(LEN(B163)&gt;0,'2'!R163-'2'!Q163,"")</f>
        <v>0</v>
      </c>
      <c r="S163" s="183"/>
      <c r="T163" s="33"/>
      <c r="U163" s="33"/>
      <c r="V163" s="33"/>
      <c r="W163" s="33"/>
      <c r="X163" s="33"/>
      <c r="Y163" s="33"/>
      <c r="Z163" s="33"/>
      <c r="AB163" s="117">
        <f>ROW()</f>
        <v>163</v>
      </c>
      <c r="AC163" s="118">
        <f t="shared" ca="1" si="22"/>
        <v>0</v>
      </c>
      <c r="AD163" s="118">
        <f t="shared" ca="1" si="23"/>
        <v>0</v>
      </c>
      <c r="AE163" s="119" t="str">
        <f t="shared" ca="1" si="41"/>
        <v>-</v>
      </c>
      <c r="AF163" s="118" t="str">
        <f t="shared" ca="1" si="42"/>
        <v>-</v>
      </c>
      <c r="AG163" s="119" t="str">
        <f t="shared" ca="1" si="43"/>
        <v>-</v>
      </c>
      <c r="AH163" s="118" t="str">
        <f t="shared" ca="1" si="44"/>
        <v>-</v>
      </c>
      <c r="AI163" s="118">
        <f t="shared" ca="1" si="45"/>
        <v>0</v>
      </c>
      <c r="AJ163" s="120">
        <f t="shared" ca="1" si="46"/>
        <v>0</v>
      </c>
      <c r="AK163" s="118">
        <f t="shared" ca="1" si="24"/>
        <v>0</v>
      </c>
      <c r="AL163" s="118">
        <f t="shared" ca="1" si="25"/>
        <v>0</v>
      </c>
    </row>
    <row r="164" spans="1:38" ht="27" customHeight="1" x14ac:dyDescent="0.25">
      <c r="A164" s="53">
        <f>'OSNOVNA PLAČA'!A158</f>
        <v>149</v>
      </c>
      <c r="B164" s="333" t="str">
        <f t="shared" ca="1" si="21"/>
        <v>A149</v>
      </c>
      <c r="C164" s="333"/>
      <c r="D164" s="54" t="str">
        <f>IF(LEN('OSNOVNA PLAČA'!C158)&gt;0,'OSNOVNA PLAČA'!C158,"")</f>
        <v/>
      </c>
      <c r="E164" s="55" t="str">
        <f>IF(LEN('OSNOVNA PLAČA'!D158)&gt;0,'OSNOVNA PLAČA'!D158,"")</f>
        <v/>
      </c>
      <c r="F164" s="164">
        <f ca="1">IF(LEN(B164)&gt;0,'OBRAČUNANA OSNOVNA PLAČA'!G158,"")</f>
        <v>0</v>
      </c>
      <c r="G164" s="57"/>
      <c r="H164" s="57"/>
      <c r="I164" s="57"/>
      <c r="J164" s="57"/>
      <c r="K164" s="57"/>
      <c r="L164" s="178">
        <f t="shared" si="38"/>
        <v>0</v>
      </c>
      <c r="M164" s="179">
        <f t="shared" ca="1" si="47"/>
        <v>0</v>
      </c>
      <c r="N164" s="179">
        <f t="shared" ca="1" si="48"/>
        <v>0</v>
      </c>
      <c r="O164" s="180">
        <f t="shared" ca="1" si="39"/>
        <v>0</v>
      </c>
      <c r="P164" s="181">
        <f t="shared" ca="1" si="49"/>
        <v>0</v>
      </c>
      <c r="Q164" s="182">
        <f t="shared" ca="1" si="40"/>
        <v>0</v>
      </c>
      <c r="R164" s="182">
        <f ca="1">IF(LEN(B164)&gt;0,'2'!R164-'2'!Q164,"")</f>
        <v>0</v>
      </c>
      <c r="S164" s="183"/>
      <c r="T164" s="33"/>
      <c r="U164" s="33"/>
      <c r="V164" s="33"/>
      <c r="W164" s="33"/>
      <c r="X164" s="33"/>
      <c r="Y164" s="33"/>
      <c r="Z164" s="33"/>
      <c r="AB164" s="117">
        <f>ROW()</f>
        <v>164</v>
      </c>
      <c r="AC164" s="118">
        <f t="shared" ca="1" si="22"/>
        <v>0</v>
      </c>
      <c r="AD164" s="118">
        <f t="shared" ca="1" si="23"/>
        <v>0</v>
      </c>
      <c r="AE164" s="119" t="str">
        <f t="shared" ca="1" si="41"/>
        <v>-</v>
      </c>
      <c r="AF164" s="118" t="str">
        <f t="shared" ca="1" si="42"/>
        <v>-</v>
      </c>
      <c r="AG164" s="119" t="str">
        <f t="shared" ca="1" si="43"/>
        <v>-</v>
      </c>
      <c r="AH164" s="118" t="str">
        <f t="shared" ca="1" si="44"/>
        <v>-</v>
      </c>
      <c r="AI164" s="118">
        <f t="shared" ca="1" si="45"/>
        <v>0</v>
      </c>
      <c r="AJ164" s="120">
        <f t="shared" ca="1" si="46"/>
        <v>0</v>
      </c>
      <c r="AK164" s="118">
        <f t="shared" ca="1" si="24"/>
        <v>0</v>
      </c>
      <c r="AL164" s="118">
        <f t="shared" ca="1" si="25"/>
        <v>0</v>
      </c>
    </row>
    <row r="165" spans="1:38" ht="27" customHeight="1" x14ac:dyDescent="0.25">
      <c r="A165" s="53">
        <f>'OSNOVNA PLAČA'!A159</f>
        <v>150</v>
      </c>
      <c r="B165" s="333" t="str">
        <f t="shared" ca="1" si="21"/>
        <v>A150</v>
      </c>
      <c r="C165" s="333"/>
      <c r="D165" s="54" t="str">
        <f>IF(LEN('OSNOVNA PLAČA'!C159)&gt;0,'OSNOVNA PLAČA'!C159,"")</f>
        <v/>
      </c>
      <c r="E165" s="55" t="str">
        <f>IF(LEN('OSNOVNA PLAČA'!D159)&gt;0,'OSNOVNA PLAČA'!D159,"")</f>
        <v/>
      </c>
      <c r="F165" s="164">
        <f ca="1">IF(LEN(B165)&gt;0,'OBRAČUNANA OSNOVNA PLAČA'!G159,"")</f>
        <v>0</v>
      </c>
      <c r="G165" s="57"/>
      <c r="H165" s="57"/>
      <c r="I165" s="57"/>
      <c r="J165" s="57"/>
      <c r="K165" s="57"/>
      <c r="L165" s="178">
        <f t="shared" si="38"/>
        <v>0</v>
      </c>
      <c r="M165" s="179">
        <f t="shared" ca="1" si="47"/>
        <v>0</v>
      </c>
      <c r="N165" s="179">
        <f t="shared" ca="1" si="48"/>
        <v>0</v>
      </c>
      <c r="O165" s="180">
        <f t="shared" ca="1" si="39"/>
        <v>0</v>
      </c>
      <c r="P165" s="181">
        <f t="shared" ca="1" si="49"/>
        <v>0</v>
      </c>
      <c r="Q165" s="182">
        <f t="shared" ca="1" si="40"/>
        <v>0</v>
      </c>
      <c r="R165" s="182">
        <f ca="1">IF(LEN(B165)&gt;0,'2'!R165-'2'!Q165,"")</f>
        <v>0</v>
      </c>
      <c r="S165" s="183"/>
      <c r="T165" s="33"/>
      <c r="U165" s="33"/>
      <c r="V165" s="33"/>
      <c r="W165" s="33"/>
      <c r="X165" s="33"/>
      <c r="Y165" s="33"/>
      <c r="Z165" s="33"/>
      <c r="AB165" s="117">
        <f>ROW()</f>
        <v>165</v>
      </c>
      <c r="AC165" s="118">
        <f t="shared" ca="1" si="22"/>
        <v>0</v>
      </c>
      <c r="AD165" s="118">
        <f t="shared" ca="1" si="23"/>
        <v>0</v>
      </c>
      <c r="AE165" s="119" t="str">
        <f t="shared" ca="1" si="41"/>
        <v>-</v>
      </c>
      <c r="AF165" s="118" t="str">
        <f t="shared" ca="1" si="42"/>
        <v>-</v>
      </c>
      <c r="AG165" s="119" t="str">
        <f t="shared" ca="1" si="43"/>
        <v>-</v>
      </c>
      <c r="AH165" s="118" t="str">
        <f t="shared" ca="1" si="44"/>
        <v>-</v>
      </c>
      <c r="AI165" s="118">
        <f t="shared" ca="1" si="45"/>
        <v>0</v>
      </c>
      <c r="AJ165" s="120">
        <f t="shared" ca="1" si="46"/>
        <v>0</v>
      </c>
      <c r="AK165" s="118">
        <f t="shared" ca="1" si="24"/>
        <v>0</v>
      </c>
      <c r="AL165" s="118">
        <f t="shared" ca="1" si="25"/>
        <v>0</v>
      </c>
    </row>
    <row r="166" spans="1:38" ht="27" customHeight="1" x14ac:dyDescent="0.25">
      <c r="A166" s="53">
        <f>'OSNOVNA PLAČA'!A160</f>
        <v>151</v>
      </c>
      <c r="B166" s="333" t="str">
        <f t="shared" ca="1" si="21"/>
        <v>A151</v>
      </c>
      <c r="C166" s="333"/>
      <c r="D166" s="54" t="str">
        <f>IF(LEN('OSNOVNA PLAČA'!C160)&gt;0,'OSNOVNA PLAČA'!C160,"")</f>
        <v/>
      </c>
      <c r="E166" s="55" t="str">
        <f>IF(LEN('OSNOVNA PLAČA'!D160)&gt;0,'OSNOVNA PLAČA'!D160,"")</f>
        <v/>
      </c>
      <c r="F166" s="164">
        <f ca="1">IF(LEN(B166)&gt;0,'OBRAČUNANA OSNOVNA PLAČA'!G160,"")</f>
        <v>0</v>
      </c>
      <c r="G166" s="57"/>
      <c r="H166" s="57"/>
      <c r="I166" s="57"/>
      <c r="J166" s="57"/>
      <c r="K166" s="57"/>
      <c r="L166" s="178">
        <f t="shared" si="38"/>
        <v>0</v>
      </c>
      <c r="M166" s="179">
        <f t="shared" ca="1" si="47"/>
        <v>0</v>
      </c>
      <c r="N166" s="179">
        <f t="shared" ca="1" si="48"/>
        <v>0</v>
      </c>
      <c r="O166" s="180">
        <f t="shared" ca="1" si="39"/>
        <v>0</v>
      </c>
      <c r="P166" s="181">
        <f t="shared" ca="1" si="49"/>
        <v>0</v>
      </c>
      <c r="Q166" s="182">
        <f t="shared" ca="1" si="40"/>
        <v>0</v>
      </c>
      <c r="R166" s="182">
        <f ca="1">IF(LEN(B166)&gt;0,'2'!R166-'2'!Q166,"")</f>
        <v>0</v>
      </c>
      <c r="S166" s="183"/>
      <c r="T166" s="33"/>
      <c r="U166" s="33"/>
      <c r="V166" s="33"/>
      <c r="W166" s="33"/>
      <c r="X166" s="33"/>
      <c r="Y166" s="33"/>
      <c r="Z166" s="33"/>
      <c r="AB166" s="117">
        <f>ROW()</f>
        <v>166</v>
      </c>
      <c r="AC166" s="118">
        <f t="shared" ca="1" si="22"/>
        <v>0</v>
      </c>
      <c r="AD166" s="118">
        <f t="shared" ca="1" si="23"/>
        <v>0</v>
      </c>
      <c r="AE166" s="119" t="str">
        <f t="shared" ca="1" si="41"/>
        <v>-</v>
      </c>
      <c r="AF166" s="118" t="str">
        <f t="shared" ca="1" si="42"/>
        <v>-</v>
      </c>
      <c r="AG166" s="119" t="str">
        <f t="shared" ca="1" si="43"/>
        <v>-</v>
      </c>
      <c r="AH166" s="118" t="str">
        <f t="shared" ca="1" si="44"/>
        <v>-</v>
      </c>
      <c r="AI166" s="118">
        <f t="shared" ca="1" si="45"/>
        <v>0</v>
      </c>
      <c r="AJ166" s="120">
        <f t="shared" ca="1" si="46"/>
        <v>0</v>
      </c>
      <c r="AK166" s="118">
        <f t="shared" ca="1" si="24"/>
        <v>0</v>
      </c>
      <c r="AL166" s="118">
        <f t="shared" ca="1" si="25"/>
        <v>0</v>
      </c>
    </row>
    <row r="167" spans="1:38" ht="27" customHeight="1" x14ac:dyDescent="0.25">
      <c r="A167" s="53">
        <f>'OSNOVNA PLAČA'!A161</f>
        <v>152</v>
      </c>
      <c r="B167" s="333" t="str">
        <f t="shared" ca="1" si="21"/>
        <v>A152</v>
      </c>
      <c r="C167" s="333"/>
      <c r="D167" s="54" t="str">
        <f>IF(LEN('OSNOVNA PLAČA'!C161)&gt;0,'OSNOVNA PLAČA'!C161,"")</f>
        <v/>
      </c>
      <c r="E167" s="55" t="str">
        <f>IF(LEN('OSNOVNA PLAČA'!D161)&gt;0,'OSNOVNA PLAČA'!D161,"")</f>
        <v/>
      </c>
      <c r="F167" s="164">
        <f ca="1">IF(LEN(B167)&gt;0,'OBRAČUNANA OSNOVNA PLAČA'!G161,"")</f>
        <v>0</v>
      </c>
      <c r="G167" s="57"/>
      <c r="H167" s="57"/>
      <c r="I167" s="57"/>
      <c r="J167" s="57"/>
      <c r="K167" s="57"/>
      <c r="L167" s="178">
        <f t="shared" si="38"/>
        <v>0</v>
      </c>
      <c r="M167" s="179">
        <f t="shared" ca="1" si="47"/>
        <v>0</v>
      </c>
      <c r="N167" s="179">
        <f t="shared" ca="1" si="48"/>
        <v>0</v>
      </c>
      <c r="O167" s="180">
        <f t="shared" ca="1" si="39"/>
        <v>0</v>
      </c>
      <c r="P167" s="181">
        <f t="shared" ca="1" si="49"/>
        <v>0</v>
      </c>
      <c r="Q167" s="182">
        <f t="shared" ca="1" si="40"/>
        <v>0</v>
      </c>
      <c r="R167" s="182">
        <f ca="1">IF(LEN(B167)&gt;0,'2'!R167-'2'!Q167,"")</f>
        <v>0</v>
      </c>
      <c r="S167" s="183"/>
      <c r="T167" s="33"/>
      <c r="U167" s="33"/>
      <c r="V167" s="33"/>
      <c r="W167" s="33"/>
      <c r="X167" s="33"/>
      <c r="Y167" s="33"/>
      <c r="Z167" s="33"/>
      <c r="AB167" s="117">
        <f>ROW()</f>
        <v>167</v>
      </c>
      <c r="AC167" s="118">
        <f t="shared" ca="1" si="22"/>
        <v>0</v>
      </c>
      <c r="AD167" s="118">
        <f t="shared" ca="1" si="23"/>
        <v>0</v>
      </c>
      <c r="AE167" s="119" t="str">
        <f t="shared" ca="1" si="41"/>
        <v>-</v>
      </c>
      <c r="AF167" s="118" t="str">
        <f t="shared" ca="1" si="42"/>
        <v>-</v>
      </c>
      <c r="AG167" s="119" t="str">
        <f t="shared" ca="1" si="43"/>
        <v>-</v>
      </c>
      <c r="AH167" s="118" t="str">
        <f t="shared" ca="1" si="44"/>
        <v>-</v>
      </c>
      <c r="AI167" s="118">
        <f t="shared" ca="1" si="45"/>
        <v>0</v>
      </c>
      <c r="AJ167" s="120">
        <f t="shared" ca="1" si="46"/>
        <v>0</v>
      </c>
      <c r="AK167" s="118">
        <f t="shared" ca="1" si="24"/>
        <v>0</v>
      </c>
      <c r="AL167" s="118">
        <f t="shared" ca="1" si="25"/>
        <v>0</v>
      </c>
    </row>
    <row r="168" spans="1:38" ht="27" customHeight="1" x14ac:dyDescent="0.25">
      <c r="A168" s="53">
        <f>'OSNOVNA PLAČA'!A162</f>
        <v>153</v>
      </c>
      <c r="B168" s="333" t="str">
        <f t="shared" ca="1" si="21"/>
        <v>A153</v>
      </c>
      <c r="C168" s="333"/>
      <c r="D168" s="54" t="str">
        <f>IF(LEN('OSNOVNA PLAČA'!C162)&gt;0,'OSNOVNA PLAČA'!C162,"")</f>
        <v/>
      </c>
      <c r="E168" s="55" t="str">
        <f>IF(LEN('OSNOVNA PLAČA'!D162)&gt;0,'OSNOVNA PLAČA'!D162,"")</f>
        <v/>
      </c>
      <c r="F168" s="164">
        <f ca="1">IF(LEN(B168)&gt;0,'OBRAČUNANA OSNOVNA PLAČA'!G162,"")</f>
        <v>0</v>
      </c>
      <c r="G168" s="57"/>
      <c r="H168" s="57"/>
      <c r="I168" s="57"/>
      <c r="J168" s="57"/>
      <c r="K168" s="57"/>
      <c r="L168" s="178">
        <f t="shared" si="38"/>
        <v>0</v>
      </c>
      <c r="M168" s="179">
        <f t="shared" ca="1" si="47"/>
        <v>0</v>
      </c>
      <c r="N168" s="179">
        <f t="shared" ca="1" si="48"/>
        <v>0</v>
      </c>
      <c r="O168" s="180">
        <f t="shared" ca="1" si="39"/>
        <v>0</v>
      </c>
      <c r="P168" s="181">
        <f t="shared" ca="1" si="49"/>
        <v>0</v>
      </c>
      <c r="Q168" s="182">
        <f t="shared" ca="1" si="40"/>
        <v>0</v>
      </c>
      <c r="R168" s="182">
        <f ca="1">IF(LEN(B168)&gt;0,'2'!R168-'2'!Q168,"")</f>
        <v>0</v>
      </c>
      <c r="S168" s="183"/>
      <c r="T168" s="33"/>
      <c r="U168" s="33"/>
      <c r="V168" s="33"/>
      <c r="W168" s="33"/>
      <c r="X168" s="33"/>
      <c r="Y168" s="33"/>
      <c r="Z168" s="33"/>
      <c r="AB168" s="117">
        <f>ROW()</f>
        <v>168</v>
      </c>
      <c r="AC168" s="118">
        <f t="shared" ca="1" si="22"/>
        <v>0</v>
      </c>
      <c r="AD168" s="118">
        <f t="shared" ca="1" si="23"/>
        <v>0</v>
      </c>
      <c r="AE168" s="119" t="str">
        <f t="shared" ca="1" si="41"/>
        <v>-</v>
      </c>
      <c r="AF168" s="118" t="str">
        <f t="shared" ca="1" si="42"/>
        <v>-</v>
      </c>
      <c r="AG168" s="119" t="str">
        <f t="shared" ca="1" si="43"/>
        <v>-</v>
      </c>
      <c r="AH168" s="118" t="str">
        <f t="shared" ca="1" si="44"/>
        <v>-</v>
      </c>
      <c r="AI168" s="118">
        <f t="shared" ca="1" si="45"/>
        <v>0</v>
      </c>
      <c r="AJ168" s="120">
        <f t="shared" ca="1" si="46"/>
        <v>0</v>
      </c>
      <c r="AK168" s="118">
        <f t="shared" ca="1" si="24"/>
        <v>0</v>
      </c>
      <c r="AL168" s="118">
        <f t="shared" ca="1" si="25"/>
        <v>0</v>
      </c>
    </row>
    <row r="169" spans="1:38" ht="27" customHeight="1" x14ac:dyDescent="0.25">
      <c r="A169" s="53">
        <f>'OSNOVNA PLAČA'!A163</f>
        <v>154</v>
      </c>
      <c r="B169" s="333" t="str">
        <f t="shared" ca="1" si="21"/>
        <v>A154</v>
      </c>
      <c r="C169" s="333"/>
      <c r="D169" s="54" t="str">
        <f>IF(LEN('OSNOVNA PLAČA'!C163)&gt;0,'OSNOVNA PLAČA'!C163,"")</f>
        <v/>
      </c>
      <c r="E169" s="55" t="str">
        <f>IF(LEN('OSNOVNA PLAČA'!D163)&gt;0,'OSNOVNA PLAČA'!D163,"")</f>
        <v/>
      </c>
      <c r="F169" s="164">
        <f ca="1">IF(LEN(B169)&gt;0,'OBRAČUNANA OSNOVNA PLAČA'!G163,"")</f>
        <v>0</v>
      </c>
      <c r="G169" s="57"/>
      <c r="H169" s="57"/>
      <c r="I169" s="57"/>
      <c r="J169" s="57"/>
      <c r="K169" s="57"/>
      <c r="L169" s="178">
        <f t="shared" si="38"/>
        <v>0</v>
      </c>
      <c r="M169" s="179">
        <f t="shared" ca="1" si="47"/>
        <v>0</v>
      </c>
      <c r="N169" s="179">
        <f t="shared" ca="1" si="48"/>
        <v>0</v>
      </c>
      <c r="O169" s="180">
        <f t="shared" ca="1" si="39"/>
        <v>0</v>
      </c>
      <c r="P169" s="181">
        <f t="shared" ca="1" si="49"/>
        <v>0</v>
      </c>
      <c r="Q169" s="182">
        <f t="shared" ca="1" si="40"/>
        <v>0</v>
      </c>
      <c r="R169" s="182">
        <f ca="1">IF(LEN(B169)&gt;0,'2'!R169-'2'!Q169,"")</f>
        <v>0</v>
      </c>
      <c r="S169" s="183"/>
      <c r="T169" s="33"/>
      <c r="U169" s="33"/>
      <c r="V169" s="33"/>
      <c r="W169" s="33"/>
      <c r="X169" s="33"/>
      <c r="Y169" s="33"/>
      <c r="Z169" s="33"/>
      <c r="AB169" s="117">
        <f>ROW()</f>
        <v>169</v>
      </c>
      <c r="AC169" s="118">
        <f t="shared" ca="1" si="22"/>
        <v>0</v>
      </c>
      <c r="AD169" s="118">
        <f t="shared" ca="1" si="23"/>
        <v>0</v>
      </c>
      <c r="AE169" s="119" t="str">
        <f t="shared" ca="1" si="41"/>
        <v>-</v>
      </c>
      <c r="AF169" s="118" t="str">
        <f t="shared" ca="1" si="42"/>
        <v>-</v>
      </c>
      <c r="AG169" s="119" t="str">
        <f t="shared" ca="1" si="43"/>
        <v>-</v>
      </c>
      <c r="AH169" s="118" t="str">
        <f t="shared" ca="1" si="44"/>
        <v>-</v>
      </c>
      <c r="AI169" s="118">
        <f t="shared" ca="1" si="45"/>
        <v>0</v>
      </c>
      <c r="AJ169" s="120">
        <f t="shared" ca="1" si="46"/>
        <v>0</v>
      </c>
      <c r="AK169" s="118">
        <f t="shared" ca="1" si="24"/>
        <v>0</v>
      </c>
      <c r="AL169" s="118">
        <f t="shared" ca="1" si="25"/>
        <v>0</v>
      </c>
    </row>
    <row r="170" spans="1:38" ht="27" customHeight="1" x14ac:dyDescent="0.25">
      <c r="A170" s="53">
        <f>'OSNOVNA PLAČA'!A164</f>
        <v>155</v>
      </c>
      <c r="B170" s="333" t="str">
        <f t="shared" ca="1" si="21"/>
        <v>A155</v>
      </c>
      <c r="C170" s="333"/>
      <c r="D170" s="54" t="str">
        <f>IF(LEN('OSNOVNA PLAČA'!C164)&gt;0,'OSNOVNA PLAČA'!C164,"")</f>
        <v/>
      </c>
      <c r="E170" s="55" t="str">
        <f>IF(LEN('OSNOVNA PLAČA'!D164)&gt;0,'OSNOVNA PLAČA'!D164,"")</f>
        <v/>
      </c>
      <c r="F170" s="164">
        <f ca="1">IF(LEN(B170)&gt;0,'OBRAČUNANA OSNOVNA PLAČA'!G164,"")</f>
        <v>0</v>
      </c>
      <c r="G170" s="57"/>
      <c r="H170" s="57"/>
      <c r="I170" s="57"/>
      <c r="J170" s="57"/>
      <c r="K170" s="57"/>
      <c r="L170" s="178">
        <f t="shared" si="38"/>
        <v>0</v>
      </c>
      <c r="M170" s="179">
        <f t="shared" ca="1" si="47"/>
        <v>0</v>
      </c>
      <c r="N170" s="179">
        <f t="shared" ca="1" si="48"/>
        <v>0</v>
      </c>
      <c r="O170" s="180">
        <f t="shared" ca="1" si="39"/>
        <v>0</v>
      </c>
      <c r="P170" s="181">
        <f t="shared" ca="1" si="49"/>
        <v>0</v>
      </c>
      <c r="Q170" s="182">
        <f t="shared" ca="1" si="40"/>
        <v>0</v>
      </c>
      <c r="R170" s="182">
        <f ca="1">IF(LEN(B170)&gt;0,'2'!R170-'2'!Q170,"")</f>
        <v>0</v>
      </c>
      <c r="S170" s="183"/>
      <c r="T170" s="33"/>
      <c r="U170" s="33"/>
      <c r="V170" s="33"/>
      <c r="W170" s="33"/>
      <c r="X170" s="33"/>
      <c r="Y170" s="33"/>
      <c r="Z170" s="33"/>
      <c r="AB170" s="117">
        <f>ROW()</f>
        <v>170</v>
      </c>
      <c r="AC170" s="118">
        <f t="shared" ca="1" si="22"/>
        <v>0</v>
      </c>
      <c r="AD170" s="118">
        <f t="shared" ca="1" si="23"/>
        <v>0</v>
      </c>
      <c r="AE170" s="119" t="str">
        <f t="shared" ca="1" si="41"/>
        <v>-</v>
      </c>
      <c r="AF170" s="118" t="str">
        <f t="shared" ca="1" si="42"/>
        <v>-</v>
      </c>
      <c r="AG170" s="119" t="str">
        <f t="shared" ca="1" si="43"/>
        <v>-</v>
      </c>
      <c r="AH170" s="118" t="str">
        <f t="shared" ca="1" si="44"/>
        <v>-</v>
      </c>
      <c r="AI170" s="118">
        <f t="shared" ca="1" si="45"/>
        <v>0</v>
      </c>
      <c r="AJ170" s="120">
        <f t="shared" ca="1" si="46"/>
        <v>0</v>
      </c>
      <c r="AK170" s="118">
        <f t="shared" ca="1" si="24"/>
        <v>0</v>
      </c>
      <c r="AL170" s="118">
        <f t="shared" ca="1" si="25"/>
        <v>0</v>
      </c>
    </row>
    <row r="171" spans="1:38" ht="27" customHeight="1" x14ac:dyDescent="0.25">
      <c r="A171" s="53">
        <f>'OSNOVNA PLAČA'!A165</f>
        <v>156</v>
      </c>
      <c r="B171" s="333" t="str">
        <f t="shared" ca="1" si="21"/>
        <v>A156</v>
      </c>
      <c r="C171" s="333"/>
      <c r="D171" s="54" t="str">
        <f>IF(LEN('OSNOVNA PLAČA'!C165)&gt;0,'OSNOVNA PLAČA'!C165,"")</f>
        <v/>
      </c>
      <c r="E171" s="55" t="str">
        <f>IF(LEN('OSNOVNA PLAČA'!D165)&gt;0,'OSNOVNA PLAČA'!D165,"")</f>
        <v/>
      </c>
      <c r="F171" s="164">
        <f ca="1">IF(LEN(B171)&gt;0,'OBRAČUNANA OSNOVNA PLAČA'!G165,"")</f>
        <v>0</v>
      </c>
      <c r="G171" s="57"/>
      <c r="H171" s="57"/>
      <c r="I171" s="57"/>
      <c r="J171" s="57"/>
      <c r="K171" s="57"/>
      <c r="L171" s="178">
        <f t="shared" si="38"/>
        <v>0</v>
      </c>
      <c r="M171" s="179">
        <f t="shared" ca="1" si="47"/>
        <v>0</v>
      </c>
      <c r="N171" s="179">
        <f t="shared" ca="1" si="48"/>
        <v>0</v>
      </c>
      <c r="O171" s="180">
        <f t="shared" ca="1" si="39"/>
        <v>0</v>
      </c>
      <c r="P171" s="181">
        <f t="shared" ca="1" si="49"/>
        <v>0</v>
      </c>
      <c r="Q171" s="182">
        <f t="shared" ca="1" si="40"/>
        <v>0</v>
      </c>
      <c r="R171" s="182">
        <f ca="1">IF(LEN(B171)&gt;0,'2'!R171-'2'!Q171,"")</f>
        <v>0</v>
      </c>
      <c r="S171" s="183"/>
      <c r="T171" s="33"/>
      <c r="U171" s="33"/>
      <c r="V171" s="33"/>
      <c r="W171" s="33"/>
      <c r="X171" s="33"/>
      <c r="Y171" s="33"/>
      <c r="Z171" s="33"/>
      <c r="AB171" s="117">
        <f>ROW()</f>
        <v>171</v>
      </c>
      <c r="AC171" s="118">
        <f t="shared" ca="1" si="22"/>
        <v>0</v>
      </c>
      <c r="AD171" s="118">
        <f t="shared" ca="1" si="23"/>
        <v>0</v>
      </c>
      <c r="AE171" s="119" t="str">
        <f t="shared" ca="1" si="41"/>
        <v>-</v>
      </c>
      <c r="AF171" s="118" t="str">
        <f t="shared" ca="1" si="42"/>
        <v>-</v>
      </c>
      <c r="AG171" s="119" t="str">
        <f t="shared" ca="1" si="43"/>
        <v>-</v>
      </c>
      <c r="AH171" s="118" t="str">
        <f t="shared" ca="1" si="44"/>
        <v>-</v>
      </c>
      <c r="AI171" s="118">
        <f t="shared" ca="1" si="45"/>
        <v>0</v>
      </c>
      <c r="AJ171" s="120">
        <f t="shared" ca="1" si="46"/>
        <v>0</v>
      </c>
      <c r="AK171" s="118">
        <f t="shared" ca="1" si="24"/>
        <v>0</v>
      </c>
      <c r="AL171" s="118">
        <f t="shared" ca="1" si="25"/>
        <v>0</v>
      </c>
    </row>
    <row r="172" spans="1:38" ht="27" customHeight="1" x14ac:dyDescent="0.25">
      <c r="A172" s="53">
        <f>'OSNOVNA PLAČA'!A166</f>
        <v>157</v>
      </c>
      <c r="B172" s="333" t="str">
        <f t="shared" ca="1" si="21"/>
        <v>A157</v>
      </c>
      <c r="C172" s="333"/>
      <c r="D172" s="54" t="str">
        <f>IF(LEN('OSNOVNA PLAČA'!C166)&gt;0,'OSNOVNA PLAČA'!C166,"")</f>
        <v/>
      </c>
      <c r="E172" s="55" t="str">
        <f>IF(LEN('OSNOVNA PLAČA'!D166)&gt;0,'OSNOVNA PLAČA'!D166,"")</f>
        <v/>
      </c>
      <c r="F172" s="164">
        <f ca="1">IF(LEN(B172)&gt;0,'OBRAČUNANA OSNOVNA PLAČA'!G166,"")</f>
        <v>0</v>
      </c>
      <c r="G172" s="57"/>
      <c r="H172" s="57"/>
      <c r="I172" s="57"/>
      <c r="J172" s="57"/>
      <c r="K172" s="57"/>
      <c r="L172" s="178">
        <f t="shared" si="38"/>
        <v>0</v>
      </c>
      <c r="M172" s="179">
        <f t="shared" ca="1" si="47"/>
        <v>0</v>
      </c>
      <c r="N172" s="179">
        <f t="shared" ca="1" si="48"/>
        <v>0</v>
      </c>
      <c r="O172" s="180">
        <f t="shared" ca="1" si="39"/>
        <v>0</v>
      </c>
      <c r="P172" s="181">
        <f t="shared" ca="1" si="49"/>
        <v>0</v>
      </c>
      <c r="Q172" s="182">
        <f t="shared" ca="1" si="40"/>
        <v>0</v>
      </c>
      <c r="R172" s="182">
        <f ca="1">IF(LEN(B172)&gt;0,'2'!R172-'2'!Q172,"")</f>
        <v>0</v>
      </c>
      <c r="S172" s="183"/>
      <c r="T172" s="33"/>
      <c r="U172" s="33"/>
      <c r="V172" s="33"/>
      <c r="W172" s="33"/>
      <c r="X172" s="33"/>
      <c r="Y172" s="33"/>
      <c r="Z172" s="33"/>
      <c r="AB172" s="117">
        <f>ROW()</f>
        <v>172</v>
      </c>
      <c r="AC172" s="118">
        <f t="shared" ca="1" si="22"/>
        <v>0</v>
      </c>
      <c r="AD172" s="118">
        <f t="shared" ca="1" si="23"/>
        <v>0</v>
      </c>
      <c r="AE172" s="119" t="str">
        <f t="shared" ca="1" si="41"/>
        <v>-</v>
      </c>
      <c r="AF172" s="118" t="str">
        <f t="shared" ca="1" si="42"/>
        <v>-</v>
      </c>
      <c r="AG172" s="119" t="str">
        <f t="shared" ca="1" si="43"/>
        <v>-</v>
      </c>
      <c r="AH172" s="118" t="str">
        <f t="shared" ca="1" si="44"/>
        <v>-</v>
      </c>
      <c r="AI172" s="118">
        <f t="shared" ca="1" si="45"/>
        <v>0</v>
      </c>
      <c r="AJ172" s="120">
        <f t="shared" ca="1" si="46"/>
        <v>0</v>
      </c>
      <c r="AK172" s="118">
        <f t="shared" ca="1" si="24"/>
        <v>0</v>
      </c>
      <c r="AL172" s="118">
        <f t="shared" ca="1" si="25"/>
        <v>0</v>
      </c>
    </row>
    <row r="173" spans="1:38" ht="27" customHeight="1" x14ac:dyDescent="0.25">
      <c r="A173" s="53">
        <f>'OSNOVNA PLAČA'!A167</f>
        <v>158</v>
      </c>
      <c r="B173" s="333" t="str">
        <f t="shared" ca="1" si="21"/>
        <v>A158</v>
      </c>
      <c r="C173" s="333"/>
      <c r="D173" s="54" t="str">
        <f>IF(LEN('OSNOVNA PLAČA'!C167)&gt;0,'OSNOVNA PLAČA'!C167,"")</f>
        <v/>
      </c>
      <c r="E173" s="55" t="str">
        <f>IF(LEN('OSNOVNA PLAČA'!D167)&gt;0,'OSNOVNA PLAČA'!D167,"")</f>
        <v/>
      </c>
      <c r="F173" s="164">
        <f ca="1">IF(LEN(B173)&gt;0,'OBRAČUNANA OSNOVNA PLAČA'!G167,"")</f>
        <v>0</v>
      </c>
      <c r="G173" s="57"/>
      <c r="H173" s="57"/>
      <c r="I173" s="57"/>
      <c r="J173" s="57"/>
      <c r="K173" s="57"/>
      <c r="L173" s="178">
        <f t="shared" si="38"/>
        <v>0</v>
      </c>
      <c r="M173" s="179">
        <f t="shared" ca="1" si="47"/>
        <v>0</v>
      </c>
      <c r="N173" s="179">
        <f t="shared" ca="1" si="48"/>
        <v>0</v>
      </c>
      <c r="O173" s="180">
        <f t="shared" ca="1" si="39"/>
        <v>0</v>
      </c>
      <c r="P173" s="181">
        <f t="shared" ca="1" si="49"/>
        <v>0</v>
      </c>
      <c r="Q173" s="182">
        <f t="shared" ca="1" si="40"/>
        <v>0</v>
      </c>
      <c r="R173" s="182">
        <f ca="1">IF(LEN(B173)&gt;0,'2'!R173-'2'!Q173,"")</f>
        <v>0</v>
      </c>
      <c r="S173" s="183"/>
      <c r="T173" s="33"/>
      <c r="U173" s="33"/>
      <c r="V173" s="33"/>
      <c r="W173" s="33"/>
      <c r="X173" s="33"/>
      <c r="Y173" s="33"/>
      <c r="Z173" s="33"/>
      <c r="AB173" s="117">
        <f>ROW()</f>
        <v>173</v>
      </c>
      <c r="AC173" s="118">
        <f t="shared" ca="1" si="22"/>
        <v>0</v>
      </c>
      <c r="AD173" s="118">
        <f t="shared" ca="1" si="23"/>
        <v>0</v>
      </c>
      <c r="AE173" s="119" t="str">
        <f t="shared" ca="1" si="41"/>
        <v>-</v>
      </c>
      <c r="AF173" s="118" t="str">
        <f t="shared" ca="1" si="42"/>
        <v>-</v>
      </c>
      <c r="AG173" s="119" t="str">
        <f t="shared" ca="1" si="43"/>
        <v>-</v>
      </c>
      <c r="AH173" s="118" t="str">
        <f t="shared" ca="1" si="44"/>
        <v>-</v>
      </c>
      <c r="AI173" s="118">
        <f t="shared" ca="1" si="45"/>
        <v>0</v>
      </c>
      <c r="AJ173" s="120">
        <f t="shared" ca="1" si="46"/>
        <v>0</v>
      </c>
      <c r="AK173" s="118">
        <f t="shared" ca="1" si="24"/>
        <v>0</v>
      </c>
      <c r="AL173" s="118">
        <f t="shared" ca="1" si="25"/>
        <v>0</v>
      </c>
    </row>
    <row r="174" spans="1:38" ht="27" customHeight="1" x14ac:dyDescent="0.25">
      <c r="A174" s="53">
        <f>'OSNOVNA PLAČA'!A168</f>
        <v>159</v>
      </c>
      <c r="B174" s="333" t="str">
        <f t="shared" ca="1" si="21"/>
        <v>A159</v>
      </c>
      <c r="C174" s="333"/>
      <c r="D174" s="54" t="str">
        <f>IF(LEN('OSNOVNA PLAČA'!C168)&gt;0,'OSNOVNA PLAČA'!C168,"")</f>
        <v/>
      </c>
      <c r="E174" s="55" t="str">
        <f>IF(LEN('OSNOVNA PLAČA'!D168)&gt;0,'OSNOVNA PLAČA'!D168,"")</f>
        <v/>
      </c>
      <c r="F174" s="164">
        <f ca="1">IF(LEN(B174)&gt;0,'OBRAČUNANA OSNOVNA PLAČA'!G168,"")</f>
        <v>0</v>
      </c>
      <c r="G174" s="57"/>
      <c r="H174" s="57"/>
      <c r="I174" s="57"/>
      <c r="J174" s="57"/>
      <c r="K174" s="57"/>
      <c r="L174" s="178">
        <f t="shared" si="38"/>
        <v>0</v>
      </c>
      <c r="M174" s="179">
        <f t="shared" ca="1" si="47"/>
        <v>0</v>
      </c>
      <c r="N174" s="179">
        <f t="shared" ca="1" si="48"/>
        <v>0</v>
      </c>
      <c r="O174" s="180">
        <f t="shared" ca="1" si="39"/>
        <v>0</v>
      </c>
      <c r="P174" s="181">
        <f t="shared" ca="1" si="49"/>
        <v>0</v>
      </c>
      <c r="Q174" s="182">
        <f t="shared" ca="1" si="40"/>
        <v>0</v>
      </c>
      <c r="R174" s="182">
        <f ca="1">IF(LEN(B174)&gt;0,'2'!R174-'2'!Q174,"")</f>
        <v>0</v>
      </c>
      <c r="S174" s="183"/>
      <c r="T174" s="33"/>
      <c r="U174" s="33"/>
      <c r="V174" s="33"/>
      <c r="W174" s="33"/>
      <c r="X174" s="33"/>
      <c r="Y174" s="33"/>
      <c r="Z174" s="33"/>
      <c r="AB174" s="117">
        <f>ROW()</f>
        <v>174</v>
      </c>
      <c r="AC174" s="118">
        <f t="shared" ca="1" si="22"/>
        <v>0</v>
      </c>
      <c r="AD174" s="118">
        <f t="shared" ca="1" si="23"/>
        <v>0</v>
      </c>
      <c r="AE174" s="119" t="str">
        <f t="shared" ca="1" si="41"/>
        <v>-</v>
      </c>
      <c r="AF174" s="118" t="str">
        <f t="shared" ca="1" si="42"/>
        <v>-</v>
      </c>
      <c r="AG174" s="119" t="str">
        <f t="shared" ca="1" si="43"/>
        <v>-</v>
      </c>
      <c r="AH174" s="118" t="str">
        <f t="shared" ca="1" si="44"/>
        <v>-</v>
      </c>
      <c r="AI174" s="118">
        <f t="shared" ca="1" si="45"/>
        <v>0</v>
      </c>
      <c r="AJ174" s="120">
        <f t="shared" ca="1" si="46"/>
        <v>0</v>
      </c>
      <c r="AK174" s="118">
        <f t="shared" ca="1" si="24"/>
        <v>0</v>
      </c>
      <c r="AL174" s="118">
        <f t="shared" ca="1" si="25"/>
        <v>0</v>
      </c>
    </row>
    <row r="175" spans="1:38" ht="27" customHeight="1" x14ac:dyDescent="0.25">
      <c r="A175" s="53">
        <f>'OSNOVNA PLAČA'!A169</f>
        <v>160</v>
      </c>
      <c r="B175" s="333" t="str">
        <f t="shared" ca="1" si="21"/>
        <v>A160</v>
      </c>
      <c r="C175" s="333"/>
      <c r="D175" s="54" t="str">
        <f>IF(LEN('OSNOVNA PLAČA'!C169)&gt;0,'OSNOVNA PLAČA'!C169,"")</f>
        <v/>
      </c>
      <c r="E175" s="55" t="str">
        <f>IF(LEN('OSNOVNA PLAČA'!D169)&gt;0,'OSNOVNA PLAČA'!D169,"")</f>
        <v/>
      </c>
      <c r="F175" s="164">
        <f ca="1">IF(LEN(B175)&gt;0,'OBRAČUNANA OSNOVNA PLAČA'!G169,"")</f>
        <v>0</v>
      </c>
      <c r="G175" s="57"/>
      <c r="H175" s="57"/>
      <c r="I175" s="57"/>
      <c r="J175" s="57"/>
      <c r="K175" s="57"/>
      <c r="L175" s="178">
        <f t="shared" si="38"/>
        <v>0</v>
      </c>
      <c r="M175" s="179">
        <f t="shared" ca="1" si="47"/>
        <v>0</v>
      </c>
      <c r="N175" s="179">
        <f t="shared" ca="1" si="48"/>
        <v>0</v>
      </c>
      <c r="O175" s="180">
        <f t="shared" ca="1" si="39"/>
        <v>0</v>
      </c>
      <c r="P175" s="181">
        <f t="shared" ca="1" si="49"/>
        <v>0</v>
      </c>
      <c r="Q175" s="182">
        <f t="shared" ca="1" si="40"/>
        <v>0</v>
      </c>
      <c r="R175" s="182">
        <f ca="1">IF(LEN(B175)&gt;0,'2'!R175-'2'!Q175,"")</f>
        <v>0</v>
      </c>
      <c r="S175" s="183"/>
      <c r="T175" s="33"/>
      <c r="U175" s="33"/>
      <c r="V175" s="33"/>
      <c r="W175" s="33"/>
      <c r="X175" s="33"/>
      <c r="Y175" s="33"/>
      <c r="Z175" s="33"/>
      <c r="AB175" s="117">
        <f>ROW()</f>
        <v>175</v>
      </c>
      <c r="AC175" s="118">
        <f t="shared" ca="1" si="22"/>
        <v>0</v>
      </c>
      <c r="AD175" s="118">
        <f t="shared" ca="1" si="23"/>
        <v>0</v>
      </c>
      <c r="AE175" s="119" t="str">
        <f t="shared" ca="1" si="41"/>
        <v>-</v>
      </c>
      <c r="AF175" s="118" t="str">
        <f t="shared" ca="1" si="42"/>
        <v>-</v>
      </c>
      <c r="AG175" s="119" t="str">
        <f t="shared" ca="1" si="43"/>
        <v>-</v>
      </c>
      <c r="AH175" s="118" t="str">
        <f t="shared" ca="1" si="44"/>
        <v>-</v>
      </c>
      <c r="AI175" s="118">
        <f t="shared" ca="1" si="45"/>
        <v>0</v>
      </c>
      <c r="AJ175" s="120">
        <f t="shared" ca="1" si="46"/>
        <v>0</v>
      </c>
      <c r="AK175" s="118">
        <f t="shared" ca="1" si="24"/>
        <v>0</v>
      </c>
      <c r="AL175" s="118">
        <f t="shared" ca="1" si="25"/>
        <v>0</v>
      </c>
    </row>
    <row r="176" spans="1:38" ht="27" customHeight="1" x14ac:dyDescent="0.25">
      <c r="A176" s="53">
        <f>'OSNOVNA PLAČA'!A170</f>
        <v>161</v>
      </c>
      <c r="B176" s="333" t="str">
        <f t="shared" ca="1" si="21"/>
        <v>A161</v>
      </c>
      <c r="C176" s="333"/>
      <c r="D176" s="54" t="str">
        <f>IF(LEN('OSNOVNA PLAČA'!C170)&gt;0,'OSNOVNA PLAČA'!C170,"")</f>
        <v/>
      </c>
      <c r="E176" s="55" t="str">
        <f>IF(LEN('OSNOVNA PLAČA'!D170)&gt;0,'OSNOVNA PLAČA'!D170,"")</f>
        <v/>
      </c>
      <c r="F176" s="164">
        <f ca="1">IF(LEN(B176)&gt;0,'OBRAČUNANA OSNOVNA PLAČA'!G170,"")</f>
        <v>0</v>
      </c>
      <c r="G176" s="57"/>
      <c r="H176" s="57"/>
      <c r="I176" s="57"/>
      <c r="J176" s="57"/>
      <c r="K176" s="57"/>
      <c r="L176" s="178">
        <f t="shared" si="38"/>
        <v>0</v>
      </c>
      <c r="M176" s="179">
        <f t="shared" ca="1" si="47"/>
        <v>0</v>
      </c>
      <c r="N176" s="179">
        <f t="shared" ca="1" si="48"/>
        <v>0</v>
      </c>
      <c r="O176" s="180">
        <f t="shared" ca="1" si="39"/>
        <v>0</v>
      </c>
      <c r="P176" s="181">
        <f t="shared" ca="1" si="49"/>
        <v>0</v>
      </c>
      <c r="Q176" s="182">
        <f t="shared" ca="1" si="40"/>
        <v>0</v>
      </c>
      <c r="R176" s="182">
        <f ca="1">IF(LEN(B176)&gt;0,'2'!R176-'2'!Q176,"")</f>
        <v>0</v>
      </c>
      <c r="S176" s="183"/>
      <c r="T176" s="33"/>
      <c r="U176" s="33"/>
      <c r="V176" s="33"/>
      <c r="W176" s="33"/>
      <c r="X176" s="33"/>
      <c r="Y176" s="33"/>
      <c r="Z176" s="33"/>
      <c r="AB176" s="117">
        <f>ROW()</f>
        <v>176</v>
      </c>
      <c r="AC176" s="118">
        <f t="shared" ca="1" si="22"/>
        <v>0</v>
      </c>
      <c r="AD176" s="118">
        <f t="shared" ca="1" si="23"/>
        <v>0</v>
      </c>
      <c r="AE176" s="119" t="str">
        <f t="shared" ca="1" si="41"/>
        <v>-</v>
      </c>
      <c r="AF176" s="118" t="str">
        <f t="shared" ca="1" si="42"/>
        <v>-</v>
      </c>
      <c r="AG176" s="119" t="str">
        <f t="shared" ca="1" si="43"/>
        <v>-</v>
      </c>
      <c r="AH176" s="118" t="str">
        <f t="shared" ca="1" si="44"/>
        <v>-</v>
      </c>
      <c r="AI176" s="118">
        <f t="shared" ca="1" si="45"/>
        <v>0</v>
      </c>
      <c r="AJ176" s="120">
        <f t="shared" ca="1" si="46"/>
        <v>0</v>
      </c>
      <c r="AK176" s="118">
        <f t="shared" ca="1" si="24"/>
        <v>0</v>
      </c>
      <c r="AL176" s="118">
        <f t="shared" ca="1" si="25"/>
        <v>0</v>
      </c>
    </row>
    <row r="177" spans="1:38" ht="27" customHeight="1" x14ac:dyDescent="0.25">
      <c r="A177" s="53">
        <f>'OSNOVNA PLAČA'!A171</f>
        <v>162</v>
      </c>
      <c r="B177" s="333" t="str">
        <f t="shared" ca="1" si="21"/>
        <v>A162</v>
      </c>
      <c r="C177" s="333"/>
      <c r="D177" s="54" t="str">
        <f>IF(LEN('OSNOVNA PLAČA'!C171)&gt;0,'OSNOVNA PLAČA'!C171,"")</f>
        <v/>
      </c>
      <c r="E177" s="55" t="str">
        <f>IF(LEN('OSNOVNA PLAČA'!D171)&gt;0,'OSNOVNA PLAČA'!D171,"")</f>
        <v/>
      </c>
      <c r="F177" s="164">
        <f ca="1">IF(LEN(B177)&gt;0,'OBRAČUNANA OSNOVNA PLAČA'!G171,"")</f>
        <v>0</v>
      </c>
      <c r="G177" s="57"/>
      <c r="H177" s="57"/>
      <c r="I177" s="57"/>
      <c r="J177" s="57"/>
      <c r="K177" s="57"/>
      <c r="L177" s="178">
        <f t="shared" si="38"/>
        <v>0</v>
      </c>
      <c r="M177" s="179">
        <f t="shared" ca="1" si="47"/>
        <v>0</v>
      </c>
      <c r="N177" s="179">
        <f t="shared" ca="1" si="48"/>
        <v>0</v>
      </c>
      <c r="O177" s="180">
        <f t="shared" ca="1" si="39"/>
        <v>0</v>
      </c>
      <c r="P177" s="181">
        <f t="shared" ca="1" si="49"/>
        <v>0</v>
      </c>
      <c r="Q177" s="182">
        <f t="shared" ca="1" si="40"/>
        <v>0</v>
      </c>
      <c r="R177" s="182">
        <f ca="1">IF(LEN(B177)&gt;0,'2'!R177-'2'!Q177,"")</f>
        <v>0</v>
      </c>
      <c r="S177" s="183"/>
      <c r="T177" s="33"/>
      <c r="U177" s="33"/>
      <c r="V177" s="33"/>
      <c r="W177" s="33"/>
      <c r="X177" s="33"/>
      <c r="Y177" s="33"/>
      <c r="Z177" s="33"/>
      <c r="AB177" s="117">
        <f>ROW()</f>
        <v>177</v>
      </c>
      <c r="AC177" s="118">
        <f t="shared" ca="1" si="22"/>
        <v>0</v>
      </c>
      <c r="AD177" s="118">
        <f t="shared" ca="1" si="23"/>
        <v>0</v>
      </c>
      <c r="AE177" s="119" t="str">
        <f t="shared" ca="1" si="41"/>
        <v>-</v>
      </c>
      <c r="AF177" s="118" t="str">
        <f t="shared" ca="1" si="42"/>
        <v>-</v>
      </c>
      <c r="AG177" s="119" t="str">
        <f t="shared" ca="1" si="43"/>
        <v>-</v>
      </c>
      <c r="AH177" s="118" t="str">
        <f t="shared" ca="1" si="44"/>
        <v>-</v>
      </c>
      <c r="AI177" s="118">
        <f t="shared" ca="1" si="45"/>
        <v>0</v>
      </c>
      <c r="AJ177" s="120">
        <f t="shared" ca="1" si="46"/>
        <v>0</v>
      </c>
      <c r="AK177" s="118">
        <f t="shared" ca="1" si="24"/>
        <v>0</v>
      </c>
      <c r="AL177" s="118">
        <f t="shared" ca="1" si="25"/>
        <v>0</v>
      </c>
    </row>
    <row r="178" spans="1:38" ht="27" customHeight="1" x14ac:dyDescent="0.25">
      <c r="A178" s="53">
        <f>'OSNOVNA PLAČA'!A172</f>
        <v>163</v>
      </c>
      <c r="B178" s="333" t="str">
        <f t="shared" ca="1" si="21"/>
        <v>A163</v>
      </c>
      <c r="C178" s="333"/>
      <c r="D178" s="54" t="str">
        <f>IF(LEN('OSNOVNA PLAČA'!C172)&gt;0,'OSNOVNA PLAČA'!C172,"")</f>
        <v/>
      </c>
      <c r="E178" s="55" t="str">
        <f>IF(LEN('OSNOVNA PLAČA'!D172)&gt;0,'OSNOVNA PLAČA'!D172,"")</f>
        <v/>
      </c>
      <c r="F178" s="164">
        <f ca="1">IF(LEN(B178)&gt;0,'OBRAČUNANA OSNOVNA PLAČA'!G172,"")</f>
        <v>0</v>
      </c>
      <c r="G178" s="57"/>
      <c r="H178" s="57"/>
      <c r="I178" s="57"/>
      <c r="J178" s="57"/>
      <c r="K178" s="57"/>
      <c r="L178" s="178">
        <f t="shared" si="38"/>
        <v>0</v>
      </c>
      <c r="M178" s="179">
        <f t="shared" ca="1" si="47"/>
        <v>0</v>
      </c>
      <c r="N178" s="179">
        <f t="shared" ca="1" si="48"/>
        <v>0</v>
      </c>
      <c r="O178" s="180">
        <f t="shared" ca="1" si="39"/>
        <v>0</v>
      </c>
      <c r="P178" s="181">
        <f t="shared" ca="1" si="49"/>
        <v>0</v>
      </c>
      <c r="Q178" s="182">
        <f t="shared" ca="1" si="40"/>
        <v>0</v>
      </c>
      <c r="R178" s="182">
        <f ca="1">IF(LEN(B178)&gt;0,'2'!R178-'2'!Q178,"")</f>
        <v>0</v>
      </c>
      <c r="S178" s="183"/>
      <c r="T178" s="33"/>
      <c r="U178" s="33"/>
      <c r="V178" s="33"/>
      <c r="W178" s="33"/>
      <c r="X178" s="33"/>
      <c r="Y178" s="33"/>
      <c r="Z178" s="33"/>
      <c r="AB178" s="117">
        <f>ROW()</f>
        <v>178</v>
      </c>
      <c r="AC178" s="118">
        <f t="shared" ca="1" si="22"/>
        <v>0</v>
      </c>
      <c r="AD178" s="118">
        <f t="shared" ca="1" si="23"/>
        <v>0</v>
      </c>
      <c r="AE178" s="119" t="str">
        <f t="shared" ca="1" si="41"/>
        <v>-</v>
      </c>
      <c r="AF178" s="118" t="str">
        <f t="shared" ca="1" si="42"/>
        <v>-</v>
      </c>
      <c r="AG178" s="119" t="str">
        <f t="shared" ca="1" si="43"/>
        <v>-</v>
      </c>
      <c r="AH178" s="118" t="str">
        <f t="shared" ca="1" si="44"/>
        <v>-</v>
      </c>
      <c r="AI178" s="118">
        <f t="shared" ca="1" si="45"/>
        <v>0</v>
      </c>
      <c r="AJ178" s="120">
        <f t="shared" ca="1" si="46"/>
        <v>0</v>
      </c>
      <c r="AK178" s="118">
        <f t="shared" ca="1" si="24"/>
        <v>0</v>
      </c>
      <c r="AL178" s="118">
        <f t="shared" ca="1" si="25"/>
        <v>0</v>
      </c>
    </row>
    <row r="179" spans="1:38" ht="27" customHeight="1" x14ac:dyDescent="0.25">
      <c r="A179" s="53">
        <f>'OSNOVNA PLAČA'!A173</f>
        <v>164</v>
      </c>
      <c r="B179" s="333" t="str">
        <f t="shared" ca="1" si="21"/>
        <v>A164</v>
      </c>
      <c r="C179" s="333"/>
      <c r="D179" s="54" t="str">
        <f>IF(LEN('OSNOVNA PLAČA'!C173)&gt;0,'OSNOVNA PLAČA'!C173,"")</f>
        <v/>
      </c>
      <c r="E179" s="55" t="str">
        <f>IF(LEN('OSNOVNA PLAČA'!D173)&gt;0,'OSNOVNA PLAČA'!D173,"")</f>
        <v/>
      </c>
      <c r="F179" s="164">
        <f ca="1">IF(LEN(B179)&gt;0,'OBRAČUNANA OSNOVNA PLAČA'!G173,"")</f>
        <v>0</v>
      </c>
      <c r="G179" s="57"/>
      <c r="H179" s="57"/>
      <c r="I179" s="57"/>
      <c r="J179" s="57"/>
      <c r="K179" s="57"/>
      <c r="L179" s="178">
        <f t="shared" si="38"/>
        <v>0</v>
      </c>
      <c r="M179" s="179">
        <f t="shared" ca="1" si="47"/>
        <v>0</v>
      </c>
      <c r="N179" s="179">
        <f t="shared" ca="1" si="48"/>
        <v>0</v>
      </c>
      <c r="O179" s="180">
        <f t="shared" ca="1" si="39"/>
        <v>0</v>
      </c>
      <c r="P179" s="181">
        <f t="shared" ca="1" si="49"/>
        <v>0</v>
      </c>
      <c r="Q179" s="182">
        <f t="shared" ca="1" si="40"/>
        <v>0</v>
      </c>
      <c r="R179" s="182">
        <f ca="1">IF(LEN(B179)&gt;0,'2'!R179-'2'!Q179,"")</f>
        <v>0</v>
      </c>
      <c r="S179" s="183"/>
      <c r="T179" s="33"/>
      <c r="U179" s="33"/>
      <c r="V179" s="33"/>
      <c r="W179" s="33"/>
      <c r="X179" s="33"/>
      <c r="Y179" s="33"/>
      <c r="Z179" s="33"/>
      <c r="AB179" s="117">
        <f>ROW()</f>
        <v>179</v>
      </c>
      <c r="AC179" s="118">
        <f t="shared" ca="1" si="22"/>
        <v>0</v>
      </c>
      <c r="AD179" s="118">
        <f t="shared" ca="1" si="23"/>
        <v>0</v>
      </c>
      <c r="AE179" s="119" t="str">
        <f t="shared" ca="1" si="41"/>
        <v>-</v>
      </c>
      <c r="AF179" s="118" t="str">
        <f t="shared" ca="1" si="42"/>
        <v>-</v>
      </c>
      <c r="AG179" s="119" t="str">
        <f t="shared" ca="1" si="43"/>
        <v>-</v>
      </c>
      <c r="AH179" s="118" t="str">
        <f t="shared" ca="1" si="44"/>
        <v>-</v>
      </c>
      <c r="AI179" s="118">
        <f t="shared" ca="1" si="45"/>
        <v>0</v>
      </c>
      <c r="AJ179" s="120">
        <f t="shared" ca="1" si="46"/>
        <v>0</v>
      </c>
      <c r="AK179" s="118">
        <f t="shared" ca="1" si="24"/>
        <v>0</v>
      </c>
      <c r="AL179" s="118">
        <f t="shared" ca="1" si="25"/>
        <v>0</v>
      </c>
    </row>
    <row r="180" spans="1:38" ht="27" customHeight="1" x14ac:dyDescent="0.25">
      <c r="A180" s="53">
        <f>'OSNOVNA PLAČA'!A174</f>
        <v>165</v>
      </c>
      <c r="B180" s="333" t="str">
        <f t="shared" ca="1" si="21"/>
        <v>A165</v>
      </c>
      <c r="C180" s="333"/>
      <c r="D180" s="54" t="str">
        <f>IF(LEN('OSNOVNA PLAČA'!C174)&gt;0,'OSNOVNA PLAČA'!C174,"")</f>
        <v/>
      </c>
      <c r="E180" s="55" t="str">
        <f>IF(LEN('OSNOVNA PLAČA'!D174)&gt;0,'OSNOVNA PLAČA'!D174,"")</f>
        <v/>
      </c>
      <c r="F180" s="164">
        <f ca="1">IF(LEN(B180)&gt;0,'OBRAČUNANA OSNOVNA PLAČA'!G174,"")</f>
        <v>0</v>
      </c>
      <c r="G180" s="57"/>
      <c r="H180" s="57"/>
      <c r="I180" s="57"/>
      <c r="J180" s="57"/>
      <c r="K180" s="57"/>
      <c r="L180" s="178">
        <f t="shared" si="38"/>
        <v>0</v>
      </c>
      <c r="M180" s="179">
        <f t="shared" ca="1" si="47"/>
        <v>0</v>
      </c>
      <c r="N180" s="179">
        <f t="shared" ca="1" si="48"/>
        <v>0</v>
      </c>
      <c r="O180" s="180">
        <f t="shared" ca="1" si="39"/>
        <v>0</v>
      </c>
      <c r="P180" s="181">
        <f t="shared" ca="1" si="49"/>
        <v>0</v>
      </c>
      <c r="Q180" s="182">
        <f t="shared" ca="1" si="40"/>
        <v>0</v>
      </c>
      <c r="R180" s="182">
        <f ca="1">IF(LEN(B180)&gt;0,'2'!R180-'2'!Q180,"")</f>
        <v>0</v>
      </c>
      <c r="S180" s="183"/>
      <c r="T180" s="33"/>
      <c r="U180" s="33"/>
      <c r="V180" s="33"/>
      <c r="W180" s="33"/>
      <c r="X180" s="33"/>
      <c r="Y180" s="33"/>
      <c r="Z180" s="33"/>
      <c r="AB180" s="117">
        <f>ROW()</f>
        <v>180</v>
      </c>
      <c r="AC180" s="118">
        <f t="shared" ca="1" si="22"/>
        <v>0</v>
      </c>
      <c r="AD180" s="118">
        <f t="shared" ca="1" si="23"/>
        <v>0</v>
      </c>
      <c r="AE180" s="119" t="str">
        <f t="shared" ca="1" si="41"/>
        <v>-</v>
      </c>
      <c r="AF180" s="118" t="str">
        <f t="shared" ca="1" si="42"/>
        <v>-</v>
      </c>
      <c r="AG180" s="119" t="str">
        <f t="shared" ca="1" si="43"/>
        <v>-</v>
      </c>
      <c r="AH180" s="118" t="str">
        <f t="shared" ca="1" si="44"/>
        <v>-</v>
      </c>
      <c r="AI180" s="118">
        <f t="shared" ca="1" si="45"/>
        <v>0</v>
      </c>
      <c r="AJ180" s="120">
        <f t="shared" ca="1" si="46"/>
        <v>0</v>
      </c>
      <c r="AK180" s="118">
        <f t="shared" ca="1" si="24"/>
        <v>0</v>
      </c>
      <c r="AL180" s="118">
        <f t="shared" ca="1" si="25"/>
        <v>0</v>
      </c>
    </row>
    <row r="181" spans="1:38" ht="27" customHeight="1" x14ac:dyDescent="0.25">
      <c r="A181" s="53">
        <f>'OSNOVNA PLAČA'!A175</f>
        <v>166</v>
      </c>
      <c r="B181" s="333" t="str">
        <f t="shared" ca="1" si="21"/>
        <v>A166</v>
      </c>
      <c r="C181" s="333"/>
      <c r="D181" s="54" t="str">
        <f>IF(LEN('OSNOVNA PLAČA'!C175)&gt;0,'OSNOVNA PLAČA'!C175,"")</f>
        <v/>
      </c>
      <c r="E181" s="55" t="str">
        <f>IF(LEN('OSNOVNA PLAČA'!D175)&gt;0,'OSNOVNA PLAČA'!D175,"")</f>
        <v/>
      </c>
      <c r="F181" s="164">
        <f ca="1">IF(LEN(B181)&gt;0,'OBRAČUNANA OSNOVNA PLAČA'!G175,"")</f>
        <v>0</v>
      </c>
      <c r="G181" s="57"/>
      <c r="H181" s="57"/>
      <c r="I181" s="57"/>
      <c r="J181" s="57"/>
      <c r="K181" s="57"/>
      <c r="L181" s="178">
        <f t="shared" si="38"/>
        <v>0</v>
      </c>
      <c r="M181" s="179">
        <f t="shared" ca="1" si="47"/>
        <v>0</v>
      </c>
      <c r="N181" s="179">
        <f t="shared" ca="1" si="48"/>
        <v>0</v>
      </c>
      <c r="O181" s="180">
        <f t="shared" ca="1" si="39"/>
        <v>0</v>
      </c>
      <c r="P181" s="181">
        <f t="shared" ca="1" si="49"/>
        <v>0</v>
      </c>
      <c r="Q181" s="182">
        <f t="shared" ca="1" si="40"/>
        <v>0</v>
      </c>
      <c r="R181" s="182">
        <f ca="1">IF(LEN(B181)&gt;0,'2'!R181-'2'!Q181,"")</f>
        <v>0</v>
      </c>
      <c r="S181" s="183"/>
      <c r="T181" s="33"/>
      <c r="U181" s="33"/>
      <c r="V181" s="33"/>
      <c r="W181" s="33"/>
      <c r="X181" s="33"/>
      <c r="Y181" s="33"/>
      <c r="Z181" s="33"/>
      <c r="AB181" s="117">
        <f>ROW()</f>
        <v>181</v>
      </c>
      <c r="AC181" s="118">
        <f t="shared" ca="1" si="22"/>
        <v>0</v>
      </c>
      <c r="AD181" s="118">
        <f t="shared" ca="1" si="23"/>
        <v>0</v>
      </c>
      <c r="AE181" s="119" t="str">
        <f t="shared" ca="1" si="41"/>
        <v>-</v>
      </c>
      <c r="AF181" s="118" t="str">
        <f t="shared" ca="1" si="42"/>
        <v>-</v>
      </c>
      <c r="AG181" s="119" t="str">
        <f t="shared" ca="1" si="43"/>
        <v>-</v>
      </c>
      <c r="AH181" s="118" t="str">
        <f t="shared" ca="1" si="44"/>
        <v>-</v>
      </c>
      <c r="AI181" s="118">
        <f t="shared" ca="1" si="45"/>
        <v>0</v>
      </c>
      <c r="AJ181" s="120">
        <f t="shared" ca="1" si="46"/>
        <v>0</v>
      </c>
      <c r="AK181" s="118">
        <f t="shared" ca="1" si="24"/>
        <v>0</v>
      </c>
      <c r="AL181" s="118">
        <f t="shared" ca="1" si="25"/>
        <v>0</v>
      </c>
    </row>
    <row r="182" spans="1:38" ht="27" customHeight="1" x14ac:dyDescent="0.25">
      <c r="A182" s="53">
        <f>'OSNOVNA PLAČA'!A176</f>
        <v>167</v>
      </c>
      <c r="B182" s="333" t="str">
        <f t="shared" ca="1" si="21"/>
        <v>A167</v>
      </c>
      <c r="C182" s="333"/>
      <c r="D182" s="54" t="str">
        <f>IF(LEN('OSNOVNA PLAČA'!C176)&gt;0,'OSNOVNA PLAČA'!C176,"")</f>
        <v/>
      </c>
      <c r="E182" s="55" t="str">
        <f>IF(LEN('OSNOVNA PLAČA'!D176)&gt;0,'OSNOVNA PLAČA'!D176,"")</f>
        <v/>
      </c>
      <c r="F182" s="164">
        <f ca="1">IF(LEN(B182)&gt;0,'OBRAČUNANA OSNOVNA PLAČA'!G176,"")</f>
        <v>0</v>
      </c>
      <c r="G182" s="57"/>
      <c r="H182" s="57"/>
      <c r="I182" s="57"/>
      <c r="J182" s="57"/>
      <c r="K182" s="57"/>
      <c r="L182" s="178">
        <f t="shared" si="38"/>
        <v>0</v>
      </c>
      <c r="M182" s="179">
        <f t="shared" ca="1" si="47"/>
        <v>0</v>
      </c>
      <c r="N182" s="179">
        <f t="shared" ca="1" si="48"/>
        <v>0</v>
      </c>
      <c r="O182" s="180">
        <f t="shared" ca="1" si="39"/>
        <v>0</v>
      </c>
      <c r="P182" s="181">
        <f t="shared" ca="1" si="49"/>
        <v>0</v>
      </c>
      <c r="Q182" s="182">
        <f t="shared" ca="1" si="40"/>
        <v>0</v>
      </c>
      <c r="R182" s="182">
        <f ca="1">IF(LEN(B182)&gt;0,'2'!R182-'2'!Q182,"")</f>
        <v>0</v>
      </c>
      <c r="S182" s="183"/>
      <c r="T182" s="33"/>
      <c r="U182" s="33"/>
      <c r="V182" s="33"/>
      <c r="W182" s="33"/>
      <c r="X182" s="33"/>
      <c r="Y182" s="33"/>
      <c r="Z182" s="33"/>
      <c r="AB182" s="117">
        <f>ROW()</f>
        <v>182</v>
      </c>
      <c r="AC182" s="118">
        <f t="shared" ca="1" si="22"/>
        <v>0</v>
      </c>
      <c r="AD182" s="118">
        <f t="shared" ca="1" si="23"/>
        <v>0</v>
      </c>
      <c r="AE182" s="119" t="str">
        <f t="shared" ca="1" si="41"/>
        <v>-</v>
      </c>
      <c r="AF182" s="118" t="str">
        <f t="shared" ca="1" si="42"/>
        <v>-</v>
      </c>
      <c r="AG182" s="119" t="str">
        <f t="shared" ca="1" si="43"/>
        <v>-</v>
      </c>
      <c r="AH182" s="118" t="str">
        <f t="shared" ca="1" si="44"/>
        <v>-</v>
      </c>
      <c r="AI182" s="118">
        <f t="shared" ca="1" si="45"/>
        <v>0</v>
      </c>
      <c r="AJ182" s="120">
        <f t="shared" ca="1" si="46"/>
        <v>0</v>
      </c>
      <c r="AK182" s="118">
        <f t="shared" ca="1" si="24"/>
        <v>0</v>
      </c>
      <c r="AL182" s="118">
        <f t="shared" ca="1" si="25"/>
        <v>0</v>
      </c>
    </row>
    <row r="183" spans="1:38" ht="27" customHeight="1" x14ac:dyDescent="0.25">
      <c r="A183" s="53">
        <f>'OSNOVNA PLAČA'!A177</f>
        <v>168</v>
      </c>
      <c r="B183" s="333" t="str">
        <f t="shared" ca="1" si="21"/>
        <v>A168</v>
      </c>
      <c r="C183" s="333"/>
      <c r="D183" s="54" t="str">
        <f>IF(LEN('OSNOVNA PLAČA'!C177)&gt;0,'OSNOVNA PLAČA'!C177,"")</f>
        <v/>
      </c>
      <c r="E183" s="55" t="str">
        <f>IF(LEN('OSNOVNA PLAČA'!D177)&gt;0,'OSNOVNA PLAČA'!D177,"")</f>
        <v/>
      </c>
      <c r="F183" s="164">
        <f ca="1">IF(LEN(B183)&gt;0,'OBRAČUNANA OSNOVNA PLAČA'!G177,"")</f>
        <v>0</v>
      </c>
      <c r="G183" s="57"/>
      <c r="H183" s="57"/>
      <c r="I183" s="57"/>
      <c r="J183" s="57"/>
      <c r="K183" s="57"/>
      <c r="L183" s="178">
        <f t="shared" si="38"/>
        <v>0</v>
      </c>
      <c r="M183" s="179">
        <f t="shared" ca="1" si="47"/>
        <v>0</v>
      </c>
      <c r="N183" s="179">
        <f t="shared" ca="1" si="48"/>
        <v>0</v>
      </c>
      <c r="O183" s="180">
        <f t="shared" ca="1" si="39"/>
        <v>0</v>
      </c>
      <c r="P183" s="181">
        <f t="shared" ca="1" si="49"/>
        <v>0</v>
      </c>
      <c r="Q183" s="182">
        <f t="shared" ca="1" si="40"/>
        <v>0</v>
      </c>
      <c r="R183" s="182">
        <f ca="1">IF(LEN(B183)&gt;0,'2'!R183-'2'!Q183,"")</f>
        <v>0</v>
      </c>
      <c r="S183" s="183"/>
      <c r="T183" s="33"/>
      <c r="U183" s="33"/>
      <c r="V183" s="33"/>
      <c r="W183" s="33"/>
      <c r="X183" s="33"/>
      <c r="Y183" s="33"/>
      <c r="Z183" s="33"/>
      <c r="AB183" s="117">
        <f>ROW()</f>
        <v>183</v>
      </c>
      <c r="AC183" s="118">
        <f t="shared" ca="1" si="22"/>
        <v>0</v>
      </c>
      <c r="AD183" s="118">
        <f t="shared" ca="1" si="23"/>
        <v>0</v>
      </c>
      <c r="AE183" s="119" t="str">
        <f t="shared" ca="1" si="41"/>
        <v>-</v>
      </c>
      <c r="AF183" s="118" t="str">
        <f t="shared" ca="1" si="42"/>
        <v>-</v>
      </c>
      <c r="AG183" s="119" t="str">
        <f t="shared" ca="1" si="43"/>
        <v>-</v>
      </c>
      <c r="AH183" s="118" t="str">
        <f t="shared" ca="1" si="44"/>
        <v>-</v>
      </c>
      <c r="AI183" s="118">
        <f t="shared" ca="1" si="45"/>
        <v>0</v>
      </c>
      <c r="AJ183" s="120">
        <f t="shared" ca="1" si="46"/>
        <v>0</v>
      </c>
      <c r="AK183" s="118">
        <f t="shared" ca="1" si="24"/>
        <v>0</v>
      </c>
      <c r="AL183" s="118">
        <f t="shared" ca="1" si="25"/>
        <v>0</v>
      </c>
    </row>
    <row r="184" spans="1:38" ht="27" customHeight="1" x14ac:dyDescent="0.25">
      <c r="A184" s="53">
        <f>'OSNOVNA PLAČA'!A178</f>
        <v>169</v>
      </c>
      <c r="B184" s="333" t="str">
        <f t="shared" ca="1" si="21"/>
        <v>A169</v>
      </c>
      <c r="C184" s="333"/>
      <c r="D184" s="54" t="str">
        <f>IF(LEN('OSNOVNA PLAČA'!C178)&gt;0,'OSNOVNA PLAČA'!C178,"")</f>
        <v/>
      </c>
      <c r="E184" s="55" t="str">
        <f>IF(LEN('OSNOVNA PLAČA'!D178)&gt;0,'OSNOVNA PLAČA'!D178,"")</f>
        <v/>
      </c>
      <c r="F184" s="164">
        <f ca="1">IF(LEN(B184)&gt;0,'OBRAČUNANA OSNOVNA PLAČA'!G178,"")</f>
        <v>0</v>
      </c>
      <c r="G184" s="57"/>
      <c r="H184" s="57"/>
      <c r="I184" s="57"/>
      <c r="J184" s="57"/>
      <c r="K184" s="57"/>
      <c r="L184" s="178">
        <f t="shared" si="38"/>
        <v>0</v>
      </c>
      <c r="M184" s="179">
        <f t="shared" ca="1" si="47"/>
        <v>0</v>
      </c>
      <c r="N184" s="179">
        <f t="shared" ca="1" si="48"/>
        <v>0</v>
      </c>
      <c r="O184" s="180">
        <f t="shared" ca="1" si="39"/>
        <v>0</v>
      </c>
      <c r="P184" s="181">
        <f t="shared" ca="1" si="49"/>
        <v>0</v>
      </c>
      <c r="Q184" s="182">
        <f t="shared" ca="1" si="40"/>
        <v>0</v>
      </c>
      <c r="R184" s="182">
        <f ca="1">IF(LEN(B184)&gt;0,'2'!R184-'2'!Q184,"")</f>
        <v>0</v>
      </c>
      <c r="S184" s="183"/>
      <c r="T184" s="33"/>
      <c r="U184" s="33"/>
      <c r="V184" s="33"/>
      <c r="W184" s="33"/>
      <c r="X184" s="33"/>
      <c r="Y184" s="33"/>
      <c r="Z184" s="33"/>
      <c r="AB184" s="117">
        <f>ROW()</f>
        <v>184</v>
      </c>
      <c r="AC184" s="118">
        <f t="shared" ca="1" si="22"/>
        <v>0</v>
      </c>
      <c r="AD184" s="118">
        <f t="shared" ca="1" si="23"/>
        <v>0</v>
      </c>
      <c r="AE184" s="119" t="str">
        <f t="shared" ca="1" si="41"/>
        <v>-</v>
      </c>
      <c r="AF184" s="118" t="str">
        <f t="shared" ca="1" si="42"/>
        <v>-</v>
      </c>
      <c r="AG184" s="119" t="str">
        <f t="shared" ca="1" si="43"/>
        <v>-</v>
      </c>
      <c r="AH184" s="118" t="str">
        <f t="shared" ca="1" si="44"/>
        <v>-</v>
      </c>
      <c r="AI184" s="118">
        <f t="shared" ca="1" si="45"/>
        <v>0</v>
      </c>
      <c r="AJ184" s="120">
        <f t="shared" ca="1" si="46"/>
        <v>0</v>
      </c>
      <c r="AK184" s="118">
        <f t="shared" ca="1" si="24"/>
        <v>0</v>
      </c>
      <c r="AL184" s="118">
        <f t="shared" ca="1" si="25"/>
        <v>0</v>
      </c>
    </row>
    <row r="185" spans="1:38" ht="27" customHeight="1" x14ac:dyDescent="0.25">
      <c r="A185" s="53">
        <f>'OSNOVNA PLAČA'!A179</f>
        <v>170</v>
      </c>
      <c r="B185" s="333" t="str">
        <f t="shared" ca="1" si="21"/>
        <v>A170</v>
      </c>
      <c r="C185" s="333"/>
      <c r="D185" s="54" t="str">
        <f>IF(LEN('OSNOVNA PLAČA'!C179)&gt;0,'OSNOVNA PLAČA'!C179,"")</f>
        <v/>
      </c>
      <c r="E185" s="55" t="str">
        <f>IF(LEN('OSNOVNA PLAČA'!D179)&gt;0,'OSNOVNA PLAČA'!D179,"")</f>
        <v/>
      </c>
      <c r="F185" s="164">
        <f ca="1">IF(LEN(B185)&gt;0,'OBRAČUNANA OSNOVNA PLAČA'!G179,"")</f>
        <v>0</v>
      </c>
      <c r="G185" s="57"/>
      <c r="H185" s="57"/>
      <c r="I185" s="57"/>
      <c r="J185" s="57"/>
      <c r="K185" s="57"/>
      <c r="L185" s="178">
        <f t="shared" si="38"/>
        <v>0</v>
      </c>
      <c r="M185" s="179">
        <f t="shared" ca="1" si="47"/>
        <v>0</v>
      </c>
      <c r="N185" s="179">
        <f t="shared" ca="1" si="48"/>
        <v>0</v>
      </c>
      <c r="O185" s="180">
        <f t="shared" ca="1" si="39"/>
        <v>0</v>
      </c>
      <c r="P185" s="181">
        <f t="shared" ca="1" si="49"/>
        <v>0</v>
      </c>
      <c r="Q185" s="182">
        <f t="shared" ca="1" si="40"/>
        <v>0</v>
      </c>
      <c r="R185" s="182">
        <f ca="1">IF(LEN(B185)&gt;0,'2'!R185-'2'!Q185,"")</f>
        <v>0</v>
      </c>
      <c r="S185" s="183"/>
      <c r="T185" s="33"/>
      <c r="U185" s="33"/>
      <c r="V185" s="33"/>
      <c r="W185" s="33"/>
      <c r="X185" s="33"/>
      <c r="Y185" s="33"/>
      <c r="Z185" s="33"/>
      <c r="AB185" s="117">
        <f>ROW()</f>
        <v>185</v>
      </c>
      <c r="AC185" s="118">
        <f t="shared" ca="1" si="22"/>
        <v>0</v>
      </c>
      <c r="AD185" s="118">
        <f t="shared" ca="1" si="23"/>
        <v>0</v>
      </c>
      <c r="AE185" s="119" t="str">
        <f t="shared" ca="1" si="41"/>
        <v>-</v>
      </c>
      <c r="AF185" s="118" t="str">
        <f t="shared" ca="1" si="42"/>
        <v>-</v>
      </c>
      <c r="AG185" s="119" t="str">
        <f t="shared" ca="1" si="43"/>
        <v>-</v>
      </c>
      <c r="AH185" s="118" t="str">
        <f t="shared" ca="1" si="44"/>
        <v>-</v>
      </c>
      <c r="AI185" s="118">
        <f t="shared" ca="1" si="45"/>
        <v>0</v>
      </c>
      <c r="AJ185" s="120">
        <f t="shared" ca="1" si="46"/>
        <v>0</v>
      </c>
      <c r="AK185" s="118">
        <f t="shared" ca="1" si="24"/>
        <v>0</v>
      </c>
      <c r="AL185" s="118">
        <f t="shared" ca="1" si="25"/>
        <v>0</v>
      </c>
    </row>
    <row r="186" spans="1:38" ht="27" customHeight="1" x14ac:dyDescent="0.25">
      <c r="A186" s="53">
        <f>'OSNOVNA PLAČA'!A180</f>
        <v>171</v>
      </c>
      <c r="B186" s="333" t="str">
        <f t="shared" ca="1" si="21"/>
        <v>A171</v>
      </c>
      <c r="C186" s="333"/>
      <c r="D186" s="54" t="str">
        <f>IF(LEN('OSNOVNA PLAČA'!C180)&gt;0,'OSNOVNA PLAČA'!C180,"")</f>
        <v/>
      </c>
      <c r="E186" s="55" t="str">
        <f>IF(LEN('OSNOVNA PLAČA'!D180)&gt;0,'OSNOVNA PLAČA'!D180,"")</f>
        <v/>
      </c>
      <c r="F186" s="164">
        <f ca="1">IF(LEN(B186)&gt;0,'OBRAČUNANA OSNOVNA PLAČA'!G180,"")</f>
        <v>0</v>
      </c>
      <c r="G186" s="57"/>
      <c r="H186" s="57"/>
      <c r="I186" s="57"/>
      <c r="J186" s="57"/>
      <c r="K186" s="57"/>
      <c r="L186" s="178">
        <f t="shared" si="38"/>
        <v>0</v>
      </c>
      <c r="M186" s="179">
        <f t="shared" ca="1" si="47"/>
        <v>0</v>
      </c>
      <c r="N186" s="179">
        <f t="shared" ca="1" si="48"/>
        <v>0</v>
      </c>
      <c r="O186" s="180">
        <f t="shared" ca="1" si="39"/>
        <v>0</v>
      </c>
      <c r="P186" s="181">
        <f t="shared" ca="1" si="49"/>
        <v>0</v>
      </c>
      <c r="Q186" s="182">
        <f t="shared" ca="1" si="40"/>
        <v>0</v>
      </c>
      <c r="R186" s="182">
        <f ca="1">IF(LEN(B186)&gt;0,'2'!R186-'2'!Q186,"")</f>
        <v>0</v>
      </c>
      <c r="S186" s="183"/>
      <c r="T186" s="33"/>
      <c r="U186" s="33"/>
      <c r="V186" s="33"/>
      <c r="W186" s="33"/>
      <c r="X186" s="33"/>
      <c r="Y186" s="33"/>
      <c r="Z186" s="33"/>
      <c r="AB186" s="117">
        <f>ROW()</f>
        <v>186</v>
      </c>
      <c r="AC186" s="118">
        <f t="shared" ca="1" si="22"/>
        <v>0</v>
      </c>
      <c r="AD186" s="118">
        <f t="shared" ca="1" si="23"/>
        <v>0</v>
      </c>
      <c r="AE186" s="119" t="str">
        <f t="shared" ca="1" si="41"/>
        <v>-</v>
      </c>
      <c r="AF186" s="118" t="str">
        <f t="shared" ca="1" si="42"/>
        <v>-</v>
      </c>
      <c r="AG186" s="119" t="str">
        <f t="shared" ca="1" si="43"/>
        <v>-</v>
      </c>
      <c r="AH186" s="118" t="str">
        <f t="shared" ca="1" si="44"/>
        <v>-</v>
      </c>
      <c r="AI186" s="118">
        <f t="shared" ca="1" si="45"/>
        <v>0</v>
      </c>
      <c r="AJ186" s="120">
        <f t="shared" ca="1" si="46"/>
        <v>0</v>
      </c>
      <c r="AK186" s="118">
        <f t="shared" ca="1" si="24"/>
        <v>0</v>
      </c>
      <c r="AL186" s="118">
        <f t="shared" ca="1" si="25"/>
        <v>0</v>
      </c>
    </row>
    <row r="187" spans="1:38" ht="27" customHeight="1" x14ac:dyDescent="0.25">
      <c r="A187" s="53">
        <f>'OSNOVNA PLAČA'!A181</f>
        <v>172</v>
      </c>
      <c r="B187" s="333" t="str">
        <f t="shared" ca="1" si="21"/>
        <v>A172</v>
      </c>
      <c r="C187" s="333"/>
      <c r="D187" s="54" t="str">
        <f>IF(LEN('OSNOVNA PLAČA'!C181)&gt;0,'OSNOVNA PLAČA'!C181,"")</f>
        <v/>
      </c>
      <c r="E187" s="55" t="str">
        <f>IF(LEN('OSNOVNA PLAČA'!D181)&gt;0,'OSNOVNA PLAČA'!D181,"")</f>
        <v/>
      </c>
      <c r="F187" s="164">
        <f ca="1">IF(LEN(B187)&gt;0,'OBRAČUNANA OSNOVNA PLAČA'!G181,"")</f>
        <v>0</v>
      </c>
      <c r="G187" s="57"/>
      <c r="H187" s="57"/>
      <c r="I187" s="57"/>
      <c r="J187" s="57"/>
      <c r="K187" s="57"/>
      <c r="L187" s="178">
        <f t="shared" si="38"/>
        <v>0</v>
      </c>
      <c r="M187" s="179">
        <f t="shared" ca="1" si="47"/>
        <v>0</v>
      </c>
      <c r="N187" s="179">
        <f t="shared" ca="1" si="48"/>
        <v>0</v>
      </c>
      <c r="O187" s="180">
        <f t="shared" ca="1" si="39"/>
        <v>0</v>
      </c>
      <c r="P187" s="181">
        <f t="shared" ca="1" si="49"/>
        <v>0</v>
      </c>
      <c r="Q187" s="182">
        <f t="shared" ca="1" si="40"/>
        <v>0</v>
      </c>
      <c r="R187" s="182">
        <f ca="1">IF(LEN(B187)&gt;0,'2'!R187-'2'!Q187,"")</f>
        <v>0</v>
      </c>
      <c r="S187" s="183"/>
      <c r="T187" s="33"/>
      <c r="U187" s="33"/>
      <c r="V187" s="33"/>
      <c r="W187" s="33"/>
      <c r="X187" s="33"/>
      <c r="Y187" s="33"/>
      <c r="Z187" s="33"/>
      <c r="AB187" s="117">
        <f>ROW()</f>
        <v>187</v>
      </c>
      <c r="AC187" s="118">
        <f t="shared" ca="1" si="22"/>
        <v>0</v>
      </c>
      <c r="AD187" s="118">
        <f t="shared" ca="1" si="23"/>
        <v>0</v>
      </c>
      <c r="AE187" s="119" t="str">
        <f t="shared" ca="1" si="41"/>
        <v>-</v>
      </c>
      <c r="AF187" s="118" t="str">
        <f t="shared" ca="1" si="42"/>
        <v>-</v>
      </c>
      <c r="AG187" s="119" t="str">
        <f t="shared" ca="1" si="43"/>
        <v>-</v>
      </c>
      <c r="AH187" s="118" t="str">
        <f t="shared" ca="1" si="44"/>
        <v>-</v>
      </c>
      <c r="AI187" s="118">
        <f t="shared" ca="1" si="45"/>
        <v>0</v>
      </c>
      <c r="AJ187" s="120">
        <f t="shared" ca="1" si="46"/>
        <v>0</v>
      </c>
      <c r="AK187" s="118">
        <f t="shared" ca="1" si="24"/>
        <v>0</v>
      </c>
      <c r="AL187" s="118">
        <f t="shared" ca="1" si="25"/>
        <v>0</v>
      </c>
    </row>
    <row r="188" spans="1:38" ht="27" customHeight="1" x14ac:dyDescent="0.25">
      <c r="A188" s="53">
        <f>'OSNOVNA PLAČA'!A182</f>
        <v>173</v>
      </c>
      <c r="B188" s="333" t="str">
        <f t="shared" ca="1" si="21"/>
        <v>A173</v>
      </c>
      <c r="C188" s="333"/>
      <c r="D188" s="54" t="str">
        <f>IF(LEN('OSNOVNA PLAČA'!C182)&gt;0,'OSNOVNA PLAČA'!C182,"")</f>
        <v/>
      </c>
      <c r="E188" s="55" t="str">
        <f>IF(LEN('OSNOVNA PLAČA'!D182)&gt;0,'OSNOVNA PLAČA'!D182,"")</f>
        <v/>
      </c>
      <c r="F188" s="164">
        <f ca="1">IF(LEN(B188)&gt;0,'OBRAČUNANA OSNOVNA PLAČA'!G182,"")</f>
        <v>0</v>
      </c>
      <c r="G188" s="57"/>
      <c r="H188" s="57"/>
      <c r="I188" s="57"/>
      <c r="J188" s="57"/>
      <c r="K188" s="57"/>
      <c r="L188" s="178">
        <f t="shared" si="38"/>
        <v>0</v>
      </c>
      <c r="M188" s="179">
        <f t="shared" ca="1" si="47"/>
        <v>0</v>
      </c>
      <c r="N188" s="179">
        <f t="shared" ca="1" si="48"/>
        <v>0</v>
      </c>
      <c r="O188" s="180">
        <f t="shared" ca="1" si="39"/>
        <v>0</v>
      </c>
      <c r="P188" s="181">
        <f t="shared" ca="1" si="49"/>
        <v>0</v>
      </c>
      <c r="Q188" s="182">
        <f t="shared" ca="1" si="40"/>
        <v>0</v>
      </c>
      <c r="R188" s="182">
        <f ca="1">IF(LEN(B188)&gt;0,'2'!R188-'2'!Q188,"")</f>
        <v>0</v>
      </c>
      <c r="S188" s="183"/>
      <c r="T188" s="33"/>
      <c r="U188" s="33"/>
      <c r="V188" s="33"/>
      <c r="W188" s="33"/>
      <c r="X188" s="33"/>
      <c r="Y188" s="33"/>
      <c r="Z188" s="33"/>
      <c r="AB188" s="117">
        <f>ROW()</f>
        <v>188</v>
      </c>
      <c r="AC188" s="118">
        <f t="shared" ca="1" si="22"/>
        <v>0</v>
      </c>
      <c r="AD188" s="118">
        <f t="shared" ca="1" si="23"/>
        <v>0</v>
      </c>
      <c r="AE188" s="119" t="str">
        <f t="shared" ca="1" si="41"/>
        <v>-</v>
      </c>
      <c r="AF188" s="118" t="str">
        <f t="shared" ca="1" si="42"/>
        <v>-</v>
      </c>
      <c r="AG188" s="119" t="str">
        <f t="shared" ca="1" si="43"/>
        <v>-</v>
      </c>
      <c r="AH188" s="118" t="str">
        <f t="shared" ca="1" si="44"/>
        <v>-</v>
      </c>
      <c r="AI188" s="118">
        <f t="shared" ca="1" si="45"/>
        <v>0</v>
      </c>
      <c r="AJ188" s="120">
        <f t="shared" ca="1" si="46"/>
        <v>0</v>
      </c>
      <c r="AK188" s="118">
        <f t="shared" ca="1" si="24"/>
        <v>0</v>
      </c>
      <c r="AL188" s="118">
        <f t="shared" ca="1" si="25"/>
        <v>0</v>
      </c>
    </row>
    <row r="189" spans="1:38" ht="27" customHeight="1" x14ac:dyDescent="0.25">
      <c r="A189" s="53">
        <f>'OSNOVNA PLAČA'!A183</f>
        <v>174</v>
      </c>
      <c r="B189" s="333" t="str">
        <f t="shared" ca="1" si="21"/>
        <v>A174</v>
      </c>
      <c r="C189" s="333"/>
      <c r="D189" s="54" t="str">
        <f>IF(LEN('OSNOVNA PLAČA'!C183)&gt;0,'OSNOVNA PLAČA'!C183,"")</f>
        <v/>
      </c>
      <c r="E189" s="55" t="str">
        <f>IF(LEN('OSNOVNA PLAČA'!D183)&gt;0,'OSNOVNA PLAČA'!D183,"")</f>
        <v/>
      </c>
      <c r="F189" s="164">
        <f ca="1">IF(LEN(B189)&gt;0,'OBRAČUNANA OSNOVNA PLAČA'!G183,"")</f>
        <v>0</v>
      </c>
      <c r="G189" s="57"/>
      <c r="H189" s="57"/>
      <c r="I189" s="57"/>
      <c r="J189" s="57"/>
      <c r="K189" s="57"/>
      <c r="L189" s="178">
        <f t="shared" si="38"/>
        <v>0</v>
      </c>
      <c r="M189" s="179">
        <f t="shared" ca="1" si="47"/>
        <v>0</v>
      </c>
      <c r="N189" s="179">
        <f t="shared" ca="1" si="48"/>
        <v>0</v>
      </c>
      <c r="O189" s="180">
        <f t="shared" ca="1" si="39"/>
        <v>0</v>
      </c>
      <c r="P189" s="181">
        <f t="shared" ca="1" si="49"/>
        <v>0</v>
      </c>
      <c r="Q189" s="182">
        <f t="shared" ca="1" si="40"/>
        <v>0</v>
      </c>
      <c r="R189" s="182">
        <f ca="1">IF(LEN(B189)&gt;0,'2'!R189-'2'!Q189,"")</f>
        <v>0</v>
      </c>
      <c r="S189" s="183"/>
      <c r="T189" s="33"/>
      <c r="U189" s="33"/>
      <c r="V189" s="33"/>
      <c r="W189" s="33"/>
      <c r="X189" s="33"/>
      <c r="Y189" s="33"/>
      <c r="Z189" s="33"/>
      <c r="AB189" s="117">
        <f>ROW()</f>
        <v>189</v>
      </c>
      <c r="AC189" s="118">
        <f t="shared" ca="1" si="22"/>
        <v>0</v>
      </c>
      <c r="AD189" s="118">
        <f t="shared" ca="1" si="23"/>
        <v>0</v>
      </c>
      <c r="AE189" s="119" t="str">
        <f t="shared" ca="1" si="41"/>
        <v>-</v>
      </c>
      <c r="AF189" s="118" t="str">
        <f t="shared" ca="1" si="42"/>
        <v>-</v>
      </c>
      <c r="AG189" s="119" t="str">
        <f t="shared" ca="1" si="43"/>
        <v>-</v>
      </c>
      <c r="AH189" s="118" t="str">
        <f t="shared" ca="1" si="44"/>
        <v>-</v>
      </c>
      <c r="AI189" s="118">
        <f t="shared" ca="1" si="45"/>
        <v>0</v>
      </c>
      <c r="AJ189" s="120">
        <f t="shared" ca="1" si="46"/>
        <v>0</v>
      </c>
      <c r="AK189" s="118">
        <f t="shared" ca="1" si="24"/>
        <v>0</v>
      </c>
      <c r="AL189" s="118">
        <f t="shared" ca="1" si="25"/>
        <v>0</v>
      </c>
    </row>
    <row r="190" spans="1:38" ht="27" customHeight="1" x14ac:dyDescent="0.25">
      <c r="A190" s="53">
        <f>'OSNOVNA PLAČA'!A184</f>
        <v>175</v>
      </c>
      <c r="B190" s="333" t="str">
        <f t="shared" ca="1" si="21"/>
        <v>A175</v>
      </c>
      <c r="C190" s="333"/>
      <c r="D190" s="54" t="str">
        <f>IF(LEN('OSNOVNA PLAČA'!C184)&gt;0,'OSNOVNA PLAČA'!C184,"")</f>
        <v/>
      </c>
      <c r="E190" s="55" t="str">
        <f>IF(LEN('OSNOVNA PLAČA'!D184)&gt;0,'OSNOVNA PLAČA'!D184,"")</f>
        <v/>
      </c>
      <c r="F190" s="164">
        <f ca="1">IF(LEN(B190)&gt;0,'OBRAČUNANA OSNOVNA PLAČA'!G184,"")</f>
        <v>0</v>
      </c>
      <c r="G190" s="57"/>
      <c r="H190" s="57"/>
      <c r="I190" s="57"/>
      <c r="J190" s="57"/>
      <c r="K190" s="57"/>
      <c r="L190" s="178">
        <f t="shared" si="38"/>
        <v>0</v>
      </c>
      <c r="M190" s="179">
        <f t="shared" ca="1" si="47"/>
        <v>0</v>
      </c>
      <c r="N190" s="179">
        <f t="shared" ca="1" si="48"/>
        <v>0</v>
      </c>
      <c r="O190" s="180">
        <f t="shared" ca="1" si="39"/>
        <v>0</v>
      </c>
      <c r="P190" s="181">
        <f t="shared" ca="1" si="49"/>
        <v>0</v>
      </c>
      <c r="Q190" s="182">
        <f t="shared" ca="1" si="40"/>
        <v>0</v>
      </c>
      <c r="R190" s="182">
        <f ca="1">IF(LEN(B190)&gt;0,'2'!R190-'2'!Q190,"")</f>
        <v>0</v>
      </c>
      <c r="S190" s="183"/>
      <c r="T190" s="33"/>
      <c r="U190" s="33"/>
      <c r="V190" s="33"/>
      <c r="W190" s="33"/>
      <c r="X190" s="33"/>
      <c r="Y190" s="33"/>
      <c r="Z190" s="33"/>
      <c r="AB190" s="117">
        <f>ROW()</f>
        <v>190</v>
      </c>
      <c r="AC190" s="118">
        <f t="shared" ca="1" si="22"/>
        <v>0</v>
      </c>
      <c r="AD190" s="118">
        <f t="shared" ca="1" si="23"/>
        <v>0</v>
      </c>
      <c r="AE190" s="119" t="str">
        <f t="shared" ca="1" si="41"/>
        <v>-</v>
      </c>
      <c r="AF190" s="118" t="str">
        <f t="shared" ca="1" si="42"/>
        <v>-</v>
      </c>
      <c r="AG190" s="119" t="str">
        <f t="shared" ca="1" si="43"/>
        <v>-</v>
      </c>
      <c r="AH190" s="118" t="str">
        <f t="shared" ca="1" si="44"/>
        <v>-</v>
      </c>
      <c r="AI190" s="118">
        <f t="shared" ca="1" si="45"/>
        <v>0</v>
      </c>
      <c r="AJ190" s="120">
        <f t="shared" ca="1" si="46"/>
        <v>0</v>
      </c>
      <c r="AK190" s="118">
        <f t="shared" ca="1" si="24"/>
        <v>0</v>
      </c>
      <c r="AL190" s="118">
        <f t="shared" ca="1" si="25"/>
        <v>0</v>
      </c>
    </row>
    <row r="191" spans="1:38" ht="27" customHeight="1" x14ac:dyDescent="0.25">
      <c r="A191" s="53">
        <f>'OSNOVNA PLAČA'!A185</f>
        <v>176</v>
      </c>
      <c r="B191" s="333" t="str">
        <f t="shared" ca="1" si="21"/>
        <v>A176</v>
      </c>
      <c r="C191" s="333"/>
      <c r="D191" s="54" t="str">
        <f>IF(LEN('OSNOVNA PLAČA'!C185)&gt;0,'OSNOVNA PLAČA'!C185,"")</f>
        <v/>
      </c>
      <c r="E191" s="55" t="str">
        <f>IF(LEN('OSNOVNA PLAČA'!D185)&gt;0,'OSNOVNA PLAČA'!D185,"")</f>
        <v/>
      </c>
      <c r="F191" s="164">
        <f ca="1">IF(LEN(B191)&gt;0,'OBRAČUNANA OSNOVNA PLAČA'!G185,"")</f>
        <v>0</v>
      </c>
      <c r="G191" s="57"/>
      <c r="H191" s="57"/>
      <c r="I191" s="57"/>
      <c r="J191" s="57"/>
      <c r="K191" s="57"/>
      <c r="L191" s="178">
        <f t="shared" si="38"/>
        <v>0</v>
      </c>
      <c r="M191" s="179">
        <f t="shared" ca="1" si="47"/>
        <v>0</v>
      </c>
      <c r="N191" s="179">
        <f t="shared" ca="1" si="48"/>
        <v>0</v>
      </c>
      <c r="O191" s="180">
        <f t="shared" ca="1" si="39"/>
        <v>0</v>
      </c>
      <c r="P191" s="181">
        <f t="shared" ca="1" si="49"/>
        <v>0</v>
      </c>
      <c r="Q191" s="182">
        <f t="shared" ca="1" si="40"/>
        <v>0</v>
      </c>
      <c r="R191" s="182">
        <f ca="1">IF(LEN(B191)&gt;0,'2'!R191-'2'!Q191,"")</f>
        <v>0</v>
      </c>
      <c r="S191" s="183"/>
      <c r="T191" s="33"/>
      <c r="U191" s="33"/>
      <c r="V191" s="33"/>
      <c r="W191" s="33"/>
      <c r="X191" s="33"/>
      <c r="Y191" s="33"/>
      <c r="Z191" s="33"/>
      <c r="AB191" s="117">
        <f>ROW()</f>
        <v>191</v>
      </c>
      <c r="AC191" s="118">
        <f t="shared" ca="1" si="22"/>
        <v>0</v>
      </c>
      <c r="AD191" s="118">
        <f t="shared" ca="1" si="23"/>
        <v>0</v>
      </c>
      <c r="AE191" s="119" t="str">
        <f t="shared" ca="1" si="41"/>
        <v>-</v>
      </c>
      <c r="AF191" s="118" t="str">
        <f t="shared" ca="1" si="42"/>
        <v>-</v>
      </c>
      <c r="AG191" s="119" t="str">
        <f t="shared" ca="1" si="43"/>
        <v>-</v>
      </c>
      <c r="AH191" s="118" t="str">
        <f t="shared" ca="1" si="44"/>
        <v>-</v>
      </c>
      <c r="AI191" s="118">
        <f t="shared" ca="1" si="45"/>
        <v>0</v>
      </c>
      <c r="AJ191" s="120">
        <f t="shared" ca="1" si="46"/>
        <v>0</v>
      </c>
      <c r="AK191" s="118">
        <f t="shared" ca="1" si="24"/>
        <v>0</v>
      </c>
      <c r="AL191" s="118">
        <f t="shared" ca="1" si="25"/>
        <v>0</v>
      </c>
    </row>
    <row r="192" spans="1:38" ht="27" customHeight="1" x14ac:dyDescent="0.25">
      <c r="A192" s="53">
        <f>'OSNOVNA PLAČA'!A186</f>
        <v>177</v>
      </c>
      <c r="B192" s="333" t="str">
        <f t="shared" ca="1" si="21"/>
        <v>A177</v>
      </c>
      <c r="C192" s="333"/>
      <c r="D192" s="54" t="str">
        <f>IF(LEN('OSNOVNA PLAČA'!C186)&gt;0,'OSNOVNA PLAČA'!C186,"")</f>
        <v/>
      </c>
      <c r="E192" s="55" t="str">
        <f>IF(LEN('OSNOVNA PLAČA'!D186)&gt;0,'OSNOVNA PLAČA'!D186,"")</f>
        <v/>
      </c>
      <c r="F192" s="164">
        <f ca="1">IF(LEN(B192)&gt;0,'OBRAČUNANA OSNOVNA PLAČA'!G186,"")</f>
        <v>0</v>
      </c>
      <c r="G192" s="57"/>
      <c r="H192" s="57"/>
      <c r="I192" s="57"/>
      <c r="J192" s="57"/>
      <c r="K192" s="57"/>
      <c r="L192" s="178">
        <f t="shared" si="38"/>
        <v>0</v>
      </c>
      <c r="M192" s="179">
        <f t="shared" ca="1" si="47"/>
        <v>0</v>
      </c>
      <c r="N192" s="179">
        <f t="shared" ca="1" si="48"/>
        <v>0</v>
      </c>
      <c r="O192" s="180">
        <f t="shared" ca="1" si="39"/>
        <v>0</v>
      </c>
      <c r="P192" s="181">
        <f t="shared" ca="1" si="49"/>
        <v>0</v>
      </c>
      <c r="Q192" s="182">
        <f t="shared" ca="1" si="40"/>
        <v>0</v>
      </c>
      <c r="R192" s="182">
        <f ca="1">IF(LEN(B192)&gt;0,'2'!R192-'2'!Q192,"")</f>
        <v>0</v>
      </c>
      <c r="S192" s="183"/>
      <c r="T192" s="33"/>
      <c r="U192" s="33"/>
      <c r="V192" s="33"/>
      <c r="W192" s="33"/>
      <c r="X192" s="33"/>
      <c r="Y192" s="33"/>
      <c r="Z192" s="33"/>
      <c r="AB192" s="117">
        <f>ROW()</f>
        <v>192</v>
      </c>
      <c r="AC192" s="118">
        <f t="shared" ca="1" si="22"/>
        <v>0</v>
      </c>
      <c r="AD192" s="118">
        <f t="shared" ca="1" si="23"/>
        <v>0</v>
      </c>
      <c r="AE192" s="119" t="str">
        <f t="shared" ca="1" si="41"/>
        <v>-</v>
      </c>
      <c r="AF192" s="118" t="str">
        <f t="shared" ca="1" si="42"/>
        <v>-</v>
      </c>
      <c r="AG192" s="119" t="str">
        <f t="shared" ca="1" si="43"/>
        <v>-</v>
      </c>
      <c r="AH192" s="118" t="str">
        <f t="shared" ca="1" si="44"/>
        <v>-</v>
      </c>
      <c r="AI192" s="118">
        <f t="shared" ca="1" si="45"/>
        <v>0</v>
      </c>
      <c r="AJ192" s="120">
        <f t="shared" ca="1" si="46"/>
        <v>0</v>
      </c>
      <c r="AK192" s="118">
        <f t="shared" ca="1" si="24"/>
        <v>0</v>
      </c>
      <c r="AL192" s="118">
        <f t="shared" ca="1" si="25"/>
        <v>0</v>
      </c>
    </row>
    <row r="193" spans="1:38" ht="27" customHeight="1" x14ac:dyDescent="0.25">
      <c r="A193" s="53">
        <f>'OSNOVNA PLAČA'!A187</f>
        <v>178</v>
      </c>
      <c r="B193" s="333" t="str">
        <f t="shared" ca="1" si="21"/>
        <v>A178</v>
      </c>
      <c r="C193" s="333"/>
      <c r="D193" s="54" t="str">
        <f>IF(LEN('OSNOVNA PLAČA'!C187)&gt;0,'OSNOVNA PLAČA'!C187,"")</f>
        <v/>
      </c>
      <c r="E193" s="55" t="str">
        <f>IF(LEN('OSNOVNA PLAČA'!D187)&gt;0,'OSNOVNA PLAČA'!D187,"")</f>
        <v/>
      </c>
      <c r="F193" s="164">
        <f ca="1">IF(LEN(B193)&gt;0,'OBRAČUNANA OSNOVNA PLAČA'!G187,"")</f>
        <v>0</v>
      </c>
      <c r="G193" s="57"/>
      <c r="H193" s="57"/>
      <c r="I193" s="57"/>
      <c r="J193" s="57"/>
      <c r="K193" s="57"/>
      <c r="L193" s="178">
        <f t="shared" si="38"/>
        <v>0</v>
      </c>
      <c r="M193" s="179">
        <f t="shared" ca="1" si="47"/>
        <v>0</v>
      </c>
      <c r="N193" s="179">
        <f t="shared" ca="1" si="48"/>
        <v>0</v>
      </c>
      <c r="O193" s="180">
        <f t="shared" ca="1" si="39"/>
        <v>0</v>
      </c>
      <c r="P193" s="181">
        <f t="shared" ca="1" si="49"/>
        <v>0</v>
      </c>
      <c r="Q193" s="182">
        <f t="shared" ca="1" si="40"/>
        <v>0</v>
      </c>
      <c r="R193" s="182">
        <f ca="1">IF(LEN(B193)&gt;0,'2'!R193-'2'!Q193,"")</f>
        <v>0</v>
      </c>
      <c r="S193" s="183"/>
      <c r="T193" s="33"/>
      <c r="U193" s="33"/>
      <c r="V193" s="33"/>
      <c r="W193" s="33"/>
      <c r="X193" s="33"/>
      <c r="Y193" s="33"/>
      <c r="Z193" s="33"/>
      <c r="AB193" s="117">
        <f>ROW()</f>
        <v>193</v>
      </c>
      <c r="AC193" s="118">
        <f t="shared" ca="1" si="22"/>
        <v>0</v>
      </c>
      <c r="AD193" s="118">
        <f t="shared" ca="1" si="23"/>
        <v>0</v>
      </c>
      <c r="AE193" s="119" t="str">
        <f t="shared" ca="1" si="41"/>
        <v>-</v>
      </c>
      <c r="AF193" s="118" t="str">
        <f t="shared" ca="1" si="42"/>
        <v>-</v>
      </c>
      <c r="AG193" s="119" t="str">
        <f t="shared" ca="1" si="43"/>
        <v>-</v>
      </c>
      <c r="AH193" s="118" t="str">
        <f t="shared" ca="1" si="44"/>
        <v>-</v>
      </c>
      <c r="AI193" s="118">
        <f t="shared" ca="1" si="45"/>
        <v>0</v>
      </c>
      <c r="AJ193" s="120">
        <f t="shared" ca="1" si="46"/>
        <v>0</v>
      </c>
      <c r="AK193" s="118">
        <f t="shared" ca="1" si="24"/>
        <v>0</v>
      </c>
      <c r="AL193" s="118">
        <f t="shared" ca="1" si="25"/>
        <v>0</v>
      </c>
    </row>
    <row r="194" spans="1:38" ht="27" customHeight="1" x14ac:dyDescent="0.25">
      <c r="A194" s="53">
        <f>'OSNOVNA PLAČA'!A188</f>
        <v>179</v>
      </c>
      <c r="B194" s="333" t="str">
        <f t="shared" ca="1" si="21"/>
        <v>A179</v>
      </c>
      <c r="C194" s="333"/>
      <c r="D194" s="54" t="str">
        <f>IF(LEN('OSNOVNA PLAČA'!C188)&gt;0,'OSNOVNA PLAČA'!C188,"")</f>
        <v/>
      </c>
      <c r="E194" s="55" t="str">
        <f>IF(LEN('OSNOVNA PLAČA'!D188)&gt;0,'OSNOVNA PLAČA'!D188,"")</f>
        <v/>
      </c>
      <c r="F194" s="164">
        <f ca="1">IF(LEN(B194)&gt;0,'OBRAČUNANA OSNOVNA PLAČA'!G188,"")</f>
        <v>0</v>
      </c>
      <c r="G194" s="57"/>
      <c r="H194" s="57"/>
      <c r="I194" s="57"/>
      <c r="J194" s="57"/>
      <c r="K194" s="57"/>
      <c r="L194" s="178">
        <f t="shared" si="38"/>
        <v>0</v>
      </c>
      <c r="M194" s="179">
        <f t="shared" ca="1" si="47"/>
        <v>0</v>
      </c>
      <c r="N194" s="179">
        <f t="shared" ca="1" si="48"/>
        <v>0</v>
      </c>
      <c r="O194" s="180">
        <f t="shared" ca="1" si="39"/>
        <v>0</v>
      </c>
      <c r="P194" s="181">
        <f t="shared" ca="1" si="49"/>
        <v>0</v>
      </c>
      <c r="Q194" s="182">
        <f t="shared" ca="1" si="40"/>
        <v>0</v>
      </c>
      <c r="R194" s="182">
        <f ca="1">IF(LEN(B194)&gt;0,'2'!R194-'2'!Q194,"")</f>
        <v>0</v>
      </c>
      <c r="S194" s="183"/>
      <c r="T194" s="33"/>
      <c r="U194" s="33"/>
      <c r="V194" s="33"/>
      <c r="W194" s="33"/>
      <c r="X194" s="33"/>
      <c r="Y194" s="33"/>
      <c r="Z194" s="33"/>
      <c r="AB194" s="117">
        <f>ROW()</f>
        <v>194</v>
      </c>
      <c r="AC194" s="118">
        <f t="shared" ca="1" si="22"/>
        <v>0</v>
      </c>
      <c r="AD194" s="118">
        <f t="shared" ca="1" si="23"/>
        <v>0</v>
      </c>
      <c r="AE194" s="119" t="str">
        <f t="shared" ca="1" si="41"/>
        <v>-</v>
      </c>
      <c r="AF194" s="118" t="str">
        <f t="shared" ca="1" si="42"/>
        <v>-</v>
      </c>
      <c r="AG194" s="119" t="str">
        <f t="shared" ca="1" si="43"/>
        <v>-</v>
      </c>
      <c r="AH194" s="118" t="str">
        <f t="shared" ca="1" si="44"/>
        <v>-</v>
      </c>
      <c r="AI194" s="118">
        <f t="shared" ca="1" si="45"/>
        <v>0</v>
      </c>
      <c r="AJ194" s="120">
        <f t="shared" ca="1" si="46"/>
        <v>0</v>
      </c>
      <c r="AK194" s="118">
        <f t="shared" ca="1" si="24"/>
        <v>0</v>
      </c>
      <c r="AL194" s="118">
        <f t="shared" ca="1" si="25"/>
        <v>0</v>
      </c>
    </row>
    <row r="195" spans="1:38" ht="27" customHeight="1" x14ac:dyDescent="0.25">
      <c r="A195" s="53">
        <f>'OSNOVNA PLAČA'!A189</f>
        <v>180</v>
      </c>
      <c r="B195" s="333" t="str">
        <f t="shared" ca="1" si="21"/>
        <v>A180</v>
      </c>
      <c r="C195" s="333"/>
      <c r="D195" s="54" t="str">
        <f>IF(LEN('OSNOVNA PLAČA'!C189)&gt;0,'OSNOVNA PLAČA'!C189,"")</f>
        <v/>
      </c>
      <c r="E195" s="55" t="str">
        <f>IF(LEN('OSNOVNA PLAČA'!D189)&gt;0,'OSNOVNA PLAČA'!D189,"")</f>
        <v/>
      </c>
      <c r="F195" s="164">
        <f ca="1">IF(LEN(B195)&gt;0,'OBRAČUNANA OSNOVNA PLAČA'!G189,"")</f>
        <v>0</v>
      </c>
      <c r="G195" s="57"/>
      <c r="H195" s="57"/>
      <c r="I195" s="57"/>
      <c r="J195" s="57"/>
      <c r="K195" s="57"/>
      <c r="L195" s="178">
        <f t="shared" si="38"/>
        <v>0</v>
      </c>
      <c r="M195" s="179">
        <f t="shared" ca="1" si="47"/>
        <v>0</v>
      </c>
      <c r="N195" s="179">
        <f t="shared" ca="1" si="48"/>
        <v>0</v>
      </c>
      <c r="O195" s="180">
        <f t="shared" ca="1" si="39"/>
        <v>0</v>
      </c>
      <c r="P195" s="181">
        <f t="shared" ca="1" si="49"/>
        <v>0</v>
      </c>
      <c r="Q195" s="182">
        <f t="shared" ca="1" si="40"/>
        <v>0</v>
      </c>
      <c r="R195" s="182">
        <f ca="1">IF(LEN(B195)&gt;0,'2'!R195-'2'!Q195,"")</f>
        <v>0</v>
      </c>
      <c r="S195" s="183"/>
      <c r="T195" s="33"/>
      <c r="U195" s="33"/>
      <c r="V195" s="33"/>
      <c r="W195" s="33"/>
      <c r="X195" s="33"/>
      <c r="Y195" s="33"/>
      <c r="Z195" s="33"/>
      <c r="AB195" s="117">
        <f>ROW()</f>
        <v>195</v>
      </c>
      <c r="AC195" s="118">
        <f t="shared" ca="1" si="22"/>
        <v>0</v>
      </c>
      <c r="AD195" s="118">
        <f t="shared" ca="1" si="23"/>
        <v>0</v>
      </c>
      <c r="AE195" s="119" t="str">
        <f t="shared" ca="1" si="41"/>
        <v>-</v>
      </c>
      <c r="AF195" s="118" t="str">
        <f t="shared" ca="1" si="42"/>
        <v>-</v>
      </c>
      <c r="AG195" s="119" t="str">
        <f t="shared" ca="1" si="43"/>
        <v>-</v>
      </c>
      <c r="AH195" s="118" t="str">
        <f t="shared" ca="1" si="44"/>
        <v>-</v>
      </c>
      <c r="AI195" s="118">
        <f t="shared" ca="1" si="45"/>
        <v>0</v>
      </c>
      <c r="AJ195" s="120">
        <f t="shared" ca="1" si="46"/>
        <v>0</v>
      </c>
      <c r="AK195" s="118">
        <f t="shared" ca="1" si="24"/>
        <v>0</v>
      </c>
      <c r="AL195" s="118">
        <f t="shared" ca="1" si="25"/>
        <v>0</v>
      </c>
    </row>
    <row r="196" spans="1:38" ht="27" customHeight="1" x14ac:dyDescent="0.25">
      <c r="A196" s="53">
        <f>'OSNOVNA PLAČA'!A190</f>
        <v>181</v>
      </c>
      <c r="B196" s="333" t="str">
        <f t="shared" ca="1" si="21"/>
        <v>A181</v>
      </c>
      <c r="C196" s="333"/>
      <c r="D196" s="54" t="str">
        <f>IF(LEN('OSNOVNA PLAČA'!C190)&gt;0,'OSNOVNA PLAČA'!C190,"")</f>
        <v/>
      </c>
      <c r="E196" s="55" t="str">
        <f>IF(LEN('OSNOVNA PLAČA'!D190)&gt;0,'OSNOVNA PLAČA'!D190,"")</f>
        <v/>
      </c>
      <c r="F196" s="164">
        <f ca="1">IF(LEN(B196)&gt;0,'OBRAČUNANA OSNOVNA PLAČA'!G190,"")</f>
        <v>0</v>
      </c>
      <c r="G196" s="57"/>
      <c r="H196" s="57"/>
      <c r="I196" s="57"/>
      <c r="J196" s="57"/>
      <c r="K196" s="57"/>
      <c r="L196" s="178">
        <f t="shared" si="38"/>
        <v>0</v>
      </c>
      <c r="M196" s="179">
        <f t="shared" ca="1" si="47"/>
        <v>0</v>
      </c>
      <c r="N196" s="179">
        <f t="shared" ca="1" si="48"/>
        <v>0</v>
      </c>
      <c r="O196" s="180">
        <f t="shared" ca="1" si="39"/>
        <v>0</v>
      </c>
      <c r="P196" s="181">
        <f t="shared" ca="1" si="49"/>
        <v>0</v>
      </c>
      <c r="Q196" s="182">
        <f t="shared" ca="1" si="40"/>
        <v>0</v>
      </c>
      <c r="R196" s="182">
        <f ca="1">IF(LEN(B196)&gt;0,'2'!R196-'2'!Q196,"")</f>
        <v>0</v>
      </c>
      <c r="S196" s="183"/>
      <c r="T196" s="33"/>
      <c r="U196" s="33"/>
      <c r="V196" s="33"/>
      <c r="W196" s="33"/>
      <c r="X196" s="33"/>
      <c r="Y196" s="33"/>
      <c r="Z196" s="33"/>
      <c r="AB196" s="117">
        <f>ROW()</f>
        <v>196</v>
      </c>
      <c r="AC196" s="118">
        <f t="shared" ca="1" si="22"/>
        <v>0</v>
      </c>
      <c r="AD196" s="118">
        <f t="shared" ca="1" si="23"/>
        <v>0</v>
      </c>
      <c r="AE196" s="119" t="str">
        <f t="shared" ca="1" si="41"/>
        <v>-</v>
      </c>
      <c r="AF196" s="118" t="str">
        <f t="shared" ca="1" si="42"/>
        <v>-</v>
      </c>
      <c r="AG196" s="119" t="str">
        <f t="shared" ca="1" si="43"/>
        <v>-</v>
      </c>
      <c r="AH196" s="118" t="str">
        <f t="shared" ca="1" si="44"/>
        <v>-</v>
      </c>
      <c r="AI196" s="118">
        <f t="shared" ca="1" si="45"/>
        <v>0</v>
      </c>
      <c r="AJ196" s="120">
        <f t="shared" ca="1" si="46"/>
        <v>0</v>
      </c>
      <c r="AK196" s="118">
        <f t="shared" ca="1" si="24"/>
        <v>0</v>
      </c>
      <c r="AL196" s="118">
        <f t="shared" ca="1" si="25"/>
        <v>0</v>
      </c>
    </row>
    <row r="197" spans="1:38" ht="27" customHeight="1" x14ac:dyDescent="0.25">
      <c r="A197" s="53">
        <f>'OSNOVNA PLAČA'!A191</f>
        <v>182</v>
      </c>
      <c r="B197" s="333" t="str">
        <f t="shared" ca="1" si="21"/>
        <v>A182</v>
      </c>
      <c r="C197" s="333"/>
      <c r="D197" s="54" t="str">
        <f>IF(LEN('OSNOVNA PLAČA'!C191)&gt;0,'OSNOVNA PLAČA'!C191,"")</f>
        <v/>
      </c>
      <c r="E197" s="55" t="str">
        <f>IF(LEN('OSNOVNA PLAČA'!D191)&gt;0,'OSNOVNA PLAČA'!D191,"")</f>
        <v/>
      </c>
      <c r="F197" s="164">
        <f ca="1">IF(LEN(B197)&gt;0,'OBRAČUNANA OSNOVNA PLAČA'!G191,"")</f>
        <v>0</v>
      </c>
      <c r="G197" s="57"/>
      <c r="H197" s="57"/>
      <c r="I197" s="57"/>
      <c r="J197" s="57"/>
      <c r="K197" s="57"/>
      <c r="L197" s="178">
        <f t="shared" si="38"/>
        <v>0</v>
      </c>
      <c r="M197" s="179">
        <f t="shared" ca="1" si="47"/>
        <v>0</v>
      </c>
      <c r="N197" s="179">
        <f t="shared" ca="1" si="48"/>
        <v>0</v>
      </c>
      <c r="O197" s="180">
        <f t="shared" ca="1" si="39"/>
        <v>0</v>
      </c>
      <c r="P197" s="181">
        <f t="shared" ca="1" si="49"/>
        <v>0</v>
      </c>
      <c r="Q197" s="182">
        <f t="shared" ca="1" si="40"/>
        <v>0</v>
      </c>
      <c r="R197" s="182">
        <f ca="1">IF(LEN(B197)&gt;0,'2'!R197-'2'!Q197,"")</f>
        <v>0</v>
      </c>
      <c r="S197" s="183"/>
      <c r="T197" s="33"/>
      <c r="U197" s="33"/>
      <c r="V197" s="33"/>
      <c r="W197" s="33"/>
      <c r="X197" s="33"/>
      <c r="Y197" s="33"/>
      <c r="Z197" s="33"/>
      <c r="AB197" s="117">
        <f>ROW()</f>
        <v>197</v>
      </c>
      <c r="AC197" s="118">
        <f t="shared" ca="1" si="22"/>
        <v>0</v>
      </c>
      <c r="AD197" s="118">
        <f t="shared" ca="1" si="23"/>
        <v>0</v>
      </c>
      <c r="AE197" s="119" t="str">
        <f t="shared" ca="1" si="41"/>
        <v>-</v>
      </c>
      <c r="AF197" s="118" t="str">
        <f t="shared" ca="1" si="42"/>
        <v>-</v>
      </c>
      <c r="AG197" s="119" t="str">
        <f t="shared" ca="1" si="43"/>
        <v>-</v>
      </c>
      <c r="AH197" s="118" t="str">
        <f t="shared" ca="1" si="44"/>
        <v>-</v>
      </c>
      <c r="AI197" s="118">
        <f t="shared" ca="1" si="45"/>
        <v>0</v>
      </c>
      <c r="AJ197" s="120">
        <f t="shared" ca="1" si="46"/>
        <v>0</v>
      </c>
      <c r="AK197" s="118">
        <f t="shared" ca="1" si="24"/>
        <v>0</v>
      </c>
      <c r="AL197" s="118">
        <f t="shared" ca="1" si="25"/>
        <v>0</v>
      </c>
    </row>
    <row r="198" spans="1:38" ht="27" customHeight="1" x14ac:dyDescent="0.25">
      <c r="A198" s="53">
        <f>'OSNOVNA PLAČA'!A192</f>
        <v>183</v>
      </c>
      <c r="B198" s="333" t="str">
        <f t="shared" ca="1" si="21"/>
        <v>A183</v>
      </c>
      <c r="C198" s="333"/>
      <c r="D198" s="54" t="str">
        <f>IF(LEN('OSNOVNA PLAČA'!C192)&gt;0,'OSNOVNA PLAČA'!C192,"")</f>
        <v/>
      </c>
      <c r="E198" s="55" t="str">
        <f>IF(LEN('OSNOVNA PLAČA'!D192)&gt;0,'OSNOVNA PLAČA'!D192,"")</f>
        <v/>
      </c>
      <c r="F198" s="164">
        <f ca="1">IF(LEN(B198)&gt;0,'OBRAČUNANA OSNOVNA PLAČA'!G192,"")</f>
        <v>0</v>
      </c>
      <c r="G198" s="57"/>
      <c r="H198" s="57"/>
      <c r="I198" s="57"/>
      <c r="J198" s="57"/>
      <c r="K198" s="57"/>
      <c r="L198" s="178">
        <f t="shared" si="38"/>
        <v>0</v>
      </c>
      <c r="M198" s="179">
        <f t="shared" ca="1" si="47"/>
        <v>0</v>
      </c>
      <c r="N198" s="179">
        <f t="shared" ca="1" si="48"/>
        <v>0</v>
      </c>
      <c r="O198" s="180">
        <f t="shared" ca="1" si="39"/>
        <v>0</v>
      </c>
      <c r="P198" s="181">
        <f t="shared" ca="1" si="49"/>
        <v>0</v>
      </c>
      <c r="Q198" s="182">
        <f t="shared" ca="1" si="40"/>
        <v>0</v>
      </c>
      <c r="R198" s="182">
        <f ca="1">IF(LEN(B198)&gt;0,'2'!R198-'2'!Q198,"")</f>
        <v>0</v>
      </c>
      <c r="S198" s="183"/>
      <c r="T198" s="33"/>
      <c r="U198" s="33"/>
      <c r="V198" s="33"/>
      <c r="W198" s="33"/>
      <c r="X198" s="33"/>
      <c r="Y198" s="33"/>
      <c r="Z198" s="33"/>
      <c r="AB198" s="117">
        <f>ROW()</f>
        <v>198</v>
      </c>
      <c r="AC198" s="118">
        <f t="shared" ca="1" si="22"/>
        <v>0</v>
      </c>
      <c r="AD198" s="118">
        <f t="shared" ca="1" si="23"/>
        <v>0</v>
      </c>
      <c r="AE198" s="119" t="str">
        <f t="shared" ca="1" si="41"/>
        <v>-</v>
      </c>
      <c r="AF198" s="118" t="str">
        <f t="shared" ca="1" si="42"/>
        <v>-</v>
      </c>
      <c r="AG198" s="119" t="str">
        <f t="shared" ca="1" si="43"/>
        <v>-</v>
      </c>
      <c r="AH198" s="118" t="str">
        <f t="shared" ca="1" si="44"/>
        <v>-</v>
      </c>
      <c r="AI198" s="118">
        <f t="shared" ca="1" si="45"/>
        <v>0</v>
      </c>
      <c r="AJ198" s="120">
        <f t="shared" ca="1" si="46"/>
        <v>0</v>
      </c>
      <c r="AK198" s="118">
        <f t="shared" ca="1" si="24"/>
        <v>0</v>
      </c>
      <c r="AL198" s="118">
        <f t="shared" ca="1" si="25"/>
        <v>0</v>
      </c>
    </row>
    <row r="199" spans="1:38" ht="27" customHeight="1" x14ac:dyDescent="0.25">
      <c r="A199" s="53">
        <f>'OSNOVNA PLAČA'!A193</f>
        <v>184</v>
      </c>
      <c r="B199" s="333" t="str">
        <f t="shared" ca="1" si="21"/>
        <v>A184</v>
      </c>
      <c r="C199" s="333"/>
      <c r="D199" s="54" t="str">
        <f>IF(LEN('OSNOVNA PLAČA'!C193)&gt;0,'OSNOVNA PLAČA'!C193,"")</f>
        <v/>
      </c>
      <c r="E199" s="55" t="str">
        <f>IF(LEN('OSNOVNA PLAČA'!D193)&gt;0,'OSNOVNA PLAČA'!D193,"")</f>
        <v/>
      </c>
      <c r="F199" s="164">
        <f ca="1">IF(LEN(B199)&gt;0,'OBRAČUNANA OSNOVNA PLAČA'!G193,"")</f>
        <v>0</v>
      </c>
      <c r="G199" s="57"/>
      <c r="H199" s="57"/>
      <c r="I199" s="57"/>
      <c r="J199" s="57"/>
      <c r="K199" s="57"/>
      <c r="L199" s="178">
        <f t="shared" si="38"/>
        <v>0</v>
      </c>
      <c r="M199" s="179">
        <f t="shared" ca="1" si="47"/>
        <v>0</v>
      </c>
      <c r="N199" s="179">
        <f t="shared" ca="1" si="48"/>
        <v>0</v>
      </c>
      <c r="O199" s="180">
        <f t="shared" ca="1" si="39"/>
        <v>0</v>
      </c>
      <c r="P199" s="181">
        <f t="shared" ca="1" si="49"/>
        <v>0</v>
      </c>
      <c r="Q199" s="182">
        <f t="shared" ca="1" si="40"/>
        <v>0</v>
      </c>
      <c r="R199" s="182">
        <f ca="1">IF(LEN(B199)&gt;0,'2'!R199-'2'!Q199,"")</f>
        <v>0</v>
      </c>
      <c r="S199" s="183"/>
      <c r="T199" s="33"/>
      <c r="U199" s="33"/>
      <c r="V199" s="33"/>
      <c r="W199" s="33"/>
      <c r="X199" s="33"/>
      <c r="Y199" s="33"/>
      <c r="Z199" s="33"/>
      <c r="AB199" s="117">
        <f>ROW()</f>
        <v>199</v>
      </c>
      <c r="AC199" s="118">
        <f t="shared" ca="1" si="22"/>
        <v>0</v>
      </c>
      <c r="AD199" s="118">
        <f t="shared" ca="1" si="23"/>
        <v>0</v>
      </c>
      <c r="AE199" s="119" t="str">
        <f t="shared" ca="1" si="41"/>
        <v>-</v>
      </c>
      <c r="AF199" s="118" t="str">
        <f t="shared" ca="1" si="42"/>
        <v>-</v>
      </c>
      <c r="AG199" s="119" t="str">
        <f t="shared" ca="1" si="43"/>
        <v>-</v>
      </c>
      <c r="AH199" s="118" t="str">
        <f t="shared" ca="1" si="44"/>
        <v>-</v>
      </c>
      <c r="AI199" s="118">
        <f t="shared" ca="1" si="45"/>
        <v>0</v>
      </c>
      <c r="AJ199" s="120">
        <f t="shared" ca="1" si="46"/>
        <v>0</v>
      </c>
      <c r="AK199" s="118">
        <f t="shared" ca="1" si="24"/>
        <v>0</v>
      </c>
      <c r="AL199" s="118">
        <f t="shared" ca="1" si="25"/>
        <v>0</v>
      </c>
    </row>
    <row r="200" spans="1:38" ht="27" customHeight="1" x14ac:dyDescent="0.25">
      <c r="A200" s="53">
        <f>'OSNOVNA PLAČA'!A194</f>
        <v>185</v>
      </c>
      <c r="B200" s="333" t="str">
        <f t="shared" ca="1" si="21"/>
        <v>A185</v>
      </c>
      <c r="C200" s="333"/>
      <c r="D200" s="54" t="str">
        <f>IF(LEN('OSNOVNA PLAČA'!C194)&gt;0,'OSNOVNA PLAČA'!C194,"")</f>
        <v/>
      </c>
      <c r="E200" s="55" t="str">
        <f>IF(LEN('OSNOVNA PLAČA'!D194)&gt;0,'OSNOVNA PLAČA'!D194,"")</f>
        <v/>
      </c>
      <c r="F200" s="164">
        <f ca="1">IF(LEN(B200)&gt;0,'OBRAČUNANA OSNOVNA PLAČA'!G194,"")</f>
        <v>0</v>
      </c>
      <c r="G200" s="57"/>
      <c r="H200" s="57"/>
      <c r="I200" s="57"/>
      <c r="J200" s="57"/>
      <c r="K200" s="57"/>
      <c r="L200" s="178">
        <f t="shared" si="38"/>
        <v>0</v>
      </c>
      <c r="M200" s="179">
        <f t="shared" ca="1" si="47"/>
        <v>0</v>
      </c>
      <c r="N200" s="179">
        <f t="shared" ca="1" si="48"/>
        <v>0</v>
      </c>
      <c r="O200" s="180">
        <f t="shared" ca="1" si="39"/>
        <v>0</v>
      </c>
      <c r="P200" s="181">
        <f t="shared" ca="1" si="49"/>
        <v>0</v>
      </c>
      <c r="Q200" s="182">
        <f t="shared" ca="1" si="40"/>
        <v>0</v>
      </c>
      <c r="R200" s="182">
        <f ca="1">IF(LEN(B200)&gt;0,'2'!R200-'2'!Q200,"")</f>
        <v>0</v>
      </c>
      <c r="S200" s="183"/>
      <c r="T200" s="33"/>
      <c r="U200" s="33"/>
      <c r="V200" s="33"/>
      <c r="W200" s="33"/>
      <c r="X200" s="33"/>
      <c r="Y200" s="33"/>
      <c r="Z200" s="33"/>
      <c r="AB200" s="117">
        <f>ROW()</f>
        <v>200</v>
      </c>
      <c r="AC200" s="118">
        <f t="shared" ca="1" si="22"/>
        <v>0</v>
      </c>
      <c r="AD200" s="118">
        <f t="shared" ca="1" si="23"/>
        <v>0</v>
      </c>
      <c r="AE200" s="119" t="str">
        <f t="shared" ca="1" si="41"/>
        <v>-</v>
      </c>
      <c r="AF200" s="118" t="str">
        <f t="shared" ca="1" si="42"/>
        <v>-</v>
      </c>
      <c r="AG200" s="119" t="str">
        <f t="shared" ca="1" si="43"/>
        <v>-</v>
      </c>
      <c r="AH200" s="118" t="str">
        <f t="shared" ca="1" si="44"/>
        <v>-</v>
      </c>
      <c r="AI200" s="118">
        <f t="shared" ca="1" si="45"/>
        <v>0</v>
      </c>
      <c r="AJ200" s="120">
        <f t="shared" ca="1" si="46"/>
        <v>0</v>
      </c>
      <c r="AK200" s="118">
        <f t="shared" ca="1" si="24"/>
        <v>0</v>
      </c>
      <c r="AL200" s="118">
        <f t="shared" ca="1" si="25"/>
        <v>0</v>
      </c>
    </row>
    <row r="201" spans="1:38" ht="27" customHeight="1" x14ac:dyDescent="0.25">
      <c r="A201" s="53">
        <f>'OSNOVNA PLAČA'!A195</f>
        <v>186</v>
      </c>
      <c r="B201" s="333" t="str">
        <f t="shared" ca="1" si="21"/>
        <v>A186</v>
      </c>
      <c r="C201" s="333"/>
      <c r="D201" s="54" t="str">
        <f>IF(LEN('OSNOVNA PLAČA'!C195)&gt;0,'OSNOVNA PLAČA'!C195,"")</f>
        <v/>
      </c>
      <c r="E201" s="55" t="str">
        <f>IF(LEN('OSNOVNA PLAČA'!D195)&gt;0,'OSNOVNA PLAČA'!D195,"")</f>
        <v/>
      </c>
      <c r="F201" s="164">
        <f ca="1">IF(LEN(B201)&gt;0,'OBRAČUNANA OSNOVNA PLAČA'!G195,"")</f>
        <v>0</v>
      </c>
      <c r="G201" s="57"/>
      <c r="H201" s="57"/>
      <c r="I201" s="57"/>
      <c r="J201" s="57"/>
      <c r="K201" s="57"/>
      <c r="L201" s="178">
        <f t="shared" si="38"/>
        <v>0</v>
      </c>
      <c r="M201" s="179">
        <f t="shared" ca="1" si="47"/>
        <v>0</v>
      </c>
      <c r="N201" s="179">
        <f t="shared" ca="1" si="48"/>
        <v>0</v>
      </c>
      <c r="O201" s="180">
        <f t="shared" ca="1" si="39"/>
        <v>0</v>
      </c>
      <c r="P201" s="181">
        <f t="shared" ca="1" si="49"/>
        <v>0</v>
      </c>
      <c r="Q201" s="182">
        <f t="shared" ca="1" si="40"/>
        <v>0</v>
      </c>
      <c r="R201" s="182">
        <f ca="1">IF(LEN(B201)&gt;0,'2'!R201-'2'!Q201,"")</f>
        <v>0</v>
      </c>
      <c r="S201" s="183"/>
      <c r="T201" s="33"/>
      <c r="U201" s="33"/>
      <c r="V201" s="33"/>
      <c r="W201" s="33"/>
      <c r="X201" s="33"/>
      <c r="Y201" s="33"/>
      <c r="Z201" s="33"/>
      <c r="AB201" s="117">
        <f>ROW()</f>
        <v>201</v>
      </c>
      <c r="AC201" s="118">
        <f t="shared" ca="1" si="22"/>
        <v>0</v>
      </c>
      <c r="AD201" s="118">
        <f t="shared" ca="1" si="23"/>
        <v>0</v>
      </c>
      <c r="AE201" s="119" t="str">
        <f t="shared" ca="1" si="41"/>
        <v>-</v>
      </c>
      <c r="AF201" s="118" t="str">
        <f t="shared" ca="1" si="42"/>
        <v>-</v>
      </c>
      <c r="AG201" s="119" t="str">
        <f t="shared" ca="1" si="43"/>
        <v>-</v>
      </c>
      <c r="AH201" s="118" t="str">
        <f t="shared" ca="1" si="44"/>
        <v>-</v>
      </c>
      <c r="AI201" s="118">
        <f t="shared" ca="1" si="45"/>
        <v>0</v>
      </c>
      <c r="AJ201" s="120">
        <f t="shared" ca="1" si="46"/>
        <v>0</v>
      </c>
      <c r="AK201" s="118">
        <f t="shared" ca="1" si="24"/>
        <v>0</v>
      </c>
      <c r="AL201" s="118">
        <f t="shared" ca="1" si="25"/>
        <v>0</v>
      </c>
    </row>
    <row r="202" spans="1:38" ht="27" customHeight="1" x14ac:dyDescent="0.25">
      <c r="A202" s="53">
        <f>'OSNOVNA PLAČA'!A196</f>
        <v>187</v>
      </c>
      <c r="B202" s="333" t="str">
        <f t="shared" ca="1" si="21"/>
        <v>A187</v>
      </c>
      <c r="C202" s="333"/>
      <c r="D202" s="54" t="str">
        <f>IF(LEN('OSNOVNA PLAČA'!C196)&gt;0,'OSNOVNA PLAČA'!C196,"")</f>
        <v/>
      </c>
      <c r="E202" s="55" t="str">
        <f>IF(LEN('OSNOVNA PLAČA'!D196)&gt;0,'OSNOVNA PLAČA'!D196,"")</f>
        <v/>
      </c>
      <c r="F202" s="164">
        <f ca="1">IF(LEN(B202)&gt;0,'OBRAČUNANA OSNOVNA PLAČA'!G196,"")</f>
        <v>0</v>
      </c>
      <c r="G202" s="57"/>
      <c r="H202" s="57"/>
      <c r="I202" s="57"/>
      <c r="J202" s="57"/>
      <c r="K202" s="57"/>
      <c r="L202" s="178">
        <f t="shared" si="38"/>
        <v>0</v>
      </c>
      <c r="M202" s="179">
        <f t="shared" ca="1" si="47"/>
        <v>0</v>
      </c>
      <c r="N202" s="179">
        <f t="shared" ca="1" si="48"/>
        <v>0</v>
      </c>
      <c r="O202" s="180">
        <f t="shared" ca="1" si="39"/>
        <v>0</v>
      </c>
      <c r="P202" s="181">
        <f t="shared" ca="1" si="49"/>
        <v>0</v>
      </c>
      <c r="Q202" s="182">
        <f t="shared" ca="1" si="40"/>
        <v>0</v>
      </c>
      <c r="R202" s="182">
        <f ca="1">IF(LEN(B202)&gt;0,'2'!R202-'2'!Q202,"")</f>
        <v>0</v>
      </c>
      <c r="S202" s="183"/>
      <c r="T202" s="33"/>
      <c r="U202" s="33"/>
      <c r="V202" s="33"/>
      <c r="W202" s="33"/>
      <c r="X202" s="33"/>
      <c r="Y202" s="33"/>
      <c r="Z202" s="33"/>
      <c r="AB202" s="117">
        <f>ROW()</f>
        <v>202</v>
      </c>
      <c r="AC202" s="118">
        <f t="shared" ca="1" si="22"/>
        <v>0</v>
      </c>
      <c r="AD202" s="118">
        <f t="shared" ca="1" si="23"/>
        <v>0</v>
      </c>
      <c r="AE202" s="119" t="str">
        <f t="shared" ca="1" si="41"/>
        <v>-</v>
      </c>
      <c r="AF202" s="118" t="str">
        <f t="shared" ca="1" si="42"/>
        <v>-</v>
      </c>
      <c r="AG202" s="119" t="str">
        <f t="shared" ca="1" si="43"/>
        <v>-</v>
      </c>
      <c r="AH202" s="118" t="str">
        <f t="shared" ca="1" si="44"/>
        <v>-</v>
      </c>
      <c r="AI202" s="118">
        <f t="shared" ca="1" si="45"/>
        <v>0</v>
      </c>
      <c r="AJ202" s="120">
        <f t="shared" ca="1" si="46"/>
        <v>0</v>
      </c>
      <c r="AK202" s="118">
        <f t="shared" ca="1" si="24"/>
        <v>0</v>
      </c>
      <c r="AL202" s="118">
        <f t="shared" ca="1" si="25"/>
        <v>0</v>
      </c>
    </row>
    <row r="203" spans="1:38" ht="27" customHeight="1" x14ac:dyDescent="0.25">
      <c r="A203" s="53">
        <f>'OSNOVNA PLAČA'!A197</f>
        <v>188</v>
      </c>
      <c r="B203" s="333" t="str">
        <f t="shared" ca="1" si="21"/>
        <v>A188</v>
      </c>
      <c r="C203" s="333"/>
      <c r="D203" s="54" t="str">
        <f>IF(LEN('OSNOVNA PLAČA'!C197)&gt;0,'OSNOVNA PLAČA'!C197,"")</f>
        <v/>
      </c>
      <c r="E203" s="55" t="str">
        <f>IF(LEN('OSNOVNA PLAČA'!D197)&gt;0,'OSNOVNA PLAČA'!D197,"")</f>
        <v/>
      </c>
      <c r="F203" s="164">
        <f ca="1">IF(LEN(B203)&gt;0,'OBRAČUNANA OSNOVNA PLAČA'!G197,"")</f>
        <v>0</v>
      </c>
      <c r="G203" s="57"/>
      <c r="H203" s="57"/>
      <c r="I203" s="57"/>
      <c r="J203" s="57"/>
      <c r="K203" s="57"/>
      <c r="L203" s="178">
        <f t="shared" si="38"/>
        <v>0</v>
      </c>
      <c r="M203" s="179">
        <f t="shared" ca="1" si="47"/>
        <v>0</v>
      </c>
      <c r="N203" s="179">
        <f t="shared" ca="1" si="48"/>
        <v>0</v>
      </c>
      <c r="O203" s="180">
        <f t="shared" ca="1" si="39"/>
        <v>0</v>
      </c>
      <c r="P203" s="181">
        <f t="shared" ca="1" si="49"/>
        <v>0</v>
      </c>
      <c r="Q203" s="182">
        <f t="shared" ca="1" si="40"/>
        <v>0</v>
      </c>
      <c r="R203" s="182">
        <f ca="1">IF(LEN(B203)&gt;0,'2'!R203-'2'!Q203,"")</f>
        <v>0</v>
      </c>
      <c r="S203" s="183"/>
      <c r="T203" s="33"/>
      <c r="U203" s="33"/>
      <c r="V203" s="33"/>
      <c r="W203" s="33"/>
      <c r="X203" s="33"/>
      <c r="Y203" s="33"/>
      <c r="Z203" s="33"/>
      <c r="AB203" s="117">
        <f>ROW()</f>
        <v>203</v>
      </c>
      <c r="AC203" s="118">
        <f t="shared" ca="1" si="22"/>
        <v>0</v>
      </c>
      <c r="AD203" s="118">
        <f t="shared" ca="1" si="23"/>
        <v>0</v>
      </c>
      <c r="AE203" s="119" t="str">
        <f t="shared" ca="1" si="41"/>
        <v>-</v>
      </c>
      <c r="AF203" s="118" t="str">
        <f t="shared" ca="1" si="42"/>
        <v>-</v>
      </c>
      <c r="AG203" s="119" t="str">
        <f t="shared" ca="1" si="43"/>
        <v>-</v>
      </c>
      <c r="AH203" s="118" t="str">
        <f t="shared" ca="1" si="44"/>
        <v>-</v>
      </c>
      <c r="AI203" s="118">
        <f t="shared" ca="1" si="45"/>
        <v>0</v>
      </c>
      <c r="AJ203" s="120">
        <f t="shared" ca="1" si="46"/>
        <v>0</v>
      </c>
      <c r="AK203" s="118">
        <f t="shared" ca="1" si="24"/>
        <v>0</v>
      </c>
      <c r="AL203" s="118">
        <f t="shared" ca="1" si="25"/>
        <v>0</v>
      </c>
    </row>
    <row r="204" spans="1:38" ht="27" customHeight="1" x14ac:dyDescent="0.25">
      <c r="A204" s="53">
        <f>'OSNOVNA PLAČA'!A198</f>
        <v>189</v>
      </c>
      <c r="B204" s="333" t="str">
        <f t="shared" ca="1" si="21"/>
        <v>A189</v>
      </c>
      <c r="C204" s="333"/>
      <c r="D204" s="54" t="str">
        <f>IF(LEN('OSNOVNA PLAČA'!C198)&gt;0,'OSNOVNA PLAČA'!C198,"")</f>
        <v/>
      </c>
      <c r="E204" s="55" t="str">
        <f>IF(LEN('OSNOVNA PLAČA'!D198)&gt;0,'OSNOVNA PLAČA'!D198,"")</f>
        <v/>
      </c>
      <c r="F204" s="164">
        <f ca="1">IF(LEN(B204)&gt;0,'OBRAČUNANA OSNOVNA PLAČA'!G198,"")</f>
        <v>0</v>
      </c>
      <c r="G204" s="57"/>
      <c r="H204" s="57"/>
      <c r="I204" s="57"/>
      <c r="J204" s="57"/>
      <c r="K204" s="57"/>
      <c r="L204" s="178">
        <f t="shared" si="38"/>
        <v>0</v>
      </c>
      <c r="M204" s="179">
        <f t="shared" ca="1" si="47"/>
        <v>0</v>
      </c>
      <c r="N204" s="179">
        <f t="shared" ca="1" si="48"/>
        <v>0</v>
      </c>
      <c r="O204" s="180">
        <f t="shared" ca="1" si="39"/>
        <v>0</v>
      </c>
      <c r="P204" s="181">
        <f t="shared" ca="1" si="49"/>
        <v>0</v>
      </c>
      <c r="Q204" s="182">
        <f t="shared" ca="1" si="40"/>
        <v>0</v>
      </c>
      <c r="R204" s="182">
        <f ca="1">IF(LEN(B204)&gt;0,'2'!R204-'2'!Q204,"")</f>
        <v>0</v>
      </c>
      <c r="S204" s="183"/>
      <c r="T204" s="33"/>
      <c r="U204" s="33"/>
      <c r="V204" s="33"/>
      <c r="W204" s="33"/>
      <c r="X204" s="33"/>
      <c r="Y204" s="33"/>
      <c r="Z204" s="33"/>
      <c r="AB204" s="117">
        <f>ROW()</f>
        <v>204</v>
      </c>
      <c r="AC204" s="118">
        <f t="shared" ca="1" si="22"/>
        <v>0</v>
      </c>
      <c r="AD204" s="118">
        <f t="shared" ca="1" si="23"/>
        <v>0</v>
      </c>
      <c r="AE204" s="119" t="str">
        <f t="shared" ca="1" si="41"/>
        <v>-</v>
      </c>
      <c r="AF204" s="118" t="str">
        <f t="shared" ca="1" si="42"/>
        <v>-</v>
      </c>
      <c r="AG204" s="119" t="str">
        <f t="shared" ca="1" si="43"/>
        <v>-</v>
      </c>
      <c r="AH204" s="118" t="str">
        <f t="shared" ca="1" si="44"/>
        <v>-</v>
      </c>
      <c r="AI204" s="118">
        <f t="shared" ca="1" si="45"/>
        <v>0</v>
      </c>
      <c r="AJ204" s="120">
        <f t="shared" ca="1" si="46"/>
        <v>0</v>
      </c>
      <c r="AK204" s="118">
        <f t="shared" ca="1" si="24"/>
        <v>0</v>
      </c>
      <c r="AL204" s="118">
        <f t="shared" ca="1" si="25"/>
        <v>0</v>
      </c>
    </row>
    <row r="205" spans="1:38" ht="27" customHeight="1" x14ac:dyDescent="0.25">
      <c r="A205" s="53">
        <f>'OSNOVNA PLAČA'!A199</f>
        <v>190</v>
      </c>
      <c r="B205" s="333" t="str">
        <f t="shared" ca="1" si="21"/>
        <v>A190</v>
      </c>
      <c r="C205" s="333"/>
      <c r="D205" s="54" t="str">
        <f>IF(LEN('OSNOVNA PLAČA'!C199)&gt;0,'OSNOVNA PLAČA'!C199,"")</f>
        <v/>
      </c>
      <c r="E205" s="55" t="str">
        <f>IF(LEN('OSNOVNA PLAČA'!D199)&gt;0,'OSNOVNA PLAČA'!D199,"")</f>
        <v/>
      </c>
      <c r="F205" s="164">
        <f ca="1">IF(LEN(B205)&gt;0,'OBRAČUNANA OSNOVNA PLAČA'!G199,"")</f>
        <v>0</v>
      </c>
      <c r="G205" s="57"/>
      <c r="H205" s="57"/>
      <c r="I205" s="57"/>
      <c r="J205" s="57"/>
      <c r="K205" s="57"/>
      <c r="L205" s="178">
        <f t="shared" si="38"/>
        <v>0</v>
      </c>
      <c r="M205" s="179">
        <f t="shared" ca="1" si="47"/>
        <v>0</v>
      </c>
      <c r="N205" s="179">
        <f t="shared" ca="1" si="48"/>
        <v>0</v>
      </c>
      <c r="O205" s="180">
        <f t="shared" ca="1" si="39"/>
        <v>0</v>
      </c>
      <c r="P205" s="181">
        <f t="shared" ca="1" si="49"/>
        <v>0</v>
      </c>
      <c r="Q205" s="182">
        <f t="shared" ca="1" si="40"/>
        <v>0</v>
      </c>
      <c r="R205" s="182">
        <f ca="1">IF(LEN(B205)&gt;0,'2'!R205-'2'!Q205,"")</f>
        <v>0</v>
      </c>
      <c r="S205" s="183"/>
      <c r="T205" s="33"/>
      <c r="U205" s="33"/>
      <c r="V205" s="33"/>
      <c r="W205" s="33"/>
      <c r="X205" s="33"/>
      <c r="Y205" s="33"/>
      <c r="Z205" s="33"/>
      <c r="AB205" s="117">
        <f>ROW()</f>
        <v>205</v>
      </c>
      <c r="AC205" s="118">
        <f t="shared" ca="1" si="22"/>
        <v>0</v>
      </c>
      <c r="AD205" s="118">
        <f t="shared" ca="1" si="23"/>
        <v>0</v>
      </c>
      <c r="AE205" s="119" t="str">
        <f t="shared" ca="1" si="41"/>
        <v>-</v>
      </c>
      <c r="AF205" s="118" t="str">
        <f t="shared" ca="1" si="42"/>
        <v>-</v>
      </c>
      <c r="AG205" s="119" t="str">
        <f t="shared" ca="1" si="43"/>
        <v>-</v>
      </c>
      <c r="AH205" s="118" t="str">
        <f t="shared" ca="1" si="44"/>
        <v>-</v>
      </c>
      <c r="AI205" s="118">
        <f t="shared" ca="1" si="45"/>
        <v>0</v>
      </c>
      <c r="AJ205" s="120">
        <f t="shared" ca="1" si="46"/>
        <v>0</v>
      </c>
      <c r="AK205" s="118">
        <f t="shared" ca="1" si="24"/>
        <v>0</v>
      </c>
      <c r="AL205" s="118">
        <f t="shared" ca="1" si="25"/>
        <v>0</v>
      </c>
    </row>
    <row r="206" spans="1:38" ht="27" customHeight="1" x14ac:dyDescent="0.25">
      <c r="A206" s="53">
        <f>'OSNOVNA PLAČA'!A200</f>
        <v>191</v>
      </c>
      <c r="B206" s="333" t="str">
        <f t="shared" ca="1" si="21"/>
        <v>A191</v>
      </c>
      <c r="C206" s="333"/>
      <c r="D206" s="54" t="str">
        <f>IF(LEN('OSNOVNA PLAČA'!C200)&gt;0,'OSNOVNA PLAČA'!C200,"")</f>
        <v/>
      </c>
      <c r="E206" s="55" t="str">
        <f>IF(LEN('OSNOVNA PLAČA'!D200)&gt;0,'OSNOVNA PLAČA'!D200,"")</f>
        <v/>
      </c>
      <c r="F206" s="164">
        <f ca="1">IF(LEN(B206)&gt;0,'OBRAČUNANA OSNOVNA PLAČA'!G200,"")</f>
        <v>0</v>
      </c>
      <c r="G206" s="57"/>
      <c r="H206" s="57"/>
      <c r="I206" s="57"/>
      <c r="J206" s="57"/>
      <c r="K206" s="57"/>
      <c r="L206" s="178">
        <f t="shared" si="38"/>
        <v>0</v>
      </c>
      <c r="M206" s="179">
        <f t="shared" ca="1" si="47"/>
        <v>0</v>
      </c>
      <c r="N206" s="179">
        <f t="shared" ca="1" si="48"/>
        <v>0</v>
      </c>
      <c r="O206" s="180">
        <f t="shared" ca="1" si="39"/>
        <v>0</v>
      </c>
      <c r="P206" s="181">
        <f t="shared" ca="1" si="49"/>
        <v>0</v>
      </c>
      <c r="Q206" s="182">
        <f t="shared" ca="1" si="40"/>
        <v>0</v>
      </c>
      <c r="R206" s="182">
        <f ca="1">IF(LEN(B206)&gt;0,'2'!R206-'2'!Q206,"")</f>
        <v>0</v>
      </c>
      <c r="S206" s="183"/>
      <c r="T206" s="33"/>
      <c r="U206" s="33"/>
      <c r="V206" s="33"/>
      <c r="W206" s="33"/>
      <c r="X206" s="33"/>
      <c r="Y206" s="33"/>
      <c r="Z206" s="33"/>
      <c r="AB206" s="117">
        <f>ROW()</f>
        <v>206</v>
      </c>
      <c r="AC206" s="118">
        <f t="shared" ca="1" si="22"/>
        <v>0</v>
      </c>
      <c r="AD206" s="118">
        <f t="shared" ca="1" si="23"/>
        <v>0</v>
      </c>
      <c r="AE206" s="119" t="str">
        <f t="shared" ca="1" si="41"/>
        <v>-</v>
      </c>
      <c r="AF206" s="118" t="str">
        <f t="shared" ca="1" si="42"/>
        <v>-</v>
      </c>
      <c r="AG206" s="119" t="str">
        <f t="shared" ca="1" si="43"/>
        <v>-</v>
      </c>
      <c r="AH206" s="118" t="str">
        <f t="shared" ca="1" si="44"/>
        <v>-</v>
      </c>
      <c r="AI206" s="118">
        <f t="shared" ca="1" si="45"/>
        <v>0</v>
      </c>
      <c r="AJ206" s="120">
        <f t="shared" ca="1" si="46"/>
        <v>0</v>
      </c>
      <c r="AK206" s="118">
        <f t="shared" ca="1" si="24"/>
        <v>0</v>
      </c>
      <c r="AL206" s="118">
        <f t="shared" ca="1" si="25"/>
        <v>0</v>
      </c>
    </row>
    <row r="207" spans="1:38" ht="27" customHeight="1" x14ac:dyDescent="0.25">
      <c r="A207" s="53">
        <f>'OSNOVNA PLAČA'!A201</f>
        <v>192</v>
      </c>
      <c r="B207" s="333" t="str">
        <f t="shared" ca="1" si="21"/>
        <v>A192</v>
      </c>
      <c r="C207" s="333"/>
      <c r="D207" s="54" t="str">
        <f>IF(LEN('OSNOVNA PLAČA'!C201)&gt;0,'OSNOVNA PLAČA'!C201,"")</f>
        <v/>
      </c>
      <c r="E207" s="55" t="str">
        <f>IF(LEN('OSNOVNA PLAČA'!D201)&gt;0,'OSNOVNA PLAČA'!D201,"")</f>
        <v/>
      </c>
      <c r="F207" s="164">
        <f ca="1">IF(LEN(B207)&gt;0,'OBRAČUNANA OSNOVNA PLAČA'!G201,"")</f>
        <v>0</v>
      </c>
      <c r="G207" s="57"/>
      <c r="H207" s="57"/>
      <c r="I207" s="57"/>
      <c r="J207" s="57"/>
      <c r="K207" s="57"/>
      <c r="L207" s="178">
        <f t="shared" si="38"/>
        <v>0</v>
      </c>
      <c r="M207" s="179">
        <f t="shared" ca="1" si="47"/>
        <v>0</v>
      </c>
      <c r="N207" s="179">
        <f t="shared" ca="1" si="48"/>
        <v>0</v>
      </c>
      <c r="O207" s="180">
        <f t="shared" ca="1" si="39"/>
        <v>0</v>
      </c>
      <c r="P207" s="181">
        <f t="shared" ca="1" si="49"/>
        <v>0</v>
      </c>
      <c r="Q207" s="182">
        <f t="shared" ca="1" si="40"/>
        <v>0</v>
      </c>
      <c r="R207" s="182">
        <f ca="1">IF(LEN(B207)&gt;0,'2'!R207-'2'!Q207,"")</f>
        <v>0</v>
      </c>
      <c r="S207" s="183"/>
      <c r="T207" s="33"/>
      <c r="U207" s="33"/>
      <c r="V207" s="33"/>
      <c r="W207" s="33"/>
      <c r="X207" s="33"/>
      <c r="Y207" s="33"/>
      <c r="Z207" s="33"/>
      <c r="AB207" s="117">
        <f>ROW()</f>
        <v>207</v>
      </c>
      <c r="AC207" s="118">
        <f t="shared" ca="1" si="22"/>
        <v>0</v>
      </c>
      <c r="AD207" s="118">
        <f t="shared" ca="1" si="23"/>
        <v>0</v>
      </c>
      <c r="AE207" s="119" t="str">
        <f t="shared" ca="1" si="41"/>
        <v>-</v>
      </c>
      <c r="AF207" s="118" t="str">
        <f t="shared" ca="1" si="42"/>
        <v>-</v>
      </c>
      <c r="AG207" s="119" t="str">
        <f t="shared" ca="1" si="43"/>
        <v>-</v>
      </c>
      <c r="AH207" s="118" t="str">
        <f t="shared" ca="1" si="44"/>
        <v>-</v>
      </c>
      <c r="AI207" s="118">
        <f t="shared" ca="1" si="45"/>
        <v>0</v>
      </c>
      <c r="AJ207" s="120">
        <f t="shared" ca="1" si="46"/>
        <v>0</v>
      </c>
      <c r="AK207" s="118">
        <f t="shared" ca="1" si="24"/>
        <v>0</v>
      </c>
      <c r="AL207" s="118">
        <f t="shared" ca="1" si="25"/>
        <v>0</v>
      </c>
    </row>
    <row r="208" spans="1:38" ht="27" customHeight="1" x14ac:dyDescent="0.25">
      <c r="A208" s="53">
        <f>'OSNOVNA PLAČA'!A202</f>
        <v>193</v>
      </c>
      <c r="B208" s="333" t="str">
        <f t="shared" ca="1" si="21"/>
        <v>A193</v>
      </c>
      <c r="C208" s="333"/>
      <c r="D208" s="54" t="str">
        <f>IF(LEN('OSNOVNA PLAČA'!C202)&gt;0,'OSNOVNA PLAČA'!C202,"")</f>
        <v/>
      </c>
      <c r="E208" s="55" t="str">
        <f>IF(LEN('OSNOVNA PLAČA'!D202)&gt;0,'OSNOVNA PLAČA'!D202,"")</f>
        <v/>
      </c>
      <c r="F208" s="164">
        <f ca="1">IF(LEN(B208)&gt;0,'OBRAČUNANA OSNOVNA PLAČA'!G202,"")</f>
        <v>0</v>
      </c>
      <c r="G208" s="57"/>
      <c r="H208" s="57"/>
      <c r="I208" s="57"/>
      <c r="J208" s="57"/>
      <c r="K208" s="57"/>
      <c r="L208" s="178">
        <f t="shared" ref="L208:L265" si="50">+G208+H208+I208+J208+K208</f>
        <v>0</v>
      </c>
      <c r="M208" s="179">
        <f t="shared" ca="1" si="47"/>
        <v>0</v>
      </c>
      <c r="N208" s="179">
        <f t="shared" ca="1" si="48"/>
        <v>0</v>
      </c>
      <c r="O208" s="180">
        <f t="shared" ref="O208:O265" ca="1" si="51">IF(LEN(B208)&gt;0,M208*$P$267,"")</f>
        <v>0</v>
      </c>
      <c r="P208" s="181">
        <f t="shared" ca="1" si="49"/>
        <v>0</v>
      </c>
      <c r="Q208" s="182">
        <f t="shared" ref="Q208:Q265" ca="1" si="52">MIN(P208,R208)</f>
        <v>0</v>
      </c>
      <c r="R208" s="182">
        <f ca="1">IF(LEN(B208)&gt;0,'2'!R208-'2'!Q208,"")</f>
        <v>0</v>
      </c>
      <c r="S208" s="183"/>
      <c r="T208" s="33"/>
      <c r="U208" s="33"/>
      <c r="V208" s="33"/>
      <c r="W208" s="33"/>
      <c r="X208" s="33"/>
      <c r="Y208" s="33"/>
      <c r="Z208" s="33"/>
      <c r="AB208" s="117">
        <f>ROW()</f>
        <v>208</v>
      </c>
      <c r="AC208" s="118">
        <f t="shared" ca="1" si="22"/>
        <v>0</v>
      </c>
      <c r="AD208" s="118">
        <f t="shared" ca="1" si="23"/>
        <v>0</v>
      </c>
      <c r="AE208" s="119" t="str">
        <f t="shared" ref="AE208:AE265" ca="1" si="53">IF(AC208&gt;=AD208,"-",$L208/(5*MAX($M$271:$M$272)))</f>
        <v>-</v>
      </c>
      <c r="AF208" s="118" t="str">
        <f t="shared" ref="AF208:AF265" ca="1" si="54">IF(AC208&gt;=AD208,"-",$L208/(5*MAX($M$271:$M$272))*AK208)</f>
        <v>-</v>
      </c>
      <c r="AG208" s="119" t="str">
        <f t="shared" ref="AG208:AG265" ca="1" si="55">IF(AE208="-","-",AE208*$AF$267)</f>
        <v>-</v>
      </c>
      <c r="AH208" s="118" t="str">
        <f t="shared" ref="AH208:AH265" ca="1" si="56">IF(AF208="-","-",AF208*$AF$267)</f>
        <v>-</v>
      </c>
      <c r="AI208" s="118">
        <f t="shared" ref="AI208:AI265" ca="1" si="57">IF(AG208="-",0,MIN(AH208,R208))</f>
        <v>0</v>
      </c>
      <c r="AJ208" s="120">
        <f t="shared" ref="AJ208:AJ265" ca="1" si="58">+AD208-AC208</f>
        <v>0</v>
      </c>
      <c r="AK208" s="118">
        <f t="shared" ca="1" si="24"/>
        <v>0</v>
      </c>
      <c r="AL208" s="118">
        <f t="shared" ca="1" si="25"/>
        <v>0</v>
      </c>
    </row>
    <row r="209" spans="1:38" ht="27" customHeight="1" x14ac:dyDescent="0.25">
      <c r="A209" s="53">
        <f>'OSNOVNA PLAČA'!A203</f>
        <v>194</v>
      </c>
      <c r="B209" s="333" t="str">
        <f t="shared" ca="1" si="21"/>
        <v>A194</v>
      </c>
      <c r="C209" s="333"/>
      <c r="D209" s="54" t="str">
        <f>IF(LEN('OSNOVNA PLAČA'!C203)&gt;0,'OSNOVNA PLAČA'!C203,"")</f>
        <v/>
      </c>
      <c r="E209" s="55" t="str">
        <f>IF(LEN('OSNOVNA PLAČA'!D203)&gt;0,'OSNOVNA PLAČA'!D203,"")</f>
        <v/>
      </c>
      <c r="F209" s="164">
        <f ca="1">IF(LEN(B209)&gt;0,'OBRAČUNANA OSNOVNA PLAČA'!G203,"")</f>
        <v>0</v>
      </c>
      <c r="G209" s="57"/>
      <c r="H209" s="57"/>
      <c r="I209" s="57"/>
      <c r="J209" s="57"/>
      <c r="K209" s="57"/>
      <c r="L209" s="178">
        <f t="shared" si="50"/>
        <v>0</v>
      </c>
      <c r="M209" s="179">
        <f t="shared" ref="M209:M265" ca="1" si="59">IF(LEN(B209)&gt;0,L209/5,"")</f>
        <v>0</v>
      </c>
      <c r="N209" s="179">
        <f t="shared" ref="N209:N265" ca="1" si="60">IF(LEN(B209)&gt;0,F209*M209,"")</f>
        <v>0</v>
      </c>
      <c r="O209" s="180">
        <f t="shared" ca="1" si="51"/>
        <v>0</v>
      </c>
      <c r="P209" s="181">
        <f t="shared" ref="P209:P265" ca="1" si="61">IF(LEN(B209)&gt;0,F209*O209,"")</f>
        <v>0</v>
      </c>
      <c r="Q209" s="182">
        <f t="shared" ca="1" si="52"/>
        <v>0</v>
      </c>
      <c r="R209" s="182">
        <f ca="1">IF(LEN(B209)&gt;0,'2'!R209-'2'!Q209,"")</f>
        <v>0</v>
      </c>
      <c r="S209" s="183"/>
      <c r="T209" s="33"/>
      <c r="U209" s="33"/>
      <c r="V209" s="33"/>
      <c r="W209" s="33"/>
      <c r="X209" s="33"/>
      <c r="Y209" s="33"/>
      <c r="Z209" s="33"/>
      <c r="AB209" s="117">
        <f>ROW()</f>
        <v>209</v>
      </c>
      <c r="AC209" s="118">
        <f t="shared" ca="1" si="22"/>
        <v>0</v>
      </c>
      <c r="AD209" s="118">
        <f t="shared" ca="1" si="23"/>
        <v>0</v>
      </c>
      <c r="AE209" s="119" t="str">
        <f t="shared" ca="1" si="53"/>
        <v>-</v>
      </c>
      <c r="AF209" s="118" t="str">
        <f t="shared" ca="1" si="54"/>
        <v>-</v>
      </c>
      <c r="AG209" s="119" t="str">
        <f t="shared" ca="1" si="55"/>
        <v>-</v>
      </c>
      <c r="AH209" s="118" t="str">
        <f t="shared" ca="1" si="56"/>
        <v>-</v>
      </c>
      <c r="AI209" s="118">
        <f t="shared" ca="1" si="57"/>
        <v>0</v>
      </c>
      <c r="AJ209" s="120">
        <f t="shared" ca="1" si="58"/>
        <v>0</v>
      </c>
      <c r="AK209" s="118">
        <f t="shared" ca="1" si="24"/>
        <v>0</v>
      </c>
      <c r="AL209" s="118">
        <f t="shared" ca="1" si="25"/>
        <v>0</v>
      </c>
    </row>
    <row r="210" spans="1:38" ht="27" customHeight="1" x14ac:dyDescent="0.25">
      <c r="A210" s="53">
        <f>'OSNOVNA PLAČA'!A204</f>
        <v>195</v>
      </c>
      <c r="B210" s="333" t="str">
        <f t="shared" ca="1" si="21"/>
        <v>A195</v>
      </c>
      <c r="C210" s="333"/>
      <c r="D210" s="54" t="str">
        <f>IF(LEN('OSNOVNA PLAČA'!C204)&gt;0,'OSNOVNA PLAČA'!C204,"")</f>
        <v/>
      </c>
      <c r="E210" s="55" t="str">
        <f>IF(LEN('OSNOVNA PLAČA'!D204)&gt;0,'OSNOVNA PLAČA'!D204,"")</f>
        <v/>
      </c>
      <c r="F210" s="164">
        <f ca="1">IF(LEN(B210)&gt;0,'OBRAČUNANA OSNOVNA PLAČA'!G204,"")</f>
        <v>0</v>
      </c>
      <c r="G210" s="57"/>
      <c r="H210" s="57"/>
      <c r="I210" s="57"/>
      <c r="J210" s="57"/>
      <c r="K210" s="57"/>
      <c r="L210" s="178">
        <f t="shared" si="50"/>
        <v>0</v>
      </c>
      <c r="M210" s="179">
        <f t="shared" ca="1" si="59"/>
        <v>0</v>
      </c>
      <c r="N210" s="179">
        <f t="shared" ca="1" si="60"/>
        <v>0</v>
      </c>
      <c r="O210" s="180">
        <f t="shared" ca="1" si="51"/>
        <v>0</v>
      </c>
      <c r="P210" s="181">
        <f t="shared" ca="1" si="61"/>
        <v>0</v>
      </c>
      <c r="Q210" s="182">
        <f t="shared" ca="1" si="52"/>
        <v>0</v>
      </c>
      <c r="R210" s="182">
        <f ca="1">IF(LEN(B210)&gt;0,'2'!R210-'2'!Q210,"")</f>
        <v>0</v>
      </c>
      <c r="S210" s="183"/>
      <c r="T210" s="33"/>
      <c r="U210" s="33"/>
      <c r="V210" s="33"/>
      <c r="W210" s="33"/>
      <c r="X210" s="33"/>
      <c r="Y210" s="33"/>
      <c r="Z210" s="33"/>
      <c r="AB210" s="117">
        <f>ROW()</f>
        <v>210</v>
      </c>
      <c r="AC210" s="118">
        <f t="shared" ca="1" si="22"/>
        <v>0</v>
      </c>
      <c r="AD210" s="118">
        <f t="shared" ca="1" si="23"/>
        <v>0</v>
      </c>
      <c r="AE210" s="119" t="str">
        <f t="shared" ca="1" si="53"/>
        <v>-</v>
      </c>
      <c r="AF210" s="118" t="str">
        <f t="shared" ca="1" si="54"/>
        <v>-</v>
      </c>
      <c r="AG210" s="119" t="str">
        <f t="shared" ca="1" si="55"/>
        <v>-</v>
      </c>
      <c r="AH210" s="118" t="str">
        <f t="shared" ca="1" si="56"/>
        <v>-</v>
      </c>
      <c r="AI210" s="118">
        <f t="shared" ca="1" si="57"/>
        <v>0</v>
      </c>
      <c r="AJ210" s="120">
        <f t="shared" ca="1" si="58"/>
        <v>0</v>
      </c>
      <c r="AK210" s="118">
        <f t="shared" ca="1" si="24"/>
        <v>0</v>
      </c>
      <c r="AL210" s="118">
        <f t="shared" ca="1" si="25"/>
        <v>0</v>
      </c>
    </row>
    <row r="211" spans="1:38" ht="27" customHeight="1" x14ac:dyDescent="0.25">
      <c r="A211" s="53">
        <f>'OSNOVNA PLAČA'!A205</f>
        <v>196</v>
      </c>
      <c r="B211" s="333" t="str">
        <f t="shared" ca="1" si="21"/>
        <v>A196</v>
      </c>
      <c r="C211" s="333"/>
      <c r="D211" s="54" t="str">
        <f>IF(LEN('OSNOVNA PLAČA'!C205)&gt;0,'OSNOVNA PLAČA'!C205,"")</f>
        <v/>
      </c>
      <c r="E211" s="55" t="str">
        <f>IF(LEN('OSNOVNA PLAČA'!D205)&gt;0,'OSNOVNA PLAČA'!D205,"")</f>
        <v/>
      </c>
      <c r="F211" s="164">
        <f ca="1">IF(LEN(B211)&gt;0,'OBRAČUNANA OSNOVNA PLAČA'!G205,"")</f>
        <v>0</v>
      </c>
      <c r="G211" s="57"/>
      <c r="H211" s="57"/>
      <c r="I211" s="57"/>
      <c r="J211" s="57"/>
      <c r="K211" s="57"/>
      <c r="L211" s="178">
        <f t="shared" si="50"/>
        <v>0</v>
      </c>
      <c r="M211" s="179">
        <f t="shared" ca="1" si="59"/>
        <v>0</v>
      </c>
      <c r="N211" s="179">
        <f t="shared" ca="1" si="60"/>
        <v>0</v>
      </c>
      <c r="O211" s="180">
        <f t="shared" ca="1" si="51"/>
        <v>0</v>
      </c>
      <c r="P211" s="181">
        <f t="shared" ca="1" si="61"/>
        <v>0</v>
      </c>
      <c r="Q211" s="182">
        <f t="shared" ca="1" si="52"/>
        <v>0</v>
      </c>
      <c r="R211" s="182">
        <f ca="1">IF(LEN(B211)&gt;0,'2'!R211-'2'!Q211,"")</f>
        <v>0</v>
      </c>
      <c r="S211" s="183"/>
      <c r="T211" s="33"/>
      <c r="U211" s="33"/>
      <c r="V211" s="33"/>
      <c r="W211" s="33"/>
      <c r="X211" s="33"/>
      <c r="Y211" s="33"/>
      <c r="Z211" s="33"/>
      <c r="AB211" s="117">
        <f>ROW()</f>
        <v>211</v>
      </c>
      <c r="AC211" s="118">
        <f t="shared" ca="1" si="22"/>
        <v>0</v>
      </c>
      <c r="AD211" s="118">
        <f t="shared" ca="1" si="23"/>
        <v>0</v>
      </c>
      <c r="AE211" s="119" t="str">
        <f t="shared" ca="1" si="53"/>
        <v>-</v>
      </c>
      <c r="AF211" s="118" t="str">
        <f t="shared" ca="1" si="54"/>
        <v>-</v>
      </c>
      <c r="AG211" s="119" t="str">
        <f t="shared" ca="1" si="55"/>
        <v>-</v>
      </c>
      <c r="AH211" s="118" t="str">
        <f t="shared" ca="1" si="56"/>
        <v>-</v>
      </c>
      <c r="AI211" s="118">
        <f t="shared" ca="1" si="57"/>
        <v>0</v>
      </c>
      <c r="AJ211" s="120">
        <f t="shared" ca="1" si="58"/>
        <v>0</v>
      </c>
      <c r="AK211" s="118">
        <f t="shared" ca="1" si="24"/>
        <v>0</v>
      </c>
      <c r="AL211" s="118">
        <f t="shared" ca="1" si="25"/>
        <v>0</v>
      </c>
    </row>
    <row r="212" spans="1:38" ht="27" customHeight="1" x14ac:dyDescent="0.25">
      <c r="A212" s="53">
        <f>'OSNOVNA PLAČA'!A206</f>
        <v>197</v>
      </c>
      <c r="B212" s="333" t="str">
        <f t="shared" ca="1" si="21"/>
        <v>A197</v>
      </c>
      <c r="C212" s="333"/>
      <c r="D212" s="54" t="str">
        <f>IF(LEN('OSNOVNA PLAČA'!C206)&gt;0,'OSNOVNA PLAČA'!C206,"")</f>
        <v/>
      </c>
      <c r="E212" s="55" t="str">
        <f>IF(LEN('OSNOVNA PLAČA'!D206)&gt;0,'OSNOVNA PLAČA'!D206,"")</f>
        <v/>
      </c>
      <c r="F212" s="164">
        <f ca="1">IF(LEN(B212)&gt;0,'OBRAČUNANA OSNOVNA PLAČA'!G206,"")</f>
        <v>0</v>
      </c>
      <c r="G212" s="57"/>
      <c r="H212" s="57"/>
      <c r="I212" s="57"/>
      <c r="J212" s="57"/>
      <c r="K212" s="57"/>
      <c r="L212" s="178">
        <f t="shared" si="50"/>
        <v>0</v>
      </c>
      <c r="M212" s="179">
        <f t="shared" ca="1" si="59"/>
        <v>0</v>
      </c>
      <c r="N212" s="179">
        <f t="shared" ca="1" si="60"/>
        <v>0</v>
      </c>
      <c r="O212" s="180">
        <f t="shared" ca="1" si="51"/>
        <v>0</v>
      </c>
      <c r="P212" s="181">
        <f t="shared" ca="1" si="61"/>
        <v>0</v>
      </c>
      <c r="Q212" s="182">
        <f t="shared" ca="1" si="52"/>
        <v>0</v>
      </c>
      <c r="R212" s="182">
        <f ca="1">IF(LEN(B212)&gt;0,'2'!R212-'2'!Q212,"")</f>
        <v>0</v>
      </c>
      <c r="S212" s="183"/>
      <c r="T212" s="33"/>
      <c r="U212" s="33"/>
      <c r="V212" s="33"/>
      <c r="W212" s="33"/>
      <c r="X212" s="33"/>
      <c r="Y212" s="33"/>
      <c r="Z212" s="33"/>
      <c r="AB212" s="117">
        <f>ROW()</f>
        <v>212</v>
      </c>
      <c r="AC212" s="118">
        <f t="shared" ca="1" si="22"/>
        <v>0</v>
      </c>
      <c r="AD212" s="118">
        <f t="shared" ca="1" si="23"/>
        <v>0</v>
      </c>
      <c r="AE212" s="119" t="str">
        <f t="shared" ca="1" si="53"/>
        <v>-</v>
      </c>
      <c r="AF212" s="118" t="str">
        <f t="shared" ca="1" si="54"/>
        <v>-</v>
      </c>
      <c r="AG212" s="119" t="str">
        <f t="shared" ca="1" si="55"/>
        <v>-</v>
      </c>
      <c r="AH212" s="118" t="str">
        <f t="shared" ca="1" si="56"/>
        <v>-</v>
      </c>
      <c r="AI212" s="118">
        <f t="shared" ca="1" si="57"/>
        <v>0</v>
      </c>
      <c r="AJ212" s="120">
        <f t="shared" ca="1" si="58"/>
        <v>0</v>
      </c>
      <c r="AK212" s="118">
        <f t="shared" ca="1" si="24"/>
        <v>0</v>
      </c>
      <c r="AL212" s="118">
        <f t="shared" ca="1" si="25"/>
        <v>0</v>
      </c>
    </row>
    <row r="213" spans="1:38" ht="27" customHeight="1" x14ac:dyDescent="0.25">
      <c r="A213" s="53">
        <f>'OSNOVNA PLAČA'!A207</f>
        <v>198</v>
      </c>
      <c r="B213" s="333" t="str">
        <f t="shared" ca="1" si="21"/>
        <v>A198</v>
      </c>
      <c r="C213" s="333"/>
      <c r="D213" s="54" t="str">
        <f>IF(LEN('OSNOVNA PLAČA'!C207)&gt;0,'OSNOVNA PLAČA'!C207,"")</f>
        <v/>
      </c>
      <c r="E213" s="55" t="str">
        <f>IF(LEN('OSNOVNA PLAČA'!D207)&gt;0,'OSNOVNA PLAČA'!D207,"")</f>
        <v/>
      </c>
      <c r="F213" s="164">
        <f ca="1">IF(LEN(B213)&gt;0,'OBRAČUNANA OSNOVNA PLAČA'!G207,"")</f>
        <v>0</v>
      </c>
      <c r="G213" s="57"/>
      <c r="H213" s="57"/>
      <c r="I213" s="57"/>
      <c r="J213" s="57"/>
      <c r="K213" s="57"/>
      <c r="L213" s="178">
        <f t="shared" si="50"/>
        <v>0</v>
      </c>
      <c r="M213" s="179">
        <f t="shared" ca="1" si="59"/>
        <v>0</v>
      </c>
      <c r="N213" s="179">
        <f t="shared" ca="1" si="60"/>
        <v>0</v>
      </c>
      <c r="O213" s="180">
        <f t="shared" ca="1" si="51"/>
        <v>0</v>
      </c>
      <c r="P213" s="181">
        <f t="shared" ca="1" si="61"/>
        <v>0</v>
      </c>
      <c r="Q213" s="182">
        <f t="shared" ca="1" si="52"/>
        <v>0</v>
      </c>
      <c r="R213" s="182">
        <f ca="1">IF(LEN(B213)&gt;0,'2'!R213-'2'!Q213,"")</f>
        <v>0</v>
      </c>
      <c r="S213" s="183"/>
      <c r="T213" s="33"/>
      <c r="U213" s="33"/>
      <c r="V213" s="33"/>
      <c r="W213" s="33"/>
      <c r="X213" s="33"/>
      <c r="Y213" s="33"/>
      <c r="Z213" s="33"/>
      <c r="AB213" s="117">
        <f>ROW()</f>
        <v>213</v>
      </c>
      <c r="AC213" s="118">
        <f t="shared" ca="1" si="22"/>
        <v>0</v>
      </c>
      <c r="AD213" s="118">
        <f t="shared" ca="1" si="23"/>
        <v>0</v>
      </c>
      <c r="AE213" s="119" t="str">
        <f t="shared" ca="1" si="53"/>
        <v>-</v>
      </c>
      <c r="AF213" s="118" t="str">
        <f t="shared" ca="1" si="54"/>
        <v>-</v>
      </c>
      <c r="AG213" s="119" t="str">
        <f t="shared" ca="1" si="55"/>
        <v>-</v>
      </c>
      <c r="AH213" s="118" t="str">
        <f t="shared" ca="1" si="56"/>
        <v>-</v>
      </c>
      <c r="AI213" s="118">
        <f t="shared" ca="1" si="57"/>
        <v>0</v>
      </c>
      <c r="AJ213" s="120">
        <f t="shared" ca="1" si="58"/>
        <v>0</v>
      </c>
      <c r="AK213" s="118">
        <f t="shared" ca="1" si="24"/>
        <v>0</v>
      </c>
      <c r="AL213" s="118">
        <f t="shared" ca="1" si="25"/>
        <v>0</v>
      </c>
    </row>
    <row r="214" spans="1:38" ht="27" customHeight="1" x14ac:dyDescent="0.25">
      <c r="A214" s="53">
        <f>'OSNOVNA PLAČA'!A208</f>
        <v>199</v>
      </c>
      <c r="B214" s="333" t="str">
        <f t="shared" ca="1" si="21"/>
        <v>A199</v>
      </c>
      <c r="C214" s="333"/>
      <c r="D214" s="54" t="str">
        <f>IF(LEN('OSNOVNA PLAČA'!C208)&gt;0,'OSNOVNA PLAČA'!C208,"")</f>
        <v/>
      </c>
      <c r="E214" s="55" t="str">
        <f>IF(LEN('OSNOVNA PLAČA'!D208)&gt;0,'OSNOVNA PLAČA'!D208,"")</f>
        <v/>
      </c>
      <c r="F214" s="164">
        <f ca="1">IF(LEN(B214)&gt;0,'OBRAČUNANA OSNOVNA PLAČA'!G208,"")</f>
        <v>0</v>
      </c>
      <c r="G214" s="57"/>
      <c r="H214" s="57"/>
      <c r="I214" s="57"/>
      <c r="J214" s="57"/>
      <c r="K214" s="57"/>
      <c r="L214" s="178">
        <f t="shared" si="50"/>
        <v>0</v>
      </c>
      <c r="M214" s="179">
        <f t="shared" ca="1" si="59"/>
        <v>0</v>
      </c>
      <c r="N214" s="179">
        <f t="shared" ca="1" si="60"/>
        <v>0</v>
      </c>
      <c r="O214" s="180">
        <f t="shared" ca="1" si="51"/>
        <v>0</v>
      </c>
      <c r="P214" s="181">
        <f t="shared" ca="1" si="61"/>
        <v>0</v>
      </c>
      <c r="Q214" s="182">
        <f t="shared" ca="1" si="52"/>
        <v>0</v>
      </c>
      <c r="R214" s="182">
        <f ca="1">IF(LEN(B214)&gt;0,'2'!R214-'2'!Q214,"")</f>
        <v>0</v>
      </c>
      <c r="S214" s="183"/>
      <c r="T214" s="33"/>
      <c r="U214" s="33"/>
      <c r="V214" s="33"/>
      <c r="W214" s="33"/>
      <c r="X214" s="33"/>
      <c r="Y214" s="33"/>
      <c r="Z214" s="33"/>
      <c r="AB214" s="117">
        <f>ROW()</f>
        <v>214</v>
      </c>
      <c r="AC214" s="118">
        <f t="shared" ca="1" si="22"/>
        <v>0</v>
      </c>
      <c r="AD214" s="118">
        <f t="shared" ca="1" si="23"/>
        <v>0</v>
      </c>
      <c r="AE214" s="119" t="str">
        <f t="shared" ca="1" si="53"/>
        <v>-</v>
      </c>
      <c r="AF214" s="118" t="str">
        <f t="shared" ca="1" si="54"/>
        <v>-</v>
      </c>
      <c r="AG214" s="119" t="str">
        <f t="shared" ca="1" si="55"/>
        <v>-</v>
      </c>
      <c r="AH214" s="118" t="str">
        <f t="shared" ca="1" si="56"/>
        <v>-</v>
      </c>
      <c r="AI214" s="118">
        <f t="shared" ca="1" si="57"/>
        <v>0</v>
      </c>
      <c r="AJ214" s="120">
        <f t="shared" ca="1" si="58"/>
        <v>0</v>
      </c>
      <c r="AK214" s="118">
        <f t="shared" ca="1" si="24"/>
        <v>0</v>
      </c>
      <c r="AL214" s="118">
        <f t="shared" ca="1" si="25"/>
        <v>0</v>
      </c>
    </row>
    <row r="215" spans="1:38" ht="27" customHeight="1" x14ac:dyDescent="0.25">
      <c r="A215" s="53">
        <f>'OSNOVNA PLAČA'!A209</f>
        <v>200</v>
      </c>
      <c r="B215" s="333" t="str">
        <f t="shared" ca="1" si="21"/>
        <v>A200</v>
      </c>
      <c r="C215" s="333"/>
      <c r="D215" s="54" t="str">
        <f>IF(LEN('OSNOVNA PLAČA'!C209)&gt;0,'OSNOVNA PLAČA'!C209,"")</f>
        <v/>
      </c>
      <c r="E215" s="55" t="str">
        <f>IF(LEN('OSNOVNA PLAČA'!D209)&gt;0,'OSNOVNA PLAČA'!D209,"")</f>
        <v/>
      </c>
      <c r="F215" s="164">
        <f ca="1">IF(LEN(B215)&gt;0,'OBRAČUNANA OSNOVNA PLAČA'!G209,"")</f>
        <v>0</v>
      </c>
      <c r="G215" s="57"/>
      <c r="H215" s="57"/>
      <c r="I215" s="57"/>
      <c r="J215" s="57"/>
      <c r="K215" s="57"/>
      <c r="L215" s="178">
        <f t="shared" si="50"/>
        <v>0</v>
      </c>
      <c r="M215" s="179">
        <f t="shared" ca="1" si="59"/>
        <v>0</v>
      </c>
      <c r="N215" s="179">
        <f t="shared" ca="1" si="60"/>
        <v>0</v>
      </c>
      <c r="O215" s="180">
        <f t="shared" ca="1" si="51"/>
        <v>0</v>
      </c>
      <c r="P215" s="181">
        <f t="shared" ca="1" si="61"/>
        <v>0</v>
      </c>
      <c r="Q215" s="182">
        <f t="shared" ca="1" si="52"/>
        <v>0</v>
      </c>
      <c r="R215" s="182">
        <f ca="1">IF(LEN(B215)&gt;0,'2'!R215-'2'!Q215,"")</f>
        <v>0</v>
      </c>
      <c r="S215" s="183"/>
      <c r="T215" s="33"/>
      <c r="U215" s="33"/>
      <c r="V215" s="33"/>
      <c r="W215" s="33"/>
      <c r="X215" s="33"/>
      <c r="Y215" s="33"/>
      <c r="Z215" s="33"/>
      <c r="AB215" s="117">
        <f>ROW()</f>
        <v>215</v>
      </c>
      <c r="AC215" s="118">
        <f t="shared" ca="1" si="22"/>
        <v>0</v>
      </c>
      <c r="AD215" s="118">
        <f t="shared" ca="1" si="23"/>
        <v>0</v>
      </c>
      <c r="AE215" s="119" t="str">
        <f t="shared" ca="1" si="53"/>
        <v>-</v>
      </c>
      <c r="AF215" s="118" t="str">
        <f t="shared" ca="1" si="54"/>
        <v>-</v>
      </c>
      <c r="AG215" s="119" t="str">
        <f t="shared" ca="1" si="55"/>
        <v>-</v>
      </c>
      <c r="AH215" s="118" t="str">
        <f t="shared" ca="1" si="56"/>
        <v>-</v>
      </c>
      <c r="AI215" s="118">
        <f t="shared" ca="1" si="57"/>
        <v>0</v>
      </c>
      <c r="AJ215" s="120">
        <f t="shared" ca="1" si="58"/>
        <v>0</v>
      </c>
      <c r="AK215" s="118">
        <f t="shared" ca="1" si="24"/>
        <v>0</v>
      </c>
      <c r="AL215" s="118">
        <f t="shared" ca="1" si="25"/>
        <v>0</v>
      </c>
    </row>
    <row r="216" spans="1:38" ht="27" customHeight="1" x14ac:dyDescent="0.25">
      <c r="A216" s="53">
        <f>'OSNOVNA PLAČA'!A210</f>
        <v>201</v>
      </c>
      <c r="B216" s="333" t="str">
        <f t="shared" ca="1" si="21"/>
        <v>A201</v>
      </c>
      <c r="C216" s="333"/>
      <c r="D216" s="54" t="str">
        <f>IF(LEN('OSNOVNA PLAČA'!C210)&gt;0,'OSNOVNA PLAČA'!C210,"")</f>
        <v/>
      </c>
      <c r="E216" s="55" t="str">
        <f>IF(LEN('OSNOVNA PLAČA'!D210)&gt;0,'OSNOVNA PLAČA'!D210,"")</f>
        <v/>
      </c>
      <c r="F216" s="164">
        <f ca="1">IF(LEN(B216)&gt;0,'OBRAČUNANA OSNOVNA PLAČA'!G210,"")</f>
        <v>0</v>
      </c>
      <c r="G216" s="57"/>
      <c r="H216" s="57"/>
      <c r="I216" s="57"/>
      <c r="J216" s="57"/>
      <c r="K216" s="57"/>
      <c r="L216" s="178">
        <f t="shared" si="50"/>
        <v>0</v>
      </c>
      <c r="M216" s="179">
        <f t="shared" ca="1" si="59"/>
        <v>0</v>
      </c>
      <c r="N216" s="179">
        <f t="shared" ca="1" si="60"/>
        <v>0</v>
      </c>
      <c r="O216" s="180">
        <f t="shared" ca="1" si="51"/>
        <v>0</v>
      </c>
      <c r="P216" s="181">
        <f t="shared" ca="1" si="61"/>
        <v>0</v>
      </c>
      <c r="Q216" s="182">
        <f t="shared" ca="1" si="52"/>
        <v>0</v>
      </c>
      <c r="R216" s="182">
        <f ca="1">IF(LEN(B216)&gt;0,'2'!R216-'2'!Q216,"")</f>
        <v>0</v>
      </c>
      <c r="S216" s="183"/>
      <c r="T216" s="33"/>
      <c r="U216" s="33"/>
      <c r="V216" s="33"/>
      <c r="W216" s="33"/>
      <c r="X216" s="33"/>
      <c r="Y216" s="33"/>
      <c r="Z216" s="33"/>
      <c r="AB216" s="117">
        <f>ROW()</f>
        <v>216</v>
      </c>
      <c r="AC216" s="118">
        <f t="shared" ca="1" si="22"/>
        <v>0</v>
      </c>
      <c r="AD216" s="118">
        <f t="shared" ca="1" si="23"/>
        <v>0</v>
      </c>
      <c r="AE216" s="119" t="str">
        <f t="shared" ca="1" si="53"/>
        <v>-</v>
      </c>
      <c r="AF216" s="118" t="str">
        <f t="shared" ca="1" si="54"/>
        <v>-</v>
      </c>
      <c r="AG216" s="119" t="str">
        <f t="shared" ca="1" si="55"/>
        <v>-</v>
      </c>
      <c r="AH216" s="118" t="str">
        <f t="shared" ca="1" si="56"/>
        <v>-</v>
      </c>
      <c r="AI216" s="118">
        <f t="shared" ca="1" si="57"/>
        <v>0</v>
      </c>
      <c r="AJ216" s="120">
        <f t="shared" ca="1" si="58"/>
        <v>0</v>
      </c>
      <c r="AK216" s="118">
        <f t="shared" ca="1" si="24"/>
        <v>0</v>
      </c>
      <c r="AL216" s="118">
        <f t="shared" ca="1" si="25"/>
        <v>0</v>
      </c>
    </row>
    <row r="217" spans="1:38" ht="27" customHeight="1" x14ac:dyDescent="0.25">
      <c r="A217" s="53">
        <f>'OSNOVNA PLAČA'!A211</f>
        <v>202</v>
      </c>
      <c r="B217" s="333" t="str">
        <f t="shared" ca="1" si="21"/>
        <v>A202</v>
      </c>
      <c r="C217" s="333"/>
      <c r="D217" s="54" t="str">
        <f>IF(LEN('OSNOVNA PLAČA'!C211)&gt;0,'OSNOVNA PLAČA'!C211,"")</f>
        <v/>
      </c>
      <c r="E217" s="55" t="str">
        <f>IF(LEN('OSNOVNA PLAČA'!D211)&gt;0,'OSNOVNA PLAČA'!D211,"")</f>
        <v/>
      </c>
      <c r="F217" s="164">
        <f ca="1">IF(LEN(B217)&gt;0,'OBRAČUNANA OSNOVNA PLAČA'!G211,"")</f>
        <v>0</v>
      </c>
      <c r="G217" s="57"/>
      <c r="H217" s="57"/>
      <c r="I217" s="57"/>
      <c r="J217" s="57"/>
      <c r="K217" s="57"/>
      <c r="L217" s="178">
        <f t="shared" si="50"/>
        <v>0</v>
      </c>
      <c r="M217" s="179">
        <f t="shared" ca="1" si="59"/>
        <v>0</v>
      </c>
      <c r="N217" s="179">
        <f t="shared" ca="1" si="60"/>
        <v>0</v>
      </c>
      <c r="O217" s="180">
        <f t="shared" ca="1" si="51"/>
        <v>0</v>
      </c>
      <c r="P217" s="181">
        <f t="shared" ca="1" si="61"/>
        <v>0</v>
      </c>
      <c r="Q217" s="182">
        <f t="shared" ca="1" si="52"/>
        <v>0</v>
      </c>
      <c r="R217" s="182">
        <f ca="1">IF(LEN(B217)&gt;0,'2'!R217-'2'!Q217,"")</f>
        <v>0</v>
      </c>
      <c r="S217" s="183"/>
      <c r="T217" s="33"/>
      <c r="U217" s="33"/>
      <c r="V217" s="33"/>
      <c r="W217" s="33"/>
      <c r="X217" s="33"/>
      <c r="Y217" s="33"/>
      <c r="Z217" s="33"/>
      <c r="AB217" s="117">
        <f>ROW()</f>
        <v>217</v>
      </c>
      <c r="AC217" s="118">
        <f t="shared" ca="1" si="22"/>
        <v>0</v>
      </c>
      <c r="AD217" s="118">
        <f t="shared" ca="1" si="23"/>
        <v>0</v>
      </c>
      <c r="AE217" s="119" t="str">
        <f t="shared" ca="1" si="53"/>
        <v>-</v>
      </c>
      <c r="AF217" s="118" t="str">
        <f t="shared" ca="1" si="54"/>
        <v>-</v>
      </c>
      <c r="AG217" s="119" t="str">
        <f t="shared" ca="1" si="55"/>
        <v>-</v>
      </c>
      <c r="AH217" s="118" t="str">
        <f t="shared" ca="1" si="56"/>
        <v>-</v>
      </c>
      <c r="AI217" s="118">
        <f t="shared" ca="1" si="57"/>
        <v>0</v>
      </c>
      <c r="AJ217" s="120">
        <f t="shared" ca="1" si="58"/>
        <v>0</v>
      </c>
      <c r="AK217" s="118">
        <f t="shared" ca="1" si="24"/>
        <v>0</v>
      </c>
      <c r="AL217" s="118">
        <f t="shared" ca="1" si="25"/>
        <v>0</v>
      </c>
    </row>
    <row r="218" spans="1:38" ht="27" customHeight="1" x14ac:dyDescent="0.25">
      <c r="A218" s="53">
        <f>'OSNOVNA PLAČA'!A212</f>
        <v>203</v>
      </c>
      <c r="B218" s="333" t="str">
        <f t="shared" ca="1" si="21"/>
        <v>A203</v>
      </c>
      <c r="C218" s="333"/>
      <c r="D218" s="54" t="str">
        <f>IF(LEN('OSNOVNA PLAČA'!C212)&gt;0,'OSNOVNA PLAČA'!C212,"")</f>
        <v/>
      </c>
      <c r="E218" s="55" t="str">
        <f>IF(LEN('OSNOVNA PLAČA'!D212)&gt;0,'OSNOVNA PLAČA'!D212,"")</f>
        <v/>
      </c>
      <c r="F218" s="164">
        <f ca="1">IF(LEN(B218)&gt;0,'OBRAČUNANA OSNOVNA PLAČA'!G212,"")</f>
        <v>0</v>
      </c>
      <c r="G218" s="57"/>
      <c r="H218" s="57"/>
      <c r="I218" s="57"/>
      <c r="J218" s="57"/>
      <c r="K218" s="57"/>
      <c r="L218" s="178">
        <f t="shared" si="50"/>
        <v>0</v>
      </c>
      <c r="M218" s="179">
        <f t="shared" ca="1" si="59"/>
        <v>0</v>
      </c>
      <c r="N218" s="179">
        <f t="shared" ca="1" si="60"/>
        <v>0</v>
      </c>
      <c r="O218" s="180">
        <f t="shared" ca="1" si="51"/>
        <v>0</v>
      </c>
      <c r="P218" s="181">
        <f t="shared" ca="1" si="61"/>
        <v>0</v>
      </c>
      <c r="Q218" s="182">
        <f t="shared" ca="1" si="52"/>
        <v>0</v>
      </c>
      <c r="R218" s="182">
        <f ca="1">IF(LEN(B218)&gt;0,'2'!R218-'2'!Q218,"")</f>
        <v>0</v>
      </c>
      <c r="S218" s="183"/>
      <c r="T218" s="33"/>
      <c r="U218" s="33"/>
      <c r="V218" s="33"/>
      <c r="W218" s="33"/>
      <c r="X218" s="33"/>
      <c r="Y218" s="33"/>
      <c r="Z218" s="33"/>
      <c r="AB218" s="117">
        <f>ROW()</f>
        <v>218</v>
      </c>
      <c r="AC218" s="118">
        <f t="shared" ca="1" si="22"/>
        <v>0</v>
      </c>
      <c r="AD218" s="118">
        <f t="shared" ca="1" si="23"/>
        <v>0</v>
      </c>
      <c r="AE218" s="119" t="str">
        <f t="shared" ca="1" si="53"/>
        <v>-</v>
      </c>
      <c r="AF218" s="118" t="str">
        <f t="shared" ca="1" si="54"/>
        <v>-</v>
      </c>
      <c r="AG218" s="119" t="str">
        <f t="shared" ca="1" si="55"/>
        <v>-</v>
      </c>
      <c r="AH218" s="118" t="str">
        <f t="shared" ca="1" si="56"/>
        <v>-</v>
      </c>
      <c r="AI218" s="118">
        <f t="shared" ca="1" si="57"/>
        <v>0</v>
      </c>
      <c r="AJ218" s="120">
        <f t="shared" ca="1" si="58"/>
        <v>0</v>
      </c>
      <c r="AK218" s="118">
        <f t="shared" ca="1" si="24"/>
        <v>0</v>
      </c>
      <c r="AL218" s="118">
        <f t="shared" ca="1" si="25"/>
        <v>0</v>
      </c>
    </row>
    <row r="219" spans="1:38" ht="27" customHeight="1" x14ac:dyDescent="0.25">
      <c r="A219" s="53">
        <f>'OSNOVNA PLAČA'!A213</f>
        <v>204</v>
      </c>
      <c r="B219" s="333" t="str">
        <f t="shared" ca="1" si="21"/>
        <v>A204</v>
      </c>
      <c r="C219" s="333"/>
      <c r="D219" s="54" t="str">
        <f>IF(LEN('OSNOVNA PLAČA'!C213)&gt;0,'OSNOVNA PLAČA'!C213,"")</f>
        <v/>
      </c>
      <c r="E219" s="55" t="str">
        <f>IF(LEN('OSNOVNA PLAČA'!D213)&gt;0,'OSNOVNA PLAČA'!D213,"")</f>
        <v/>
      </c>
      <c r="F219" s="164">
        <f ca="1">IF(LEN(B219)&gt;0,'OBRAČUNANA OSNOVNA PLAČA'!G213,"")</f>
        <v>0</v>
      </c>
      <c r="G219" s="57"/>
      <c r="H219" s="57"/>
      <c r="I219" s="57"/>
      <c r="J219" s="57"/>
      <c r="K219" s="57"/>
      <c r="L219" s="178">
        <f t="shared" si="50"/>
        <v>0</v>
      </c>
      <c r="M219" s="179">
        <f t="shared" ca="1" si="59"/>
        <v>0</v>
      </c>
      <c r="N219" s="179">
        <f t="shared" ca="1" si="60"/>
        <v>0</v>
      </c>
      <c r="O219" s="180">
        <f t="shared" ca="1" si="51"/>
        <v>0</v>
      </c>
      <c r="P219" s="181">
        <f t="shared" ca="1" si="61"/>
        <v>0</v>
      </c>
      <c r="Q219" s="182">
        <f t="shared" ca="1" si="52"/>
        <v>0</v>
      </c>
      <c r="R219" s="182">
        <f ca="1">IF(LEN(B219)&gt;0,'2'!R219-'2'!Q219,"")</f>
        <v>0</v>
      </c>
      <c r="S219" s="183"/>
      <c r="T219" s="33"/>
      <c r="U219" s="33"/>
      <c r="V219" s="33"/>
      <c r="W219" s="33"/>
      <c r="X219" s="33"/>
      <c r="Y219" s="33"/>
      <c r="Z219" s="33"/>
      <c r="AB219" s="117">
        <f>ROW()</f>
        <v>219</v>
      </c>
      <c r="AC219" s="118">
        <f t="shared" ca="1" si="22"/>
        <v>0</v>
      </c>
      <c r="AD219" s="118">
        <f t="shared" ca="1" si="23"/>
        <v>0</v>
      </c>
      <c r="AE219" s="119" t="str">
        <f t="shared" ca="1" si="53"/>
        <v>-</v>
      </c>
      <c r="AF219" s="118" t="str">
        <f t="shared" ca="1" si="54"/>
        <v>-</v>
      </c>
      <c r="AG219" s="119" t="str">
        <f t="shared" ca="1" si="55"/>
        <v>-</v>
      </c>
      <c r="AH219" s="118" t="str">
        <f t="shared" ca="1" si="56"/>
        <v>-</v>
      </c>
      <c r="AI219" s="118">
        <f t="shared" ca="1" si="57"/>
        <v>0</v>
      </c>
      <c r="AJ219" s="120">
        <f t="shared" ca="1" si="58"/>
        <v>0</v>
      </c>
      <c r="AK219" s="118">
        <f t="shared" ca="1" si="24"/>
        <v>0</v>
      </c>
      <c r="AL219" s="118">
        <f t="shared" ca="1" si="25"/>
        <v>0</v>
      </c>
    </row>
    <row r="220" spans="1:38" ht="27" customHeight="1" x14ac:dyDescent="0.25">
      <c r="A220" s="53">
        <f>'OSNOVNA PLAČA'!A214</f>
        <v>205</v>
      </c>
      <c r="B220" s="333" t="str">
        <f t="shared" ca="1" si="21"/>
        <v>A205</v>
      </c>
      <c r="C220" s="333"/>
      <c r="D220" s="54" t="str">
        <f>IF(LEN('OSNOVNA PLAČA'!C214)&gt;0,'OSNOVNA PLAČA'!C214,"")</f>
        <v/>
      </c>
      <c r="E220" s="55" t="str">
        <f>IF(LEN('OSNOVNA PLAČA'!D214)&gt;0,'OSNOVNA PLAČA'!D214,"")</f>
        <v/>
      </c>
      <c r="F220" s="164">
        <f ca="1">IF(LEN(B220)&gt;0,'OBRAČUNANA OSNOVNA PLAČA'!G214,"")</f>
        <v>0</v>
      </c>
      <c r="G220" s="57"/>
      <c r="H220" s="57"/>
      <c r="I220" s="57"/>
      <c r="J220" s="57"/>
      <c r="K220" s="57"/>
      <c r="L220" s="178">
        <f t="shared" si="50"/>
        <v>0</v>
      </c>
      <c r="M220" s="179">
        <f t="shared" ca="1" si="59"/>
        <v>0</v>
      </c>
      <c r="N220" s="179">
        <f t="shared" ca="1" si="60"/>
        <v>0</v>
      </c>
      <c r="O220" s="180">
        <f t="shared" ca="1" si="51"/>
        <v>0</v>
      </c>
      <c r="P220" s="181">
        <f t="shared" ca="1" si="61"/>
        <v>0</v>
      </c>
      <c r="Q220" s="182">
        <f t="shared" ca="1" si="52"/>
        <v>0</v>
      </c>
      <c r="R220" s="182">
        <f ca="1">IF(LEN(B220)&gt;0,'2'!R220-'2'!Q220,"")</f>
        <v>0</v>
      </c>
      <c r="S220" s="183"/>
      <c r="T220" s="33"/>
      <c r="U220" s="33"/>
      <c r="V220" s="33"/>
      <c r="W220" s="33"/>
      <c r="X220" s="33"/>
      <c r="Y220" s="33"/>
      <c r="Z220" s="33"/>
      <c r="AB220" s="117">
        <f>ROW()</f>
        <v>220</v>
      </c>
      <c r="AC220" s="118">
        <f t="shared" ca="1" si="22"/>
        <v>0</v>
      </c>
      <c r="AD220" s="118">
        <f t="shared" ca="1" si="23"/>
        <v>0</v>
      </c>
      <c r="AE220" s="119" t="str">
        <f t="shared" ca="1" si="53"/>
        <v>-</v>
      </c>
      <c r="AF220" s="118" t="str">
        <f t="shared" ca="1" si="54"/>
        <v>-</v>
      </c>
      <c r="AG220" s="119" t="str">
        <f t="shared" ca="1" si="55"/>
        <v>-</v>
      </c>
      <c r="AH220" s="118" t="str">
        <f t="shared" ca="1" si="56"/>
        <v>-</v>
      </c>
      <c r="AI220" s="118">
        <f t="shared" ca="1" si="57"/>
        <v>0</v>
      </c>
      <c r="AJ220" s="120">
        <f t="shared" ca="1" si="58"/>
        <v>0</v>
      </c>
      <c r="AK220" s="118">
        <f t="shared" ca="1" si="24"/>
        <v>0</v>
      </c>
      <c r="AL220" s="118">
        <f t="shared" ca="1" si="25"/>
        <v>0</v>
      </c>
    </row>
    <row r="221" spans="1:38" ht="27" customHeight="1" x14ac:dyDescent="0.25">
      <c r="A221" s="53">
        <f>'OSNOVNA PLAČA'!A215</f>
        <v>206</v>
      </c>
      <c r="B221" s="333" t="str">
        <f t="shared" ca="1" si="21"/>
        <v>A206</v>
      </c>
      <c r="C221" s="333"/>
      <c r="D221" s="54" t="str">
        <f>IF(LEN('OSNOVNA PLAČA'!C215)&gt;0,'OSNOVNA PLAČA'!C215,"")</f>
        <v/>
      </c>
      <c r="E221" s="55" t="str">
        <f>IF(LEN('OSNOVNA PLAČA'!D215)&gt;0,'OSNOVNA PLAČA'!D215,"")</f>
        <v/>
      </c>
      <c r="F221" s="164">
        <f ca="1">IF(LEN(B221)&gt;0,'OBRAČUNANA OSNOVNA PLAČA'!G215,"")</f>
        <v>0</v>
      </c>
      <c r="G221" s="57"/>
      <c r="H221" s="57"/>
      <c r="I221" s="57"/>
      <c r="J221" s="57"/>
      <c r="K221" s="57"/>
      <c r="L221" s="178">
        <f t="shared" si="50"/>
        <v>0</v>
      </c>
      <c r="M221" s="179">
        <f t="shared" ca="1" si="59"/>
        <v>0</v>
      </c>
      <c r="N221" s="179">
        <f t="shared" ca="1" si="60"/>
        <v>0</v>
      </c>
      <c r="O221" s="180">
        <f t="shared" ca="1" si="51"/>
        <v>0</v>
      </c>
      <c r="P221" s="181">
        <f t="shared" ca="1" si="61"/>
        <v>0</v>
      </c>
      <c r="Q221" s="182">
        <f t="shared" ca="1" si="52"/>
        <v>0</v>
      </c>
      <c r="R221" s="182">
        <f ca="1">IF(LEN(B221)&gt;0,'2'!R221-'2'!Q221,"")</f>
        <v>0</v>
      </c>
      <c r="S221" s="183"/>
      <c r="T221" s="33"/>
      <c r="U221" s="33"/>
      <c r="V221" s="33"/>
      <c r="W221" s="33"/>
      <c r="X221" s="33"/>
      <c r="Y221" s="33"/>
      <c r="Z221" s="33"/>
      <c r="AB221" s="117">
        <f>ROW()</f>
        <v>221</v>
      </c>
      <c r="AC221" s="118">
        <f t="shared" ca="1" si="22"/>
        <v>0</v>
      </c>
      <c r="AD221" s="118">
        <f t="shared" ca="1" si="23"/>
        <v>0</v>
      </c>
      <c r="AE221" s="119" t="str">
        <f t="shared" ca="1" si="53"/>
        <v>-</v>
      </c>
      <c r="AF221" s="118" t="str">
        <f t="shared" ca="1" si="54"/>
        <v>-</v>
      </c>
      <c r="AG221" s="119" t="str">
        <f t="shared" ca="1" si="55"/>
        <v>-</v>
      </c>
      <c r="AH221" s="118" t="str">
        <f t="shared" ca="1" si="56"/>
        <v>-</v>
      </c>
      <c r="AI221" s="118">
        <f t="shared" ca="1" si="57"/>
        <v>0</v>
      </c>
      <c r="AJ221" s="120">
        <f t="shared" ca="1" si="58"/>
        <v>0</v>
      </c>
      <c r="AK221" s="118">
        <f t="shared" ca="1" si="24"/>
        <v>0</v>
      </c>
      <c r="AL221" s="118">
        <f t="shared" ca="1" si="25"/>
        <v>0</v>
      </c>
    </row>
    <row r="222" spans="1:38" ht="27" customHeight="1" x14ac:dyDescent="0.25">
      <c r="A222" s="53">
        <f>'OSNOVNA PLAČA'!A216</f>
        <v>207</v>
      </c>
      <c r="B222" s="333" t="str">
        <f t="shared" ca="1" si="21"/>
        <v>A207</v>
      </c>
      <c r="C222" s="333"/>
      <c r="D222" s="54" t="str">
        <f>IF(LEN('OSNOVNA PLAČA'!C216)&gt;0,'OSNOVNA PLAČA'!C216,"")</f>
        <v/>
      </c>
      <c r="E222" s="55" t="str">
        <f>IF(LEN('OSNOVNA PLAČA'!D216)&gt;0,'OSNOVNA PLAČA'!D216,"")</f>
        <v/>
      </c>
      <c r="F222" s="164">
        <f ca="1">IF(LEN(B222)&gt;0,'OBRAČUNANA OSNOVNA PLAČA'!G216,"")</f>
        <v>0</v>
      </c>
      <c r="G222" s="57"/>
      <c r="H222" s="57"/>
      <c r="I222" s="57"/>
      <c r="J222" s="57"/>
      <c r="K222" s="57"/>
      <c r="L222" s="178">
        <f t="shared" si="50"/>
        <v>0</v>
      </c>
      <c r="M222" s="179">
        <f t="shared" ca="1" si="59"/>
        <v>0</v>
      </c>
      <c r="N222" s="179">
        <f t="shared" ca="1" si="60"/>
        <v>0</v>
      </c>
      <c r="O222" s="180">
        <f t="shared" ca="1" si="51"/>
        <v>0</v>
      </c>
      <c r="P222" s="181">
        <f t="shared" ca="1" si="61"/>
        <v>0</v>
      </c>
      <c r="Q222" s="182">
        <f t="shared" ca="1" si="52"/>
        <v>0</v>
      </c>
      <c r="R222" s="182">
        <f ca="1">IF(LEN(B222)&gt;0,'2'!R222-'2'!Q222,"")</f>
        <v>0</v>
      </c>
      <c r="S222" s="183"/>
      <c r="T222" s="33"/>
      <c r="U222" s="33"/>
      <c r="V222" s="33"/>
      <c r="W222" s="33"/>
      <c r="X222" s="33"/>
      <c r="Y222" s="33"/>
      <c r="Z222" s="33"/>
      <c r="AB222" s="117">
        <f>ROW()</f>
        <v>222</v>
      </c>
      <c r="AC222" s="118">
        <f t="shared" ca="1" si="22"/>
        <v>0</v>
      </c>
      <c r="AD222" s="118">
        <f t="shared" ca="1" si="23"/>
        <v>0</v>
      </c>
      <c r="AE222" s="119" t="str">
        <f t="shared" ca="1" si="53"/>
        <v>-</v>
      </c>
      <c r="AF222" s="118" t="str">
        <f t="shared" ca="1" si="54"/>
        <v>-</v>
      </c>
      <c r="AG222" s="119" t="str">
        <f t="shared" ca="1" si="55"/>
        <v>-</v>
      </c>
      <c r="AH222" s="118" t="str">
        <f t="shared" ca="1" si="56"/>
        <v>-</v>
      </c>
      <c r="AI222" s="118">
        <f t="shared" ca="1" si="57"/>
        <v>0</v>
      </c>
      <c r="AJ222" s="120">
        <f t="shared" ca="1" si="58"/>
        <v>0</v>
      </c>
      <c r="AK222" s="118">
        <f t="shared" ca="1" si="24"/>
        <v>0</v>
      </c>
      <c r="AL222" s="118">
        <f t="shared" ca="1" si="25"/>
        <v>0</v>
      </c>
    </row>
    <row r="223" spans="1:38" ht="27" customHeight="1" x14ac:dyDescent="0.25">
      <c r="A223" s="53">
        <f>'OSNOVNA PLAČA'!A217</f>
        <v>208</v>
      </c>
      <c r="B223" s="333" t="str">
        <f t="shared" ca="1" si="21"/>
        <v>A208</v>
      </c>
      <c r="C223" s="333"/>
      <c r="D223" s="54" t="str">
        <f>IF(LEN('OSNOVNA PLAČA'!C217)&gt;0,'OSNOVNA PLAČA'!C217,"")</f>
        <v/>
      </c>
      <c r="E223" s="55" t="str">
        <f>IF(LEN('OSNOVNA PLAČA'!D217)&gt;0,'OSNOVNA PLAČA'!D217,"")</f>
        <v/>
      </c>
      <c r="F223" s="164">
        <f ca="1">IF(LEN(B223)&gt;0,'OBRAČUNANA OSNOVNA PLAČA'!G217,"")</f>
        <v>0</v>
      </c>
      <c r="G223" s="57"/>
      <c r="H223" s="57"/>
      <c r="I223" s="57"/>
      <c r="J223" s="57"/>
      <c r="K223" s="57"/>
      <c r="L223" s="178">
        <f t="shared" si="50"/>
        <v>0</v>
      </c>
      <c r="M223" s="179">
        <f t="shared" ca="1" si="59"/>
        <v>0</v>
      </c>
      <c r="N223" s="179">
        <f t="shared" ca="1" si="60"/>
        <v>0</v>
      </c>
      <c r="O223" s="180">
        <f t="shared" ca="1" si="51"/>
        <v>0</v>
      </c>
      <c r="P223" s="181">
        <f t="shared" ca="1" si="61"/>
        <v>0</v>
      </c>
      <c r="Q223" s="182">
        <f t="shared" ca="1" si="52"/>
        <v>0</v>
      </c>
      <c r="R223" s="182">
        <f ca="1">IF(LEN(B223)&gt;0,'2'!R223-'2'!Q223,"")</f>
        <v>0</v>
      </c>
      <c r="S223" s="183"/>
      <c r="T223" s="33"/>
      <c r="U223" s="33"/>
      <c r="V223" s="33"/>
      <c r="W223" s="33"/>
      <c r="X223" s="33"/>
      <c r="Y223" s="33"/>
      <c r="Z223" s="33"/>
      <c r="AB223" s="117">
        <f>ROW()</f>
        <v>223</v>
      </c>
      <c r="AC223" s="118">
        <f t="shared" ca="1" si="22"/>
        <v>0</v>
      </c>
      <c r="AD223" s="118">
        <f t="shared" ca="1" si="23"/>
        <v>0</v>
      </c>
      <c r="AE223" s="119" t="str">
        <f t="shared" ca="1" si="53"/>
        <v>-</v>
      </c>
      <c r="AF223" s="118" t="str">
        <f t="shared" ca="1" si="54"/>
        <v>-</v>
      </c>
      <c r="AG223" s="119" t="str">
        <f t="shared" ca="1" si="55"/>
        <v>-</v>
      </c>
      <c r="AH223" s="118" t="str">
        <f t="shared" ca="1" si="56"/>
        <v>-</v>
      </c>
      <c r="AI223" s="118">
        <f t="shared" ca="1" si="57"/>
        <v>0</v>
      </c>
      <c r="AJ223" s="120">
        <f t="shared" ca="1" si="58"/>
        <v>0</v>
      </c>
      <c r="AK223" s="118">
        <f t="shared" ca="1" si="24"/>
        <v>0</v>
      </c>
      <c r="AL223" s="118">
        <f t="shared" ca="1" si="25"/>
        <v>0</v>
      </c>
    </row>
    <row r="224" spans="1:38" ht="27" customHeight="1" x14ac:dyDescent="0.25">
      <c r="A224" s="53">
        <f>'OSNOVNA PLAČA'!A218</f>
        <v>209</v>
      </c>
      <c r="B224" s="333" t="str">
        <f t="shared" ca="1" si="21"/>
        <v>A209</v>
      </c>
      <c r="C224" s="333"/>
      <c r="D224" s="54" t="str">
        <f>IF(LEN('OSNOVNA PLAČA'!C218)&gt;0,'OSNOVNA PLAČA'!C218,"")</f>
        <v/>
      </c>
      <c r="E224" s="55" t="str">
        <f>IF(LEN('OSNOVNA PLAČA'!D218)&gt;0,'OSNOVNA PLAČA'!D218,"")</f>
        <v/>
      </c>
      <c r="F224" s="164">
        <f ca="1">IF(LEN(B224)&gt;0,'OBRAČUNANA OSNOVNA PLAČA'!G218,"")</f>
        <v>0</v>
      </c>
      <c r="G224" s="57"/>
      <c r="H224" s="57"/>
      <c r="I224" s="57"/>
      <c r="J224" s="57"/>
      <c r="K224" s="57"/>
      <c r="L224" s="178">
        <f t="shared" si="50"/>
        <v>0</v>
      </c>
      <c r="M224" s="179">
        <f t="shared" ca="1" si="59"/>
        <v>0</v>
      </c>
      <c r="N224" s="179">
        <f t="shared" ca="1" si="60"/>
        <v>0</v>
      </c>
      <c r="O224" s="180">
        <f t="shared" ca="1" si="51"/>
        <v>0</v>
      </c>
      <c r="P224" s="181">
        <f t="shared" ca="1" si="61"/>
        <v>0</v>
      </c>
      <c r="Q224" s="182">
        <f t="shared" ca="1" si="52"/>
        <v>0</v>
      </c>
      <c r="R224" s="182">
        <f ca="1">IF(LEN(B224)&gt;0,'2'!R224-'2'!Q224,"")</f>
        <v>0</v>
      </c>
      <c r="S224" s="183"/>
      <c r="T224" s="33"/>
      <c r="U224" s="33"/>
      <c r="V224" s="33"/>
      <c r="W224" s="33"/>
      <c r="X224" s="33"/>
      <c r="Y224" s="33"/>
      <c r="Z224" s="33"/>
      <c r="AB224" s="117">
        <f>ROW()</f>
        <v>224</v>
      </c>
      <c r="AC224" s="118">
        <f t="shared" ca="1" si="22"/>
        <v>0</v>
      </c>
      <c r="AD224" s="118">
        <f t="shared" ca="1" si="23"/>
        <v>0</v>
      </c>
      <c r="AE224" s="119" t="str">
        <f t="shared" ca="1" si="53"/>
        <v>-</v>
      </c>
      <c r="AF224" s="118" t="str">
        <f t="shared" ca="1" si="54"/>
        <v>-</v>
      </c>
      <c r="AG224" s="119" t="str">
        <f t="shared" ca="1" si="55"/>
        <v>-</v>
      </c>
      <c r="AH224" s="118" t="str">
        <f t="shared" ca="1" si="56"/>
        <v>-</v>
      </c>
      <c r="AI224" s="118">
        <f t="shared" ca="1" si="57"/>
        <v>0</v>
      </c>
      <c r="AJ224" s="120">
        <f t="shared" ca="1" si="58"/>
        <v>0</v>
      </c>
      <c r="AK224" s="118">
        <f t="shared" ca="1" si="24"/>
        <v>0</v>
      </c>
      <c r="AL224" s="118">
        <f t="shared" ca="1" si="25"/>
        <v>0</v>
      </c>
    </row>
    <row r="225" spans="1:38" ht="27" customHeight="1" x14ac:dyDescent="0.25">
      <c r="A225" s="53">
        <f>'OSNOVNA PLAČA'!A219</f>
        <v>210</v>
      </c>
      <c r="B225" s="333" t="str">
        <f t="shared" ca="1" si="21"/>
        <v>A210</v>
      </c>
      <c r="C225" s="333"/>
      <c r="D225" s="54" t="str">
        <f>IF(LEN('OSNOVNA PLAČA'!C219)&gt;0,'OSNOVNA PLAČA'!C219,"")</f>
        <v/>
      </c>
      <c r="E225" s="55" t="str">
        <f>IF(LEN('OSNOVNA PLAČA'!D219)&gt;0,'OSNOVNA PLAČA'!D219,"")</f>
        <v/>
      </c>
      <c r="F225" s="164">
        <f ca="1">IF(LEN(B225)&gt;0,'OBRAČUNANA OSNOVNA PLAČA'!G219,"")</f>
        <v>0</v>
      </c>
      <c r="G225" s="57"/>
      <c r="H225" s="57"/>
      <c r="I225" s="57"/>
      <c r="J225" s="57"/>
      <c r="K225" s="57"/>
      <c r="L225" s="178">
        <f t="shared" si="50"/>
        <v>0</v>
      </c>
      <c r="M225" s="179">
        <f t="shared" ca="1" si="59"/>
        <v>0</v>
      </c>
      <c r="N225" s="179">
        <f t="shared" ca="1" si="60"/>
        <v>0</v>
      </c>
      <c r="O225" s="180">
        <f t="shared" ca="1" si="51"/>
        <v>0</v>
      </c>
      <c r="P225" s="181">
        <f t="shared" ca="1" si="61"/>
        <v>0</v>
      </c>
      <c r="Q225" s="182">
        <f t="shared" ca="1" si="52"/>
        <v>0</v>
      </c>
      <c r="R225" s="182">
        <f ca="1">IF(LEN(B225)&gt;0,'2'!R225-'2'!Q225,"")</f>
        <v>0</v>
      </c>
      <c r="S225" s="183"/>
      <c r="T225" s="33"/>
      <c r="U225" s="33"/>
      <c r="V225" s="33"/>
      <c r="W225" s="33"/>
      <c r="X225" s="33"/>
      <c r="Y225" s="33"/>
      <c r="Z225" s="33"/>
      <c r="AB225" s="117">
        <f>ROW()</f>
        <v>225</v>
      </c>
      <c r="AC225" s="118">
        <f t="shared" ca="1" si="22"/>
        <v>0</v>
      </c>
      <c r="AD225" s="118">
        <f t="shared" ca="1" si="23"/>
        <v>0</v>
      </c>
      <c r="AE225" s="119" t="str">
        <f t="shared" ca="1" si="53"/>
        <v>-</v>
      </c>
      <c r="AF225" s="118" t="str">
        <f t="shared" ca="1" si="54"/>
        <v>-</v>
      </c>
      <c r="AG225" s="119" t="str">
        <f t="shared" ca="1" si="55"/>
        <v>-</v>
      </c>
      <c r="AH225" s="118" t="str">
        <f t="shared" ca="1" si="56"/>
        <v>-</v>
      </c>
      <c r="AI225" s="118">
        <f t="shared" ca="1" si="57"/>
        <v>0</v>
      </c>
      <c r="AJ225" s="120">
        <f t="shared" ca="1" si="58"/>
        <v>0</v>
      </c>
      <c r="AK225" s="118">
        <f t="shared" ca="1" si="24"/>
        <v>0</v>
      </c>
      <c r="AL225" s="118">
        <f t="shared" ca="1" si="25"/>
        <v>0</v>
      </c>
    </row>
    <row r="226" spans="1:38" ht="27" customHeight="1" x14ac:dyDescent="0.25">
      <c r="A226" s="53">
        <f>'OSNOVNA PLAČA'!A220</f>
        <v>211</v>
      </c>
      <c r="B226" s="333" t="str">
        <f t="shared" ca="1" si="21"/>
        <v>A211</v>
      </c>
      <c r="C226" s="333"/>
      <c r="D226" s="54" t="str">
        <f>IF(LEN('OSNOVNA PLAČA'!C220)&gt;0,'OSNOVNA PLAČA'!C220,"")</f>
        <v/>
      </c>
      <c r="E226" s="55" t="str">
        <f>IF(LEN('OSNOVNA PLAČA'!D220)&gt;0,'OSNOVNA PLAČA'!D220,"")</f>
        <v/>
      </c>
      <c r="F226" s="164">
        <f ca="1">IF(LEN(B226)&gt;0,'OBRAČUNANA OSNOVNA PLAČA'!G220,"")</f>
        <v>0</v>
      </c>
      <c r="G226" s="57"/>
      <c r="H226" s="57"/>
      <c r="I226" s="57"/>
      <c r="J226" s="57"/>
      <c r="K226" s="57"/>
      <c r="L226" s="178">
        <f t="shared" si="50"/>
        <v>0</v>
      </c>
      <c r="M226" s="179">
        <f t="shared" ca="1" si="59"/>
        <v>0</v>
      </c>
      <c r="N226" s="179">
        <f t="shared" ca="1" si="60"/>
        <v>0</v>
      </c>
      <c r="O226" s="180">
        <f t="shared" ca="1" si="51"/>
        <v>0</v>
      </c>
      <c r="P226" s="181">
        <f t="shared" ca="1" si="61"/>
        <v>0</v>
      </c>
      <c r="Q226" s="182">
        <f t="shared" ca="1" si="52"/>
        <v>0</v>
      </c>
      <c r="R226" s="182">
        <f ca="1">IF(LEN(B226)&gt;0,'2'!R226-'2'!Q226,"")</f>
        <v>0</v>
      </c>
      <c r="S226" s="183"/>
      <c r="T226" s="33"/>
      <c r="U226" s="33"/>
      <c r="V226" s="33"/>
      <c r="W226" s="33"/>
      <c r="X226" s="33"/>
      <c r="Y226" s="33"/>
      <c r="Z226" s="33"/>
      <c r="AB226" s="117">
        <f>ROW()</f>
        <v>226</v>
      </c>
      <c r="AC226" s="118">
        <f t="shared" ca="1" si="22"/>
        <v>0</v>
      </c>
      <c r="AD226" s="118">
        <f t="shared" ca="1" si="23"/>
        <v>0</v>
      </c>
      <c r="AE226" s="119" t="str">
        <f t="shared" ca="1" si="53"/>
        <v>-</v>
      </c>
      <c r="AF226" s="118" t="str">
        <f t="shared" ca="1" si="54"/>
        <v>-</v>
      </c>
      <c r="AG226" s="119" t="str">
        <f t="shared" ca="1" si="55"/>
        <v>-</v>
      </c>
      <c r="AH226" s="118" t="str">
        <f t="shared" ca="1" si="56"/>
        <v>-</v>
      </c>
      <c r="AI226" s="118">
        <f t="shared" ca="1" si="57"/>
        <v>0</v>
      </c>
      <c r="AJ226" s="120">
        <f t="shared" ca="1" si="58"/>
        <v>0</v>
      </c>
      <c r="AK226" s="118">
        <f t="shared" ca="1" si="24"/>
        <v>0</v>
      </c>
      <c r="AL226" s="118">
        <f t="shared" ca="1" si="25"/>
        <v>0</v>
      </c>
    </row>
    <row r="227" spans="1:38" ht="27" customHeight="1" x14ac:dyDescent="0.25">
      <c r="A227" s="53">
        <f>'OSNOVNA PLAČA'!A221</f>
        <v>212</v>
      </c>
      <c r="B227" s="333" t="str">
        <f t="shared" ca="1" si="21"/>
        <v>A212</v>
      </c>
      <c r="C227" s="333"/>
      <c r="D227" s="54" t="str">
        <f>IF(LEN('OSNOVNA PLAČA'!C221)&gt;0,'OSNOVNA PLAČA'!C221,"")</f>
        <v/>
      </c>
      <c r="E227" s="55" t="str">
        <f>IF(LEN('OSNOVNA PLAČA'!D221)&gt;0,'OSNOVNA PLAČA'!D221,"")</f>
        <v/>
      </c>
      <c r="F227" s="164">
        <f ca="1">IF(LEN(B227)&gt;0,'OBRAČUNANA OSNOVNA PLAČA'!G221,"")</f>
        <v>0</v>
      </c>
      <c r="G227" s="57"/>
      <c r="H227" s="57"/>
      <c r="I227" s="57"/>
      <c r="J227" s="57"/>
      <c r="K227" s="57"/>
      <c r="L227" s="178">
        <f t="shared" si="50"/>
        <v>0</v>
      </c>
      <c r="M227" s="179">
        <f t="shared" ca="1" si="59"/>
        <v>0</v>
      </c>
      <c r="N227" s="179">
        <f t="shared" ca="1" si="60"/>
        <v>0</v>
      </c>
      <c r="O227" s="180">
        <f t="shared" ca="1" si="51"/>
        <v>0</v>
      </c>
      <c r="P227" s="181">
        <f t="shared" ca="1" si="61"/>
        <v>0</v>
      </c>
      <c r="Q227" s="182">
        <f t="shared" ca="1" si="52"/>
        <v>0</v>
      </c>
      <c r="R227" s="182">
        <f ca="1">IF(LEN(B227)&gt;0,'2'!R227-'2'!Q227,"")</f>
        <v>0</v>
      </c>
      <c r="S227" s="183"/>
      <c r="T227" s="33"/>
      <c r="U227" s="33"/>
      <c r="V227" s="33"/>
      <c r="W227" s="33"/>
      <c r="X227" s="33"/>
      <c r="Y227" s="33"/>
      <c r="Z227" s="33"/>
      <c r="AB227" s="117">
        <f>ROW()</f>
        <v>227</v>
      </c>
      <c r="AC227" s="118">
        <f t="shared" ca="1" si="22"/>
        <v>0</v>
      </c>
      <c r="AD227" s="118">
        <f t="shared" ca="1" si="23"/>
        <v>0</v>
      </c>
      <c r="AE227" s="119" t="str">
        <f t="shared" ca="1" si="53"/>
        <v>-</v>
      </c>
      <c r="AF227" s="118" t="str">
        <f t="shared" ca="1" si="54"/>
        <v>-</v>
      </c>
      <c r="AG227" s="119" t="str">
        <f t="shared" ca="1" si="55"/>
        <v>-</v>
      </c>
      <c r="AH227" s="118" t="str">
        <f t="shared" ca="1" si="56"/>
        <v>-</v>
      </c>
      <c r="AI227" s="118">
        <f t="shared" ca="1" si="57"/>
        <v>0</v>
      </c>
      <c r="AJ227" s="120">
        <f t="shared" ca="1" si="58"/>
        <v>0</v>
      </c>
      <c r="AK227" s="118">
        <f t="shared" ca="1" si="24"/>
        <v>0</v>
      </c>
      <c r="AL227" s="118">
        <f t="shared" ca="1" si="25"/>
        <v>0</v>
      </c>
    </row>
    <row r="228" spans="1:38" ht="27" customHeight="1" x14ac:dyDescent="0.25">
      <c r="A228" s="53">
        <f>'OSNOVNA PLAČA'!A222</f>
        <v>213</v>
      </c>
      <c r="B228" s="333" t="str">
        <f t="shared" ca="1" si="21"/>
        <v>A213</v>
      </c>
      <c r="C228" s="333"/>
      <c r="D228" s="54" t="str">
        <f>IF(LEN('OSNOVNA PLAČA'!C222)&gt;0,'OSNOVNA PLAČA'!C222,"")</f>
        <v/>
      </c>
      <c r="E228" s="55" t="str">
        <f>IF(LEN('OSNOVNA PLAČA'!D222)&gt;0,'OSNOVNA PLAČA'!D222,"")</f>
        <v/>
      </c>
      <c r="F228" s="164">
        <f ca="1">IF(LEN(B228)&gt;0,'OBRAČUNANA OSNOVNA PLAČA'!G222,"")</f>
        <v>0</v>
      </c>
      <c r="G228" s="57"/>
      <c r="H228" s="57"/>
      <c r="I228" s="57"/>
      <c r="J228" s="57"/>
      <c r="K228" s="57"/>
      <c r="L228" s="178">
        <f t="shared" si="50"/>
        <v>0</v>
      </c>
      <c r="M228" s="179">
        <f t="shared" ca="1" si="59"/>
        <v>0</v>
      </c>
      <c r="N228" s="179">
        <f t="shared" ca="1" si="60"/>
        <v>0</v>
      </c>
      <c r="O228" s="180">
        <f t="shared" ca="1" si="51"/>
        <v>0</v>
      </c>
      <c r="P228" s="181">
        <f t="shared" ca="1" si="61"/>
        <v>0</v>
      </c>
      <c r="Q228" s="182">
        <f t="shared" ca="1" si="52"/>
        <v>0</v>
      </c>
      <c r="R228" s="182">
        <f ca="1">IF(LEN(B228)&gt;0,'2'!R228-'2'!Q228,"")</f>
        <v>0</v>
      </c>
      <c r="S228" s="183"/>
      <c r="T228" s="33"/>
      <c r="U228" s="33"/>
      <c r="V228" s="33"/>
      <c r="W228" s="33"/>
      <c r="X228" s="33"/>
      <c r="Y228" s="33"/>
      <c r="Z228" s="33"/>
      <c r="AB228" s="117">
        <f>ROW()</f>
        <v>228</v>
      </c>
      <c r="AC228" s="118">
        <f t="shared" ca="1" si="22"/>
        <v>0</v>
      </c>
      <c r="AD228" s="118">
        <f t="shared" ca="1" si="23"/>
        <v>0</v>
      </c>
      <c r="AE228" s="119" t="str">
        <f t="shared" ca="1" si="53"/>
        <v>-</v>
      </c>
      <c r="AF228" s="118" t="str">
        <f t="shared" ca="1" si="54"/>
        <v>-</v>
      </c>
      <c r="AG228" s="119" t="str">
        <f t="shared" ca="1" si="55"/>
        <v>-</v>
      </c>
      <c r="AH228" s="118" t="str">
        <f t="shared" ca="1" si="56"/>
        <v>-</v>
      </c>
      <c r="AI228" s="118">
        <f t="shared" ca="1" si="57"/>
        <v>0</v>
      </c>
      <c r="AJ228" s="120">
        <f t="shared" ca="1" si="58"/>
        <v>0</v>
      </c>
      <c r="AK228" s="118">
        <f t="shared" ca="1" si="24"/>
        <v>0</v>
      </c>
      <c r="AL228" s="118">
        <f t="shared" ca="1" si="25"/>
        <v>0</v>
      </c>
    </row>
    <row r="229" spans="1:38" ht="27" customHeight="1" x14ac:dyDescent="0.25">
      <c r="A229" s="53">
        <f>'OSNOVNA PLAČA'!A223</f>
        <v>214</v>
      </c>
      <c r="B229" s="333" t="str">
        <f t="shared" ca="1" si="21"/>
        <v>A214</v>
      </c>
      <c r="C229" s="333"/>
      <c r="D229" s="54" t="str">
        <f>IF(LEN('OSNOVNA PLAČA'!C223)&gt;0,'OSNOVNA PLAČA'!C223,"")</f>
        <v/>
      </c>
      <c r="E229" s="55" t="str">
        <f>IF(LEN('OSNOVNA PLAČA'!D223)&gt;0,'OSNOVNA PLAČA'!D223,"")</f>
        <v/>
      </c>
      <c r="F229" s="164">
        <f ca="1">IF(LEN(B229)&gt;0,'OBRAČUNANA OSNOVNA PLAČA'!G223,"")</f>
        <v>0</v>
      </c>
      <c r="G229" s="57"/>
      <c r="H229" s="57"/>
      <c r="I229" s="57"/>
      <c r="J229" s="57"/>
      <c r="K229" s="57"/>
      <c r="L229" s="178">
        <f t="shared" si="50"/>
        <v>0</v>
      </c>
      <c r="M229" s="179">
        <f t="shared" ca="1" si="59"/>
        <v>0</v>
      </c>
      <c r="N229" s="179">
        <f t="shared" ca="1" si="60"/>
        <v>0</v>
      </c>
      <c r="O229" s="180">
        <f t="shared" ca="1" si="51"/>
        <v>0</v>
      </c>
      <c r="P229" s="181">
        <f t="shared" ca="1" si="61"/>
        <v>0</v>
      </c>
      <c r="Q229" s="182">
        <f t="shared" ca="1" si="52"/>
        <v>0</v>
      </c>
      <c r="R229" s="182">
        <f ca="1">IF(LEN(B229)&gt;0,'2'!R229-'2'!Q229,"")</f>
        <v>0</v>
      </c>
      <c r="S229" s="183"/>
      <c r="T229" s="33"/>
      <c r="U229" s="33"/>
      <c r="V229" s="33"/>
      <c r="W229" s="33"/>
      <c r="X229" s="33"/>
      <c r="Y229" s="33"/>
      <c r="Z229" s="33"/>
      <c r="AB229" s="117">
        <f>ROW()</f>
        <v>229</v>
      </c>
      <c r="AC229" s="118">
        <f t="shared" ca="1" si="22"/>
        <v>0</v>
      </c>
      <c r="AD229" s="118">
        <f t="shared" ca="1" si="23"/>
        <v>0</v>
      </c>
      <c r="AE229" s="119" t="str">
        <f t="shared" ca="1" si="53"/>
        <v>-</v>
      </c>
      <c r="AF229" s="118" t="str">
        <f t="shared" ca="1" si="54"/>
        <v>-</v>
      </c>
      <c r="AG229" s="119" t="str">
        <f t="shared" ca="1" si="55"/>
        <v>-</v>
      </c>
      <c r="AH229" s="118" t="str">
        <f t="shared" ca="1" si="56"/>
        <v>-</v>
      </c>
      <c r="AI229" s="118">
        <f t="shared" ca="1" si="57"/>
        <v>0</v>
      </c>
      <c r="AJ229" s="120">
        <f t="shared" ca="1" si="58"/>
        <v>0</v>
      </c>
      <c r="AK229" s="118">
        <f t="shared" ca="1" si="24"/>
        <v>0</v>
      </c>
      <c r="AL229" s="118">
        <f t="shared" ca="1" si="25"/>
        <v>0</v>
      </c>
    </row>
    <row r="230" spans="1:38" ht="27" customHeight="1" x14ac:dyDescent="0.25">
      <c r="A230" s="53">
        <f>'OSNOVNA PLAČA'!A224</f>
        <v>215</v>
      </c>
      <c r="B230" s="333" t="str">
        <f t="shared" ca="1" si="21"/>
        <v>A215</v>
      </c>
      <c r="C230" s="333"/>
      <c r="D230" s="54" t="str">
        <f>IF(LEN('OSNOVNA PLAČA'!C224)&gt;0,'OSNOVNA PLAČA'!C224,"")</f>
        <v/>
      </c>
      <c r="E230" s="55" t="str">
        <f>IF(LEN('OSNOVNA PLAČA'!D224)&gt;0,'OSNOVNA PLAČA'!D224,"")</f>
        <v/>
      </c>
      <c r="F230" s="164">
        <f ca="1">IF(LEN(B230)&gt;0,'OBRAČUNANA OSNOVNA PLAČA'!G224,"")</f>
        <v>0</v>
      </c>
      <c r="G230" s="57"/>
      <c r="H230" s="57"/>
      <c r="I230" s="57"/>
      <c r="J230" s="57"/>
      <c r="K230" s="57"/>
      <c r="L230" s="178">
        <f t="shared" si="50"/>
        <v>0</v>
      </c>
      <c r="M230" s="179">
        <f t="shared" ca="1" si="59"/>
        <v>0</v>
      </c>
      <c r="N230" s="179">
        <f t="shared" ca="1" si="60"/>
        <v>0</v>
      </c>
      <c r="O230" s="180">
        <f t="shared" ca="1" si="51"/>
        <v>0</v>
      </c>
      <c r="P230" s="181">
        <f t="shared" ca="1" si="61"/>
        <v>0</v>
      </c>
      <c r="Q230" s="182">
        <f t="shared" ca="1" si="52"/>
        <v>0</v>
      </c>
      <c r="R230" s="182">
        <f ca="1">IF(LEN(B230)&gt;0,'2'!R230-'2'!Q230,"")</f>
        <v>0</v>
      </c>
      <c r="S230" s="183"/>
      <c r="T230" s="33"/>
      <c r="U230" s="33"/>
      <c r="V230" s="33"/>
      <c r="W230" s="33"/>
      <c r="X230" s="33"/>
      <c r="Y230" s="33"/>
      <c r="Z230" s="33"/>
      <c r="AB230" s="117">
        <f>ROW()</f>
        <v>230</v>
      </c>
      <c r="AC230" s="118">
        <f t="shared" ca="1" si="22"/>
        <v>0</v>
      </c>
      <c r="AD230" s="118">
        <f t="shared" ca="1" si="23"/>
        <v>0</v>
      </c>
      <c r="AE230" s="119" t="str">
        <f t="shared" ca="1" si="53"/>
        <v>-</v>
      </c>
      <c r="AF230" s="118" t="str">
        <f t="shared" ca="1" si="54"/>
        <v>-</v>
      </c>
      <c r="AG230" s="119" t="str">
        <f t="shared" ca="1" si="55"/>
        <v>-</v>
      </c>
      <c r="AH230" s="118" t="str">
        <f t="shared" ca="1" si="56"/>
        <v>-</v>
      </c>
      <c r="AI230" s="118">
        <f t="shared" ca="1" si="57"/>
        <v>0</v>
      </c>
      <c r="AJ230" s="120">
        <f t="shared" ca="1" si="58"/>
        <v>0</v>
      </c>
      <c r="AK230" s="118">
        <f t="shared" ca="1" si="24"/>
        <v>0</v>
      </c>
      <c r="AL230" s="118">
        <f t="shared" ca="1" si="25"/>
        <v>0</v>
      </c>
    </row>
    <row r="231" spans="1:38" ht="27" customHeight="1" x14ac:dyDescent="0.25">
      <c r="A231" s="53">
        <f>'OSNOVNA PLAČA'!A225</f>
        <v>216</v>
      </c>
      <c r="B231" s="333" t="str">
        <f t="shared" ca="1" si="21"/>
        <v>A216</v>
      </c>
      <c r="C231" s="333"/>
      <c r="D231" s="54" t="str">
        <f>IF(LEN('OSNOVNA PLAČA'!C225)&gt;0,'OSNOVNA PLAČA'!C225,"")</f>
        <v/>
      </c>
      <c r="E231" s="55" t="str">
        <f>IF(LEN('OSNOVNA PLAČA'!D225)&gt;0,'OSNOVNA PLAČA'!D225,"")</f>
        <v/>
      </c>
      <c r="F231" s="164">
        <f ca="1">IF(LEN(B231)&gt;0,'OBRAČUNANA OSNOVNA PLAČA'!G225,"")</f>
        <v>0</v>
      </c>
      <c r="G231" s="57"/>
      <c r="H231" s="57"/>
      <c r="I231" s="57"/>
      <c r="J231" s="57"/>
      <c r="K231" s="57"/>
      <c r="L231" s="178">
        <f t="shared" si="50"/>
        <v>0</v>
      </c>
      <c r="M231" s="179">
        <f t="shared" ca="1" si="59"/>
        <v>0</v>
      </c>
      <c r="N231" s="179">
        <f t="shared" ca="1" si="60"/>
        <v>0</v>
      </c>
      <c r="O231" s="180">
        <f t="shared" ca="1" si="51"/>
        <v>0</v>
      </c>
      <c r="P231" s="181">
        <f t="shared" ca="1" si="61"/>
        <v>0</v>
      </c>
      <c r="Q231" s="182">
        <f t="shared" ca="1" si="52"/>
        <v>0</v>
      </c>
      <c r="R231" s="182">
        <f ca="1">IF(LEN(B231)&gt;0,'2'!R231-'2'!Q231,"")</f>
        <v>0</v>
      </c>
      <c r="S231" s="183"/>
      <c r="T231" s="33"/>
      <c r="U231" s="33"/>
      <c r="V231" s="33"/>
      <c r="W231" s="33"/>
      <c r="X231" s="33"/>
      <c r="Y231" s="33"/>
      <c r="Z231" s="33"/>
      <c r="AB231" s="117">
        <f>ROW()</f>
        <v>231</v>
      </c>
      <c r="AC231" s="118">
        <f t="shared" ca="1" si="22"/>
        <v>0</v>
      </c>
      <c r="AD231" s="118">
        <f t="shared" ca="1" si="23"/>
        <v>0</v>
      </c>
      <c r="AE231" s="119" t="str">
        <f t="shared" ca="1" si="53"/>
        <v>-</v>
      </c>
      <c r="AF231" s="118" t="str">
        <f t="shared" ca="1" si="54"/>
        <v>-</v>
      </c>
      <c r="AG231" s="119" t="str">
        <f t="shared" ca="1" si="55"/>
        <v>-</v>
      </c>
      <c r="AH231" s="118" t="str">
        <f t="shared" ca="1" si="56"/>
        <v>-</v>
      </c>
      <c r="AI231" s="118">
        <f t="shared" ca="1" si="57"/>
        <v>0</v>
      </c>
      <c r="AJ231" s="120">
        <f t="shared" ca="1" si="58"/>
        <v>0</v>
      </c>
      <c r="AK231" s="118">
        <f t="shared" ca="1" si="24"/>
        <v>0</v>
      </c>
      <c r="AL231" s="118">
        <f t="shared" ca="1" si="25"/>
        <v>0</v>
      </c>
    </row>
    <row r="232" spans="1:38" ht="27" customHeight="1" x14ac:dyDescent="0.25">
      <c r="A232" s="53">
        <f>'OSNOVNA PLAČA'!A226</f>
        <v>217</v>
      </c>
      <c r="B232" s="333" t="str">
        <f t="shared" ca="1" si="21"/>
        <v>A217</v>
      </c>
      <c r="C232" s="333"/>
      <c r="D232" s="54" t="str">
        <f>IF(LEN('OSNOVNA PLAČA'!C226)&gt;0,'OSNOVNA PLAČA'!C226,"")</f>
        <v/>
      </c>
      <c r="E232" s="55" t="str">
        <f>IF(LEN('OSNOVNA PLAČA'!D226)&gt;0,'OSNOVNA PLAČA'!D226,"")</f>
        <v/>
      </c>
      <c r="F232" s="164">
        <f ca="1">IF(LEN(B232)&gt;0,'OBRAČUNANA OSNOVNA PLAČA'!G226,"")</f>
        <v>0</v>
      </c>
      <c r="G232" s="57"/>
      <c r="H232" s="57"/>
      <c r="I232" s="57"/>
      <c r="J232" s="57"/>
      <c r="K232" s="57"/>
      <c r="L232" s="178">
        <f t="shared" si="50"/>
        <v>0</v>
      </c>
      <c r="M232" s="179">
        <f t="shared" ca="1" si="59"/>
        <v>0</v>
      </c>
      <c r="N232" s="179">
        <f t="shared" ca="1" si="60"/>
        <v>0</v>
      </c>
      <c r="O232" s="180">
        <f t="shared" ca="1" si="51"/>
        <v>0</v>
      </c>
      <c r="P232" s="181">
        <f t="shared" ca="1" si="61"/>
        <v>0</v>
      </c>
      <c r="Q232" s="182">
        <f t="shared" ca="1" si="52"/>
        <v>0</v>
      </c>
      <c r="R232" s="182">
        <f ca="1">IF(LEN(B232)&gt;0,'2'!R232-'2'!Q232,"")</f>
        <v>0</v>
      </c>
      <c r="S232" s="183"/>
      <c r="T232" s="33"/>
      <c r="U232" s="33"/>
      <c r="V232" s="33"/>
      <c r="W232" s="33"/>
      <c r="X232" s="33"/>
      <c r="Y232" s="33"/>
      <c r="Z232" s="33"/>
      <c r="AB232" s="117">
        <f>ROW()</f>
        <v>232</v>
      </c>
      <c r="AC232" s="118">
        <f t="shared" ca="1" si="22"/>
        <v>0</v>
      </c>
      <c r="AD232" s="118">
        <f t="shared" ca="1" si="23"/>
        <v>0</v>
      </c>
      <c r="AE232" s="119" t="str">
        <f t="shared" ca="1" si="53"/>
        <v>-</v>
      </c>
      <c r="AF232" s="118" t="str">
        <f t="shared" ca="1" si="54"/>
        <v>-</v>
      </c>
      <c r="AG232" s="119" t="str">
        <f t="shared" ca="1" si="55"/>
        <v>-</v>
      </c>
      <c r="AH232" s="118" t="str">
        <f t="shared" ca="1" si="56"/>
        <v>-</v>
      </c>
      <c r="AI232" s="118">
        <f t="shared" ca="1" si="57"/>
        <v>0</v>
      </c>
      <c r="AJ232" s="120">
        <f t="shared" ca="1" si="58"/>
        <v>0</v>
      </c>
      <c r="AK232" s="118">
        <f t="shared" ca="1" si="24"/>
        <v>0</v>
      </c>
      <c r="AL232" s="118">
        <f t="shared" ca="1" si="25"/>
        <v>0</v>
      </c>
    </row>
    <row r="233" spans="1:38" ht="27" customHeight="1" x14ac:dyDescent="0.25">
      <c r="A233" s="53">
        <f>'OSNOVNA PLAČA'!A227</f>
        <v>218</v>
      </c>
      <c r="B233" s="333" t="str">
        <f t="shared" ca="1" si="21"/>
        <v>A218</v>
      </c>
      <c r="C233" s="333"/>
      <c r="D233" s="54" t="str">
        <f>IF(LEN('OSNOVNA PLAČA'!C227)&gt;0,'OSNOVNA PLAČA'!C227,"")</f>
        <v/>
      </c>
      <c r="E233" s="55" t="str">
        <f>IF(LEN('OSNOVNA PLAČA'!D227)&gt;0,'OSNOVNA PLAČA'!D227,"")</f>
        <v/>
      </c>
      <c r="F233" s="164">
        <f ca="1">IF(LEN(B233)&gt;0,'OBRAČUNANA OSNOVNA PLAČA'!G227,"")</f>
        <v>0</v>
      </c>
      <c r="G233" s="57"/>
      <c r="H233" s="57"/>
      <c r="I233" s="57"/>
      <c r="J233" s="57"/>
      <c r="K233" s="57"/>
      <c r="L233" s="178">
        <f t="shared" si="50"/>
        <v>0</v>
      </c>
      <c r="M233" s="179">
        <f t="shared" ca="1" si="59"/>
        <v>0</v>
      </c>
      <c r="N233" s="179">
        <f t="shared" ca="1" si="60"/>
        <v>0</v>
      </c>
      <c r="O233" s="180">
        <f t="shared" ca="1" si="51"/>
        <v>0</v>
      </c>
      <c r="P233" s="181">
        <f t="shared" ca="1" si="61"/>
        <v>0</v>
      </c>
      <c r="Q233" s="182">
        <f t="shared" ca="1" si="52"/>
        <v>0</v>
      </c>
      <c r="R233" s="182">
        <f ca="1">IF(LEN(B233)&gt;0,'2'!R233-'2'!Q233,"")</f>
        <v>0</v>
      </c>
      <c r="S233" s="183"/>
      <c r="T233" s="33"/>
      <c r="U233" s="33"/>
      <c r="V233" s="33"/>
      <c r="W233" s="33"/>
      <c r="X233" s="33"/>
      <c r="Y233" s="33"/>
      <c r="Z233" s="33"/>
      <c r="AB233" s="117">
        <f>ROW()</f>
        <v>233</v>
      </c>
      <c r="AC233" s="118">
        <f t="shared" ca="1" si="22"/>
        <v>0</v>
      </c>
      <c r="AD233" s="118">
        <f t="shared" ca="1" si="23"/>
        <v>0</v>
      </c>
      <c r="AE233" s="119" t="str">
        <f t="shared" ca="1" si="53"/>
        <v>-</v>
      </c>
      <c r="AF233" s="118" t="str">
        <f t="shared" ca="1" si="54"/>
        <v>-</v>
      </c>
      <c r="AG233" s="119" t="str">
        <f t="shared" ca="1" si="55"/>
        <v>-</v>
      </c>
      <c r="AH233" s="118" t="str">
        <f t="shared" ca="1" si="56"/>
        <v>-</v>
      </c>
      <c r="AI233" s="118">
        <f t="shared" ca="1" si="57"/>
        <v>0</v>
      </c>
      <c r="AJ233" s="120">
        <f t="shared" ca="1" si="58"/>
        <v>0</v>
      </c>
      <c r="AK233" s="118">
        <f t="shared" ca="1" si="24"/>
        <v>0</v>
      </c>
      <c r="AL233" s="118">
        <f t="shared" ca="1" si="25"/>
        <v>0</v>
      </c>
    </row>
    <row r="234" spans="1:38" ht="27" customHeight="1" x14ac:dyDescent="0.25">
      <c r="A234" s="53">
        <f>'OSNOVNA PLAČA'!A228</f>
        <v>219</v>
      </c>
      <c r="B234" s="333" t="str">
        <f t="shared" ca="1" si="21"/>
        <v>A219</v>
      </c>
      <c r="C234" s="333"/>
      <c r="D234" s="54" t="str">
        <f>IF(LEN('OSNOVNA PLAČA'!C228)&gt;0,'OSNOVNA PLAČA'!C228,"")</f>
        <v/>
      </c>
      <c r="E234" s="55" t="str">
        <f>IF(LEN('OSNOVNA PLAČA'!D228)&gt;0,'OSNOVNA PLAČA'!D228,"")</f>
        <v/>
      </c>
      <c r="F234" s="164">
        <f ca="1">IF(LEN(B234)&gt;0,'OBRAČUNANA OSNOVNA PLAČA'!G228,"")</f>
        <v>0</v>
      </c>
      <c r="G234" s="57"/>
      <c r="H234" s="57"/>
      <c r="I234" s="57"/>
      <c r="J234" s="57"/>
      <c r="K234" s="57"/>
      <c r="L234" s="178">
        <f t="shared" si="50"/>
        <v>0</v>
      </c>
      <c r="M234" s="179">
        <f t="shared" ca="1" si="59"/>
        <v>0</v>
      </c>
      <c r="N234" s="179">
        <f t="shared" ca="1" si="60"/>
        <v>0</v>
      </c>
      <c r="O234" s="180">
        <f t="shared" ca="1" si="51"/>
        <v>0</v>
      </c>
      <c r="P234" s="181">
        <f t="shared" ca="1" si="61"/>
        <v>0</v>
      </c>
      <c r="Q234" s="182">
        <f t="shared" ca="1" si="52"/>
        <v>0</v>
      </c>
      <c r="R234" s="182">
        <f ca="1">IF(LEN(B234)&gt;0,'2'!R234-'2'!Q234,"")</f>
        <v>0</v>
      </c>
      <c r="S234" s="183"/>
      <c r="T234" s="33"/>
      <c r="U234" s="33"/>
      <c r="V234" s="33"/>
      <c r="W234" s="33"/>
      <c r="X234" s="33"/>
      <c r="Y234" s="33"/>
      <c r="Z234" s="33"/>
      <c r="AB234" s="117">
        <f>ROW()</f>
        <v>234</v>
      </c>
      <c r="AC234" s="118">
        <f t="shared" ca="1" si="22"/>
        <v>0</v>
      </c>
      <c r="AD234" s="118">
        <f t="shared" ca="1" si="23"/>
        <v>0</v>
      </c>
      <c r="AE234" s="119" t="str">
        <f t="shared" ca="1" si="53"/>
        <v>-</v>
      </c>
      <c r="AF234" s="118" t="str">
        <f t="shared" ca="1" si="54"/>
        <v>-</v>
      </c>
      <c r="AG234" s="119" t="str">
        <f t="shared" ca="1" si="55"/>
        <v>-</v>
      </c>
      <c r="AH234" s="118" t="str">
        <f t="shared" ca="1" si="56"/>
        <v>-</v>
      </c>
      <c r="AI234" s="118">
        <f t="shared" ca="1" si="57"/>
        <v>0</v>
      </c>
      <c r="AJ234" s="120">
        <f t="shared" ca="1" si="58"/>
        <v>0</v>
      </c>
      <c r="AK234" s="118">
        <f t="shared" ca="1" si="24"/>
        <v>0</v>
      </c>
      <c r="AL234" s="118">
        <f t="shared" ca="1" si="25"/>
        <v>0</v>
      </c>
    </row>
    <row r="235" spans="1:38" ht="27" customHeight="1" x14ac:dyDescent="0.25">
      <c r="A235" s="53">
        <f>'OSNOVNA PLAČA'!A229</f>
        <v>220</v>
      </c>
      <c r="B235" s="333" t="str">
        <f t="shared" ca="1" si="21"/>
        <v>A220</v>
      </c>
      <c r="C235" s="333"/>
      <c r="D235" s="54" t="str">
        <f>IF(LEN('OSNOVNA PLAČA'!C229)&gt;0,'OSNOVNA PLAČA'!C229,"")</f>
        <v/>
      </c>
      <c r="E235" s="55" t="str">
        <f>IF(LEN('OSNOVNA PLAČA'!D229)&gt;0,'OSNOVNA PLAČA'!D229,"")</f>
        <v/>
      </c>
      <c r="F235" s="164">
        <f ca="1">IF(LEN(B235)&gt;0,'OBRAČUNANA OSNOVNA PLAČA'!G229,"")</f>
        <v>0</v>
      </c>
      <c r="G235" s="57"/>
      <c r="H235" s="57"/>
      <c r="I235" s="57"/>
      <c r="J235" s="57"/>
      <c r="K235" s="57"/>
      <c r="L235" s="178">
        <f t="shared" si="50"/>
        <v>0</v>
      </c>
      <c r="M235" s="179">
        <f t="shared" ca="1" si="59"/>
        <v>0</v>
      </c>
      <c r="N235" s="179">
        <f t="shared" ca="1" si="60"/>
        <v>0</v>
      </c>
      <c r="O235" s="180">
        <f t="shared" ca="1" si="51"/>
        <v>0</v>
      </c>
      <c r="P235" s="181">
        <f t="shared" ca="1" si="61"/>
        <v>0</v>
      </c>
      <c r="Q235" s="182">
        <f t="shared" ca="1" si="52"/>
        <v>0</v>
      </c>
      <c r="R235" s="182">
        <f ca="1">IF(LEN(B235)&gt;0,'2'!R235-'2'!Q235,"")</f>
        <v>0</v>
      </c>
      <c r="S235" s="183"/>
      <c r="T235" s="33"/>
      <c r="U235" s="33"/>
      <c r="V235" s="33"/>
      <c r="W235" s="33"/>
      <c r="X235" s="33"/>
      <c r="Y235" s="33"/>
      <c r="Z235" s="33"/>
      <c r="AB235" s="117">
        <f>ROW()</f>
        <v>235</v>
      </c>
      <c r="AC235" s="118">
        <f t="shared" ca="1" si="22"/>
        <v>0</v>
      </c>
      <c r="AD235" s="118">
        <f t="shared" ca="1" si="23"/>
        <v>0</v>
      </c>
      <c r="AE235" s="119" t="str">
        <f t="shared" ca="1" si="53"/>
        <v>-</v>
      </c>
      <c r="AF235" s="118" t="str">
        <f t="shared" ca="1" si="54"/>
        <v>-</v>
      </c>
      <c r="AG235" s="119" t="str">
        <f t="shared" ca="1" si="55"/>
        <v>-</v>
      </c>
      <c r="AH235" s="118" t="str">
        <f t="shared" ca="1" si="56"/>
        <v>-</v>
      </c>
      <c r="AI235" s="118">
        <f t="shared" ca="1" si="57"/>
        <v>0</v>
      </c>
      <c r="AJ235" s="120">
        <f t="shared" ca="1" si="58"/>
        <v>0</v>
      </c>
      <c r="AK235" s="118">
        <f t="shared" ca="1" si="24"/>
        <v>0</v>
      </c>
      <c r="AL235" s="118">
        <f t="shared" ca="1" si="25"/>
        <v>0</v>
      </c>
    </row>
    <row r="236" spans="1:38" ht="27" customHeight="1" x14ac:dyDescent="0.25">
      <c r="A236" s="53">
        <f>'OSNOVNA PLAČA'!A230</f>
        <v>221</v>
      </c>
      <c r="B236" s="333" t="str">
        <f t="shared" ca="1" si="21"/>
        <v>A221</v>
      </c>
      <c r="C236" s="333"/>
      <c r="D236" s="54" t="str">
        <f>IF(LEN('OSNOVNA PLAČA'!C230)&gt;0,'OSNOVNA PLAČA'!C230,"")</f>
        <v/>
      </c>
      <c r="E236" s="55" t="str">
        <f>IF(LEN('OSNOVNA PLAČA'!D230)&gt;0,'OSNOVNA PLAČA'!D230,"")</f>
        <v/>
      </c>
      <c r="F236" s="164">
        <f ca="1">IF(LEN(B236)&gt;0,'OBRAČUNANA OSNOVNA PLAČA'!G230,"")</f>
        <v>0</v>
      </c>
      <c r="G236" s="57"/>
      <c r="H236" s="57"/>
      <c r="I236" s="57"/>
      <c r="J236" s="57"/>
      <c r="K236" s="57"/>
      <c r="L236" s="178">
        <f t="shared" si="50"/>
        <v>0</v>
      </c>
      <c r="M236" s="179">
        <f t="shared" ca="1" si="59"/>
        <v>0</v>
      </c>
      <c r="N236" s="179">
        <f t="shared" ca="1" si="60"/>
        <v>0</v>
      </c>
      <c r="O236" s="180">
        <f t="shared" ca="1" si="51"/>
        <v>0</v>
      </c>
      <c r="P236" s="181">
        <f t="shared" ca="1" si="61"/>
        <v>0</v>
      </c>
      <c r="Q236" s="182">
        <f t="shared" ca="1" si="52"/>
        <v>0</v>
      </c>
      <c r="R236" s="182">
        <f ca="1">IF(LEN(B236)&gt;0,'2'!R236-'2'!Q236,"")</f>
        <v>0</v>
      </c>
      <c r="S236" s="183"/>
      <c r="T236" s="33"/>
      <c r="U236" s="33"/>
      <c r="V236" s="33"/>
      <c r="W236" s="33"/>
      <c r="X236" s="33"/>
      <c r="Y236" s="33"/>
      <c r="Z236" s="33"/>
      <c r="AB236" s="117">
        <f>ROW()</f>
        <v>236</v>
      </c>
      <c r="AC236" s="118">
        <f t="shared" ca="1" si="22"/>
        <v>0</v>
      </c>
      <c r="AD236" s="118">
        <f t="shared" ca="1" si="23"/>
        <v>0</v>
      </c>
      <c r="AE236" s="119" t="str">
        <f t="shared" ca="1" si="53"/>
        <v>-</v>
      </c>
      <c r="AF236" s="118" t="str">
        <f t="shared" ca="1" si="54"/>
        <v>-</v>
      </c>
      <c r="AG236" s="119" t="str">
        <f t="shared" ca="1" si="55"/>
        <v>-</v>
      </c>
      <c r="AH236" s="118" t="str">
        <f t="shared" ca="1" si="56"/>
        <v>-</v>
      </c>
      <c r="AI236" s="118">
        <f t="shared" ca="1" si="57"/>
        <v>0</v>
      </c>
      <c r="AJ236" s="120">
        <f t="shared" ca="1" si="58"/>
        <v>0</v>
      </c>
      <c r="AK236" s="118">
        <f t="shared" ca="1" si="24"/>
        <v>0</v>
      </c>
      <c r="AL236" s="118">
        <f t="shared" ca="1" si="25"/>
        <v>0</v>
      </c>
    </row>
    <row r="237" spans="1:38" ht="27" customHeight="1" x14ac:dyDescent="0.25">
      <c r="A237" s="53">
        <f>'OSNOVNA PLAČA'!A231</f>
        <v>222</v>
      </c>
      <c r="B237" s="333" t="str">
        <f t="shared" ca="1" si="21"/>
        <v>A222</v>
      </c>
      <c r="C237" s="333"/>
      <c r="D237" s="54" t="str">
        <f>IF(LEN('OSNOVNA PLAČA'!C231)&gt;0,'OSNOVNA PLAČA'!C231,"")</f>
        <v/>
      </c>
      <c r="E237" s="55" t="str">
        <f>IF(LEN('OSNOVNA PLAČA'!D231)&gt;0,'OSNOVNA PLAČA'!D231,"")</f>
        <v/>
      </c>
      <c r="F237" s="164">
        <f ca="1">IF(LEN(B237)&gt;0,'OBRAČUNANA OSNOVNA PLAČA'!G231,"")</f>
        <v>0</v>
      </c>
      <c r="G237" s="57"/>
      <c r="H237" s="57"/>
      <c r="I237" s="57"/>
      <c r="J237" s="57"/>
      <c r="K237" s="57"/>
      <c r="L237" s="178">
        <f t="shared" si="50"/>
        <v>0</v>
      </c>
      <c r="M237" s="179">
        <f t="shared" ca="1" si="59"/>
        <v>0</v>
      </c>
      <c r="N237" s="179">
        <f t="shared" ca="1" si="60"/>
        <v>0</v>
      </c>
      <c r="O237" s="180">
        <f t="shared" ca="1" si="51"/>
        <v>0</v>
      </c>
      <c r="P237" s="181">
        <f t="shared" ca="1" si="61"/>
        <v>0</v>
      </c>
      <c r="Q237" s="182">
        <f t="shared" ca="1" si="52"/>
        <v>0</v>
      </c>
      <c r="R237" s="182">
        <f ca="1">IF(LEN(B237)&gt;0,'2'!R237-'2'!Q237,"")</f>
        <v>0</v>
      </c>
      <c r="S237" s="183"/>
      <c r="T237" s="33"/>
      <c r="U237" s="33"/>
      <c r="V237" s="33"/>
      <c r="W237" s="33"/>
      <c r="X237" s="33"/>
      <c r="Y237" s="33"/>
      <c r="Z237" s="33"/>
      <c r="AB237" s="117">
        <f>ROW()</f>
        <v>237</v>
      </c>
      <c r="AC237" s="118">
        <f t="shared" ca="1" si="22"/>
        <v>0</v>
      </c>
      <c r="AD237" s="118">
        <f t="shared" ca="1" si="23"/>
        <v>0</v>
      </c>
      <c r="AE237" s="119" t="str">
        <f t="shared" ca="1" si="53"/>
        <v>-</v>
      </c>
      <c r="AF237" s="118" t="str">
        <f t="shared" ca="1" si="54"/>
        <v>-</v>
      </c>
      <c r="AG237" s="119" t="str">
        <f t="shared" ca="1" si="55"/>
        <v>-</v>
      </c>
      <c r="AH237" s="118" t="str">
        <f t="shared" ca="1" si="56"/>
        <v>-</v>
      </c>
      <c r="AI237" s="118">
        <f t="shared" ca="1" si="57"/>
        <v>0</v>
      </c>
      <c r="AJ237" s="120">
        <f t="shared" ca="1" si="58"/>
        <v>0</v>
      </c>
      <c r="AK237" s="118">
        <f t="shared" ca="1" si="24"/>
        <v>0</v>
      </c>
      <c r="AL237" s="118">
        <f t="shared" ca="1" si="25"/>
        <v>0</v>
      </c>
    </row>
    <row r="238" spans="1:38" ht="27" customHeight="1" x14ac:dyDescent="0.25">
      <c r="A238" s="53">
        <f>'OSNOVNA PLAČA'!A232</f>
        <v>223</v>
      </c>
      <c r="B238" s="333" t="str">
        <f t="shared" ca="1" si="21"/>
        <v>A223</v>
      </c>
      <c r="C238" s="333"/>
      <c r="D238" s="54" t="str">
        <f>IF(LEN('OSNOVNA PLAČA'!C232)&gt;0,'OSNOVNA PLAČA'!C232,"")</f>
        <v/>
      </c>
      <c r="E238" s="55" t="str">
        <f>IF(LEN('OSNOVNA PLAČA'!D232)&gt;0,'OSNOVNA PLAČA'!D232,"")</f>
        <v/>
      </c>
      <c r="F238" s="164">
        <f ca="1">IF(LEN(B238)&gt;0,'OBRAČUNANA OSNOVNA PLAČA'!G232,"")</f>
        <v>0</v>
      </c>
      <c r="G238" s="57"/>
      <c r="H238" s="57"/>
      <c r="I238" s="57"/>
      <c r="J238" s="57"/>
      <c r="K238" s="57"/>
      <c r="L238" s="178">
        <f t="shared" si="50"/>
        <v>0</v>
      </c>
      <c r="M238" s="179">
        <f t="shared" ca="1" si="59"/>
        <v>0</v>
      </c>
      <c r="N238" s="179">
        <f t="shared" ca="1" si="60"/>
        <v>0</v>
      </c>
      <c r="O238" s="180">
        <f t="shared" ca="1" si="51"/>
        <v>0</v>
      </c>
      <c r="P238" s="181">
        <f t="shared" ca="1" si="61"/>
        <v>0</v>
      </c>
      <c r="Q238" s="182">
        <f t="shared" ca="1" si="52"/>
        <v>0</v>
      </c>
      <c r="R238" s="182">
        <f ca="1">IF(LEN(B238)&gt;0,'2'!R238-'2'!Q238,"")</f>
        <v>0</v>
      </c>
      <c r="S238" s="183"/>
      <c r="T238" s="33"/>
      <c r="U238" s="33"/>
      <c r="V238" s="33"/>
      <c r="W238" s="33"/>
      <c r="X238" s="33"/>
      <c r="Y238" s="33"/>
      <c r="Z238" s="33"/>
      <c r="AB238" s="117">
        <f>ROW()</f>
        <v>238</v>
      </c>
      <c r="AC238" s="118">
        <f t="shared" ca="1" si="22"/>
        <v>0</v>
      </c>
      <c r="AD238" s="118">
        <f t="shared" ca="1" si="23"/>
        <v>0</v>
      </c>
      <c r="AE238" s="119" t="str">
        <f t="shared" ca="1" si="53"/>
        <v>-</v>
      </c>
      <c r="AF238" s="118" t="str">
        <f t="shared" ca="1" si="54"/>
        <v>-</v>
      </c>
      <c r="AG238" s="119" t="str">
        <f t="shared" ca="1" si="55"/>
        <v>-</v>
      </c>
      <c r="AH238" s="118" t="str">
        <f t="shared" ca="1" si="56"/>
        <v>-</v>
      </c>
      <c r="AI238" s="118">
        <f t="shared" ca="1" si="57"/>
        <v>0</v>
      </c>
      <c r="AJ238" s="120">
        <f t="shared" ca="1" si="58"/>
        <v>0</v>
      </c>
      <c r="AK238" s="118">
        <f t="shared" ca="1" si="24"/>
        <v>0</v>
      </c>
      <c r="AL238" s="118">
        <f t="shared" ca="1" si="25"/>
        <v>0</v>
      </c>
    </row>
    <row r="239" spans="1:38" ht="27" customHeight="1" x14ac:dyDescent="0.25">
      <c r="A239" s="53">
        <f>'OSNOVNA PLAČA'!A233</f>
        <v>224</v>
      </c>
      <c r="B239" s="333" t="str">
        <f t="shared" ca="1" si="21"/>
        <v>A224</v>
      </c>
      <c r="C239" s="333"/>
      <c r="D239" s="54" t="str">
        <f>IF(LEN('OSNOVNA PLAČA'!C233)&gt;0,'OSNOVNA PLAČA'!C233,"")</f>
        <v/>
      </c>
      <c r="E239" s="55" t="str">
        <f>IF(LEN('OSNOVNA PLAČA'!D233)&gt;0,'OSNOVNA PLAČA'!D233,"")</f>
        <v/>
      </c>
      <c r="F239" s="164">
        <f ca="1">IF(LEN(B239)&gt;0,'OBRAČUNANA OSNOVNA PLAČA'!G233,"")</f>
        <v>0</v>
      </c>
      <c r="G239" s="57"/>
      <c r="H239" s="57"/>
      <c r="I239" s="57"/>
      <c r="J239" s="57"/>
      <c r="K239" s="57"/>
      <c r="L239" s="178">
        <f t="shared" si="50"/>
        <v>0</v>
      </c>
      <c r="M239" s="179">
        <f t="shared" ca="1" si="59"/>
        <v>0</v>
      </c>
      <c r="N239" s="179">
        <f t="shared" ca="1" si="60"/>
        <v>0</v>
      </c>
      <c r="O239" s="180">
        <f t="shared" ca="1" si="51"/>
        <v>0</v>
      </c>
      <c r="P239" s="181">
        <f t="shared" ca="1" si="61"/>
        <v>0</v>
      </c>
      <c r="Q239" s="182">
        <f t="shared" ca="1" si="52"/>
        <v>0</v>
      </c>
      <c r="R239" s="182">
        <f ca="1">IF(LEN(B239)&gt;0,'2'!R239-'2'!Q239,"")</f>
        <v>0</v>
      </c>
      <c r="S239" s="183"/>
      <c r="T239" s="33"/>
      <c r="U239" s="33"/>
      <c r="V239" s="33"/>
      <c r="W239" s="33"/>
      <c r="X239" s="33"/>
      <c r="Y239" s="33"/>
      <c r="Z239" s="33"/>
      <c r="AB239" s="117">
        <f>ROW()</f>
        <v>239</v>
      </c>
      <c r="AC239" s="118">
        <f t="shared" ca="1" si="22"/>
        <v>0</v>
      </c>
      <c r="AD239" s="118">
        <f t="shared" ca="1" si="23"/>
        <v>0</v>
      </c>
      <c r="AE239" s="119" t="str">
        <f t="shared" ca="1" si="53"/>
        <v>-</v>
      </c>
      <c r="AF239" s="118" t="str">
        <f t="shared" ca="1" si="54"/>
        <v>-</v>
      </c>
      <c r="AG239" s="119" t="str">
        <f t="shared" ca="1" si="55"/>
        <v>-</v>
      </c>
      <c r="AH239" s="118" t="str">
        <f t="shared" ca="1" si="56"/>
        <v>-</v>
      </c>
      <c r="AI239" s="118">
        <f t="shared" ca="1" si="57"/>
        <v>0</v>
      </c>
      <c r="AJ239" s="120">
        <f t="shared" ca="1" si="58"/>
        <v>0</v>
      </c>
      <c r="AK239" s="118">
        <f t="shared" ca="1" si="24"/>
        <v>0</v>
      </c>
      <c r="AL239" s="118">
        <f t="shared" ca="1" si="25"/>
        <v>0</v>
      </c>
    </row>
    <row r="240" spans="1:38" ht="27" customHeight="1" x14ac:dyDescent="0.25">
      <c r="A240" s="53">
        <f>'OSNOVNA PLAČA'!A234</f>
        <v>225</v>
      </c>
      <c r="B240" s="333" t="str">
        <f t="shared" ca="1" si="21"/>
        <v>A225</v>
      </c>
      <c r="C240" s="333"/>
      <c r="D240" s="54" t="str">
        <f>IF(LEN('OSNOVNA PLAČA'!C234)&gt;0,'OSNOVNA PLAČA'!C234,"")</f>
        <v/>
      </c>
      <c r="E240" s="55" t="str">
        <f>IF(LEN('OSNOVNA PLAČA'!D234)&gt;0,'OSNOVNA PLAČA'!D234,"")</f>
        <v/>
      </c>
      <c r="F240" s="164">
        <f ca="1">IF(LEN(B240)&gt;0,'OBRAČUNANA OSNOVNA PLAČA'!G234,"")</f>
        <v>0</v>
      </c>
      <c r="G240" s="57"/>
      <c r="H240" s="57"/>
      <c r="I240" s="57"/>
      <c r="J240" s="57"/>
      <c r="K240" s="57"/>
      <c r="L240" s="178">
        <f t="shared" si="50"/>
        <v>0</v>
      </c>
      <c r="M240" s="179">
        <f t="shared" ca="1" si="59"/>
        <v>0</v>
      </c>
      <c r="N240" s="179">
        <f t="shared" ca="1" si="60"/>
        <v>0</v>
      </c>
      <c r="O240" s="180">
        <f t="shared" ca="1" si="51"/>
        <v>0</v>
      </c>
      <c r="P240" s="181">
        <f t="shared" ca="1" si="61"/>
        <v>0</v>
      </c>
      <c r="Q240" s="182">
        <f t="shared" ca="1" si="52"/>
        <v>0</v>
      </c>
      <c r="R240" s="182">
        <f ca="1">IF(LEN(B240)&gt;0,'2'!R240-'2'!Q240,"")</f>
        <v>0</v>
      </c>
      <c r="S240" s="183"/>
      <c r="T240" s="33"/>
      <c r="U240" s="33"/>
      <c r="V240" s="33"/>
      <c r="W240" s="33"/>
      <c r="X240" s="33"/>
      <c r="Y240" s="33"/>
      <c r="Z240" s="33"/>
      <c r="AB240" s="117">
        <f>ROW()</f>
        <v>240</v>
      </c>
      <c r="AC240" s="118">
        <f t="shared" ca="1" si="22"/>
        <v>0</v>
      </c>
      <c r="AD240" s="118">
        <f t="shared" ca="1" si="23"/>
        <v>0</v>
      </c>
      <c r="AE240" s="119" t="str">
        <f t="shared" ca="1" si="53"/>
        <v>-</v>
      </c>
      <c r="AF240" s="118" t="str">
        <f t="shared" ca="1" si="54"/>
        <v>-</v>
      </c>
      <c r="AG240" s="119" t="str">
        <f t="shared" ca="1" si="55"/>
        <v>-</v>
      </c>
      <c r="AH240" s="118" t="str">
        <f t="shared" ca="1" si="56"/>
        <v>-</v>
      </c>
      <c r="AI240" s="118">
        <f t="shared" ca="1" si="57"/>
        <v>0</v>
      </c>
      <c r="AJ240" s="120">
        <f t="shared" ca="1" si="58"/>
        <v>0</v>
      </c>
      <c r="AK240" s="118">
        <f t="shared" ca="1" si="24"/>
        <v>0</v>
      </c>
      <c r="AL240" s="118">
        <f t="shared" ca="1" si="25"/>
        <v>0</v>
      </c>
    </row>
    <row r="241" spans="1:38" ht="27" customHeight="1" x14ac:dyDescent="0.25">
      <c r="A241" s="53">
        <f>'OSNOVNA PLAČA'!A235</f>
        <v>226</v>
      </c>
      <c r="B241" s="333" t="str">
        <f t="shared" ca="1" si="21"/>
        <v>A226</v>
      </c>
      <c r="C241" s="333"/>
      <c r="D241" s="54" t="str">
        <f>IF(LEN('OSNOVNA PLAČA'!C235)&gt;0,'OSNOVNA PLAČA'!C235,"")</f>
        <v/>
      </c>
      <c r="E241" s="55" t="str">
        <f>IF(LEN('OSNOVNA PLAČA'!D235)&gt;0,'OSNOVNA PLAČA'!D235,"")</f>
        <v/>
      </c>
      <c r="F241" s="164">
        <f ca="1">IF(LEN(B241)&gt;0,'OBRAČUNANA OSNOVNA PLAČA'!G235,"")</f>
        <v>0</v>
      </c>
      <c r="G241" s="57"/>
      <c r="H241" s="57"/>
      <c r="I241" s="57"/>
      <c r="J241" s="57"/>
      <c r="K241" s="57"/>
      <c r="L241" s="178">
        <f t="shared" si="50"/>
        <v>0</v>
      </c>
      <c r="M241" s="179">
        <f t="shared" ca="1" si="59"/>
        <v>0</v>
      </c>
      <c r="N241" s="179">
        <f t="shared" ca="1" si="60"/>
        <v>0</v>
      </c>
      <c r="O241" s="180">
        <f t="shared" ca="1" si="51"/>
        <v>0</v>
      </c>
      <c r="P241" s="181">
        <f t="shared" ca="1" si="61"/>
        <v>0</v>
      </c>
      <c r="Q241" s="182">
        <f t="shared" ca="1" si="52"/>
        <v>0</v>
      </c>
      <c r="R241" s="182">
        <f ca="1">IF(LEN(B241)&gt;0,'2'!R241-'2'!Q241,"")</f>
        <v>0</v>
      </c>
      <c r="S241" s="183"/>
      <c r="T241" s="33"/>
      <c r="U241" s="33"/>
      <c r="V241" s="33"/>
      <c r="W241" s="33"/>
      <c r="X241" s="33"/>
      <c r="Y241" s="33"/>
      <c r="Z241" s="33"/>
      <c r="AB241" s="117">
        <f>ROW()</f>
        <v>241</v>
      </c>
      <c r="AC241" s="118">
        <f t="shared" ca="1" si="22"/>
        <v>0</v>
      </c>
      <c r="AD241" s="118">
        <f t="shared" ca="1" si="23"/>
        <v>0</v>
      </c>
      <c r="AE241" s="119" t="str">
        <f t="shared" ca="1" si="53"/>
        <v>-</v>
      </c>
      <c r="AF241" s="118" t="str">
        <f t="shared" ca="1" si="54"/>
        <v>-</v>
      </c>
      <c r="AG241" s="119" t="str">
        <f t="shared" ca="1" si="55"/>
        <v>-</v>
      </c>
      <c r="AH241" s="118" t="str">
        <f t="shared" ca="1" si="56"/>
        <v>-</v>
      </c>
      <c r="AI241" s="118">
        <f t="shared" ca="1" si="57"/>
        <v>0</v>
      </c>
      <c r="AJ241" s="120">
        <f t="shared" ca="1" si="58"/>
        <v>0</v>
      </c>
      <c r="AK241" s="118">
        <f t="shared" ca="1" si="24"/>
        <v>0</v>
      </c>
      <c r="AL241" s="118">
        <f t="shared" ca="1" si="25"/>
        <v>0</v>
      </c>
    </row>
    <row r="242" spans="1:38" ht="27" customHeight="1" x14ac:dyDescent="0.25">
      <c r="A242" s="53">
        <f>'OSNOVNA PLAČA'!A236</f>
        <v>227</v>
      </c>
      <c r="B242" s="333" t="str">
        <f t="shared" ca="1" si="21"/>
        <v>A227</v>
      </c>
      <c r="C242" s="333"/>
      <c r="D242" s="54" t="str">
        <f>IF(LEN('OSNOVNA PLAČA'!C236)&gt;0,'OSNOVNA PLAČA'!C236,"")</f>
        <v/>
      </c>
      <c r="E242" s="55" t="str">
        <f>IF(LEN('OSNOVNA PLAČA'!D236)&gt;0,'OSNOVNA PLAČA'!D236,"")</f>
        <v/>
      </c>
      <c r="F242" s="164">
        <f ca="1">IF(LEN(B242)&gt;0,'OBRAČUNANA OSNOVNA PLAČA'!G236,"")</f>
        <v>0</v>
      </c>
      <c r="G242" s="57"/>
      <c r="H242" s="57"/>
      <c r="I242" s="57"/>
      <c r="J242" s="57"/>
      <c r="K242" s="57"/>
      <c r="L242" s="178">
        <f t="shared" si="50"/>
        <v>0</v>
      </c>
      <c r="M242" s="179">
        <f t="shared" ca="1" si="59"/>
        <v>0</v>
      </c>
      <c r="N242" s="179">
        <f t="shared" ca="1" si="60"/>
        <v>0</v>
      </c>
      <c r="O242" s="180">
        <f t="shared" ca="1" si="51"/>
        <v>0</v>
      </c>
      <c r="P242" s="181">
        <f t="shared" ca="1" si="61"/>
        <v>0</v>
      </c>
      <c r="Q242" s="182">
        <f t="shared" ca="1" si="52"/>
        <v>0</v>
      </c>
      <c r="R242" s="182">
        <f ca="1">IF(LEN(B242)&gt;0,'2'!R242-'2'!Q242,"")</f>
        <v>0</v>
      </c>
      <c r="S242" s="183"/>
      <c r="T242" s="33"/>
      <c r="U242" s="33"/>
      <c r="V242" s="33"/>
      <c r="W242" s="33"/>
      <c r="X242" s="33"/>
      <c r="Y242" s="33"/>
      <c r="Z242" s="33"/>
      <c r="AB242" s="117">
        <f>ROW()</f>
        <v>242</v>
      </c>
      <c r="AC242" s="118">
        <f t="shared" ca="1" si="22"/>
        <v>0</v>
      </c>
      <c r="AD242" s="118">
        <f t="shared" ca="1" si="23"/>
        <v>0</v>
      </c>
      <c r="AE242" s="119" t="str">
        <f t="shared" ca="1" si="53"/>
        <v>-</v>
      </c>
      <c r="AF242" s="118" t="str">
        <f t="shared" ca="1" si="54"/>
        <v>-</v>
      </c>
      <c r="AG242" s="119" t="str">
        <f t="shared" ca="1" si="55"/>
        <v>-</v>
      </c>
      <c r="AH242" s="118" t="str">
        <f t="shared" ca="1" si="56"/>
        <v>-</v>
      </c>
      <c r="AI242" s="118">
        <f t="shared" ca="1" si="57"/>
        <v>0</v>
      </c>
      <c r="AJ242" s="120">
        <f t="shared" ca="1" si="58"/>
        <v>0</v>
      </c>
      <c r="AK242" s="118">
        <f t="shared" ca="1" si="24"/>
        <v>0</v>
      </c>
      <c r="AL242" s="118">
        <f t="shared" ca="1" si="25"/>
        <v>0</v>
      </c>
    </row>
    <row r="243" spans="1:38" ht="27" customHeight="1" x14ac:dyDescent="0.25">
      <c r="A243" s="53">
        <f>'OSNOVNA PLAČA'!A237</f>
        <v>228</v>
      </c>
      <c r="B243" s="333" t="str">
        <f t="shared" ca="1" si="21"/>
        <v>A228</v>
      </c>
      <c r="C243" s="333"/>
      <c r="D243" s="54" t="str">
        <f>IF(LEN('OSNOVNA PLAČA'!C237)&gt;0,'OSNOVNA PLAČA'!C237,"")</f>
        <v/>
      </c>
      <c r="E243" s="55" t="str">
        <f>IF(LEN('OSNOVNA PLAČA'!D237)&gt;0,'OSNOVNA PLAČA'!D237,"")</f>
        <v/>
      </c>
      <c r="F243" s="164">
        <f ca="1">IF(LEN(B243)&gt;0,'OBRAČUNANA OSNOVNA PLAČA'!G237,"")</f>
        <v>0</v>
      </c>
      <c r="G243" s="57"/>
      <c r="H243" s="57"/>
      <c r="I243" s="57"/>
      <c r="J243" s="57"/>
      <c r="K243" s="57"/>
      <c r="L243" s="178">
        <f t="shared" si="50"/>
        <v>0</v>
      </c>
      <c r="M243" s="179">
        <f t="shared" ca="1" si="59"/>
        <v>0</v>
      </c>
      <c r="N243" s="179">
        <f t="shared" ca="1" si="60"/>
        <v>0</v>
      </c>
      <c r="O243" s="180">
        <f t="shared" ca="1" si="51"/>
        <v>0</v>
      </c>
      <c r="P243" s="181">
        <f t="shared" ca="1" si="61"/>
        <v>0</v>
      </c>
      <c r="Q243" s="182">
        <f t="shared" ca="1" si="52"/>
        <v>0</v>
      </c>
      <c r="R243" s="182">
        <f ca="1">IF(LEN(B243)&gt;0,'2'!R243-'2'!Q243,"")</f>
        <v>0</v>
      </c>
      <c r="S243" s="183"/>
      <c r="T243" s="33"/>
      <c r="U243" s="33"/>
      <c r="V243" s="33"/>
      <c r="W243" s="33"/>
      <c r="X243" s="33"/>
      <c r="Y243" s="33"/>
      <c r="Z243" s="33"/>
      <c r="AB243" s="117">
        <f>ROW()</f>
        <v>243</v>
      </c>
      <c r="AC243" s="118">
        <f t="shared" ca="1" si="22"/>
        <v>0</v>
      </c>
      <c r="AD243" s="118">
        <f t="shared" ca="1" si="23"/>
        <v>0</v>
      </c>
      <c r="AE243" s="119" t="str">
        <f t="shared" ca="1" si="53"/>
        <v>-</v>
      </c>
      <c r="AF243" s="118" t="str">
        <f t="shared" ca="1" si="54"/>
        <v>-</v>
      </c>
      <c r="AG243" s="119" t="str">
        <f t="shared" ca="1" si="55"/>
        <v>-</v>
      </c>
      <c r="AH243" s="118" t="str">
        <f t="shared" ca="1" si="56"/>
        <v>-</v>
      </c>
      <c r="AI243" s="118">
        <f t="shared" ca="1" si="57"/>
        <v>0</v>
      </c>
      <c r="AJ243" s="120">
        <f t="shared" ca="1" si="58"/>
        <v>0</v>
      </c>
      <c r="AK243" s="118">
        <f t="shared" ca="1" si="24"/>
        <v>0</v>
      </c>
      <c r="AL243" s="118">
        <f t="shared" ca="1" si="25"/>
        <v>0</v>
      </c>
    </row>
    <row r="244" spans="1:38" ht="27" customHeight="1" x14ac:dyDescent="0.25">
      <c r="A244" s="53">
        <f>'OSNOVNA PLAČA'!A238</f>
        <v>229</v>
      </c>
      <c r="B244" s="333" t="str">
        <f t="shared" ca="1" si="21"/>
        <v>A229</v>
      </c>
      <c r="C244" s="333"/>
      <c r="D244" s="54" t="str">
        <f>IF(LEN('OSNOVNA PLAČA'!C238)&gt;0,'OSNOVNA PLAČA'!C238,"")</f>
        <v/>
      </c>
      <c r="E244" s="55" t="str">
        <f>IF(LEN('OSNOVNA PLAČA'!D238)&gt;0,'OSNOVNA PLAČA'!D238,"")</f>
        <v/>
      </c>
      <c r="F244" s="164">
        <f ca="1">IF(LEN(B244)&gt;0,'OBRAČUNANA OSNOVNA PLAČA'!G238,"")</f>
        <v>0</v>
      </c>
      <c r="G244" s="57"/>
      <c r="H244" s="57"/>
      <c r="I244" s="57"/>
      <c r="J244" s="57"/>
      <c r="K244" s="57"/>
      <c r="L244" s="178">
        <f t="shared" si="50"/>
        <v>0</v>
      </c>
      <c r="M244" s="179">
        <f t="shared" ca="1" si="59"/>
        <v>0</v>
      </c>
      <c r="N244" s="179">
        <f t="shared" ca="1" si="60"/>
        <v>0</v>
      </c>
      <c r="O244" s="180">
        <f t="shared" ca="1" si="51"/>
        <v>0</v>
      </c>
      <c r="P244" s="181">
        <f t="shared" ca="1" si="61"/>
        <v>0</v>
      </c>
      <c r="Q244" s="182">
        <f t="shared" ca="1" si="52"/>
        <v>0</v>
      </c>
      <c r="R244" s="182">
        <f ca="1">IF(LEN(B244)&gt;0,'2'!R244-'2'!Q244,"")</f>
        <v>0</v>
      </c>
      <c r="S244" s="183"/>
      <c r="T244" s="33"/>
      <c r="U244" s="33"/>
      <c r="V244" s="33"/>
      <c r="W244" s="33"/>
      <c r="X244" s="33"/>
      <c r="Y244" s="33"/>
      <c r="Z244" s="33"/>
      <c r="AB244" s="117">
        <f>ROW()</f>
        <v>244</v>
      </c>
      <c r="AC244" s="118">
        <f t="shared" ca="1" si="22"/>
        <v>0</v>
      </c>
      <c r="AD244" s="118">
        <f t="shared" ca="1" si="23"/>
        <v>0</v>
      </c>
      <c r="AE244" s="119" t="str">
        <f t="shared" ca="1" si="53"/>
        <v>-</v>
      </c>
      <c r="AF244" s="118" t="str">
        <f t="shared" ca="1" si="54"/>
        <v>-</v>
      </c>
      <c r="AG244" s="119" t="str">
        <f t="shared" ca="1" si="55"/>
        <v>-</v>
      </c>
      <c r="AH244" s="118" t="str">
        <f t="shared" ca="1" si="56"/>
        <v>-</v>
      </c>
      <c r="AI244" s="118">
        <f t="shared" ca="1" si="57"/>
        <v>0</v>
      </c>
      <c r="AJ244" s="120">
        <f t="shared" ca="1" si="58"/>
        <v>0</v>
      </c>
      <c r="AK244" s="118">
        <f t="shared" ca="1" si="24"/>
        <v>0</v>
      </c>
      <c r="AL244" s="118">
        <f t="shared" ca="1" si="25"/>
        <v>0</v>
      </c>
    </row>
    <row r="245" spans="1:38" ht="27" customHeight="1" x14ac:dyDescent="0.25">
      <c r="A245" s="53">
        <f>'OSNOVNA PLAČA'!A239</f>
        <v>230</v>
      </c>
      <c r="B245" s="333" t="str">
        <f t="shared" ca="1" si="21"/>
        <v>A230</v>
      </c>
      <c r="C245" s="333"/>
      <c r="D245" s="54" t="str">
        <f>IF(LEN('OSNOVNA PLAČA'!C239)&gt;0,'OSNOVNA PLAČA'!C239,"")</f>
        <v/>
      </c>
      <c r="E245" s="55" t="str">
        <f>IF(LEN('OSNOVNA PLAČA'!D239)&gt;0,'OSNOVNA PLAČA'!D239,"")</f>
        <v/>
      </c>
      <c r="F245" s="164">
        <f ca="1">IF(LEN(B245)&gt;0,'OBRAČUNANA OSNOVNA PLAČA'!G239,"")</f>
        <v>0</v>
      </c>
      <c r="G245" s="57"/>
      <c r="H245" s="57"/>
      <c r="I245" s="57"/>
      <c r="J245" s="57"/>
      <c r="K245" s="57"/>
      <c r="L245" s="178">
        <f t="shared" si="50"/>
        <v>0</v>
      </c>
      <c r="M245" s="179">
        <f t="shared" ca="1" si="59"/>
        <v>0</v>
      </c>
      <c r="N245" s="179">
        <f t="shared" ca="1" si="60"/>
        <v>0</v>
      </c>
      <c r="O245" s="180">
        <f t="shared" ca="1" si="51"/>
        <v>0</v>
      </c>
      <c r="P245" s="181">
        <f t="shared" ca="1" si="61"/>
        <v>0</v>
      </c>
      <c r="Q245" s="182">
        <f t="shared" ca="1" si="52"/>
        <v>0</v>
      </c>
      <c r="R245" s="182">
        <f ca="1">IF(LEN(B245)&gt;0,'2'!R245-'2'!Q245,"")</f>
        <v>0</v>
      </c>
      <c r="S245" s="183"/>
      <c r="T245" s="33"/>
      <c r="U245" s="33"/>
      <c r="V245" s="33"/>
      <c r="W245" s="33"/>
      <c r="X245" s="33"/>
      <c r="Y245" s="33"/>
      <c r="Z245" s="33"/>
      <c r="AB245" s="117">
        <f>ROW()</f>
        <v>245</v>
      </c>
      <c r="AC245" s="118">
        <f t="shared" ca="1" si="22"/>
        <v>0</v>
      </c>
      <c r="AD245" s="118">
        <f t="shared" ca="1" si="23"/>
        <v>0</v>
      </c>
      <c r="AE245" s="119" t="str">
        <f t="shared" ca="1" si="53"/>
        <v>-</v>
      </c>
      <c r="AF245" s="118" t="str">
        <f t="shared" ca="1" si="54"/>
        <v>-</v>
      </c>
      <c r="AG245" s="119" t="str">
        <f t="shared" ca="1" si="55"/>
        <v>-</v>
      </c>
      <c r="AH245" s="118" t="str">
        <f t="shared" ca="1" si="56"/>
        <v>-</v>
      </c>
      <c r="AI245" s="118">
        <f t="shared" ca="1" si="57"/>
        <v>0</v>
      </c>
      <c r="AJ245" s="120">
        <f t="shared" ca="1" si="58"/>
        <v>0</v>
      </c>
      <c r="AK245" s="118">
        <f t="shared" ca="1" si="24"/>
        <v>0</v>
      </c>
      <c r="AL245" s="118">
        <f t="shared" ca="1" si="25"/>
        <v>0</v>
      </c>
    </row>
    <row r="246" spans="1:38" ht="27" customHeight="1" x14ac:dyDescent="0.25">
      <c r="A246" s="53">
        <f>'OSNOVNA PLAČA'!A240</f>
        <v>231</v>
      </c>
      <c r="B246" s="333" t="str">
        <f t="shared" ca="1" si="21"/>
        <v>A231</v>
      </c>
      <c r="C246" s="333"/>
      <c r="D246" s="54" t="str">
        <f>IF(LEN('OSNOVNA PLAČA'!C240)&gt;0,'OSNOVNA PLAČA'!C240,"")</f>
        <v/>
      </c>
      <c r="E246" s="55" t="str">
        <f>IF(LEN('OSNOVNA PLAČA'!D240)&gt;0,'OSNOVNA PLAČA'!D240,"")</f>
        <v/>
      </c>
      <c r="F246" s="164">
        <f ca="1">IF(LEN(B246)&gt;0,'OBRAČUNANA OSNOVNA PLAČA'!G240,"")</f>
        <v>0</v>
      </c>
      <c r="G246" s="57"/>
      <c r="H246" s="57"/>
      <c r="I246" s="57"/>
      <c r="J246" s="57"/>
      <c r="K246" s="57"/>
      <c r="L246" s="178">
        <f t="shared" si="50"/>
        <v>0</v>
      </c>
      <c r="M246" s="179">
        <f t="shared" ca="1" si="59"/>
        <v>0</v>
      </c>
      <c r="N246" s="179">
        <f t="shared" ca="1" si="60"/>
        <v>0</v>
      </c>
      <c r="O246" s="180">
        <f t="shared" ca="1" si="51"/>
        <v>0</v>
      </c>
      <c r="P246" s="181">
        <f t="shared" ca="1" si="61"/>
        <v>0</v>
      </c>
      <c r="Q246" s="182">
        <f t="shared" ca="1" si="52"/>
        <v>0</v>
      </c>
      <c r="R246" s="182">
        <f ca="1">IF(LEN(B246)&gt;0,'2'!R246-'2'!Q246,"")</f>
        <v>0</v>
      </c>
      <c r="S246" s="183"/>
      <c r="T246" s="33"/>
      <c r="U246" s="33"/>
      <c r="V246" s="33"/>
      <c r="W246" s="33"/>
      <c r="X246" s="33"/>
      <c r="Y246" s="33"/>
      <c r="Z246" s="33"/>
      <c r="AB246" s="117">
        <f>ROW()</f>
        <v>246</v>
      </c>
      <c r="AC246" s="118">
        <f t="shared" ca="1" si="22"/>
        <v>0</v>
      </c>
      <c r="AD246" s="118">
        <f t="shared" ca="1" si="23"/>
        <v>0</v>
      </c>
      <c r="AE246" s="119" t="str">
        <f t="shared" ca="1" si="53"/>
        <v>-</v>
      </c>
      <c r="AF246" s="118" t="str">
        <f t="shared" ca="1" si="54"/>
        <v>-</v>
      </c>
      <c r="AG246" s="119" t="str">
        <f t="shared" ca="1" si="55"/>
        <v>-</v>
      </c>
      <c r="AH246" s="118" t="str">
        <f t="shared" ca="1" si="56"/>
        <v>-</v>
      </c>
      <c r="AI246" s="118">
        <f t="shared" ca="1" si="57"/>
        <v>0</v>
      </c>
      <c r="AJ246" s="120">
        <f t="shared" ca="1" si="58"/>
        <v>0</v>
      </c>
      <c r="AK246" s="118">
        <f t="shared" ca="1" si="24"/>
        <v>0</v>
      </c>
      <c r="AL246" s="118">
        <f t="shared" ca="1" si="25"/>
        <v>0</v>
      </c>
    </row>
    <row r="247" spans="1:38" ht="27" customHeight="1" x14ac:dyDescent="0.25">
      <c r="A247" s="53">
        <f>'OSNOVNA PLAČA'!A241</f>
        <v>232</v>
      </c>
      <c r="B247" s="333" t="str">
        <f t="shared" ca="1" si="21"/>
        <v>A232</v>
      </c>
      <c r="C247" s="333"/>
      <c r="D247" s="54" t="str">
        <f>IF(LEN('OSNOVNA PLAČA'!C241)&gt;0,'OSNOVNA PLAČA'!C241,"")</f>
        <v/>
      </c>
      <c r="E247" s="55" t="str">
        <f>IF(LEN('OSNOVNA PLAČA'!D241)&gt;0,'OSNOVNA PLAČA'!D241,"")</f>
        <v/>
      </c>
      <c r="F247" s="164">
        <f ca="1">IF(LEN(B247)&gt;0,'OBRAČUNANA OSNOVNA PLAČA'!G241,"")</f>
        <v>0</v>
      </c>
      <c r="G247" s="57"/>
      <c r="H247" s="57"/>
      <c r="I247" s="57"/>
      <c r="J247" s="57"/>
      <c r="K247" s="57"/>
      <c r="L247" s="178">
        <f t="shared" si="50"/>
        <v>0</v>
      </c>
      <c r="M247" s="179">
        <f t="shared" ca="1" si="59"/>
        <v>0</v>
      </c>
      <c r="N247" s="179">
        <f t="shared" ca="1" si="60"/>
        <v>0</v>
      </c>
      <c r="O247" s="180">
        <f t="shared" ca="1" si="51"/>
        <v>0</v>
      </c>
      <c r="P247" s="181">
        <f t="shared" ca="1" si="61"/>
        <v>0</v>
      </c>
      <c r="Q247" s="182">
        <f t="shared" ca="1" si="52"/>
        <v>0</v>
      </c>
      <c r="R247" s="182">
        <f ca="1">IF(LEN(B247)&gt;0,'2'!R247-'2'!Q247,"")</f>
        <v>0</v>
      </c>
      <c r="S247" s="183"/>
      <c r="T247" s="33"/>
      <c r="U247" s="33"/>
      <c r="V247" s="33"/>
      <c r="W247" s="33"/>
      <c r="X247" s="33"/>
      <c r="Y247" s="33"/>
      <c r="Z247" s="33"/>
      <c r="AB247" s="117">
        <f>ROW()</f>
        <v>247</v>
      </c>
      <c r="AC247" s="118">
        <f t="shared" ca="1" si="22"/>
        <v>0</v>
      </c>
      <c r="AD247" s="118">
        <f t="shared" ca="1" si="23"/>
        <v>0</v>
      </c>
      <c r="AE247" s="119" t="str">
        <f t="shared" ca="1" si="53"/>
        <v>-</v>
      </c>
      <c r="AF247" s="118" t="str">
        <f t="shared" ca="1" si="54"/>
        <v>-</v>
      </c>
      <c r="AG247" s="119" t="str">
        <f t="shared" ca="1" si="55"/>
        <v>-</v>
      </c>
      <c r="AH247" s="118" t="str">
        <f t="shared" ca="1" si="56"/>
        <v>-</v>
      </c>
      <c r="AI247" s="118">
        <f t="shared" ca="1" si="57"/>
        <v>0</v>
      </c>
      <c r="AJ247" s="120">
        <f t="shared" ca="1" si="58"/>
        <v>0</v>
      </c>
      <c r="AK247" s="118">
        <f t="shared" ca="1" si="24"/>
        <v>0</v>
      </c>
      <c r="AL247" s="118">
        <f t="shared" ca="1" si="25"/>
        <v>0</v>
      </c>
    </row>
    <row r="248" spans="1:38" ht="27" customHeight="1" x14ac:dyDescent="0.25">
      <c r="A248" s="53">
        <f>'OSNOVNA PLAČA'!A242</f>
        <v>233</v>
      </c>
      <c r="B248" s="333" t="str">
        <f t="shared" ca="1" si="21"/>
        <v>A233</v>
      </c>
      <c r="C248" s="333"/>
      <c r="D248" s="54" t="str">
        <f>IF(LEN('OSNOVNA PLAČA'!C242)&gt;0,'OSNOVNA PLAČA'!C242,"")</f>
        <v/>
      </c>
      <c r="E248" s="55" t="str">
        <f>IF(LEN('OSNOVNA PLAČA'!D242)&gt;0,'OSNOVNA PLAČA'!D242,"")</f>
        <v/>
      </c>
      <c r="F248" s="164">
        <f ca="1">IF(LEN(B248)&gt;0,'OBRAČUNANA OSNOVNA PLAČA'!G242,"")</f>
        <v>0</v>
      </c>
      <c r="G248" s="57"/>
      <c r="H248" s="57"/>
      <c r="I248" s="57"/>
      <c r="J248" s="57"/>
      <c r="K248" s="57"/>
      <c r="L248" s="178">
        <f t="shared" si="50"/>
        <v>0</v>
      </c>
      <c r="M248" s="179">
        <f t="shared" ca="1" si="59"/>
        <v>0</v>
      </c>
      <c r="N248" s="179">
        <f t="shared" ca="1" si="60"/>
        <v>0</v>
      </c>
      <c r="O248" s="180">
        <f t="shared" ca="1" si="51"/>
        <v>0</v>
      </c>
      <c r="P248" s="181">
        <f t="shared" ca="1" si="61"/>
        <v>0</v>
      </c>
      <c r="Q248" s="182">
        <f t="shared" ca="1" si="52"/>
        <v>0</v>
      </c>
      <c r="R248" s="182">
        <f ca="1">IF(LEN(B248)&gt;0,'2'!R248-'2'!Q248,"")</f>
        <v>0</v>
      </c>
      <c r="S248" s="183"/>
      <c r="T248" s="33"/>
      <c r="U248" s="33"/>
      <c r="V248" s="33"/>
      <c r="W248" s="33"/>
      <c r="X248" s="33"/>
      <c r="Y248" s="33"/>
      <c r="Z248" s="33"/>
      <c r="AB248" s="117">
        <f>ROW()</f>
        <v>248</v>
      </c>
      <c r="AC248" s="118">
        <f t="shared" ca="1" si="22"/>
        <v>0</v>
      </c>
      <c r="AD248" s="118">
        <f t="shared" ca="1" si="23"/>
        <v>0</v>
      </c>
      <c r="AE248" s="119" t="str">
        <f t="shared" ca="1" si="53"/>
        <v>-</v>
      </c>
      <c r="AF248" s="118" t="str">
        <f t="shared" ca="1" si="54"/>
        <v>-</v>
      </c>
      <c r="AG248" s="119" t="str">
        <f t="shared" ca="1" si="55"/>
        <v>-</v>
      </c>
      <c r="AH248" s="118" t="str">
        <f t="shared" ca="1" si="56"/>
        <v>-</v>
      </c>
      <c r="AI248" s="118">
        <f t="shared" ca="1" si="57"/>
        <v>0</v>
      </c>
      <c r="AJ248" s="120">
        <f t="shared" ca="1" si="58"/>
        <v>0</v>
      </c>
      <c r="AK248" s="118">
        <f t="shared" ca="1" si="24"/>
        <v>0</v>
      </c>
      <c r="AL248" s="118">
        <f t="shared" ca="1" si="25"/>
        <v>0</v>
      </c>
    </row>
    <row r="249" spans="1:38" ht="27" customHeight="1" x14ac:dyDescent="0.25">
      <c r="A249" s="53">
        <f>'OSNOVNA PLAČA'!A243</f>
        <v>234</v>
      </c>
      <c r="B249" s="333" t="str">
        <f t="shared" ca="1" si="21"/>
        <v>A234</v>
      </c>
      <c r="C249" s="333"/>
      <c r="D249" s="54" t="str">
        <f>IF(LEN('OSNOVNA PLAČA'!C243)&gt;0,'OSNOVNA PLAČA'!C243,"")</f>
        <v/>
      </c>
      <c r="E249" s="55" t="str">
        <f>IF(LEN('OSNOVNA PLAČA'!D243)&gt;0,'OSNOVNA PLAČA'!D243,"")</f>
        <v/>
      </c>
      <c r="F249" s="164">
        <f ca="1">IF(LEN(B249)&gt;0,'OBRAČUNANA OSNOVNA PLAČA'!G243,"")</f>
        <v>0</v>
      </c>
      <c r="G249" s="57"/>
      <c r="H249" s="57"/>
      <c r="I249" s="57"/>
      <c r="J249" s="57"/>
      <c r="K249" s="57"/>
      <c r="L249" s="178">
        <f t="shared" si="50"/>
        <v>0</v>
      </c>
      <c r="M249" s="179">
        <f t="shared" ca="1" si="59"/>
        <v>0</v>
      </c>
      <c r="N249" s="179">
        <f t="shared" ca="1" si="60"/>
        <v>0</v>
      </c>
      <c r="O249" s="180">
        <f t="shared" ca="1" si="51"/>
        <v>0</v>
      </c>
      <c r="P249" s="181">
        <f t="shared" ca="1" si="61"/>
        <v>0</v>
      </c>
      <c r="Q249" s="182">
        <f t="shared" ca="1" si="52"/>
        <v>0</v>
      </c>
      <c r="R249" s="182">
        <f ca="1">IF(LEN(B249)&gt;0,'2'!R249-'2'!Q249,"")</f>
        <v>0</v>
      </c>
      <c r="S249" s="183"/>
      <c r="T249" s="33"/>
      <c r="U249" s="33"/>
      <c r="V249" s="33"/>
      <c r="W249" s="33"/>
      <c r="X249" s="33"/>
      <c r="Y249" s="33"/>
      <c r="Z249" s="33"/>
      <c r="AB249" s="117">
        <f>ROW()</f>
        <v>249</v>
      </c>
      <c r="AC249" s="118">
        <f t="shared" ca="1" si="22"/>
        <v>0</v>
      </c>
      <c r="AD249" s="118">
        <f t="shared" ca="1" si="23"/>
        <v>0</v>
      </c>
      <c r="AE249" s="119" t="str">
        <f t="shared" ca="1" si="53"/>
        <v>-</v>
      </c>
      <c r="AF249" s="118" t="str">
        <f t="shared" ca="1" si="54"/>
        <v>-</v>
      </c>
      <c r="AG249" s="119" t="str">
        <f t="shared" ca="1" si="55"/>
        <v>-</v>
      </c>
      <c r="AH249" s="118" t="str">
        <f t="shared" ca="1" si="56"/>
        <v>-</v>
      </c>
      <c r="AI249" s="118">
        <f t="shared" ca="1" si="57"/>
        <v>0</v>
      </c>
      <c r="AJ249" s="120">
        <f t="shared" ca="1" si="58"/>
        <v>0</v>
      </c>
      <c r="AK249" s="118">
        <f t="shared" ca="1" si="24"/>
        <v>0</v>
      </c>
      <c r="AL249" s="118">
        <f t="shared" ca="1" si="25"/>
        <v>0</v>
      </c>
    </row>
    <row r="250" spans="1:38" ht="27" customHeight="1" x14ac:dyDescent="0.25">
      <c r="A250" s="53">
        <f>'OSNOVNA PLAČA'!A244</f>
        <v>235</v>
      </c>
      <c r="B250" s="333" t="str">
        <f t="shared" ca="1" si="21"/>
        <v>A235</v>
      </c>
      <c r="C250" s="333"/>
      <c r="D250" s="54" t="str">
        <f>IF(LEN('OSNOVNA PLAČA'!C244)&gt;0,'OSNOVNA PLAČA'!C244,"")</f>
        <v/>
      </c>
      <c r="E250" s="55" t="str">
        <f>IF(LEN('OSNOVNA PLAČA'!D244)&gt;0,'OSNOVNA PLAČA'!D244,"")</f>
        <v/>
      </c>
      <c r="F250" s="164">
        <f ca="1">IF(LEN(B250)&gt;0,'OBRAČUNANA OSNOVNA PLAČA'!G244,"")</f>
        <v>0</v>
      </c>
      <c r="G250" s="57"/>
      <c r="H250" s="57"/>
      <c r="I250" s="57"/>
      <c r="J250" s="57"/>
      <c r="K250" s="57"/>
      <c r="L250" s="178">
        <f t="shared" si="50"/>
        <v>0</v>
      </c>
      <c r="M250" s="179">
        <f t="shared" ca="1" si="59"/>
        <v>0</v>
      </c>
      <c r="N250" s="179">
        <f t="shared" ca="1" si="60"/>
        <v>0</v>
      </c>
      <c r="O250" s="180">
        <f t="shared" ca="1" si="51"/>
        <v>0</v>
      </c>
      <c r="P250" s="181">
        <f t="shared" ca="1" si="61"/>
        <v>0</v>
      </c>
      <c r="Q250" s="182">
        <f t="shared" ca="1" si="52"/>
        <v>0</v>
      </c>
      <c r="R250" s="182">
        <f ca="1">IF(LEN(B250)&gt;0,'2'!R250-'2'!Q250,"")</f>
        <v>0</v>
      </c>
      <c r="S250" s="183"/>
      <c r="T250" s="33"/>
      <c r="U250" s="33"/>
      <c r="V250" s="33"/>
      <c r="W250" s="33"/>
      <c r="X250" s="33"/>
      <c r="Y250" s="33"/>
      <c r="Z250" s="33"/>
      <c r="AB250" s="117">
        <f>ROW()</f>
        <v>250</v>
      </c>
      <c r="AC250" s="118">
        <f t="shared" ca="1" si="22"/>
        <v>0</v>
      </c>
      <c r="AD250" s="118">
        <f t="shared" ca="1" si="23"/>
        <v>0</v>
      </c>
      <c r="AE250" s="119" t="str">
        <f t="shared" ca="1" si="53"/>
        <v>-</v>
      </c>
      <c r="AF250" s="118" t="str">
        <f t="shared" ca="1" si="54"/>
        <v>-</v>
      </c>
      <c r="AG250" s="119" t="str">
        <f t="shared" ca="1" si="55"/>
        <v>-</v>
      </c>
      <c r="AH250" s="118" t="str">
        <f t="shared" ca="1" si="56"/>
        <v>-</v>
      </c>
      <c r="AI250" s="118">
        <f t="shared" ca="1" si="57"/>
        <v>0</v>
      </c>
      <c r="AJ250" s="120">
        <f t="shared" ca="1" si="58"/>
        <v>0</v>
      </c>
      <c r="AK250" s="118">
        <f t="shared" ca="1" si="24"/>
        <v>0</v>
      </c>
      <c r="AL250" s="118">
        <f t="shared" ca="1" si="25"/>
        <v>0</v>
      </c>
    </row>
    <row r="251" spans="1:38" ht="27" customHeight="1" x14ac:dyDescent="0.25">
      <c r="A251" s="53">
        <f>'OSNOVNA PLAČA'!A245</f>
        <v>236</v>
      </c>
      <c r="B251" s="333" t="str">
        <f t="shared" ca="1" si="21"/>
        <v>A236</v>
      </c>
      <c r="C251" s="333"/>
      <c r="D251" s="54" t="str">
        <f>IF(LEN('OSNOVNA PLAČA'!C245)&gt;0,'OSNOVNA PLAČA'!C245,"")</f>
        <v/>
      </c>
      <c r="E251" s="55" t="str">
        <f>IF(LEN('OSNOVNA PLAČA'!D245)&gt;0,'OSNOVNA PLAČA'!D245,"")</f>
        <v/>
      </c>
      <c r="F251" s="164">
        <f ca="1">IF(LEN(B251)&gt;0,'OBRAČUNANA OSNOVNA PLAČA'!G245,"")</f>
        <v>0</v>
      </c>
      <c r="G251" s="57"/>
      <c r="H251" s="57"/>
      <c r="I251" s="57"/>
      <c r="J251" s="57"/>
      <c r="K251" s="57"/>
      <c r="L251" s="178">
        <f t="shared" si="50"/>
        <v>0</v>
      </c>
      <c r="M251" s="179">
        <f t="shared" ca="1" si="59"/>
        <v>0</v>
      </c>
      <c r="N251" s="179">
        <f t="shared" ca="1" si="60"/>
        <v>0</v>
      </c>
      <c r="O251" s="180">
        <f t="shared" ca="1" si="51"/>
        <v>0</v>
      </c>
      <c r="P251" s="181">
        <f t="shared" ca="1" si="61"/>
        <v>0</v>
      </c>
      <c r="Q251" s="182">
        <f t="shared" ca="1" si="52"/>
        <v>0</v>
      </c>
      <c r="R251" s="182">
        <f ca="1">IF(LEN(B251)&gt;0,'2'!R251-'2'!Q251,"")</f>
        <v>0</v>
      </c>
      <c r="S251" s="183"/>
      <c r="T251" s="33"/>
      <c r="U251" s="33"/>
      <c r="V251" s="33"/>
      <c r="W251" s="33"/>
      <c r="X251" s="33"/>
      <c r="Y251" s="33"/>
      <c r="Z251" s="33"/>
      <c r="AB251" s="117">
        <f>ROW()</f>
        <v>251</v>
      </c>
      <c r="AC251" s="118">
        <f t="shared" ca="1" si="22"/>
        <v>0</v>
      </c>
      <c r="AD251" s="118">
        <f t="shared" ca="1" si="23"/>
        <v>0</v>
      </c>
      <c r="AE251" s="119" t="str">
        <f t="shared" ca="1" si="53"/>
        <v>-</v>
      </c>
      <c r="AF251" s="118" t="str">
        <f t="shared" ca="1" si="54"/>
        <v>-</v>
      </c>
      <c r="AG251" s="119" t="str">
        <f t="shared" ca="1" si="55"/>
        <v>-</v>
      </c>
      <c r="AH251" s="118" t="str">
        <f t="shared" ca="1" si="56"/>
        <v>-</v>
      </c>
      <c r="AI251" s="118">
        <f t="shared" ca="1" si="57"/>
        <v>0</v>
      </c>
      <c r="AJ251" s="120">
        <f t="shared" ca="1" si="58"/>
        <v>0</v>
      </c>
      <c r="AK251" s="118">
        <f t="shared" ca="1" si="24"/>
        <v>0</v>
      </c>
      <c r="AL251" s="118">
        <f t="shared" ca="1" si="25"/>
        <v>0</v>
      </c>
    </row>
    <row r="252" spans="1:38" ht="27" customHeight="1" x14ac:dyDescent="0.25">
      <c r="A252" s="53">
        <f>'OSNOVNA PLAČA'!A246</f>
        <v>237</v>
      </c>
      <c r="B252" s="333" t="str">
        <f t="shared" ca="1" si="21"/>
        <v>A237</v>
      </c>
      <c r="C252" s="333"/>
      <c r="D252" s="54" t="str">
        <f>IF(LEN('OSNOVNA PLAČA'!C246)&gt;0,'OSNOVNA PLAČA'!C246,"")</f>
        <v/>
      </c>
      <c r="E252" s="55" t="str">
        <f>IF(LEN('OSNOVNA PLAČA'!D246)&gt;0,'OSNOVNA PLAČA'!D246,"")</f>
        <v/>
      </c>
      <c r="F252" s="164">
        <f ca="1">IF(LEN(B252)&gt;0,'OBRAČUNANA OSNOVNA PLAČA'!G246,"")</f>
        <v>0</v>
      </c>
      <c r="G252" s="57"/>
      <c r="H252" s="57"/>
      <c r="I252" s="57"/>
      <c r="J252" s="57"/>
      <c r="K252" s="57"/>
      <c r="L252" s="178">
        <f t="shared" si="50"/>
        <v>0</v>
      </c>
      <c r="M252" s="179">
        <f t="shared" ca="1" si="59"/>
        <v>0</v>
      </c>
      <c r="N252" s="179">
        <f t="shared" ca="1" si="60"/>
        <v>0</v>
      </c>
      <c r="O252" s="180">
        <f t="shared" ca="1" si="51"/>
        <v>0</v>
      </c>
      <c r="P252" s="181">
        <f t="shared" ca="1" si="61"/>
        <v>0</v>
      </c>
      <c r="Q252" s="182">
        <f t="shared" ca="1" si="52"/>
        <v>0</v>
      </c>
      <c r="R252" s="182">
        <f ca="1">IF(LEN(B252)&gt;0,'2'!R252-'2'!Q252,"")</f>
        <v>0</v>
      </c>
      <c r="S252" s="183"/>
      <c r="T252" s="33"/>
      <c r="U252" s="33"/>
      <c r="V252" s="33"/>
      <c r="W252" s="33"/>
      <c r="X252" s="33"/>
      <c r="Y252" s="33"/>
      <c r="Z252" s="33"/>
      <c r="AB252" s="117">
        <f>ROW()</f>
        <v>252</v>
      </c>
      <c r="AC252" s="118">
        <f t="shared" ca="1" si="22"/>
        <v>0</v>
      </c>
      <c r="AD252" s="118">
        <f t="shared" ca="1" si="23"/>
        <v>0</v>
      </c>
      <c r="AE252" s="119" t="str">
        <f t="shared" ca="1" si="53"/>
        <v>-</v>
      </c>
      <c r="AF252" s="118" t="str">
        <f t="shared" ca="1" si="54"/>
        <v>-</v>
      </c>
      <c r="AG252" s="119" t="str">
        <f t="shared" ca="1" si="55"/>
        <v>-</v>
      </c>
      <c r="AH252" s="118" t="str">
        <f t="shared" ca="1" si="56"/>
        <v>-</v>
      </c>
      <c r="AI252" s="118">
        <f t="shared" ca="1" si="57"/>
        <v>0</v>
      </c>
      <c r="AJ252" s="120">
        <f t="shared" ca="1" si="58"/>
        <v>0</v>
      </c>
      <c r="AK252" s="118">
        <f t="shared" ca="1" si="24"/>
        <v>0</v>
      </c>
      <c r="AL252" s="118">
        <f t="shared" ca="1" si="25"/>
        <v>0</v>
      </c>
    </row>
    <row r="253" spans="1:38" ht="27" customHeight="1" x14ac:dyDescent="0.25">
      <c r="A253" s="53">
        <f>'OSNOVNA PLAČA'!A247</f>
        <v>238</v>
      </c>
      <c r="B253" s="333" t="str">
        <f t="shared" ca="1" si="21"/>
        <v>A238</v>
      </c>
      <c r="C253" s="333"/>
      <c r="D253" s="54" t="str">
        <f>IF(LEN('OSNOVNA PLAČA'!C247)&gt;0,'OSNOVNA PLAČA'!C247,"")</f>
        <v/>
      </c>
      <c r="E253" s="55" t="str">
        <f>IF(LEN('OSNOVNA PLAČA'!D247)&gt;0,'OSNOVNA PLAČA'!D247,"")</f>
        <v/>
      </c>
      <c r="F253" s="164">
        <f ca="1">IF(LEN(B253)&gt;0,'OBRAČUNANA OSNOVNA PLAČA'!G247,"")</f>
        <v>0</v>
      </c>
      <c r="G253" s="57"/>
      <c r="H253" s="57"/>
      <c r="I253" s="57"/>
      <c r="J253" s="57"/>
      <c r="K253" s="57"/>
      <c r="L253" s="178">
        <f t="shared" si="50"/>
        <v>0</v>
      </c>
      <c r="M253" s="179">
        <f t="shared" ca="1" si="59"/>
        <v>0</v>
      </c>
      <c r="N253" s="179">
        <f t="shared" ca="1" si="60"/>
        <v>0</v>
      </c>
      <c r="O253" s="180">
        <f t="shared" ca="1" si="51"/>
        <v>0</v>
      </c>
      <c r="P253" s="181">
        <f t="shared" ca="1" si="61"/>
        <v>0</v>
      </c>
      <c r="Q253" s="182">
        <f t="shared" ca="1" si="52"/>
        <v>0</v>
      </c>
      <c r="R253" s="182">
        <f ca="1">IF(LEN(B253)&gt;0,'2'!R253-'2'!Q253,"")</f>
        <v>0</v>
      </c>
      <c r="S253" s="183"/>
      <c r="T253" s="33"/>
      <c r="U253" s="33"/>
      <c r="V253" s="33"/>
      <c r="W253" s="33"/>
      <c r="X253" s="33"/>
      <c r="Y253" s="33"/>
      <c r="Z253" s="33"/>
      <c r="AB253" s="117">
        <f>ROW()</f>
        <v>253</v>
      </c>
      <c r="AC253" s="118">
        <f t="shared" ca="1" si="22"/>
        <v>0</v>
      </c>
      <c r="AD253" s="118">
        <f t="shared" ca="1" si="23"/>
        <v>0</v>
      </c>
      <c r="AE253" s="119" t="str">
        <f t="shared" ca="1" si="53"/>
        <v>-</v>
      </c>
      <c r="AF253" s="118" t="str">
        <f t="shared" ca="1" si="54"/>
        <v>-</v>
      </c>
      <c r="AG253" s="119" t="str">
        <f t="shared" ca="1" si="55"/>
        <v>-</v>
      </c>
      <c r="AH253" s="118" t="str">
        <f t="shared" ca="1" si="56"/>
        <v>-</v>
      </c>
      <c r="AI253" s="118">
        <f t="shared" ca="1" si="57"/>
        <v>0</v>
      </c>
      <c r="AJ253" s="120">
        <f t="shared" ca="1" si="58"/>
        <v>0</v>
      </c>
      <c r="AK253" s="118">
        <f t="shared" ca="1" si="24"/>
        <v>0</v>
      </c>
      <c r="AL253" s="118">
        <f t="shared" ca="1" si="25"/>
        <v>0</v>
      </c>
    </row>
    <row r="254" spans="1:38" ht="27" customHeight="1" x14ac:dyDescent="0.25">
      <c r="A254" s="53">
        <f>'OSNOVNA PLAČA'!A248</f>
        <v>239</v>
      </c>
      <c r="B254" s="333" t="str">
        <f t="shared" ca="1" si="21"/>
        <v>A239</v>
      </c>
      <c r="C254" s="333"/>
      <c r="D254" s="54" t="str">
        <f>IF(LEN('OSNOVNA PLAČA'!C248)&gt;0,'OSNOVNA PLAČA'!C248,"")</f>
        <v/>
      </c>
      <c r="E254" s="55" t="str">
        <f>IF(LEN('OSNOVNA PLAČA'!D248)&gt;0,'OSNOVNA PLAČA'!D248,"")</f>
        <v/>
      </c>
      <c r="F254" s="164">
        <f ca="1">IF(LEN(B254)&gt;0,'OBRAČUNANA OSNOVNA PLAČA'!G248,"")</f>
        <v>0</v>
      </c>
      <c r="G254" s="57"/>
      <c r="H254" s="57"/>
      <c r="I254" s="57"/>
      <c r="J254" s="57"/>
      <c r="K254" s="57"/>
      <c r="L254" s="178">
        <f t="shared" si="50"/>
        <v>0</v>
      </c>
      <c r="M254" s="179">
        <f t="shared" ca="1" si="59"/>
        <v>0</v>
      </c>
      <c r="N254" s="179">
        <f t="shared" ca="1" si="60"/>
        <v>0</v>
      </c>
      <c r="O254" s="180">
        <f t="shared" ca="1" si="51"/>
        <v>0</v>
      </c>
      <c r="P254" s="181">
        <f t="shared" ca="1" si="61"/>
        <v>0</v>
      </c>
      <c r="Q254" s="182">
        <f t="shared" ca="1" si="52"/>
        <v>0</v>
      </c>
      <c r="R254" s="182">
        <f ca="1">IF(LEN(B254)&gt;0,'2'!R254-'2'!Q254,"")</f>
        <v>0</v>
      </c>
      <c r="S254" s="183"/>
      <c r="T254" s="33"/>
      <c r="U254" s="33"/>
      <c r="V254" s="33"/>
      <c r="W254" s="33"/>
      <c r="X254" s="33"/>
      <c r="Y254" s="33"/>
      <c r="Z254" s="33"/>
      <c r="AB254" s="117">
        <f>ROW()</f>
        <v>254</v>
      </c>
      <c r="AC254" s="118">
        <f t="shared" ca="1" si="22"/>
        <v>0</v>
      </c>
      <c r="AD254" s="118">
        <f t="shared" ca="1" si="23"/>
        <v>0</v>
      </c>
      <c r="AE254" s="119" t="str">
        <f t="shared" ca="1" si="53"/>
        <v>-</v>
      </c>
      <c r="AF254" s="118" t="str">
        <f t="shared" ca="1" si="54"/>
        <v>-</v>
      </c>
      <c r="AG254" s="119" t="str">
        <f t="shared" ca="1" si="55"/>
        <v>-</v>
      </c>
      <c r="AH254" s="118" t="str">
        <f t="shared" ca="1" si="56"/>
        <v>-</v>
      </c>
      <c r="AI254" s="118">
        <f t="shared" ca="1" si="57"/>
        <v>0</v>
      </c>
      <c r="AJ254" s="120">
        <f t="shared" ca="1" si="58"/>
        <v>0</v>
      </c>
      <c r="AK254" s="118">
        <f t="shared" ca="1" si="24"/>
        <v>0</v>
      </c>
      <c r="AL254" s="118">
        <f t="shared" ca="1" si="25"/>
        <v>0</v>
      </c>
    </row>
    <row r="255" spans="1:38" ht="27" customHeight="1" x14ac:dyDescent="0.25">
      <c r="A255" s="53">
        <f>'OSNOVNA PLAČA'!A249</f>
        <v>240</v>
      </c>
      <c r="B255" s="333" t="str">
        <f t="shared" ca="1" si="21"/>
        <v>A240</v>
      </c>
      <c r="C255" s="333"/>
      <c r="D255" s="54" t="str">
        <f>IF(LEN('OSNOVNA PLAČA'!C249)&gt;0,'OSNOVNA PLAČA'!C249,"")</f>
        <v/>
      </c>
      <c r="E255" s="55" t="str">
        <f>IF(LEN('OSNOVNA PLAČA'!D249)&gt;0,'OSNOVNA PLAČA'!D249,"")</f>
        <v/>
      </c>
      <c r="F255" s="164">
        <f ca="1">IF(LEN(B255)&gt;0,'OBRAČUNANA OSNOVNA PLAČA'!G249,"")</f>
        <v>0</v>
      </c>
      <c r="G255" s="57"/>
      <c r="H255" s="57"/>
      <c r="I255" s="57"/>
      <c r="J255" s="57"/>
      <c r="K255" s="57"/>
      <c r="L255" s="178">
        <f t="shared" si="50"/>
        <v>0</v>
      </c>
      <c r="M255" s="179">
        <f t="shared" ca="1" si="59"/>
        <v>0</v>
      </c>
      <c r="N255" s="179">
        <f t="shared" ca="1" si="60"/>
        <v>0</v>
      </c>
      <c r="O255" s="180">
        <f t="shared" ca="1" si="51"/>
        <v>0</v>
      </c>
      <c r="P255" s="181">
        <f t="shared" ca="1" si="61"/>
        <v>0</v>
      </c>
      <c r="Q255" s="182">
        <f t="shared" ca="1" si="52"/>
        <v>0</v>
      </c>
      <c r="R255" s="182">
        <f ca="1">IF(LEN(B255)&gt;0,'2'!R255-'2'!Q255,"")</f>
        <v>0</v>
      </c>
      <c r="S255" s="183"/>
      <c r="T255" s="33"/>
      <c r="U255" s="33"/>
      <c r="V255" s="33"/>
      <c r="W255" s="33"/>
      <c r="X255" s="33"/>
      <c r="Y255" s="33"/>
      <c r="Z255" s="33"/>
      <c r="AB255" s="117">
        <f>ROW()</f>
        <v>255</v>
      </c>
      <c r="AC255" s="118">
        <f t="shared" ca="1" si="22"/>
        <v>0</v>
      </c>
      <c r="AD255" s="118">
        <f t="shared" ca="1" si="23"/>
        <v>0</v>
      </c>
      <c r="AE255" s="119" t="str">
        <f t="shared" ca="1" si="53"/>
        <v>-</v>
      </c>
      <c r="AF255" s="118" t="str">
        <f t="shared" ca="1" si="54"/>
        <v>-</v>
      </c>
      <c r="AG255" s="119" t="str">
        <f t="shared" ca="1" si="55"/>
        <v>-</v>
      </c>
      <c r="AH255" s="118" t="str">
        <f t="shared" ca="1" si="56"/>
        <v>-</v>
      </c>
      <c r="AI255" s="118">
        <f t="shared" ca="1" si="57"/>
        <v>0</v>
      </c>
      <c r="AJ255" s="120">
        <f t="shared" ca="1" si="58"/>
        <v>0</v>
      </c>
      <c r="AK255" s="118">
        <f t="shared" ca="1" si="24"/>
        <v>0</v>
      </c>
      <c r="AL255" s="118">
        <f t="shared" ca="1" si="25"/>
        <v>0</v>
      </c>
    </row>
    <row r="256" spans="1:38" ht="27" customHeight="1" x14ac:dyDescent="0.25">
      <c r="A256" s="53">
        <f>'OSNOVNA PLAČA'!A250</f>
        <v>241</v>
      </c>
      <c r="B256" s="333" t="str">
        <f t="shared" ca="1" si="21"/>
        <v>A241</v>
      </c>
      <c r="C256" s="333"/>
      <c r="D256" s="54" t="str">
        <f>IF(LEN('OSNOVNA PLAČA'!C250)&gt;0,'OSNOVNA PLAČA'!C250,"")</f>
        <v/>
      </c>
      <c r="E256" s="55" t="str">
        <f>IF(LEN('OSNOVNA PLAČA'!D250)&gt;0,'OSNOVNA PLAČA'!D250,"")</f>
        <v/>
      </c>
      <c r="F256" s="164">
        <f ca="1">IF(LEN(B256)&gt;0,'OBRAČUNANA OSNOVNA PLAČA'!G250,"")</f>
        <v>0</v>
      </c>
      <c r="G256" s="57"/>
      <c r="H256" s="57"/>
      <c r="I256" s="57"/>
      <c r="J256" s="57"/>
      <c r="K256" s="57"/>
      <c r="L256" s="178">
        <f t="shared" si="50"/>
        <v>0</v>
      </c>
      <c r="M256" s="179">
        <f t="shared" ca="1" si="59"/>
        <v>0</v>
      </c>
      <c r="N256" s="179">
        <f t="shared" ca="1" si="60"/>
        <v>0</v>
      </c>
      <c r="O256" s="180">
        <f t="shared" ca="1" si="51"/>
        <v>0</v>
      </c>
      <c r="P256" s="181">
        <f t="shared" ca="1" si="61"/>
        <v>0</v>
      </c>
      <c r="Q256" s="182">
        <f t="shared" ca="1" si="52"/>
        <v>0</v>
      </c>
      <c r="R256" s="182">
        <f ca="1">IF(LEN(B256)&gt;0,'2'!R256-'2'!Q256,"")</f>
        <v>0</v>
      </c>
      <c r="S256" s="183"/>
      <c r="T256" s="33"/>
      <c r="U256" s="33"/>
      <c r="V256" s="33"/>
      <c r="W256" s="33"/>
      <c r="X256" s="33"/>
      <c r="Y256" s="33"/>
      <c r="Z256" s="33"/>
      <c r="AB256" s="117">
        <f>ROW()</f>
        <v>256</v>
      </c>
      <c r="AC256" s="118">
        <f t="shared" ca="1" si="22"/>
        <v>0</v>
      </c>
      <c r="AD256" s="118">
        <f t="shared" ca="1" si="23"/>
        <v>0</v>
      </c>
      <c r="AE256" s="119" t="str">
        <f t="shared" ca="1" si="53"/>
        <v>-</v>
      </c>
      <c r="AF256" s="118" t="str">
        <f t="shared" ca="1" si="54"/>
        <v>-</v>
      </c>
      <c r="AG256" s="119" t="str">
        <f t="shared" ca="1" si="55"/>
        <v>-</v>
      </c>
      <c r="AH256" s="118" t="str">
        <f t="shared" ca="1" si="56"/>
        <v>-</v>
      </c>
      <c r="AI256" s="118">
        <f t="shared" ca="1" si="57"/>
        <v>0</v>
      </c>
      <c r="AJ256" s="120">
        <f t="shared" ca="1" si="58"/>
        <v>0</v>
      </c>
      <c r="AK256" s="118">
        <f t="shared" ca="1" si="24"/>
        <v>0</v>
      </c>
      <c r="AL256" s="118">
        <f t="shared" ca="1" si="25"/>
        <v>0</v>
      </c>
    </row>
    <row r="257" spans="1:44" ht="27" customHeight="1" x14ac:dyDescent="0.25">
      <c r="A257" s="53">
        <f>'OSNOVNA PLAČA'!A251</f>
        <v>242</v>
      </c>
      <c r="B257" s="333" t="str">
        <f t="shared" ca="1" si="21"/>
        <v>A242</v>
      </c>
      <c r="C257" s="333"/>
      <c r="D257" s="54" t="str">
        <f>IF(LEN('OSNOVNA PLAČA'!C251)&gt;0,'OSNOVNA PLAČA'!C251,"")</f>
        <v/>
      </c>
      <c r="E257" s="55" t="str">
        <f>IF(LEN('OSNOVNA PLAČA'!D251)&gt;0,'OSNOVNA PLAČA'!D251,"")</f>
        <v/>
      </c>
      <c r="F257" s="164">
        <f ca="1">IF(LEN(B257)&gt;0,'OBRAČUNANA OSNOVNA PLAČA'!G251,"")</f>
        <v>0</v>
      </c>
      <c r="G257" s="57"/>
      <c r="H257" s="57"/>
      <c r="I257" s="57"/>
      <c r="J257" s="57"/>
      <c r="K257" s="57"/>
      <c r="L257" s="178">
        <f t="shared" si="50"/>
        <v>0</v>
      </c>
      <c r="M257" s="179">
        <f t="shared" ca="1" si="59"/>
        <v>0</v>
      </c>
      <c r="N257" s="179">
        <f t="shared" ca="1" si="60"/>
        <v>0</v>
      </c>
      <c r="O257" s="180">
        <f t="shared" ca="1" si="51"/>
        <v>0</v>
      </c>
      <c r="P257" s="181">
        <f t="shared" ca="1" si="61"/>
        <v>0</v>
      </c>
      <c r="Q257" s="182">
        <f t="shared" ca="1" si="52"/>
        <v>0</v>
      </c>
      <c r="R257" s="182">
        <f ca="1">IF(LEN(B257)&gt;0,'2'!R257-'2'!Q257,"")</f>
        <v>0</v>
      </c>
      <c r="S257" s="183"/>
      <c r="T257" s="33"/>
      <c r="U257" s="33"/>
      <c r="V257" s="33"/>
      <c r="W257" s="33"/>
      <c r="X257" s="33"/>
      <c r="Y257" s="33"/>
      <c r="Z257" s="33"/>
      <c r="AB257" s="117">
        <f>ROW()</f>
        <v>257</v>
      </c>
      <c r="AC257" s="118">
        <f t="shared" ca="1" si="22"/>
        <v>0</v>
      </c>
      <c r="AD257" s="118">
        <f t="shared" ca="1" si="23"/>
        <v>0</v>
      </c>
      <c r="AE257" s="119" t="str">
        <f t="shared" ca="1" si="53"/>
        <v>-</v>
      </c>
      <c r="AF257" s="118" t="str">
        <f t="shared" ca="1" si="54"/>
        <v>-</v>
      </c>
      <c r="AG257" s="119" t="str">
        <f t="shared" ca="1" si="55"/>
        <v>-</v>
      </c>
      <c r="AH257" s="118" t="str">
        <f t="shared" ca="1" si="56"/>
        <v>-</v>
      </c>
      <c r="AI257" s="118">
        <f t="shared" ca="1" si="57"/>
        <v>0</v>
      </c>
      <c r="AJ257" s="120">
        <f t="shared" ca="1" si="58"/>
        <v>0</v>
      </c>
      <c r="AK257" s="118">
        <f t="shared" ca="1" si="24"/>
        <v>0</v>
      </c>
      <c r="AL257" s="118">
        <f t="shared" ca="1" si="25"/>
        <v>0</v>
      </c>
    </row>
    <row r="258" spans="1:44" ht="27" customHeight="1" x14ac:dyDescent="0.25">
      <c r="A258" s="53">
        <f>'OSNOVNA PLAČA'!A252</f>
        <v>243</v>
      </c>
      <c r="B258" s="333" t="str">
        <f t="shared" ca="1" si="21"/>
        <v>A243</v>
      </c>
      <c r="C258" s="333"/>
      <c r="D258" s="54" t="str">
        <f>IF(LEN('OSNOVNA PLAČA'!C252)&gt;0,'OSNOVNA PLAČA'!C252,"")</f>
        <v/>
      </c>
      <c r="E258" s="55" t="str">
        <f>IF(LEN('OSNOVNA PLAČA'!D252)&gt;0,'OSNOVNA PLAČA'!D252,"")</f>
        <v/>
      </c>
      <c r="F258" s="164">
        <f ca="1">IF(LEN(B258)&gt;0,'OBRAČUNANA OSNOVNA PLAČA'!G252,"")</f>
        <v>0</v>
      </c>
      <c r="G258" s="57"/>
      <c r="H258" s="57"/>
      <c r="I258" s="57"/>
      <c r="J258" s="57"/>
      <c r="K258" s="57"/>
      <c r="L258" s="178">
        <f t="shared" si="50"/>
        <v>0</v>
      </c>
      <c r="M258" s="179">
        <f t="shared" ca="1" si="59"/>
        <v>0</v>
      </c>
      <c r="N258" s="179">
        <f t="shared" ca="1" si="60"/>
        <v>0</v>
      </c>
      <c r="O258" s="180">
        <f t="shared" ca="1" si="51"/>
        <v>0</v>
      </c>
      <c r="P258" s="181">
        <f t="shared" ca="1" si="61"/>
        <v>0</v>
      </c>
      <c r="Q258" s="182">
        <f t="shared" ca="1" si="52"/>
        <v>0</v>
      </c>
      <c r="R258" s="182">
        <f ca="1">IF(LEN(B258)&gt;0,'2'!R258-'2'!Q258,"")</f>
        <v>0</v>
      </c>
      <c r="S258" s="183"/>
      <c r="T258" s="33"/>
      <c r="U258" s="33"/>
      <c r="V258" s="33"/>
      <c r="W258" s="33"/>
      <c r="X258" s="33"/>
      <c r="Y258" s="33"/>
      <c r="Z258" s="33"/>
      <c r="AB258" s="117">
        <f>ROW()</f>
        <v>258</v>
      </c>
      <c r="AC258" s="118">
        <f t="shared" ca="1" si="22"/>
        <v>0</v>
      </c>
      <c r="AD258" s="118">
        <f t="shared" ca="1" si="23"/>
        <v>0</v>
      </c>
      <c r="AE258" s="119" t="str">
        <f t="shared" ca="1" si="53"/>
        <v>-</v>
      </c>
      <c r="AF258" s="118" t="str">
        <f t="shared" ca="1" si="54"/>
        <v>-</v>
      </c>
      <c r="AG258" s="119" t="str">
        <f t="shared" ca="1" si="55"/>
        <v>-</v>
      </c>
      <c r="AH258" s="118" t="str">
        <f t="shared" ca="1" si="56"/>
        <v>-</v>
      </c>
      <c r="AI258" s="118">
        <f t="shared" ca="1" si="57"/>
        <v>0</v>
      </c>
      <c r="AJ258" s="120">
        <f t="shared" ca="1" si="58"/>
        <v>0</v>
      </c>
      <c r="AK258" s="118">
        <f t="shared" ca="1" si="24"/>
        <v>0</v>
      </c>
      <c r="AL258" s="118">
        <f t="shared" ca="1" si="25"/>
        <v>0</v>
      </c>
    </row>
    <row r="259" spans="1:44" ht="27" customHeight="1" x14ac:dyDescent="0.25">
      <c r="A259" s="53">
        <f>'OSNOVNA PLAČA'!A253</f>
        <v>244</v>
      </c>
      <c r="B259" s="333" t="str">
        <f t="shared" ca="1" si="21"/>
        <v>A244</v>
      </c>
      <c r="C259" s="333"/>
      <c r="D259" s="54" t="str">
        <f>IF(LEN('OSNOVNA PLAČA'!C253)&gt;0,'OSNOVNA PLAČA'!C253,"")</f>
        <v/>
      </c>
      <c r="E259" s="55" t="str">
        <f>IF(LEN('OSNOVNA PLAČA'!D253)&gt;0,'OSNOVNA PLAČA'!D253,"")</f>
        <v/>
      </c>
      <c r="F259" s="164">
        <f ca="1">IF(LEN(B259)&gt;0,'OBRAČUNANA OSNOVNA PLAČA'!G253,"")</f>
        <v>0</v>
      </c>
      <c r="G259" s="57"/>
      <c r="H259" s="57"/>
      <c r="I259" s="57"/>
      <c r="J259" s="57"/>
      <c r="K259" s="57"/>
      <c r="L259" s="178">
        <f t="shared" si="50"/>
        <v>0</v>
      </c>
      <c r="M259" s="179">
        <f t="shared" ca="1" si="59"/>
        <v>0</v>
      </c>
      <c r="N259" s="179">
        <f t="shared" ca="1" si="60"/>
        <v>0</v>
      </c>
      <c r="O259" s="180">
        <f t="shared" ca="1" si="51"/>
        <v>0</v>
      </c>
      <c r="P259" s="181">
        <f t="shared" ca="1" si="61"/>
        <v>0</v>
      </c>
      <c r="Q259" s="182">
        <f t="shared" ca="1" si="52"/>
        <v>0</v>
      </c>
      <c r="R259" s="182">
        <f ca="1">IF(LEN(B259)&gt;0,'2'!R259-'2'!Q259,"")</f>
        <v>0</v>
      </c>
      <c r="S259" s="183"/>
      <c r="T259" s="33"/>
      <c r="U259" s="33"/>
      <c r="V259" s="33"/>
      <c r="W259" s="33"/>
      <c r="X259" s="33"/>
      <c r="Y259" s="33"/>
      <c r="Z259" s="33"/>
      <c r="AB259" s="117">
        <f>ROW()</f>
        <v>259</v>
      </c>
      <c r="AC259" s="118">
        <f t="shared" ca="1" si="22"/>
        <v>0</v>
      </c>
      <c r="AD259" s="118">
        <f t="shared" ca="1" si="23"/>
        <v>0</v>
      </c>
      <c r="AE259" s="119" t="str">
        <f t="shared" ca="1" si="53"/>
        <v>-</v>
      </c>
      <c r="AF259" s="118" t="str">
        <f t="shared" ca="1" si="54"/>
        <v>-</v>
      </c>
      <c r="AG259" s="119" t="str">
        <f t="shared" ca="1" si="55"/>
        <v>-</v>
      </c>
      <c r="AH259" s="118" t="str">
        <f t="shared" ca="1" si="56"/>
        <v>-</v>
      </c>
      <c r="AI259" s="118">
        <f t="shared" ca="1" si="57"/>
        <v>0</v>
      </c>
      <c r="AJ259" s="120">
        <f t="shared" ca="1" si="58"/>
        <v>0</v>
      </c>
      <c r="AK259" s="118">
        <f t="shared" ca="1" si="24"/>
        <v>0</v>
      </c>
      <c r="AL259" s="118">
        <f t="shared" ca="1" si="25"/>
        <v>0</v>
      </c>
    </row>
    <row r="260" spans="1:44" ht="27" customHeight="1" x14ac:dyDescent="0.25">
      <c r="A260" s="53">
        <f>'OSNOVNA PLAČA'!A254</f>
        <v>245</v>
      </c>
      <c r="B260" s="333" t="str">
        <f t="shared" ca="1" si="21"/>
        <v>A245</v>
      </c>
      <c r="C260" s="333"/>
      <c r="D260" s="54" t="str">
        <f>IF(LEN('OSNOVNA PLAČA'!C254)&gt;0,'OSNOVNA PLAČA'!C254,"")</f>
        <v/>
      </c>
      <c r="E260" s="55" t="str">
        <f>IF(LEN('OSNOVNA PLAČA'!D254)&gt;0,'OSNOVNA PLAČA'!D254,"")</f>
        <v/>
      </c>
      <c r="F260" s="164">
        <f ca="1">IF(LEN(B260)&gt;0,'OBRAČUNANA OSNOVNA PLAČA'!G254,"")</f>
        <v>0</v>
      </c>
      <c r="G260" s="57"/>
      <c r="H260" s="57"/>
      <c r="I260" s="57"/>
      <c r="J260" s="57"/>
      <c r="K260" s="57"/>
      <c r="L260" s="178">
        <f t="shared" si="50"/>
        <v>0</v>
      </c>
      <c r="M260" s="179">
        <f t="shared" ca="1" si="59"/>
        <v>0</v>
      </c>
      <c r="N260" s="179">
        <f t="shared" ca="1" si="60"/>
        <v>0</v>
      </c>
      <c r="O260" s="180">
        <f t="shared" ca="1" si="51"/>
        <v>0</v>
      </c>
      <c r="P260" s="181">
        <f t="shared" ca="1" si="61"/>
        <v>0</v>
      </c>
      <c r="Q260" s="182">
        <f t="shared" ca="1" si="52"/>
        <v>0</v>
      </c>
      <c r="R260" s="182">
        <f ca="1">IF(LEN(B260)&gt;0,'2'!R260-'2'!Q260,"")</f>
        <v>0</v>
      </c>
      <c r="S260" s="183"/>
      <c r="T260" s="33"/>
      <c r="U260" s="33"/>
      <c r="V260" s="33"/>
      <c r="W260" s="33"/>
      <c r="X260" s="33"/>
      <c r="Y260" s="33"/>
      <c r="Z260" s="33"/>
      <c r="AB260" s="117">
        <f>ROW()</f>
        <v>260</v>
      </c>
      <c r="AC260" s="118">
        <f t="shared" ca="1" si="22"/>
        <v>0</v>
      </c>
      <c r="AD260" s="118">
        <f t="shared" ca="1" si="23"/>
        <v>0</v>
      </c>
      <c r="AE260" s="119" t="str">
        <f t="shared" ca="1" si="53"/>
        <v>-</v>
      </c>
      <c r="AF260" s="118" t="str">
        <f t="shared" ca="1" si="54"/>
        <v>-</v>
      </c>
      <c r="AG260" s="119" t="str">
        <f t="shared" ca="1" si="55"/>
        <v>-</v>
      </c>
      <c r="AH260" s="118" t="str">
        <f t="shared" ca="1" si="56"/>
        <v>-</v>
      </c>
      <c r="AI260" s="118">
        <f t="shared" ca="1" si="57"/>
        <v>0</v>
      </c>
      <c r="AJ260" s="120">
        <f t="shared" ca="1" si="58"/>
        <v>0</v>
      </c>
      <c r="AK260" s="118">
        <f t="shared" ca="1" si="24"/>
        <v>0</v>
      </c>
      <c r="AL260" s="118">
        <f t="shared" ca="1" si="25"/>
        <v>0</v>
      </c>
    </row>
    <row r="261" spans="1:44" ht="27" customHeight="1" x14ac:dyDescent="0.25">
      <c r="A261" s="53">
        <f>'OSNOVNA PLAČA'!A255</f>
        <v>246</v>
      </c>
      <c r="B261" s="333" t="str">
        <f t="shared" ca="1" si="21"/>
        <v>A246</v>
      </c>
      <c r="C261" s="333"/>
      <c r="D261" s="54" t="str">
        <f>IF(LEN('OSNOVNA PLAČA'!C255)&gt;0,'OSNOVNA PLAČA'!C255,"")</f>
        <v/>
      </c>
      <c r="E261" s="55" t="str">
        <f>IF(LEN('OSNOVNA PLAČA'!D255)&gt;0,'OSNOVNA PLAČA'!D255,"")</f>
        <v/>
      </c>
      <c r="F261" s="164">
        <f ca="1">IF(LEN(B261)&gt;0,'OBRAČUNANA OSNOVNA PLAČA'!G255,"")</f>
        <v>0</v>
      </c>
      <c r="G261" s="57"/>
      <c r="H261" s="57"/>
      <c r="I261" s="57"/>
      <c r="J261" s="57"/>
      <c r="K261" s="57"/>
      <c r="L261" s="178">
        <f t="shared" si="50"/>
        <v>0</v>
      </c>
      <c r="M261" s="179">
        <f t="shared" ca="1" si="59"/>
        <v>0</v>
      </c>
      <c r="N261" s="179">
        <f t="shared" ca="1" si="60"/>
        <v>0</v>
      </c>
      <c r="O261" s="180">
        <f t="shared" ca="1" si="51"/>
        <v>0</v>
      </c>
      <c r="P261" s="181">
        <f t="shared" ca="1" si="61"/>
        <v>0</v>
      </c>
      <c r="Q261" s="182">
        <f t="shared" ca="1" si="52"/>
        <v>0</v>
      </c>
      <c r="R261" s="182">
        <f ca="1">IF(LEN(B261)&gt;0,'2'!R261-'2'!Q261,"")</f>
        <v>0</v>
      </c>
      <c r="S261" s="183"/>
      <c r="T261" s="33"/>
      <c r="U261" s="33"/>
      <c r="V261" s="33"/>
      <c r="W261" s="33"/>
      <c r="X261" s="33"/>
      <c r="Y261" s="33"/>
      <c r="Z261" s="33"/>
      <c r="AB261" s="117">
        <f>ROW()</f>
        <v>261</v>
      </c>
      <c r="AC261" s="118">
        <f t="shared" ca="1" si="22"/>
        <v>0</v>
      </c>
      <c r="AD261" s="118">
        <f t="shared" ca="1" si="23"/>
        <v>0</v>
      </c>
      <c r="AE261" s="119" t="str">
        <f t="shared" ca="1" si="53"/>
        <v>-</v>
      </c>
      <c r="AF261" s="118" t="str">
        <f t="shared" ca="1" si="54"/>
        <v>-</v>
      </c>
      <c r="AG261" s="119" t="str">
        <f t="shared" ca="1" si="55"/>
        <v>-</v>
      </c>
      <c r="AH261" s="118" t="str">
        <f t="shared" ca="1" si="56"/>
        <v>-</v>
      </c>
      <c r="AI261" s="118">
        <f t="shared" ca="1" si="57"/>
        <v>0</v>
      </c>
      <c r="AJ261" s="120">
        <f t="shared" ca="1" si="58"/>
        <v>0</v>
      </c>
      <c r="AK261" s="118">
        <f t="shared" ca="1" si="24"/>
        <v>0</v>
      </c>
      <c r="AL261" s="118">
        <f t="shared" ca="1" si="25"/>
        <v>0</v>
      </c>
    </row>
    <row r="262" spans="1:44" ht="27" customHeight="1" x14ac:dyDescent="0.25">
      <c r="A262" s="53">
        <f>'OSNOVNA PLAČA'!A256</f>
        <v>247</v>
      </c>
      <c r="B262" s="333" t="str">
        <f t="shared" ca="1" si="21"/>
        <v>A247</v>
      </c>
      <c r="C262" s="333"/>
      <c r="D262" s="54" t="str">
        <f>IF(LEN('OSNOVNA PLAČA'!C256)&gt;0,'OSNOVNA PLAČA'!C256,"")</f>
        <v/>
      </c>
      <c r="E262" s="55" t="str">
        <f>IF(LEN('OSNOVNA PLAČA'!D256)&gt;0,'OSNOVNA PLAČA'!D256,"")</f>
        <v/>
      </c>
      <c r="F262" s="164">
        <f ca="1">IF(LEN(B262)&gt;0,'OBRAČUNANA OSNOVNA PLAČA'!G256,"")</f>
        <v>0</v>
      </c>
      <c r="G262" s="57"/>
      <c r="H262" s="57"/>
      <c r="I262" s="57"/>
      <c r="J262" s="57"/>
      <c r="K262" s="57"/>
      <c r="L262" s="178">
        <f t="shared" si="50"/>
        <v>0</v>
      </c>
      <c r="M262" s="179">
        <f t="shared" ca="1" si="59"/>
        <v>0</v>
      </c>
      <c r="N262" s="179">
        <f t="shared" ca="1" si="60"/>
        <v>0</v>
      </c>
      <c r="O262" s="180">
        <f t="shared" ca="1" si="51"/>
        <v>0</v>
      </c>
      <c r="P262" s="181">
        <f t="shared" ca="1" si="61"/>
        <v>0</v>
      </c>
      <c r="Q262" s="182">
        <f t="shared" ca="1" si="52"/>
        <v>0</v>
      </c>
      <c r="R262" s="182">
        <f ca="1">IF(LEN(B262)&gt;0,'2'!R262-'2'!Q262,"")</f>
        <v>0</v>
      </c>
      <c r="S262" s="183"/>
      <c r="T262" s="33"/>
      <c r="U262" s="33"/>
      <c r="V262" s="33"/>
      <c r="W262" s="33"/>
      <c r="X262" s="33"/>
      <c r="Y262" s="33"/>
      <c r="Z262" s="33"/>
      <c r="AB262" s="117">
        <f>ROW()</f>
        <v>262</v>
      </c>
      <c r="AC262" s="118">
        <f t="shared" ca="1" si="22"/>
        <v>0</v>
      </c>
      <c r="AD262" s="118">
        <f t="shared" ca="1" si="23"/>
        <v>0</v>
      </c>
      <c r="AE262" s="119" t="str">
        <f t="shared" ca="1" si="53"/>
        <v>-</v>
      </c>
      <c r="AF262" s="118" t="str">
        <f t="shared" ca="1" si="54"/>
        <v>-</v>
      </c>
      <c r="AG262" s="119" t="str">
        <f t="shared" ca="1" si="55"/>
        <v>-</v>
      </c>
      <c r="AH262" s="118" t="str">
        <f t="shared" ca="1" si="56"/>
        <v>-</v>
      </c>
      <c r="AI262" s="118">
        <f t="shared" ca="1" si="57"/>
        <v>0</v>
      </c>
      <c r="AJ262" s="120">
        <f t="shared" ca="1" si="58"/>
        <v>0</v>
      </c>
      <c r="AK262" s="118">
        <f t="shared" ca="1" si="24"/>
        <v>0</v>
      </c>
      <c r="AL262" s="118">
        <f t="shared" ca="1" si="25"/>
        <v>0</v>
      </c>
    </row>
    <row r="263" spans="1:44" ht="27" customHeight="1" x14ac:dyDescent="0.25">
      <c r="A263" s="53">
        <f>'OSNOVNA PLAČA'!A257</f>
        <v>248</v>
      </c>
      <c r="B263" s="333" t="str">
        <f t="shared" ref="B263:B265" ca="1" si="62">IF(LEN(INDIRECT( "'" &amp; $AD$2 &amp; "'!B" &amp; TEXT($AB263-6,0)))&gt;0,INDIRECT( "'" &amp; $AD$2 &amp; "'!B" &amp; TEXT($AB263-6,0)),"")</f>
        <v>A248</v>
      </c>
      <c r="C263" s="333"/>
      <c r="D263" s="54" t="str">
        <f>IF(LEN('OSNOVNA PLAČA'!C257)&gt;0,'OSNOVNA PLAČA'!C257,"")</f>
        <v/>
      </c>
      <c r="E263" s="55" t="str">
        <f>IF(LEN('OSNOVNA PLAČA'!D257)&gt;0,'OSNOVNA PLAČA'!D257,"")</f>
        <v/>
      </c>
      <c r="F263" s="164">
        <f ca="1">IF(LEN(B263)&gt;0,'OBRAČUNANA OSNOVNA PLAČA'!G257,"")</f>
        <v>0</v>
      </c>
      <c r="G263" s="57"/>
      <c r="H263" s="57"/>
      <c r="I263" s="57"/>
      <c r="J263" s="57"/>
      <c r="K263" s="57"/>
      <c r="L263" s="178">
        <f t="shared" si="50"/>
        <v>0</v>
      </c>
      <c r="M263" s="179">
        <f t="shared" ca="1" si="59"/>
        <v>0</v>
      </c>
      <c r="N263" s="179">
        <f t="shared" ca="1" si="60"/>
        <v>0</v>
      </c>
      <c r="O263" s="180">
        <f t="shared" ca="1" si="51"/>
        <v>0</v>
      </c>
      <c r="P263" s="181">
        <f t="shared" ca="1" si="61"/>
        <v>0</v>
      </c>
      <c r="Q263" s="182">
        <f t="shared" ca="1" si="52"/>
        <v>0</v>
      </c>
      <c r="R263" s="182">
        <f ca="1">IF(LEN(B263)&gt;0,'2'!R263-'2'!Q263,"")</f>
        <v>0</v>
      </c>
      <c r="S263" s="183"/>
      <c r="T263" s="33"/>
      <c r="U263" s="33"/>
      <c r="V263" s="33"/>
      <c r="W263" s="33"/>
      <c r="X263" s="33"/>
      <c r="Y263" s="33"/>
      <c r="Z263" s="33"/>
      <c r="AB263" s="117">
        <f>ROW()</f>
        <v>263</v>
      </c>
      <c r="AC263" s="118">
        <f t="shared" ref="AC263:AC265" ca="1" si="63">IF($AO$3=1,0,INDIRECT( "'" &amp; $AO$2 &amp; "'!P" &amp; TEXT($AB263,0)))</f>
        <v>0</v>
      </c>
      <c r="AD263" s="118">
        <f t="shared" ref="AD263:AD265" ca="1" si="64">IF($AO$3=1,(INDIRECT( "'" &amp; $AD$2 &amp; "'!F" &amp; TEXT($AB263-6,0))*2/12+INDIRECT( "'" &amp; $AD$2 &amp; "'!G" &amp; TEXT($AB263-6,0))*10/12)*2,INDIRECT( "'" &amp; $AO$2 &amp; "'!Q" &amp; TEXT($AB263,0)))</f>
        <v>0</v>
      </c>
      <c r="AE263" s="119" t="str">
        <f t="shared" ca="1" si="53"/>
        <v>-</v>
      </c>
      <c r="AF263" s="118" t="str">
        <f t="shared" ca="1" si="54"/>
        <v>-</v>
      </c>
      <c r="AG263" s="119" t="str">
        <f t="shared" ca="1" si="55"/>
        <v>-</v>
      </c>
      <c r="AH263" s="118" t="str">
        <f t="shared" ca="1" si="56"/>
        <v>-</v>
      </c>
      <c r="AI263" s="118">
        <f t="shared" ca="1" si="57"/>
        <v>0</v>
      </c>
      <c r="AJ263" s="120">
        <f t="shared" ca="1" si="58"/>
        <v>0</v>
      </c>
      <c r="AK263" s="118">
        <f t="shared" ref="AK263:AK265" ca="1" si="65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263" s="118">
        <f t="shared" ref="AL263:AL265" ca="1" si="66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264" spans="1:44" ht="27" customHeight="1" x14ac:dyDescent="0.25">
      <c r="A264" s="53">
        <f>'OSNOVNA PLAČA'!A258</f>
        <v>249</v>
      </c>
      <c r="B264" s="333" t="str">
        <f t="shared" ca="1" si="62"/>
        <v>A249</v>
      </c>
      <c r="C264" s="333"/>
      <c r="D264" s="54" t="str">
        <f>IF(LEN('OSNOVNA PLAČA'!C258)&gt;0,'OSNOVNA PLAČA'!C258,"")</f>
        <v/>
      </c>
      <c r="E264" s="55" t="str">
        <f>IF(LEN('OSNOVNA PLAČA'!D258)&gt;0,'OSNOVNA PLAČA'!D258,"")</f>
        <v/>
      </c>
      <c r="F264" s="164">
        <f ca="1">IF(LEN(B264)&gt;0,'OBRAČUNANA OSNOVNA PLAČA'!G258,"")</f>
        <v>0</v>
      </c>
      <c r="G264" s="57"/>
      <c r="H264" s="57"/>
      <c r="I264" s="57"/>
      <c r="J264" s="57"/>
      <c r="K264" s="57"/>
      <c r="L264" s="178">
        <f t="shared" si="50"/>
        <v>0</v>
      </c>
      <c r="M264" s="179">
        <f t="shared" ca="1" si="59"/>
        <v>0</v>
      </c>
      <c r="N264" s="179">
        <f t="shared" ca="1" si="60"/>
        <v>0</v>
      </c>
      <c r="O264" s="180">
        <f t="shared" ca="1" si="51"/>
        <v>0</v>
      </c>
      <c r="P264" s="181">
        <f t="shared" ca="1" si="61"/>
        <v>0</v>
      </c>
      <c r="Q264" s="182">
        <f t="shared" ca="1" si="52"/>
        <v>0</v>
      </c>
      <c r="R264" s="182">
        <f ca="1">IF(LEN(B264)&gt;0,'2'!R264-'2'!Q264,"")</f>
        <v>0</v>
      </c>
      <c r="S264" s="183"/>
      <c r="T264" s="33"/>
      <c r="U264" s="33"/>
      <c r="V264" s="33"/>
      <c r="W264" s="33"/>
      <c r="X264" s="33"/>
      <c r="Y264" s="33"/>
      <c r="Z264" s="33"/>
      <c r="AB264" s="117">
        <f>ROW()</f>
        <v>264</v>
      </c>
      <c r="AC264" s="118">
        <f t="shared" ca="1" si="63"/>
        <v>0</v>
      </c>
      <c r="AD264" s="118">
        <f t="shared" ca="1" si="64"/>
        <v>0</v>
      </c>
      <c r="AE264" s="119" t="str">
        <f t="shared" ca="1" si="53"/>
        <v>-</v>
      </c>
      <c r="AF264" s="118" t="str">
        <f t="shared" ca="1" si="54"/>
        <v>-</v>
      </c>
      <c r="AG264" s="119" t="str">
        <f t="shared" ca="1" si="55"/>
        <v>-</v>
      </c>
      <c r="AH264" s="118" t="str">
        <f t="shared" ca="1" si="56"/>
        <v>-</v>
      </c>
      <c r="AI264" s="118">
        <f t="shared" ca="1" si="57"/>
        <v>0</v>
      </c>
      <c r="AJ264" s="120">
        <f t="shared" ca="1" si="58"/>
        <v>0</v>
      </c>
      <c r="AK264" s="118">
        <f t="shared" ca="1" si="65"/>
        <v>0</v>
      </c>
      <c r="AL264" s="118">
        <f t="shared" ca="1" si="66"/>
        <v>0</v>
      </c>
    </row>
    <row r="265" spans="1:44" ht="27" customHeight="1" x14ac:dyDescent="0.25">
      <c r="A265" s="53">
        <f>'OSNOVNA PLAČA'!A259</f>
        <v>250</v>
      </c>
      <c r="B265" s="333" t="str">
        <f t="shared" ca="1" si="62"/>
        <v>A250</v>
      </c>
      <c r="C265" s="333"/>
      <c r="D265" s="54" t="str">
        <f>IF(LEN('OSNOVNA PLAČA'!C259)&gt;0,'OSNOVNA PLAČA'!C259,"")</f>
        <v/>
      </c>
      <c r="E265" s="55" t="str">
        <f>IF(LEN('OSNOVNA PLAČA'!D259)&gt;0,'OSNOVNA PLAČA'!D259,"")</f>
        <v/>
      </c>
      <c r="F265" s="164">
        <f ca="1">IF(LEN(B265)&gt;0,'OBRAČUNANA OSNOVNA PLAČA'!G259,"")</f>
        <v>0</v>
      </c>
      <c r="G265" s="57"/>
      <c r="H265" s="57"/>
      <c r="I265" s="57"/>
      <c r="J265" s="57"/>
      <c r="K265" s="57"/>
      <c r="L265" s="178">
        <f t="shared" si="50"/>
        <v>0</v>
      </c>
      <c r="M265" s="179">
        <f t="shared" ca="1" si="59"/>
        <v>0</v>
      </c>
      <c r="N265" s="179">
        <f t="shared" ca="1" si="60"/>
        <v>0</v>
      </c>
      <c r="O265" s="180">
        <f t="shared" ca="1" si="51"/>
        <v>0</v>
      </c>
      <c r="P265" s="181">
        <f t="shared" ca="1" si="61"/>
        <v>0</v>
      </c>
      <c r="Q265" s="182">
        <f t="shared" ca="1" si="52"/>
        <v>0</v>
      </c>
      <c r="R265" s="182">
        <f ca="1">IF(LEN(B265)&gt;0,'2'!R265-'2'!Q265,"")</f>
        <v>0</v>
      </c>
      <c r="S265" s="183"/>
      <c r="T265" s="33"/>
      <c r="U265" s="33"/>
      <c r="V265" s="33"/>
      <c r="W265" s="33"/>
      <c r="X265" s="33"/>
      <c r="Y265" s="33"/>
      <c r="Z265" s="33"/>
      <c r="AB265" s="117">
        <f>ROW()</f>
        <v>265</v>
      </c>
      <c r="AC265" s="118">
        <f t="shared" ca="1" si="63"/>
        <v>0</v>
      </c>
      <c r="AD265" s="118">
        <f t="shared" ca="1" si="64"/>
        <v>0</v>
      </c>
      <c r="AE265" s="119" t="str">
        <f t="shared" ca="1" si="53"/>
        <v>-</v>
      </c>
      <c r="AF265" s="118" t="str">
        <f t="shared" ca="1" si="54"/>
        <v>-</v>
      </c>
      <c r="AG265" s="119" t="str">
        <f t="shared" ca="1" si="55"/>
        <v>-</v>
      </c>
      <c r="AH265" s="118" t="str">
        <f t="shared" ca="1" si="56"/>
        <v>-</v>
      </c>
      <c r="AI265" s="118">
        <f t="shared" ca="1" si="57"/>
        <v>0</v>
      </c>
      <c r="AJ265" s="120">
        <f t="shared" ca="1" si="58"/>
        <v>0</v>
      </c>
      <c r="AK265" s="118">
        <f t="shared" ca="1" si="65"/>
        <v>0</v>
      </c>
      <c r="AL265" s="118">
        <f t="shared" ca="1" si="66"/>
        <v>0</v>
      </c>
    </row>
    <row r="266" spans="1:44" ht="26.25" customHeight="1" thickBot="1" x14ac:dyDescent="0.3">
      <c r="A266" s="33"/>
      <c r="B266" s="165" t="s">
        <v>37</v>
      </c>
      <c r="C266" s="336" t="s">
        <v>46</v>
      </c>
      <c r="D266" s="337"/>
      <c r="E266" s="338"/>
      <c r="F266" s="166">
        <f>'OSNOVNA PLAČA'!H260</f>
        <v>9700</v>
      </c>
      <c r="G266" s="121"/>
      <c r="H266" s="121"/>
      <c r="L266" s="33"/>
      <c r="M266" s="42"/>
      <c r="N266" s="42"/>
      <c r="O266" s="184" t="s">
        <v>413</v>
      </c>
      <c r="P266" s="185">
        <f ca="1">SUM(N16:N265)</f>
        <v>2680</v>
      </c>
      <c r="Q266" s="186" t="s">
        <v>86</v>
      </c>
      <c r="R266" s="187">
        <f ca="1">SUM(Q16:Q265)</f>
        <v>194</v>
      </c>
      <c r="S266" s="188"/>
      <c r="T266" s="33"/>
      <c r="U266" s="33"/>
      <c r="V266" s="33"/>
      <c r="W266" s="33"/>
      <c r="X266" s="33"/>
      <c r="Y266" s="33"/>
      <c r="Z266" s="33"/>
      <c r="AB266" s="122">
        <f>ROW()</f>
        <v>266</v>
      </c>
      <c r="AC266" s="123">
        <f ca="1">SUM(AC16:AC265)</f>
        <v>190</v>
      </c>
      <c r="AD266" s="123">
        <f ca="1">SUM(AD16:AD265)</f>
        <v>190</v>
      </c>
      <c r="AE266" s="124" t="str">
        <f>+O266</f>
        <v>Izračunana masa (KF)</v>
      </c>
      <c r="AF266" s="124">
        <f ca="1">SUM(AF16:AF265)</f>
        <v>0</v>
      </c>
      <c r="AG266" s="125"/>
      <c r="AH266" s="126" t="str">
        <f>+Q266</f>
        <v>Izplačana masa</v>
      </c>
      <c r="AI266" s="123">
        <f ca="1">SUM(AI16:AI265)</f>
        <v>0</v>
      </c>
      <c r="AL266" s="118">
        <f ca="1">SUM(AL16:AL265)</f>
        <v>9700</v>
      </c>
      <c r="AM266" s="350" t="str">
        <f>+C266</f>
        <v>SREDSTVA ZA
OSNOVNE PLAČE</v>
      </c>
      <c r="AN266" s="351"/>
      <c r="AO266" s="351"/>
      <c r="AP266" s="351"/>
      <c r="AQ266" s="351"/>
      <c r="AR266" s="352"/>
    </row>
    <row r="267" spans="1:44" ht="26.25" customHeight="1" thickBot="1" x14ac:dyDescent="0.3">
      <c r="A267" s="33"/>
      <c r="B267" s="167" t="s">
        <v>47</v>
      </c>
      <c r="C267" s="334" t="s">
        <v>48</v>
      </c>
      <c r="D267" s="335"/>
      <c r="E267" s="168">
        <v>0.02</v>
      </c>
      <c r="F267" s="169">
        <f ca="1">0.02*F266+'2'!R267</f>
        <v>194</v>
      </c>
      <c r="G267" s="87"/>
      <c r="H267" s="87"/>
      <c r="I267" s="87"/>
      <c r="J267" s="87"/>
      <c r="K267" s="127"/>
      <c r="L267" s="33"/>
      <c r="M267" s="42"/>
      <c r="N267" s="42"/>
      <c r="O267" s="189" t="s">
        <v>83</v>
      </c>
      <c r="P267" s="190">
        <f ca="1">IF(SUM(N16:N265)=0,0,F267/SUM(N16:N265))</f>
        <v>7.2388059701492535E-2</v>
      </c>
      <c r="Q267" s="191" t="s">
        <v>87</v>
      </c>
      <c r="R267" s="192">
        <f ca="1">F267-R266</f>
        <v>0</v>
      </c>
      <c r="S267" s="71"/>
      <c r="T267" s="33"/>
      <c r="U267" s="33"/>
      <c r="V267" s="33"/>
      <c r="W267" s="33"/>
      <c r="X267" s="33"/>
      <c r="Y267" s="33"/>
      <c r="Z267" s="33"/>
      <c r="AB267" s="122">
        <f>ROW()</f>
        <v>267</v>
      </c>
      <c r="AC267" s="128" t="str">
        <f>+Q267</f>
        <v>Ostanek</v>
      </c>
      <c r="AD267" s="129" t="str">
        <f ca="1">IF($AO$3=1,0,INDIRECT( "'" &amp; $AO$2 &amp; "'!Q" &amp; TEXT($AB267,0)))</f>
        <v>Ostanek</v>
      </c>
      <c r="AE267" s="124" t="str">
        <f>+O267</f>
        <v>Kor. faktor (KF)</v>
      </c>
      <c r="AF267" s="130">
        <f ca="1">IF(AF266=0,0,(AD267+AL267)/AF266)</f>
        <v>0</v>
      </c>
      <c r="AG267" s="125"/>
      <c r="AH267" s="131" t="str">
        <f>+AC267</f>
        <v>Ostanek</v>
      </c>
      <c r="AI267" s="129" t="e">
        <f ca="1">+F267-AI266+AD267</f>
        <v>#VALUE!</v>
      </c>
      <c r="AL267" s="118">
        <f ca="1">+AM267*AL266</f>
        <v>194</v>
      </c>
      <c r="AM267" s="132">
        <f>+E267</f>
        <v>0.02</v>
      </c>
      <c r="AN267" s="350" t="str">
        <f>+C267</f>
        <v>SKUPEN OBSEG SREDSTEV
DELOVNE USPEŠNOSTI</v>
      </c>
      <c r="AO267" s="351"/>
      <c r="AP267" s="351"/>
      <c r="AQ267" s="351"/>
      <c r="AR267" s="352"/>
    </row>
    <row r="268" spans="1:44" x14ac:dyDescent="0.25">
      <c r="G268" s="87"/>
      <c r="H268" s="87"/>
      <c r="I268" s="87"/>
      <c r="J268" s="87"/>
      <c r="K268" s="87"/>
      <c r="L268" s="133"/>
      <c r="Q268" s="89"/>
      <c r="R268" s="89"/>
      <c r="T268" s="133"/>
    </row>
    <row r="269" spans="1:44" ht="13.8" thickBot="1" x14ac:dyDescent="0.3"/>
    <row r="270" spans="1:44" ht="12.75" customHeight="1" x14ac:dyDescent="0.25">
      <c r="B270" s="327" t="s">
        <v>30</v>
      </c>
      <c r="C270" s="328"/>
      <c r="D270" s="329"/>
      <c r="E270" s="134"/>
      <c r="F270" s="353" t="s">
        <v>29</v>
      </c>
      <c r="G270" s="354"/>
      <c r="H270" s="354"/>
      <c r="I270" s="354"/>
      <c r="J270" s="354"/>
      <c r="K270" s="355"/>
      <c r="L270" s="134"/>
      <c r="M270" s="135" t="s">
        <v>21</v>
      </c>
      <c r="N270" s="142"/>
      <c r="O270" s="137"/>
      <c r="P270" s="327" t="s">
        <v>88</v>
      </c>
      <c r="Q270" s="328"/>
      <c r="R270" s="329"/>
    </row>
    <row r="271" spans="1:44" x14ac:dyDescent="0.25">
      <c r="B271" s="330"/>
      <c r="C271" s="331"/>
      <c r="D271" s="332"/>
      <c r="E271" s="134"/>
      <c r="F271" s="138" t="s">
        <v>25</v>
      </c>
      <c r="G271" s="139"/>
      <c r="H271" s="139"/>
      <c r="I271" s="139"/>
      <c r="J271" s="139"/>
      <c r="K271" s="140"/>
      <c r="L271" s="134"/>
      <c r="M271" s="141">
        <v>0</v>
      </c>
      <c r="N271" s="142"/>
      <c r="O271" s="137"/>
      <c r="P271" s="330"/>
      <c r="Q271" s="331"/>
      <c r="R271" s="332"/>
    </row>
    <row r="272" spans="1:44" ht="13.8" thickBot="1" x14ac:dyDescent="0.3">
      <c r="B272" s="143" t="s">
        <v>50</v>
      </c>
      <c r="C272" s="144" t="s">
        <v>31</v>
      </c>
      <c r="D272" s="145">
        <v>2</v>
      </c>
      <c r="E272" s="134"/>
      <c r="F272" s="138" t="s">
        <v>24</v>
      </c>
      <c r="G272" s="139"/>
      <c r="H272" s="139"/>
      <c r="I272" s="139"/>
      <c r="J272" s="139"/>
      <c r="K272" s="140"/>
      <c r="L272" s="134"/>
      <c r="M272" s="146">
        <v>1</v>
      </c>
      <c r="N272" s="142"/>
      <c r="O272" s="137"/>
      <c r="P272" s="147" t="s">
        <v>85</v>
      </c>
      <c r="Q272" s="148" t="s">
        <v>93</v>
      </c>
      <c r="R272" s="149">
        <v>5</v>
      </c>
    </row>
    <row r="273" spans="2:18" x14ac:dyDescent="0.25">
      <c r="B273" s="150"/>
      <c r="C273" s="31"/>
      <c r="D273" s="45"/>
      <c r="E273" s="134"/>
      <c r="F273" s="138" t="s">
        <v>26</v>
      </c>
      <c r="G273" s="139"/>
      <c r="H273" s="139"/>
      <c r="I273" s="139"/>
      <c r="J273" s="139"/>
      <c r="K273" s="140"/>
      <c r="L273" s="134"/>
      <c r="M273" s="9"/>
      <c r="N273" s="9"/>
      <c r="O273" s="151"/>
      <c r="P273" s="137"/>
      <c r="Q273" s="137"/>
      <c r="R273" s="137"/>
    </row>
    <row r="274" spans="2:18" x14ac:dyDescent="0.25">
      <c r="B274" s="134"/>
      <c r="C274" s="134"/>
      <c r="D274" s="134"/>
      <c r="E274" s="134"/>
      <c r="F274" s="138" t="s">
        <v>27</v>
      </c>
      <c r="G274" s="139"/>
      <c r="H274" s="139"/>
      <c r="I274" s="139"/>
      <c r="J274" s="139"/>
      <c r="K274" s="140"/>
      <c r="L274" s="134"/>
      <c r="M274" s="137"/>
      <c r="N274" s="137"/>
      <c r="O274" s="137"/>
      <c r="P274" s="137"/>
      <c r="Q274" s="137"/>
      <c r="R274" s="137"/>
    </row>
    <row r="275" spans="2:18" ht="13.8" thickBot="1" x14ac:dyDescent="0.3">
      <c r="B275" s="134"/>
      <c r="C275" s="134"/>
      <c r="D275" s="134"/>
      <c r="E275" s="134"/>
      <c r="F275" s="152" t="s">
        <v>28</v>
      </c>
      <c r="G275" s="153"/>
      <c r="H275" s="153"/>
      <c r="I275" s="153"/>
      <c r="J275" s="153"/>
      <c r="K275" s="154"/>
      <c r="L275" s="134"/>
      <c r="M275" s="137"/>
      <c r="N275" s="137"/>
      <c r="O275" s="137"/>
      <c r="P275" s="137"/>
      <c r="Q275" s="155"/>
      <c r="R275" s="137"/>
    </row>
    <row r="276" spans="2:18" x14ac:dyDescent="0.25">
      <c r="K276" s="9"/>
    </row>
  </sheetData>
  <sheetProtection algorithmName="SHA-512" hashValue="TTUPGZvCfOWvxsNsRpnOPUEj1CZj2GAhINmyQwX9oFWTk3r3vPUUc3iTgUv4Dso6FgBDiQe+GqEPae0RrgC1mg==" saltValue="hWmdcHRhWifF2vPilYqW0w==" spinCount="100000" sheet="1" objects="1" scenarios="1"/>
  <mergeCells count="301">
    <mergeCell ref="B56:C56"/>
    <mergeCell ref="B55:C55"/>
    <mergeCell ref="B54:C54"/>
    <mergeCell ref="B53:C53"/>
    <mergeCell ref="B52:C52"/>
    <mergeCell ref="B47:C47"/>
    <mergeCell ref="B46:C46"/>
    <mergeCell ref="B51:C51"/>
    <mergeCell ref="B50:C50"/>
    <mergeCell ref="B49:C49"/>
    <mergeCell ref="B48:C48"/>
    <mergeCell ref="B73:C73"/>
    <mergeCell ref="B72:C72"/>
    <mergeCell ref="B71:C71"/>
    <mergeCell ref="B70:C70"/>
    <mergeCell ref="B69:C69"/>
    <mergeCell ref="B68:C68"/>
    <mergeCell ref="B67:C67"/>
    <mergeCell ref="B66:C66"/>
    <mergeCell ref="B65:C65"/>
    <mergeCell ref="B64:C64"/>
    <mergeCell ref="B63:C63"/>
    <mergeCell ref="B62:C62"/>
    <mergeCell ref="B61:C61"/>
    <mergeCell ref="B60:C60"/>
    <mergeCell ref="B59:C59"/>
    <mergeCell ref="B58:C58"/>
    <mergeCell ref="B57:C57"/>
    <mergeCell ref="B90:C90"/>
    <mergeCell ref="B89:C89"/>
    <mergeCell ref="B88:C88"/>
    <mergeCell ref="B87:C87"/>
    <mergeCell ref="B86:C86"/>
    <mergeCell ref="B85:C85"/>
    <mergeCell ref="B84:C84"/>
    <mergeCell ref="B83:C83"/>
    <mergeCell ref="B82:C82"/>
    <mergeCell ref="B81:C81"/>
    <mergeCell ref="B80:C80"/>
    <mergeCell ref="B79:C79"/>
    <mergeCell ref="B78:C78"/>
    <mergeCell ref="B77:C77"/>
    <mergeCell ref="B76:C76"/>
    <mergeCell ref="B75:C75"/>
    <mergeCell ref="B74:C74"/>
    <mergeCell ref="B107:C107"/>
    <mergeCell ref="B106:C106"/>
    <mergeCell ref="B105:C105"/>
    <mergeCell ref="B104:C104"/>
    <mergeCell ref="B103:C103"/>
    <mergeCell ref="B102:C102"/>
    <mergeCell ref="B101:C101"/>
    <mergeCell ref="B100:C100"/>
    <mergeCell ref="B99:C99"/>
    <mergeCell ref="B98:C98"/>
    <mergeCell ref="B97:C97"/>
    <mergeCell ref="B96:C96"/>
    <mergeCell ref="B95:C95"/>
    <mergeCell ref="B94:C94"/>
    <mergeCell ref="B93:C93"/>
    <mergeCell ref="B92:C92"/>
    <mergeCell ref="B91:C91"/>
    <mergeCell ref="B124:C124"/>
    <mergeCell ref="B123:C123"/>
    <mergeCell ref="B122:C122"/>
    <mergeCell ref="B121:C121"/>
    <mergeCell ref="B120:C120"/>
    <mergeCell ref="B119:C119"/>
    <mergeCell ref="B118:C118"/>
    <mergeCell ref="B117:C117"/>
    <mergeCell ref="B116:C116"/>
    <mergeCell ref="B115:C115"/>
    <mergeCell ref="B114:C114"/>
    <mergeCell ref="B113:C113"/>
    <mergeCell ref="B112:C112"/>
    <mergeCell ref="B111:C111"/>
    <mergeCell ref="B110:C110"/>
    <mergeCell ref="B109:C109"/>
    <mergeCell ref="B108:C108"/>
    <mergeCell ref="B141:C141"/>
    <mergeCell ref="B140:C140"/>
    <mergeCell ref="B139:C139"/>
    <mergeCell ref="B138:C138"/>
    <mergeCell ref="B137:C137"/>
    <mergeCell ref="B136:C136"/>
    <mergeCell ref="B135:C135"/>
    <mergeCell ref="B134:C134"/>
    <mergeCell ref="B133:C133"/>
    <mergeCell ref="B132:C132"/>
    <mergeCell ref="B131:C131"/>
    <mergeCell ref="B130:C130"/>
    <mergeCell ref="B129:C129"/>
    <mergeCell ref="B128:C128"/>
    <mergeCell ref="B127:C127"/>
    <mergeCell ref="B126:C126"/>
    <mergeCell ref="B125:C125"/>
    <mergeCell ref="B158:C158"/>
    <mergeCell ref="B157:C157"/>
    <mergeCell ref="B156:C156"/>
    <mergeCell ref="B155:C155"/>
    <mergeCell ref="B154:C154"/>
    <mergeCell ref="B153:C153"/>
    <mergeCell ref="B152:C152"/>
    <mergeCell ref="B151:C151"/>
    <mergeCell ref="B150:C150"/>
    <mergeCell ref="B149:C149"/>
    <mergeCell ref="B148:C148"/>
    <mergeCell ref="B147:C147"/>
    <mergeCell ref="B146:C146"/>
    <mergeCell ref="B145:C145"/>
    <mergeCell ref="B144:C144"/>
    <mergeCell ref="B143:C143"/>
    <mergeCell ref="B142:C142"/>
    <mergeCell ref="B175:C175"/>
    <mergeCell ref="B174:C174"/>
    <mergeCell ref="B173:C173"/>
    <mergeCell ref="B172:C172"/>
    <mergeCell ref="B171:C171"/>
    <mergeCell ref="B170:C170"/>
    <mergeCell ref="B169:C169"/>
    <mergeCell ref="B168:C168"/>
    <mergeCell ref="B167:C167"/>
    <mergeCell ref="B166:C166"/>
    <mergeCell ref="B165:C165"/>
    <mergeCell ref="B164:C164"/>
    <mergeCell ref="B163:C163"/>
    <mergeCell ref="B162:C162"/>
    <mergeCell ref="B161:C161"/>
    <mergeCell ref="B160:C160"/>
    <mergeCell ref="B159:C159"/>
    <mergeCell ref="B192:C192"/>
    <mergeCell ref="B191:C191"/>
    <mergeCell ref="B190:C190"/>
    <mergeCell ref="B189:C189"/>
    <mergeCell ref="B188:C188"/>
    <mergeCell ref="B187:C187"/>
    <mergeCell ref="B186:C186"/>
    <mergeCell ref="B185:C185"/>
    <mergeCell ref="B184:C184"/>
    <mergeCell ref="B183:C183"/>
    <mergeCell ref="B182:C182"/>
    <mergeCell ref="B181:C181"/>
    <mergeCell ref="B180:C180"/>
    <mergeCell ref="B179:C179"/>
    <mergeCell ref="B178:C178"/>
    <mergeCell ref="B177:C177"/>
    <mergeCell ref="B176:C176"/>
    <mergeCell ref="B209:C209"/>
    <mergeCell ref="B208:C208"/>
    <mergeCell ref="B207:C207"/>
    <mergeCell ref="B206:C206"/>
    <mergeCell ref="B205:C205"/>
    <mergeCell ref="B204:C204"/>
    <mergeCell ref="B203:C203"/>
    <mergeCell ref="B202:C202"/>
    <mergeCell ref="B201:C201"/>
    <mergeCell ref="B200:C200"/>
    <mergeCell ref="B199:C199"/>
    <mergeCell ref="B198:C198"/>
    <mergeCell ref="B197:C197"/>
    <mergeCell ref="B196:C196"/>
    <mergeCell ref="B195:C195"/>
    <mergeCell ref="B194:C194"/>
    <mergeCell ref="B193:C193"/>
    <mergeCell ref="B213:C213"/>
    <mergeCell ref="B212:C212"/>
    <mergeCell ref="B211:C211"/>
    <mergeCell ref="B210:C210"/>
    <mergeCell ref="B243:C243"/>
    <mergeCell ref="B242:C242"/>
    <mergeCell ref="B241:C241"/>
    <mergeCell ref="B240:C240"/>
    <mergeCell ref="B239:C239"/>
    <mergeCell ref="B238:C238"/>
    <mergeCell ref="B237:C237"/>
    <mergeCell ref="B236:C236"/>
    <mergeCell ref="B235:C235"/>
    <mergeCell ref="B234:C234"/>
    <mergeCell ref="B233:C233"/>
    <mergeCell ref="B232:C232"/>
    <mergeCell ref="B231:C231"/>
    <mergeCell ref="B230:C230"/>
    <mergeCell ref="B229:C229"/>
    <mergeCell ref="B228:C228"/>
    <mergeCell ref="B226:C226"/>
    <mergeCell ref="B225:C225"/>
    <mergeCell ref="B224:C224"/>
    <mergeCell ref="B223:C223"/>
    <mergeCell ref="B248:C248"/>
    <mergeCell ref="B247:C247"/>
    <mergeCell ref="B246:C246"/>
    <mergeCell ref="B245:C245"/>
    <mergeCell ref="B244:C244"/>
    <mergeCell ref="B217:C217"/>
    <mergeCell ref="B216:C216"/>
    <mergeCell ref="B215:C215"/>
    <mergeCell ref="B214:C214"/>
    <mergeCell ref="B222:C222"/>
    <mergeCell ref="B221:C221"/>
    <mergeCell ref="B220:C220"/>
    <mergeCell ref="B219:C219"/>
    <mergeCell ref="B218:C218"/>
    <mergeCell ref="B265:C265"/>
    <mergeCell ref="B264:C264"/>
    <mergeCell ref="B263:C263"/>
    <mergeCell ref="B262:C262"/>
    <mergeCell ref="B261:C261"/>
    <mergeCell ref="B39:C39"/>
    <mergeCell ref="B40:C40"/>
    <mergeCell ref="B41:C41"/>
    <mergeCell ref="B42:C42"/>
    <mergeCell ref="B43:C43"/>
    <mergeCell ref="B44:C44"/>
    <mergeCell ref="B227:C227"/>
    <mergeCell ref="B260:C260"/>
    <mergeCell ref="B259:C259"/>
    <mergeCell ref="B258:C258"/>
    <mergeCell ref="B257:C257"/>
    <mergeCell ref="B256:C256"/>
    <mergeCell ref="B255:C255"/>
    <mergeCell ref="B254:C254"/>
    <mergeCell ref="B253:C253"/>
    <mergeCell ref="B252:C252"/>
    <mergeCell ref="B251:C251"/>
    <mergeCell ref="B250:C250"/>
    <mergeCell ref="B249:C249"/>
    <mergeCell ref="AN267:AR267"/>
    <mergeCell ref="AM266:AR266"/>
    <mergeCell ref="E8:R8"/>
    <mergeCell ref="F270:K270"/>
    <mergeCell ref="P270:R271"/>
    <mergeCell ref="AC12:AC14"/>
    <mergeCell ref="AD12:AD14"/>
    <mergeCell ref="AE12:AF14"/>
    <mergeCell ref="AG12:AH14"/>
    <mergeCell ref="AI12:AI14"/>
    <mergeCell ref="AC11:AD11"/>
    <mergeCell ref="Q13:Q14"/>
    <mergeCell ref="R13:R14"/>
    <mergeCell ref="M10:R10"/>
    <mergeCell ref="AL12:AL14"/>
    <mergeCell ref="B28:C28"/>
    <mergeCell ref="B29:C29"/>
    <mergeCell ref="B30:C30"/>
    <mergeCell ref="B45:C45"/>
    <mergeCell ref="B31:C31"/>
    <mergeCell ref="B32:C32"/>
    <mergeCell ref="B33:C33"/>
    <mergeCell ref="B34:C34"/>
    <mergeCell ref="B35:C35"/>
    <mergeCell ref="B36:C36"/>
    <mergeCell ref="B37:C37"/>
    <mergeCell ref="B38:C38"/>
    <mergeCell ref="B270:D271"/>
    <mergeCell ref="B17:C17"/>
    <mergeCell ref="B18:C18"/>
    <mergeCell ref="C267:D267"/>
    <mergeCell ref="C266:E266"/>
    <mergeCell ref="AJ12:AJ14"/>
    <mergeCell ref="AK12:AK14"/>
    <mergeCell ref="O13:O14"/>
    <mergeCell ref="P13:P14"/>
    <mergeCell ref="L13:L14"/>
    <mergeCell ref="B24:C24"/>
    <mergeCell ref="B25:C25"/>
    <mergeCell ref="B26:C26"/>
    <mergeCell ref="B27:C27"/>
    <mergeCell ref="B23:C23"/>
    <mergeCell ref="B19:C19"/>
    <mergeCell ref="B20:C20"/>
    <mergeCell ref="B21:C21"/>
    <mergeCell ref="B22:C22"/>
    <mergeCell ref="B15:C15"/>
    <mergeCell ref="B16:C16"/>
    <mergeCell ref="M13:M14"/>
    <mergeCell ref="M12:P12"/>
    <mergeCell ref="D13:D14"/>
    <mergeCell ref="A13:A14"/>
    <mergeCell ref="N13:N14"/>
    <mergeCell ref="AH1:AL2"/>
    <mergeCell ref="AB1:AF1"/>
    <mergeCell ref="AJ6:AL6"/>
    <mergeCell ref="AJ5:AL5"/>
    <mergeCell ref="AD3:AF3"/>
    <mergeCell ref="AB2:AC2"/>
    <mergeCell ref="AD2:AF2"/>
    <mergeCell ref="B3:D3"/>
    <mergeCell ref="B4:D4"/>
    <mergeCell ref="B7:D7"/>
    <mergeCell ref="E7:F7"/>
    <mergeCell ref="E3:F3"/>
    <mergeCell ref="E5:F5"/>
    <mergeCell ref="E4:R4"/>
    <mergeCell ref="B8:D8"/>
    <mergeCell ref="E13:E14"/>
    <mergeCell ref="F13:F14"/>
    <mergeCell ref="B10:L10"/>
    <mergeCell ref="B12:F12"/>
    <mergeCell ref="G12:L12"/>
    <mergeCell ref="G13:K13"/>
    <mergeCell ref="B13:C14"/>
  </mergeCells>
  <phoneticPr fontId="2" type="noConversion"/>
  <dataValidations count="1">
    <dataValidation type="list" allowBlank="1" showInputMessage="1" showErrorMessage="1" sqref="G16:K265" xr:uid="{00000000-0002-0000-0400-000000000000}">
      <formula1>$M$271:$M$272</formula1>
    </dataValidation>
  </dataValidations>
  <printOptions horizontalCentered="1"/>
  <pageMargins left="0.75" right="0.75" top="0.19685039370078741" bottom="0.39370078740157483" header="0" footer="0"/>
  <pageSetup paperSize="9" scale="90" orientation="landscape" r:id="rId1"/>
  <headerFooter alignWithMargins="0">
    <oddFooter>&amp;C&amp;D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5"/>
  <dimension ref="A1:BA276"/>
  <sheetViews>
    <sheetView showGridLines="0" showRowColHeaders="0" zoomScaleNormal="100" workbookViewId="0"/>
  </sheetViews>
  <sheetFormatPr defaultColWidth="9.109375" defaultRowHeight="13.2" x14ac:dyDescent="0.25"/>
  <cols>
    <col min="1" max="1" width="7.5546875" style="6" customWidth="1"/>
    <col min="2" max="2" width="6.5546875" style="6" customWidth="1"/>
    <col min="3" max="3" width="44.5546875" style="6" customWidth="1"/>
    <col min="4" max="5" width="7" style="6" customWidth="1"/>
    <col min="6" max="6" width="13.33203125" style="8" customWidth="1"/>
    <col min="7" max="11" width="5.44140625" style="6" customWidth="1"/>
    <col min="12" max="12" width="13.44140625" style="6" customWidth="1"/>
    <col min="13" max="18" width="13.44140625" style="8" customWidth="1"/>
    <col min="19" max="19" width="0.109375" style="8" customWidth="1"/>
    <col min="20" max="22" width="9.44140625" style="6" customWidth="1"/>
    <col min="23" max="23" width="10.88671875" style="6" customWidth="1"/>
    <col min="24" max="27" width="9.109375" style="6"/>
    <col min="28" max="28" width="9.33203125" style="90" hidden="1" customWidth="1"/>
    <col min="29" max="29" width="21.5546875" style="6" hidden="1" customWidth="1"/>
    <col min="30" max="30" width="12.88671875" style="6" hidden="1" customWidth="1"/>
    <col min="31" max="32" width="12.6640625" style="6" hidden="1" customWidth="1"/>
    <col min="33" max="33" width="13.44140625" style="84" hidden="1" customWidth="1"/>
    <col min="34" max="34" width="13.44140625" style="6" hidden="1" customWidth="1"/>
    <col min="35" max="38" width="13.6640625" style="6" hidden="1" customWidth="1"/>
    <col min="39" max="39" width="9.109375" style="6" hidden="1" customWidth="1"/>
    <col min="40" max="40" width="19.6640625" style="6" hidden="1" customWidth="1"/>
    <col min="41" max="41" width="25.33203125" style="6" hidden="1" customWidth="1"/>
    <col min="42" max="42" width="9.109375" style="6" hidden="1" customWidth="1"/>
    <col min="43" max="43" width="18.88671875" style="6" hidden="1" customWidth="1"/>
    <col min="44" max="44" width="9.88671875" style="6" hidden="1" customWidth="1"/>
    <col min="45" max="45" width="17.5546875" style="6" hidden="1" customWidth="1"/>
    <col min="46" max="46" width="11.6640625" style="6" hidden="1" customWidth="1"/>
    <col min="47" max="47" width="16" style="6" hidden="1" customWidth="1"/>
    <col min="48" max="53" width="9.109375" style="6" hidden="1" customWidth="1"/>
    <col min="54" max="16384" width="9.109375" style="6"/>
  </cols>
  <sheetData>
    <row r="1" spans="1:53" ht="15.6" x14ac:dyDescent="0.25">
      <c r="A1" s="33"/>
      <c r="B1" s="7" t="s">
        <v>410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6"/>
      <c r="S1" s="157"/>
      <c r="T1" s="157"/>
      <c r="U1" s="158"/>
      <c r="V1" s="33"/>
      <c r="W1" s="33"/>
      <c r="X1" s="33"/>
      <c r="Y1" s="33"/>
      <c r="AB1" s="285" t="s">
        <v>113</v>
      </c>
      <c r="AC1" s="286"/>
      <c r="AD1" s="286"/>
      <c r="AE1" s="286"/>
      <c r="AF1" s="287"/>
      <c r="AG1" s="74"/>
      <c r="AH1" s="279" t="s">
        <v>112</v>
      </c>
      <c r="AI1" s="280"/>
      <c r="AJ1" s="280"/>
      <c r="AK1" s="280"/>
      <c r="AL1" s="281"/>
      <c r="AN1" s="75" t="s">
        <v>33</v>
      </c>
      <c r="AO1" s="76" t="str">
        <f ca="1">RIGHT(CELL("filename",A1),LEN(CELL("filename",A1))-FIND("]",CELL("filename",A1)))</f>
        <v>4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6" x14ac:dyDescent="0.25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6"/>
      <c r="S2" s="157"/>
      <c r="T2" s="159"/>
      <c r="U2" s="158"/>
      <c r="V2" s="33"/>
      <c r="W2" s="33"/>
      <c r="X2" s="33"/>
      <c r="Y2" s="33"/>
      <c r="AB2" s="295" t="s">
        <v>49</v>
      </c>
      <c r="AC2" s="296"/>
      <c r="AD2" s="292" t="s">
        <v>49</v>
      </c>
      <c r="AE2" s="293"/>
      <c r="AF2" s="294"/>
      <c r="AG2" s="74"/>
      <c r="AH2" s="282"/>
      <c r="AI2" s="283"/>
      <c r="AJ2" s="283"/>
      <c r="AK2" s="283"/>
      <c r="AL2" s="284"/>
      <c r="AN2" s="242" t="s">
        <v>108</v>
      </c>
      <c r="AO2" s="77" t="str">
        <f ca="1">VLOOKUP(AO1,AP2:AQ19,2,FALSE)</f>
        <v>3</v>
      </c>
      <c r="AP2" s="79" t="s">
        <v>105</v>
      </c>
      <c r="AQ2" s="79"/>
      <c r="AR2" s="80">
        <f t="shared" ref="AR2:AR13" ca="1" si="0">MAX($AS$2:$AS$13)</f>
        <v>12</v>
      </c>
      <c r="AS2" s="81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5">
      <c r="A3" s="33"/>
      <c r="B3" s="297" t="str">
        <f ca="1">INDIRECT( "'" &amp; $AD$2 &amp; "'!B3")</f>
        <v>Šifra proračunskega uporabnika:</v>
      </c>
      <c r="C3" s="297"/>
      <c r="D3" s="298"/>
      <c r="E3" s="259"/>
      <c r="F3" s="260"/>
      <c r="R3" s="72"/>
      <c r="S3" s="159"/>
      <c r="T3" s="158"/>
      <c r="U3" s="158"/>
      <c r="V3" s="33"/>
      <c r="W3" s="33"/>
      <c r="X3" s="33"/>
      <c r="Y3" s="33"/>
      <c r="AB3" s="82" t="s">
        <v>78</v>
      </c>
      <c r="AC3" s="83"/>
      <c r="AD3" s="292" t="s">
        <v>78</v>
      </c>
      <c r="AE3" s="293"/>
      <c r="AF3" s="294"/>
      <c r="AH3" s="85" t="s">
        <v>110</v>
      </c>
      <c r="AI3" s="86" t="s">
        <v>116</v>
      </c>
      <c r="AJ3" s="87"/>
      <c r="AK3" s="87"/>
      <c r="AL3" s="88"/>
      <c r="AN3" s="75" t="s">
        <v>106</v>
      </c>
      <c r="AO3" s="77">
        <f ca="1">VLOOKUP(AO1,AP2:AS19,4,FALSE)</f>
        <v>6</v>
      </c>
      <c r="AP3" s="79" t="s">
        <v>36</v>
      </c>
      <c r="AQ3" s="79" t="str">
        <f t="shared" ref="AQ3:AQ19" si="3">+AP2</f>
        <v>11</v>
      </c>
      <c r="AR3" s="80">
        <f t="shared" ca="1" si="0"/>
        <v>12</v>
      </c>
      <c r="AS3" s="81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5">
      <c r="A4" s="33"/>
      <c r="B4" s="297" t="str">
        <f ca="1">INDIRECT( "'" &amp; $AD$2 &amp; "'!B4")</f>
        <v>Organizacijska enota:</v>
      </c>
      <c r="C4" s="297"/>
      <c r="D4" s="297"/>
      <c r="E4" s="304"/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5"/>
      <c r="Q4" s="305"/>
      <c r="R4" s="302"/>
      <c r="S4" s="160"/>
      <c r="T4" s="160"/>
      <c r="U4" s="33"/>
      <c r="V4" s="33"/>
      <c r="W4" s="33"/>
      <c r="X4" s="33"/>
      <c r="Y4" s="33"/>
      <c r="AH4" s="75" t="s">
        <v>109</v>
      </c>
      <c r="AI4" s="30">
        <v>6</v>
      </c>
      <c r="AJ4" s="87"/>
      <c r="AK4" s="87"/>
      <c r="AL4" s="88"/>
      <c r="AN4" s="75" t="s">
        <v>77</v>
      </c>
      <c r="AO4" s="77">
        <f ca="1">VLOOKUP(AO1,AP2:AR19,3,FALSE)</f>
        <v>12</v>
      </c>
      <c r="AP4" s="79" t="s">
        <v>95</v>
      </c>
      <c r="AQ4" s="79" t="str">
        <f t="shared" si="3"/>
        <v>12</v>
      </c>
      <c r="AR4" s="80">
        <f t="shared" ca="1" si="0"/>
        <v>12</v>
      </c>
      <c r="AS4" s="81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5">
      <c r="A5" s="33"/>
      <c r="B5" s="65" t="str">
        <f ca="1">INDIRECT( "'" &amp; $AD$2 &amp; "'!B5")</f>
        <v>Leto:</v>
      </c>
      <c r="C5" s="65"/>
      <c r="D5" s="65"/>
      <c r="E5" s="303"/>
      <c r="F5" s="302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X5" s="33"/>
      <c r="Y5" s="33"/>
      <c r="AB5" s="91"/>
      <c r="AC5" s="73"/>
      <c r="AD5" s="73"/>
      <c r="AE5" s="73"/>
      <c r="AH5" s="75" t="s">
        <v>111</v>
      </c>
      <c r="AI5" s="30">
        <v>29</v>
      </c>
      <c r="AJ5" s="289" t="str">
        <f>+$AD$2</f>
        <v>OSNOVNA PLAČA</v>
      </c>
      <c r="AK5" s="290"/>
      <c r="AL5" s="291"/>
      <c r="AN5" s="75" t="s">
        <v>106</v>
      </c>
      <c r="AO5" s="77" t="str">
        <f ca="1">VLOOKUP(AO1,AP2:AU19,6,FALSE)</f>
        <v>april</v>
      </c>
      <c r="AP5" s="79" t="s">
        <v>96</v>
      </c>
      <c r="AQ5" s="79" t="str">
        <f t="shared" si="3"/>
        <v>1</v>
      </c>
      <c r="AR5" s="80">
        <f t="shared" ca="1" si="0"/>
        <v>12</v>
      </c>
      <c r="AS5" s="81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5">
      <c r="B6" s="17"/>
      <c r="C6" s="17"/>
      <c r="D6" s="17"/>
      <c r="E6" s="8"/>
      <c r="F6" s="6"/>
      <c r="R6" s="72"/>
      <c r="S6" s="72"/>
      <c r="T6" s="73"/>
      <c r="AB6" s="91"/>
      <c r="AE6" s="73"/>
      <c r="AH6" s="75" t="s">
        <v>111</v>
      </c>
      <c r="AI6" s="30">
        <v>29</v>
      </c>
      <c r="AJ6" s="288" t="str">
        <f>+$AD$3</f>
        <v>OBRAČUNANA OSNOVNA PLAČA</v>
      </c>
      <c r="AK6" s="288"/>
      <c r="AL6" s="288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april </v>
      </c>
      <c r="AP6" s="79" t="s">
        <v>97</v>
      </c>
      <c r="AQ6" s="79" t="str">
        <f t="shared" si="3"/>
        <v>2</v>
      </c>
      <c r="AR6" s="80">
        <f t="shared" ca="1" si="0"/>
        <v>12</v>
      </c>
      <c r="AS6" s="81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5">
      <c r="B7" s="299" t="s">
        <v>9</v>
      </c>
      <c r="C7" s="299"/>
      <c r="D7" s="300"/>
      <c r="E7" s="301"/>
      <c r="F7" s="302"/>
      <c r="R7" s="72"/>
      <c r="S7" s="72"/>
      <c r="T7" s="73"/>
      <c r="AB7" s="91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9" t="s">
        <v>98</v>
      </c>
      <c r="AQ7" s="79" t="str">
        <f t="shared" si="3"/>
        <v>3</v>
      </c>
      <c r="AR7" s="80">
        <f t="shared" ca="1" si="0"/>
        <v>12</v>
      </c>
      <c r="AS7" s="81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5">
      <c r="B8" s="299" t="s">
        <v>10</v>
      </c>
      <c r="C8" s="299"/>
      <c r="D8" s="306"/>
      <c r="E8" s="304"/>
      <c r="F8" s="305"/>
      <c r="G8" s="305"/>
      <c r="H8" s="305"/>
      <c r="I8" s="305"/>
      <c r="J8" s="305"/>
      <c r="K8" s="305"/>
      <c r="L8" s="305"/>
      <c r="M8" s="305"/>
      <c r="N8" s="305"/>
      <c r="O8" s="305"/>
      <c r="P8" s="305"/>
      <c r="Q8" s="305"/>
      <c r="R8" s="302"/>
      <c r="S8" s="89"/>
      <c r="T8" s="89"/>
      <c r="AP8" s="79" t="s">
        <v>99</v>
      </c>
      <c r="AQ8" s="79" t="str">
        <f t="shared" si="3"/>
        <v>4</v>
      </c>
      <c r="AR8" s="80">
        <f t="shared" ca="1" si="0"/>
        <v>12</v>
      </c>
      <c r="AS8" s="81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2" thickBot="1" x14ac:dyDescent="0.3">
      <c r="B9" s="7"/>
      <c r="C9" s="7"/>
      <c r="AP9" s="79" t="s">
        <v>100</v>
      </c>
      <c r="AQ9" s="79" t="str">
        <f t="shared" si="3"/>
        <v>5</v>
      </c>
      <c r="AR9" s="80">
        <f t="shared" ca="1" si="0"/>
        <v>12</v>
      </c>
      <c r="AS9" s="81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3">
      <c r="B10" s="311" t="s">
        <v>0</v>
      </c>
      <c r="C10" s="312"/>
      <c r="D10" s="312"/>
      <c r="E10" s="312"/>
      <c r="F10" s="312"/>
      <c r="G10" s="312"/>
      <c r="H10" s="312"/>
      <c r="I10" s="312"/>
      <c r="J10" s="312"/>
      <c r="K10" s="312"/>
      <c r="L10" s="313"/>
      <c r="M10" s="369" t="s">
        <v>1</v>
      </c>
      <c r="N10" s="370"/>
      <c r="O10" s="370"/>
      <c r="P10" s="370"/>
      <c r="Q10" s="370"/>
      <c r="R10" s="370"/>
      <c r="S10" s="92"/>
      <c r="T10" s="93"/>
      <c r="AP10" s="79" t="s">
        <v>101</v>
      </c>
      <c r="AQ10" s="79" t="str">
        <f t="shared" si="3"/>
        <v>6</v>
      </c>
      <c r="AR10" s="80">
        <f t="shared" ca="1" si="0"/>
        <v>12</v>
      </c>
      <c r="AS10" s="81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8" thickBot="1" x14ac:dyDescent="0.3">
      <c r="B11" s="94"/>
      <c r="C11" s="94"/>
      <c r="D11" s="94"/>
      <c r="E11" s="94"/>
      <c r="F11" s="95"/>
      <c r="G11" s="96"/>
      <c r="H11" s="96"/>
      <c r="I11" s="96"/>
      <c r="J11" s="96"/>
      <c r="K11" s="96"/>
      <c r="L11" s="96"/>
      <c r="M11" s="95"/>
      <c r="N11" s="95"/>
      <c r="O11" s="95"/>
      <c r="P11" s="95"/>
      <c r="Q11" s="95"/>
      <c r="R11" s="97"/>
      <c r="S11" s="89"/>
      <c r="T11" s="87"/>
      <c r="AC11" s="364" t="s">
        <v>35</v>
      </c>
      <c r="AD11" s="364"/>
      <c r="AG11" s="6"/>
      <c r="AP11" s="79" t="s">
        <v>102</v>
      </c>
      <c r="AQ11" s="79" t="str">
        <f t="shared" si="3"/>
        <v>7</v>
      </c>
      <c r="AR11" s="80">
        <f t="shared" ca="1" si="0"/>
        <v>12</v>
      </c>
      <c r="AS11" s="81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5">
      <c r="A12" s="241"/>
      <c r="B12" s="371" t="s">
        <v>13</v>
      </c>
      <c r="C12" s="372"/>
      <c r="D12" s="372"/>
      <c r="E12" s="372"/>
      <c r="F12" s="373"/>
      <c r="G12" s="317" t="s">
        <v>14</v>
      </c>
      <c r="H12" s="318"/>
      <c r="I12" s="318"/>
      <c r="J12" s="318"/>
      <c r="K12" s="318"/>
      <c r="L12" s="319"/>
      <c r="M12" s="348" t="s">
        <v>80</v>
      </c>
      <c r="N12" s="349"/>
      <c r="O12" s="349"/>
      <c r="P12" s="349"/>
      <c r="Q12" s="98" t="s">
        <v>38</v>
      </c>
      <c r="R12" s="99" t="s">
        <v>84</v>
      </c>
      <c r="S12" s="100"/>
      <c r="AB12" s="101"/>
      <c r="AC12" s="339" t="str">
        <f>+Q12</f>
        <v>IZPLAČILO REDNE DELOVNE USPEŠNOSTI</v>
      </c>
      <c r="AD12" s="339" t="str">
        <f>+R12</f>
        <v>NAJVIŠJE MOŽNO IZPLAČILO REDNE LETNE DELOVNE USPEŠNOSTI</v>
      </c>
      <c r="AE12" s="362" t="s">
        <v>15</v>
      </c>
      <c r="AF12" s="362"/>
      <c r="AG12" s="363" t="s">
        <v>16</v>
      </c>
      <c r="AH12" s="363"/>
      <c r="AI12" s="339" t="s">
        <v>17</v>
      </c>
      <c r="AJ12" s="339" t="s">
        <v>18</v>
      </c>
      <c r="AK12" s="339" t="str">
        <f>+AD3</f>
        <v>OBRAČUNANA OSNOVNA PLAČA</v>
      </c>
      <c r="AL12" s="339" t="str">
        <f>+AD2</f>
        <v>OSNOVNA PLAČA</v>
      </c>
      <c r="AN12" s="6"/>
      <c r="AO12" s="6"/>
      <c r="AP12" s="79" t="s">
        <v>103</v>
      </c>
      <c r="AQ12" s="79" t="str">
        <f t="shared" si="3"/>
        <v>8</v>
      </c>
      <c r="AR12" s="80">
        <f t="shared" ca="1" si="0"/>
        <v>12</v>
      </c>
      <c r="AS12" s="81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5">
      <c r="A13" s="275" t="s">
        <v>130</v>
      </c>
      <c r="B13" s="323" t="s">
        <v>2</v>
      </c>
      <c r="C13" s="324"/>
      <c r="D13" s="307" t="s">
        <v>11</v>
      </c>
      <c r="E13" s="307" t="s">
        <v>12</v>
      </c>
      <c r="F13" s="309" t="s">
        <v>94</v>
      </c>
      <c r="G13" s="320" t="s">
        <v>39</v>
      </c>
      <c r="H13" s="321"/>
      <c r="I13" s="321"/>
      <c r="J13" s="321"/>
      <c r="K13" s="322"/>
      <c r="L13" s="342" t="s">
        <v>3</v>
      </c>
      <c r="M13" s="346" t="s">
        <v>79</v>
      </c>
      <c r="N13" s="277" t="s">
        <v>82</v>
      </c>
      <c r="O13" s="340" t="s">
        <v>81</v>
      </c>
      <c r="P13" s="277" t="s">
        <v>82</v>
      </c>
      <c r="Q13" s="365" t="s">
        <v>82</v>
      </c>
      <c r="R13" s="367" t="s">
        <v>82</v>
      </c>
      <c r="S13" s="170"/>
      <c r="T13" s="33"/>
      <c r="U13" s="33"/>
      <c r="V13" s="33"/>
      <c r="W13" s="33"/>
      <c r="X13" s="33"/>
      <c r="Y13" s="33"/>
      <c r="Z13" s="33"/>
      <c r="AA13" s="33"/>
      <c r="AC13" s="339"/>
      <c r="AD13" s="339"/>
      <c r="AE13" s="362"/>
      <c r="AF13" s="362"/>
      <c r="AG13" s="363"/>
      <c r="AH13" s="363"/>
      <c r="AI13" s="339"/>
      <c r="AJ13" s="339"/>
      <c r="AK13" s="339"/>
      <c r="AL13" s="339"/>
      <c r="AP13" s="79" t="s">
        <v>104</v>
      </c>
      <c r="AQ13" s="79" t="str">
        <f t="shared" si="3"/>
        <v>9</v>
      </c>
      <c r="AR13" s="80">
        <f t="shared" ca="1" si="0"/>
        <v>12</v>
      </c>
      <c r="AS13" s="81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8" thickBot="1" x14ac:dyDescent="0.3">
      <c r="A14" s="276"/>
      <c r="B14" s="325"/>
      <c r="C14" s="326"/>
      <c r="D14" s="308"/>
      <c r="E14" s="308"/>
      <c r="F14" s="310"/>
      <c r="G14" s="102" t="s">
        <v>4</v>
      </c>
      <c r="H14" s="103" t="s">
        <v>5</v>
      </c>
      <c r="I14" s="104" t="s">
        <v>6</v>
      </c>
      <c r="J14" s="103" t="s">
        <v>22</v>
      </c>
      <c r="K14" s="105" t="s">
        <v>23</v>
      </c>
      <c r="L14" s="343"/>
      <c r="M14" s="347"/>
      <c r="N14" s="278"/>
      <c r="O14" s="341"/>
      <c r="P14" s="278"/>
      <c r="Q14" s="366"/>
      <c r="R14" s="368"/>
      <c r="S14" s="170"/>
      <c r="T14" s="33"/>
      <c r="U14" s="33"/>
      <c r="V14" s="33"/>
      <c r="W14" s="33"/>
      <c r="X14" s="33"/>
      <c r="Y14" s="33"/>
      <c r="Z14" s="33"/>
      <c r="AA14" s="33"/>
      <c r="AC14" s="339"/>
      <c r="AD14" s="339"/>
      <c r="AE14" s="362"/>
      <c r="AF14" s="362"/>
      <c r="AG14" s="363"/>
      <c r="AH14" s="363"/>
      <c r="AI14" s="339"/>
      <c r="AJ14" s="339"/>
      <c r="AK14" s="339"/>
      <c r="AL14" s="339"/>
      <c r="AP14" s="79" t="s">
        <v>117</v>
      </c>
      <c r="AQ14" s="79" t="str">
        <f t="shared" si="3"/>
        <v>10</v>
      </c>
      <c r="AR14" s="80">
        <f ca="1">MAX($AS$14:$AS$17)</f>
        <v>4</v>
      </c>
      <c r="AS14" s="81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5">
      <c r="A15" s="162"/>
      <c r="B15" s="344">
        <v>1</v>
      </c>
      <c r="C15" s="345"/>
      <c r="D15" s="162">
        <v>2</v>
      </c>
      <c r="E15" s="247">
        <v>3</v>
      </c>
      <c r="F15" s="163">
        <v>4</v>
      </c>
      <c r="G15" s="106">
        <v>5</v>
      </c>
      <c r="H15" s="107">
        <v>6</v>
      </c>
      <c r="I15" s="108">
        <v>7</v>
      </c>
      <c r="J15" s="107">
        <v>8</v>
      </c>
      <c r="K15" s="109">
        <v>9</v>
      </c>
      <c r="L15" s="171" t="s">
        <v>32</v>
      </c>
      <c r="M15" s="172" t="s">
        <v>76</v>
      </c>
      <c r="N15" s="172"/>
      <c r="O15" s="173" t="s">
        <v>90</v>
      </c>
      <c r="P15" s="174" t="s">
        <v>91</v>
      </c>
      <c r="Q15" s="175" t="s">
        <v>92</v>
      </c>
      <c r="R15" s="176">
        <v>15</v>
      </c>
      <c r="S15" s="177"/>
      <c r="T15" s="37"/>
      <c r="U15" s="37"/>
      <c r="V15" s="37"/>
      <c r="W15" s="37"/>
      <c r="X15" s="37"/>
      <c r="Y15" s="37"/>
      <c r="Z15" s="37"/>
      <c r="AA15" s="37"/>
      <c r="AB15" s="110" t="s">
        <v>34</v>
      </c>
      <c r="AC15" s="111" t="str">
        <f>+Q13</f>
        <v>€</v>
      </c>
      <c r="AD15" s="111" t="str">
        <f>+R13</f>
        <v>€</v>
      </c>
      <c r="AE15" s="112" t="s">
        <v>19</v>
      </c>
      <c r="AF15" s="112" t="s">
        <v>20</v>
      </c>
      <c r="AG15" s="113" t="s">
        <v>19</v>
      </c>
      <c r="AH15" s="114" t="s">
        <v>20</v>
      </c>
      <c r="AI15" s="115" t="s">
        <v>20</v>
      </c>
      <c r="AJ15" s="116" t="s">
        <v>20</v>
      </c>
      <c r="AK15" s="111" t="s">
        <v>20</v>
      </c>
      <c r="AL15" s="111" t="s">
        <v>20</v>
      </c>
      <c r="AN15" s="6"/>
      <c r="AO15" s="6"/>
      <c r="AP15" s="79" t="s">
        <v>118</v>
      </c>
      <c r="AQ15" s="79" t="str">
        <f t="shared" si="3"/>
        <v>11-1</v>
      </c>
      <c r="AR15" s="80">
        <f ca="1">MAX($AS$14:$AS$17)</f>
        <v>4</v>
      </c>
      <c r="AS15" s="81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8.5" customHeight="1" x14ac:dyDescent="0.25">
      <c r="A16" s="53">
        <f>'OSNOVNA PLAČA'!A10</f>
        <v>1</v>
      </c>
      <c r="B16" s="333" t="str">
        <f t="shared" ref="B16:B45" ca="1" si="4">IF(LEN(INDIRECT( "'" &amp; $AD$2 &amp; "'!B" &amp; TEXT($AB16-6,0)))&gt;0,INDIRECT( "'" &amp; $AD$2 &amp; "'!B" &amp; TEXT($AB16-6,0)),"")</f>
        <v>A1</v>
      </c>
      <c r="C16" s="333"/>
      <c r="D16" s="54" t="str">
        <f>IF(LEN('OSNOVNA PLAČA'!C10)&gt;0,'OSNOVNA PLAČA'!C10,"")</f>
        <v>V</v>
      </c>
      <c r="E16" s="55">
        <f>IF(LEN('OSNOVNA PLAČA'!D10)&gt;0,'OSNOVNA PLAČA'!D10,"")</f>
        <v>20</v>
      </c>
      <c r="F16" s="164">
        <f ca="1">IF(LEN(B16)&gt;0,'OBRAČUNANA OSNOVNA PLAČA'!H10,"")</f>
        <v>1000</v>
      </c>
      <c r="G16" s="57">
        <v>1</v>
      </c>
      <c r="H16" s="57"/>
      <c r="I16" s="57"/>
      <c r="J16" s="57"/>
      <c r="K16" s="57">
        <v>1</v>
      </c>
      <c r="L16" s="178">
        <f t="shared" ref="L16:L79" si="5">+G16+H16+I16+J16+K16</f>
        <v>2</v>
      </c>
      <c r="M16" s="179">
        <f ca="1">IF(LEN(B16)&gt;0,L16/5,"")</f>
        <v>0.4</v>
      </c>
      <c r="N16" s="179">
        <f ca="1">IF(LEN(B16)&gt;0,F16*M16,"")</f>
        <v>400</v>
      </c>
      <c r="O16" s="180">
        <f t="shared" ref="O16:O79" ca="1" si="6">IF(LEN(B16)&gt;0,M16*$P$267,"")</f>
        <v>2.7714285714285716E-2</v>
      </c>
      <c r="P16" s="181">
        <f ca="1">IF(LEN(B16)&gt;0,F16*O16,"")</f>
        <v>27.714285714285715</v>
      </c>
      <c r="Q16" s="182">
        <f t="shared" ref="Q16:Q79" ca="1" si="7">MIN(P16,R16)</f>
        <v>27.714285714285715</v>
      </c>
      <c r="R16" s="182">
        <f ca="1">IF(LEN(B16)&gt;0,'3'!R16-'3'!Q16,"")</f>
        <v>1878.0076301059619</v>
      </c>
      <c r="S16" s="183"/>
      <c r="T16" s="33"/>
      <c r="U16" s="33"/>
      <c r="V16" s="33"/>
      <c r="W16" s="33"/>
      <c r="X16" s="33"/>
      <c r="Y16" s="33"/>
      <c r="Z16" s="33"/>
      <c r="AA16" s="33"/>
      <c r="AB16" s="243">
        <f>ROW()</f>
        <v>16</v>
      </c>
      <c r="AC16" s="118">
        <f t="shared" ref="AC16:AC45" ca="1" si="8">IF($AO$3=1,0,INDIRECT( "'" &amp; $AO$2 &amp; "'!P" &amp; TEXT($AB16,0)))</f>
        <v>72.388059701492537</v>
      </c>
      <c r="AD16" s="118">
        <f t="shared" ref="AD16:AD45" ca="1" si="9">IF($AO$3=1,(INDIRECT( "'" &amp; $AD$2 &amp; "'!F" &amp; TEXT($AB16-6,0))*2/12+INDIRECT( "'" &amp; $AD$2 &amp; "'!G" &amp; TEXT($AB16-6,0))*10/12)*2,INDIRECT( "'" &amp; $AO$2 &amp; "'!Q" &amp; TEXT($AB16,0)))</f>
        <v>72.388059701492537</v>
      </c>
      <c r="AE16" s="119" t="str">
        <f t="shared" ref="AE16:AE79" ca="1" si="10">IF(AC16&gt;=AD16,"-",$L16/(5*MAX($M$271:$M$272)))</f>
        <v>-</v>
      </c>
      <c r="AF16" s="118" t="str">
        <f t="shared" ref="AF16:AF79" ca="1" si="11">IF(AC16&gt;=AD16,"-",$L16/(5*MAX($M$271:$M$272))*AK16)</f>
        <v>-</v>
      </c>
      <c r="AG16" s="119" t="str">
        <f t="shared" ref="AG16:AG79" ca="1" si="12">IF(AE16="-","-",AE16*$AF$267)</f>
        <v>-</v>
      </c>
      <c r="AH16" s="118" t="str">
        <f t="shared" ref="AH16:AH79" ca="1" si="13">IF(AF16="-","-",AF16*$AF$267)</f>
        <v>-</v>
      </c>
      <c r="AI16" s="118">
        <f t="shared" ref="AI16:AI79" ca="1" si="14">IF(AG16="-",0,MIN(AH16,R16))</f>
        <v>0</v>
      </c>
      <c r="AJ16" s="120">
        <f t="shared" ref="AJ16:AJ79" ca="1" si="15">+AD16-AC16</f>
        <v>0</v>
      </c>
      <c r="AK16" s="118">
        <f t="shared" ref="AK16:AK45" ca="1" si="16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118">
        <f t="shared" ref="AL16:AL45" ca="1" si="17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P16" s="79" t="s">
        <v>119</v>
      </c>
      <c r="AQ16" s="79" t="str">
        <f t="shared" si="3"/>
        <v>2-4</v>
      </c>
      <c r="AR16" s="80">
        <f ca="1">MAX($AS$14:$AS$17)</f>
        <v>4</v>
      </c>
      <c r="AS16" s="81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8.5" customHeight="1" x14ac:dyDescent="0.25">
      <c r="A17" s="53">
        <f>'OSNOVNA PLAČA'!A11</f>
        <v>2</v>
      </c>
      <c r="B17" s="333" t="str">
        <f t="shared" ca="1" si="4"/>
        <v>A2</v>
      </c>
      <c r="C17" s="333"/>
      <c r="D17" s="54" t="str">
        <f>IF(LEN('OSNOVNA PLAČA'!C11)&gt;0,'OSNOVNA PLAČA'!C11,"")</f>
        <v>VII</v>
      </c>
      <c r="E17" s="55">
        <f>IF(LEN('OSNOVNA PLAČA'!D11)&gt;0,'OSNOVNA PLAČA'!D11,"")</f>
        <v>40</v>
      </c>
      <c r="F17" s="164">
        <f ca="1">IF(LEN(B17)&gt;0,'OBRAČUNANA OSNOVNA PLAČA'!H11,"")</f>
        <v>2000</v>
      </c>
      <c r="G17" s="57"/>
      <c r="H17" s="57"/>
      <c r="I17" s="57"/>
      <c r="J17" s="57"/>
      <c r="K17" s="57"/>
      <c r="L17" s="178">
        <f t="shared" si="5"/>
        <v>0</v>
      </c>
      <c r="M17" s="179">
        <f t="shared" ref="M17:M80" ca="1" si="18">IF(LEN(B17)&gt;0,L17/5,"")</f>
        <v>0</v>
      </c>
      <c r="N17" s="179">
        <f t="shared" ref="N17:N80" ca="1" si="19">IF(LEN(B17)&gt;0,F17*M17,"")</f>
        <v>0</v>
      </c>
      <c r="O17" s="180">
        <f t="shared" ca="1" si="6"/>
        <v>0</v>
      </c>
      <c r="P17" s="181">
        <f t="shared" ref="P17:P80" ca="1" si="20">IF(LEN(B17)&gt;0,F17*O17,"")</f>
        <v>0</v>
      </c>
      <c r="Q17" s="182">
        <f t="shared" ca="1" si="7"/>
        <v>0</v>
      </c>
      <c r="R17" s="182">
        <f ca="1">IF(LEN(B17)&gt;0,'3'!R17-'3'!Q17,"")</f>
        <v>3962.8828828828828</v>
      </c>
      <c r="S17" s="183"/>
      <c r="T17" s="33"/>
      <c r="U17" s="33"/>
      <c r="V17" s="33"/>
      <c r="W17" s="33"/>
      <c r="X17" s="33"/>
      <c r="Y17" s="33"/>
      <c r="Z17" s="33"/>
      <c r="AA17" s="33"/>
      <c r="AB17" s="243">
        <f>ROW()</f>
        <v>17</v>
      </c>
      <c r="AC17" s="118">
        <f t="shared" ca="1" si="8"/>
        <v>0</v>
      </c>
      <c r="AD17" s="118">
        <f t="shared" ca="1" si="9"/>
        <v>0</v>
      </c>
      <c r="AE17" s="119" t="str">
        <f t="shared" ca="1" si="10"/>
        <v>-</v>
      </c>
      <c r="AF17" s="118" t="str">
        <f t="shared" ca="1" si="11"/>
        <v>-</v>
      </c>
      <c r="AG17" s="119" t="str">
        <f t="shared" ca="1" si="12"/>
        <v>-</v>
      </c>
      <c r="AH17" s="118" t="str">
        <f t="shared" ca="1" si="13"/>
        <v>-</v>
      </c>
      <c r="AI17" s="118">
        <f t="shared" ca="1" si="14"/>
        <v>0</v>
      </c>
      <c r="AJ17" s="120">
        <f t="shared" ca="1" si="15"/>
        <v>0</v>
      </c>
      <c r="AK17" s="118">
        <f t="shared" ca="1" si="16"/>
        <v>2000</v>
      </c>
      <c r="AL17" s="118">
        <f t="shared" ca="1" si="17"/>
        <v>2000</v>
      </c>
      <c r="AP17" s="79" t="s">
        <v>120</v>
      </c>
      <c r="AQ17" s="79" t="str">
        <f t="shared" si="3"/>
        <v>5-7</v>
      </c>
      <c r="AR17" s="80">
        <f ca="1">MAX($AS$14:$AS$17)</f>
        <v>4</v>
      </c>
      <c r="AS17" s="81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8.5" customHeight="1" x14ac:dyDescent="0.25">
      <c r="A18" s="53">
        <f>'OSNOVNA PLAČA'!A12</f>
        <v>3</v>
      </c>
      <c r="B18" s="333" t="str">
        <f t="shared" ca="1" si="4"/>
        <v>A3</v>
      </c>
      <c r="C18" s="333"/>
      <c r="D18" s="54" t="str">
        <f>IF(LEN('OSNOVNA PLAČA'!C12)&gt;0,'OSNOVNA PLAČA'!C12,"")</f>
        <v>VIII</v>
      </c>
      <c r="E18" s="55">
        <f>IF(LEN('OSNOVNA PLAČA'!D12)&gt;0,'OSNOVNA PLAČA'!D12,"")</f>
        <v>48</v>
      </c>
      <c r="F18" s="164">
        <f ca="1">IF(LEN(B18)&gt;0,'OBRAČUNANA OSNOVNA PLAČA'!H12,"")</f>
        <v>3000</v>
      </c>
      <c r="G18" s="57">
        <v>1</v>
      </c>
      <c r="H18" s="57"/>
      <c r="I18" s="57">
        <v>1</v>
      </c>
      <c r="J18" s="57">
        <v>1</v>
      </c>
      <c r="K18" s="57">
        <v>1</v>
      </c>
      <c r="L18" s="178">
        <f t="shared" si="5"/>
        <v>4</v>
      </c>
      <c r="M18" s="179">
        <f t="shared" ca="1" si="18"/>
        <v>0.8</v>
      </c>
      <c r="N18" s="179">
        <f t="shared" ca="1" si="19"/>
        <v>2400</v>
      </c>
      <c r="O18" s="180">
        <f t="shared" ca="1" si="6"/>
        <v>5.5428571428571431E-2</v>
      </c>
      <c r="P18" s="181">
        <f t="shared" ca="1" si="20"/>
        <v>166.28571428571431</v>
      </c>
      <c r="Q18" s="182">
        <f t="shared" ca="1" si="7"/>
        <v>166.28571428571431</v>
      </c>
      <c r="R18" s="182">
        <f ca="1">IF(LEN(B18)&gt;0,'3'!R18-'3'!Q18,"")</f>
        <v>4826.2954965501058</v>
      </c>
      <c r="S18" s="183"/>
      <c r="T18" s="33"/>
      <c r="U18" s="33"/>
      <c r="V18" s="33"/>
      <c r="W18" s="33"/>
      <c r="X18" s="33"/>
      <c r="Y18" s="33"/>
      <c r="Z18" s="33"/>
      <c r="AA18" s="33"/>
      <c r="AB18" s="243">
        <f>ROW()</f>
        <v>18</v>
      </c>
      <c r="AC18" s="118">
        <f t="shared" ca="1" si="8"/>
        <v>121.61194029850746</v>
      </c>
      <c r="AD18" s="118">
        <f t="shared" ca="1" si="9"/>
        <v>121.61194029850746</v>
      </c>
      <c r="AE18" s="119" t="str">
        <f t="shared" ca="1" si="10"/>
        <v>-</v>
      </c>
      <c r="AF18" s="118" t="str">
        <f t="shared" ca="1" si="11"/>
        <v>-</v>
      </c>
      <c r="AG18" s="119" t="str">
        <f t="shared" ca="1" si="12"/>
        <v>-</v>
      </c>
      <c r="AH18" s="118" t="str">
        <f t="shared" ca="1" si="13"/>
        <v>-</v>
      </c>
      <c r="AI18" s="118">
        <f t="shared" ca="1" si="14"/>
        <v>0</v>
      </c>
      <c r="AJ18" s="120">
        <f t="shared" ca="1" si="15"/>
        <v>0</v>
      </c>
      <c r="AK18" s="118">
        <f t="shared" ca="1" si="16"/>
        <v>3000</v>
      </c>
      <c r="AL18" s="118">
        <f t="shared" ca="1" si="17"/>
        <v>1400</v>
      </c>
      <c r="AP18" s="79" t="s">
        <v>121</v>
      </c>
      <c r="AQ18" s="79" t="str">
        <f t="shared" si="3"/>
        <v>8-10</v>
      </c>
      <c r="AR18" s="80">
        <f ca="1">MAX($AS$18:$AS$19)</f>
        <v>2</v>
      </c>
      <c r="AS18" s="81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8.5" customHeight="1" x14ac:dyDescent="0.25">
      <c r="A19" s="53">
        <f>'OSNOVNA PLAČA'!A13</f>
        <v>4</v>
      </c>
      <c r="B19" s="333" t="str">
        <f t="shared" ca="1" si="4"/>
        <v>A4</v>
      </c>
      <c r="C19" s="333"/>
      <c r="D19" s="54" t="str">
        <f>IF(LEN('OSNOVNA PLAČA'!C13)&gt;0,'OSNOVNA PLAČA'!C13,"")</f>
        <v/>
      </c>
      <c r="E19" s="55" t="str">
        <f>IF(LEN('OSNOVNA PLAČA'!D13)&gt;0,'OSNOVNA PLAČA'!D13,"")</f>
        <v/>
      </c>
      <c r="F19" s="164">
        <f ca="1">IF(LEN(B19)&gt;0,'OBRAČUNANA OSNOVNA PLAČA'!H13,"")</f>
        <v>0</v>
      </c>
      <c r="G19" s="57"/>
      <c r="H19" s="57"/>
      <c r="I19" s="57"/>
      <c r="J19" s="57"/>
      <c r="K19" s="57"/>
      <c r="L19" s="178">
        <f t="shared" si="5"/>
        <v>0</v>
      </c>
      <c r="M19" s="179">
        <f t="shared" ca="1" si="18"/>
        <v>0</v>
      </c>
      <c r="N19" s="179">
        <f t="shared" ca="1" si="19"/>
        <v>0</v>
      </c>
      <c r="O19" s="180">
        <f t="shared" ca="1" si="6"/>
        <v>0</v>
      </c>
      <c r="P19" s="181">
        <f t="shared" ca="1" si="20"/>
        <v>0</v>
      </c>
      <c r="Q19" s="182">
        <f t="shared" ca="1" si="7"/>
        <v>0</v>
      </c>
      <c r="R19" s="182">
        <f ca="1">IF(LEN(B19)&gt;0,'3'!R19-'3'!Q19,"")</f>
        <v>0</v>
      </c>
      <c r="S19" s="183"/>
      <c r="T19" s="33"/>
      <c r="U19" s="33"/>
      <c r="V19" s="33"/>
      <c r="W19" s="33"/>
      <c r="X19" s="33"/>
      <c r="Y19" s="33"/>
      <c r="Z19" s="33"/>
      <c r="AA19" s="33"/>
      <c r="AB19" s="243">
        <f>ROW()</f>
        <v>19</v>
      </c>
      <c r="AC19" s="118">
        <f t="shared" ca="1" si="8"/>
        <v>0</v>
      </c>
      <c r="AD19" s="118">
        <f t="shared" ca="1" si="9"/>
        <v>0</v>
      </c>
      <c r="AE19" s="119" t="str">
        <f t="shared" ca="1" si="10"/>
        <v>-</v>
      </c>
      <c r="AF19" s="118" t="str">
        <f t="shared" ca="1" si="11"/>
        <v>-</v>
      </c>
      <c r="AG19" s="119" t="str">
        <f t="shared" ca="1" si="12"/>
        <v>-</v>
      </c>
      <c r="AH19" s="118" t="str">
        <f t="shared" ca="1" si="13"/>
        <v>-</v>
      </c>
      <c r="AI19" s="118">
        <f t="shared" ca="1" si="14"/>
        <v>0</v>
      </c>
      <c r="AJ19" s="120">
        <f t="shared" ca="1" si="15"/>
        <v>0</v>
      </c>
      <c r="AK19" s="118">
        <f t="shared" ca="1" si="16"/>
        <v>0</v>
      </c>
      <c r="AL19" s="118">
        <f t="shared" ca="1" si="17"/>
        <v>0</v>
      </c>
      <c r="AP19" s="79" t="s">
        <v>122</v>
      </c>
      <c r="AQ19" s="79" t="str">
        <f t="shared" si="3"/>
        <v>11-4</v>
      </c>
      <c r="AR19" s="80">
        <f ca="1">MAX($AS$18:$AS$19)</f>
        <v>2</v>
      </c>
      <c r="AS19" s="81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8.5" customHeight="1" x14ac:dyDescent="0.25">
      <c r="A20" s="53">
        <f>'OSNOVNA PLAČA'!A14</f>
        <v>5</v>
      </c>
      <c r="B20" s="333" t="str">
        <f t="shared" ca="1" si="4"/>
        <v>A5</v>
      </c>
      <c r="C20" s="333"/>
      <c r="D20" s="54" t="str">
        <f>IF(LEN('OSNOVNA PLAČA'!C14)&gt;0,'OSNOVNA PLAČA'!C14,"")</f>
        <v/>
      </c>
      <c r="E20" s="55" t="str">
        <f>IF(LEN('OSNOVNA PLAČA'!D14)&gt;0,'OSNOVNA PLAČA'!D14,"")</f>
        <v/>
      </c>
      <c r="F20" s="164">
        <f ca="1">IF(LEN(B20)&gt;0,'OBRAČUNANA OSNOVNA PLAČA'!H14,"")</f>
        <v>0</v>
      </c>
      <c r="G20" s="57"/>
      <c r="H20" s="57"/>
      <c r="I20" s="57"/>
      <c r="J20" s="57"/>
      <c r="K20" s="57"/>
      <c r="L20" s="178">
        <f t="shared" si="5"/>
        <v>0</v>
      </c>
      <c r="M20" s="179">
        <f t="shared" ca="1" si="18"/>
        <v>0</v>
      </c>
      <c r="N20" s="179">
        <f t="shared" ca="1" si="19"/>
        <v>0</v>
      </c>
      <c r="O20" s="180">
        <f t="shared" ca="1" si="6"/>
        <v>0</v>
      </c>
      <c r="P20" s="181">
        <f t="shared" ca="1" si="20"/>
        <v>0</v>
      </c>
      <c r="Q20" s="182">
        <f t="shared" ca="1" si="7"/>
        <v>0</v>
      </c>
      <c r="R20" s="182">
        <f ca="1">IF(LEN(B20)&gt;0,'3'!R20-'3'!Q20,"")</f>
        <v>0</v>
      </c>
      <c r="S20" s="183"/>
      <c r="T20" s="33"/>
      <c r="U20" s="33"/>
      <c r="V20" s="33"/>
      <c r="W20" s="33"/>
      <c r="X20" s="33"/>
      <c r="Y20" s="33"/>
      <c r="Z20" s="33"/>
      <c r="AA20" s="33"/>
      <c r="AB20" s="243">
        <f>ROW()</f>
        <v>20</v>
      </c>
      <c r="AC20" s="118">
        <f t="shared" ca="1" si="8"/>
        <v>0</v>
      </c>
      <c r="AD20" s="118">
        <f t="shared" ca="1" si="9"/>
        <v>0</v>
      </c>
      <c r="AE20" s="119" t="str">
        <f t="shared" ca="1" si="10"/>
        <v>-</v>
      </c>
      <c r="AF20" s="118" t="str">
        <f t="shared" ca="1" si="11"/>
        <v>-</v>
      </c>
      <c r="AG20" s="119" t="str">
        <f t="shared" ca="1" si="12"/>
        <v>-</v>
      </c>
      <c r="AH20" s="118" t="str">
        <f t="shared" ca="1" si="13"/>
        <v>-</v>
      </c>
      <c r="AI20" s="118">
        <f t="shared" ca="1" si="14"/>
        <v>0</v>
      </c>
      <c r="AJ20" s="120">
        <f t="shared" ca="1" si="15"/>
        <v>0</v>
      </c>
      <c r="AK20" s="118">
        <f t="shared" ca="1" si="16"/>
        <v>0</v>
      </c>
      <c r="AL20" s="118">
        <f t="shared" ca="1" si="17"/>
        <v>0</v>
      </c>
    </row>
    <row r="21" spans="1:47" ht="28.5" customHeight="1" x14ac:dyDescent="0.25">
      <c r="A21" s="53">
        <f>'OSNOVNA PLAČA'!A15</f>
        <v>6</v>
      </c>
      <c r="B21" s="333" t="str">
        <f t="shared" ca="1" si="4"/>
        <v>A6</v>
      </c>
      <c r="C21" s="333"/>
      <c r="D21" s="54" t="str">
        <f>IF(LEN('OSNOVNA PLAČA'!C15)&gt;0,'OSNOVNA PLAČA'!C15,"")</f>
        <v/>
      </c>
      <c r="E21" s="55" t="str">
        <f>IF(LEN('OSNOVNA PLAČA'!D15)&gt;0,'OSNOVNA PLAČA'!D15,"")</f>
        <v/>
      </c>
      <c r="F21" s="164">
        <f ca="1">IF(LEN(B21)&gt;0,'OBRAČUNANA OSNOVNA PLAČA'!H15,"")</f>
        <v>0</v>
      </c>
      <c r="G21" s="57"/>
      <c r="H21" s="57"/>
      <c r="I21" s="57"/>
      <c r="J21" s="57"/>
      <c r="K21" s="57"/>
      <c r="L21" s="178">
        <f t="shared" si="5"/>
        <v>0</v>
      </c>
      <c r="M21" s="179">
        <f t="shared" ca="1" si="18"/>
        <v>0</v>
      </c>
      <c r="N21" s="179">
        <f t="shared" ca="1" si="19"/>
        <v>0</v>
      </c>
      <c r="O21" s="180">
        <f t="shared" ca="1" si="6"/>
        <v>0</v>
      </c>
      <c r="P21" s="181">
        <f t="shared" ca="1" si="20"/>
        <v>0</v>
      </c>
      <c r="Q21" s="182">
        <f t="shared" ca="1" si="7"/>
        <v>0</v>
      </c>
      <c r="R21" s="182">
        <f ca="1">IF(LEN(B21)&gt;0,'3'!R21-'3'!Q21,"")</f>
        <v>0</v>
      </c>
      <c r="S21" s="183"/>
      <c r="T21" s="33"/>
      <c r="U21" s="33"/>
      <c r="V21" s="33"/>
      <c r="W21" s="33"/>
      <c r="X21" s="33"/>
      <c r="Y21" s="33"/>
      <c r="Z21" s="33"/>
      <c r="AA21" s="33"/>
      <c r="AB21" s="243">
        <f>ROW()</f>
        <v>21</v>
      </c>
      <c r="AC21" s="118">
        <f t="shared" ca="1" si="8"/>
        <v>0</v>
      </c>
      <c r="AD21" s="118">
        <f t="shared" ca="1" si="9"/>
        <v>0</v>
      </c>
      <c r="AE21" s="119" t="str">
        <f t="shared" ca="1" si="10"/>
        <v>-</v>
      </c>
      <c r="AF21" s="118" t="str">
        <f t="shared" ca="1" si="11"/>
        <v>-</v>
      </c>
      <c r="AG21" s="119" t="str">
        <f t="shared" ca="1" si="12"/>
        <v>-</v>
      </c>
      <c r="AH21" s="118" t="str">
        <f t="shared" ca="1" si="13"/>
        <v>-</v>
      </c>
      <c r="AI21" s="118">
        <f t="shared" ca="1" si="14"/>
        <v>0</v>
      </c>
      <c r="AJ21" s="120">
        <f t="shared" ca="1" si="15"/>
        <v>0</v>
      </c>
      <c r="AK21" s="118">
        <f t="shared" ca="1" si="16"/>
        <v>0</v>
      </c>
      <c r="AL21" s="118">
        <f t="shared" ca="1" si="17"/>
        <v>0</v>
      </c>
    </row>
    <row r="22" spans="1:47" ht="28.5" customHeight="1" x14ac:dyDescent="0.25">
      <c r="A22" s="53">
        <f>'OSNOVNA PLAČA'!A16</f>
        <v>7</v>
      </c>
      <c r="B22" s="333" t="str">
        <f t="shared" ca="1" si="4"/>
        <v>A7</v>
      </c>
      <c r="C22" s="333"/>
      <c r="D22" s="54" t="str">
        <f>IF(LEN('OSNOVNA PLAČA'!C16)&gt;0,'OSNOVNA PLAČA'!C16,"")</f>
        <v>IV</v>
      </c>
      <c r="E22" s="55">
        <f>IF(LEN('OSNOVNA PLAČA'!D16)&gt;0,'OSNOVNA PLAČA'!D16,"")</f>
        <v>34</v>
      </c>
      <c r="F22" s="164">
        <f ca="1">IF(LEN(B22)&gt;0,'OBRAČUNANA OSNOVNA PLAČA'!H16,"")</f>
        <v>0</v>
      </c>
      <c r="G22" s="57"/>
      <c r="H22" s="57"/>
      <c r="I22" s="57"/>
      <c r="J22" s="57"/>
      <c r="K22" s="57"/>
      <c r="L22" s="178">
        <f t="shared" si="5"/>
        <v>0</v>
      </c>
      <c r="M22" s="179">
        <f t="shared" ca="1" si="18"/>
        <v>0</v>
      </c>
      <c r="N22" s="179">
        <f t="shared" ca="1" si="19"/>
        <v>0</v>
      </c>
      <c r="O22" s="180">
        <f t="shared" ca="1" si="6"/>
        <v>0</v>
      </c>
      <c r="P22" s="181">
        <f t="shared" ca="1" si="20"/>
        <v>0</v>
      </c>
      <c r="Q22" s="182">
        <f t="shared" ca="1" si="7"/>
        <v>0</v>
      </c>
      <c r="R22" s="182">
        <f ca="1">IF(LEN(B22)&gt;0,'3'!R22-'3'!Q22,"")</f>
        <v>3000</v>
      </c>
      <c r="S22" s="183"/>
      <c r="T22" s="33"/>
      <c r="U22" s="33"/>
      <c r="V22" s="33"/>
      <c r="W22" s="33"/>
      <c r="X22" s="33"/>
      <c r="Y22" s="33"/>
      <c r="Z22" s="33"/>
      <c r="AA22" s="33"/>
      <c r="AB22" s="243">
        <f>ROW()</f>
        <v>22</v>
      </c>
      <c r="AC22" s="118">
        <f t="shared" ca="1" si="8"/>
        <v>0</v>
      </c>
      <c r="AD22" s="118">
        <f t="shared" ca="1" si="9"/>
        <v>0</v>
      </c>
      <c r="AE22" s="119" t="str">
        <f t="shared" ca="1" si="10"/>
        <v>-</v>
      </c>
      <c r="AF22" s="118" t="str">
        <f t="shared" ca="1" si="11"/>
        <v>-</v>
      </c>
      <c r="AG22" s="119" t="str">
        <f t="shared" ca="1" si="12"/>
        <v>-</v>
      </c>
      <c r="AH22" s="118" t="str">
        <f t="shared" ca="1" si="13"/>
        <v>-</v>
      </c>
      <c r="AI22" s="118">
        <f t="shared" ca="1" si="14"/>
        <v>0</v>
      </c>
      <c r="AJ22" s="120">
        <f t="shared" ca="1" si="15"/>
        <v>0</v>
      </c>
      <c r="AK22" s="118">
        <f t="shared" ca="1" si="16"/>
        <v>0</v>
      </c>
      <c r="AL22" s="118">
        <f t="shared" ca="1" si="17"/>
        <v>1500</v>
      </c>
    </row>
    <row r="23" spans="1:47" ht="28.5" customHeight="1" x14ac:dyDescent="0.25">
      <c r="A23" s="53">
        <f>'OSNOVNA PLAČA'!A17</f>
        <v>8</v>
      </c>
      <c r="B23" s="333" t="str">
        <f t="shared" ca="1" si="4"/>
        <v>A8</v>
      </c>
      <c r="C23" s="333"/>
      <c r="D23" s="54" t="str">
        <f>IF(LEN('OSNOVNA PLAČA'!C17)&gt;0,'OSNOVNA PLAČA'!C17,"")</f>
        <v/>
      </c>
      <c r="E23" s="55" t="str">
        <f>IF(LEN('OSNOVNA PLAČA'!D17)&gt;0,'OSNOVNA PLAČA'!D17,"")</f>
        <v/>
      </c>
      <c r="F23" s="164">
        <f ca="1">IF(LEN(B23)&gt;0,'OBRAČUNANA OSNOVNA PLAČA'!H17,"")</f>
        <v>0</v>
      </c>
      <c r="G23" s="57"/>
      <c r="H23" s="57"/>
      <c r="I23" s="57"/>
      <c r="J23" s="57"/>
      <c r="K23" s="57"/>
      <c r="L23" s="178">
        <f t="shared" si="5"/>
        <v>0</v>
      </c>
      <c r="M23" s="179">
        <f t="shared" ca="1" si="18"/>
        <v>0</v>
      </c>
      <c r="N23" s="179">
        <f t="shared" ca="1" si="19"/>
        <v>0</v>
      </c>
      <c r="O23" s="180">
        <f t="shared" ca="1" si="6"/>
        <v>0</v>
      </c>
      <c r="P23" s="181">
        <f t="shared" ca="1" si="20"/>
        <v>0</v>
      </c>
      <c r="Q23" s="182">
        <f t="shared" ca="1" si="7"/>
        <v>0</v>
      </c>
      <c r="R23" s="182">
        <f ca="1">IF(LEN(B23)&gt;0,'3'!R23-'3'!Q23,"")</f>
        <v>0</v>
      </c>
      <c r="S23" s="183"/>
      <c r="T23" s="33"/>
      <c r="U23" s="33"/>
      <c r="V23" s="33"/>
      <c r="W23" s="33"/>
      <c r="X23" s="33"/>
      <c r="Y23" s="33"/>
      <c r="Z23" s="33"/>
      <c r="AA23" s="33"/>
      <c r="AB23" s="243">
        <f>ROW()</f>
        <v>23</v>
      </c>
      <c r="AC23" s="118">
        <f t="shared" ca="1" si="8"/>
        <v>0</v>
      </c>
      <c r="AD23" s="118">
        <f t="shared" ca="1" si="9"/>
        <v>0</v>
      </c>
      <c r="AE23" s="119" t="str">
        <f t="shared" ca="1" si="10"/>
        <v>-</v>
      </c>
      <c r="AF23" s="118" t="str">
        <f t="shared" ca="1" si="11"/>
        <v>-</v>
      </c>
      <c r="AG23" s="119" t="str">
        <f t="shared" ca="1" si="12"/>
        <v>-</v>
      </c>
      <c r="AH23" s="118" t="str">
        <f t="shared" ca="1" si="13"/>
        <v>-</v>
      </c>
      <c r="AI23" s="118">
        <f t="shared" ca="1" si="14"/>
        <v>0</v>
      </c>
      <c r="AJ23" s="120">
        <f t="shared" ca="1" si="15"/>
        <v>0</v>
      </c>
      <c r="AK23" s="118">
        <f t="shared" ca="1" si="16"/>
        <v>0</v>
      </c>
      <c r="AL23" s="118">
        <f t="shared" ca="1" si="17"/>
        <v>0</v>
      </c>
    </row>
    <row r="24" spans="1:47" ht="28.5" customHeight="1" x14ac:dyDescent="0.25">
      <c r="A24" s="53">
        <f>'OSNOVNA PLAČA'!A18</f>
        <v>9</v>
      </c>
      <c r="B24" s="333" t="str">
        <f t="shared" ca="1" si="4"/>
        <v>A9</v>
      </c>
      <c r="C24" s="333"/>
      <c r="D24" s="54" t="str">
        <f>IF(LEN('OSNOVNA PLAČA'!C18)&gt;0,'OSNOVNA PLAČA'!C18,"")</f>
        <v/>
      </c>
      <c r="E24" s="55" t="str">
        <f>IF(LEN('OSNOVNA PLAČA'!D18)&gt;0,'OSNOVNA PLAČA'!D18,"")</f>
        <v/>
      </c>
      <c r="F24" s="164">
        <f ca="1">IF(LEN(B24)&gt;0,'OBRAČUNANA OSNOVNA PLAČA'!H18,"")</f>
        <v>0</v>
      </c>
      <c r="G24" s="57"/>
      <c r="H24" s="57"/>
      <c r="I24" s="57"/>
      <c r="J24" s="57"/>
      <c r="K24" s="57"/>
      <c r="L24" s="178">
        <f t="shared" si="5"/>
        <v>0</v>
      </c>
      <c r="M24" s="179">
        <f t="shared" ca="1" si="18"/>
        <v>0</v>
      </c>
      <c r="N24" s="179">
        <f t="shared" ca="1" si="19"/>
        <v>0</v>
      </c>
      <c r="O24" s="180">
        <f t="shared" ca="1" si="6"/>
        <v>0</v>
      </c>
      <c r="P24" s="181">
        <f t="shared" ca="1" si="20"/>
        <v>0</v>
      </c>
      <c r="Q24" s="182">
        <f t="shared" ca="1" si="7"/>
        <v>0</v>
      </c>
      <c r="R24" s="182">
        <f ca="1">IF(LEN(B24)&gt;0,'3'!R24-'3'!Q24,"")</f>
        <v>0</v>
      </c>
      <c r="S24" s="183"/>
      <c r="T24" s="33"/>
      <c r="U24" s="33"/>
      <c r="V24" s="33"/>
      <c r="W24" s="33"/>
      <c r="X24" s="33"/>
      <c r="Y24" s="33"/>
      <c r="Z24" s="33"/>
      <c r="AA24" s="33"/>
      <c r="AB24" s="243">
        <f>ROW()</f>
        <v>24</v>
      </c>
      <c r="AC24" s="118">
        <f t="shared" ca="1" si="8"/>
        <v>0</v>
      </c>
      <c r="AD24" s="118">
        <f t="shared" ca="1" si="9"/>
        <v>0</v>
      </c>
      <c r="AE24" s="119" t="str">
        <f t="shared" ca="1" si="10"/>
        <v>-</v>
      </c>
      <c r="AF24" s="118" t="str">
        <f t="shared" ca="1" si="11"/>
        <v>-</v>
      </c>
      <c r="AG24" s="119" t="str">
        <f t="shared" ca="1" si="12"/>
        <v>-</v>
      </c>
      <c r="AH24" s="118" t="str">
        <f t="shared" ca="1" si="13"/>
        <v>-</v>
      </c>
      <c r="AI24" s="118">
        <f t="shared" ca="1" si="14"/>
        <v>0</v>
      </c>
      <c r="AJ24" s="120">
        <f t="shared" ca="1" si="15"/>
        <v>0</v>
      </c>
      <c r="AK24" s="118">
        <f t="shared" ca="1" si="16"/>
        <v>0</v>
      </c>
      <c r="AL24" s="118">
        <f t="shared" ca="1" si="17"/>
        <v>0</v>
      </c>
    </row>
    <row r="25" spans="1:47" ht="28.5" customHeight="1" x14ac:dyDescent="0.25">
      <c r="A25" s="53">
        <f>'OSNOVNA PLAČA'!A19</f>
        <v>10</v>
      </c>
      <c r="B25" s="333" t="str">
        <f t="shared" ca="1" si="4"/>
        <v>A10</v>
      </c>
      <c r="C25" s="333"/>
      <c r="D25" s="54" t="str">
        <f>IF(LEN('OSNOVNA PLAČA'!C19)&gt;0,'OSNOVNA PLAČA'!C19,"")</f>
        <v/>
      </c>
      <c r="E25" s="55" t="str">
        <f>IF(LEN('OSNOVNA PLAČA'!D19)&gt;0,'OSNOVNA PLAČA'!D19,"")</f>
        <v/>
      </c>
      <c r="F25" s="164">
        <f ca="1">IF(LEN(B25)&gt;0,'OBRAČUNANA OSNOVNA PLAČA'!H19,"")</f>
        <v>0</v>
      </c>
      <c r="G25" s="57"/>
      <c r="H25" s="57"/>
      <c r="I25" s="57"/>
      <c r="J25" s="57"/>
      <c r="K25" s="57"/>
      <c r="L25" s="178">
        <f t="shared" si="5"/>
        <v>0</v>
      </c>
      <c r="M25" s="179">
        <f t="shared" ca="1" si="18"/>
        <v>0</v>
      </c>
      <c r="N25" s="179">
        <f t="shared" ca="1" si="19"/>
        <v>0</v>
      </c>
      <c r="O25" s="180">
        <f t="shared" ca="1" si="6"/>
        <v>0</v>
      </c>
      <c r="P25" s="181">
        <f t="shared" ca="1" si="20"/>
        <v>0</v>
      </c>
      <c r="Q25" s="182">
        <f t="shared" ca="1" si="7"/>
        <v>0</v>
      </c>
      <c r="R25" s="182">
        <f ca="1">IF(LEN(B25)&gt;0,'3'!R25-'3'!Q25,"")</f>
        <v>0</v>
      </c>
      <c r="S25" s="183"/>
      <c r="T25" s="33"/>
      <c r="U25" s="33"/>
      <c r="V25" s="33"/>
      <c r="W25" s="33"/>
      <c r="X25" s="33"/>
      <c r="Y25" s="33"/>
      <c r="Z25" s="33"/>
      <c r="AA25" s="33"/>
      <c r="AB25" s="243">
        <f>ROW()</f>
        <v>25</v>
      </c>
      <c r="AC25" s="118">
        <f t="shared" ca="1" si="8"/>
        <v>0</v>
      </c>
      <c r="AD25" s="118">
        <f t="shared" ca="1" si="9"/>
        <v>0</v>
      </c>
      <c r="AE25" s="119" t="str">
        <f t="shared" ca="1" si="10"/>
        <v>-</v>
      </c>
      <c r="AF25" s="118" t="str">
        <f t="shared" ca="1" si="11"/>
        <v>-</v>
      </c>
      <c r="AG25" s="119" t="str">
        <f t="shared" ca="1" si="12"/>
        <v>-</v>
      </c>
      <c r="AH25" s="118" t="str">
        <f t="shared" ca="1" si="13"/>
        <v>-</v>
      </c>
      <c r="AI25" s="118">
        <f t="shared" ca="1" si="14"/>
        <v>0</v>
      </c>
      <c r="AJ25" s="120">
        <f t="shared" ca="1" si="15"/>
        <v>0</v>
      </c>
      <c r="AK25" s="118">
        <f t="shared" ca="1" si="16"/>
        <v>0</v>
      </c>
      <c r="AL25" s="118">
        <f t="shared" ca="1" si="17"/>
        <v>0</v>
      </c>
    </row>
    <row r="26" spans="1:47" ht="28.5" customHeight="1" x14ac:dyDescent="0.25">
      <c r="A26" s="53">
        <f>'OSNOVNA PLAČA'!A20</f>
        <v>11</v>
      </c>
      <c r="B26" s="333" t="str">
        <f t="shared" ca="1" si="4"/>
        <v>A11</v>
      </c>
      <c r="C26" s="333"/>
      <c r="D26" s="54" t="str">
        <f>IF(LEN('OSNOVNA PLAČA'!C20)&gt;0,'OSNOVNA PLAČA'!C20,"")</f>
        <v>IV</v>
      </c>
      <c r="E26" s="55">
        <f>IF(LEN('OSNOVNA PLAČA'!D20)&gt;0,'OSNOVNA PLAČA'!D20,"")</f>
        <v>34</v>
      </c>
      <c r="F26" s="164">
        <f ca="1">IF(LEN(B26)&gt;0,'OBRAČUNANA OSNOVNA PLAČA'!H20,"")</f>
        <v>2000</v>
      </c>
      <c r="G26" s="57"/>
      <c r="H26" s="57"/>
      <c r="I26" s="57"/>
      <c r="J26" s="57"/>
      <c r="K26" s="57"/>
      <c r="L26" s="178">
        <f t="shared" si="5"/>
        <v>0</v>
      </c>
      <c r="M26" s="179">
        <f t="shared" ca="1" si="18"/>
        <v>0</v>
      </c>
      <c r="N26" s="179">
        <f t="shared" ca="1" si="19"/>
        <v>0</v>
      </c>
      <c r="O26" s="180">
        <f t="shared" ca="1" si="6"/>
        <v>0</v>
      </c>
      <c r="P26" s="181">
        <f t="shared" ca="1" si="20"/>
        <v>0</v>
      </c>
      <c r="Q26" s="182">
        <f t="shared" ca="1" si="7"/>
        <v>0</v>
      </c>
      <c r="R26" s="182">
        <f ca="1">IF(LEN(B26)&gt;0,'3'!R26-'3'!Q26,"")</f>
        <v>2938.0003532944706</v>
      </c>
      <c r="S26" s="183"/>
      <c r="T26" s="33"/>
      <c r="U26" s="33"/>
      <c r="V26" s="33"/>
      <c r="W26" s="33"/>
      <c r="X26" s="33"/>
      <c r="Y26" s="33"/>
      <c r="Z26" s="33"/>
      <c r="AA26" s="33"/>
      <c r="AB26" s="243">
        <f>ROW()</f>
        <v>26</v>
      </c>
      <c r="AC26" s="118">
        <f t="shared" ca="1" si="8"/>
        <v>0</v>
      </c>
      <c r="AD26" s="118">
        <f t="shared" ca="1" si="9"/>
        <v>0</v>
      </c>
      <c r="AE26" s="119" t="str">
        <f t="shared" ca="1" si="10"/>
        <v>-</v>
      </c>
      <c r="AF26" s="118" t="str">
        <f t="shared" ca="1" si="11"/>
        <v>-</v>
      </c>
      <c r="AG26" s="119" t="str">
        <f t="shared" ca="1" si="12"/>
        <v>-</v>
      </c>
      <c r="AH26" s="118" t="str">
        <f t="shared" ca="1" si="13"/>
        <v>-</v>
      </c>
      <c r="AI26" s="118">
        <f t="shared" ca="1" si="14"/>
        <v>0</v>
      </c>
      <c r="AJ26" s="120">
        <f t="shared" ca="1" si="15"/>
        <v>0</v>
      </c>
      <c r="AK26" s="118">
        <f t="shared" ca="1" si="16"/>
        <v>2000</v>
      </c>
      <c r="AL26" s="118">
        <f t="shared" ca="1" si="17"/>
        <v>1500</v>
      </c>
    </row>
    <row r="27" spans="1:47" ht="28.5" customHeight="1" x14ac:dyDescent="0.25">
      <c r="A27" s="53">
        <f>'OSNOVNA PLAČA'!A21</f>
        <v>12</v>
      </c>
      <c r="B27" s="333" t="str">
        <f t="shared" ca="1" si="4"/>
        <v>A12</v>
      </c>
      <c r="C27" s="333"/>
      <c r="D27" s="54" t="str">
        <f>IF(LEN('OSNOVNA PLAČA'!C21)&gt;0,'OSNOVNA PLAČA'!C21,"")</f>
        <v/>
      </c>
      <c r="E27" s="55" t="str">
        <f>IF(LEN('OSNOVNA PLAČA'!D21)&gt;0,'OSNOVNA PLAČA'!D21,"")</f>
        <v/>
      </c>
      <c r="F27" s="164">
        <f ca="1">IF(LEN(B27)&gt;0,'OBRAČUNANA OSNOVNA PLAČA'!H21,"")</f>
        <v>0</v>
      </c>
      <c r="G27" s="57"/>
      <c r="H27" s="57"/>
      <c r="I27" s="57"/>
      <c r="J27" s="57"/>
      <c r="K27" s="57"/>
      <c r="L27" s="178">
        <f t="shared" si="5"/>
        <v>0</v>
      </c>
      <c r="M27" s="179">
        <f t="shared" ca="1" si="18"/>
        <v>0</v>
      </c>
      <c r="N27" s="179">
        <f t="shared" ca="1" si="19"/>
        <v>0</v>
      </c>
      <c r="O27" s="180">
        <f t="shared" ca="1" si="6"/>
        <v>0</v>
      </c>
      <c r="P27" s="181">
        <f t="shared" ca="1" si="20"/>
        <v>0</v>
      </c>
      <c r="Q27" s="182">
        <f t="shared" ca="1" si="7"/>
        <v>0</v>
      </c>
      <c r="R27" s="182">
        <f ca="1">IF(LEN(B27)&gt;0,'3'!R27-'3'!Q27,"")</f>
        <v>0</v>
      </c>
      <c r="S27" s="183"/>
      <c r="T27" s="33"/>
      <c r="U27" s="33"/>
      <c r="V27" s="33"/>
      <c r="W27" s="33"/>
      <c r="X27" s="33"/>
      <c r="Y27" s="33"/>
      <c r="Z27" s="33"/>
      <c r="AA27" s="33"/>
      <c r="AB27" s="243">
        <f>ROW()</f>
        <v>27</v>
      </c>
      <c r="AC27" s="118">
        <f t="shared" ca="1" si="8"/>
        <v>0</v>
      </c>
      <c r="AD27" s="118">
        <f t="shared" ca="1" si="9"/>
        <v>0</v>
      </c>
      <c r="AE27" s="119" t="str">
        <f t="shared" ca="1" si="10"/>
        <v>-</v>
      </c>
      <c r="AF27" s="118" t="str">
        <f t="shared" ca="1" si="11"/>
        <v>-</v>
      </c>
      <c r="AG27" s="119" t="str">
        <f t="shared" ca="1" si="12"/>
        <v>-</v>
      </c>
      <c r="AH27" s="118" t="str">
        <f t="shared" ca="1" si="13"/>
        <v>-</v>
      </c>
      <c r="AI27" s="118">
        <f t="shared" ca="1" si="14"/>
        <v>0</v>
      </c>
      <c r="AJ27" s="120">
        <f t="shared" ca="1" si="15"/>
        <v>0</v>
      </c>
      <c r="AK27" s="118">
        <f t="shared" ca="1" si="16"/>
        <v>0</v>
      </c>
      <c r="AL27" s="118">
        <f t="shared" ca="1" si="17"/>
        <v>0</v>
      </c>
    </row>
    <row r="28" spans="1:47" ht="28.5" customHeight="1" x14ac:dyDescent="0.25">
      <c r="A28" s="53">
        <f>'OSNOVNA PLAČA'!A22</f>
        <v>13</v>
      </c>
      <c r="B28" s="333" t="str">
        <f t="shared" ca="1" si="4"/>
        <v>A13</v>
      </c>
      <c r="C28" s="333"/>
      <c r="D28" s="54" t="str">
        <f>IF(LEN('OSNOVNA PLAČA'!C22)&gt;0,'OSNOVNA PLAČA'!C22,"")</f>
        <v/>
      </c>
      <c r="E28" s="55" t="str">
        <f>IF(LEN('OSNOVNA PLAČA'!D22)&gt;0,'OSNOVNA PLAČA'!D22,"")</f>
        <v/>
      </c>
      <c r="F28" s="164">
        <f ca="1">IF(LEN(B28)&gt;0,'OBRAČUNANA OSNOVNA PLAČA'!H22,"")</f>
        <v>0</v>
      </c>
      <c r="G28" s="57"/>
      <c r="H28" s="57"/>
      <c r="I28" s="57"/>
      <c r="J28" s="57"/>
      <c r="K28" s="57"/>
      <c r="L28" s="178">
        <f t="shared" si="5"/>
        <v>0</v>
      </c>
      <c r="M28" s="179">
        <f t="shared" ca="1" si="18"/>
        <v>0</v>
      </c>
      <c r="N28" s="179">
        <f t="shared" ca="1" si="19"/>
        <v>0</v>
      </c>
      <c r="O28" s="180">
        <f t="shared" ca="1" si="6"/>
        <v>0</v>
      </c>
      <c r="P28" s="181">
        <f t="shared" ca="1" si="20"/>
        <v>0</v>
      </c>
      <c r="Q28" s="182">
        <f t="shared" ca="1" si="7"/>
        <v>0</v>
      </c>
      <c r="R28" s="182">
        <f ca="1">IF(LEN(B28)&gt;0,'3'!R28-'3'!Q28,"")</f>
        <v>0</v>
      </c>
      <c r="S28" s="183"/>
      <c r="T28" s="33"/>
      <c r="U28" s="33"/>
      <c r="V28" s="33"/>
      <c r="W28" s="33"/>
      <c r="X28" s="33"/>
      <c r="Y28" s="33"/>
      <c r="Z28" s="33"/>
      <c r="AA28" s="33"/>
      <c r="AB28" s="243">
        <f>ROW()</f>
        <v>28</v>
      </c>
      <c r="AC28" s="118">
        <f t="shared" ca="1" si="8"/>
        <v>0</v>
      </c>
      <c r="AD28" s="118">
        <f t="shared" ca="1" si="9"/>
        <v>0</v>
      </c>
      <c r="AE28" s="119" t="str">
        <f t="shared" ca="1" si="10"/>
        <v>-</v>
      </c>
      <c r="AF28" s="118" t="str">
        <f t="shared" ca="1" si="11"/>
        <v>-</v>
      </c>
      <c r="AG28" s="119" t="str">
        <f t="shared" ca="1" si="12"/>
        <v>-</v>
      </c>
      <c r="AH28" s="118" t="str">
        <f t="shared" ca="1" si="13"/>
        <v>-</v>
      </c>
      <c r="AI28" s="118">
        <f t="shared" ca="1" si="14"/>
        <v>0</v>
      </c>
      <c r="AJ28" s="120">
        <f t="shared" ca="1" si="15"/>
        <v>0</v>
      </c>
      <c r="AK28" s="118">
        <f t="shared" ca="1" si="16"/>
        <v>0</v>
      </c>
      <c r="AL28" s="118">
        <f t="shared" ca="1" si="17"/>
        <v>0</v>
      </c>
    </row>
    <row r="29" spans="1:47" ht="28.5" customHeight="1" x14ac:dyDescent="0.25">
      <c r="A29" s="53">
        <f>'OSNOVNA PLAČA'!A23</f>
        <v>14</v>
      </c>
      <c r="B29" s="333" t="str">
        <f t="shared" ca="1" si="4"/>
        <v>A14</v>
      </c>
      <c r="C29" s="333"/>
      <c r="D29" s="54" t="str">
        <f>IF(LEN('OSNOVNA PLAČA'!C23)&gt;0,'OSNOVNA PLAČA'!C23,"")</f>
        <v/>
      </c>
      <c r="E29" s="55" t="str">
        <f>IF(LEN('OSNOVNA PLAČA'!D23)&gt;0,'OSNOVNA PLAČA'!D23,"")</f>
        <v/>
      </c>
      <c r="F29" s="164">
        <f ca="1">IF(LEN(B29)&gt;0,'OBRAČUNANA OSNOVNA PLAČA'!H23,"")</f>
        <v>0</v>
      </c>
      <c r="G29" s="57"/>
      <c r="H29" s="57"/>
      <c r="I29" s="57"/>
      <c r="J29" s="57"/>
      <c r="K29" s="57"/>
      <c r="L29" s="178">
        <f t="shared" si="5"/>
        <v>0</v>
      </c>
      <c r="M29" s="179">
        <f t="shared" ca="1" si="18"/>
        <v>0</v>
      </c>
      <c r="N29" s="179">
        <f t="shared" ca="1" si="19"/>
        <v>0</v>
      </c>
      <c r="O29" s="180">
        <f t="shared" ca="1" si="6"/>
        <v>0</v>
      </c>
      <c r="P29" s="181">
        <f t="shared" ca="1" si="20"/>
        <v>0</v>
      </c>
      <c r="Q29" s="182">
        <f t="shared" ca="1" si="7"/>
        <v>0</v>
      </c>
      <c r="R29" s="182">
        <f ca="1">IF(LEN(B29)&gt;0,'3'!R29-'3'!Q29,"")</f>
        <v>0</v>
      </c>
      <c r="S29" s="183"/>
      <c r="T29" s="33"/>
      <c r="U29" s="33"/>
      <c r="V29" s="33"/>
      <c r="W29" s="33"/>
      <c r="X29" s="33"/>
      <c r="Y29" s="33"/>
      <c r="Z29" s="33"/>
      <c r="AA29" s="33"/>
      <c r="AB29" s="243">
        <f>ROW()</f>
        <v>29</v>
      </c>
      <c r="AC29" s="118">
        <f t="shared" ca="1" si="8"/>
        <v>0</v>
      </c>
      <c r="AD29" s="118">
        <f t="shared" ca="1" si="9"/>
        <v>0</v>
      </c>
      <c r="AE29" s="119" t="str">
        <f t="shared" ca="1" si="10"/>
        <v>-</v>
      </c>
      <c r="AF29" s="118" t="str">
        <f t="shared" ca="1" si="11"/>
        <v>-</v>
      </c>
      <c r="AG29" s="119" t="str">
        <f t="shared" ca="1" si="12"/>
        <v>-</v>
      </c>
      <c r="AH29" s="118" t="str">
        <f t="shared" ca="1" si="13"/>
        <v>-</v>
      </c>
      <c r="AI29" s="118">
        <f t="shared" ca="1" si="14"/>
        <v>0</v>
      </c>
      <c r="AJ29" s="120">
        <f t="shared" ca="1" si="15"/>
        <v>0</v>
      </c>
      <c r="AK29" s="118">
        <f t="shared" ca="1" si="16"/>
        <v>0</v>
      </c>
      <c r="AL29" s="118">
        <f t="shared" ca="1" si="17"/>
        <v>0</v>
      </c>
    </row>
    <row r="30" spans="1:47" ht="28.5" customHeight="1" x14ac:dyDescent="0.25">
      <c r="A30" s="53">
        <f>'OSNOVNA PLAČA'!A24</f>
        <v>15</v>
      </c>
      <c r="B30" s="333" t="str">
        <f t="shared" ca="1" si="4"/>
        <v>A15</v>
      </c>
      <c r="C30" s="333"/>
      <c r="D30" s="54" t="str">
        <f>IF(LEN('OSNOVNA PLAČA'!C24)&gt;0,'OSNOVNA PLAČA'!C24,"")</f>
        <v/>
      </c>
      <c r="E30" s="55" t="str">
        <f>IF(LEN('OSNOVNA PLAČA'!D24)&gt;0,'OSNOVNA PLAČA'!D24,"")</f>
        <v/>
      </c>
      <c r="F30" s="164">
        <f ca="1">IF(LEN(B30)&gt;0,'OBRAČUNANA OSNOVNA PLAČA'!H24,"")</f>
        <v>0</v>
      </c>
      <c r="G30" s="57"/>
      <c r="H30" s="57"/>
      <c r="I30" s="57"/>
      <c r="J30" s="57"/>
      <c r="K30" s="57"/>
      <c r="L30" s="178">
        <f t="shared" si="5"/>
        <v>0</v>
      </c>
      <c r="M30" s="179">
        <f t="shared" ca="1" si="18"/>
        <v>0</v>
      </c>
      <c r="N30" s="179">
        <f t="shared" ca="1" si="19"/>
        <v>0</v>
      </c>
      <c r="O30" s="180">
        <f t="shared" ca="1" si="6"/>
        <v>0</v>
      </c>
      <c r="P30" s="181">
        <f t="shared" ca="1" si="20"/>
        <v>0</v>
      </c>
      <c r="Q30" s="182">
        <f t="shared" ca="1" si="7"/>
        <v>0</v>
      </c>
      <c r="R30" s="182">
        <f ca="1">IF(LEN(B30)&gt;0,'3'!R30-'3'!Q30,"")</f>
        <v>0</v>
      </c>
      <c r="S30" s="183"/>
      <c r="T30" s="33"/>
      <c r="U30" s="33"/>
      <c r="V30" s="33"/>
      <c r="W30" s="33"/>
      <c r="X30" s="33"/>
      <c r="Y30" s="33"/>
      <c r="Z30" s="33"/>
      <c r="AA30" s="33"/>
      <c r="AB30" s="243">
        <f>ROW()</f>
        <v>30</v>
      </c>
      <c r="AC30" s="118">
        <f t="shared" ca="1" si="8"/>
        <v>0</v>
      </c>
      <c r="AD30" s="118">
        <f t="shared" ca="1" si="9"/>
        <v>0</v>
      </c>
      <c r="AE30" s="119" t="str">
        <f t="shared" ca="1" si="10"/>
        <v>-</v>
      </c>
      <c r="AF30" s="118" t="str">
        <f t="shared" ca="1" si="11"/>
        <v>-</v>
      </c>
      <c r="AG30" s="119" t="str">
        <f t="shared" ca="1" si="12"/>
        <v>-</v>
      </c>
      <c r="AH30" s="118" t="str">
        <f t="shared" ca="1" si="13"/>
        <v>-</v>
      </c>
      <c r="AI30" s="118">
        <f t="shared" ca="1" si="14"/>
        <v>0</v>
      </c>
      <c r="AJ30" s="120">
        <f t="shared" ca="1" si="15"/>
        <v>0</v>
      </c>
      <c r="AK30" s="118">
        <f t="shared" ca="1" si="16"/>
        <v>0</v>
      </c>
      <c r="AL30" s="118">
        <f t="shared" ca="1" si="17"/>
        <v>0</v>
      </c>
    </row>
    <row r="31" spans="1:47" ht="28.5" customHeight="1" x14ac:dyDescent="0.25">
      <c r="A31" s="53">
        <f>'OSNOVNA PLAČA'!A25</f>
        <v>16</v>
      </c>
      <c r="B31" s="333" t="str">
        <f t="shared" ca="1" si="4"/>
        <v>A16</v>
      </c>
      <c r="C31" s="333"/>
      <c r="D31" s="54" t="str">
        <f>IF(LEN('OSNOVNA PLAČA'!C25)&gt;0,'OSNOVNA PLAČA'!C25,"")</f>
        <v/>
      </c>
      <c r="E31" s="55" t="str">
        <f>IF(LEN('OSNOVNA PLAČA'!D25)&gt;0,'OSNOVNA PLAČA'!D25,"")</f>
        <v/>
      </c>
      <c r="F31" s="164">
        <f ca="1">IF(LEN(B31)&gt;0,'OBRAČUNANA OSNOVNA PLAČA'!H25,"")</f>
        <v>0</v>
      </c>
      <c r="G31" s="57"/>
      <c r="H31" s="57"/>
      <c r="I31" s="57"/>
      <c r="J31" s="57"/>
      <c r="K31" s="57"/>
      <c r="L31" s="178">
        <f t="shared" si="5"/>
        <v>0</v>
      </c>
      <c r="M31" s="179">
        <f t="shared" ca="1" si="18"/>
        <v>0</v>
      </c>
      <c r="N31" s="179">
        <f t="shared" ca="1" si="19"/>
        <v>0</v>
      </c>
      <c r="O31" s="180">
        <f t="shared" ca="1" si="6"/>
        <v>0</v>
      </c>
      <c r="P31" s="181">
        <f t="shared" ca="1" si="20"/>
        <v>0</v>
      </c>
      <c r="Q31" s="182">
        <f t="shared" ca="1" si="7"/>
        <v>0</v>
      </c>
      <c r="R31" s="182">
        <f ca="1">IF(LEN(B31)&gt;0,'3'!R31-'3'!Q31,"")</f>
        <v>0</v>
      </c>
      <c r="S31" s="183"/>
      <c r="T31" s="33"/>
      <c r="U31" s="33"/>
      <c r="V31" s="33"/>
      <c r="W31" s="33"/>
      <c r="X31" s="33"/>
      <c r="Y31" s="33"/>
      <c r="Z31" s="33"/>
      <c r="AA31" s="33"/>
      <c r="AB31" s="243">
        <f>ROW()</f>
        <v>31</v>
      </c>
      <c r="AC31" s="118">
        <f t="shared" ca="1" si="8"/>
        <v>0</v>
      </c>
      <c r="AD31" s="118">
        <f t="shared" ca="1" si="9"/>
        <v>0</v>
      </c>
      <c r="AE31" s="119" t="str">
        <f t="shared" ca="1" si="10"/>
        <v>-</v>
      </c>
      <c r="AF31" s="118" t="str">
        <f t="shared" ca="1" si="11"/>
        <v>-</v>
      </c>
      <c r="AG31" s="119" t="str">
        <f t="shared" ca="1" si="12"/>
        <v>-</v>
      </c>
      <c r="AH31" s="118" t="str">
        <f t="shared" ca="1" si="13"/>
        <v>-</v>
      </c>
      <c r="AI31" s="118">
        <f t="shared" ca="1" si="14"/>
        <v>0</v>
      </c>
      <c r="AJ31" s="120">
        <f t="shared" ca="1" si="15"/>
        <v>0</v>
      </c>
      <c r="AK31" s="118">
        <f t="shared" ca="1" si="16"/>
        <v>0</v>
      </c>
      <c r="AL31" s="118">
        <f t="shared" ca="1" si="17"/>
        <v>0</v>
      </c>
    </row>
    <row r="32" spans="1:47" ht="28.5" customHeight="1" x14ac:dyDescent="0.25">
      <c r="A32" s="53">
        <f>'OSNOVNA PLAČA'!A26</f>
        <v>17</v>
      </c>
      <c r="B32" s="333" t="str">
        <f t="shared" ca="1" si="4"/>
        <v>A17</v>
      </c>
      <c r="C32" s="333"/>
      <c r="D32" s="54" t="str">
        <f>IF(LEN('OSNOVNA PLAČA'!C26)&gt;0,'OSNOVNA PLAČA'!C26,"")</f>
        <v/>
      </c>
      <c r="E32" s="55" t="str">
        <f>IF(LEN('OSNOVNA PLAČA'!D26)&gt;0,'OSNOVNA PLAČA'!D26,"")</f>
        <v/>
      </c>
      <c r="F32" s="164">
        <f ca="1">IF(LEN(B32)&gt;0,'OBRAČUNANA OSNOVNA PLAČA'!H26,"")</f>
        <v>0</v>
      </c>
      <c r="G32" s="57"/>
      <c r="H32" s="57"/>
      <c r="I32" s="57"/>
      <c r="J32" s="57"/>
      <c r="K32" s="57"/>
      <c r="L32" s="178">
        <f t="shared" si="5"/>
        <v>0</v>
      </c>
      <c r="M32" s="179">
        <f t="shared" ca="1" si="18"/>
        <v>0</v>
      </c>
      <c r="N32" s="179">
        <f t="shared" ca="1" si="19"/>
        <v>0</v>
      </c>
      <c r="O32" s="180">
        <f t="shared" ca="1" si="6"/>
        <v>0</v>
      </c>
      <c r="P32" s="181">
        <f t="shared" ca="1" si="20"/>
        <v>0</v>
      </c>
      <c r="Q32" s="182">
        <f t="shared" ca="1" si="7"/>
        <v>0</v>
      </c>
      <c r="R32" s="182">
        <f ca="1">IF(LEN(B32)&gt;0,'3'!R32-'3'!Q32,"")</f>
        <v>0</v>
      </c>
      <c r="S32" s="183"/>
      <c r="T32" s="33"/>
      <c r="U32" s="33"/>
      <c r="V32" s="33"/>
      <c r="W32" s="33"/>
      <c r="X32" s="33"/>
      <c r="Y32" s="33"/>
      <c r="Z32" s="33"/>
      <c r="AA32" s="33"/>
      <c r="AB32" s="243">
        <f>ROW()</f>
        <v>32</v>
      </c>
      <c r="AC32" s="118">
        <f t="shared" ca="1" si="8"/>
        <v>0</v>
      </c>
      <c r="AD32" s="118">
        <f t="shared" ca="1" si="9"/>
        <v>0</v>
      </c>
      <c r="AE32" s="119" t="str">
        <f t="shared" ca="1" si="10"/>
        <v>-</v>
      </c>
      <c r="AF32" s="118" t="str">
        <f t="shared" ca="1" si="11"/>
        <v>-</v>
      </c>
      <c r="AG32" s="119" t="str">
        <f t="shared" ca="1" si="12"/>
        <v>-</v>
      </c>
      <c r="AH32" s="118" t="str">
        <f t="shared" ca="1" si="13"/>
        <v>-</v>
      </c>
      <c r="AI32" s="118">
        <f t="shared" ca="1" si="14"/>
        <v>0</v>
      </c>
      <c r="AJ32" s="120">
        <f t="shared" ca="1" si="15"/>
        <v>0</v>
      </c>
      <c r="AK32" s="118">
        <f t="shared" ca="1" si="16"/>
        <v>0</v>
      </c>
      <c r="AL32" s="118">
        <f t="shared" ca="1" si="17"/>
        <v>0</v>
      </c>
    </row>
    <row r="33" spans="1:38" ht="28.5" customHeight="1" x14ac:dyDescent="0.25">
      <c r="A33" s="53">
        <f>'OSNOVNA PLAČA'!A27</f>
        <v>18</v>
      </c>
      <c r="B33" s="333" t="str">
        <f t="shared" ca="1" si="4"/>
        <v>A18</v>
      </c>
      <c r="C33" s="333"/>
      <c r="D33" s="54" t="str">
        <f>IF(LEN('OSNOVNA PLAČA'!C27)&gt;0,'OSNOVNA PLAČA'!C27,"")</f>
        <v/>
      </c>
      <c r="E33" s="55" t="str">
        <f>IF(LEN('OSNOVNA PLAČA'!D27)&gt;0,'OSNOVNA PLAČA'!D27,"")</f>
        <v/>
      </c>
      <c r="F33" s="164">
        <f ca="1">IF(LEN(B33)&gt;0,'OBRAČUNANA OSNOVNA PLAČA'!H27,"")</f>
        <v>0</v>
      </c>
      <c r="G33" s="57"/>
      <c r="H33" s="57"/>
      <c r="I33" s="57"/>
      <c r="J33" s="57"/>
      <c r="K33" s="57"/>
      <c r="L33" s="178">
        <f t="shared" si="5"/>
        <v>0</v>
      </c>
      <c r="M33" s="179">
        <f t="shared" ca="1" si="18"/>
        <v>0</v>
      </c>
      <c r="N33" s="179">
        <f t="shared" ca="1" si="19"/>
        <v>0</v>
      </c>
      <c r="O33" s="180">
        <f t="shared" ca="1" si="6"/>
        <v>0</v>
      </c>
      <c r="P33" s="181">
        <f t="shared" ca="1" si="20"/>
        <v>0</v>
      </c>
      <c r="Q33" s="182">
        <f t="shared" ca="1" si="7"/>
        <v>0</v>
      </c>
      <c r="R33" s="182">
        <f ca="1">IF(LEN(B33)&gt;0,'3'!R33-'3'!Q33,"")</f>
        <v>0</v>
      </c>
      <c r="S33" s="183"/>
      <c r="T33" s="33"/>
      <c r="U33" s="33"/>
      <c r="V33" s="33"/>
      <c r="W33" s="33"/>
      <c r="X33" s="33"/>
      <c r="Y33" s="33"/>
      <c r="Z33" s="33"/>
      <c r="AA33" s="33"/>
      <c r="AB33" s="243">
        <f>ROW()</f>
        <v>33</v>
      </c>
      <c r="AC33" s="118">
        <f t="shared" ca="1" si="8"/>
        <v>0</v>
      </c>
      <c r="AD33" s="118">
        <f t="shared" ca="1" si="9"/>
        <v>0</v>
      </c>
      <c r="AE33" s="119" t="str">
        <f t="shared" ca="1" si="10"/>
        <v>-</v>
      </c>
      <c r="AF33" s="118" t="str">
        <f t="shared" ca="1" si="11"/>
        <v>-</v>
      </c>
      <c r="AG33" s="119" t="str">
        <f t="shared" ca="1" si="12"/>
        <v>-</v>
      </c>
      <c r="AH33" s="118" t="str">
        <f t="shared" ca="1" si="13"/>
        <v>-</v>
      </c>
      <c r="AI33" s="118">
        <f t="shared" ca="1" si="14"/>
        <v>0</v>
      </c>
      <c r="AJ33" s="120">
        <f t="shared" ca="1" si="15"/>
        <v>0</v>
      </c>
      <c r="AK33" s="118">
        <f t="shared" ca="1" si="16"/>
        <v>0</v>
      </c>
      <c r="AL33" s="118">
        <f t="shared" ca="1" si="17"/>
        <v>0</v>
      </c>
    </row>
    <row r="34" spans="1:38" ht="28.5" customHeight="1" x14ac:dyDescent="0.25">
      <c r="A34" s="53">
        <f>'OSNOVNA PLAČA'!A28</f>
        <v>19</v>
      </c>
      <c r="B34" s="333" t="str">
        <f t="shared" ca="1" si="4"/>
        <v>A19</v>
      </c>
      <c r="C34" s="333"/>
      <c r="D34" s="54" t="str">
        <f>IF(LEN('OSNOVNA PLAČA'!C28)&gt;0,'OSNOVNA PLAČA'!C28,"")</f>
        <v/>
      </c>
      <c r="E34" s="55" t="str">
        <f>IF(LEN('OSNOVNA PLAČA'!D28)&gt;0,'OSNOVNA PLAČA'!D28,"")</f>
        <v/>
      </c>
      <c r="F34" s="164">
        <f ca="1">IF(LEN(B34)&gt;0,'OBRAČUNANA OSNOVNA PLAČA'!H28,"")</f>
        <v>0</v>
      </c>
      <c r="G34" s="57"/>
      <c r="H34" s="57"/>
      <c r="I34" s="57"/>
      <c r="J34" s="57"/>
      <c r="K34" s="57"/>
      <c r="L34" s="178">
        <f t="shared" si="5"/>
        <v>0</v>
      </c>
      <c r="M34" s="179">
        <f t="shared" ca="1" si="18"/>
        <v>0</v>
      </c>
      <c r="N34" s="179">
        <f t="shared" ca="1" si="19"/>
        <v>0</v>
      </c>
      <c r="O34" s="180">
        <f t="shared" ca="1" si="6"/>
        <v>0</v>
      </c>
      <c r="P34" s="181">
        <f t="shared" ca="1" si="20"/>
        <v>0</v>
      </c>
      <c r="Q34" s="182">
        <f t="shared" ca="1" si="7"/>
        <v>0</v>
      </c>
      <c r="R34" s="182">
        <f ca="1">IF(LEN(B34)&gt;0,'3'!R34-'3'!Q34,"")</f>
        <v>0</v>
      </c>
      <c r="S34" s="183"/>
      <c r="T34" s="33"/>
      <c r="U34" s="33"/>
      <c r="V34" s="33"/>
      <c r="W34" s="33"/>
      <c r="X34" s="33"/>
      <c r="Y34" s="33"/>
      <c r="Z34" s="33"/>
      <c r="AA34" s="33"/>
      <c r="AB34" s="243">
        <f>ROW()</f>
        <v>34</v>
      </c>
      <c r="AC34" s="118">
        <f t="shared" ca="1" si="8"/>
        <v>0</v>
      </c>
      <c r="AD34" s="118">
        <f t="shared" ca="1" si="9"/>
        <v>0</v>
      </c>
      <c r="AE34" s="119" t="str">
        <f t="shared" ca="1" si="10"/>
        <v>-</v>
      </c>
      <c r="AF34" s="118" t="str">
        <f t="shared" ca="1" si="11"/>
        <v>-</v>
      </c>
      <c r="AG34" s="119" t="str">
        <f t="shared" ca="1" si="12"/>
        <v>-</v>
      </c>
      <c r="AH34" s="118" t="str">
        <f t="shared" ca="1" si="13"/>
        <v>-</v>
      </c>
      <c r="AI34" s="118">
        <f t="shared" ca="1" si="14"/>
        <v>0</v>
      </c>
      <c r="AJ34" s="120">
        <f t="shared" ca="1" si="15"/>
        <v>0</v>
      </c>
      <c r="AK34" s="118">
        <f t="shared" ca="1" si="16"/>
        <v>0</v>
      </c>
      <c r="AL34" s="118">
        <f t="shared" ca="1" si="17"/>
        <v>0</v>
      </c>
    </row>
    <row r="35" spans="1:38" ht="28.5" customHeight="1" x14ac:dyDescent="0.25">
      <c r="A35" s="53">
        <f>'OSNOVNA PLAČA'!A29</f>
        <v>20</v>
      </c>
      <c r="B35" s="333" t="str">
        <f t="shared" ca="1" si="4"/>
        <v>A20</v>
      </c>
      <c r="C35" s="333"/>
      <c r="D35" s="54" t="str">
        <f>IF(LEN('OSNOVNA PLAČA'!C29)&gt;0,'OSNOVNA PLAČA'!C29,"")</f>
        <v/>
      </c>
      <c r="E35" s="55" t="str">
        <f>IF(LEN('OSNOVNA PLAČA'!D29)&gt;0,'OSNOVNA PLAČA'!D29,"")</f>
        <v/>
      </c>
      <c r="F35" s="164">
        <f ca="1">IF(LEN(B35)&gt;0,'OBRAČUNANA OSNOVNA PLAČA'!H29,"")</f>
        <v>0</v>
      </c>
      <c r="G35" s="57"/>
      <c r="H35" s="57"/>
      <c r="I35" s="57"/>
      <c r="J35" s="57"/>
      <c r="K35" s="57"/>
      <c r="L35" s="178">
        <f t="shared" si="5"/>
        <v>0</v>
      </c>
      <c r="M35" s="179">
        <f t="shared" ca="1" si="18"/>
        <v>0</v>
      </c>
      <c r="N35" s="179">
        <f t="shared" ca="1" si="19"/>
        <v>0</v>
      </c>
      <c r="O35" s="180">
        <f t="shared" ca="1" si="6"/>
        <v>0</v>
      </c>
      <c r="P35" s="181">
        <f t="shared" ca="1" si="20"/>
        <v>0</v>
      </c>
      <c r="Q35" s="182">
        <f t="shared" ca="1" si="7"/>
        <v>0</v>
      </c>
      <c r="R35" s="182">
        <f ca="1">IF(LEN(B35)&gt;0,'3'!R35-'3'!Q35,"")</f>
        <v>0</v>
      </c>
      <c r="S35" s="183"/>
      <c r="T35" s="33"/>
      <c r="U35" s="33"/>
      <c r="V35" s="33"/>
      <c r="W35" s="33"/>
      <c r="X35" s="33"/>
      <c r="Y35" s="33"/>
      <c r="Z35" s="33"/>
      <c r="AA35" s="33"/>
      <c r="AB35" s="243">
        <f>ROW()</f>
        <v>35</v>
      </c>
      <c r="AC35" s="118">
        <f t="shared" ca="1" si="8"/>
        <v>0</v>
      </c>
      <c r="AD35" s="118">
        <f t="shared" ca="1" si="9"/>
        <v>0</v>
      </c>
      <c r="AE35" s="119" t="str">
        <f t="shared" ca="1" si="10"/>
        <v>-</v>
      </c>
      <c r="AF35" s="118" t="str">
        <f t="shared" ca="1" si="11"/>
        <v>-</v>
      </c>
      <c r="AG35" s="119" t="str">
        <f t="shared" ca="1" si="12"/>
        <v>-</v>
      </c>
      <c r="AH35" s="118" t="str">
        <f t="shared" ca="1" si="13"/>
        <v>-</v>
      </c>
      <c r="AI35" s="118">
        <f t="shared" ca="1" si="14"/>
        <v>0</v>
      </c>
      <c r="AJ35" s="120">
        <f t="shared" ca="1" si="15"/>
        <v>0</v>
      </c>
      <c r="AK35" s="118">
        <f t="shared" ca="1" si="16"/>
        <v>0</v>
      </c>
      <c r="AL35" s="118">
        <f t="shared" ca="1" si="17"/>
        <v>0</v>
      </c>
    </row>
    <row r="36" spans="1:38" ht="28.5" customHeight="1" x14ac:dyDescent="0.25">
      <c r="A36" s="53">
        <f>'OSNOVNA PLAČA'!A30</f>
        <v>21</v>
      </c>
      <c r="B36" s="333" t="str">
        <f t="shared" ca="1" si="4"/>
        <v>A21</v>
      </c>
      <c r="C36" s="333"/>
      <c r="D36" s="54" t="str">
        <f>IF(LEN('OSNOVNA PLAČA'!C30)&gt;0,'OSNOVNA PLAČA'!C30,"")</f>
        <v/>
      </c>
      <c r="E36" s="55" t="str">
        <f>IF(LEN('OSNOVNA PLAČA'!D30)&gt;0,'OSNOVNA PLAČA'!D30,"")</f>
        <v/>
      </c>
      <c r="F36" s="164">
        <f ca="1">IF(LEN(B36)&gt;0,'OBRAČUNANA OSNOVNA PLAČA'!H30,"")</f>
        <v>0</v>
      </c>
      <c r="G36" s="57"/>
      <c r="H36" s="57"/>
      <c r="I36" s="57"/>
      <c r="J36" s="57"/>
      <c r="K36" s="57"/>
      <c r="L36" s="178">
        <f t="shared" si="5"/>
        <v>0</v>
      </c>
      <c r="M36" s="179">
        <f t="shared" ca="1" si="18"/>
        <v>0</v>
      </c>
      <c r="N36" s="179">
        <f t="shared" ca="1" si="19"/>
        <v>0</v>
      </c>
      <c r="O36" s="180">
        <f t="shared" ca="1" si="6"/>
        <v>0</v>
      </c>
      <c r="P36" s="181">
        <f t="shared" ca="1" si="20"/>
        <v>0</v>
      </c>
      <c r="Q36" s="182">
        <f t="shared" ca="1" si="7"/>
        <v>0</v>
      </c>
      <c r="R36" s="182">
        <f ca="1">IF(LEN(B36)&gt;0,'3'!R36-'3'!Q36,"")</f>
        <v>0</v>
      </c>
      <c r="S36" s="183"/>
      <c r="T36" s="33"/>
      <c r="U36" s="33"/>
      <c r="V36" s="33"/>
      <c r="W36" s="33"/>
      <c r="X36" s="33"/>
      <c r="Y36" s="33"/>
      <c r="Z36" s="33"/>
      <c r="AA36" s="33"/>
      <c r="AB36" s="243">
        <f>ROW()</f>
        <v>36</v>
      </c>
      <c r="AC36" s="118">
        <f t="shared" ca="1" si="8"/>
        <v>0</v>
      </c>
      <c r="AD36" s="118">
        <f t="shared" ca="1" si="9"/>
        <v>0</v>
      </c>
      <c r="AE36" s="119" t="str">
        <f t="shared" ca="1" si="10"/>
        <v>-</v>
      </c>
      <c r="AF36" s="118" t="str">
        <f t="shared" ca="1" si="11"/>
        <v>-</v>
      </c>
      <c r="AG36" s="119" t="str">
        <f t="shared" ca="1" si="12"/>
        <v>-</v>
      </c>
      <c r="AH36" s="118" t="str">
        <f t="shared" ca="1" si="13"/>
        <v>-</v>
      </c>
      <c r="AI36" s="118">
        <f t="shared" ca="1" si="14"/>
        <v>0</v>
      </c>
      <c r="AJ36" s="120">
        <f t="shared" ca="1" si="15"/>
        <v>0</v>
      </c>
      <c r="AK36" s="118">
        <f t="shared" ca="1" si="16"/>
        <v>0</v>
      </c>
      <c r="AL36" s="118">
        <f t="shared" ca="1" si="17"/>
        <v>0</v>
      </c>
    </row>
    <row r="37" spans="1:38" ht="28.5" customHeight="1" x14ac:dyDescent="0.25">
      <c r="A37" s="53">
        <f>'OSNOVNA PLAČA'!A31</f>
        <v>22</v>
      </c>
      <c r="B37" s="333" t="str">
        <f t="shared" ca="1" si="4"/>
        <v>A22</v>
      </c>
      <c r="C37" s="333"/>
      <c r="D37" s="54" t="str">
        <f>IF(LEN('OSNOVNA PLAČA'!C31)&gt;0,'OSNOVNA PLAČA'!C31,"")</f>
        <v/>
      </c>
      <c r="E37" s="55" t="str">
        <f>IF(LEN('OSNOVNA PLAČA'!D31)&gt;0,'OSNOVNA PLAČA'!D31,"")</f>
        <v/>
      </c>
      <c r="F37" s="164">
        <f ca="1">IF(LEN(B37)&gt;0,'OBRAČUNANA OSNOVNA PLAČA'!H31,"")</f>
        <v>0</v>
      </c>
      <c r="G37" s="57"/>
      <c r="H37" s="57"/>
      <c r="I37" s="57"/>
      <c r="J37" s="57"/>
      <c r="K37" s="57"/>
      <c r="L37" s="178">
        <f t="shared" si="5"/>
        <v>0</v>
      </c>
      <c r="M37" s="179">
        <f t="shared" ca="1" si="18"/>
        <v>0</v>
      </c>
      <c r="N37" s="179">
        <f t="shared" ca="1" si="19"/>
        <v>0</v>
      </c>
      <c r="O37" s="180">
        <f t="shared" ca="1" si="6"/>
        <v>0</v>
      </c>
      <c r="P37" s="181">
        <f t="shared" ca="1" si="20"/>
        <v>0</v>
      </c>
      <c r="Q37" s="182">
        <f t="shared" ca="1" si="7"/>
        <v>0</v>
      </c>
      <c r="R37" s="182">
        <f ca="1">IF(LEN(B37)&gt;0,'3'!R37-'3'!Q37,"")</f>
        <v>0</v>
      </c>
      <c r="S37" s="183"/>
      <c r="T37" s="33"/>
      <c r="U37" s="33"/>
      <c r="V37" s="33"/>
      <c r="W37" s="33"/>
      <c r="X37" s="33"/>
      <c r="Y37" s="33"/>
      <c r="Z37" s="33"/>
      <c r="AA37" s="33"/>
      <c r="AB37" s="243">
        <f>ROW()</f>
        <v>37</v>
      </c>
      <c r="AC37" s="118">
        <f t="shared" ca="1" si="8"/>
        <v>0</v>
      </c>
      <c r="AD37" s="118">
        <f t="shared" ca="1" si="9"/>
        <v>0</v>
      </c>
      <c r="AE37" s="119" t="str">
        <f t="shared" ca="1" si="10"/>
        <v>-</v>
      </c>
      <c r="AF37" s="118" t="str">
        <f t="shared" ca="1" si="11"/>
        <v>-</v>
      </c>
      <c r="AG37" s="119" t="str">
        <f t="shared" ca="1" si="12"/>
        <v>-</v>
      </c>
      <c r="AH37" s="118" t="str">
        <f t="shared" ca="1" si="13"/>
        <v>-</v>
      </c>
      <c r="AI37" s="118">
        <f t="shared" ca="1" si="14"/>
        <v>0</v>
      </c>
      <c r="AJ37" s="120">
        <f t="shared" ca="1" si="15"/>
        <v>0</v>
      </c>
      <c r="AK37" s="118">
        <f t="shared" ca="1" si="16"/>
        <v>0</v>
      </c>
      <c r="AL37" s="118">
        <f t="shared" ca="1" si="17"/>
        <v>0</v>
      </c>
    </row>
    <row r="38" spans="1:38" ht="28.5" customHeight="1" x14ac:dyDescent="0.25">
      <c r="A38" s="53">
        <f>'OSNOVNA PLAČA'!A32</f>
        <v>23</v>
      </c>
      <c r="B38" s="333" t="str">
        <f t="shared" ca="1" si="4"/>
        <v>A23</v>
      </c>
      <c r="C38" s="333"/>
      <c r="D38" s="54" t="str">
        <f>IF(LEN('OSNOVNA PLAČA'!C32)&gt;0,'OSNOVNA PLAČA'!C32,"")</f>
        <v/>
      </c>
      <c r="E38" s="55" t="str">
        <f>IF(LEN('OSNOVNA PLAČA'!D32)&gt;0,'OSNOVNA PLAČA'!D32,"")</f>
        <v/>
      </c>
      <c r="F38" s="164">
        <f ca="1">IF(LEN(B38)&gt;0,'OBRAČUNANA OSNOVNA PLAČA'!H32,"")</f>
        <v>0</v>
      </c>
      <c r="G38" s="57"/>
      <c r="H38" s="57"/>
      <c r="I38" s="57"/>
      <c r="J38" s="57"/>
      <c r="K38" s="57"/>
      <c r="L38" s="178">
        <f t="shared" si="5"/>
        <v>0</v>
      </c>
      <c r="M38" s="179">
        <f t="shared" ca="1" si="18"/>
        <v>0</v>
      </c>
      <c r="N38" s="179">
        <f t="shared" ca="1" si="19"/>
        <v>0</v>
      </c>
      <c r="O38" s="180">
        <f t="shared" ca="1" si="6"/>
        <v>0</v>
      </c>
      <c r="P38" s="181">
        <f t="shared" ca="1" si="20"/>
        <v>0</v>
      </c>
      <c r="Q38" s="182">
        <f t="shared" ca="1" si="7"/>
        <v>0</v>
      </c>
      <c r="R38" s="182">
        <f ca="1">IF(LEN(B38)&gt;0,'3'!R38-'3'!Q38,"")</f>
        <v>0</v>
      </c>
      <c r="S38" s="183"/>
      <c r="T38" s="33"/>
      <c r="U38" s="33"/>
      <c r="V38" s="33"/>
      <c r="W38" s="33"/>
      <c r="X38" s="33"/>
      <c r="Y38" s="33"/>
      <c r="Z38" s="33"/>
      <c r="AA38" s="33"/>
      <c r="AB38" s="243">
        <f>ROW()</f>
        <v>38</v>
      </c>
      <c r="AC38" s="118">
        <f t="shared" ca="1" si="8"/>
        <v>0</v>
      </c>
      <c r="AD38" s="118">
        <f t="shared" ca="1" si="9"/>
        <v>0</v>
      </c>
      <c r="AE38" s="119" t="str">
        <f t="shared" ca="1" si="10"/>
        <v>-</v>
      </c>
      <c r="AF38" s="118" t="str">
        <f t="shared" ca="1" si="11"/>
        <v>-</v>
      </c>
      <c r="AG38" s="119" t="str">
        <f t="shared" ca="1" si="12"/>
        <v>-</v>
      </c>
      <c r="AH38" s="118" t="str">
        <f t="shared" ca="1" si="13"/>
        <v>-</v>
      </c>
      <c r="AI38" s="118">
        <f t="shared" ca="1" si="14"/>
        <v>0</v>
      </c>
      <c r="AJ38" s="120">
        <f t="shared" ca="1" si="15"/>
        <v>0</v>
      </c>
      <c r="AK38" s="118">
        <f t="shared" ca="1" si="16"/>
        <v>0</v>
      </c>
      <c r="AL38" s="118">
        <f t="shared" ca="1" si="17"/>
        <v>0</v>
      </c>
    </row>
    <row r="39" spans="1:38" ht="28.5" customHeight="1" x14ac:dyDescent="0.25">
      <c r="A39" s="53">
        <f>'OSNOVNA PLAČA'!A33</f>
        <v>24</v>
      </c>
      <c r="B39" s="333" t="str">
        <f t="shared" ca="1" si="4"/>
        <v>A24</v>
      </c>
      <c r="C39" s="333"/>
      <c r="D39" s="54" t="str">
        <f>IF(LEN('OSNOVNA PLAČA'!C33)&gt;0,'OSNOVNA PLAČA'!C33,"")</f>
        <v/>
      </c>
      <c r="E39" s="55" t="str">
        <f>IF(LEN('OSNOVNA PLAČA'!D33)&gt;0,'OSNOVNA PLAČA'!D33,"")</f>
        <v/>
      </c>
      <c r="F39" s="164">
        <f ca="1">IF(LEN(B39)&gt;0,'OBRAČUNANA OSNOVNA PLAČA'!H33,"")</f>
        <v>0</v>
      </c>
      <c r="G39" s="57"/>
      <c r="H39" s="57"/>
      <c r="I39" s="57"/>
      <c r="J39" s="57"/>
      <c r="K39" s="57"/>
      <c r="L39" s="178">
        <f t="shared" si="5"/>
        <v>0</v>
      </c>
      <c r="M39" s="179">
        <f t="shared" ca="1" si="18"/>
        <v>0</v>
      </c>
      <c r="N39" s="179">
        <f t="shared" ca="1" si="19"/>
        <v>0</v>
      </c>
      <c r="O39" s="180">
        <f t="shared" ca="1" si="6"/>
        <v>0</v>
      </c>
      <c r="P39" s="181">
        <f t="shared" ca="1" si="20"/>
        <v>0</v>
      </c>
      <c r="Q39" s="182">
        <f t="shared" ca="1" si="7"/>
        <v>0</v>
      </c>
      <c r="R39" s="182">
        <f ca="1">IF(LEN(B39)&gt;0,'3'!R39-'3'!Q39,"")</f>
        <v>0</v>
      </c>
      <c r="S39" s="183"/>
      <c r="T39" s="33"/>
      <c r="U39" s="33"/>
      <c r="V39" s="33"/>
      <c r="W39" s="33"/>
      <c r="X39" s="33"/>
      <c r="Y39" s="33"/>
      <c r="Z39" s="33"/>
      <c r="AA39" s="33"/>
      <c r="AB39" s="243">
        <f>ROW()</f>
        <v>39</v>
      </c>
      <c r="AC39" s="118">
        <f t="shared" ca="1" si="8"/>
        <v>0</v>
      </c>
      <c r="AD39" s="118">
        <f t="shared" ca="1" si="9"/>
        <v>0</v>
      </c>
      <c r="AE39" s="119" t="str">
        <f t="shared" ca="1" si="10"/>
        <v>-</v>
      </c>
      <c r="AF39" s="118" t="str">
        <f t="shared" ca="1" si="11"/>
        <v>-</v>
      </c>
      <c r="AG39" s="119" t="str">
        <f t="shared" ca="1" si="12"/>
        <v>-</v>
      </c>
      <c r="AH39" s="118" t="str">
        <f t="shared" ca="1" si="13"/>
        <v>-</v>
      </c>
      <c r="AI39" s="118">
        <f t="shared" ca="1" si="14"/>
        <v>0</v>
      </c>
      <c r="AJ39" s="120">
        <f t="shared" ca="1" si="15"/>
        <v>0</v>
      </c>
      <c r="AK39" s="118">
        <f t="shared" ca="1" si="16"/>
        <v>0</v>
      </c>
      <c r="AL39" s="118">
        <f t="shared" ca="1" si="17"/>
        <v>0</v>
      </c>
    </row>
    <row r="40" spans="1:38" ht="28.5" customHeight="1" x14ac:dyDescent="0.25">
      <c r="A40" s="53">
        <f>'OSNOVNA PLAČA'!A34</f>
        <v>25</v>
      </c>
      <c r="B40" s="333" t="str">
        <f t="shared" ca="1" si="4"/>
        <v>A25</v>
      </c>
      <c r="C40" s="333"/>
      <c r="D40" s="54" t="str">
        <f>IF(LEN('OSNOVNA PLAČA'!C34)&gt;0,'OSNOVNA PLAČA'!C34,"")</f>
        <v/>
      </c>
      <c r="E40" s="55" t="str">
        <f>IF(LEN('OSNOVNA PLAČA'!D34)&gt;0,'OSNOVNA PLAČA'!D34,"")</f>
        <v/>
      </c>
      <c r="F40" s="164">
        <f ca="1">IF(LEN(B40)&gt;0,'OBRAČUNANA OSNOVNA PLAČA'!H34,"")</f>
        <v>0</v>
      </c>
      <c r="G40" s="57"/>
      <c r="H40" s="57"/>
      <c r="I40" s="57"/>
      <c r="J40" s="57"/>
      <c r="K40" s="57"/>
      <c r="L40" s="178">
        <f t="shared" si="5"/>
        <v>0</v>
      </c>
      <c r="M40" s="179">
        <f t="shared" ca="1" si="18"/>
        <v>0</v>
      </c>
      <c r="N40" s="179">
        <f t="shared" ca="1" si="19"/>
        <v>0</v>
      </c>
      <c r="O40" s="180">
        <f t="shared" ca="1" si="6"/>
        <v>0</v>
      </c>
      <c r="P40" s="181">
        <f t="shared" ca="1" si="20"/>
        <v>0</v>
      </c>
      <c r="Q40" s="182">
        <f t="shared" ca="1" si="7"/>
        <v>0</v>
      </c>
      <c r="R40" s="182">
        <f ca="1">IF(LEN(B40)&gt;0,'3'!R40-'3'!Q40,"")</f>
        <v>0</v>
      </c>
      <c r="S40" s="183"/>
      <c r="T40" s="33"/>
      <c r="U40" s="33"/>
      <c r="V40" s="33"/>
      <c r="W40" s="33"/>
      <c r="X40" s="33"/>
      <c r="Y40" s="33"/>
      <c r="Z40" s="33"/>
      <c r="AA40" s="33"/>
      <c r="AB40" s="243">
        <f>ROW()</f>
        <v>40</v>
      </c>
      <c r="AC40" s="118">
        <f t="shared" ca="1" si="8"/>
        <v>0</v>
      </c>
      <c r="AD40" s="118">
        <f t="shared" ca="1" si="9"/>
        <v>0</v>
      </c>
      <c r="AE40" s="119" t="str">
        <f t="shared" ca="1" si="10"/>
        <v>-</v>
      </c>
      <c r="AF40" s="118" t="str">
        <f t="shared" ca="1" si="11"/>
        <v>-</v>
      </c>
      <c r="AG40" s="119" t="str">
        <f t="shared" ca="1" si="12"/>
        <v>-</v>
      </c>
      <c r="AH40" s="118" t="str">
        <f t="shared" ca="1" si="13"/>
        <v>-</v>
      </c>
      <c r="AI40" s="118">
        <f t="shared" ca="1" si="14"/>
        <v>0</v>
      </c>
      <c r="AJ40" s="120">
        <f t="shared" ca="1" si="15"/>
        <v>0</v>
      </c>
      <c r="AK40" s="118">
        <f t="shared" ca="1" si="16"/>
        <v>0</v>
      </c>
      <c r="AL40" s="118">
        <f t="shared" ca="1" si="17"/>
        <v>0</v>
      </c>
    </row>
    <row r="41" spans="1:38" ht="28.5" customHeight="1" x14ac:dyDescent="0.25">
      <c r="A41" s="53">
        <f>'OSNOVNA PLAČA'!A35</f>
        <v>26</v>
      </c>
      <c r="B41" s="333" t="str">
        <f t="shared" ca="1" si="4"/>
        <v>A26</v>
      </c>
      <c r="C41" s="333"/>
      <c r="D41" s="54" t="str">
        <f>IF(LEN('OSNOVNA PLAČA'!C35)&gt;0,'OSNOVNA PLAČA'!C35,"")</f>
        <v/>
      </c>
      <c r="E41" s="55" t="str">
        <f>IF(LEN('OSNOVNA PLAČA'!D35)&gt;0,'OSNOVNA PLAČA'!D35,"")</f>
        <v/>
      </c>
      <c r="F41" s="164">
        <f ca="1">IF(LEN(B41)&gt;0,'OBRAČUNANA OSNOVNA PLAČA'!H35,"")</f>
        <v>0</v>
      </c>
      <c r="G41" s="57"/>
      <c r="H41" s="57"/>
      <c r="I41" s="57"/>
      <c r="J41" s="57"/>
      <c r="K41" s="57"/>
      <c r="L41" s="178">
        <f t="shared" si="5"/>
        <v>0</v>
      </c>
      <c r="M41" s="179">
        <f t="shared" ca="1" si="18"/>
        <v>0</v>
      </c>
      <c r="N41" s="179">
        <f t="shared" ca="1" si="19"/>
        <v>0</v>
      </c>
      <c r="O41" s="180">
        <f t="shared" ca="1" si="6"/>
        <v>0</v>
      </c>
      <c r="P41" s="181">
        <f t="shared" ca="1" si="20"/>
        <v>0</v>
      </c>
      <c r="Q41" s="182">
        <f t="shared" ca="1" si="7"/>
        <v>0</v>
      </c>
      <c r="R41" s="182">
        <f ca="1">IF(LEN(B41)&gt;0,'3'!R41-'3'!Q41,"")</f>
        <v>0</v>
      </c>
      <c r="S41" s="183"/>
      <c r="T41" s="33"/>
      <c r="U41" s="33"/>
      <c r="V41" s="33"/>
      <c r="W41" s="33"/>
      <c r="X41" s="33"/>
      <c r="Y41" s="33"/>
      <c r="Z41" s="33"/>
      <c r="AA41" s="33"/>
      <c r="AB41" s="243">
        <f>ROW()</f>
        <v>41</v>
      </c>
      <c r="AC41" s="118">
        <f t="shared" ca="1" si="8"/>
        <v>0</v>
      </c>
      <c r="AD41" s="118">
        <f t="shared" ca="1" si="9"/>
        <v>0</v>
      </c>
      <c r="AE41" s="119" t="str">
        <f t="shared" ca="1" si="10"/>
        <v>-</v>
      </c>
      <c r="AF41" s="118" t="str">
        <f t="shared" ca="1" si="11"/>
        <v>-</v>
      </c>
      <c r="AG41" s="119" t="str">
        <f t="shared" ca="1" si="12"/>
        <v>-</v>
      </c>
      <c r="AH41" s="118" t="str">
        <f t="shared" ca="1" si="13"/>
        <v>-</v>
      </c>
      <c r="AI41" s="118">
        <f t="shared" ca="1" si="14"/>
        <v>0</v>
      </c>
      <c r="AJ41" s="120">
        <f t="shared" ca="1" si="15"/>
        <v>0</v>
      </c>
      <c r="AK41" s="118">
        <f t="shared" ca="1" si="16"/>
        <v>0</v>
      </c>
      <c r="AL41" s="118">
        <f t="shared" ca="1" si="17"/>
        <v>0</v>
      </c>
    </row>
    <row r="42" spans="1:38" ht="28.5" customHeight="1" x14ac:dyDescent="0.25">
      <c r="A42" s="53">
        <f>'OSNOVNA PLAČA'!A36</f>
        <v>27</v>
      </c>
      <c r="B42" s="333" t="str">
        <f t="shared" ca="1" si="4"/>
        <v>A27</v>
      </c>
      <c r="C42" s="333"/>
      <c r="D42" s="54" t="str">
        <f>IF(LEN('OSNOVNA PLAČA'!C36)&gt;0,'OSNOVNA PLAČA'!C36,"")</f>
        <v/>
      </c>
      <c r="E42" s="55" t="str">
        <f>IF(LEN('OSNOVNA PLAČA'!D36)&gt;0,'OSNOVNA PLAČA'!D36,"")</f>
        <v/>
      </c>
      <c r="F42" s="164">
        <f ca="1">IF(LEN(B42)&gt;0,'OBRAČUNANA OSNOVNA PLAČA'!H36,"")</f>
        <v>0</v>
      </c>
      <c r="G42" s="57"/>
      <c r="H42" s="57"/>
      <c r="I42" s="57"/>
      <c r="J42" s="57"/>
      <c r="K42" s="57"/>
      <c r="L42" s="178">
        <f t="shared" si="5"/>
        <v>0</v>
      </c>
      <c r="M42" s="179">
        <f t="shared" ca="1" si="18"/>
        <v>0</v>
      </c>
      <c r="N42" s="179">
        <f t="shared" ca="1" si="19"/>
        <v>0</v>
      </c>
      <c r="O42" s="180">
        <f t="shared" ca="1" si="6"/>
        <v>0</v>
      </c>
      <c r="P42" s="181">
        <f t="shared" ca="1" si="20"/>
        <v>0</v>
      </c>
      <c r="Q42" s="182">
        <f t="shared" ca="1" si="7"/>
        <v>0</v>
      </c>
      <c r="R42" s="182">
        <f ca="1">IF(LEN(B42)&gt;0,'3'!R42-'3'!Q42,"")</f>
        <v>0</v>
      </c>
      <c r="S42" s="183"/>
      <c r="T42" s="33"/>
      <c r="U42" s="33"/>
      <c r="V42" s="33"/>
      <c r="W42" s="33"/>
      <c r="X42" s="33"/>
      <c r="Y42" s="33"/>
      <c r="Z42" s="33"/>
      <c r="AA42" s="33"/>
      <c r="AB42" s="243">
        <f>ROW()</f>
        <v>42</v>
      </c>
      <c r="AC42" s="118">
        <f t="shared" ca="1" si="8"/>
        <v>0</v>
      </c>
      <c r="AD42" s="118">
        <f t="shared" ca="1" si="9"/>
        <v>0</v>
      </c>
      <c r="AE42" s="119" t="str">
        <f t="shared" ca="1" si="10"/>
        <v>-</v>
      </c>
      <c r="AF42" s="118" t="str">
        <f t="shared" ca="1" si="11"/>
        <v>-</v>
      </c>
      <c r="AG42" s="119" t="str">
        <f t="shared" ca="1" si="12"/>
        <v>-</v>
      </c>
      <c r="AH42" s="118" t="str">
        <f t="shared" ca="1" si="13"/>
        <v>-</v>
      </c>
      <c r="AI42" s="118">
        <f t="shared" ca="1" si="14"/>
        <v>0</v>
      </c>
      <c r="AJ42" s="120">
        <f t="shared" ca="1" si="15"/>
        <v>0</v>
      </c>
      <c r="AK42" s="118">
        <f t="shared" ca="1" si="16"/>
        <v>0</v>
      </c>
      <c r="AL42" s="118">
        <f t="shared" ca="1" si="17"/>
        <v>0</v>
      </c>
    </row>
    <row r="43" spans="1:38" ht="28.5" customHeight="1" x14ac:dyDescent="0.25">
      <c r="A43" s="53">
        <f>'OSNOVNA PLAČA'!A37</f>
        <v>28</v>
      </c>
      <c r="B43" s="333" t="str">
        <f t="shared" ca="1" si="4"/>
        <v>A28</v>
      </c>
      <c r="C43" s="333"/>
      <c r="D43" s="54" t="str">
        <f>IF(LEN('OSNOVNA PLAČA'!C37)&gt;0,'OSNOVNA PLAČA'!C37,"")</f>
        <v/>
      </c>
      <c r="E43" s="55" t="str">
        <f>IF(LEN('OSNOVNA PLAČA'!D37)&gt;0,'OSNOVNA PLAČA'!D37,"")</f>
        <v/>
      </c>
      <c r="F43" s="164">
        <f ca="1">IF(LEN(B43)&gt;0,'OBRAČUNANA OSNOVNA PLAČA'!H37,"")</f>
        <v>0</v>
      </c>
      <c r="G43" s="57"/>
      <c r="H43" s="57"/>
      <c r="I43" s="57"/>
      <c r="J43" s="57"/>
      <c r="K43" s="57"/>
      <c r="L43" s="178">
        <f t="shared" si="5"/>
        <v>0</v>
      </c>
      <c r="M43" s="179">
        <f t="shared" ca="1" si="18"/>
        <v>0</v>
      </c>
      <c r="N43" s="179">
        <f t="shared" ca="1" si="19"/>
        <v>0</v>
      </c>
      <c r="O43" s="180">
        <f t="shared" ca="1" si="6"/>
        <v>0</v>
      </c>
      <c r="P43" s="181">
        <f t="shared" ca="1" si="20"/>
        <v>0</v>
      </c>
      <c r="Q43" s="182">
        <f t="shared" ca="1" si="7"/>
        <v>0</v>
      </c>
      <c r="R43" s="182">
        <f ca="1">IF(LEN(B43)&gt;0,'3'!R43-'3'!Q43,"")</f>
        <v>0</v>
      </c>
      <c r="S43" s="183"/>
      <c r="T43" s="33"/>
      <c r="U43" s="33"/>
      <c r="V43" s="33"/>
      <c r="W43" s="33"/>
      <c r="X43" s="33"/>
      <c r="Y43" s="33"/>
      <c r="Z43" s="33"/>
      <c r="AA43" s="33"/>
      <c r="AB43" s="243">
        <f>ROW()</f>
        <v>43</v>
      </c>
      <c r="AC43" s="118">
        <f t="shared" ca="1" si="8"/>
        <v>0</v>
      </c>
      <c r="AD43" s="118">
        <f t="shared" ca="1" si="9"/>
        <v>0</v>
      </c>
      <c r="AE43" s="119" t="str">
        <f t="shared" ca="1" si="10"/>
        <v>-</v>
      </c>
      <c r="AF43" s="118" t="str">
        <f t="shared" ca="1" si="11"/>
        <v>-</v>
      </c>
      <c r="AG43" s="119" t="str">
        <f t="shared" ca="1" si="12"/>
        <v>-</v>
      </c>
      <c r="AH43" s="118" t="str">
        <f t="shared" ca="1" si="13"/>
        <v>-</v>
      </c>
      <c r="AI43" s="118">
        <f t="shared" ca="1" si="14"/>
        <v>0</v>
      </c>
      <c r="AJ43" s="120">
        <f t="shared" ca="1" si="15"/>
        <v>0</v>
      </c>
      <c r="AK43" s="118">
        <f t="shared" ca="1" si="16"/>
        <v>0</v>
      </c>
      <c r="AL43" s="118">
        <f t="shared" ca="1" si="17"/>
        <v>0</v>
      </c>
    </row>
    <row r="44" spans="1:38" ht="28.5" customHeight="1" x14ac:dyDescent="0.25">
      <c r="A44" s="53">
        <f>'OSNOVNA PLAČA'!A38</f>
        <v>29</v>
      </c>
      <c r="B44" s="333" t="str">
        <f t="shared" ca="1" si="4"/>
        <v>A29</v>
      </c>
      <c r="C44" s="333"/>
      <c r="D44" s="54" t="str">
        <f>IF(LEN('OSNOVNA PLAČA'!C38)&gt;0,'OSNOVNA PLAČA'!C38,"")</f>
        <v/>
      </c>
      <c r="E44" s="55" t="str">
        <f>IF(LEN('OSNOVNA PLAČA'!D38)&gt;0,'OSNOVNA PLAČA'!D38,"")</f>
        <v/>
      </c>
      <c r="F44" s="164">
        <f ca="1">IF(LEN(B44)&gt;0,'OBRAČUNANA OSNOVNA PLAČA'!H38,"")</f>
        <v>0</v>
      </c>
      <c r="G44" s="57"/>
      <c r="H44" s="57"/>
      <c r="I44" s="57"/>
      <c r="J44" s="57"/>
      <c r="K44" s="57"/>
      <c r="L44" s="178">
        <f t="shared" si="5"/>
        <v>0</v>
      </c>
      <c r="M44" s="179">
        <f t="shared" ca="1" si="18"/>
        <v>0</v>
      </c>
      <c r="N44" s="179">
        <f t="shared" ca="1" si="19"/>
        <v>0</v>
      </c>
      <c r="O44" s="180">
        <f t="shared" ca="1" si="6"/>
        <v>0</v>
      </c>
      <c r="P44" s="181">
        <f t="shared" ca="1" si="20"/>
        <v>0</v>
      </c>
      <c r="Q44" s="182">
        <f t="shared" ca="1" si="7"/>
        <v>0</v>
      </c>
      <c r="R44" s="182">
        <f ca="1">IF(LEN(B44)&gt;0,'3'!R44-'3'!Q44,"")</f>
        <v>0</v>
      </c>
      <c r="S44" s="183"/>
      <c r="T44" s="33"/>
      <c r="U44" s="33"/>
      <c r="V44" s="33"/>
      <c r="W44" s="33"/>
      <c r="X44" s="33"/>
      <c r="Y44" s="33"/>
      <c r="Z44" s="33"/>
      <c r="AA44" s="33"/>
      <c r="AB44" s="243">
        <f>ROW()</f>
        <v>44</v>
      </c>
      <c r="AC44" s="118">
        <f t="shared" ca="1" si="8"/>
        <v>0</v>
      </c>
      <c r="AD44" s="118">
        <f t="shared" ca="1" si="9"/>
        <v>0</v>
      </c>
      <c r="AE44" s="119" t="str">
        <f t="shared" ca="1" si="10"/>
        <v>-</v>
      </c>
      <c r="AF44" s="118" t="str">
        <f t="shared" ca="1" si="11"/>
        <v>-</v>
      </c>
      <c r="AG44" s="119" t="str">
        <f t="shared" ca="1" si="12"/>
        <v>-</v>
      </c>
      <c r="AH44" s="118" t="str">
        <f t="shared" ca="1" si="13"/>
        <v>-</v>
      </c>
      <c r="AI44" s="118">
        <f t="shared" ca="1" si="14"/>
        <v>0</v>
      </c>
      <c r="AJ44" s="120">
        <f t="shared" ca="1" si="15"/>
        <v>0</v>
      </c>
      <c r="AK44" s="118">
        <f t="shared" ca="1" si="16"/>
        <v>0</v>
      </c>
      <c r="AL44" s="118">
        <f t="shared" ca="1" si="17"/>
        <v>0</v>
      </c>
    </row>
    <row r="45" spans="1:38" ht="28.5" customHeight="1" x14ac:dyDescent="0.25">
      <c r="A45" s="53">
        <f>'OSNOVNA PLAČA'!A39</f>
        <v>30</v>
      </c>
      <c r="B45" s="333" t="str">
        <f t="shared" ca="1" si="4"/>
        <v>A30</v>
      </c>
      <c r="C45" s="333"/>
      <c r="D45" s="54" t="str">
        <f>IF(LEN('OSNOVNA PLAČA'!C39)&gt;0,'OSNOVNA PLAČA'!C39,"")</f>
        <v/>
      </c>
      <c r="E45" s="55" t="str">
        <f>IF(LEN('OSNOVNA PLAČA'!D39)&gt;0,'OSNOVNA PLAČA'!D39,"")</f>
        <v/>
      </c>
      <c r="F45" s="164">
        <f ca="1">IF(LEN(B45)&gt;0,'OBRAČUNANA OSNOVNA PLAČA'!H39,"")</f>
        <v>0</v>
      </c>
      <c r="G45" s="57"/>
      <c r="H45" s="57"/>
      <c r="I45" s="57"/>
      <c r="J45" s="57"/>
      <c r="K45" s="57"/>
      <c r="L45" s="178">
        <f t="shared" si="5"/>
        <v>0</v>
      </c>
      <c r="M45" s="179">
        <f t="shared" ca="1" si="18"/>
        <v>0</v>
      </c>
      <c r="N45" s="179">
        <f t="shared" ca="1" si="19"/>
        <v>0</v>
      </c>
      <c r="O45" s="180">
        <f t="shared" ca="1" si="6"/>
        <v>0</v>
      </c>
      <c r="P45" s="181">
        <f t="shared" ca="1" si="20"/>
        <v>0</v>
      </c>
      <c r="Q45" s="182">
        <f t="shared" ca="1" si="7"/>
        <v>0</v>
      </c>
      <c r="R45" s="182">
        <f ca="1">IF(LEN(B45)&gt;0,'3'!R45-'3'!Q45,"")</f>
        <v>0</v>
      </c>
      <c r="S45" s="183"/>
      <c r="T45" s="33"/>
      <c r="U45" s="33"/>
      <c r="V45" s="33"/>
      <c r="W45" s="33"/>
      <c r="X45" s="33"/>
      <c r="Y45" s="33"/>
      <c r="Z45" s="33"/>
      <c r="AA45" s="33"/>
      <c r="AB45" s="243">
        <f>ROW()</f>
        <v>45</v>
      </c>
      <c r="AC45" s="118">
        <f t="shared" ca="1" si="8"/>
        <v>0</v>
      </c>
      <c r="AD45" s="118">
        <f t="shared" ca="1" si="9"/>
        <v>0</v>
      </c>
      <c r="AE45" s="119" t="str">
        <f t="shared" ca="1" si="10"/>
        <v>-</v>
      </c>
      <c r="AF45" s="118" t="str">
        <f t="shared" ca="1" si="11"/>
        <v>-</v>
      </c>
      <c r="AG45" s="119" t="str">
        <f t="shared" ca="1" si="12"/>
        <v>-</v>
      </c>
      <c r="AH45" s="118" t="str">
        <f t="shared" ca="1" si="13"/>
        <v>-</v>
      </c>
      <c r="AI45" s="118">
        <f t="shared" ca="1" si="14"/>
        <v>0</v>
      </c>
      <c r="AJ45" s="120">
        <f t="shared" ca="1" si="15"/>
        <v>0</v>
      </c>
      <c r="AK45" s="118">
        <f t="shared" ca="1" si="16"/>
        <v>0</v>
      </c>
      <c r="AL45" s="118">
        <f t="shared" ca="1" si="17"/>
        <v>0</v>
      </c>
    </row>
    <row r="46" spans="1:38" ht="28.5" customHeight="1" x14ac:dyDescent="0.25">
      <c r="A46" s="53">
        <f>'OSNOVNA PLAČA'!A40</f>
        <v>31</v>
      </c>
      <c r="B46" s="333" t="str">
        <f t="shared" ref="B46:B262" ca="1" si="21">IF(LEN(INDIRECT( "'" &amp; $AD$2 &amp; "'!B" &amp; TEXT($AB46-6,0)))&gt;0,INDIRECT( "'" &amp; $AD$2 &amp; "'!B" &amp; TEXT($AB46-6,0)),"")</f>
        <v>A31</v>
      </c>
      <c r="C46" s="333"/>
      <c r="D46" s="54" t="str">
        <f>IF(LEN('OSNOVNA PLAČA'!C40)&gt;0,'OSNOVNA PLAČA'!C40,"")</f>
        <v/>
      </c>
      <c r="E46" s="55" t="str">
        <f>IF(LEN('OSNOVNA PLAČA'!D40)&gt;0,'OSNOVNA PLAČA'!D40,"")</f>
        <v/>
      </c>
      <c r="F46" s="164">
        <f ca="1">IF(LEN(B46)&gt;0,'OBRAČUNANA OSNOVNA PLAČA'!H40,"")</f>
        <v>0</v>
      </c>
      <c r="G46" s="57"/>
      <c r="H46" s="57"/>
      <c r="I46" s="57"/>
      <c r="J46" s="57"/>
      <c r="K46" s="57"/>
      <c r="L46" s="178">
        <f t="shared" si="5"/>
        <v>0</v>
      </c>
      <c r="M46" s="179">
        <f t="shared" ca="1" si="18"/>
        <v>0</v>
      </c>
      <c r="N46" s="179">
        <f t="shared" ca="1" si="19"/>
        <v>0</v>
      </c>
      <c r="O46" s="180">
        <f t="shared" ca="1" si="6"/>
        <v>0</v>
      </c>
      <c r="P46" s="181">
        <f t="shared" ca="1" si="20"/>
        <v>0</v>
      </c>
      <c r="Q46" s="182">
        <f t="shared" ca="1" si="7"/>
        <v>0</v>
      </c>
      <c r="R46" s="182">
        <f ca="1">IF(LEN(B46)&gt;0,'3'!R46-'3'!Q46,"")</f>
        <v>0</v>
      </c>
      <c r="S46" s="183"/>
      <c r="T46" s="33"/>
      <c r="U46" s="33"/>
      <c r="V46" s="33"/>
      <c r="W46" s="33"/>
      <c r="X46" s="33"/>
      <c r="Y46" s="33"/>
      <c r="Z46" s="33"/>
      <c r="AA46" s="33"/>
      <c r="AB46" s="243">
        <f>ROW()</f>
        <v>46</v>
      </c>
      <c r="AC46" s="118">
        <f t="shared" ref="AC46:AC262" ca="1" si="22">IF($AO$3=1,0,INDIRECT( "'" &amp; $AO$2 &amp; "'!P" &amp; TEXT($AB46,0)))</f>
        <v>0</v>
      </c>
      <c r="AD46" s="118">
        <f t="shared" ref="AD46:AD262" ca="1" si="23">IF($AO$3=1,(INDIRECT( "'" &amp; $AD$2 &amp; "'!F" &amp; TEXT($AB46-6,0))*2/12+INDIRECT( "'" &amp; $AD$2 &amp; "'!G" &amp; TEXT($AB46-6,0))*10/12)*2,INDIRECT( "'" &amp; $AO$2 &amp; "'!Q" &amp; TEXT($AB46,0)))</f>
        <v>0</v>
      </c>
      <c r="AE46" s="119" t="str">
        <f t="shared" ca="1" si="10"/>
        <v>-</v>
      </c>
      <c r="AF46" s="118" t="str">
        <f t="shared" ca="1" si="11"/>
        <v>-</v>
      </c>
      <c r="AG46" s="119" t="str">
        <f t="shared" ca="1" si="12"/>
        <v>-</v>
      </c>
      <c r="AH46" s="118" t="str">
        <f t="shared" ca="1" si="13"/>
        <v>-</v>
      </c>
      <c r="AI46" s="118">
        <f t="shared" ca="1" si="14"/>
        <v>0</v>
      </c>
      <c r="AJ46" s="120">
        <f t="shared" ca="1" si="15"/>
        <v>0</v>
      </c>
      <c r="AK46" s="118">
        <f t="shared" ref="AK46:AK262" ca="1" si="24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46" s="118">
        <f t="shared" ref="AL46:AL262" ca="1" si="25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47" spans="1:38" ht="28.5" customHeight="1" x14ac:dyDescent="0.25">
      <c r="A47" s="53">
        <f>'OSNOVNA PLAČA'!A41</f>
        <v>32</v>
      </c>
      <c r="B47" s="333" t="str">
        <f t="shared" ca="1" si="21"/>
        <v>A32</v>
      </c>
      <c r="C47" s="333"/>
      <c r="D47" s="54" t="str">
        <f>IF(LEN('OSNOVNA PLAČA'!C41)&gt;0,'OSNOVNA PLAČA'!C41,"")</f>
        <v/>
      </c>
      <c r="E47" s="55" t="str">
        <f>IF(LEN('OSNOVNA PLAČA'!D41)&gt;0,'OSNOVNA PLAČA'!D41,"")</f>
        <v/>
      </c>
      <c r="F47" s="164">
        <f ca="1">IF(LEN(B47)&gt;0,'OBRAČUNANA OSNOVNA PLAČA'!H41,"")</f>
        <v>0</v>
      </c>
      <c r="G47" s="57"/>
      <c r="H47" s="57"/>
      <c r="I47" s="57"/>
      <c r="J47" s="57"/>
      <c r="K47" s="57"/>
      <c r="L47" s="178">
        <f t="shared" si="5"/>
        <v>0</v>
      </c>
      <c r="M47" s="179">
        <f t="shared" ca="1" si="18"/>
        <v>0</v>
      </c>
      <c r="N47" s="179">
        <f t="shared" ca="1" si="19"/>
        <v>0</v>
      </c>
      <c r="O47" s="180">
        <f t="shared" ca="1" si="6"/>
        <v>0</v>
      </c>
      <c r="P47" s="181">
        <f t="shared" ca="1" si="20"/>
        <v>0</v>
      </c>
      <c r="Q47" s="182">
        <f t="shared" ca="1" si="7"/>
        <v>0</v>
      </c>
      <c r="R47" s="182">
        <f ca="1">IF(LEN(B47)&gt;0,'3'!R47-'3'!Q47,"")</f>
        <v>0</v>
      </c>
      <c r="S47" s="183"/>
      <c r="T47" s="33"/>
      <c r="U47" s="33"/>
      <c r="V47" s="33"/>
      <c r="W47" s="33"/>
      <c r="X47" s="33"/>
      <c r="Y47" s="33"/>
      <c r="Z47" s="33"/>
      <c r="AA47" s="33"/>
      <c r="AB47" s="243">
        <f>ROW()</f>
        <v>47</v>
      </c>
      <c r="AC47" s="118">
        <f t="shared" ca="1" si="22"/>
        <v>0</v>
      </c>
      <c r="AD47" s="118">
        <f t="shared" ca="1" si="23"/>
        <v>0</v>
      </c>
      <c r="AE47" s="119" t="str">
        <f t="shared" ca="1" si="10"/>
        <v>-</v>
      </c>
      <c r="AF47" s="118" t="str">
        <f t="shared" ca="1" si="11"/>
        <v>-</v>
      </c>
      <c r="AG47" s="119" t="str">
        <f t="shared" ca="1" si="12"/>
        <v>-</v>
      </c>
      <c r="AH47" s="118" t="str">
        <f t="shared" ca="1" si="13"/>
        <v>-</v>
      </c>
      <c r="AI47" s="118">
        <f t="shared" ca="1" si="14"/>
        <v>0</v>
      </c>
      <c r="AJ47" s="120">
        <f t="shared" ca="1" si="15"/>
        <v>0</v>
      </c>
      <c r="AK47" s="118">
        <f t="shared" ca="1" si="24"/>
        <v>0</v>
      </c>
      <c r="AL47" s="118">
        <f t="shared" ca="1" si="25"/>
        <v>0</v>
      </c>
    </row>
    <row r="48" spans="1:38" ht="28.5" customHeight="1" x14ac:dyDescent="0.25">
      <c r="A48" s="53">
        <f>'OSNOVNA PLAČA'!A42</f>
        <v>33</v>
      </c>
      <c r="B48" s="333" t="str">
        <f t="shared" ca="1" si="21"/>
        <v>A33</v>
      </c>
      <c r="C48" s="333"/>
      <c r="D48" s="54" t="str">
        <f>IF(LEN('OSNOVNA PLAČA'!C42)&gt;0,'OSNOVNA PLAČA'!C42,"")</f>
        <v/>
      </c>
      <c r="E48" s="55" t="str">
        <f>IF(LEN('OSNOVNA PLAČA'!D42)&gt;0,'OSNOVNA PLAČA'!D42,"")</f>
        <v/>
      </c>
      <c r="F48" s="164">
        <f ca="1">IF(LEN(B48)&gt;0,'OBRAČUNANA OSNOVNA PLAČA'!H42,"")</f>
        <v>0</v>
      </c>
      <c r="G48" s="57"/>
      <c r="H48" s="57"/>
      <c r="I48" s="57"/>
      <c r="J48" s="57"/>
      <c r="K48" s="57"/>
      <c r="L48" s="178">
        <f t="shared" si="5"/>
        <v>0</v>
      </c>
      <c r="M48" s="179">
        <f t="shared" ca="1" si="18"/>
        <v>0</v>
      </c>
      <c r="N48" s="179">
        <f t="shared" ca="1" si="19"/>
        <v>0</v>
      </c>
      <c r="O48" s="180">
        <f t="shared" ca="1" si="6"/>
        <v>0</v>
      </c>
      <c r="P48" s="181">
        <f t="shared" ca="1" si="20"/>
        <v>0</v>
      </c>
      <c r="Q48" s="182">
        <f t="shared" ca="1" si="7"/>
        <v>0</v>
      </c>
      <c r="R48" s="182">
        <f ca="1">IF(LEN(B48)&gt;0,'3'!R48-'3'!Q48,"")</f>
        <v>0</v>
      </c>
      <c r="S48" s="183"/>
      <c r="T48" s="33"/>
      <c r="U48" s="33"/>
      <c r="V48" s="33"/>
      <c r="W48" s="33"/>
      <c r="X48" s="33"/>
      <c r="Y48" s="33"/>
      <c r="Z48" s="33"/>
      <c r="AA48" s="33"/>
      <c r="AB48" s="243">
        <f>ROW()</f>
        <v>48</v>
      </c>
      <c r="AC48" s="118">
        <f t="shared" ca="1" si="22"/>
        <v>0</v>
      </c>
      <c r="AD48" s="118">
        <f t="shared" ca="1" si="23"/>
        <v>0</v>
      </c>
      <c r="AE48" s="119" t="str">
        <f t="shared" ca="1" si="10"/>
        <v>-</v>
      </c>
      <c r="AF48" s="118" t="str">
        <f t="shared" ca="1" si="11"/>
        <v>-</v>
      </c>
      <c r="AG48" s="119" t="str">
        <f t="shared" ca="1" si="12"/>
        <v>-</v>
      </c>
      <c r="AH48" s="118" t="str">
        <f t="shared" ca="1" si="13"/>
        <v>-</v>
      </c>
      <c r="AI48" s="118">
        <f t="shared" ca="1" si="14"/>
        <v>0</v>
      </c>
      <c r="AJ48" s="120">
        <f t="shared" ca="1" si="15"/>
        <v>0</v>
      </c>
      <c r="AK48" s="118">
        <f t="shared" ca="1" si="24"/>
        <v>0</v>
      </c>
      <c r="AL48" s="118">
        <f t="shared" ca="1" si="25"/>
        <v>0</v>
      </c>
    </row>
    <row r="49" spans="1:38" ht="28.5" customHeight="1" x14ac:dyDescent="0.25">
      <c r="A49" s="53">
        <f>'OSNOVNA PLAČA'!A43</f>
        <v>34</v>
      </c>
      <c r="B49" s="333" t="str">
        <f t="shared" ca="1" si="21"/>
        <v>A34</v>
      </c>
      <c r="C49" s="333"/>
      <c r="D49" s="54" t="str">
        <f>IF(LEN('OSNOVNA PLAČA'!C43)&gt;0,'OSNOVNA PLAČA'!C43,"")</f>
        <v/>
      </c>
      <c r="E49" s="55" t="str">
        <f>IF(LEN('OSNOVNA PLAČA'!D43)&gt;0,'OSNOVNA PLAČA'!D43,"")</f>
        <v/>
      </c>
      <c r="F49" s="164">
        <f ca="1">IF(LEN(B49)&gt;0,'OBRAČUNANA OSNOVNA PLAČA'!H43,"")</f>
        <v>0</v>
      </c>
      <c r="G49" s="57"/>
      <c r="H49" s="57"/>
      <c r="I49" s="57"/>
      <c r="J49" s="57"/>
      <c r="K49" s="57"/>
      <c r="L49" s="178">
        <f t="shared" si="5"/>
        <v>0</v>
      </c>
      <c r="M49" s="179">
        <f t="shared" ca="1" si="18"/>
        <v>0</v>
      </c>
      <c r="N49" s="179">
        <f t="shared" ca="1" si="19"/>
        <v>0</v>
      </c>
      <c r="O49" s="180">
        <f t="shared" ca="1" si="6"/>
        <v>0</v>
      </c>
      <c r="P49" s="181">
        <f t="shared" ca="1" si="20"/>
        <v>0</v>
      </c>
      <c r="Q49" s="182">
        <f t="shared" ca="1" si="7"/>
        <v>0</v>
      </c>
      <c r="R49" s="182">
        <f ca="1">IF(LEN(B49)&gt;0,'3'!R49-'3'!Q49,"")</f>
        <v>0</v>
      </c>
      <c r="S49" s="183"/>
      <c r="T49" s="33"/>
      <c r="U49" s="33"/>
      <c r="V49" s="33"/>
      <c r="W49" s="33"/>
      <c r="X49" s="33"/>
      <c r="Y49" s="33"/>
      <c r="Z49" s="33"/>
      <c r="AA49" s="33"/>
      <c r="AB49" s="243">
        <f>ROW()</f>
        <v>49</v>
      </c>
      <c r="AC49" s="118">
        <f t="shared" ca="1" si="22"/>
        <v>0</v>
      </c>
      <c r="AD49" s="118">
        <f t="shared" ca="1" si="23"/>
        <v>0</v>
      </c>
      <c r="AE49" s="119" t="str">
        <f t="shared" ca="1" si="10"/>
        <v>-</v>
      </c>
      <c r="AF49" s="118" t="str">
        <f t="shared" ca="1" si="11"/>
        <v>-</v>
      </c>
      <c r="AG49" s="119" t="str">
        <f t="shared" ca="1" si="12"/>
        <v>-</v>
      </c>
      <c r="AH49" s="118" t="str">
        <f t="shared" ca="1" si="13"/>
        <v>-</v>
      </c>
      <c r="AI49" s="118">
        <f t="shared" ca="1" si="14"/>
        <v>0</v>
      </c>
      <c r="AJ49" s="120">
        <f t="shared" ca="1" si="15"/>
        <v>0</v>
      </c>
      <c r="AK49" s="118">
        <f t="shared" ca="1" si="24"/>
        <v>0</v>
      </c>
      <c r="AL49" s="118">
        <f t="shared" ca="1" si="25"/>
        <v>0</v>
      </c>
    </row>
    <row r="50" spans="1:38" ht="28.5" customHeight="1" x14ac:dyDescent="0.25">
      <c r="A50" s="53">
        <f>'OSNOVNA PLAČA'!A44</f>
        <v>35</v>
      </c>
      <c r="B50" s="333" t="str">
        <f t="shared" ca="1" si="21"/>
        <v>A35</v>
      </c>
      <c r="C50" s="333"/>
      <c r="D50" s="54" t="str">
        <f>IF(LEN('OSNOVNA PLAČA'!C44)&gt;0,'OSNOVNA PLAČA'!C44,"")</f>
        <v/>
      </c>
      <c r="E50" s="55" t="str">
        <f>IF(LEN('OSNOVNA PLAČA'!D44)&gt;0,'OSNOVNA PLAČA'!D44,"")</f>
        <v/>
      </c>
      <c r="F50" s="164">
        <f ca="1">IF(LEN(B50)&gt;0,'OBRAČUNANA OSNOVNA PLAČA'!H44,"")</f>
        <v>0</v>
      </c>
      <c r="G50" s="57"/>
      <c r="H50" s="57"/>
      <c r="I50" s="57"/>
      <c r="J50" s="57"/>
      <c r="K50" s="57"/>
      <c r="L50" s="178">
        <f t="shared" si="5"/>
        <v>0</v>
      </c>
      <c r="M50" s="179">
        <f t="shared" ca="1" si="18"/>
        <v>0</v>
      </c>
      <c r="N50" s="179">
        <f t="shared" ca="1" si="19"/>
        <v>0</v>
      </c>
      <c r="O50" s="180">
        <f t="shared" ca="1" si="6"/>
        <v>0</v>
      </c>
      <c r="P50" s="181">
        <f t="shared" ca="1" si="20"/>
        <v>0</v>
      </c>
      <c r="Q50" s="182">
        <f t="shared" ca="1" si="7"/>
        <v>0</v>
      </c>
      <c r="R50" s="182">
        <f ca="1">IF(LEN(B50)&gt;0,'3'!R50-'3'!Q50,"")</f>
        <v>0</v>
      </c>
      <c r="S50" s="183"/>
      <c r="T50" s="33"/>
      <c r="U50" s="33"/>
      <c r="V50" s="33"/>
      <c r="W50" s="33"/>
      <c r="X50" s="33"/>
      <c r="Y50" s="33"/>
      <c r="Z50" s="33"/>
      <c r="AA50" s="33"/>
      <c r="AB50" s="243">
        <f>ROW()</f>
        <v>50</v>
      </c>
      <c r="AC50" s="118">
        <f t="shared" ca="1" si="22"/>
        <v>0</v>
      </c>
      <c r="AD50" s="118">
        <f t="shared" ca="1" si="23"/>
        <v>0</v>
      </c>
      <c r="AE50" s="119" t="str">
        <f t="shared" ca="1" si="10"/>
        <v>-</v>
      </c>
      <c r="AF50" s="118" t="str">
        <f t="shared" ca="1" si="11"/>
        <v>-</v>
      </c>
      <c r="AG50" s="119" t="str">
        <f t="shared" ca="1" si="12"/>
        <v>-</v>
      </c>
      <c r="AH50" s="118" t="str">
        <f t="shared" ca="1" si="13"/>
        <v>-</v>
      </c>
      <c r="AI50" s="118">
        <f t="shared" ca="1" si="14"/>
        <v>0</v>
      </c>
      <c r="AJ50" s="120">
        <f t="shared" ca="1" si="15"/>
        <v>0</v>
      </c>
      <c r="AK50" s="118">
        <f t="shared" ca="1" si="24"/>
        <v>0</v>
      </c>
      <c r="AL50" s="118">
        <f t="shared" ca="1" si="25"/>
        <v>0</v>
      </c>
    </row>
    <row r="51" spans="1:38" ht="28.5" customHeight="1" x14ac:dyDescent="0.25">
      <c r="A51" s="53">
        <f>'OSNOVNA PLAČA'!A45</f>
        <v>36</v>
      </c>
      <c r="B51" s="333" t="str">
        <f t="shared" ca="1" si="21"/>
        <v>A36</v>
      </c>
      <c r="C51" s="333"/>
      <c r="D51" s="54" t="str">
        <f>IF(LEN('OSNOVNA PLAČA'!C45)&gt;0,'OSNOVNA PLAČA'!C45,"")</f>
        <v/>
      </c>
      <c r="E51" s="55" t="str">
        <f>IF(LEN('OSNOVNA PLAČA'!D45)&gt;0,'OSNOVNA PLAČA'!D45,"")</f>
        <v/>
      </c>
      <c r="F51" s="164">
        <f ca="1">IF(LEN(B51)&gt;0,'OBRAČUNANA OSNOVNA PLAČA'!H45,"")</f>
        <v>0</v>
      </c>
      <c r="G51" s="57"/>
      <c r="H51" s="57"/>
      <c r="I51" s="57"/>
      <c r="J51" s="57"/>
      <c r="K51" s="57"/>
      <c r="L51" s="178">
        <f t="shared" si="5"/>
        <v>0</v>
      </c>
      <c r="M51" s="179">
        <f t="shared" ca="1" si="18"/>
        <v>0</v>
      </c>
      <c r="N51" s="179">
        <f t="shared" ca="1" si="19"/>
        <v>0</v>
      </c>
      <c r="O51" s="180">
        <f t="shared" ca="1" si="6"/>
        <v>0</v>
      </c>
      <c r="P51" s="181">
        <f t="shared" ca="1" si="20"/>
        <v>0</v>
      </c>
      <c r="Q51" s="182">
        <f t="shared" ca="1" si="7"/>
        <v>0</v>
      </c>
      <c r="R51" s="182">
        <f ca="1">IF(LEN(B51)&gt;0,'3'!R51-'3'!Q51,"")</f>
        <v>0</v>
      </c>
      <c r="S51" s="183"/>
      <c r="T51" s="33"/>
      <c r="U51" s="33"/>
      <c r="V51" s="33"/>
      <c r="W51" s="33"/>
      <c r="X51" s="33"/>
      <c r="Y51" s="33"/>
      <c r="Z51" s="33"/>
      <c r="AA51" s="33"/>
      <c r="AB51" s="243">
        <f>ROW()</f>
        <v>51</v>
      </c>
      <c r="AC51" s="118">
        <f t="shared" ca="1" si="22"/>
        <v>0</v>
      </c>
      <c r="AD51" s="118">
        <f t="shared" ca="1" si="23"/>
        <v>0</v>
      </c>
      <c r="AE51" s="119" t="str">
        <f t="shared" ca="1" si="10"/>
        <v>-</v>
      </c>
      <c r="AF51" s="118" t="str">
        <f t="shared" ca="1" si="11"/>
        <v>-</v>
      </c>
      <c r="AG51" s="119" t="str">
        <f t="shared" ca="1" si="12"/>
        <v>-</v>
      </c>
      <c r="AH51" s="118" t="str">
        <f t="shared" ca="1" si="13"/>
        <v>-</v>
      </c>
      <c r="AI51" s="118">
        <f t="shared" ca="1" si="14"/>
        <v>0</v>
      </c>
      <c r="AJ51" s="120">
        <f t="shared" ca="1" si="15"/>
        <v>0</v>
      </c>
      <c r="AK51" s="118">
        <f t="shared" ca="1" si="24"/>
        <v>0</v>
      </c>
      <c r="AL51" s="118">
        <f t="shared" ca="1" si="25"/>
        <v>0</v>
      </c>
    </row>
    <row r="52" spans="1:38" ht="28.5" customHeight="1" x14ac:dyDescent="0.25">
      <c r="A52" s="53">
        <f>'OSNOVNA PLAČA'!A46</f>
        <v>37</v>
      </c>
      <c r="B52" s="333" t="str">
        <f t="shared" ca="1" si="21"/>
        <v>A37</v>
      </c>
      <c r="C52" s="333"/>
      <c r="D52" s="54" t="str">
        <f>IF(LEN('OSNOVNA PLAČA'!C46)&gt;0,'OSNOVNA PLAČA'!C46,"")</f>
        <v/>
      </c>
      <c r="E52" s="55" t="str">
        <f>IF(LEN('OSNOVNA PLAČA'!D46)&gt;0,'OSNOVNA PLAČA'!D46,"")</f>
        <v/>
      </c>
      <c r="F52" s="164">
        <f ca="1">IF(LEN(B52)&gt;0,'OBRAČUNANA OSNOVNA PLAČA'!H46,"")</f>
        <v>0</v>
      </c>
      <c r="G52" s="57"/>
      <c r="H52" s="57"/>
      <c r="I52" s="57"/>
      <c r="J52" s="57"/>
      <c r="K52" s="57"/>
      <c r="L52" s="178">
        <f t="shared" si="5"/>
        <v>0</v>
      </c>
      <c r="M52" s="179">
        <f t="shared" ca="1" si="18"/>
        <v>0</v>
      </c>
      <c r="N52" s="179">
        <f t="shared" ca="1" si="19"/>
        <v>0</v>
      </c>
      <c r="O52" s="180">
        <f t="shared" ca="1" si="6"/>
        <v>0</v>
      </c>
      <c r="P52" s="181">
        <f t="shared" ca="1" si="20"/>
        <v>0</v>
      </c>
      <c r="Q52" s="182">
        <f t="shared" ca="1" si="7"/>
        <v>0</v>
      </c>
      <c r="R52" s="182">
        <f ca="1">IF(LEN(B52)&gt;0,'3'!R52-'3'!Q52,"")</f>
        <v>0</v>
      </c>
      <c r="S52" s="183"/>
      <c r="T52" s="33"/>
      <c r="U52" s="33"/>
      <c r="V52" s="33"/>
      <c r="W52" s="33"/>
      <c r="X52" s="33"/>
      <c r="Y52" s="33"/>
      <c r="Z52" s="33"/>
      <c r="AA52" s="33"/>
      <c r="AB52" s="243">
        <f>ROW()</f>
        <v>52</v>
      </c>
      <c r="AC52" s="118">
        <f t="shared" ca="1" si="22"/>
        <v>0</v>
      </c>
      <c r="AD52" s="118">
        <f t="shared" ca="1" si="23"/>
        <v>0</v>
      </c>
      <c r="AE52" s="119" t="str">
        <f t="shared" ca="1" si="10"/>
        <v>-</v>
      </c>
      <c r="AF52" s="118" t="str">
        <f t="shared" ca="1" si="11"/>
        <v>-</v>
      </c>
      <c r="AG52" s="119" t="str">
        <f t="shared" ca="1" si="12"/>
        <v>-</v>
      </c>
      <c r="AH52" s="118" t="str">
        <f t="shared" ca="1" si="13"/>
        <v>-</v>
      </c>
      <c r="AI52" s="118">
        <f t="shared" ca="1" si="14"/>
        <v>0</v>
      </c>
      <c r="AJ52" s="120">
        <f t="shared" ca="1" si="15"/>
        <v>0</v>
      </c>
      <c r="AK52" s="118">
        <f t="shared" ca="1" si="24"/>
        <v>0</v>
      </c>
      <c r="AL52" s="118">
        <f t="shared" ca="1" si="25"/>
        <v>0</v>
      </c>
    </row>
    <row r="53" spans="1:38" ht="28.5" customHeight="1" x14ac:dyDescent="0.25">
      <c r="A53" s="53">
        <f>'OSNOVNA PLAČA'!A47</f>
        <v>38</v>
      </c>
      <c r="B53" s="333" t="str">
        <f t="shared" ca="1" si="21"/>
        <v>A38</v>
      </c>
      <c r="C53" s="333"/>
      <c r="D53" s="54" t="str">
        <f>IF(LEN('OSNOVNA PLAČA'!C47)&gt;0,'OSNOVNA PLAČA'!C47,"")</f>
        <v/>
      </c>
      <c r="E53" s="55" t="str">
        <f>IF(LEN('OSNOVNA PLAČA'!D47)&gt;0,'OSNOVNA PLAČA'!D47,"")</f>
        <v/>
      </c>
      <c r="F53" s="164">
        <f ca="1">IF(LEN(B53)&gt;0,'OBRAČUNANA OSNOVNA PLAČA'!H47,"")</f>
        <v>0</v>
      </c>
      <c r="G53" s="57"/>
      <c r="H53" s="57"/>
      <c r="I53" s="57"/>
      <c r="J53" s="57"/>
      <c r="K53" s="57"/>
      <c r="L53" s="178">
        <f t="shared" si="5"/>
        <v>0</v>
      </c>
      <c r="M53" s="179">
        <f t="shared" ca="1" si="18"/>
        <v>0</v>
      </c>
      <c r="N53" s="179">
        <f t="shared" ca="1" si="19"/>
        <v>0</v>
      </c>
      <c r="O53" s="180">
        <f t="shared" ca="1" si="6"/>
        <v>0</v>
      </c>
      <c r="P53" s="181">
        <f t="shared" ca="1" si="20"/>
        <v>0</v>
      </c>
      <c r="Q53" s="182">
        <f t="shared" ca="1" si="7"/>
        <v>0</v>
      </c>
      <c r="R53" s="182">
        <f ca="1">IF(LEN(B53)&gt;0,'3'!R53-'3'!Q53,"")</f>
        <v>0</v>
      </c>
      <c r="S53" s="183"/>
      <c r="T53" s="33"/>
      <c r="U53" s="33"/>
      <c r="V53" s="33"/>
      <c r="W53" s="33"/>
      <c r="X53" s="33"/>
      <c r="Y53" s="33"/>
      <c r="Z53" s="33"/>
      <c r="AA53" s="33"/>
      <c r="AB53" s="243">
        <f>ROW()</f>
        <v>53</v>
      </c>
      <c r="AC53" s="118">
        <f t="shared" ca="1" si="22"/>
        <v>0</v>
      </c>
      <c r="AD53" s="118">
        <f t="shared" ca="1" si="23"/>
        <v>0</v>
      </c>
      <c r="AE53" s="119" t="str">
        <f t="shared" ca="1" si="10"/>
        <v>-</v>
      </c>
      <c r="AF53" s="118" t="str">
        <f t="shared" ca="1" si="11"/>
        <v>-</v>
      </c>
      <c r="AG53" s="119" t="str">
        <f t="shared" ca="1" si="12"/>
        <v>-</v>
      </c>
      <c r="AH53" s="118" t="str">
        <f t="shared" ca="1" si="13"/>
        <v>-</v>
      </c>
      <c r="AI53" s="118">
        <f t="shared" ca="1" si="14"/>
        <v>0</v>
      </c>
      <c r="AJ53" s="120">
        <f t="shared" ca="1" si="15"/>
        <v>0</v>
      </c>
      <c r="AK53" s="118">
        <f t="shared" ca="1" si="24"/>
        <v>0</v>
      </c>
      <c r="AL53" s="118">
        <f t="shared" ca="1" si="25"/>
        <v>0</v>
      </c>
    </row>
    <row r="54" spans="1:38" ht="28.5" customHeight="1" x14ac:dyDescent="0.25">
      <c r="A54" s="53">
        <f>'OSNOVNA PLAČA'!A48</f>
        <v>39</v>
      </c>
      <c r="B54" s="333" t="str">
        <f t="shared" ca="1" si="21"/>
        <v>A39</v>
      </c>
      <c r="C54" s="333"/>
      <c r="D54" s="54" t="str">
        <f>IF(LEN('OSNOVNA PLAČA'!C48)&gt;0,'OSNOVNA PLAČA'!C48,"")</f>
        <v/>
      </c>
      <c r="E54" s="55" t="str">
        <f>IF(LEN('OSNOVNA PLAČA'!D48)&gt;0,'OSNOVNA PLAČA'!D48,"")</f>
        <v/>
      </c>
      <c r="F54" s="164">
        <f ca="1">IF(LEN(B54)&gt;0,'OBRAČUNANA OSNOVNA PLAČA'!H48,"")</f>
        <v>0</v>
      </c>
      <c r="G54" s="57"/>
      <c r="H54" s="57"/>
      <c r="I54" s="57"/>
      <c r="J54" s="57"/>
      <c r="K54" s="57"/>
      <c r="L54" s="178">
        <f t="shared" si="5"/>
        <v>0</v>
      </c>
      <c r="M54" s="179">
        <f t="shared" ca="1" si="18"/>
        <v>0</v>
      </c>
      <c r="N54" s="179">
        <f t="shared" ca="1" si="19"/>
        <v>0</v>
      </c>
      <c r="O54" s="180">
        <f t="shared" ca="1" si="6"/>
        <v>0</v>
      </c>
      <c r="P54" s="181">
        <f t="shared" ca="1" si="20"/>
        <v>0</v>
      </c>
      <c r="Q54" s="182">
        <f t="shared" ca="1" si="7"/>
        <v>0</v>
      </c>
      <c r="R54" s="182">
        <f ca="1">IF(LEN(B54)&gt;0,'3'!R54-'3'!Q54,"")</f>
        <v>0</v>
      </c>
      <c r="S54" s="183"/>
      <c r="T54" s="33"/>
      <c r="U54" s="33"/>
      <c r="V54" s="33"/>
      <c r="W54" s="33"/>
      <c r="X54" s="33"/>
      <c r="Y54" s="33"/>
      <c r="Z54" s="33"/>
      <c r="AA54" s="33"/>
      <c r="AB54" s="243">
        <f>ROW()</f>
        <v>54</v>
      </c>
      <c r="AC54" s="118">
        <f t="shared" ca="1" si="22"/>
        <v>0</v>
      </c>
      <c r="AD54" s="118">
        <f t="shared" ca="1" si="23"/>
        <v>0</v>
      </c>
      <c r="AE54" s="119" t="str">
        <f t="shared" ca="1" si="10"/>
        <v>-</v>
      </c>
      <c r="AF54" s="118" t="str">
        <f t="shared" ca="1" si="11"/>
        <v>-</v>
      </c>
      <c r="AG54" s="119" t="str">
        <f t="shared" ca="1" si="12"/>
        <v>-</v>
      </c>
      <c r="AH54" s="118" t="str">
        <f t="shared" ca="1" si="13"/>
        <v>-</v>
      </c>
      <c r="AI54" s="118">
        <f t="shared" ca="1" si="14"/>
        <v>0</v>
      </c>
      <c r="AJ54" s="120">
        <f t="shared" ca="1" si="15"/>
        <v>0</v>
      </c>
      <c r="AK54" s="118">
        <f t="shared" ca="1" si="24"/>
        <v>0</v>
      </c>
      <c r="AL54" s="118">
        <f t="shared" ca="1" si="25"/>
        <v>0</v>
      </c>
    </row>
    <row r="55" spans="1:38" ht="28.5" customHeight="1" x14ac:dyDescent="0.25">
      <c r="A55" s="53">
        <f>'OSNOVNA PLAČA'!A49</f>
        <v>40</v>
      </c>
      <c r="B55" s="333" t="str">
        <f t="shared" ca="1" si="21"/>
        <v>A40</v>
      </c>
      <c r="C55" s="333"/>
      <c r="D55" s="54" t="str">
        <f>IF(LEN('OSNOVNA PLAČA'!C49)&gt;0,'OSNOVNA PLAČA'!C49,"")</f>
        <v/>
      </c>
      <c r="E55" s="55" t="str">
        <f>IF(LEN('OSNOVNA PLAČA'!D49)&gt;0,'OSNOVNA PLAČA'!D49,"")</f>
        <v/>
      </c>
      <c r="F55" s="164">
        <f ca="1">IF(LEN(B55)&gt;0,'OBRAČUNANA OSNOVNA PLAČA'!H49,"")</f>
        <v>0</v>
      </c>
      <c r="G55" s="57"/>
      <c r="H55" s="57"/>
      <c r="I55" s="57"/>
      <c r="J55" s="57"/>
      <c r="K55" s="57"/>
      <c r="L55" s="178">
        <f t="shared" si="5"/>
        <v>0</v>
      </c>
      <c r="M55" s="179">
        <f t="shared" ca="1" si="18"/>
        <v>0</v>
      </c>
      <c r="N55" s="179">
        <f t="shared" ca="1" si="19"/>
        <v>0</v>
      </c>
      <c r="O55" s="180">
        <f t="shared" ca="1" si="6"/>
        <v>0</v>
      </c>
      <c r="P55" s="181">
        <f t="shared" ca="1" si="20"/>
        <v>0</v>
      </c>
      <c r="Q55" s="182">
        <f t="shared" ca="1" si="7"/>
        <v>0</v>
      </c>
      <c r="R55" s="182">
        <f ca="1">IF(LEN(B55)&gt;0,'3'!R55-'3'!Q55,"")</f>
        <v>0</v>
      </c>
      <c r="S55" s="183"/>
      <c r="T55" s="33"/>
      <c r="U55" s="33"/>
      <c r="V55" s="33"/>
      <c r="W55" s="33"/>
      <c r="X55" s="33"/>
      <c r="Y55" s="33"/>
      <c r="Z55" s="33"/>
      <c r="AA55" s="33"/>
      <c r="AB55" s="243">
        <f>ROW()</f>
        <v>55</v>
      </c>
      <c r="AC55" s="118">
        <f t="shared" ca="1" si="22"/>
        <v>0</v>
      </c>
      <c r="AD55" s="118">
        <f t="shared" ca="1" si="23"/>
        <v>0</v>
      </c>
      <c r="AE55" s="119" t="str">
        <f t="shared" ca="1" si="10"/>
        <v>-</v>
      </c>
      <c r="AF55" s="118" t="str">
        <f t="shared" ca="1" si="11"/>
        <v>-</v>
      </c>
      <c r="AG55" s="119" t="str">
        <f t="shared" ca="1" si="12"/>
        <v>-</v>
      </c>
      <c r="AH55" s="118" t="str">
        <f t="shared" ca="1" si="13"/>
        <v>-</v>
      </c>
      <c r="AI55" s="118">
        <f t="shared" ca="1" si="14"/>
        <v>0</v>
      </c>
      <c r="AJ55" s="120">
        <f t="shared" ca="1" si="15"/>
        <v>0</v>
      </c>
      <c r="AK55" s="118">
        <f t="shared" ca="1" si="24"/>
        <v>0</v>
      </c>
      <c r="AL55" s="118">
        <f t="shared" ca="1" si="25"/>
        <v>0</v>
      </c>
    </row>
    <row r="56" spans="1:38" ht="28.5" customHeight="1" x14ac:dyDescent="0.25">
      <c r="A56" s="53">
        <f>'OSNOVNA PLAČA'!A50</f>
        <v>41</v>
      </c>
      <c r="B56" s="333" t="str">
        <f t="shared" ca="1" si="21"/>
        <v>A41</v>
      </c>
      <c r="C56" s="333"/>
      <c r="D56" s="54" t="str">
        <f>IF(LEN('OSNOVNA PLAČA'!C50)&gt;0,'OSNOVNA PLAČA'!C50,"")</f>
        <v/>
      </c>
      <c r="E56" s="55" t="str">
        <f>IF(LEN('OSNOVNA PLAČA'!D50)&gt;0,'OSNOVNA PLAČA'!D50,"")</f>
        <v/>
      </c>
      <c r="F56" s="164">
        <f ca="1">IF(LEN(B56)&gt;0,'OBRAČUNANA OSNOVNA PLAČA'!H50,"")</f>
        <v>0</v>
      </c>
      <c r="G56" s="57"/>
      <c r="H56" s="57"/>
      <c r="I56" s="57"/>
      <c r="J56" s="57"/>
      <c r="K56" s="57"/>
      <c r="L56" s="178">
        <f t="shared" si="5"/>
        <v>0</v>
      </c>
      <c r="M56" s="179">
        <f t="shared" ca="1" si="18"/>
        <v>0</v>
      </c>
      <c r="N56" s="179">
        <f t="shared" ca="1" si="19"/>
        <v>0</v>
      </c>
      <c r="O56" s="180">
        <f t="shared" ca="1" si="6"/>
        <v>0</v>
      </c>
      <c r="P56" s="181">
        <f t="shared" ca="1" si="20"/>
        <v>0</v>
      </c>
      <c r="Q56" s="182">
        <f t="shared" ca="1" si="7"/>
        <v>0</v>
      </c>
      <c r="R56" s="182">
        <f ca="1">IF(LEN(B56)&gt;0,'3'!R56-'3'!Q56,"")</f>
        <v>0</v>
      </c>
      <c r="S56" s="183"/>
      <c r="T56" s="33"/>
      <c r="U56" s="33"/>
      <c r="V56" s="33"/>
      <c r="W56" s="33"/>
      <c r="X56" s="33"/>
      <c r="Y56" s="33"/>
      <c r="Z56" s="33"/>
      <c r="AA56" s="33"/>
      <c r="AB56" s="243">
        <f>ROW()</f>
        <v>56</v>
      </c>
      <c r="AC56" s="118">
        <f t="shared" ca="1" si="22"/>
        <v>0</v>
      </c>
      <c r="AD56" s="118">
        <f t="shared" ca="1" si="23"/>
        <v>0</v>
      </c>
      <c r="AE56" s="119" t="str">
        <f t="shared" ca="1" si="10"/>
        <v>-</v>
      </c>
      <c r="AF56" s="118" t="str">
        <f t="shared" ca="1" si="11"/>
        <v>-</v>
      </c>
      <c r="AG56" s="119" t="str">
        <f t="shared" ca="1" si="12"/>
        <v>-</v>
      </c>
      <c r="AH56" s="118" t="str">
        <f t="shared" ca="1" si="13"/>
        <v>-</v>
      </c>
      <c r="AI56" s="118">
        <f t="shared" ca="1" si="14"/>
        <v>0</v>
      </c>
      <c r="AJ56" s="120">
        <f t="shared" ca="1" si="15"/>
        <v>0</v>
      </c>
      <c r="AK56" s="118">
        <f t="shared" ca="1" si="24"/>
        <v>0</v>
      </c>
      <c r="AL56" s="118">
        <f t="shared" ca="1" si="25"/>
        <v>0</v>
      </c>
    </row>
    <row r="57" spans="1:38" ht="28.5" customHeight="1" x14ac:dyDescent="0.25">
      <c r="A57" s="53">
        <f>'OSNOVNA PLAČA'!A51</f>
        <v>42</v>
      </c>
      <c r="B57" s="333" t="str">
        <f t="shared" ca="1" si="21"/>
        <v>A42</v>
      </c>
      <c r="C57" s="333"/>
      <c r="D57" s="54" t="str">
        <f>IF(LEN('OSNOVNA PLAČA'!C51)&gt;0,'OSNOVNA PLAČA'!C51,"")</f>
        <v/>
      </c>
      <c r="E57" s="55" t="str">
        <f>IF(LEN('OSNOVNA PLAČA'!D51)&gt;0,'OSNOVNA PLAČA'!D51,"")</f>
        <v/>
      </c>
      <c r="F57" s="164">
        <f ca="1">IF(LEN(B57)&gt;0,'OBRAČUNANA OSNOVNA PLAČA'!H51,"")</f>
        <v>0</v>
      </c>
      <c r="G57" s="57"/>
      <c r="H57" s="57"/>
      <c r="I57" s="57"/>
      <c r="J57" s="57"/>
      <c r="K57" s="57"/>
      <c r="L57" s="178">
        <f t="shared" si="5"/>
        <v>0</v>
      </c>
      <c r="M57" s="179">
        <f t="shared" ca="1" si="18"/>
        <v>0</v>
      </c>
      <c r="N57" s="179">
        <f t="shared" ca="1" si="19"/>
        <v>0</v>
      </c>
      <c r="O57" s="180">
        <f t="shared" ca="1" si="6"/>
        <v>0</v>
      </c>
      <c r="P57" s="181">
        <f t="shared" ca="1" si="20"/>
        <v>0</v>
      </c>
      <c r="Q57" s="182">
        <f t="shared" ca="1" si="7"/>
        <v>0</v>
      </c>
      <c r="R57" s="182">
        <f ca="1">IF(LEN(B57)&gt;0,'3'!R57-'3'!Q57,"")</f>
        <v>0</v>
      </c>
      <c r="S57" s="183"/>
      <c r="T57" s="33"/>
      <c r="U57" s="33"/>
      <c r="V57" s="33"/>
      <c r="W57" s="33"/>
      <c r="X57" s="33"/>
      <c r="Y57" s="33"/>
      <c r="Z57" s="33"/>
      <c r="AA57" s="33"/>
      <c r="AB57" s="243">
        <f>ROW()</f>
        <v>57</v>
      </c>
      <c r="AC57" s="118">
        <f t="shared" ca="1" si="22"/>
        <v>0</v>
      </c>
      <c r="AD57" s="118">
        <f t="shared" ca="1" si="23"/>
        <v>0</v>
      </c>
      <c r="AE57" s="119" t="str">
        <f t="shared" ca="1" si="10"/>
        <v>-</v>
      </c>
      <c r="AF57" s="118" t="str">
        <f t="shared" ca="1" si="11"/>
        <v>-</v>
      </c>
      <c r="AG57" s="119" t="str">
        <f t="shared" ca="1" si="12"/>
        <v>-</v>
      </c>
      <c r="AH57" s="118" t="str">
        <f t="shared" ca="1" si="13"/>
        <v>-</v>
      </c>
      <c r="AI57" s="118">
        <f t="shared" ca="1" si="14"/>
        <v>0</v>
      </c>
      <c r="AJ57" s="120">
        <f t="shared" ca="1" si="15"/>
        <v>0</v>
      </c>
      <c r="AK57" s="118">
        <f t="shared" ca="1" si="24"/>
        <v>0</v>
      </c>
      <c r="AL57" s="118">
        <f t="shared" ca="1" si="25"/>
        <v>0</v>
      </c>
    </row>
    <row r="58" spans="1:38" ht="28.5" customHeight="1" x14ac:dyDescent="0.25">
      <c r="A58" s="53">
        <f>'OSNOVNA PLAČA'!A52</f>
        <v>43</v>
      </c>
      <c r="B58" s="333" t="str">
        <f t="shared" ca="1" si="21"/>
        <v>A43</v>
      </c>
      <c r="C58" s="333"/>
      <c r="D58" s="54" t="str">
        <f>IF(LEN('OSNOVNA PLAČA'!C52)&gt;0,'OSNOVNA PLAČA'!C52,"")</f>
        <v/>
      </c>
      <c r="E58" s="55" t="str">
        <f>IF(LEN('OSNOVNA PLAČA'!D52)&gt;0,'OSNOVNA PLAČA'!D52,"")</f>
        <v/>
      </c>
      <c r="F58" s="164">
        <f ca="1">IF(LEN(B58)&gt;0,'OBRAČUNANA OSNOVNA PLAČA'!H52,"")</f>
        <v>0</v>
      </c>
      <c r="G58" s="57"/>
      <c r="H58" s="57"/>
      <c r="I58" s="57"/>
      <c r="J58" s="57"/>
      <c r="K58" s="57"/>
      <c r="L58" s="178">
        <f t="shared" si="5"/>
        <v>0</v>
      </c>
      <c r="M58" s="179">
        <f t="shared" ca="1" si="18"/>
        <v>0</v>
      </c>
      <c r="N58" s="179">
        <f t="shared" ca="1" si="19"/>
        <v>0</v>
      </c>
      <c r="O58" s="180">
        <f t="shared" ca="1" si="6"/>
        <v>0</v>
      </c>
      <c r="P58" s="181">
        <f t="shared" ca="1" si="20"/>
        <v>0</v>
      </c>
      <c r="Q58" s="182">
        <f t="shared" ca="1" si="7"/>
        <v>0</v>
      </c>
      <c r="R58" s="182">
        <f ca="1">IF(LEN(B58)&gt;0,'3'!R58-'3'!Q58,"")</f>
        <v>0</v>
      </c>
      <c r="S58" s="183"/>
      <c r="T58" s="33"/>
      <c r="U58" s="33"/>
      <c r="V58" s="33"/>
      <c r="W58" s="33"/>
      <c r="X58" s="33"/>
      <c r="Y58" s="33"/>
      <c r="Z58" s="33"/>
      <c r="AA58" s="33"/>
      <c r="AB58" s="243">
        <f>ROW()</f>
        <v>58</v>
      </c>
      <c r="AC58" s="118">
        <f t="shared" ca="1" si="22"/>
        <v>0</v>
      </c>
      <c r="AD58" s="118">
        <f t="shared" ca="1" si="23"/>
        <v>0</v>
      </c>
      <c r="AE58" s="119" t="str">
        <f t="shared" ca="1" si="10"/>
        <v>-</v>
      </c>
      <c r="AF58" s="118" t="str">
        <f t="shared" ca="1" si="11"/>
        <v>-</v>
      </c>
      <c r="AG58" s="119" t="str">
        <f t="shared" ca="1" si="12"/>
        <v>-</v>
      </c>
      <c r="AH58" s="118" t="str">
        <f t="shared" ca="1" si="13"/>
        <v>-</v>
      </c>
      <c r="AI58" s="118">
        <f t="shared" ca="1" si="14"/>
        <v>0</v>
      </c>
      <c r="AJ58" s="120">
        <f t="shared" ca="1" si="15"/>
        <v>0</v>
      </c>
      <c r="AK58" s="118">
        <f t="shared" ca="1" si="24"/>
        <v>0</v>
      </c>
      <c r="AL58" s="118">
        <f t="shared" ca="1" si="25"/>
        <v>0</v>
      </c>
    </row>
    <row r="59" spans="1:38" ht="28.5" customHeight="1" x14ac:dyDescent="0.25">
      <c r="A59" s="53">
        <f>'OSNOVNA PLAČA'!A53</f>
        <v>44</v>
      </c>
      <c r="B59" s="333" t="str">
        <f t="shared" ca="1" si="21"/>
        <v>A44</v>
      </c>
      <c r="C59" s="333"/>
      <c r="D59" s="54" t="str">
        <f>IF(LEN('OSNOVNA PLAČA'!C53)&gt;0,'OSNOVNA PLAČA'!C53,"")</f>
        <v/>
      </c>
      <c r="E59" s="55" t="str">
        <f>IF(LEN('OSNOVNA PLAČA'!D53)&gt;0,'OSNOVNA PLAČA'!D53,"")</f>
        <v/>
      </c>
      <c r="F59" s="164">
        <f ca="1">IF(LEN(B59)&gt;0,'OBRAČUNANA OSNOVNA PLAČA'!H53,"")</f>
        <v>0</v>
      </c>
      <c r="G59" s="57"/>
      <c r="H59" s="57"/>
      <c r="I59" s="57"/>
      <c r="J59" s="57"/>
      <c r="K59" s="57"/>
      <c r="L59" s="178">
        <f t="shared" si="5"/>
        <v>0</v>
      </c>
      <c r="M59" s="179">
        <f t="shared" ca="1" si="18"/>
        <v>0</v>
      </c>
      <c r="N59" s="179">
        <f t="shared" ca="1" si="19"/>
        <v>0</v>
      </c>
      <c r="O59" s="180">
        <f t="shared" ca="1" si="6"/>
        <v>0</v>
      </c>
      <c r="P59" s="181">
        <f t="shared" ca="1" si="20"/>
        <v>0</v>
      </c>
      <c r="Q59" s="182">
        <f t="shared" ca="1" si="7"/>
        <v>0</v>
      </c>
      <c r="R59" s="182">
        <f ca="1">IF(LEN(B59)&gt;0,'3'!R59-'3'!Q59,"")</f>
        <v>0</v>
      </c>
      <c r="S59" s="183"/>
      <c r="T59" s="33"/>
      <c r="U59" s="33"/>
      <c r="V59" s="33"/>
      <c r="W59" s="33"/>
      <c r="X59" s="33"/>
      <c r="Y59" s="33"/>
      <c r="Z59" s="33"/>
      <c r="AA59" s="33"/>
      <c r="AB59" s="243">
        <f>ROW()</f>
        <v>59</v>
      </c>
      <c r="AC59" s="118">
        <f t="shared" ca="1" si="22"/>
        <v>0</v>
      </c>
      <c r="AD59" s="118">
        <f t="shared" ca="1" si="23"/>
        <v>0</v>
      </c>
      <c r="AE59" s="119" t="str">
        <f t="shared" ca="1" si="10"/>
        <v>-</v>
      </c>
      <c r="AF59" s="118" t="str">
        <f t="shared" ca="1" si="11"/>
        <v>-</v>
      </c>
      <c r="AG59" s="119" t="str">
        <f t="shared" ca="1" si="12"/>
        <v>-</v>
      </c>
      <c r="AH59" s="118" t="str">
        <f t="shared" ca="1" si="13"/>
        <v>-</v>
      </c>
      <c r="AI59" s="118">
        <f t="shared" ca="1" si="14"/>
        <v>0</v>
      </c>
      <c r="AJ59" s="120">
        <f t="shared" ca="1" si="15"/>
        <v>0</v>
      </c>
      <c r="AK59" s="118">
        <f t="shared" ca="1" si="24"/>
        <v>0</v>
      </c>
      <c r="AL59" s="118">
        <f t="shared" ca="1" si="25"/>
        <v>0</v>
      </c>
    </row>
    <row r="60" spans="1:38" ht="28.5" customHeight="1" x14ac:dyDescent="0.25">
      <c r="A60" s="53">
        <f>'OSNOVNA PLAČA'!A54</f>
        <v>45</v>
      </c>
      <c r="B60" s="333" t="str">
        <f t="shared" ca="1" si="21"/>
        <v>A45</v>
      </c>
      <c r="C60" s="333"/>
      <c r="D60" s="54" t="str">
        <f>IF(LEN('OSNOVNA PLAČA'!C54)&gt;0,'OSNOVNA PLAČA'!C54,"")</f>
        <v/>
      </c>
      <c r="E60" s="55" t="str">
        <f>IF(LEN('OSNOVNA PLAČA'!D54)&gt;0,'OSNOVNA PLAČA'!D54,"")</f>
        <v/>
      </c>
      <c r="F60" s="164">
        <f ca="1">IF(LEN(B60)&gt;0,'OBRAČUNANA OSNOVNA PLAČA'!H54,"")</f>
        <v>0</v>
      </c>
      <c r="G60" s="57"/>
      <c r="H60" s="57"/>
      <c r="I60" s="57"/>
      <c r="J60" s="57"/>
      <c r="K60" s="57"/>
      <c r="L60" s="178">
        <f t="shared" si="5"/>
        <v>0</v>
      </c>
      <c r="M60" s="179">
        <f t="shared" ca="1" si="18"/>
        <v>0</v>
      </c>
      <c r="N60" s="179">
        <f t="shared" ca="1" si="19"/>
        <v>0</v>
      </c>
      <c r="O60" s="180">
        <f t="shared" ca="1" si="6"/>
        <v>0</v>
      </c>
      <c r="P60" s="181">
        <f t="shared" ca="1" si="20"/>
        <v>0</v>
      </c>
      <c r="Q60" s="182">
        <f t="shared" ca="1" si="7"/>
        <v>0</v>
      </c>
      <c r="R60" s="182">
        <f ca="1">IF(LEN(B60)&gt;0,'3'!R60-'3'!Q60,"")</f>
        <v>0</v>
      </c>
      <c r="S60" s="183"/>
      <c r="T60" s="33"/>
      <c r="U60" s="33"/>
      <c r="V60" s="33"/>
      <c r="W60" s="33"/>
      <c r="X60" s="33"/>
      <c r="Y60" s="33"/>
      <c r="Z60" s="33"/>
      <c r="AA60" s="33"/>
      <c r="AB60" s="243">
        <f>ROW()</f>
        <v>60</v>
      </c>
      <c r="AC60" s="118">
        <f t="shared" ca="1" si="22"/>
        <v>0</v>
      </c>
      <c r="AD60" s="118">
        <f t="shared" ca="1" si="23"/>
        <v>0</v>
      </c>
      <c r="AE60" s="119" t="str">
        <f t="shared" ca="1" si="10"/>
        <v>-</v>
      </c>
      <c r="AF60" s="118" t="str">
        <f t="shared" ca="1" si="11"/>
        <v>-</v>
      </c>
      <c r="AG60" s="119" t="str">
        <f t="shared" ca="1" si="12"/>
        <v>-</v>
      </c>
      <c r="AH60" s="118" t="str">
        <f t="shared" ca="1" si="13"/>
        <v>-</v>
      </c>
      <c r="AI60" s="118">
        <f t="shared" ca="1" si="14"/>
        <v>0</v>
      </c>
      <c r="AJ60" s="120">
        <f t="shared" ca="1" si="15"/>
        <v>0</v>
      </c>
      <c r="AK60" s="118">
        <f t="shared" ca="1" si="24"/>
        <v>0</v>
      </c>
      <c r="AL60" s="118">
        <f t="shared" ca="1" si="25"/>
        <v>0</v>
      </c>
    </row>
    <row r="61" spans="1:38" ht="28.5" customHeight="1" x14ac:dyDescent="0.25">
      <c r="A61" s="53">
        <f>'OSNOVNA PLAČA'!A55</f>
        <v>46</v>
      </c>
      <c r="B61" s="333" t="str">
        <f t="shared" ca="1" si="21"/>
        <v>A46</v>
      </c>
      <c r="C61" s="333"/>
      <c r="D61" s="54" t="str">
        <f>IF(LEN('OSNOVNA PLAČA'!C55)&gt;0,'OSNOVNA PLAČA'!C55,"")</f>
        <v/>
      </c>
      <c r="E61" s="55" t="str">
        <f>IF(LEN('OSNOVNA PLAČA'!D55)&gt;0,'OSNOVNA PLAČA'!D55,"")</f>
        <v/>
      </c>
      <c r="F61" s="164">
        <f ca="1">IF(LEN(B61)&gt;0,'OBRAČUNANA OSNOVNA PLAČA'!H55,"")</f>
        <v>0</v>
      </c>
      <c r="G61" s="57"/>
      <c r="H61" s="57"/>
      <c r="I61" s="57"/>
      <c r="J61" s="57"/>
      <c r="K61" s="57"/>
      <c r="L61" s="178">
        <f t="shared" si="5"/>
        <v>0</v>
      </c>
      <c r="M61" s="179">
        <f t="shared" ca="1" si="18"/>
        <v>0</v>
      </c>
      <c r="N61" s="179">
        <f t="shared" ca="1" si="19"/>
        <v>0</v>
      </c>
      <c r="O61" s="180">
        <f t="shared" ca="1" si="6"/>
        <v>0</v>
      </c>
      <c r="P61" s="181">
        <f t="shared" ca="1" si="20"/>
        <v>0</v>
      </c>
      <c r="Q61" s="182">
        <f t="shared" ca="1" si="7"/>
        <v>0</v>
      </c>
      <c r="R61" s="182">
        <f ca="1">IF(LEN(B61)&gt;0,'3'!R61-'3'!Q61,"")</f>
        <v>0</v>
      </c>
      <c r="S61" s="183"/>
      <c r="T61" s="33"/>
      <c r="U61" s="33"/>
      <c r="V61" s="33"/>
      <c r="W61" s="33"/>
      <c r="X61" s="33"/>
      <c r="Y61" s="33"/>
      <c r="Z61" s="33"/>
      <c r="AA61" s="33"/>
      <c r="AB61" s="243">
        <f>ROW()</f>
        <v>61</v>
      </c>
      <c r="AC61" s="118">
        <f t="shared" ca="1" si="22"/>
        <v>0</v>
      </c>
      <c r="AD61" s="118">
        <f t="shared" ca="1" si="23"/>
        <v>0</v>
      </c>
      <c r="AE61" s="119" t="str">
        <f t="shared" ca="1" si="10"/>
        <v>-</v>
      </c>
      <c r="AF61" s="118" t="str">
        <f t="shared" ca="1" si="11"/>
        <v>-</v>
      </c>
      <c r="AG61" s="119" t="str">
        <f t="shared" ca="1" si="12"/>
        <v>-</v>
      </c>
      <c r="AH61" s="118" t="str">
        <f t="shared" ca="1" si="13"/>
        <v>-</v>
      </c>
      <c r="AI61" s="118">
        <f t="shared" ca="1" si="14"/>
        <v>0</v>
      </c>
      <c r="AJ61" s="120">
        <f t="shared" ca="1" si="15"/>
        <v>0</v>
      </c>
      <c r="AK61" s="118">
        <f t="shared" ca="1" si="24"/>
        <v>0</v>
      </c>
      <c r="AL61" s="118">
        <f t="shared" ca="1" si="25"/>
        <v>0</v>
      </c>
    </row>
    <row r="62" spans="1:38" ht="28.5" customHeight="1" x14ac:dyDescent="0.25">
      <c r="A62" s="53">
        <f>'OSNOVNA PLAČA'!A56</f>
        <v>47</v>
      </c>
      <c r="B62" s="333" t="str">
        <f t="shared" ca="1" si="21"/>
        <v>A47</v>
      </c>
      <c r="C62" s="333"/>
      <c r="D62" s="54" t="str">
        <f>IF(LEN('OSNOVNA PLAČA'!C56)&gt;0,'OSNOVNA PLAČA'!C56,"")</f>
        <v/>
      </c>
      <c r="E62" s="55" t="str">
        <f>IF(LEN('OSNOVNA PLAČA'!D56)&gt;0,'OSNOVNA PLAČA'!D56,"")</f>
        <v/>
      </c>
      <c r="F62" s="164">
        <f ca="1">IF(LEN(B62)&gt;0,'OBRAČUNANA OSNOVNA PLAČA'!H56,"")</f>
        <v>0</v>
      </c>
      <c r="G62" s="57"/>
      <c r="H62" s="57"/>
      <c r="I62" s="57"/>
      <c r="J62" s="57"/>
      <c r="K62" s="57"/>
      <c r="L62" s="178">
        <f t="shared" si="5"/>
        <v>0</v>
      </c>
      <c r="M62" s="179">
        <f t="shared" ca="1" si="18"/>
        <v>0</v>
      </c>
      <c r="N62" s="179">
        <f t="shared" ca="1" si="19"/>
        <v>0</v>
      </c>
      <c r="O62" s="180">
        <f t="shared" ca="1" si="6"/>
        <v>0</v>
      </c>
      <c r="P62" s="181">
        <f t="shared" ca="1" si="20"/>
        <v>0</v>
      </c>
      <c r="Q62" s="182">
        <f t="shared" ca="1" si="7"/>
        <v>0</v>
      </c>
      <c r="R62" s="182">
        <f ca="1">IF(LEN(B62)&gt;0,'3'!R62-'3'!Q62,"")</f>
        <v>0</v>
      </c>
      <c r="S62" s="183"/>
      <c r="T62" s="33"/>
      <c r="U62" s="33"/>
      <c r="V62" s="33"/>
      <c r="W62" s="33"/>
      <c r="X62" s="33"/>
      <c r="Y62" s="33"/>
      <c r="Z62" s="33"/>
      <c r="AA62" s="33"/>
      <c r="AB62" s="243">
        <f>ROW()</f>
        <v>62</v>
      </c>
      <c r="AC62" s="118">
        <f t="shared" ca="1" si="22"/>
        <v>0</v>
      </c>
      <c r="AD62" s="118">
        <f t="shared" ca="1" si="23"/>
        <v>0</v>
      </c>
      <c r="AE62" s="119" t="str">
        <f t="shared" ca="1" si="10"/>
        <v>-</v>
      </c>
      <c r="AF62" s="118" t="str">
        <f t="shared" ca="1" si="11"/>
        <v>-</v>
      </c>
      <c r="AG62" s="119" t="str">
        <f t="shared" ca="1" si="12"/>
        <v>-</v>
      </c>
      <c r="AH62" s="118" t="str">
        <f t="shared" ca="1" si="13"/>
        <v>-</v>
      </c>
      <c r="AI62" s="118">
        <f t="shared" ca="1" si="14"/>
        <v>0</v>
      </c>
      <c r="AJ62" s="120">
        <f t="shared" ca="1" si="15"/>
        <v>0</v>
      </c>
      <c r="AK62" s="118">
        <f t="shared" ca="1" si="24"/>
        <v>0</v>
      </c>
      <c r="AL62" s="118">
        <f t="shared" ca="1" si="25"/>
        <v>0</v>
      </c>
    </row>
    <row r="63" spans="1:38" ht="28.5" customHeight="1" x14ac:dyDescent="0.25">
      <c r="A63" s="53">
        <f>'OSNOVNA PLAČA'!A57</f>
        <v>48</v>
      </c>
      <c r="B63" s="333" t="str">
        <f t="shared" ca="1" si="21"/>
        <v>A48</v>
      </c>
      <c r="C63" s="333"/>
      <c r="D63" s="54" t="str">
        <f>IF(LEN('OSNOVNA PLAČA'!C57)&gt;0,'OSNOVNA PLAČA'!C57,"")</f>
        <v/>
      </c>
      <c r="E63" s="55" t="str">
        <f>IF(LEN('OSNOVNA PLAČA'!D57)&gt;0,'OSNOVNA PLAČA'!D57,"")</f>
        <v/>
      </c>
      <c r="F63" s="164">
        <f ca="1">IF(LEN(B63)&gt;0,'OBRAČUNANA OSNOVNA PLAČA'!H57,"")</f>
        <v>0</v>
      </c>
      <c r="G63" s="57"/>
      <c r="H63" s="57"/>
      <c r="I63" s="57"/>
      <c r="J63" s="57"/>
      <c r="K63" s="57"/>
      <c r="L63" s="178">
        <f t="shared" si="5"/>
        <v>0</v>
      </c>
      <c r="M63" s="179">
        <f t="shared" ca="1" si="18"/>
        <v>0</v>
      </c>
      <c r="N63" s="179">
        <f t="shared" ca="1" si="19"/>
        <v>0</v>
      </c>
      <c r="O63" s="180">
        <f t="shared" ca="1" si="6"/>
        <v>0</v>
      </c>
      <c r="P63" s="181">
        <f t="shared" ca="1" si="20"/>
        <v>0</v>
      </c>
      <c r="Q63" s="182">
        <f t="shared" ca="1" si="7"/>
        <v>0</v>
      </c>
      <c r="R63" s="182">
        <f ca="1">IF(LEN(B63)&gt;0,'3'!R63-'3'!Q63,"")</f>
        <v>0</v>
      </c>
      <c r="S63" s="183"/>
      <c r="T63" s="33"/>
      <c r="U63" s="33"/>
      <c r="V63" s="33"/>
      <c r="W63" s="33"/>
      <c r="X63" s="33"/>
      <c r="Y63" s="33"/>
      <c r="Z63" s="33"/>
      <c r="AA63" s="33"/>
      <c r="AB63" s="243">
        <f>ROW()</f>
        <v>63</v>
      </c>
      <c r="AC63" s="118">
        <f t="shared" ca="1" si="22"/>
        <v>0</v>
      </c>
      <c r="AD63" s="118">
        <f t="shared" ca="1" si="23"/>
        <v>0</v>
      </c>
      <c r="AE63" s="119" t="str">
        <f t="shared" ca="1" si="10"/>
        <v>-</v>
      </c>
      <c r="AF63" s="118" t="str">
        <f t="shared" ca="1" si="11"/>
        <v>-</v>
      </c>
      <c r="AG63" s="119" t="str">
        <f t="shared" ca="1" si="12"/>
        <v>-</v>
      </c>
      <c r="AH63" s="118" t="str">
        <f t="shared" ca="1" si="13"/>
        <v>-</v>
      </c>
      <c r="AI63" s="118">
        <f t="shared" ca="1" si="14"/>
        <v>0</v>
      </c>
      <c r="AJ63" s="120">
        <f t="shared" ca="1" si="15"/>
        <v>0</v>
      </c>
      <c r="AK63" s="118">
        <f t="shared" ca="1" si="24"/>
        <v>0</v>
      </c>
      <c r="AL63" s="118">
        <f t="shared" ca="1" si="25"/>
        <v>0</v>
      </c>
    </row>
    <row r="64" spans="1:38" ht="28.5" customHeight="1" x14ac:dyDescent="0.25">
      <c r="A64" s="53">
        <f>'OSNOVNA PLAČA'!A58</f>
        <v>49</v>
      </c>
      <c r="B64" s="333" t="str">
        <f t="shared" ca="1" si="21"/>
        <v>A49</v>
      </c>
      <c r="C64" s="333"/>
      <c r="D64" s="54" t="str">
        <f>IF(LEN('OSNOVNA PLAČA'!C58)&gt;0,'OSNOVNA PLAČA'!C58,"")</f>
        <v/>
      </c>
      <c r="E64" s="55" t="str">
        <f>IF(LEN('OSNOVNA PLAČA'!D58)&gt;0,'OSNOVNA PLAČA'!D58,"")</f>
        <v/>
      </c>
      <c r="F64" s="164">
        <f ca="1">IF(LEN(B64)&gt;0,'OBRAČUNANA OSNOVNA PLAČA'!H58,"")</f>
        <v>0</v>
      </c>
      <c r="G64" s="57"/>
      <c r="H64" s="57"/>
      <c r="I64" s="57"/>
      <c r="J64" s="57"/>
      <c r="K64" s="57"/>
      <c r="L64" s="178">
        <f t="shared" si="5"/>
        <v>0</v>
      </c>
      <c r="M64" s="179">
        <f t="shared" ca="1" si="18"/>
        <v>0</v>
      </c>
      <c r="N64" s="179">
        <f t="shared" ca="1" si="19"/>
        <v>0</v>
      </c>
      <c r="O64" s="180">
        <f t="shared" ca="1" si="6"/>
        <v>0</v>
      </c>
      <c r="P64" s="181">
        <f t="shared" ca="1" si="20"/>
        <v>0</v>
      </c>
      <c r="Q64" s="182">
        <f t="shared" ca="1" si="7"/>
        <v>0</v>
      </c>
      <c r="R64" s="182">
        <f ca="1">IF(LEN(B64)&gt;0,'3'!R64-'3'!Q64,"")</f>
        <v>0</v>
      </c>
      <c r="S64" s="183"/>
      <c r="T64" s="33"/>
      <c r="U64" s="33"/>
      <c r="V64" s="33"/>
      <c r="W64" s="33"/>
      <c r="X64" s="33"/>
      <c r="Y64" s="33"/>
      <c r="Z64" s="33"/>
      <c r="AA64" s="33"/>
      <c r="AB64" s="243">
        <f>ROW()</f>
        <v>64</v>
      </c>
      <c r="AC64" s="118">
        <f t="shared" ca="1" si="22"/>
        <v>0</v>
      </c>
      <c r="AD64" s="118">
        <f t="shared" ca="1" si="23"/>
        <v>0</v>
      </c>
      <c r="AE64" s="119" t="str">
        <f t="shared" ca="1" si="10"/>
        <v>-</v>
      </c>
      <c r="AF64" s="118" t="str">
        <f t="shared" ca="1" si="11"/>
        <v>-</v>
      </c>
      <c r="AG64" s="119" t="str">
        <f t="shared" ca="1" si="12"/>
        <v>-</v>
      </c>
      <c r="AH64" s="118" t="str">
        <f t="shared" ca="1" si="13"/>
        <v>-</v>
      </c>
      <c r="AI64" s="118">
        <f t="shared" ca="1" si="14"/>
        <v>0</v>
      </c>
      <c r="AJ64" s="120">
        <f t="shared" ca="1" si="15"/>
        <v>0</v>
      </c>
      <c r="AK64" s="118">
        <f t="shared" ca="1" si="24"/>
        <v>0</v>
      </c>
      <c r="AL64" s="118">
        <f t="shared" ca="1" si="25"/>
        <v>0</v>
      </c>
    </row>
    <row r="65" spans="1:38" ht="28.5" customHeight="1" x14ac:dyDescent="0.25">
      <c r="A65" s="53">
        <f>'OSNOVNA PLAČA'!A59</f>
        <v>50</v>
      </c>
      <c r="B65" s="333" t="str">
        <f t="shared" ca="1" si="21"/>
        <v>A50</v>
      </c>
      <c r="C65" s="333"/>
      <c r="D65" s="54" t="str">
        <f>IF(LEN('OSNOVNA PLAČA'!C59)&gt;0,'OSNOVNA PLAČA'!C59,"")</f>
        <v/>
      </c>
      <c r="E65" s="55" t="str">
        <f>IF(LEN('OSNOVNA PLAČA'!D59)&gt;0,'OSNOVNA PLAČA'!D59,"")</f>
        <v/>
      </c>
      <c r="F65" s="164">
        <f ca="1">IF(LEN(B65)&gt;0,'OBRAČUNANA OSNOVNA PLAČA'!H59,"")</f>
        <v>0</v>
      </c>
      <c r="G65" s="57"/>
      <c r="H65" s="57"/>
      <c r="I65" s="57"/>
      <c r="J65" s="57"/>
      <c r="K65" s="57"/>
      <c r="L65" s="178">
        <f t="shared" si="5"/>
        <v>0</v>
      </c>
      <c r="M65" s="179">
        <f t="shared" ca="1" si="18"/>
        <v>0</v>
      </c>
      <c r="N65" s="179">
        <f t="shared" ca="1" si="19"/>
        <v>0</v>
      </c>
      <c r="O65" s="180">
        <f t="shared" ca="1" si="6"/>
        <v>0</v>
      </c>
      <c r="P65" s="181">
        <f t="shared" ca="1" si="20"/>
        <v>0</v>
      </c>
      <c r="Q65" s="182">
        <f t="shared" ca="1" si="7"/>
        <v>0</v>
      </c>
      <c r="R65" s="182">
        <f ca="1">IF(LEN(B65)&gt;0,'3'!R65-'3'!Q65,"")</f>
        <v>0</v>
      </c>
      <c r="S65" s="183"/>
      <c r="T65" s="33"/>
      <c r="U65" s="33"/>
      <c r="V65" s="33"/>
      <c r="W65" s="33"/>
      <c r="X65" s="33"/>
      <c r="Y65" s="33"/>
      <c r="Z65" s="33"/>
      <c r="AA65" s="33"/>
      <c r="AB65" s="243">
        <f>ROW()</f>
        <v>65</v>
      </c>
      <c r="AC65" s="118">
        <f t="shared" ca="1" si="22"/>
        <v>0</v>
      </c>
      <c r="AD65" s="118">
        <f t="shared" ca="1" si="23"/>
        <v>0</v>
      </c>
      <c r="AE65" s="119" t="str">
        <f t="shared" ca="1" si="10"/>
        <v>-</v>
      </c>
      <c r="AF65" s="118" t="str">
        <f t="shared" ca="1" si="11"/>
        <v>-</v>
      </c>
      <c r="AG65" s="119" t="str">
        <f t="shared" ca="1" si="12"/>
        <v>-</v>
      </c>
      <c r="AH65" s="118" t="str">
        <f t="shared" ca="1" si="13"/>
        <v>-</v>
      </c>
      <c r="AI65" s="118">
        <f t="shared" ca="1" si="14"/>
        <v>0</v>
      </c>
      <c r="AJ65" s="120">
        <f t="shared" ca="1" si="15"/>
        <v>0</v>
      </c>
      <c r="AK65" s="118">
        <f t="shared" ca="1" si="24"/>
        <v>0</v>
      </c>
      <c r="AL65" s="118">
        <f t="shared" ca="1" si="25"/>
        <v>0</v>
      </c>
    </row>
    <row r="66" spans="1:38" ht="28.5" customHeight="1" x14ac:dyDescent="0.25">
      <c r="A66" s="53">
        <f>'OSNOVNA PLAČA'!A60</f>
        <v>51</v>
      </c>
      <c r="B66" s="333" t="str">
        <f t="shared" ca="1" si="21"/>
        <v>A51</v>
      </c>
      <c r="C66" s="333"/>
      <c r="D66" s="54" t="str">
        <f>IF(LEN('OSNOVNA PLAČA'!C60)&gt;0,'OSNOVNA PLAČA'!C60,"")</f>
        <v/>
      </c>
      <c r="E66" s="55" t="str">
        <f>IF(LEN('OSNOVNA PLAČA'!D60)&gt;0,'OSNOVNA PLAČA'!D60,"")</f>
        <v/>
      </c>
      <c r="F66" s="164">
        <f ca="1">IF(LEN(B66)&gt;0,'OBRAČUNANA OSNOVNA PLAČA'!H60,"")</f>
        <v>0</v>
      </c>
      <c r="G66" s="57"/>
      <c r="H66" s="57"/>
      <c r="I66" s="57"/>
      <c r="J66" s="57"/>
      <c r="K66" s="57"/>
      <c r="L66" s="178">
        <f t="shared" si="5"/>
        <v>0</v>
      </c>
      <c r="M66" s="179">
        <f t="shared" ca="1" si="18"/>
        <v>0</v>
      </c>
      <c r="N66" s="179">
        <f t="shared" ca="1" si="19"/>
        <v>0</v>
      </c>
      <c r="O66" s="180">
        <f t="shared" ca="1" si="6"/>
        <v>0</v>
      </c>
      <c r="P66" s="181">
        <f t="shared" ca="1" si="20"/>
        <v>0</v>
      </c>
      <c r="Q66" s="182">
        <f t="shared" ca="1" si="7"/>
        <v>0</v>
      </c>
      <c r="R66" s="182">
        <f ca="1">IF(LEN(B66)&gt;0,'3'!R66-'3'!Q66,"")</f>
        <v>0</v>
      </c>
      <c r="S66" s="183"/>
      <c r="T66" s="33"/>
      <c r="U66" s="33"/>
      <c r="V66" s="33"/>
      <c r="W66" s="33"/>
      <c r="X66" s="33"/>
      <c r="Y66" s="33"/>
      <c r="Z66" s="33"/>
      <c r="AA66" s="33"/>
      <c r="AB66" s="243">
        <f>ROW()</f>
        <v>66</v>
      </c>
      <c r="AC66" s="118">
        <f t="shared" ca="1" si="22"/>
        <v>0</v>
      </c>
      <c r="AD66" s="118">
        <f t="shared" ca="1" si="23"/>
        <v>0</v>
      </c>
      <c r="AE66" s="119" t="str">
        <f t="shared" ca="1" si="10"/>
        <v>-</v>
      </c>
      <c r="AF66" s="118" t="str">
        <f t="shared" ca="1" si="11"/>
        <v>-</v>
      </c>
      <c r="AG66" s="119" t="str">
        <f t="shared" ca="1" si="12"/>
        <v>-</v>
      </c>
      <c r="AH66" s="118" t="str">
        <f t="shared" ca="1" si="13"/>
        <v>-</v>
      </c>
      <c r="AI66" s="118">
        <f t="shared" ca="1" si="14"/>
        <v>0</v>
      </c>
      <c r="AJ66" s="120">
        <f t="shared" ca="1" si="15"/>
        <v>0</v>
      </c>
      <c r="AK66" s="118">
        <f t="shared" ca="1" si="24"/>
        <v>0</v>
      </c>
      <c r="AL66" s="118">
        <f t="shared" ca="1" si="25"/>
        <v>0</v>
      </c>
    </row>
    <row r="67" spans="1:38" ht="28.5" customHeight="1" x14ac:dyDescent="0.25">
      <c r="A67" s="53">
        <f>'OSNOVNA PLAČA'!A61</f>
        <v>52</v>
      </c>
      <c r="B67" s="333" t="str">
        <f t="shared" ca="1" si="21"/>
        <v>A52</v>
      </c>
      <c r="C67" s="333"/>
      <c r="D67" s="54" t="str">
        <f>IF(LEN('OSNOVNA PLAČA'!C61)&gt;0,'OSNOVNA PLAČA'!C61,"")</f>
        <v/>
      </c>
      <c r="E67" s="55" t="str">
        <f>IF(LEN('OSNOVNA PLAČA'!D61)&gt;0,'OSNOVNA PLAČA'!D61,"")</f>
        <v/>
      </c>
      <c r="F67" s="164">
        <f ca="1">IF(LEN(B67)&gt;0,'OBRAČUNANA OSNOVNA PLAČA'!H61,"")</f>
        <v>0</v>
      </c>
      <c r="G67" s="57"/>
      <c r="H67" s="57"/>
      <c r="I67" s="57"/>
      <c r="J67" s="57"/>
      <c r="K67" s="57"/>
      <c r="L67" s="178">
        <f t="shared" si="5"/>
        <v>0</v>
      </c>
      <c r="M67" s="179">
        <f t="shared" ca="1" si="18"/>
        <v>0</v>
      </c>
      <c r="N67" s="179">
        <f t="shared" ca="1" si="19"/>
        <v>0</v>
      </c>
      <c r="O67" s="180">
        <f t="shared" ca="1" si="6"/>
        <v>0</v>
      </c>
      <c r="P67" s="181">
        <f t="shared" ca="1" si="20"/>
        <v>0</v>
      </c>
      <c r="Q67" s="182">
        <f t="shared" ca="1" si="7"/>
        <v>0</v>
      </c>
      <c r="R67" s="182">
        <f ca="1">IF(LEN(B67)&gt;0,'3'!R67-'3'!Q67,"")</f>
        <v>0</v>
      </c>
      <c r="S67" s="183"/>
      <c r="T67" s="33"/>
      <c r="U67" s="33"/>
      <c r="V67" s="33"/>
      <c r="W67" s="33"/>
      <c r="X67" s="33"/>
      <c r="Y67" s="33"/>
      <c r="Z67" s="33"/>
      <c r="AA67" s="33"/>
      <c r="AB67" s="243">
        <f>ROW()</f>
        <v>67</v>
      </c>
      <c r="AC67" s="118">
        <f t="shared" ca="1" si="22"/>
        <v>0</v>
      </c>
      <c r="AD67" s="118">
        <f t="shared" ca="1" si="23"/>
        <v>0</v>
      </c>
      <c r="AE67" s="119" t="str">
        <f t="shared" ca="1" si="10"/>
        <v>-</v>
      </c>
      <c r="AF67" s="118" t="str">
        <f t="shared" ca="1" si="11"/>
        <v>-</v>
      </c>
      <c r="AG67" s="119" t="str">
        <f t="shared" ca="1" si="12"/>
        <v>-</v>
      </c>
      <c r="AH67" s="118" t="str">
        <f t="shared" ca="1" si="13"/>
        <v>-</v>
      </c>
      <c r="AI67" s="118">
        <f t="shared" ca="1" si="14"/>
        <v>0</v>
      </c>
      <c r="AJ67" s="120">
        <f t="shared" ca="1" si="15"/>
        <v>0</v>
      </c>
      <c r="AK67" s="118">
        <f t="shared" ca="1" si="24"/>
        <v>0</v>
      </c>
      <c r="AL67" s="118">
        <f t="shared" ca="1" si="25"/>
        <v>0</v>
      </c>
    </row>
    <row r="68" spans="1:38" ht="28.5" customHeight="1" x14ac:dyDescent="0.25">
      <c r="A68" s="53">
        <f>'OSNOVNA PLAČA'!A62</f>
        <v>53</v>
      </c>
      <c r="B68" s="333" t="str">
        <f t="shared" ca="1" si="21"/>
        <v>A53</v>
      </c>
      <c r="C68" s="333"/>
      <c r="D68" s="54" t="str">
        <f>IF(LEN('OSNOVNA PLAČA'!C62)&gt;0,'OSNOVNA PLAČA'!C62,"")</f>
        <v/>
      </c>
      <c r="E68" s="55" t="str">
        <f>IF(LEN('OSNOVNA PLAČA'!D62)&gt;0,'OSNOVNA PLAČA'!D62,"")</f>
        <v/>
      </c>
      <c r="F68" s="164">
        <f ca="1">IF(LEN(B68)&gt;0,'OBRAČUNANA OSNOVNA PLAČA'!H62,"")</f>
        <v>0</v>
      </c>
      <c r="G68" s="57"/>
      <c r="H68" s="57"/>
      <c r="I68" s="57"/>
      <c r="J68" s="57"/>
      <c r="K68" s="57"/>
      <c r="L68" s="178">
        <f t="shared" si="5"/>
        <v>0</v>
      </c>
      <c r="M68" s="179">
        <f t="shared" ca="1" si="18"/>
        <v>0</v>
      </c>
      <c r="N68" s="179">
        <f t="shared" ca="1" si="19"/>
        <v>0</v>
      </c>
      <c r="O68" s="180">
        <f t="shared" ca="1" si="6"/>
        <v>0</v>
      </c>
      <c r="P68" s="181">
        <f t="shared" ca="1" si="20"/>
        <v>0</v>
      </c>
      <c r="Q68" s="182">
        <f t="shared" ca="1" si="7"/>
        <v>0</v>
      </c>
      <c r="R68" s="182">
        <f ca="1">IF(LEN(B68)&gt;0,'3'!R68-'3'!Q68,"")</f>
        <v>0</v>
      </c>
      <c r="S68" s="183"/>
      <c r="T68" s="33"/>
      <c r="U68" s="33"/>
      <c r="V68" s="33"/>
      <c r="W68" s="33"/>
      <c r="X68" s="33"/>
      <c r="Y68" s="33"/>
      <c r="Z68" s="33"/>
      <c r="AA68" s="33"/>
      <c r="AB68" s="243">
        <f>ROW()</f>
        <v>68</v>
      </c>
      <c r="AC68" s="118">
        <f t="shared" ca="1" si="22"/>
        <v>0</v>
      </c>
      <c r="AD68" s="118">
        <f t="shared" ca="1" si="23"/>
        <v>0</v>
      </c>
      <c r="AE68" s="119" t="str">
        <f t="shared" ca="1" si="10"/>
        <v>-</v>
      </c>
      <c r="AF68" s="118" t="str">
        <f t="shared" ca="1" si="11"/>
        <v>-</v>
      </c>
      <c r="AG68" s="119" t="str">
        <f t="shared" ca="1" si="12"/>
        <v>-</v>
      </c>
      <c r="AH68" s="118" t="str">
        <f t="shared" ca="1" si="13"/>
        <v>-</v>
      </c>
      <c r="AI68" s="118">
        <f t="shared" ca="1" si="14"/>
        <v>0</v>
      </c>
      <c r="AJ68" s="120">
        <f t="shared" ca="1" si="15"/>
        <v>0</v>
      </c>
      <c r="AK68" s="118">
        <f t="shared" ca="1" si="24"/>
        <v>0</v>
      </c>
      <c r="AL68" s="118">
        <f t="shared" ca="1" si="25"/>
        <v>0</v>
      </c>
    </row>
    <row r="69" spans="1:38" ht="28.5" customHeight="1" x14ac:dyDescent="0.25">
      <c r="A69" s="53">
        <f>'OSNOVNA PLAČA'!A63</f>
        <v>54</v>
      </c>
      <c r="B69" s="333" t="str">
        <f t="shared" ca="1" si="21"/>
        <v>A54</v>
      </c>
      <c r="C69" s="333"/>
      <c r="D69" s="54" t="str">
        <f>IF(LEN('OSNOVNA PLAČA'!C63)&gt;0,'OSNOVNA PLAČA'!C63,"")</f>
        <v/>
      </c>
      <c r="E69" s="55" t="str">
        <f>IF(LEN('OSNOVNA PLAČA'!D63)&gt;0,'OSNOVNA PLAČA'!D63,"")</f>
        <v/>
      </c>
      <c r="F69" s="164">
        <f ca="1">IF(LEN(B69)&gt;0,'OBRAČUNANA OSNOVNA PLAČA'!H63,"")</f>
        <v>0</v>
      </c>
      <c r="G69" s="57"/>
      <c r="H69" s="57"/>
      <c r="I69" s="57"/>
      <c r="J69" s="57"/>
      <c r="K69" s="57"/>
      <c r="L69" s="178">
        <f t="shared" si="5"/>
        <v>0</v>
      </c>
      <c r="M69" s="179">
        <f t="shared" ca="1" si="18"/>
        <v>0</v>
      </c>
      <c r="N69" s="179">
        <f t="shared" ca="1" si="19"/>
        <v>0</v>
      </c>
      <c r="O69" s="180">
        <f t="shared" ca="1" si="6"/>
        <v>0</v>
      </c>
      <c r="P69" s="181">
        <f t="shared" ca="1" si="20"/>
        <v>0</v>
      </c>
      <c r="Q69" s="182">
        <f t="shared" ca="1" si="7"/>
        <v>0</v>
      </c>
      <c r="R69" s="182">
        <f ca="1">IF(LEN(B69)&gt;0,'3'!R69-'3'!Q69,"")</f>
        <v>0</v>
      </c>
      <c r="S69" s="183"/>
      <c r="T69" s="33"/>
      <c r="U69" s="33"/>
      <c r="V69" s="33"/>
      <c r="W69" s="33"/>
      <c r="X69" s="33"/>
      <c r="Y69" s="33"/>
      <c r="Z69" s="33"/>
      <c r="AA69" s="33"/>
      <c r="AB69" s="243">
        <f>ROW()</f>
        <v>69</v>
      </c>
      <c r="AC69" s="118">
        <f t="shared" ca="1" si="22"/>
        <v>0</v>
      </c>
      <c r="AD69" s="118">
        <f t="shared" ca="1" si="23"/>
        <v>0</v>
      </c>
      <c r="AE69" s="119" t="str">
        <f t="shared" ca="1" si="10"/>
        <v>-</v>
      </c>
      <c r="AF69" s="118" t="str">
        <f t="shared" ca="1" si="11"/>
        <v>-</v>
      </c>
      <c r="AG69" s="119" t="str">
        <f t="shared" ca="1" si="12"/>
        <v>-</v>
      </c>
      <c r="AH69" s="118" t="str">
        <f t="shared" ca="1" si="13"/>
        <v>-</v>
      </c>
      <c r="AI69" s="118">
        <f t="shared" ca="1" si="14"/>
        <v>0</v>
      </c>
      <c r="AJ69" s="120">
        <f t="shared" ca="1" si="15"/>
        <v>0</v>
      </c>
      <c r="AK69" s="118">
        <f t="shared" ca="1" si="24"/>
        <v>0</v>
      </c>
      <c r="AL69" s="118">
        <f t="shared" ca="1" si="25"/>
        <v>0</v>
      </c>
    </row>
    <row r="70" spans="1:38" ht="28.5" customHeight="1" x14ac:dyDescent="0.25">
      <c r="A70" s="53">
        <f>'OSNOVNA PLAČA'!A64</f>
        <v>55</v>
      </c>
      <c r="B70" s="333" t="str">
        <f t="shared" ca="1" si="21"/>
        <v>A55</v>
      </c>
      <c r="C70" s="333"/>
      <c r="D70" s="54" t="str">
        <f>IF(LEN('OSNOVNA PLAČA'!C64)&gt;0,'OSNOVNA PLAČA'!C64,"")</f>
        <v/>
      </c>
      <c r="E70" s="55" t="str">
        <f>IF(LEN('OSNOVNA PLAČA'!D64)&gt;0,'OSNOVNA PLAČA'!D64,"")</f>
        <v/>
      </c>
      <c r="F70" s="164">
        <f ca="1">IF(LEN(B70)&gt;0,'OBRAČUNANA OSNOVNA PLAČA'!H64,"")</f>
        <v>0</v>
      </c>
      <c r="G70" s="57"/>
      <c r="H70" s="57"/>
      <c r="I70" s="57"/>
      <c r="J70" s="57"/>
      <c r="K70" s="57"/>
      <c r="L70" s="178">
        <f t="shared" si="5"/>
        <v>0</v>
      </c>
      <c r="M70" s="179">
        <f t="shared" ca="1" si="18"/>
        <v>0</v>
      </c>
      <c r="N70" s="179">
        <f t="shared" ca="1" si="19"/>
        <v>0</v>
      </c>
      <c r="O70" s="180">
        <f t="shared" ca="1" si="6"/>
        <v>0</v>
      </c>
      <c r="P70" s="181">
        <f t="shared" ca="1" si="20"/>
        <v>0</v>
      </c>
      <c r="Q70" s="182">
        <f t="shared" ca="1" si="7"/>
        <v>0</v>
      </c>
      <c r="R70" s="182">
        <f ca="1">IF(LEN(B70)&gt;0,'3'!R70-'3'!Q70,"")</f>
        <v>0</v>
      </c>
      <c r="S70" s="183"/>
      <c r="T70" s="33"/>
      <c r="U70" s="33"/>
      <c r="V70" s="33"/>
      <c r="W70" s="33"/>
      <c r="X70" s="33"/>
      <c r="Y70" s="33"/>
      <c r="Z70" s="33"/>
      <c r="AA70" s="33"/>
      <c r="AB70" s="243">
        <f>ROW()</f>
        <v>70</v>
      </c>
      <c r="AC70" s="118">
        <f t="shared" ca="1" si="22"/>
        <v>0</v>
      </c>
      <c r="AD70" s="118">
        <f t="shared" ca="1" si="23"/>
        <v>0</v>
      </c>
      <c r="AE70" s="119" t="str">
        <f t="shared" ca="1" si="10"/>
        <v>-</v>
      </c>
      <c r="AF70" s="118" t="str">
        <f t="shared" ca="1" si="11"/>
        <v>-</v>
      </c>
      <c r="AG70" s="119" t="str">
        <f t="shared" ca="1" si="12"/>
        <v>-</v>
      </c>
      <c r="AH70" s="118" t="str">
        <f t="shared" ca="1" si="13"/>
        <v>-</v>
      </c>
      <c r="AI70" s="118">
        <f t="shared" ca="1" si="14"/>
        <v>0</v>
      </c>
      <c r="AJ70" s="120">
        <f t="shared" ca="1" si="15"/>
        <v>0</v>
      </c>
      <c r="AK70" s="118">
        <f t="shared" ca="1" si="24"/>
        <v>0</v>
      </c>
      <c r="AL70" s="118">
        <f t="shared" ca="1" si="25"/>
        <v>0</v>
      </c>
    </row>
    <row r="71" spans="1:38" ht="28.5" customHeight="1" x14ac:dyDescent="0.25">
      <c r="A71" s="53">
        <f>'OSNOVNA PLAČA'!A65</f>
        <v>56</v>
      </c>
      <c r="B71" s="333" t="str">
        <f t="shared" ca="1" si="21"/>
        <v>A56</v>
      </c>
      <c r="C71" s="333"/>
      <c r="D71" s="54" t="str">
        <f>IF(LEN('OSNOVNA PLAČA'!C65)&gt;0,'OSNOVNA PLAČA'!C65,"")</f>
        <v/>
      </c>
      <c r="E71" s="55" t="str">
        <f>IF(LEN('OSNOVNA PLAČA'!D65)&gt;0,'OSNOVNA PLAČA'!D65,"")</f>
        <v/>
      </c>
      <c r="F71" s="164">
        <f ca="1">IF(LEN(B71)&gt;0,'OBRAČUNANA OSNOVNA PLAČA'!H65,"")</f>
        <v>0</v>
      </c>
      <c r="G71" s="57"/>
      <c r="H71" s="57"/>
      <c r="I71" s="57"/>
      <c r="J71" s="57"/>
      <c r="K71" s="57"/>
      <c r="L71" s="178">
        <f t="shared" si="5"/>
        <v>0</v>
      </c>
      <c r="M71" s="179">
        <f t="shared" ca="1" si="18"/>
        <v>0</v>
      </c>
      <c r="N71" s="179">
        <f t="shared" ca="1" si="19"/>
        <v>0</v>
      </c>
      <c r="O71" s="180">
        <f t="shared" ca="1" si="6"/>
        <v>0</v>
      </c>
      <c r="P71" s="181">
        <f t="shared" ca="1" si="20"/>
        <v>0</v>
      </c>
      <c r="Q71" s="182">
        <f t="shared" ca="1" si="7"/>
        <v>0</v>
      </c>
      <c r="R71" s="182">
        <f ca="1">IF(LEN(B71)&gt;0,'3'!R71-'3'!Q71,"")</f>
        <v>0</v>
      </c>
      <c r="S71" s="183"/>
      <c r="T71" s="33"/>
      <c r="U71" s="33"/>
      <c r="V71" s="33"/>
      <c r="W71" s="33"/>
      <c r="X71" s="33"/>
      <c r="Y71" s="33"/>
      <c r="Z71" s="33"/>
      <c r="AA71" s="33"/>
      <c r="AB71" s="243">
        <f>ROW()</f>
        <v>71</v>
      </c>
      <c r="AC71" s="118">
        <f t="shared" ca="1" si="22"/>
        <v>0</v>
      </c>
      <c r="AD71" s="118">
        <f t="shared" ca="1" si="23"/>
        <v>0</v>
      </c>
      <c r="AE71" s="119" t="str">
        <f t="shared" ca="1" si="10"/>
        <v>-</v>
      </c>
      <c r="AF71" s="118" t="str">
        <f t="shared" ca="1" si="11"/>
        <v>-</v>
      </c>
      <c r="AG71" s="119" t="str">
        <f t="shared" ca="1" si="12"/>
        <v>-</v>
      </c>
      <c r="AH71" s="118" t="str">
        <f t="shared" ca="1" si="13"/>
        <v>-</v>
      </c>
      <c r="AI71" s="118">
        <f t="shared" ca="1" si="14"/>
        <v>0</v>
      </c>
      <c r="AJ71" s="120">
        <f t="shared" ca="1" si="15"/>
        <v>0</v>
      </c>
      <c r="AK71" s="118">
        <f t="shared" ca="1" si="24"/>
        <v>0</v>
      </c>
      <c r="AL71" s="118">
        <f t="shared" ca="1" si="25"/>
        <v>0</v>
      </c>
    </row>
    <row r="72" spans="1:38" ht="28.5" customHeight="1" x14ac:dyDescent="0.25">
      <c r="A72" s="53">
        <f>'OSNOVNA PLAČA'!A66</f>
        <v>57</v>
      </c>
      <c r="B72" s="333" t="str">
        <f t="shared" ca="1" si="21"/>
        <v>A57</v>
      </c>
      <c r="C72" s="333"/>
      <c r="D72" s="54" t="str">
        <f>IF(LEN('OSNOVNA PLAČA'!C66)&gt;0,'OSNOVNA PLAČA'!C66,"")</f>
        <v/>
      </c>
      <c r="E72" s="55" t="str">
        <f>IF(LEN('OSNOVNA PLAČA'!D66)&gt;0,'OSNOVNA PLAČA'!D66,"")</f>
        <v/>
      </c>
      <c r="F72" s="164">
        <f ca="1">IF(LEN(B72)&gt;0,'OBRAČUNANA OSNOVNA PLAČA'!H66,"")</f>
        <v>0</v>
      </c>
      <c r="G72" s="57"/>
      <c r="H72" s="57"/>
      <c r="I72" s="57"/>
      <c r="J72" s="57"/>
      <c r="K72" s="57"/>
      <c r="L72" s="178">
        <f t="shared" si="5"/>
        <v>0</v>
      </c>
      <c r="M72" s="179">
        <f t="shared" ca="1" si="18"/>
        <v>0</v>
      </c>
      <c r="N72" s="179">
        <f t="shared" ca="1" si="19"/>
        <v>0</v>
      </c>
      <c r="O72" s="180">
        <f t="shared" ca="1" si="6"/>
        <v>0</v>
      </c>
      <c r="P72" s="181">
        <f t="shared" ca="1" si="20"/>
        <v>0</v>
      </c>
      <c r="Q72" s="182">
        <f t="shared" ca="1" si="7"/>
        <v>0</v>
      </c>
      <c r="R72" s="182">
        <f ca="1">IF(LEN(B72)&gt;0,'3'!R72-'3'!Q72,"")</f>
        <v>0</v>
      </c>
      <c r="S72" s="183"/>
      <c r="T72" s="33"/>
      <c r="U72" s="33"/>
      <c r="V72" s="33"/>
      <c r="W72" s="33"/>
      <c r="X72" s="33"/>
      <c r="Y72" s="33"/>
      <c r="Z72" s="33"/>
      <c r="AA72" s="33"/>
      <c r="AB72" s="243">
        <f>ROW()</f>
        <v>72</v>
      </c>
      <c r="AC72" s="118">
        <f t="shared" ca="1" si="22"/>
        <v>0</v>
      </c>
      <c r="AD72" s="118">
        <f t="shared" ca="1" si="23"/>
        <v>0</v>
      </c>
      <c r="AE72" s="119" t="str">
        <f t="shared" ca="1" si="10"/>
        <v>-</v>
      </c>
      <c r="AF72" s="118" t="str">
        <f t="shared" ca="1" si="11"/>
        <v>-</v>
      </c>
      <c r="AG72" s="119" t="str">
        <f t="shared" ca="1" si="12"/>
        <v>-</v>
      </c>
      <c r="AH72" s="118" t="str">
        <f t="shared" ca="1" si="13"/>
        <v>-</v>
      </c>
      <c r="AI72" s="118">
        <f t="shared" ca="1" si="14"/>
        <v>0</v>
      </c>
      <c r="AJ72" s="120">
        <f t="shared" ca="1" si="15"/>
        <v>0</v>
      </c>
      <c r="AK72" s="118">
        <f t="shared" ca="1" si="24"/>
        <v>0</v>
      </c>
      <c r="AL72" s="118">
        <f t="shared" ca="1" si="25"/>
        <v>0</v>
      </c>
    </row>
    <row r="73" spans="1:38" ht="28.5" customHeight="1" x14ac:dyDescent="0.25">
      <c r="A73" s="53">
        <f>'OSNOVNA PLAČA'!A67</f>
        <v>58</v>
      </c>
      <c r="B73" s="333" t="str">
        <f t="shared" ca="1" si="21"/>
        <v>A58</v>
      </c>
      <c r="C73" s="333"/>
      <c r="D73" s="54" t="str">
        <f>IF(LEN('OSNOVNA PLAČA'!C67)&gt;0,'OSNOVNA PLAČA'!C67,"")</f>
        <v/>
      </c>
      <c r="E73" s="55" t="str">
        <f>IF(LEN('OSNOVNA PLAČA'!D67)&gt;0,'OSNOVNA PLAČA'!D67,"")</f>
        <v/>
      </c>
      <c r="F73" s="164">
        <f ca="1">IF(LEN(B73)&gt;0,'OBRAČUNANA OSNOVNA PLAČA'!H67,"")</f>
        <v>0</v>
      </c>
      <c r="G73" s="57"/>
      <c r="H73" s="57"/>
      <c r="I73" s="57"/>
      <c r="J73" s="57"/>
      <c r="K73" s="57"/>
      <c r="L73" s="178">
        <f t="shared" si="5"/>
        <v>0</v>
      </c>
      <c r="M73" s="179">
        <f t="shared" ca="1" si="18"/>
        <v>0</v>
      </c>
      <c r="N73" s="179">
        <f t="shared" ca="1" si="19"/>
        <v>0</v>
      </c>
      <c r="O73" s="180">
        <f t="shared" ca="1" si="6"/>
        <v>0</v>
      </c>
      <c r="P73" s="181">
        <f t="shared" ca="1" si="20"/>
        <v>0</v>
      </c>
      <c r="Q73" s="182">
        <f t="shared" ca="1" si="7"/>
        <v>0</v>
      </c>
      <c r="R73" s="182">
        <f ca="1">IF(LEN(B73)&gt;0,'3'!R73-'3'!Q73,"")</f>
        <v>0</v>
      </c>
      <c r="S73" s="183"/>
      <c r="T73" s="33"/>
      <c r="U73" s="33"/>
      <c r="V73" s="33"/>
      <c r="W73" s="33"/>
      <c r="X73" s="33"/>
      <c r="Y73" s="33"/>
      <c r="Z73" s="33"/>
      <c r="AA73" s="33"/>
      <c r="AB73" s="243">
        <f>ROW()</f>
        <v>73</v>
      </c>
      <c r="AC73" s="118">
        <f t="shared" ca="1" si="22"/>
        <v>0</v>
      </c>
      <c r="AD73" s="118">
        <f t="shared" ca="1" si="23"/>
        <v>0</v>
      </c>
      <c r="AE73" s="119" t="str">
        <f t="shared" ca="1" si="10"/>
        <v>-</v>
      </c>
      <c r="AF73" s="118" t="str">
        <f t="shared" ca="1" si="11"/>
        <v>-</v>
      </c>
      <c r="AG73" s="119" t="str">
        <f t="shared" ca="1" si="12"/>
        <v>-</v>
      </c>
      <c r="AH73" s="118" t="str">
        <f t="shared" ca="1" si="13"/>
        <v>-</v>
      </c>
      <c r="AI73" s="118">
        <f t="shared" ca="1" si="14"/>
        <v>0</v>
      </c>
      <c r="AJ73" s="120">
        <f t="shared" ca="1" si="15"/>
        <v>0</v>
      </c>
      <c r="AK73" s="118">
        <f t="shared" ca="1" si="24"/>
        <v>0</v>
      </c>
      <c r="AL73" s="118">
        <f t="shared" ca="1" si="25"/>
        <v>0</v>
      </c>
    </row>
    <row r="74" spans="1:38" ht="28.5" customHeight="1" x14ac:dyDescent="0.25">
      <c r="A74" s="53">
        <f>'OSNOVNA PLAČA'!A68</f>
        <v>59</v>
      </c>
      <c r="B74" s="333" t="str">
        <f t="shared" ca="1" si="21"/>
        <v>A59</v>
      </c>
      <c r="C74" s="333"/>
      <c r="D74" s="54" t="str">
        <f>IF(LEN('OSNOVNA PLAČA'!C68)&gt;0,'OSNOVNA PLAČA'!C68,"")</f>
        <v/>
      </c>
      <c r="E74" s="55" t="str">
        <f>IF(LEN('OSNOVNA PLAČA'!D68)&gt;0,'OSNOVNA PLAČA'!D68,"")</f>
        <v/>
      </c>
      <c r="F74" s="164">
        <f ca="1">IF(LEN(B74)&gt;0,'OBRAČUNANA OSNOVNA PLAČA'!H68,"")</f>
        <v>0</v>
      </c>
      <c r="G74" s="57"/>
      <c r="H74" s="57"/>
      <c r="I74" s="57"/>
      <c r="J74" s="57"/>
      <c r="K74" s="57"/>
      <c r="L74" s="178">
        <f t="shared" si="5"/>
        <v>0</v>
      </c>
      <c r="M74" s="179">
        <f t="shared" ca="1" si="18"/>
        <v>0</v>
      </c>
      <c r="N74" s="179">
        <f t="shared" ca="1" si="19"/>
        <v>0</v>
      </c>
      <c r="O74" s="180">
        <f t="shared" ca="1" si="6"/>
        <v>0</v>
      </c>
      <c r="P74" s="181">
        <f t="shared" ca="1" si="20"/>
        <v>0</v>
      </c>
      <c r="Q74" s="182">
        <f t="shared" ca="1" si="7"/>
        <v>0</v>
      </c>
      <c r="R74" s="182">
        <f ca="1">IF(LEN(B74)&gt;0,'3'!R74-'3'!Q74,"")</f>
        <v>0</v>
      </c>
      <c r="S74" s="183"/>
      <c r="T74" s="33"/>
      <c r="U74" s="33"/>
      <c r="V74" s="33"/>
      <c r="W74" s="33"/>
      <c r="X74" s="33"/>
      <c r="Y74" s="33"/>
      <c r="Z74" s="33"/>
      <c r="AA74" s="33"/>
      <c r="AB74" s="243">
        <f>ROW()</f>
        <v>74</v>
      </c>
      <c r="AC74" s="118">
        <f t="shared" ca="1" si="22"/>
        <v>0</v>
      </c>
      <c r="AD74" s="118">
        <f t="shared" ca="1" si="23"/>
        <v>0</v>
      </c>
      <c r="AE74" s="119" t="str">
        <f t="shared" ca="1" si="10"/>
        <v>-</v>
      </c>
      <c r="AF74" s="118" t="str">
        <f t="shared" ca="1" si="11"/>
        <v>-</v>
      </c>
      <c r="AG74" s="119" t="str">
        <f t="shared" ca="1" si="12"/>
        <v>-</v>
      </c>
      <c r="AH74" s="118" t="str">
        <f t="shared" ca="1" si="13"/>
        <v>-</v>
      </c>
      <c r="AI74" s="118">
        <f t="shared" ca="1" si="14"/>
        <v>0</v>
      </c>
      <c r="AJ74" s="120">
        <f t="shared" ca="1" si="15"/>
        <v>0</v>
      </c>
      <c r="AK74" s="118">
        <f t="shared" ca="1" si="24"/>
        <v>0</v>
      </c>
      <c r="AL74" s="118">
        <f t="shared" ca="1" si="25"/>
        <v>0</v>
      </c>
    </row>
    <row r="75" spans="1:38" ht="28.5" customHeight="1" x14ac:dyDescent="0.25">
      <c r="A75" s="53">
        <f>'OSNOVNA PLAČA'!A69</f>
        <v>60</v>
      </c>
      <c r="B75" s="333" t="str">
        <f t="shared" ca="1" si="21"/>
        <v>A60</v>
      </c>
      <c r="C75" s="333"/>
      <c r="D75" s="54" t="str">
        <f>IF(LEN('OSNOVNA PLAČA'!C69)&gt;0,'OSNOVNA PLAČA'!C69,"")</f>
        <v/>
      </c>
      <c r="E75" s="55" t="str">
        <f>IF(LEN('OSNOVNA PLAČA'!D69)&gt;0,'OSNOVNA PLAČA'!D69,"")</f>
        <v/>
      </c>
      <c r="F75" s="164">
        <f ca="1">IF(LEN(B75)&gt;0,'OBRAČUNANA OSNOVNA PLAČA'!H69,"")</f>
        <v>0</v>
      </c>
      <c r="G75" s="57"/>
      <c r="H75" s="57"/>
      <c r="I75" s="57"/>
      <c r="J75" s="57"/>
      <c r="K75" s="57"/>
      <c r="L75" s="178">
        <f t="shared" si="5"/>
        <v>0</v>
      </c>
      <c r="M75" s="179">
        <f t="shared" ca="1" si="18"/>
        <v>0</v>
      </c>
      <c r="N75" s="179">
        <f t="shared" ca="1" si="19"/>
        <v>0</v>
      </c>
      <c r="O75" s="180">
        <f t="shared" ca="1" si="6"/>
        <v>0</v>
      </c>
      <c r="P75" s="181">
        <f t="shared" ca="1" si="20"/>
        <v>0</v>
      </c>
      <c r="Q75" s="182">
        <f t="shared" ca="1" si="7"/>
        <v>0</v>
      </c>
      <c r="R75" s="182">
        <f ca="1">IF(LEN(B75)&gt;0,'3'!R75-'3'!Q75,"")</f>
        <v>0</v>
      </c>
      <c r="S75" s="183"/>
      <c r="T75" s="33"/>
      <c r="U75" s="33"/>
      <c r="V75" s="33"/>
      <c r="W75" s="33"/>
      <c r="X75" s="33"/>
      <c r="Y75" s="33"/>
      <c r="Z75" s="33"/>
      <c r="AA75" s="33"/>
      <c r="AB75" s="243">
        <f>ROW()</f>
        <v>75</v>
      </c>
      <c r="AC75" s="118">
        <f t="shared" ca="1" si="22"/>
        <v>0</v>
      </c>
      <c r="AD75" s="118">
        <f t="shared" ca="1" si="23"/>
        <v>0</v>
      </c>
      <c r="AE75" s="119" t="str">
        <f t="shared" ca="1" si="10"/>
        <v>-</v>
      </c>
      <c r="AF75" s="118" t="str">
        <f t="shared" ca="1" si="11"/>
        <v>-</v>
      </c>
      <c r="AG75" s="119" t="str">
        <f t="shared" ca="1" si="12"/>
        <v>-</v>
      </c>
      <c r="AH75" s="118" t="str">
        <f t="shared" ca="1" si="13"/>
        <v>-</v>
      </c>
      <c r="AI75" s="118">
        <f t="shared" ca="1" si="14"/>
        <v>0</v>
      </c>
      <c r="AJ75" s="120">
        <f t="shared" ca="1" si="15"/>
        <v>0</v>
      </c>
      <c r="AK75" s="118">
        <f t="shared" ca="1" si="24"/>
        <v>0</v>
      </c>
      <c r="AL75" s="118">
        <f t="shared" ca="1" si="25"/>
        <v>0</v>
      </c>
    </row>
    <row r="76" spans="1:38" ht="28.5" customHeight="1" x14ac:dyDescent="0.25">
      <c r="A76" s="53">
        <f>'OSNOVNA PLAČA'!A70</f>
        <v>61</v>
      </c>
      <c r="B76" s="333" t="str">
        <f t="shared" ca="1" si="21"/>
        <v>A61</v>
      </c>
      <c r="C76" s="333"/>
      <c r="D76" s="54" t="str">
        <f>IF(LEN('OSNOVNA PLAČA'!C70)&gt;0,'OSNOVNA PLAČA'!C70,"")</f>
        <v/>
      </c>
      <c r="E76" s="55" t="str">
        <f>IF(LEN('OSNOVNA PLAČA'!D70)&gt;0,'OSNOVNA PLAČA'!D70,"")</f>
        <v/>
      </c>
      <c r="F76" s="164">
        <f ca="1">IF(LEN(B76)&gt;0,'OBRAČUNANA OSNOVNA PLAČA'!H70,"")</f>
        <v>0</v>
      </c>
      <c r="G76" s="57"/>
      <c r="H76" s="57"/>
      <c r="I76" s="57"/>
      <c r="J76" s="57"/>
      <c r="K76" s="57"/>
      <c r="L76" s="178">
        <f t="shared" si="5"/>
        <v>0</v>
      </c>
      <c r="M76" s="179">
        <f t="shared" ca="1" si="18"/>
        <v>0</v>
      </c>
      <c r="N76" s="179">
        <f t="shared" ca="1" si="19"/>
        <v>0</v>
      </c>
      <c r="O76" s="180">
        <f t="shared" ca="1" si="6"/>
        <v>0</v>
      </c>
      <c r="P76" s="181">
        <f t="shared" ca="1" si="20"/>
        <v>0</v>
      </c>
      <c r="Q76" s="182">
        <f t="shared" ca="1" si="7"/>
        <v>0</v>
      </c>
      <c r="R76" s="182">
        <f ca="1">IF(LEN(B76)&gt;0,'3'!R76-'3'!Q76,"")</f>
        <v>0</v>
      </c>
      <c r="S76" s="183"/>
      <c r="T76" s="33"/>
      <c r="U76" s="33"/>
      <c r="V76" s="33"/>
      <c r="W76" s="33"/>
      <c r="X76" s="33"/>
      <c r="Y76" s="33"/>
      <c r="Z76" s="33"/>
      <c r="AA76" s="33"/>
      <c r="AB76" s="243">
        <f>ROW()</f>
        <v>76</v>
      </c>
      <c r="AC76" s="118">
        <f t="shared" ca="1" si="22"/>
        <v>0</v>
      </c>
      <c r="AD76" s="118">
        <f t="shared" ca="1" si="23"/>
        <v>0</v>
      </c>
      <c r="AE76" s="119" t="str">
        <f t="shared" ca="1" si="10"/>
        <v>-</v>
      </c>
      <c r="AF76" s="118" t="str">
        <f t="shared" ca="1" si="11"/>
        <v>-</v>
      </c>
      <c r="AG76" s="119" t="str">
        <f t="shared" ca="1" si="12"/>
        <v>-</v>
      </c>
      <c r="AH76" s="118" t="str">
        <f t="shared" ca="1" si="13"/>
        <v>-</v>
      </c>
      <c r="AI76" s="118">
        <f t="shared" ca="1" si="14"/>
        <v>0</v>
      </c>
      <c r="AJ76" s="120">
        <f t="shared" ca="1" si="15"/>
        <v>0</v>
      </c>
      <c r="AK76" s="118">
        <f t="shared" ca="1" si="24"/>
        <v>0</v>
      </c>
      <c r="AL76" s="118">
        <f t="shared" ca="1" si="25"/>
        <v>0</v>
      </c>
    </row>
    <row r="77" spans="1:38" ht="28.5" customHeight="1" x14ac:dyDescent="0.25">
      <c r="A77" s="53">
        <f>'OSNOVNA PLAČA'!A71</f>
        <v>62</v>
      </c>
      <c r="B77" s="333" t="str">
        <f t="shared" ca="1" si="21"/>
        <v>A62</v>
      </c>
      <c r="C77" s="333"/>
      <c r="D77" s="54" t="str">
        <f>IF(LEN('OSNOVNA PLAČA'!C71)&gt;0,'OSNOVNA PLAČA'!C71,"")</f>
        <v/>
      </c>
      <c r="E77" s="55" t="str">
        <f>IF(LEN('OSNOVNA PLAČA'!D71)&gt;0,'OSNOVNA PLAČA'!D71,"")</f>
        <v/>
      </c>
      <c r="F77" s="164">
        <f ca="1">IF(LEN(B77)&gt;0,'OBRAČUNANA OSNOVNA PLAČA'!H71,"")</f>
        <v>0</v>
      </c>
      <c r="G77" s="57"/>
      <c r="H77" s="57"/>
      <c r="I77" s="57"/>
      <c r="J77" s="57"/>
      <c r="K77" s="57"/>
      <c r="L77" s="178">
        <f t="shared" si="5"/>
        <v>0</v>
      </c>
      <c r="M77" s="179">
        <f t="shared" ca="1" si="18"/>
        <v>0</v>
      </c>
      <c r="N77" s="179">
        <f t="shared" ca="1" si="19"/>
        <v>0</v>
      </c>
      <c r="O77" s="180">
        <f t="shared" ca="1" si="6"/>
        <v>0</v>
      </c>
      <c r="P77" s="181">
        <f t="shared" ca="1" si="20"/>
        <v>0</v>
      </c>
      <c r="Q77" s="182">
        <f t="shared" ca="1" si="7"/>
        <v>0</v>
      </c>
      <c r="R77" s="182">
        <f ca="1">IF(LEN(B77)&gt;0,'3'!R77-'3'!Q77,"")</f>
        <v>0</v>
      </c>
      <c r="S77" s="183"/>
      <c r="T77" s="33"/>
      <c r="U77" s="33"/>
      <c r="V77" s="33"/>
      <c r="W77" s="33"/>
      <c r="X77" s="33"/>
      <c r="Y77" s="33"/>
      <c r="Z77" s="33"/>
      <c r="AA77" s="33"/>
      <c r="AB77" s="243">
        <f>ROW()</f>
        <v>77</v>
      </c>
      <c r="AC77" s="118">
        <f t="shared" ca="1" si="22"/>
        <v>0</v>
      </c>
      <c r="AD77" s="118">
        <f t="shared" ca="1" si="23"/>
        <v>0</v>
      </c>
      <c r="AE77" s="119" t="str">
        <f t="shared" ca="1" si="10"/>
        <v>-</v>
      </c>
      <c r="AF77" s="118" t="str">
        <f t="shared" ca="1" si="11"/>
        <v>-</v>
      </c>
      <c r="AG77" s="119" t="str">
        <f t="shared" ca="1" si="12"/>
        <v>-</v>
      </c>
      <c r="AH77" s="118" t="str">
        <f t="shared" ca="1" si="13"/>
        <v>-</v>
      </c>
      <c r="AI77" s="118">
        <f t="shared" ca="1" si="14"/>
        <v>0</v>
      </c>
      <c r="AJ77" s="120">
        <f t="shared" ca="1" si="15"/>
        <v>0</v>
      </c>
      <c r="AK77" s="118">
        <f t="shared" ca="1" si="24"/>
        <v>0</v>
      </c>
      <c r="AL77" s="118">
        <f t="shared" ca="1" si="25"/>
        <v>0</v>
      </c>
    </row>
    <row r="78" spans="1:38" ht="28.5" customHeight="1" x14ac:dyDescent="0.25">
      <c r="A78" s="53">
        <f>'OSNOVNA PLAČA'!A72</f>
        <v>63</v>
      </c>
      <c r="B78" s="333" t="str">
        <f t="shared" ca="1" si="21"/>
        <v>A63</v>
      </c>
      <c r="C78" s="333"/>
      <c r="D78" s="54" t="str">
        <f>IF(LEN('OSNOVNA PLAČA'!C72)&gt;0,'OSNOVNA PLAČA'!C72,"")</f>
        <v/>
      </c>
      <c r="E78" s="55" t="str">
        <f>IF(LEN('OSNOVNA PLAČA'!D72)&gt;0,'OSNOVNA PLAČA'!D72,"")</f>
        <v/>
      </c>
      <c r="F78" s="164">
        <f ca="1">IF(LEN(B78)&gt;0,'OBRAČUNANA OSNOVNA PLAČA'!H72,"")</f>
        <v>0</v>
      </c>
      <c r="G78" s="57"/>
      <c r="H78" s="57"/>
      <c r="I78" s="57"/>
      <c r="J78" s="57"/>
      <c r="K78" s="57"/>
      <c r="L78" s="178">
        <f t="shared" si="5"/>
        <v>0</v>
      </c>
      <c r="M78" s="179">
        <f t="shared" ca="1" si="18"/>
        <v>0</v>
      </c>
      <c r="N78" s="179">
        <f t="shared" ca="1" si="19"/>
        <v>0</v>
      </c>
      <c r="O78" s="180">
        <f t="shared" ca="1" si="6"/>
        <v>0</v>
      </c>
      <c r="P78" s="181">
        <f t="shared" ca="1" si="20"/>
        <v>0</v>
      </c>
      <c r="Q78" s="182">
        <f t="shared" ca="1" si="7"/>
        <v>0</v>
      </c>
      <c r="R78" s="182">
        <f ca="1">IF(LEN(B78)&gt;0,'3'!R78-'3'!Q78,"")</f>
        <v>0</v>
      </c>
      <c r="S78" s="183"/>
      <c r="T78" s="33"/>
      <c r="U78" s="33"/>
      <c r="V78" s="33"/>
      <c r="W78" s="33"/>
      <c r="X78" s="33"/>
      <c r="Y78" s="33"/>
      <c r="Z78" s="33"/>
      <c r="AA78" s="33"/>
      <c r="AB78" s="243">
        <f>ROW()</f>
        <v>78</v>
      </c>
      <c r="AC78" s="118">
        <f t="shared" ca="1" si="22"/>
        <v>0</v>
      </c>
      <c r="AD78" s="118">
        <f t="shared" ca="1" si="23"/>
        <v>0</v>
      </c>
      <c r="AE78" s="119" t="str">
        <f t="shared" ca="1" si="10"/>
        <v>-</v>
      </c>
      <c r="AF78" s="118" t="str">
        <f t="shared" ca="1" si="11"/>
        <v>-</v>
      </c>
      <c r="AG78" s="119" t="str">
        <f t="shared" ca="1" si="12"/>
        <v>-</v>
      </c>
      <c r="AH78" s="118" t="str">
        <f t="shared" ca="1" si="13"/>
        <v>-</v>
      </c>
      <c r="AI78" s="118">
        <f t="shared" ca="1" si="14"/>
        <v>0</v>
      </c>
      <c r="AJ78" s="120">
        <f t="shared" ca="1" si="15"/>
        <v>0</v>
      </c>
      <c r="AK78" s="118">
        <f t="shared" ca="1" si="24"/>
        <v>0</v>
      </c>
      <c r="AL78" s="118">
        <f t="shared" ca="1" si="25"/>
        <v>0</v>
      </c>
    </row>
    <row r="79" spans="1:38" ht="28.5" customHeight="1" x14ac:dyDescent="0.25">
      <c r="A79" s="53">
        <f>'OSNOVNA PLAČA'!A73</f>
        <v>64</v>
      </c>
      <c r="B79" s="333" t="str">
        <f t="shared" ca="1" si="21"/>
        <v>A64</v>
      </c>
      <c r="C79" s="333"/>
      <c r="D79" s="54" t="str">
        <f>IF(LEN('OSNOVNA PLAČA'!C73)&gt;0,'OSNOVNA PLAČA'!C73,"")</f>
        <v/>
      </c>
      <c r="E79" s="55" t="str">
        <f>IF(LEN('OSNOVNA PLAČA'!D73)&gt;0,'OSNOVNA PLAČA'!D73,"")</f>
        <v/>
      </c>
      <c r="F79" s="164">
        <f ca="1">IF(LEN(B79)&gt;0,'OBRAČUNANA OSNOVNA PLAČA'!H73,"")</f>
        <v>0</v>
      </c>
      <c r="G79" s="57"/>
      <c r="H79" s="57"/>
      <c r="I79" s="57"/>
      <c r="J79" s="57"/>
      <c r="K79" s="57"/>
      <c r="L79" s="178">
        <f t="shared" si="5"/>
        <v>0</v>
      </c>
      <c r="M79" s="179">
        <f t="shared" ca="1" si="18"/>
        <v>0</v>
      </c>
      <c r="N79" s="179">
        <f t="shared" ca="1" si="19"/>
        <v>0</v>
      </c>
      <c r="O79" s="180">
        <f t="shared" ca="1" si="6"/>
        <v>0</v>
      </c>
      <c r="P79" s="181">
        <f t="shared" ca="1" si="20"/>
        <v>0</v>
      </c>
      <c r="Q79" s="182">
        <f t="shared" ca="1" si="7"/>
        <v>0</v>
      </c>
      <c r="R79" s="182">
        <f ca="1">IF(LEN(B79)&gt;0,'3'!R79-'3'!Q79,"")</f>
        <v>0</v>
      </c>
      <c r="S79" s="183"/>
      <c r="T79" s="33"/>
      <c r="U79" s="33"/>
      <c r="V79" s="33"/>
      <c r="W79" s="33"/>
      <c r="X79" s="33"/>
      <c r="Y79" s="33"/>
      <c r="Z79" s="33"/>
      <c r="AA79" s="33"/>
      <c r="AB79" s="243">
        <f>ROW()</f>
        <v>79</v>
      </c>
      <c r="AC79" s="118">
        <f t="shared" ca="1" si="22"/>
        <v>0</v>
      </c>
      <c r="AD79" s="118">
        <f t="shared" ca="1" si="23"/>
        <v>0</v>
      </c>
      <c r="AE79" s="119" t="str">
        <f t="shared" ca="1" si="10"/>
        <v>-</v>
      </c>
      <c r="AF79" s="118" t="str">
        <f t="shared" ca="1" si="11"/>
        <v>-</v>
      </c>
      <c r="AG79" s="119" t="str">
        <f t="shared" ca="1" si="12"/>
        <v>-</v>
      </c>
      <c r="AH79" s="118" t="str">
        <f t="shared" ca="1" si="13"/>
        <v>-</v>
      </c>
      <c r="AI79" s="118">
        <f t="shared" ca="1" si="14"/>
        <v>0</v>
      </c>
      <c r="AJ79" s="120">
        <f t="shared" ca="1" si="15"/>
        <v>0</v>
      </c>
      <c r="AK79" s="118">
        <f t="shared" ca="1" si="24"/>
        <v>0</v>
      </c>
      <c r="AL79" s="118">
        <f t="shared" ca="1" si="25"/>
        <v>0</v>
      </c>
    </row>
    <row r="80" spans="1:38" ht="28.5" customHeight="1" x14ac:dyDescent="0.25">
      <c r="A80" s="53">
        <f>'OSNOVNA PLAČA'!A74</f>
        <v>65</v>
      </c>
      <c r="B80" s="333" t="str">
        <f t="shared" ca="1" si="21"/>
        <v>A65</v>
      </c>
      <c r="C80" s="333"/>
      <c r="D80" s="54" t="str">
        <f>IF(LEN('OSNOVNA PLAČA'!C74)&gt;0,'OSNOVNA PLAČA'!C74,"")</f>
        <v/>
      </c>
      <c r="E80" s="55" t="str">
        <f>IF(LEN('OSNOVNA PLAČA'!D74)&gt;0,'OSNOVNA PLAČA'!D74,"")</f>
        <v/>
      </c>
      <c r="F80" s="164">
        <f ca="1">IF(LEN(B80)&gt;0,'OBRAČUNANA OSNOVNA PLAČA'!H74,"")</f>
        <v>0</v>
      </c>
      <c r="G80" s="57"/>
      <c r="H80" s="57"/>
      <c r="I80" s="57"/>
      <c r="J80" s="57"/>
      <c r="K80" s="57"/>
      <c r="L80" s="178">
        <f t="shared" ref="L80:L143" si="26">+G80+H80+I80+J80+K80</f>
        <v>0</v>
      </c>
      <c r="M80" s="179">
        <f t="shared" ca="1" si="18"/>
        <v>0</v>
      </c>
      <c r="N80" s="179">
        <f t="shared" ca="1" si="19"/>
        <v>0</v>
      </c>
      <c r="O80" s="180">
        <f t="shared" ref="O80:O143" ca="1" si="27">IF(LEN(B80)&gt;0,M80*$P$267,"")</f>
        <v>0</v>
      </c>
      <c r="P80" s="181">
        <f t="shared" ca="1" si="20"/>
        <v>0</v>
      </c>
      <c r="Q80" s="182">
        <f t="shared" ref="Q80:Q143" ca="1" si="28">MIN(P80,R80)</f>
        <v>0</v>
      </c>
      <c r="R80" s="182">
        <f ca="1">IF(LEN(B80)&gt;0,'3'!R80-'3'!Q80,"")</f>
        <v>0</v>
      </c>
      <c r="S80" s="183"/>
      <c r="T80" s="33"/>
      <c r="U80" s="33"/>
      <c r="V80" s="33"/>
      <c r="W80" s="33"/>
      <c r="X80" s="33"/>
      <c r="Y80" s="33"/>
      <c r="Z80" s="33"/>
      <c r="AA80" s="33"/>
      <c r="AB80" s="243">
        <f>ROW()</f>
        <v>80</v>
      </c>
      <c r="AC80" s="118">
        <f t="shared" ca="1" si="22"/>
        <v>0</v>
      </c>
      <c r="AD80" s="118">
        <f t="shared" ca="1" si="23"/>
        <v>0</v>
      </c>
      <c r="AE80" s="119" t="str">
        <f t="shared" ref="AE80:AE143" ca="1" si="29">IF(AC80&gt;=AD80,"-",$L80/(5*MAX($M$271:$M$272)))</f>
        <v>-</v>
      </c>
      <c r="AF80" s="118" t="str">
        <f t="shared" ref="AF80:AF143" ca="1" si="30">IF(AC80&gt;=AD80,"-",$L80/(5*MAX($M$271:$M$272))*AK80)</f>
        <v>-</v>
      </c>
      <c r="AG80" s="119" t="str">
        <f t="shared" ref="AG80:AG143" ca="1" si="31">IF(AE80="-","-",AE80*$AF$267)</f>
        <v>-</v>
      </c>
      <c r="AH80" s="118" t="str">
        <f t="shared" ref="AH80:AH143" ca="1" si="32">IF(AF80="-","-",AF80*$AF$267)</f>
        <v>-</v>
      </c>
      <c r="AI80" s="118">
        <f t="shared" ref="AI80:AI143" ca="1" si="33">IF(AG80="-",0,MIN(AH80,R80))</f>
        <v>0</v>
      </c>
      <c r="AJ80" s="120">
        <f t="shared" ref="AJ80:AJ143" ca="1" si="34">+AD80-AC80</f>
        <v>0</v>
      </c>
      <c r="AK80" s="118">
        <f t="shared" ca="1" si="24"/>
        <v>0</v>
      </c>
      <c r="AL80" s="118">
        <f t="shared" ca="1" si="25"/>
        <v>0</v>
      </c>
    </row>
    <row r="81" spans="1:38" ht="28.5" customHeight="1" x14ac:dyDescent="0.25">
      <c r="A81" s="53">
        <f>'OSNOVNA PLAČA'!A75</f>
        <v>66</v>
      </c>
      <c r="B81" s="333" t="str">
        <f t="shared" ca="1" si="21"/>
        <v>A66</v>
      </c>
      <c r="C81" s="333"/>
      <c r="D81" s="54" t="str">
        <f>IF(LEN('OSNOVNA PLAČA'!C75)&gt;0,'OSNOVNA PLAČA'!C75,"")</f>
        <v/>
      </c>
      <c r="E81" s="55" t="str">
        <f>IF(LEN('OSNOVNA PLAČA'!D75)&gt;0,'OSNOVNA PLAČA'!D75,"")</f>
        <v/>
      </c>
      <c r="F81" s="164">
        <f ca="1">IF(LEN(B81)&gt;0,'OBRAČUNANA OSNOVNA PLAČA'!H75,"")</f>
        <v>0</v>
      </c>
      <c r="G81" s="57"/>
      <c r="H81" s="57"/>
      <c r="I81" s="57"/>
      <c r="J81" s="57"/>
      <c r="K81" s="57"/>
      <c r="L81" s="178">
        <f t="shared" si="26"/>
        <v>0</v>
      </c>
      <c r="M81" s="179">
        <f t="shared" ref="M81:M144" ca="1" si="35">IF(LEN(B81)&gt;0,L81/5,"")</f>
        <v>0</v>
      </c>
      <c r="N81" s="179">
        <f t="shared" ref="N81:N144" ca="1" si="36">IF(LEN(B81)&gt;0,F81*M81,"")</f>
        <v>0</v>
      </c>
      <c r="O81" s="180">
        <f t="shared" ca="1" si="27"/>
        <v>0</v>
      </c>
      <c r="P81" s="181">
        <f t="shared" ref="P81:P144" ca="1" si="37">IF(LEN(B81)&gt;0,F81*O81,"")</f>
        <v>0</v>
      </c>
      <c r="Q81" s="182">
        <f t="shared" ca="1" si="28"/>
        <v>0</v>
      </c>
      <c r="R81" s="182">
        <f ca="1">IF(LEN(B81)&gt;0,'3'!R81-'3'!Q81,"")</f>
        <v>0</v>
      </c>
      <c r="S81" s="183"/>
      <c r="T81" s="33"/>
      <c r="U81" s="33"/>
      <c r="V81" s="33"/>
      <c r="W81" s="33"/>
      <c r="X81" s="33"/>
      <c r="Y81" s="33"/>
      <c r="Z81" s="33"/>
      <c r="AA81" s="33"/>
      <c r="AB81" s="243">
        <f>ROW()</f>
        <v>81</v>
      </c>
      <c r="AC81" s="118">
        <f t="shared" ca="1" si="22"/>
        <v>0</v>
      </c>
      <c r="AD81" s="118">
        <f t="shared" ca="1" si="23"/>
        <v>0</v>
      </c>
      <c r="AE81" s="119" t="str">
        <f t="shared" ca="1" si="29"/>
        <v>-</v>
      </c>
      <c r="AF81" s="118" t="str">
        <f t="shared" ca="1" si="30"/>
        <v>-</v>
      </c>
      <c r="AG81" s="119" t="str">
        <f t="shared" ca="1" si="31"/>
        <v>-</v>
      </c>
      <c r="AH81" s="118" t="str">
        <f t="shared" ca="1" si="32"/>
        <v>-</v>
      </c>
      <c r="AI81" s="118">
        <f t="shared" ca="1" si="33"/>
        <v>0</v>
      </c>
      <c r="AJ81" s="120">
        <f t="shared" ca="1" si="34"/>
        <v>0</v>
      </c>
      <c r="AK81" s="118">
        <f t="shared" ca="1" si="24"/>
        <v>0</v>
      </c>
      <c r="AL81" s="118">
        <f t="shared" ca="1" si="25"/>
        <v>0</v>
      </c>
    </row>
    <row r="82" spans="1:38" ht="28.5" customHeight="1" x14ac:dyDescent="0.25">
      <c r="A82" s="53">
        <f>'OSNOVNA PLAČA'!A76</f>
        <v>67</v>
      </c>
      <c r="B82" s="333" t="str">
        <f t="shared" ca="1" si="21"/>
        <v>A67</v>
      </c>
      <c r="C82" s="333"/>
      <c r="D82" s="54" t="str">
        <f>IF(LEN('OSNOVNA PLAČA'!C76)&gt;0,'OSNOVNA PLAČA'!C76,"")</f>
        <v/>
      </c>
      <c r="E82" s="55" t="str">
        <f>IF(LEN('OSNOVNA PLAČA'!D76)&gt;0,'OSNOVNA PLAČA'!D76,"")</f>
        <v/>
      </c>
      <c r="F82" s="164">
        <f ca="1">IF(LEN(B82)&gt;0,'OBRAČUNANA OSNOVNA PLAČA'!H76,"")</f>
        <v>0</v>
      </c>
      <c r="G82" s="57"/>
      <c r="H82" s="57"/>
      <c r="I82" s="57"/>
      <c r="J82" s="57"/>
      <c r="K82" s="57"/>
      <c r="L82" s="178">
        <f t="shared" si="26"/>
        <v>0</v>
      </c>
      <c r="M82" s="179">
        <f t="shared" ca="1" si="35"/>
        <v>0</v>
      </c>
      <c r="N82" s="179">
        <f t="shared" ca="1" si="36"/>
        <v>0</v>
      </c>
      <c r="O82" s="180">
        <f t="shared" ca="1" si="27"/>
        <v>0</v>
      </c>
      <c r="P82" s="181">
        <f t="shared" ca="1" si="37"/>
        <v>0</v>
      </c>
      <c r="Q82" s="182">
        <f t="shared" ca="1" si="28"/>
        <v>0</v>
      </c>
      <c r="R82" s="182">
        <f ca="1">IF(LEN(B82)&gt;0,'3'!R82-'3'!Q82,"")</f>
        <v>0</v>
      </c>
      <c r="S82" s="183"/>
      <c r="T82" s="33"/>
      <c r="U82" s="33"/>
      <c r="V82" s="33"/>
      <c r="W82" s="33"/>
      <c r="X82" s="33"/>
      <c r="Y82" s="33"/>
      <c r="Z82" s="33"/>
      <c r="AA82" s="33"/>
      <c r="AB82" s="243">
        <f>ROW()</f>
        <v>82</v>
      </c>
      <c r="AC82" s="118">
        <f t="shared" ca="1" si="22"/>
        <v>0</v>
      </c>
      <c r="AD82" s="118">
        <f t="shared" ca="1" si="23"/>
        <v>0</v>
      </c>
      <c r="AE82" s="119" t="str">
        <f t="shared" ca="1" si="29"/>
        <v>-</v>
      </c>
      <c r="AF82" s="118" t="str">
        <f t="shared" ca="1" si="30"/>
        <v>-</v>
      </c>
      <c r="AG82" s="119" t="str">
        <f t="shared" ca="1" si="31"/>
        <v>-</v>
      </c>
      <c r="AH82" s="118" t="str">
        <f t="shared" ca="1" si="32"/>
        <v>-</v>
      </c>
      <c r="AI82" s="118">
        <f t="shared" ca="1" si="33"/>
        <v>0</v>
      </c>
      <c r="AJ82" s="120">
        <f t="shared" ca="1" si="34"/>
        <v>0</v>
      </c>
      <c r="AK82" s="118">
        <f t="shared" ca="1" si="24"/>
        <v>0</v>
      </c>
      <c r="AL82" s="118">
        <f t="shared" ca="1" si="25"/>
        <v>0</v>
      </c>
    </row>
    <row r="83" spans="1:38" ht="28.5" customHeight="1" x14ac:dyDescent="0.25">
      <c r="A83" s="53">
        <f>'OSNOVNA PLAČA'!A77</f>
        <v>68</v>
      </c>
      <c r="B83" s="333" t="str">
        <f t="shared" ca="1" si="21"/>
        <v>A68</v>
      </c>
      <c r="C83" s="333"/>
      <c r="D83" s="54" t="str">
        <f>IF(LEN('OSNOVNA PLAČA'!C77)&gt;0,'OSNOVNA PLAČA'!C77,"")</f>
        <v/>
      </c>
      <c r="E83" s="55" t="str">
        <f>IF(LEN('OSNOVNA PLAČA'!D77)&gt;0,'OSNOVNA PLAČA'!D77,"")</f>
        <v/>
      </c>
      <c r="F83" s="164">
        <f ca="1">IF(LEN(B83)&gt;0,'OBRAČUNANA OSNOVNA PLAČA'!H77,"")</f>
        <v>0</v>
      </c>
      <c r="G83" s="57"/>
      <c r="H83" s="57"/>
      <c r="I83" s="57"/>
      <c r="J83" s="57"/>
      <c r="K83" s="57"/>
      <c r="L83" s="178">
        <f t="shared" si="26"/>
        <v>0</v>
      </c>
      <c r="M83" s="179">
        <f t="shared" ca="1" si="35"/>
        <v>0</v>
      </c>
      <c r="N83" s="179">
        <f t="shared" ca="1" si="36"/>
        <v>0</v>
      </c>
      <c r="O83" s="180">
        <f t="shared" ca="1" si="27"/>
        <v>0</v>
      </c>
      <c r="P83" s="181">
        <f t="shared" ca="1" si="37"/>
        <v>0</v>
      </c>
      <c r="Q83" s="182">
        <f t="shared" ca="1" si="28"/>
        <v>0</v>
      </c>
      <c r="R83" s="182">
        <f ca="1">IF(LEN(B83)&gt;0,'3'!R83-'3'!Q83,"")</f>
        <v>0</v>
      </c>
      <c r="S83" s="183"/>
      <c r="T83" s="33"/>
      <c r="U83" s="33"/>
      <c r="V83" s="33"/>
      <c r="W83" s="33"/>
      <c r="X83" s="33"/>
      <c r="Y83" s="33"/>
      <c r="Z83" s="33"/>
      <c r="AA83" s="33"/>
      <c r="AB83" s="243">
        <f>ROW()</f>
        <v>83</v>
      </c>
      <c r="AC83" s="118">
        <f t="shared" ca="1" si="22"/>
        <v>0</v>
      </c>
      <c r="AD83" s="118">
        <f t="shared" ca="1" si="23"/>
        <v>0</v>
      </c>
      <c r="AE83" s="119" t="str">
        <f t="shared" ca="1" si="29"/>
        <v>-</v>
      </c>
      <c r="AF83" s="118" t="str">
        <f t="shared" ca="1" si="30"/>
        <v>-</v>
      </c>
      <c r="AG83" s="119" t="str">
        <f t="shared" ca="1" si="31"/>
        <v>-</v>
      </c>
      <c r="AH83" s="118" t="str">
        <f t="shared" ca="1" si="32"/>
        <v>-</v>
      </c>
      <c r="AI83" s="118">
        <f t="shared" ca="1" si="33"/>
        <v>0</v>
      </c>
      <c r="AJ83" s="120">
        <f t="shared" ca="1" si="34"/>
        <v>0</v>
      </c>
      <c r="AK83" s="118">
        <f t="shared" ca="1" si="24"/>
        <v>0</v>
      </c>
      <c r="AL83" s="118">
        <f t="shared" ca="1" si="25"/>
        <v>0</v>
      </c>
    </row>
    <row r="84" spans="1:38" ht="28.5" customHeight="1" x14ac:dyDescent="0.25">
      <c r="A84" s="53">
        <f>'OSNOVNA PLAČA'!A78</f>
        <v>69</v>
      </c>
      <c r="B84" s="333" t="str">
        <f t="shared" ca="1" si="21"/>
        <v>A69</v>
      </c>
      <c r="C84" s="333"/>
      <c r="D84" s="54" t="str">
        <f>IF(LEN('OSNOVNA PLAČA'!C78)&gt;0,'OSNOVNA PLAČA'!C78,"")</f>
        <v/>
      </c>
      <c r="E84" s="55" t="str">
        <f>IF(LEN('OSNOVNA PLAČA'!D78)&gt;0,'OSNOVNA PLAČA'!D78,"")</f>
        <v/>
      </c>
      <c r="F84" s="164">
        <f ca="1">IF(LEN(B84)&gt;0,'OBRAČUNANA OSNOVNA PLAČA'!H78,"")</f>
        <v>0</v>
      </c>
      <c r="G84" s="57"/>
      <c r="H84" s="57"/>
      <c r="I84" s="57"/>
      <c r="J84" s="57"/>
      <c r="K84" s="57"/>
      <c r="L84" s="178">
        <f t="shared" si="26"/>
        <v>0</v>
      </c>
      <c r="M84" s="179">
        <f t="shared" ca="1" si="35"/>
        <v>0</v>
      </c>
      <c r="N84" s="179">
        <f t="shared" ca="1" si="36"/>
        <v>0</v>
      </c>
      <c r="O84" s="180">
        <f t="shared" ca="1" si="27"/>
        <v>0</v>
      </c>
      <c r="P84" s="181">
        <f t="shared" ca="1" si="37"/>
        <v>0</v>
      </c>
      <c r="Q84" s="182">
        <f t="shared" ca="1" si="28"/>
        <v>0</v>
      </c>
      <c r="R84" s="182">
        <f ca="1">IF(LEN(B84)&gt;0,'3'!R84-'3'!Q84,"")</f>
        <v>0</v>
      </c>
      <c r="S84" s="183"/>
      <c r="T84" s="33"/>
      <c r="U84" s="33"/>
      <c r="V84" s="33"/>
      <c r="W84" s="33"/>
      <c r="X84" s="33"/>
      <c r="Y84" s="33"/>
      <c r="Z84" s="33"/>
      <c r="AA84" s="33"/>
      <c r="AB84" s="243">
        <f>ROW()</f>
        <v>84</v>
      </c>
      <c r="AC84" s="118">
        <f t="shared" ca="1" si="22"/>
        <v>0</v>
      </c>
      <c r="AD84" s="118">
        <f t="shared" ca="1" si="23"/>
        <v>0</v>
      </c>
      <c r="AE84" s="119" t="str">
        <f t="shared" ca="1" si="29"/>
        <v>-</v>
      </c>
      <c r="AF84" s="118" t="str">
        <f t="shared" ca="1" si="30"/>
        <v>-</v>
      </c>
      <c r="AG84" s="119" t="str">
        <f t="shared" ca="1" si="31"/>
        <v>-</v>
      </c>
      <c r="AH84" s="118" t="str">
        <f t="shared" ca="1" si="32"/>
        <v>-</v>
      </c>
      <c r="AI84" s="118">
        <f t="shared" ca="1" si="33"/>
        <v>0</v>
      </c>
      <c r="AJ84" s="120">
        <f t="shared" ca="1" si="34"/>
        <v>0</v>
      </c>
      <c r="AK84" s="118">
        <f t="shared" ca="1" si="24"/>
        <v>0</v>
      </c>
      <c r="AL84" s="118">
        <f t="shared" ca="1" si="25"/>
        <v>0</v>
      </c>
    </row>
    <row r="85" spans="1:38" ht="28.5" customHeight="1" x14ac:dyDescent="0.25">
      <c r="A85" s="53">
        <f>'OSNOVNA PLAČA'!A79</f>
        <v>70</v>
      </c>
      <c r="B85" s="333" t="str">
        <f t="shared" ca="1" si="21"/>
        <v>A70</v>
      </c>
      <c r="C85" s="333"/>
      <c r="D85" s="54" t="str">
        <f>IF(LEN('OSNOVNA PLAČA'!C79)&gt;0,'OSNOVNA PLAČA'!C79,"")</f>
        <v/>
      </c>
      <c r="E85" s="55" t="str">
        <f>IF(LEN('OSNOVNA PLAČA'!D79)&gt;0,'OSNOVNA PLAČA'!D79,"")</f>
        <v/>
      </c>
      <c r="F85" s="164">
        <f ca="1">IF(LEN(B85)&gt;0,'OBRAČUNANA OSNOVNA PLAČA'!H79,"")</f>
        <v>0</v>
      </c>
      <c r="G85" s="57"/>
      <c r="H85" s="57"/>
      <c r="I85" s="57"/>
      <c r="J85" s="57"/>
      <c r="K85" s="57"/>
      <c r="L85" s="178">
        <f t="shared" si="26"/>
        <v>0</v>
      </c>
      <c r="M85" s="179">
        <f t="shared" ca="1" si="35"/>
        <v>0</v>
      </c>
      <c r="N85" s="179">
        <f t="shared" ca="1" si="36"/>
        <v>0</v>
      </c>
      <c r="O85" s="180">
        <f t="shared" ca="1" si="27"/>
        <v>0</v>
      </c>
      <c r="P85" s="181">
        <f t="shared" ca="1" si="37"/>
        <v>0</v>
      </c>
      <c r="Q85" s="182">
        <f t="shared" ca="1" si="28"/>
        <v>0</v>
      </c>
      <c r="R85" s="182">
        <f ca="1">IF(LEN(B85)&gt;0,'3'!R85-'3'!Q85,"")</f>
        <v>0</v>
      </c>
      <c r="S85" s="183"/>
      <c r="T85" s="33"/>
      <c r="U85" s="33"/>
      <c r="V85" s="33"/>
      <c r="W85" s="33"/>
      <c r="X85" s="33"/>
      <c r="Y85" s="33"/>
      <c r="Z85" s="33"/>
      <c r="AA85" s="33"/>
      <c r="AB85" s="243">
        <f>ROW()</f>
        <v>85</v>
      </c>
      <c r="AC85" s="118">
        <f t="shared" ca="1" si="22"/>
        <v>0</v>
      </c>
      <c r="AD85" s="118">
        <f t="shared" ca="1" si="23"/>
        <v>0</v>
      </c>
      <c r="AE85" s="119" t="str">
        <f t="shared" ca="1" si="29"/>
        <v>-</v>
      </c>
      <c r="AF85" s="118" t="str">
        <f t="shared" ca="1" si="30"/>
        <v>-</v>
      </c>
      <c r="AG85" s="119" t="str">
        <f t="shared" ca="1" si="31"/>
        <v>-</v>
      </c>
      <c r="AH85" s="118" t="str">
        <f t="shared" ca="1" si="32"/>
        <v>-</v>
      </c>
      <c r="AI85" s="118">
        <f t="shared" ca="1" si="33"/>
        <v>0</v>
      </c>
      <c r="AJ85" s="120">
        <f t="shared" ca="1" si="34"/>
        <v>0</v>
      </c>
      <c r="AK85" s="118">
        <f t="shared" ca="1" si="24"/>
        <v>0</v>
      </c>
      <c r="AL85" s="118">
        <f t="shared" ca="1" si="25"/>
        <v>0</v>
      </c>
    </row>
    <row r="86" spans="1:38" ht="28.5" customHeight="1" x14ac:dyDescent="0.25">
      <c r="A86" s="53">
        <f>'OSNOVNA PLAČA'!A80</f>
        <v>71</v>
      </c>
      <c r="B86" s="333" t="str">
        <f t="shared" ca="1" si="21"/>
        <v>A71</v>
      </c>
      <c r="C86" s="333"/>
      <c r="D86" s="54" t="str">
        <f>IF(LEN('OSNOVNA PLAČA'!C80)&gt;0,'OSNOVNA PLAČA'!C80,"")</f>
        <v/>
      </c>
      <c r="E86" s="55" t="str">
        <f>IF(LEN('OSNOVNA PLAČA'!D80)&gt;0,'OSNOVNA PLAČA'!D80,"")</f>
        <v/>
      </c>
      <c r="F86" s="164">
        <f ca="1">IF(LEN(B86)&gt;0,'OBRAČUNANA OSNOVNA PLAČA'!H80,"")</f>
        <v>0</v>
      </c>
      <c r="G86" s="57"/>
      <c r="H86" s="57"/>
      <c r="I86" s="57"/>
      <c r="J86" s="57"/>
      <c r="K86" s="57"/>
      <c r="L86" s="178">
        <f t="shared" si="26"/>
        <v>0</v>
      </c>
      <c r="M86" s="179">
        <f t="shared" ca="1" si="35"/>
        <v>0</v>
      </c>
      <c r="N86" s="179">
        <f t="shared" ca="1" si="36"/>
        <v>0</v>
      </c>
      <c r="O86" s="180">
        <f t="shared" ca="1" si="27"/>
        <v>0</v>
      </c>
      <c r="P86" s="181">
        <f t="shared" ca="1" si="37"/>
        <v>0</v>
      </c>
      <c r="Q86" s="182">
        <f t="shared" ca="1" si="28"/>
        <v>0</v>
      </c>
      <c r="R86" s="182">
        <f ca="1">IF(LEN(B86)&gt;0,'3'!R86-'3'!Q86,"")</f>
        <v>0</v>
      </c>
      <c r="S86" s="183"/>
      <c r="T86" s="33"/>
      <c r="U86" s="33"/>
      <c r="V86" s="33"/>
      <c r="W86" s="33"/>
      <c r="X86" s="33"/>
      <c r="Y86" s="33"/>
      <c r="Z86" s="33"/>
      <c r="AA86" s="33"/>
      <c r="AB86" s="243">
        <f>ROW()</f>
        <v>86</v>
      </c>
      <c r="AC86" s="118">
        <f t="shared" ca="1" si="22"/>
        <v>0</v>
      </c>
      <c r="AD86" s="118">
        <f t="shared" ca="1" si="23"/>
        <v>0</v>
      </c>
      <c r="AE86" s="119" t="str">
        <f t="shared" ca="1" si="29"/>
        <v>-</v>
      </c>
      <c r="AF86" s="118" t="str">
        <f t="shared" ca="1" si="30"/>
        <v>-</v>
      </c>
      <c r="AG86" s="119" t="str">
        <f t="shared" ca="1" si="31"/>
        <v>-</v>
      </c>
      <c r="AH86" s="118" t="str">
        <f t="shared" ca="1" si="32"/>
        <v>-</v>
      </c>
      <c r="AI86" s="118">
        <f t="shared" ca="1" si="33"/>
        <v>0</v>
      </c>
      <c r="AJ86" s="120">
        <f t="shared" ca="1" si="34"/>
        <v>0</v>
      </c>
      <c r="AK86" s="118">
        <f t="shared" ca="1" si="24"/>
        <v>0</v>
      </c>
      <c r="AL86" s="118">
        <f t="shared" ca="1" si="25"/>
        <v>0</v>
      </c>
    </row>
    <row r="87" spans="1:38" ht="28.5" customHeight="1" x14ac:dyDescent="0.25">
      <c r="A87" s="53">
        <f>'OSNOVNA PLAČA'!A81</f>
        <v>72</v>
      </c>
      <c r="B87" s="333" t="str">
        <f t="shared" ca="1" si="21"/>
        <v>A72</v>
      </c>
      <c r="C87" s="333"/>
      <c r="D87" s="54" t="str">
        <f>IF(LEN('OSNOVNA PLAČA'!C81)&gt;0,'OSNOVNA PLAČA'!C81,"")</f>
        <v/>
      </c>
      <c r="E87" s="55" t="str">
        <f>IF(LEN('OSNOVNA PLAČA'!D81)&gt;0,'OSNOVNA PLAČA'!D81,"")</f>
        <v/>
      </c>
      <c r="F87" s="164">
        <f ca="1">IF(LEN(B87)&gt;0,'OBRAČUNANA OSNOVNA PLAČA'!H81,"")</f>
        <v>0</v>
      </c>
      <c r="G87" s="57"/>
      <c r="H87" s="57"/>
      <c r="I87" s="57"/>
      <c r="J87" s="57"/>
      <c r="K87" s="57"/>
      <c r="L87" s="178">
        <f t="shared" si="26"/>
        <v>0</v>
      </c>
      <c r="M87" s="179">
        <f t="shared" ca="1" si="35"/>
        <v>0</v>
      </c>
      <c r="N87" s="179">
        <f t="shared" ca="1" si="36"/>
        <v>0</v>
      </c>
      <c r="O87" s="180">
        <f t="shared" ca="1" si="27"/>
        <v>0</v>
      </c>
      <c r="P87" s="181">
        <f t="shared" ca="1" si="37"/>
        <v>0</v>
      </c>
      <c r="Q87" s="182">
        <f t="shared" ca="1" si="28"/>
        <v>0</v>
      </c>
      <c r="R87" s="182">
        <f ca="1">IF(LEN(B87)&gt;0,'3'!R87-'3'!Q87,"")</f>
        <v>0</v>
      </c>
      <c r="S87" s="183"/>
      <c r="T87" s="33"/>
      <c r="U87" s="33"/>
      <c r="V87" s="33"/>
      <c r="W87" s="33"/>
      <c r="X87" s="33"/>
      <c r="Y87" s="33"/>
      <c r="Z87" s="33"/>
      <c r="AA87" s="33"/>
      <c r="AB87" s="243">
        <f>ROW()</f>
        <v>87</v>
      </c>
      <c r="AC87" s="118">
        <f t="shared" ca="1" si="22"/>
        <v>0</v>
      </c>
      <c r="AD87" s="118">
        <f t="shared" ca="1" si="23"/>
        <v>0</v>
      </c>
      <c r="AE87" s="119" t="str">
        <f t="shared" ca="1" si="29"/>
        <v>-</v>
      </c>
      <c r="AF87" s="118" t="str">
        <f t="shared" ca="1" si="30"/>
        <v>-</v>
      </c>
      <c r="AG87" s="119" t="str">
        <f t="shared" ca="1" si="31"/>
        <v>-</v>
      </c>
      <c r="AH87" s="118" t="str">
        <f t="shared" ca="1" si="32"/>
        <v>-</v>
      </c>
      <c r="AI87" s="118">
        <f t="shared" ca="1" si="33"/>
        <v>0</v>
      </c>
      <c r="AJ87" s="120">
        <f t="shared" ca="1" si="34"/>
        <v>0</v>
      </c>
      <c r="AK87" s="118">
        <f t="shared" ca="1" si="24"/>
        <v>0</v>
      </c>
      <c r="AL87" s="118">
        <f t="shared" ca="1" si="25"/>
        <v>0</v>
      </c>
    </row>
    <row r="88" spans="1:38" ht="28.5" customHeight="1" x14ac:dyDescent="0.25">
      <c r="A88" s="53">
        <f>'OSNOVNA PLAČA'!A82</f>
        <v>73</v>
      </c>
      <c r="B88" s="333" t="str">
        <f t="shared" ca="1" si="21"/>
        <v>A73</v>
      </c>
      <c r="C88" s="333"/>
      <c r="D88" s="54" t="str">
        <f>IF(LEN('OSNOVNA PLAČA'!C82)&gt;0,'OSNOVNA PLAČA'!C82,"")</f>
        <v/>
      </c>
      <c r="E88" s="55" t="str">
        <f>IF(LEN('OSNOVNA PLAČA'!D82)&gt;0,'OSNOVNA PLAČA'!D82,"")</f>
        <v/>
      </c>
      <c r="F88" s="164">
        <f ca="1">IF(LEN(B88)&gt;0,'OBRAČUNANA OSNOVNA PLAČA'!H82,"")</f>
        <v>0</v>
      </c>
      <c r="G88" s="57"/>
      <c r="H88" s="57"/>
      <c r="I88" s="57"/>
      <c r="J88" s="57"/>
      <c r="K88" s="57"/>
      <c r="L88" s="178">
        <f t="shared" si="26"/>
        <v>0</v>
      </c>
      <c r="M88" s="179">
        <f t="shared" ca="1" si="35"/>
        <v>0</v>
      </c>
      <c r="N88" s="179">
        <f t="shared" ca="1" si="36"/>
        <v>0</v>
      </c>
      <c r="O88" s="180">
        <f t="shared" ca="1" si="27"/>
        <v>0</v>
      </c>
      <c r="P88" s="181">
        <f t="shared" ca="1" si="37"/>
        <v>0</v>
      </c>
      <c r="Q88" s="182">
        <f t="shared" ca="1" si="28"/>
        <v>0</v>
      </c>
      <c r="R88" s="182">
        <f ca="1">IF(LEN(B88)&gt;0,'3'!R88-'3'!Q88,"")</f>
        <v>0</v>
      </c>
      <c r="S88" s="183"/>
      <c r="T88" s="33"/>
      <c r="U88" s="33"/>
      <c r="V88" s="33"/>
      <c r="W88" s="33"/>
      <c r="X88" s="33"/>
      <c r="Y88" s="33"/>
      <c r="Z88" s="33"/>
      <c r="AA88" s="33"/>
      <c r="AB88" s="243">
        <f>ROW()</f>
        <v>88</v>
      </c>
      <c r="AC88" s="118">
        <f t="shared" ca="1" si="22"/>
        <v>0</v>
      </c>
      <c r="AD88" s="118">
        <f t="shared" ca="1" si="23"/>
        <v>0</v>
      </c>
      <c r="AE88" s="119" t="str">
        <f t="shared" ca="1" si="29"/>
        <v>-</v>
      </c>
      <c r="AF88" s="118" t="str">
        <f t="shared" ca="1" si="30"/>
        <v>-</v>
      </c>
      <c r="AG88" s="119" t="str">
        <f t="shared" ca="1" si="31"/>
        <v>-</v>
      </c>
      <c r="AH88" s="118" t="str">
        <f t="shared" ca="1" si="32"/>
        <v>-</v>
      </c>
      <c r="AI88" s="118">
        <f t="shared" ca="1" si="33"/>
        <v>0</v>
      </c>
      <c r="AJ88" s="120">
        <f t="shared" ca="1" si="34"/>
        <v>0</v>
      </c>
      <c r="AK88" s="118">
        <f t="shared" ca="1" si="24"/>
        <v>0</v>
      </c>
      <c r="AL88" s="118">
        <f t="shared" ca="1" si="25"/>
        <v>0</v>
      </c>
    </row>
    <row r="89" spans="1:38" ht="28.5" customHeight="1" x14ac:dyDescent="0.25">
      <c r="A89" s="53">
        <f>'OSNOVNA PLAČA'!A83</f>
        <v>74</v>
      </c>
      <c r="B89" s="333" t="str">
        <f t="shared" ca="1" si="21"/>
        <v>A74</v>
      </c>
      <c r="C89" s="333"/>
      <c r="D89" s="54" t="str">
        <f>IF(LEN('OSNOVNA PLAČA'!C83)&gt;0,'OSNOVNA PLAČA'!C83,"")</f>
        <v/>
      </c>
      <c r="E89" s="55" t="str">
        <f>IF(LEN('OSNOVNA PLAČA'!D83)&gt;0,'OSNOVNA PLAČA'!D83,"")</f>
        <v/>
      </c>
      <c r="F89" s="164">
        <f ca="1">IF(LEN(B89)&gt;0,'OBRAČUNANA OSNOVNA PLAČA'!H83,"")</f>
        <v>0</v>
      </c>
      <c r="G89" s="57"/>
      <c r="H89" s="57"/>
      <c r="I89" s="57"/>
      <c r="J89" s="57"/>
      <c r="K89" s="57"/>
      <c r="L89" s="178">
        <f t="shared" si="26"/>
        <v>0</v>
      </c>
      <c r="M89" s="179">
        <f t="shared" ca="1" si="35"/>
        <v>0</v>
      </c>
      <c r="N89" s="179">
        <f t="shared" ca="1" si="36"/>
        <v>0</v>
      </c>
      <c r="O89" s="180">
        <f t="shared" ca="1" si="27"/>
        <v>0</v>
      </c>
      <c r="P89" s="181">
        <f t="shared" ca="1" si="37"/>
        <v>0</v>
      </c>
      <c r="Q89" s="182">
        <f t="shared" ca="1" si="28"/>
        <v>0</v>
      </c>
      <c r="R89" s="182">
        <f ca="1">IF(LEN(B89)&gt;0,'3'!R89-'3'!Q89,"")</f>
        <v>0</v>
      </c>
      <c r="S89" s="183"/>
      <c r="T89" s="33"/>
      <c r="U89" s="33"/>
      <c r="V89" s="33"/>
      <c r="W89" s="33"/>
      <c r="X89" s="33"/>
      <c r="Y89" s="33"/>
      <c r="Z89" s="33"/>
      <c r="AA89" s="33"/>
      <c r="AB89" s="243">
        <f>ROW()</f>
        <v>89</v>
      </c>
      <c r="AC89" s="118">
        <f t="shared" ca="1" si="22"/>
        <v>0</v>
      </c>
      <c r="AD89" s="118">
        <f t="shared" ca="1" si="23"/>
        <v>0</v>
      </c>
      <c r="AE89" s="119" t="str">
        <f t="shared" ca="1" si="29"/>
        <v>-</v>
      </c>
      <c r="AF89" s="118" t="str">
        <f t="shared" ca="1" si="30"/>
        <v>-</v>
      </c>
      <c r="AG89" s="119" t="str">
        <f t="shared" ca="1" si="31"/>
        <v>-</v>
      </c>
      <c r="AH89" s="118" t="str">
        <f t="shared" ca="1" si="32"/>
        <v>-</v>
      </c>
      <c r="AI89" s="118">
        <f t="shared" ca="1" si="33"/>
        <v>0</v>
      </c>
      <c r="AJ89" s="120">
        <f t="shared" ca="1" si="34"/>
        <v>0</v>
      </c>
      <c r="AK89" s="118">
        <f t="shared" ca="1" si="24"/>
        <v>0</v>
      </c>
      <c r="AL89" s="118">
        <f t="shared" ca="1" si="25"/>
        <v>0</v>
      </c>
    </row>
    <row r="90" spans="1:38" ht="28.5" customHeight="1" x14ac:dyDescent="0.25">
      <c r="A90" s="53">
        <f>'OSNOVNA PLAČA'!A84</f>
        <v>75</v>
      </c>
      <c r="B90" s="333" t="str">
        <f t="shared" ca="1" si="21"/>
        <v>A75</v>
      </c>
      <c r="C90" s="333"/>
      <c r="D90" s="54" t="str">
        <f>IF(LEN('OSNOVNA PLAČA'!C84)&gt;0,'OSNOVNA PLAČA'!C84,"")</f>
        <v/>
      </c>
      <c r="E90" s="55" t="str">
        <f>IF(LEN('OSNOVNA PLAČA'!D84)&gt;0,'OSNOVNA PLAČA'!D84,"")</f>
        <v/>
      </c>
      <c r="F90" s="164">
        <f ca="1">IF(LEN(B90)&gt;0,'OBRAČUNANA OSNOVNA PLAČA'!H84,"")</f>
        <v>0</v>
      </c>
      <c r="G90" s="57"/>
      <c r="H90" s="57"/>
      <c r="I90" s="57"/>
      <c r="J90" s="57"/>
      <c r="K90" s="57"/>
      <c r="L90" s="178">
        <f t="shared" si="26"/>
        <v>0</v>
      </c>
      <c r="M90" s="179">
        <f t="shared" ca="1" si="35"/>
        <v>0</v>
      </c>
      <c r="N90" s="179">
        <f t="shared" ca="1" si="36"/>
        <v>0</v>
      </c>
      <c r="O90" s="180">
        <f t="shared" ca="1" si="27"/>
        <v>0</v>
      </c>
      <c r="P90" s="181">
        <f t="shared" ca="1" si="37"/>
        <v>0</v>
      </c>
      <c r="Q90" s="182">
        <f t="shared" ca="1" si="28"/>
        <v>0</v>
      </c>
      <c r="R90" s="182">
        <f ca="1">IF(LEN(B90)&gt;0,'3'!R90-'3'!Q90,"")</f>
        <v>0</v>
      </c>
      <c r="S90" s="183"/>
      <c r="T90" s="33"/>
      <c r="U90" s="33"/>
      <c r="V90" s="33"/>
      <c r="W90" s="33"/>
      <c r="X90" s="33"/>
      <c r="Y90" s="33"/>
      <c r="Z90" s="33"/>
      <c r="AA90" s="33"/>
      <c r="AB90" s="243">
        <f>ROW()</f>
        <v>90</v>
      </c>
      <c r="AC90" s="118">
        <f t="shared" ca="1" si="22"/>
        <v>0</v>
      </c>
      <c r="AD90" s="118">
        <f t="shared" ca="1" si="23"/>
        <v>0</v>
      </c>
      <c r="AE90" s="119" t="str">
        <f t="shared" ca="1" si="29"/>
        <v>-</v>
      </c>
      <c r="AF90" s="118" t="str">
        <f t="shared" ca="1" si="30"/>
        <v>-</v>
      </c>
      <c r="AG90" s="119" t="str">
        <f t="shared" ca="1" si="31"/>
        <v>-</v>
      </c>
      <c r="AH90" s="118" t="str">
        <f t="shared" ca="1" si="32"/>
        <v>-</v>
      </c>
      <c r="AI90" s="118">
        <f t="shared" ca="1" si="33"/>
        <v>0</v>
      </c>
      <c r="AJ90" s="120">
        <f t="shared" ca="1" si="34"/>
        <v>0</v>
      </c>
      <c r="AK90" s="118">
        <f t="shared" ca="1" si="24"/>
        <v>0</v>
      </c>
      <c r="AL90" s="118">
        <f t="shared" ca="1" si="25"/>
        <v>0</v>
      </c>
    </row>
    <row r="91" spans="1:38" ht="28.5" customHeight="1" x14ac:dyDescent="0.25">
      <c r="A91" s="53">
        <f>'OSNOVNA PLAČA'!A85</f>
        <v>76</v>
      </c>
      <c r="B91" s="333" t="str">
        <f t="shared" ca="1" si="21"/>
        <v>A76</v>
      </c>
      <c r="C91" s="333"/>
      <c r="D91" s="54" t="str">
        <f>IF(LEN('OSNOVNA PLAČA'!C85)&gt;0,'OSNOVNA PLAČA'!C85,"")</f>
        <v/>
      </c>
      <c r="E91" s="55" t="str">
        <f>IF(LEN('OSNOVNA PLAČA'!D85)&gt;0,'OSNOVNA PLAČA'!D85,"")</f>
        <v/>
      </c>
      <c r="F91" s="164">
        <f ca="1">IF(LEN(B91)&gt;0,'OBRAČUNANA OSNOVNA PLAČA'!H85,"")</f>
        <v>0</v>
      </c>
      <c r="G91" s="57"/>
      <c r="H91" s="57"/>
      <c r="I91" s="57"/>
      <c r="J91" s="57"/>
      <c r="K91" s="57"/>
      <c r="L91" s="178">
        <f t="shared" si="26"/>
        <v>0</v>
      </c>
      <c r="M91" s="179">
        <f t="shared" ca="1" si="35"/>
        <v>0</v>
      </c>
      <c r="N91" s="179">
        <f t="shared" ca="1" si="36"/>
        <v>0</v>
      </c>
      <c r="O91" s="180">
        <f t="shared" ca="1" si="27"/>
        <v>0</v>
      </c>
      <c r="P91" s="181">
        <f t="shared" ca="1" si="37"/>
        <v>0</v>
      </c>
      <c r="Q91" s="182">
        <f t="shared" ca="1" si="28"/>
        <v>0</v>
      </c>
      <c r="R91" s="182">
        <f ca="1">IF(LEN(B91)&gt;0,'3'!R91-'3'!Q91,"")</f>
        <v>0</v>
      </c>
      <c r="S91" s="183"/>
      <c r="T91" s="33"/>
      <c r="U91" s="33"/>
      <c r="V91" s="33"/>
      <c r="W91" s="33"/>
      <c r="X91" s="33"/>
      <c r="Y91" s="33"/>
      <c r="Z91" s="33"/>
      <c r="AA91" s="33"/>
      <c r="AB91" s="243">
        <f>ROW()</f>
        <v>91</v>
      </c>
      <c r="AC91" s="118">
        <f t="shared" ca="1" si="22"/>
        <v>0</v>
      </c>
      <c r="AD91" s="118">
        <f t="shared" ca="1" si="23"/>
        <v>0</v>
      </c>
      <c r="AE91" s="119" t="str">
        <f t="shared" ca="1" si="29"/>
        <v>-</v>
      </c>
      <c r="AF91" s="118" t="str">
        <f t="shared" ca="1" si="30"/>
        <v>-</v>
      </c>
      <c r="AG91" s="119" t="str">
        <f t="shared" ca="1" si="31"/>
        <v>-</v>
      </c>
      <c r="AH91" s="118" t="str">
        <f t="shared" ca="1" si="32"/>
        <v>-</v>
      </c>
      <c r="AI91" s="118">
        <f t="shared" ca="1" si="33"/>
        <v>0</v>
      </c>
      <c r="AJ91" s="120">
        <f t="shared" ca="1" si="34"/>
        <v>0</v>
      </c>
      <c r="AK91" s="118">
        <f t="shared" ca="1" si="24"/>
        <v>0</v>
      </c>
      <c r="AL91" s="118">
        <f t="shared" ca="1" si="25"/>
        <v>0</v>
      </c>
    </row>
    <row r="92" spans="1:38" ht="28.5" customHeight="1" x14ac:dyDescent="0.25">
      <c r="A92" s="53">
        <f>'OSNOVNA PLAČA'!A86</f>
        <v>77</v>
      </c>
      <c r="B92" s="333" t="str">
        <f t="shared" ca="1" si="21"/>
        <v>A77</v>
      </c>
      <c r="C92" s="333"/>
      <c r="D92" s="54" t="str">
        <f>IF(LEN('OSNOVNA PLAČA'!C86)&gt;0,'OSNOVNA PLAČA'!C86,"")</f>
        <v/>
      </c>
      <c r="E92" s="55" t="str">
        <f>IF(LEN('OSNOVNA PLAČA'!D86)&gt;0,'OSNOVNA PLAČA'!D86,"")</f>
        <v/>
      </c>
      <c r="F92" s="164">
        <f ca="1">IF(LEN(B92)&gt;0,'OBRAČUNANA OSNOVNA PLAČA'!H86,"")</f>
        <v>0</v>
      </c>
      <c r="G92" s="57"/>
      <c r="H92" s="57"/>
      <c r="I92" s="57"/>
      <c r="J92" s="57"/>
      <c r="K92" s="57"/>
      <c r="L92" s="178">
        <f t="shared" si="26"/>
        <v>0</v>
      </c>
      <c r="M92" s="179">
        <f t="shared" ca="1" si="35"/>
        <v>0</v>
      </c>
      <c r="N92" s="179">
        <f t="shared" ca="1" si="36"/>
        <v>0</v>
      </c>
      <c r="O92" s="180">
        <f t="shared" ca="1" si="27"/>
        <v>0</v>
      </c>
      <c r="P92" s="181">
        <f t="shared" ca="1" si="37"/>
        <v>0</v>
      </c>
      <c r="Q92" s="182">
        <f t="shared" ca="1" si="28"/>
        <v>0</v>
      </c>
      <c r="R92" s="182">
        <f ca="1">IF(LEN(B92)&gt;0,'3'!R92-'3'!Q92,"")</f>
        <v>0</v>
      </c>
      <c r="S92" s="183"/>
      <c r="T92" s="33"/>
      <c r="U92" s="33"/>
      <c r="V92" s="33"/>
      <c r="W92" s="33"/>
      <c r="X92" s="33"/>
      <c r="Y92" s="33"/>
      <c r="Z92" s="33"/>
      <c r="AA92" s="33"/>
      <c r="AB92" s="243">
        <f>ROW()</f>
        <v>92</v>
      </c>
      <c r="AC92" s="118">
        <f t="shared" ca="1" si="22"/>
        <v>0</v>
      </c>
      <c r="AD92" s="118">
        <f t="shared" ca="1" si="23"/>
        <v>0</v>
      </c>
      <c r="AE92" s="119" t="str">
        <f t="shared" ca="1" si="29"/>
        <v>-</v>
      </c>
      <c r="AF92" s="118" t="str">
        <f t="shared" ca="1" si="30"/>
        <v>-</v>
      </c>
      <c r="AG92" s="119" t="str">
        <f t="shared" ca="1" si="31"/>
        <v>-</v>
      </c>
      <c r="AH92" s="118" t="str">
        <f t="shared" ca="1" si="32"/>
        <v>-</v>
      </c>
      <c r="AI92" s="118">
        <f t="shared" ca="1" si="33"/>
        <v>0</v>
      </c>
      <c r="AJ92" s="120">
        <f t="shared" ca="1" si="34"/>
        <v>0</v>
      </c>
      <c r="AK92" s="118">
        <f t="shared" ca="1" si="24"/>
        <v>0</v>
      </c>
      <c r="AL92" s="118">
        <f t="shared" ca="1" si="25"/>
        <v>0</v>
      </c>
    </row>
    <row r="93" spans="1:38" ht="28.5" customHeight="1" x14ac:dyDescent="0.25">
      <c r="A93" s="53">
        <f>'OSNOVNA PLAČA'!A87</f>
        <v>78</v>
      </c>
      <c r="B93" s="333" t="str">
        <f t="shared" ca="1" si="21"/>
        <v>A78</v>
      </c>
      <c r="C93" s="333"/>
      <c r="D93" s="54" t="str">
        <f>IF(LEN('OSNOVNA PLAČA'!C87)&gt;0,'OSNOVNA PLAČA'!C87,"")</f>
        <v/>
      </c>
      <c r="E93" s="55" t="str">
        <f>IF(LEN('OSNOVNA PLAČA'!D87)&gt;0,'OSNOVNA PLAČA'!D87,"")</f>
        <v/>
      </c>
      <c r="F93" s="164">
        <f ca="1">IF(LEN(B93)&gt;0,'OBRAČUNANA OSNOVNA PLAČA'!H87,"")</f>
        <v>0</v>
      </c>
      <c r="G93" s="57"/>
      <c r="H93" s="57"/>
      <c r="I93" s="57"/>
      <c r="J93" s="57"/>
      <c r="K93" s="57"/>
      <c r="L93" s="178">
        <f t="shared" si="26"/>
        <v>0</v>
      </c>
      <c r="M93" s="179">
        <f t="shared" ca="1" si="35"/>
        <v>0</v>
      </c>
      <c r="N93" s="179">
        <f t="shared" ca="1" si="36"/>
        <v>0</v>
      </c>
      <c r="O93" s="180">
        <f t="shared" ca="1" si="27"/>
        <v>0</v>
      </c>
      <c r="P93" s="181">
        <f t="shared" ca="1" si="37"/>
        <v>0</v>
      </c>
      <c r="Q93" s="182">
        <f t="shared" ca="1" si="28"/>
        <v>0</v>
      </c>
      <c r="R93" s="182">
        <f ca="1">IF(LEN(B93)&gt;0,'3'!R93-'3'!Q93,"")</f>
        <v>0</v>
      </c>
      <c r="S93" s="183"/>
      <c r="T93" s="33"/>
      <c r="U93" s="33"/>
      <c r="V93" s="33"/>
      <c r="W93" s="33"/>
      <c r="X93" s="33"/>
      <c r="Y93" s="33"/>
      <c r="Z93" s="33"/>
      <c r="AA93" s="33"/>
      <c r="AB93" s="243">
        <f>ROW()</f>
        <v>93</v>
      </c>
      <c r="AC93" s="118">
        <f t="shared" ca="1" si="22"/>
        <v>0</v>
      </c>
      <c r="AD93" s="118">
        <f t="shared" ca="1" si="23"/>
        <v>0</v>
      </c>
      <c r="AE93" s="119" t="str">
        <f t="shared" ca="1" si="29"/>
        <v>-</v>
      </c>
      <c r="AF93" s="118" t="str">
        <f t="shared" ca="1" si="30"/>
        <v>-</v>
      </c>
      <c r="AG93" s="119" t="str">
        <f t="shared" ca="1" si="31"/>
        <v>-</v>
      </c>
      <c r="AH93" s="118" t="str">
        <f t="shared" ca="1" si="32"/>
        <v>-</v>
      </c>
      <c r="AI93" s="118">
        <f t="shared" ca="1" si="33"/>
        <v>0</v>
      </c>
      <c r="AJ93" s="120">
        <f t="shared" ca="1" si="34"/>
        <v>0</v>
      </c>
      <c r="AK93" s="118">
        <f t="shared" ca="1" si="24"/>
        <v>0</v>
      </c>
      <c r="AL93" s="118">
        <f t="shared" ca="1" si="25"/>
        <v>0</v>
      </c>
    </row>
    <row r="94" spans="1:38" ht="28.5" customHeight="1" x14ac:dyDescent="0.25">
      <c r="A94" s="53">
        <f>'OSNOVNA PLAČA'!A88</f>
        <v>79</v>
      </c>
      <c r="B94" s="333" t="str">
        <f t="shared" ca="1" si="21"/>
        <v>A79</v>
      </c>
      <c r="C94" s="333"/>
      <c r="D94" s="54" t="str">
        <f>IF(LEN('OSNOVNA PLAČA'!C88)&gt;0,'OSNOVNA PLAČA'!C88,"")</f>
        <v/>
      </c>
      <c r="E94" s="55" t="str">
        <f>IF(LEN('OSNOVNA PLAČA'!D88)&gt;0,'OSNOVNA PLAČA'!D88,"")</f>
        <v/>
      </c>
      <c r="F94" s="164">
        <f ca="1">IF(LEN(B94)&gt;0,'OBRAČUNANA OSNOVNA PLAČA'!H88,"")</f>
        <v>0</v>
      </c>
      <c r="G94" s="57"/>
      <c r="H94" s="57"/>
      <c r="I94" s="57"/>
      <c r="J94" s="57"/>
      <c r="K94" s="57"/>
      <c r="L94" s="178">
        <f t="shared" si="26"/>
        <v>0</v>
      </c>
      <c r="M94" s="179">
        <f t="shared" ca="1" si="35"/>
        <v>0</v>
      </c>
      <c r="N94" s="179">
        <f t="shared" ca="1" si="36"/>
        <v>0</v>
      </c>
      <c r="O94" s="180">
        <f t="shared" ca="1" si="27"/>
        <v>0</v>
      </c>
      <c r="P94" s="181">
        <f t="shared" ca="1" si="37"/>
        <v>0</v>
      </c>
      <c r="Q94" s="182">
        <f t="shared" ca="1" si="28"/>
        <v>0</v>
      </c>
      <c r="R94" s="182">
        <f ca="1">IF(LEN(B94)&gt;0,'3'!R94-'3'!Q94,"")</f>
        <v>0</v>
      </c>
      <c r="S94" s="183"/>
      <c r="T94" s="33"/>
      <c r="U94" s="33"/>
      <c r="V94" s="33"/>
      <c r="W94" s="33"/>
      <c r="X94" s="33"/>
      <c r="Y94" s="33"/>
      <c r="Z94" s="33"/>
      <c r="AA94" s="33"/>
      <c r="AB94" s="243">
        <f>ROW()</f>
        <v>94</v>
      </c>
      <c r="AC94" s="118">
        <f t="shared" ca="1" si="22"/>
        <v>0</v>
      </c>
      <c r="AD94" s="118">
        <f t="shared" ca="1" si="23"/>
        <v>0</v>
      </c>
      <c r="AE94" s="119" t="str">
        <f t="shared" ca="1" si="29"/>
        <v>-</v>
      </c>
      <c r="AF94" s="118" t="str">
        <f t="shared" ca="1" si="30"/>
        <v>-</v>
      </c>
      <c r="AG94" s="119" t="str">
        <f t="shared" ca="1" si="31"/>
        <v>-</v>
      </c>
      <c r="AH94" s="118" t="str">
        <f t="shared" ca="1" si="32"/>
        <v>-</v>
      </c>
      <c r="AI94" s="118">
        <f t="shared" ca="1" si="33"/>
        <v>0</v>
      </c>
      <c r="AJ94" s="120">
        <f t="shared" ca="1" si="34"/>
        <v>0</v>
      </c>
      <c r="AK94" s="118">
        <f t="shared" ca="1" si="24"/>
        <v>0</v>
      </c>
      <c r="AL94" s="118">
        <f t="shared" ca="1" si="25"/>
        <v>0</v>
      </c>
    </row>
    <row r="95" spans="1:38" ht="28.5" customHeight="1" x14ac:dyDescent="0.25">
      <c r="A95" s="53">
        <f>'OSNOVNA PLAČA'!A89</f>
        <v>80</v>
      </c>
      <c r="B95" s="333" t="str">
        <f t="shared" ca="1" si="21"/>
        <v>A80</v>
      </c>
      <c r="C95" s="333"/>
      <c r="D95" s="54" t="str">
        <f>IF(LEN('OSNOVNA PLAČA'!C89)&gt;0,'OSNOVNA PLAČA'!C89,"")</f>
        <v/>
      </c>
      <c r="E95" s="55" t="str">
        <f>IF(LEN('OSNOVNA PLAČA'!D89)&gt;0,'OSNOVNA PLAČA'!D89,"")</f>
        <v/>
      </c>
      <c r="F95" s="164">
        <f ca="1">IF(LEN(B95)&gt;0,'OBRAČUNANA OSNOVNA PLAČA'!H89,"")</f>
        <v>0</v>
      </c>
      <c r="G95" s="57"/>
      <c r="H95" s="57"/>
      <c r="I95" s="57"/>
      <c r="J95" s="57"/>
      <c r="K95" s="57"/>
      <c r="L95" s="178">
        <f t="shared" si="26"/>
        <v>0</v>
      </c>
      <c r="M95" s="179">
        <f t="shared" ca="1" si="35"/>
        <v>0</v>
      </c>
      <c r="N95" s="179">
        <f t="shared" ca="1" si="36"/>
        <v>0</v>
      </c>
      <c r="O95" s="180">
        <f t="shared" ca="1" si="27"/>
        <v>0</v>
      </c>
      <c r="P95" s="181">
        <f t="shared" ca="1" si="37"/>
        <v>0</v>
      </c>
      <c r="Q95" s="182">
        <f t="shared" ca="1" si="28"/>
        <v>0</v>
      </c>
      <c r="R95" s="182">
        <f ca="1">IF(LEN(B95)&gt;0,'3'!R95-'3'!Q95,"")</f>
        <v>0</v>
      </c>
      <c r="S95" s="183"/>
      <c r="T95" s="33"/>
      <c r="U95" s="33"/>
      <c r="V95" s="33"/>
      <c r="W95" s="33"/>
      <c r="X95" s="33"/>
      <c r="Y95" s="33"/>
      <c r="Z95" s="33"/>
      <c r="AA95" s="33"/>
      <c r="AB95" s="243">
        <f>ROW()</f>
        <v>95</v>
      </c>
      <c r="AC95" s="118">
        <f t="shared" ca="1" si="22"/>
        <v>0</v>
      </c>
      <c r="AD95" s="118">
        <f t="shared" ca="1" si="23"/>
        <v>0</v>
      </c>
      <c r="AE95" s="119" t="str">
        <f t="shared" ca="1" si="29"/>
        <v>-</v>
      </c>
      <c r="AF95" s="118" t="str">
        <f t="shared" ca="1" si="30"/>
        <v>-</v>
      </c>
      <c r="AG95" s="119" t="str">
        <f t="shared" ca="1" si="31"/>
        <v>-</v>
      </c>
      <c r="AH95" s="118" t="str">
        <f t="shared" ca="1" si="32"/>
        <v>-</v>
      </c>
      <c r="AI95" s="118">
        <f t="shared" ca="1" si="33"/>
        <v>0</v>
      </c>
      <c r="AJ95" s="120">
        <f t="shared" ca="1" si="34"/>
        <v>0</v>
      </c>
      <c r="AK95" s="118">
        <f t="shared" ca="1" si="24"/>
        <v>0</v>
      </c>
      <c r="AL95" s="118">
        <f t="shared" ca="1" si="25"/>
        <v>0</v>
      </c>
    </row>
    <row r="96" spans="1:38" ht="28.5" customHeight="1" x14ac:dyDescent="0.25">
      <c r="A96" s="53">
        <f>'OSNOVNA PLAČA'!A90</f>
        <v>81</v>
      </c>
      <c r="B96" s="333" t="str">
        <f t="shared" ca="1" si="21"/>
        <v>A81</v>
      </c>
      <c r="C96" s="333"/>
      <c r="D96" s="54" t="str">
        <f>IF(LEN('OSNOVNA PLAČA'!C90)&gt;0,'OSNOVNA PLAČA'!C90,"")</f>
        <v/>
      </c>
      <c r="E96" s="55" t="str">
        <f>IF(LEN('OSNOVNA PLAČA'!D90)&gt;0,'OSNOVNA PLAČA'!D90,"")</f>
        <v/>
      </c>
      <c r="F96" s="164">
        <f ca="1">IF(LEN(B96)&gt;0,'OBRAČUNANA OSNOVNA PLAČA'!H90,"")</f>
        <v>0</v>
      </c>
      <c r="G96" s="57"/>
      <c r="H96" s="57"/>
      <c r="I96" s="57"/>
      <c r="J96" s="57"/>
      <c r="K96" s="57"/>
      <c r="L96" s="178">
        <f t="shared" si="26"/>
        <v>0</v>
      </c>
      <c r="M96" s="179">
        <f t="shared" ca="1" si="35"/>
        <v>0</v>
      </c>
      <c r="N96" s="179">
        <f t="shared" ca="1" si="36"/>
        <v>0</v>
      </c>
      <c r="O96" s="180">
        <f t="shared" ca="1" si="27"/>
        <v>0</v>
      </c>
      <c r="P96" s="181">
        <f t="shared" ca="1" si="37"/>
        <v>0</v>
      </c>
      <c r="Q96" s="182">
        <f t="shared" ca="1" si="28"/>
        <v>0</v>
      </c>
      <c r="R96" s="182">
        <f ca="1">IF(LEN(B96)&gt;0,'3'!R96-'3'!Q96,"")</f>
        <v>0</v>
      </c>
      <c r="S96" s="183"/>
      <c r="T96" s="33"/>
      <c r="U96" s="33"/>
      <c r="V96" s="33"/>
      <c r="W96" s="33"/>
      <c r="X96" s="33"/>
      <c r="Y96" s="33"/>
      <c r="Z96" s="33"/>
      <c r="AA96" s="33"/>
      <c r="AB96" s="243">
        <f>ROW()</f>
        <v>96</v>
      </c>
      <c r="AC96" s="118">
        <f t="shared" ca="1" si="22"/>
        <v>0</v>
      </c>
      <c r="AD96" s="118">
        <f t="shared" ca="1" si="23"/>
        <v>0</v>
      </c>
      <c r="AE96" s="119" t="str">
        <f t="shared" ca="1" si="29"/>
        <v>-</v>
      </c>
      <c r="AF96" s="118" t="str">
        <f t="shared" ca="1" si="30"/>
        <v>-</v>
      </c>
      <c r="AG96" s="119" t="str">
        <f t="shared" ca="1" si="31"/>
        <v>-</v>
      </c>
      <c r="AH96" s="118" t="str">
        <f t="shared" ca="1" si="32"/>
        <v>-</v>
      </c>
      <c r="AI96" s="118">
        <f t="shared" ca="1" si="33"/>
        <v>0</v>
      </c>
      <c r="AJ96" s="120">
        <f t="shared" ca="1" si="34"/>
        <v>0</v>
      </c>
      <c r="AK96" s="118">
        <f t="shared" ca="1" si="24"/>
        <v>0</v>
      </c>
      <c r="AL96" s="118">
        <f t="shared" ca="1" si="25"/>
        <v>0</v>
      </c>
    </row>
    <row r="97" spans="1:38" ht="28.5" customHeight="1" x14ac:dyDescent="0.25">
      <c r="A97" s="53">
        <f>'OSNOVNA PLAČA'!A91</f>
        <v>82</v>
      </c>
      <c r="B97" s="333" t="str">
        <f t="shared" ca="1" si="21"/>
        <v>A82</v>
      </c>
      <c r="C97" s="333"/>
      <c r="D97" s="54" t="str">
        <f>IF(LEN('OSNOVNA PLAČA'!C91)&gt;0,'OSNOVNA PLAČA'!C91,"")</f>
        <v/>
      </c>
      <c r="E97" s="55" t="str">
        <f>IF(LEN('OSNOVNA PLAČA'!D91)&gt;0,'OSNOVNA PLAČA'!D91,"")</f>
        <v/>
      </c>
      <c r="F97" s="164">
        <f ca="1">IF(LEN(B97)&gt;0,'OBRAČUNANA OSNOVNA PLAČA'!H91,"")</f>
        <v>0</v>
      </c>
      <c r="G97" s="57"/>
      <c r="H97" s="57"/>
      <c r="I97" s="57"/>
      <c r="J97" s="57"/>
      <c r="K97" s="57"/>
      <c r="L97" s="178">
        <f t="shared" si="26"/>
        <v>0</v>
      </c>
      <c r="M97" s="179">
        <f t="shared" ca="1" si="35"/>
        <v>0</v>
      </c>
      <c r="N97" s="179">
        <f t="shared" ca="1" si="36"/>
        <v>0</v>
      </c>
      <c r="O97" s="180">
        <f t="shared" ca="1" si="27"/>
        <v>0</v>
      </c>
      <c r="P97" s="181">
        <f t="shared" ca="1" si="37"/>
        <v>0</v>
      </c>
      <c r="Q97" s="182">
        <f t="shared" ca="1" si="28"/>
        <v>0</v>
      </c>
      <c r="R97" s="182">
        <f ca="1">IF(LEN(B97)&gt;0,'3'!R97-'3'!Q97,"")</f>
        <v>0</v>
      </c>
      <c r="S97" s="183"/>
      <c r="T97" s="33"/>
      <c r="U97" s="33"/>
      <c r="V97" s="33"/>
      <c r="W97" s="33"/>
      <c r="X97" s="33"/>
      <c r="Y97" s="33"/>
      <c r="Z97" s="33"/>
      <c r="AA97" s="33"/>
      <c r="AB97" s="243">
        <f>ROW()</f>
        <v>97</v>
      </c>
      <c r="AC97" s="118">
        <f t="shared" ca="1" si="22"/>
        <v>0</v>
      </c>
      <c r="AD97" s="118">
        <f t="shared" ca="1" si="23"/>
        <v>0</v>
      </c>
      <c r="AE97" s="119" t="str">
        <f t="shared" ca="1" si="29"/>
        <v>-</v>
      </c>
      <c r="AF97" s="118" t="str">
        <f t="shared" ca="1" si="30"/>
        <v>-</v>
      </c>
      <c r="AG97" s="119" t="str">
        <f t="shared" ca="1" si="31"/>
        <v>-</v>
      </c>
      <c r="AH97" s="118" t="str">
        <f t="shared" ca="1" si="32"/>
        <v>-</v>
      </c>
      <c r="AI97" s="118">
        <f t="shared" ca="1" si="33"/>
        <v>0</v>
      </c>
      <c r="AJ97" s="120">
        <f t="shared" ca="1" si="34"/>
        <v>0</v>
      </c>
      <c r="AK97" s="118">
        <f t="shared" ca="1" si="24"/>
        <v>0</v>
      </c>
      <c r="AL97" s="118">
        <f t="shared" ca="1" si="25"/>
        <v>0</v>
      </c>
    </row>
    <row r="98" spans="1:38" ht="28.5" customHeight="1" x14ac:dyDescent="0.25">
      <c r="A98" s="53">
        <f>'OSNOVNA PLAČA'!A92</f>
        <v>83</v>
      </c>
      <c r="B98" s="333" t="str">
        <f t="shared" ca="1" si="21"/>
        <v>A83</v>
      </c>
      <c r="C98" s="333"/>
      <c r="D98" s="54" t="str">
        <f>IF(LEN('OSNOVNA PLAČA'!C92)&gt;0,'OSNOVNA PLAČA'!C92,"")</f>
        <v/>
      </c>
      <c r="E98" s="55" t="str">
        <f>IF(LEN('OSNOVNA PLAČA'!D92)&gt;0,'OSNOVNA PLAČA'!D92,"")</f>
        <v/>
      </c>
      <c r="F98" s="164">
        <f ca="1">IF(LEN(B98)&gt;0,'OBRAČUNANA OSNOVNA PLAČA'!H92,"")</f>
        <v>0</v>
      </c>
      <c r="G98" s="57"/>
      <c r="H98" s="57"/>
      <c r="I98" s="57"/>
      <c r="J98" s="57"/>
      <c r="K98" s="57"/>
      <c r="L98" s="178">
        <f t="shared" si="26"/>
        <v>0</v>
      </c>
      <c r="M98" s="179">
        <f t="shared" ca="1" si="35"/>
        <v>0</v>
      </c>
      <c r="N98" s="179">
        <f t="shared" ca="1" si="36"/>
        <v>0</v>
      </c>
      <c r="O98" s="180">
        <f t="shared" ca="1" si="27"/>
        <v>0</v>
      </c>
      <c r="P98" s="181">
        <f t="shared" ca="1" si="37"/>
        <v>0</v>
      </c>
      <c r="Q98" s="182">
        <f t="shared" ca="1" si="28"/>
        <v>0</v>
      </c>
      <c r="R98" s="182">
        <f ca="1">IF(LEN(B98)&gt;0,'3'!R98-'3'!Q98,"")</f>
        <v>0</v>
      </c>
      <c r="S98" s="183"/>
      <c r="T98" s="33"/>
      <c r="U98" s="33"/>
      <c r="V98" s="33"/>
      <c r="W98" s="33"/>
      <c r="X98" s="33"/>
      <c r="Y98" s="33"/>
      <c r="Z98" s="33"/>
      <c r="AA98" s="33"/>
      <c r="AB98" s="243">
        <f>ROW()</f>
        <v>98</v>
      </c>
      <c r="AC98" s="118">
        <f t="shared" ca="1" si="22"/>
        <v>0</v>
      </c>
      <c r="AD98" s="118">
        <f t="shared" ca="1" si="23"/>
        <v>0</v>
      </c>
      <c r="AE98" s="119" t="str">
        <f t="shared" ca="1" si="29"/>
        <v>-</v>
      </c>
      <c r="AF98" s="118" t="str">
        <f t="shared" ca="1" si="30"/>
        <v>-</v>
      </c>
      <c r="AG98" s="119" t="str">
        <f t="shared" ca="1" si="31"/>
        <v>-</v>
      </c>
      <c r="AH98" s="118" t="str">
        <f t="shared" ca="1" si="32"/>
        <v>-</v>
      </c>
      <c r="AI98" s="118">
        <f t="shared" ca="1" si="33"/>
        <v>0</v>
      </c>
      <c r="AJ98" s="120">
        <f t="shared" ca="1" si="34"/>
        <v>0</v>
      </c>
      <c r="AK98" s="118">
        <f t="shared" ca="1" si="24"/>
        <v>0</v>
      </c>
      <c r="AL98" s="118">
        <f t="shared" ca="1" si="25"/>
        <v>0</v>
      </c>
    </row>
    <row r="99" spans="1:38" ht="28.5" customHeight="1" x14ac:dyDescent="0.25">
      <c r="A99" s="53">
        <f>'OSNOVNA PLAČA'!A93</f>
        <v>84</v>
      </c>
      <c r="B99" s="333" t="str">
        <f t="shared" ca="1" si="21"/>
        <v>A84</v>
      </c>
      <c r="C99" s="333"/>
      <c r="D99" s="54" t="str">
        <f>IF(LEN('OSNOVNA PLAČA'!C93)&gt;0,'OSNOVNA PLAČA'!C93,"")</f>
        <v/>
      </c>
      <c r="E99" s="55" t="str">
        <f>IF(LEN('OSNOVNA PLAČA'!D93)&gt;0,'OSNOVNA PLAČA'!D93,"")</f>
        <v/>
      </c>
      <c r="F99" s="164">
        <f ca="1">IF(LEN(B99)&gt;0,'OBRAČUNANA OSNOVNA PLAČA'!H93,"")</f>
        <v>0</v>
      </c>
      <c r="G99" s="57"/>
      <c r="H99" s="57"/>
      <c r="I99" s="57"/>
      <c r="J99" s="57"/>
      <c r="K99" s="57"/>
      <c r="L99" s="178">
        <f t="shared" si="26"/>
        <v>0</v>
      </c>
      <c r="M99" s="179">
        <f t="shared" ca="1" si="35"/>
        <v>0</v>
      </c>
      <c r="N99" s="179">
        <f t="shared" ca="1" si="36"/>
        <v>0</v>
      </c>
      <c r="O99" s="180">
        <f t="shared" ca="1" si="27"/>
        <v>0</v>
      </c>
      <c r="P99" s="181">
        <f t="shared" ca="1" si="37"/>
        <v>0</v>
      </c>
      <c r="Q99" s="182">
        <f t="shared" ca="1" si="28"/>
        <v>0</v>
      </c>
      <c r="R99" s="182">
        <f ca="1">IF(LEN(B99)&gt;0,'3'!R99-'3'!Q99,"")</f>
        <v>0</v>
      </c>
      <c r="S99" s="183"/>
      <c r="T99" s="33"/>
      <c r="U99" s="33"/>
      <c r="V99" s="33"/>
      <c r="W99" s="33"/>
      <c r="X99" s="33"/>
      <c r="Y99" s="33"/>
      <c r="Z99" s="33"/>
      <c r="AA99" s="33"/>
      <c r="AB99" s="243">
        <f>ROW()</f>
        <v>99</v>
      </c>
      <c r="AC99" s="118">
        <f t="shared" ca="1" si="22"/>
        <v>0</v>
      </c>
      <c r="AD99" s="118">
        <f t="shared" ca="1" si="23"/>
        <v>0</v>
      </c>
      <c r="AE99" s="119" t="str">
        <f t="shared" ca="1" si="29"/>
        <v>-</v>
      </c>
      <c r="AF99" s="118" t="str">
        <f t="shared" ca="1" si="30"/>
        <v>-</v>
      </c>
      <c r="AG99" s="119" t="str">
        <f t="shared" ca="1" si="31"/>
        <v>-</v>
      </c>
      <c r="AH99" s="118" t="str">
        <f t="shared" ca="1" si="32"/>
        <v>-</v>
      </c>
      <c r="AI99" s="118">
        <f t="shared" ca="1" si="33"/>
        <v>0</v>
      </c>
      <c r="AJ99" s="120">
        <f t="shared" ca="1" si="34"/>
        <v>0</v>
      </c>
      <c r="AK99" s="118">
        <f t="shared" ca="1" si="24"/>
        <v>0</v>
      </c>
      <c r="AL99" s="118">
        <f t="shared" ca="1" si="25"/>
        <v>0</v>
      </c>
    </row>
    <row r="100" spans="1:38" ht="28.5" customHeight="1" x14ac:dyDescent="0.25">
      <c r="A100" s="53">
        <f>'OSNOVNA PLAČA'!A94</f>
        <v>85</v>
      </c>
      <c r="B100" s="333" t="str">
        <f t="shared" ca="1" si="21"/>
        <v>A85</v>
      </c>
      <c r="C100" s="333"/>
      <c r="D100" s="54" t="str">
        <f>IF(LEN('OSNOVNA PLAČA'!C94)&gt;0,'OSNOVNA PLAČA'!C94,"")</f>
        <v/>
      </c>
      <c r="E100" s="55" t="str">
        <f>IF(LEN('OSNOVNA PLAČA'!D94)&gt;0,'OSNOVNA PLAČA'!D94,"")</f>
        <v/>
      </c>
      <c r="F100" s="164">
        <f ca="1">IF(LEN(B100)&gt;0,'OBRAČUNANA OSNOVNA PLAČA'!H94,"")</f>
        <v>0</v>
      </c>
      <c r="G100" s="57"/>
      <c r="H100" s="57"/>
      <c r="I100" s="57"/>
      <c r="J100" s="57"/>
      <c r="K100" s="57"/>
      <c r="L100" s="178">
        <f t="shared" si="26"/>
        <v>0</v>
      </c>
      <c r="M100" s="179">
        <f t="shared" ca="1" si="35"/>
        <v>0</v>
      </c>
      <c r="N100" s="179">
        <f t="shared" ca="1" si="36"/>
        <v>0</v>
      </c>
      <c r="O100" s="180">
        <f t="shared" ca="1" si="27"/>
        <v>0</v>
      </c>
      <c r="P100" s="181">
        <f t="shared" ca="1" si="37"/>
        <v>0</v>
      </c>
      <c r="Q100" s="182">
        <f t="shared" ca="1" si="28"/>
        <v>0</v>
      </c>
      <c r="R100" s="182">
        <f ca="1">IF(LEN(B100)&gt;0,'3'!R100-'3'!Q100,"")</f>
        <v>0</v>
      </c>
      <c r="S100" s="183"/>
      <c r="T100" s="33"/>
      <c r="U100" s="33"/>
      <c r="V100" s="33"/>
      <c r="W100" s="33"/>
      <c r="X100" s="33"/>
      <c r="Y100" s="33"/>
      <c r="Z100" s="33"/>
      <c r="AA100" s="33"/>
      <c r="AB100" s="243">
        <f>ROW()</f>
        <v>100</v>
      </c>
      <c r="AC100" s="118">
        <f t="shared" ca="1" si="22"/>
        <v>0</v>
      </c>
      <c r="AD100" s="118">
        <f t="shared" ca="1" si="23"/>
        <v>0</v>
      </c>
      <c r="AE100" s="119" t="str">
        <f t="shared" ca="1" si="29"/>
        <v>-</v>
      </c>
      <c r="AF100" s="118" t="str">
        <f t="shared" ca="1" si="30"/>
        <v>-</v>
      </c>
      <c r="AG100" s="119" t="str">
        <f t="shared" ca="1" si="31"/>
        <v>-</v>
      </c>
      <c r="AH100" s="118" t="str">
        <f t="shared" ca="1" si="32"/>
        <v>-</v>
      </c>
      <c r="AI100" s="118">
        <f t="shared" ca="1" si="33"/>
        <v>0</v>
      </c>
      <c r="AJ100" s="120">
        <f t="shared" ca="1" si="34"/>
        <v>0</v>
      </c>
      <c r="AK100" s="118">
        <f t="shared" ca="1" si="24"/>
        <v>0</v>
      </c>
      <c r="AL100" s="118">
        <f t="shared" ca="1" si="25"/>
        <v>0</v>
      </c>
    </row>
    <row r="101" spans="1:38" ht="28.5" customHeight="1" x14ac:dyDescent="0.25">
      <c r="A101" s="53">
        <f>'OSNOVNA PLAČA'!A95</f>
        <v>86</v>
      </c>
      <c r="B101" s="333" t="str">
        <f t="shared" ca="1" si="21"/>
        <v>A86</v>
      </c>
      <c r="C101" s="333"/>
      <c r="D101" s="54" t="str">
        <f>IF(LEN('OSNOVNA PLAČA'!C95)&gt;0,'OSNOVNA PLAČA'!C95,"")</f>
        <v/>
      </c>
      <c r="E101" s="55" t="str">
        <f>IF(LEN('OSNOVNA PLAČA'!D95)&gt;0,'OSNOVNA PLAČA'!D95,"")</f>
        <v/>
      </c>
      <c r="F101" s="164">
        <f ca="1">IF(LEN(B101)&gt;0,'OBRAČUNANA OSNOVNA PLAČA'!H95,"")</f>
        <v>0</v>
      </c>
      <c r="G101" s="57"/>
      <c r="H101" s="57"/>
      <c r="I101" s="57"/>
      <c r="J101" s="57"/>
      <c r="K101" s="57"/>
      <c r="L101" s="178">
        <f t="shared" si="26"/>
        <v>0</v>
      </c>
      <c r="M101" s="179">
        <f t="shared" ca="1" si="35"/>
        <v>0</v>
      </c>
      <c r="N101" s="179">
        <f t="shared" ca="1" si="36"/>
        <v>0</v>
      </c>
      <c r="O101" s="180">
        <f t="shared" ca="1" si="27"/>
        <v>0</v>
      </c>
      <c r="P101" s="181">
        <f t="shared" ca="1" si="37"/>
        <v>0</v>
      </c>
      <c r="Q101" s="182">
        <f t="shared" ca="1" si="28"/>
        <v>0</v>
      </c>
      <c r="R101" s="182">
        <f ca="1">IF(LEN(B101)&gt;0,'3'!R101-'3'!Q101,"")</f>
        <v>0</v>
      </c>
      <c r="S101" s="183"/>
      <c r="T101" s="33"/>
      <c r="U101" s="33"/>
      <c r="V101" s="33"/>
      <c r="W101" s="33"/>
      <c r="X101" s="33"/>
      <c r="Y101" s="33"/>
      <c r="Z101" s="33"/>
      <c r="AA101" s="33"/>
      <c r="AB101" s="243">
        <f>ROW()</f>
        <v>101</v>
      </c>
      <c r="AC101" s="118">
        <f t="shared" ca="1" si="22"/>
        <v>0</v>
      </c>
      <c r="AD101" s="118">
        <f t="shared" ca="1" si="23"/>
        <v>0</v>
      </c>
      <c r="AE101" s="119" t="str">
        <f t="shared" ca="1" si="29"/>
        <v>-</v>
      </c>
      <c r="AF101" s="118" t="str">
        <f t="shared" ca="1" si="30"/>
        <v>-</v>
      </c>
      <c r="AG101" s="119" t="str">
        <f t="shared" ca="1" si="31"/>
        <v>-</v>
      </c>
      <c r="AH101" s="118" t="str">
        <f t="shared" ca="1" si="32"/>
        <v>-</v>
      </c>
      <c r="AI101" s="118">
        <f t="shared" ca="1" si="33"/>
        <v>0</v>
      </c>
      <c r="AJ101" s="120">
        <f t="shared" ca="1" si="34"/>
        <v>0</v>
      </c>
      <c r="AK101" s="118">
        <f t="shared" ca="1" si="24"/>
        <v>0</v>
      </c>
      <c r="AL101" s="118">
        <f t="shared" ca="1" si="25"/>
        <v>0</v>
      </c>
    </row>
    <row r="102" spans="1:38" ht="28.5" customHeight="1" x14ac:dyDescent="0.25">
      <c r="A102" s="53">
        <f>'OSNOVNA PLAČA'!A96</f>
        <v>87</v>
      </c>
      <c r="B102" s="333" t="str">
        <f t="shared" ca="1" si="21"/>
        <v>A87</v>
      </c>
      <c r="C102" s="333"/>
      <c r="D102" s="54" t="str">
        <f>IF(LEN('OSNOVNA PLAČA'!C96)&gt;0,'OSNOVNA PLAČA'!C96,"")</f>
        <v/>
      </c>
      <c r="E102" s="55" t="str">
        <f>IF(LEN('OSNOVNA PLAČA'!D96)&gt;0,'OSNOVNA PLAČA'!D96,"")</f>
        <v/>
      </c>
      <c r="F102" s="164">
        <f ca="1">IF(LEN(B102)&gt;0,'OBRAČUNANA OSNOVNA PLAČA'!H96,"")</f>
        <v>0</v>
      </c>
      <c r="G102" s="57"/>
      <c r="H102" s="57"/>
      <c r="I102" s="57"/>
      <c r="J102" s="57"/>
      <c r="K102" s="57"/>
      <c r="L102" s="178">
        <f t="shared" si="26"/>
        <v>0</v>
      </c>
      <c r="M102" s="179">
        <f t="shared" ca="1" si="35"/>
        <v>0</v>
      </c>
      <c r="N102" s="179">
        <f t="shared" ca="1" si="36"/>
        <v>0</v>
      </c>
      <c r="O102" s="180">
        <f t="shared" ca="1" si="27"/>
        <v>0</v>
      </c>
      <c r="P102" s="181">
        <f t="shared" ca="1" si="37"/>
        <v>0</v>
      </c>
      <c r="Q102" s="182">
        <f t="shared" ca="1" si="28"/>
        <v>0</v>
      </c>
      <c r="R102" s="182">
        <f ca="1">IF(LEN(B102)&gt;0,'3'!R102-'3'!Q102,"")</f>
        <v>0</v>
      </c>
      <c r="S102" s="183"/>
      <c r="T102" s="33"/>
      <c r="U102" s="33"/>
      <c r="V102" s="33"/>
      <c r="W102" s="33"/>
      <c r="X102" s="33"/>
      <c r="Y102" s="33"/>
      <c r="Z102" s="33"/>
      <c r="AA102" s="33"/>
      <c r="AB102" s="243">
        <f>ROW()</f>
        <v>102</v>
      </c>
      <c r="AC102" s="118">
        <f t="shared" ca="1" si="22"/>
        <v>0</v>
      </c>
      <c r="AD102" s="118">
        <f t="shared" ca="1" si="23"/>
        <v>0</v>
      </c>
      <c r="AE102" s="119" t="str">
        <f t="shared" ca="1" si="29"/>
        <v>-</v>
      </c>
      <c r="AF102" s="118" t="str">
        <f t="shared" ca="1" si="30"/>
        <v>-</v>
      </c>
      <c r="AG102" s="119" t="str">
        <f t="shared" ca="1" si="31"/>
        <v>-</v>
      </c>
      <c r="AH102" s="118" t="str">
        <f t="shared" ca="1" si="32"/>
        <v>-</v>
      </c>
      <c r="AI102" s="118">
        <f t="shared" ca="1" si="33"/>
        <v>0</v>
      </c>
      <c r="AJ102" s="120">
        <f t="shared" ca="1" si="34"/>
        <v>0</v>
      </c>
      <c r="AK102" s="118">
        <f t="shared" ca="1" si="24"/>
        <v>0</v>
      </c>
      <c r="AL102" s="118">
        <f t="shared" ca="1" si="25"/>
        <v>0</v>
      </c>
    </row>
    <row r="103" spans="1:38" ht="28.5" customHeight="1" x14ac:dyDescent="0.25">
      <c r="A103" s="53">
        <f>'OSNOVNA PLAČA'!A97</f>
        <v>88</v>
      </c>
      <c r="B103" s="333" t="str">
        <f t="shared" ca="1" si="21"/>
        <v>A88</v>
      </c>
      <c r="C103" s="333"/>
      <c r="D103" s="54" t="str">
        <f>IF(LEN('OSNOVNA PLAČA'!C97)&gt;0,'OSNOVNA PLAČA'!C97,"")</f>
        <v/>
      </c>
      <c r="E103" s="55" t="str">
        <f>IF(LEN('OSNOVNA PLAČA'!D97)&gt;0,'OSNOVNA PLAČA'!D97,"")</f>
        <v/>
      </c>
      <c r="F103" s="164">
        <f ca="1">IF(LEN(B103)&gt;0,'OBRAČUNANA OSNOVNA PLAČA'!H97,"")</f>
        <v>0</v>
      </c>
      <c r="G103" s="57"/>
      <c r="H103" s="57"/>
      <c r="I103" s="57"/>
      <c r="J103" s="57"/>
      <c r="K103" s="57"/>
      <c r="L103" s="178">
        <f t="shared" si="26"/>
        <v>0</v>
      </c>
      <c r="M103" s="179">
        <f t="shared" ca="1" si="35"/>
        <v>0</v>
      </c>
      <c r="N103" s="179">
        <f t="shared" ca="1" si="36"/>
        <v>0</v>
      </c>
      <c r="O103" s="180">
        <f t="shared" ca="1" si="27"/>
        <v>0</v>
      </c>
      <c r="P103" s="181">
        <f t="shared" ca="1" si="37"/>
        <v>0</v>
      </c>
      <c r="Q103" s="182">
        <f t="shared" ca="1" si="28"/>
        <v>0</v>
      </c>
      <c r="R103" s="182">
        <f ca="1">IF(LEN(B103)&gt;0,'3'!R103-'3'!Q103,"")</f>
        <v>0</v>
      </c>
      <c r="S103" s="183"/>
      <c r="T103" s="33"/>
      <c r="U103" s="33"/>
      <c r="V103" s="33"/>
      <c r="W103" s="33"/>
      <c r="X103" s="33"/>
      <c r="Y103" s="33"/>
      <c r="Z103" s="33"/>
      <c r="AA103" s="33"/>
      <c r="AB103" s="243">
        <f>ROW()</f>
        <v>103</v>
      </c>
      <c r="AC103" s="118">
        <f t="shared" ca="1" si="22"/>
        <v>0</v>
      </c>
      <c r="AD103" s="118">
        <f t="shared" ca="1" si="23"/>
        <v>0</v>
      </c>
      <c r="AE103" s="119" t="str">
        <f t="shared" ca="1" si="29"/>
        <v>-</v>
      </c>
      <c r="AF103" s="118" t="str">
        <f t="shared" ca="1" si="30"/>
        <v>-</v>
      </c>
      <c r="AG103" s="119" t="str">
        <f t="shared" ca="1" si="31"/>
        <v>-</v>
      </c>
      <c r="AH103" s="118" t="str">
        <f t="shared" ca="1" si="32"/>
        <v>-</v>
      </c>
      <c r="AI103" s="118">
        <f t="shared" ca="1" si="33"/>
        <v>0</v>
      </c>
      <c r="AJ103" s="120">
        <f t="shared" ca="1" si="34"/>
        <v>0</v>
      </c>
      <c r="AK103" s="118">
        <f t="shared" ca="1" si="24"/>
        <v>0</v>
      </c>
      <c r="AL103" s="118">
        <f t="shared" ca="1" si="25"/>
        <v>0</v>
      </c>
    </row>
    <row r="104" spans="1:38" ht="28.5" customHeight="1" x14ac:dyDescent="0.25">
      <c r="A104" s="53">
        <f>'OSNOVNA PLAČA'!A98</f>
        <v>89</v>
      </c>
      <c r="B104" s="333" t="str">
        <f t="shared" ca="1" si="21"/>
        <v>A89</v>
      </c>
      <c r="C104" s="333"/>
      <c r="D104" s="54" t="str">
        <f>IF(LEN('OSNOVNA PLAČA'!C98)&gt;0,'OSNOVNA PLAČA'!C98,"")</f>
        <v/>
      </c>
      <c r="E104" s="55" t="str">
        <f>IF(LEN('OSNOVNA PLAČA'!D98)&gt;0,'OSNOVNA PLAČA'!D98,"")</f>
        <v/>
      </c>
      <c r="F104" s="164">
        <f ca="1">IF(LEN(B104)&gt;0,'OBRAČUNANA OSNOVNA PLAČA'!H98,"")</f>
        <v>0</v>
      </c>
      <c r="G104" s="57"/>
      <c r="H104" s="57"/>
      <c r="I104" s="57"/>
      <c r="J104" s="57"/>
      <c r="K104" s="57"/>
      <c r="L104" s="178">
        <f t="shared" si="26"/>
        <v>0</v>
      </c>
      <c r="M104" s="179">
        <f t="shared" ca="1" si="35"/>
        <v>0</v>
      </c>
      <c r="N104" s="179">
        <f t="shared" ca="1" si="36"/>
        <v>0</v>
      </c>
      <c r="O104" s="180">
        <f t="shared" ca="1" si="27"/>
        <v>0</v>
      </c>
      <c r="P104" s="181">
        <f t="shared" ca="1" si="37"/>
        <v>0</v>
      </c>
      <c r="Q104" s="182">
        <f t="shared" ca="1" si="28"/>
        <v>0</v>
      </c>
      <c r="R104" s="182">
        <f ca="1">IF(LEN(B104)&gt;0,'3'!R104-'3'!Q104,"")</f>
        <v>0</v>
      </c>
      <c r="S104" s="183"/>
      <c r="T104" s="33"/>
      <c r="U104" s="33"/>
      <c r="V104" s="33"/>
      <c r="W104" s="33"/>
      <c r="X104" s="33"/>
      <c r="Y104" s="33"/>
      <c r="Z104" s="33"/>
      <c r="AA104" s="33"/>
      <c r="AB104" s="243">
        <f>ROW()</f>
        <v>104</v>
      </c>
      <c r="AC104" s="118">
        <f t="shared" ca="1" si="22"/>
        <v>0</v>
      </c>
      <c r="AD104" s="118">
        <f t="shared" ca="1" si="23"/>
        <v>0</v>
      </c>
      <c r="AE104" s="119" t="str">
        <f t="shared" ca="1" si="29"/>
        <v>-</v>
      </c>
      <c r="AF104" s="118" t="str">
        <f t="shared" ca="1" si="30"/>
        <v>-</v>
      </c>
      <c r="AG104" s="119" t="str">
        <f t="shared" ca="1" si="31"/>
        <v>-</v>
      </c>
      <c r="AH104" s="118" t="str">
        <f t="shared" ca="1" si="32"/>
        <v>-</v>
      </c>
      <c r="AI104" s="118">
        <f t="shared" ca="1" si="33"/>
        <v>0</v>
      </c>
      <c r="AJ104" s="120">
        <f t="shared" ca="1" si="34"/>
        <v>0</v>
      </c>
      <c r="AK104" s="118">
        <f t="shared" ca="1" si="24"/>
        <v>0</v>
      </c>
      <c r="AL104" s="118">
        <f t="shared" ca="1" si="25"/>
        <v>0</v>
      </c>
    </row>
    <row r="105" spans="1:38" ht="28.5" customHeight="1" x14ac:dyDescent="0.25">
      <c r="A105" s="53">
        <f>'OSNOVNA PLAČA'!A99</f>
        <v>90</v>
      </c>
      <c r="B105" s="333" t="str">
        <f t="shared" ca="1" si="21"/>
        <v>A90</v>
      </c>
      <c r="C105" s="333"/>
      <c r="D105" s="54" t="str">
        <f>IF(LEN('OSNOVNA PLAČA'!C99)&gt;0,'OSNOVNA PLAČA'!C99,"")</f>
        <v/>
      </c>
      <c r="E105" s="55" t="str">
        <f>IF(LEN('OSNOVNA PLAČA'!D99)&gt;0,'OSNOVNA PLAČA'!D99,"")</f>
        <v/>
      </c>
      <c r="F105" s="164">
        <f ca="1">IF(LEN(B105)&gt;0,'OBRAČUNANA OSNOVNA PLAČA'!H99,"")</f>
        <v>0</v>
      </c>
      <c r="G105" s="57"/>
      <c r="H105" s="57"/>
      <c r="I105" s="57"/>
      <c r="J105" s="57"/>
      <c r="K105" s="57"/>
      <c r="L105" s="178">
        <f t="shared" si="26"/>
        <v>0</v>
      </c>
      <c r="M105" s="179">
        <f t="shared" ca="1" si="35"/>
        <v>0</v>
      </c>
      <c r="N105" s="179">
        <f t="shared" ca="1" si="36"/>
        <v>0</v>
      </c>
      <c r="O105" s="180">
        <f t="shared" ca="1" si="27"/>
        <v>0</v>
      </c>
      <c r="P105" s="181">
        <f t="shared" ca="1" si="37"/>
        <v>0</v>
      </c>
      <c r="Q105" s="182">
        <f t="shared" ca="1" si="28"/>
        <v>0</v>
      </c>
      <c r="R105" s="182">
        <f ca="1">IF(LEN(B105)&gt;0,'3'!R105-'3'!Q105,"")</f>
        <v>0</v>
      </c>
      <c r="S105" s="183"/>
      <c r="T105" s="33"/>
      <c r="U105" s="33"/>
      <c r="V105" s="33"/>
      <c r="W105" s="33"/>
      <c r="X105" s="33"/>
      <c r="Y105" s="33"/>
      <c r="Z105" s="33"/>
      <c r="AA105" s="33"/>
      <c r="AB105" s="243">
        <f>ROW()</f>
        <v>105</v>
      </c>
      <c r="AC105" s="118">
        <f t="shared" ca="1" si="22"/>
        <v>0</v>
      </c>
      <c r="AD105" s="118">
        <f t="shared" ca="1" si="23"/>
        <v>0</v>
      </c>
      <c r="AE105" s="119" t="str">
        <f t="shared" ca="1" si="29"/>
        <v>-</v>
      </c>
      <c r="AF105" s="118" t="str">
        <f t="shared" ca="1" si="30"/>
        <v>-</v>
      </c>
      <c r="AG105" s="119" t="str">
        <f t="shared" ca="1" si="31"/>
        <v>-</v>
      </c>
      <c r="AH105" s="118" t="str">
        <f t="shared" ca="1" si="32"/>
        <v>-</v>
      </c>
      <c r="AI105" s="118">
        <f t="shared" ca="1" si="33"/>
        <v>0</v>
      </c>
      <c r="AJ105" s="120">
        <f t="shared" ca="1" si="34"/>
        <v>0</v>
      </c>
      <c r="AK105" s="118">
        <f t="shared" ca="1" si="24"/>
        <v>0</v>
      </c>
      <c r="AL105" s="118">
        <f t="shared" ca="1" si="25"/>
        <v>0</v>
      </c>
    </row>
    <row r="106" spans="1:38" ht="28.5" customHeight="1" x14ac:dyDescent="0.25">
      <c r="A106" s="53">
        <f>'OSNOVNA PLAČA'!A100</f>
        <v>91</v>
      </c>
      <c r="B106" s="333" t="str">
        <f t="shared" ca="1" si="21"/>
        <v>A91</v>
      </c>
      <c r="C106" s="333"/>
      <c r="D106" s="54" t="str">
        <f>IF(LEN('OSNOVNA PLAČA'!C100)&gt;0,'OSNOVNA PLAČA'!C100,"")</f>
        <v/>
      </c>
      <c r="E106" s="55" t="str">
        <f>IF(LEN('OSNOVNA PLAČA'!D100)&gt;0,'OSNOVNA PLAČA'!D100,"")</f>
        <v/>
      </c>
      <c r="F106" s="164">
        <f ca="1">IF(LEN(B106)&gt;0,'OBRAČUNANA OSNOVNA PLAČA'!H100,"")</f>
        <v>0</v>
      </c>
      <c r="G106" s="57"/>
      <c r="H106" s="57"/>
      <c r="I106" s="57"/>
      <c r="J106" s="57"/>
      <c r="K106" s="57"/>
      <c r="L106" s="178">
        <f t="shared" si="26"/>
        <v>0</v>
      </c>
      <c r="M106" s="179">
        <f t="shared" ca="1" si="35"/>
        <v>0</v>
      </c>
      <c r="N106" s="179">
        <f t="shared" ca="1" si="36"/>
        <v>0</v>
      </c>
      <c r="O106" s="180">
        <f t="shared" ca="1" si="27"/>
        <v>0</v>
      </c>
      <c r="P106" s="181">
        <f t="shared" ca="1" si="37"/>
        <v>0</v>
      </c>
      <c r="Q106" s="182">
        <f t="shared" ca="1" si="28"/>
        <v>0</v>
      </c>
      <c r="R106" s="182">
        <f ca="1">IF(LEN(B106)&gt;0,'3'!R106-'3'!Q106,"")</f>
        <v>0</v>
      </c>
      <c r="S106" s="183"/>
      <c r="T106" s="33"/>
      <c r="U106" s="33"/>
      <c r="V106" s="33"/>
      <c r="W106" s="33"/>
      <c r="X106" s="33"/>
      <c r="Y106" s="33"/>
      <c r="Z106" s="33"/>
      <c r="AA106" s="33"/>
      <c r="AB106" s="243">
        <f>ROW()</f>
        <v>106</v>
      </c>
      <c r="AC106" s="118">
        <f t="shared" ca="1" si="22"/>
        <v>0</v>
      </c>
      <c r="AD106" s="118">
        <f t="shared" ca="1" si="23"/>
        <v>0</v>
      </c>
      <c r="AE106" s="119" t="str">
        <f t="shared" ca="1" si="29"/>
        <v>-</v>
      </c>
      <c r="AF106" s="118" t="str">
        <f t="shared" ca="1" si="30"/>
        <v>-</v>
      </c>
      <c r="AG106" s="119" t="str">
        <f t="shared" ca="1" si="31"/>
        <v>-</v>
      </c>
      <c r="AH106" s="118" t="str">
        <f t="shared" ca="1" si="32"/>
        <v>-</v>
      </c>
      <c r="AI106" s="118">
        <f t="shared" ca="1" si="33"/>
        <v>0</v>
      </c>
      <c r="AJ106" s="120">
        <f t="shared" ca="1" si="34"/>
        <v>0</v>
      </c>
      <c r="AK106" s="118">
        <f t="shared" ca="1" si="24"/>
        <v>0</v>
      </c>
      <c r="AL106" s="118">
        <f t="shared" ca="1" si="25"/>
        <v>0</v>
      </c>
    </row>
    <row r="107" spans="1:38" ht="28.5" customHeight="1" x14ac:dyDescent="0.25">
      <c r="A107" s="53">
        <f>'OSNOVNA PLAČA'!A101</f>
        <v>92</v>
      </c>
      <c r="B107" s="333" t="str">
        <f t="shared" ca="1" si="21"/>
        <v>A92</v>
      </c>
      <c r="C107" s="333"/>
      <c r="D107" s="54" t="str">
        <f>IF(LEN('OSNOVNA PLAČA'!C101)&gt;0,'OSNOVNA PLAČA'!C101,"")</f>
        <v/>
      </c>
      <c r="E107" s="55" t="str">
        <f>IF(LEN('OSNOVNA PLAČA'!D101)&gt;0,'OSNOVNA PLAČA'!D101,"")</f>
        <v/>
      </c>
      <c r="F107" s="164">
        <f ca="1">IF(LEN(B107)&gt;0,'OBRAČUNANA OSNOVNA PLAČA'!H101,"")</f>
        <v>0</v>
      </c>
      <c r="G107" s="57"/>
      <c r="H107" s="57"/>
      <c r="I107" s="57"/>
      <c r="J107" s="57"/>
      <c r="K107" s="57"/>
      <c r="L107" s="178">
        <f t="shared" si="26"/>
        <v>0</v>
      </c>
      <c r="M107" s="179">
        <f t="shared" ca="1" si="35"/>
        <v>0</v>
      </c>
      <c r="N107" s="179">
        <f t="shared" ca="1" si="36"/>
        <v>0</v>
      </c>
      <c r="O107" s="180">
        <f t="shared" ca="1" si="27"/>
        <v>0</v>
      </c>
      <c r="P107" s="181">
        <f t="shared" ca="1" si="37"/>
        <v>0</v>
      </c>
      <c r="Q107" s="182">
        <f t="shared" ca="1" si="28"/>
        <v>0</v>
      </c>
      <c r="R107" s="182">
        <f ca="1">IF(LEN(B107)&gt;0,'3'!R107-'3'!Q107,"")</f>
        <v>0</v>
      </c>
      <c r="S107" s="183"/>
      <c r="T107" s="33"/>
      <c r="U107" s="33"/>
      <c r="V107" s="33"/>
      <c r="W107" s="33"/>
      <c r="X107" s="33"/>
      <c r="Y107" s="33"/>
      <c r="Z107" s="33"/>
      <c r="AA107" s="33"/>
      <c r="AB107" s="243">
        <f>ROW()</f>
        <v>107</v>
      </c>
      <c r="AC107" s="118">
        <f t="shared" ca="1" si="22"/>
        <v>0</v>
      </c>
      <c r="AD107" s="118">
        <f t="shared" ca="1" si="23"/>
        <v>0</v>
      </c>
      <c r="AE107" s="119" t="str">
        <f t="shared" ca="1" si="29"/>
        <v>-</v>
      </c>
      <c r="AF107" s="118" t="str">
        <f t="shared" ca="1" si="30"/>
        <v>-</v>
      </c>
      <c r="AG107" s="119" t="str">
        <f t="shared" ca="1" si="31"/>
        <v>-</v>
      </c>
      <c r="AH107" s="118" t="str">
        <f t="shared" ca="1" si="32"/>
        <v>-</v>
      </c>
      <c r="AI107" s="118">
        <f t="shared" ca="1" si="33"/>
        <v>0</v>
      </c>
      <c r="AJ107" s="120">
        <f t="shared" ca="1" si="34"/>
        <v>0</v>
      </c>
      <c r="AK107" s="118">
        <f t="shared" ca="1" si="24"/>
        <v>0</v>
      </c>
      <c r="AL107" s="118">
        <f t="shared" ca="1" si="25"/>
        <v>0</v>
      </c>
    </row>
    <row r="108" spans="1:38" ht="28.5" customHeight="1" x14ac:dyDescent="0.25">
      <c r="A108" s="53">
        <f>'OSNOVNA PLAČA'!A102</f>
        <v>93</v>
      </c>
      <c r="B108" s="333" t="str">
        <f t="shared" ca="1" si="21"/>
        <v>A93</v>
      </c>
      <c r="C108" s="333"/>
      <c r="D108" s="54" t="str">
        <f>IF(LEN('OSNOVNA PLAČA'!C102)&gt;0,'OSNOVNA PLAČA'!C102,"")</f>
        <v/>
      </c>
      <c r="E108" s="55" t="str">
        <f>IF(LEN('OSNOVNA PLAČA'!D102)&gt;0,'OSNOVNA PLAČA'!D102,"")</f>
        <v/>
      </c>
      <c r="F108" s="164">
        <f ca="1">IF(LEN(B108)&gt;0,'OBRAČUNANA OSNOVNA PLAČA'!H102,"")</f>
        <v>0</v>
      </c>
      <c r="G108" s="57"/>
      <c r="H108" s="57"/>
      <c r="I108" s="57"/>
      <c r="J108" s="57"/>
      <c r="K108" s="57"/>
      <c r="L108" s="178">
        <f t="shared" si="26"/>
        <v>0</v>
      </c>
      <c r="M108" s="179">
        <f t="shared" ca="1" si="35"/>
        <v>0</v>
      </c>
      <c r="N108" s="179">
        <f t="shared" ca="1" si="36"/>
        <v>0</v>
      </c>
      <c r="O108" s="180">
        <f t="shared" ca="1" si="27"/>
        <v>0</v>
      </c>
      <c r="P108" s="181">
        <f t="shared" ca="1" si="37"/>
        <v>0</v>
      </c>
      <c r="Q108" s="182">
        <f t="shared" ca="1" si="28"/>
        <v>0</v>
      </c>
      <c r="R108" s="182">
        <f ca="1">IF(LEN(B108)&gt;0,'3'!R108-'3'!Q108,"")</f>
        <v>0</v>
      </c>
      <c r="S108" s="183"/>
      <c r="T108" s="33"/>
      <c r="U108" s="33"/>
      <c r="V108" s="33"/>
      <c r="W108" s="33"/>
      <c r="X108" s="33"/>
      <c r="Y108" s="33"/>
      <c r="Z108" s="33"/>
      <c r="AA108" s="33"/>
      <c r="AB108" s="243">
        <f>ROW()</f>
        <v>108</v>
      </c>
      <c r="AC108" s="118">
        <f t="shared" ca="1" si="22"/>
        <v>0</v>
      </c>
      <c r="AD108" s="118">
        <f t="shared" ca="1" si="23"/>
        <v>0</v>
      </c>
      <c r="AE108" s="119" t="str">
        <f t="shared" ca="1" si="29"/>
        <v>-</v>
      </c>
      <c r="AF108" s="118" t="str">
        <f t="shared" ca="1" si="30"/>
        <v>-</v>
      </c>
      <c r="AG108" s="119" t="str">
        <f t="shared" ca="1" si="31"/>
        <v>-</v>
      </c>
      <c r="AH108" s="118" t="str">
        <f t="shared" ca="1" si="32"/>
        <v>-</v>
      </c>
      <c r="AI108" s="118">
        <f t="shared" ca="1" si="33"/>
        <v>0</v>
      </c>
      <c r="AJ108" s="120">
        <f t="shared" ca="1" si="34"/>
        <v>0</v>
      </c>
      <c r="AK108" s="118">
        <f t="shared" ca="1" si="24"/>
        <v>0</v>
      </c>
      <c r="AL108" s="118">
        <f t="shared" ca="1" si="25"/>
        <v>0</v>
      </c>
    </row>
    <row r="109" spans="1:38" ht="28.5" customHeight="1" x14ac:dyDescent="0.25">
      <c r="A109" s="53">
        <f>'OSNOVNA PLAČA'!A103</f>
        <v>94</v>
      </c>
      <c r="B109" s="333" t="str">
        <f t="shared" ca="1" si="21"/>
        <v>A94</v>
      </c>
      <c r="C109" s="333"/>
      <c r="D109" s="54" t="str">
        <f>IF(LEN('OSNOVNA PLAČA'!C103)&gt;0,'OSNOVNA PLAČA'!C103,"")</f>
        <v/>
      </c>
      <c r="E109" s="55" t="str">
        <f>IF(LEN('OSNOVNA PLAČA'!D103)&gt;0,'OSNOVNA PLAČA'!D103,"")</f>
        <v/>
      </c>
      <c r="F109" s="164">
        <f ca="1">IF(LEN(B109)&gt;0,'OBRAČUNANA OSNOVNA PLAČA'!H103,"")</f>
        <v>0</v>
      </c>
      <c r="G109" s="57"/>
      <c r="H109" s="57"/>
      <c r="I109" s="57"/>
      <c r="J109" s="57"/>
      <c r="K109" s="57"/>
      <c r="L109" s="178">
        <f t="shared" si="26"/>
        <v>0</v>
      </c>
      <c r="M109" s="179">
        <f t="shared" ca="1" si="35"/>
        <v>0</v>
      </c>
      <c r="N109" s="179">
        <f t="shared" ca="1" si="36"/>
        <v>0</v>
      </c>
      <c r="O109" s="180">
        <f t="shared" ca="1" si="27"/>
        <v>0</v>
      </c>
      <c r="P109" s="181">
        <f t="shared" ca="1" si="37"/>
        <v>0</v>
      </c>
      <c r="Q109" s="182">
        <f t="shared" ca="1" si="28"/>
        <v>0</v>
      </c>
      <c r="R109" s="182">
        <f ca="1">IF(LEN(B109)&gt;0,'3'!R109-'3'!Q109,"")</f>
        <v>0</v>
      </c>
      <c r="S109" s="183"/>
      <c r="T109" s="33"/>
      <c r="U109" s="33"/>
      <c r="V109" s="33"/>
      <c r="W109" s="33"/>
      <c r="X109" s="33"/>
      <c r="Y109" s="33"/>
      <c r="Z109" s="33"/>
      <c r="AA109" s="33"/>
      <c r="AB109" s="243">
        <f>ROW()</f>
        <v>109</v>
      </c>
      <c r="AC109" s="118">
        <f t="shared" ca="1" si="22"/>
        <v>0</v>
      </c>
      <c r="AD109" s="118">
        <f t="shared" ca="1" si="23"/>
        <v>0</v>
      </c>
      <c r="AE109" s="119" t="str">
        <f t="shared" ca="1" si="29"/>
        <v>-</v>
      </c>
      <c r="AF109" s="118" t="str">
        <f t="shared" ca="1" si="30"/>
        <v>-</v>
      </c>
      <c r="AG109" s="119" t="str">
        <f t="shared" ca="1" si="31"/>
        <v>-</v>
      </c>
      <c r="AH109" s="118" t="str">
        <f t="shared" ca="1" si="32"/>
        <v>-</v>
      </c>
      <c r="AI109" s="118">
        <f t="shared" ca="1" si="33"/>
        <v>0</v>
      </c>
      <c r="AJ109" s="120">
        <f t="shared" ca="1" si="34"/>
        <v>0</v>
      </c>
      <c r="AK109" s="118">
        <f t="shared" ca="1" si="24"/>
        <v>0</v>
      </c>
      <c r="AL109" s="118">
        <f t="shared" ca="1" si="25"/>
        <v>0</v>
      </c>
    </row>
    <row r="110" spans="1:38" ht="28.5" customHeight="1" x14ac:dyDescent="0.25">
      <c r="A110" s="53">
        <f>'OSNOVNA PLAČA'!A104</f>
        <v>95</v>
      </c>
      <c r="B110" s="333" t="str">
        <f t="shared" ca="1" si="21"/>
        <v>A95</v>
      </c>
      <c r="C110" s="333"/>
      <c r="D110" s="54" t="str">
        <f>IF(LEN('OSNOVNA PLAČA'!C104)&gt;0,'OSNOVNA PLAČA'!C104,"")</f>
        <v/>
      </c>
      <c r="E110" s="55" t="str">
        <f>IF(LEN('OSNOVNA PLAČA'!D104)&gt;0,'OSNOVNA PLAČA'!D104,"")</f>
        <v/>
      </c>
      <c r="F110" s="164">
        <f ca="1">IF(LEN(B110)&gt;0,'OBRAČUNANA OSNOVNA PLAČA'!H104,"")</f>
        <v>0</v>
      </c>
      <c r="G110" s="57"/>
      <c r="H110" s="57"/>
      <c r="I110" s="57"/>
      <c r="J110" s="57"/>
      <c r="K110" s="57"/>
      <c r="L110" s="178">
        <f t="shared" si="26"/>
        <v>0</v>
      </c>
      <c r="M110" s="179">
        <f t="shared" ca="1" si="35"/>
        <v>0</v>
      </c>
      <c r="N110" s="179">
        <f t="shared" ca="1" si="36"/>
        <v>0</v>
      </c>
      <c r="O110" s="180">
        <f t="shared" ca="1" si="27"/>
        <v>0</v>
      </c>
      <c r="P110" s="181">
        <f t="shared" ca="1" si="37"/>
        <v>0</v>
      </c>
      <c r="Q110" s="182">
        <f t="shared" ca="1" si="28"/>
        <v>0</v>
      </c>
      <c r="R110" s="182">
        <f ca="1">IF(LEN(B110)&gt;0,'3'!R110-'3'!Q110,"")</f>
        <v>0</v>
      </c>
      <c r="S110" s="183"/>
      <c r="T110" s="33"/>
      <c r="U110" s="33"/>
      <c r="V110" s="33"/>
      <c r="W110" s="33"/>
      <c r="X110" s="33"/>
      <c r="Y110" s="33"/>
      <c r="Z110" s="33"/>
      <c r="AA110" s="33"/>
      <c r="AB110" s="243">
        <f>ROW()</f>
        <v>110</v>
      </c>
      <c r="AC110" s="118">
        <f t="shared" ca="1" si="22"/>
        <v>0</v>
      </c>
      <c r="AD110" s="118">
        <f t="shared" ca="1" si="23"/>
        <v>0</v>
      </c>
      <c r="AE110" s="119" t="str">
        <f t="shared" ca="1" si="29"/>
        <v>-</v>
      </c>
      <c r="AF110" s="118" t="str">
        <f t="shared" ca="1" si="30"/>
        <v>-</v>
      </c>
      <c r="AG110" s="119" t="str">
        <f t="shared" ca="1" si="31"/>
        <v>-</v>
      </c>
      <c r="AH110" s="118" t="str">
        <f t="shared" ca="1" si="32"/>
        <v>-</v>
      </c>
      <c r="AI110" s="118">
        <f t="shared" ca="1" si="33"/>
        <v>0</v>
      </c>
      <c r="AJ110" s="120">
        <f t="shared" ca="1" si="34"/>
        <v>0</v>
      </c>
      <c r="AK110" s="118">
        <f t="shared" ca="1" si="24"/>
        <v>0</v>
      </c>
      <c r="AL110" s="118">
        <f t="shared" ca="1" si="25"/>
        <v>0</v>
      </c>
    </row>
    <row r="111" spans="1:38" ht="28.5" customHeight="1" x14ac:dyDescent="0.25">
      <c r="A111" s="53">
        <f>'OSNOVNA PLAČA'!A105</f>
        <v>96</v>
      </c>
      <c r="B111" s="333" t="str">
        <f t="shared" ca="1" si="21"/>
        <v>A96</v>
      </c>
      <c r="C111" s="333"/>
      <c r="D111" s="54" t="str">
        <f>IF(LEN('OSNOVNA PLAČA'!C105)&gt;0,'OSNOVNA PLAČA'!C105,"")</f>
        <v/>
      </c>
      <c r="E111" s="55" t="str">
        <f>IF(LEN('OSNOVNA PLAČA'!D105)&gt;0,'OSNOVNA PLAČA'!D105,"")</f>
        <v/>
      </c>
      <c r="F111" s="164">
        <f ca="1">IF(LEN(B111)&gt;0,'OBRAČUNANA OSNOVNA PLAČA'!H105,"")</f>
        <v>0</v>
      </c>
      <c r="G111" s="57"/>
      <c r="H111" s="57"/>
      <c r="I111" s="57"/>
      <c r="J111" s="57"/>
      <c r="K111" s="57"/>
      <c r="L111" s="178">
        <f t="shared" si="26"/>
        <v>0</v>
      </c>
      <c r="M111" s="179">
        <f t="shared" ca="1" si="35"/>
        <v>0</v>
      </c>
      <c r="N111" s="179">
        <f t="shared" ca="1" si="36"/>
        <v>0</v>
      </c>
      <c r="O111" s="180">
        <f t="shared" ca="1" si="27"/>
        <v>0</v>
      </c>
      <c r="P111" s="181">
        <f t="shared" ca="1" si="37"/>
        <v>0</v>
      </c>
      <c r="Q111" s="182">
        <f t="shared" ca="1" si="28"/>
        <v>0</v>
      </c>
      <c r="R111" s="182">
        <f ca="1">IF(LEN(B111)&gt;0,'3'!R111-'3'!Q111,"")</f>
        <v>0</v>
      </c>
      <c r="S111" s="183"/>
      <c r="T111" s="33"/>
      <c r="U111" s="33"/>
      <c r="V111" s="33"/>
      <c r="W111" s="33"/>
      <c r="X111" s="33"/>
      <c r="Y111" s="33"/>
      <c r="Z111" s="33"/>
      <c r="AA111" s="33"/>
      <c r="AB111" s="243">
        <f>ROW()</f>
        <v>111</v>
      </c>
      <c r="AC111" s="118">
        <f t="shared" ca="1" si="22"/>
        <v>0</v>
      </c>
      <c r="AD111" s="118">
        <f t="shared" ca="1" si="23"/>
        <v>0</v>
      </c>
      <c r="AE111" s="119" t="str">
        <f t="shared" ca="1" si="29"/>
        <v>-</v>
      </c>
      <c r="AF111" s="118" t="str">
        <f t="shared" ca="1" si="30"/>
        <v>-</v>
      </c>
      <c r="AG111" s="119" t="str">
        <f t="shared" ca="1" si="31"/>
        <v>-</v>
      </c>
      <c r="AH111" s="118" t="str">
        <f t="shared" ca="1" si="32"/>
        <v>-</v>
      </c>
      <c r="AI111" s="118">
        <f t="shared" ca="1" si="33"/>
        <v>0</v>
      </c>
      <c r="AJ111" s="120">
        <f t="shared" ca="1" si="34"/>
        <v>0</v>
      </c>
      <c r="AK111" s="118">
        <f t="shared" ca="1" si="24"/>
        <v>0</v>
      </c>
      <c r="AL111" s="118">
        <f t="shared" ca="1" si="25"/>
        <v>0</v>
      </c>
    </row>
    <row r="112" spans="1:38" ht="28.5" customHeight="1" x14ac:dyDescent="0.25">
      <c r="A112" s="53">
        <f>'OSNOVNA PLAČA'!A106</f>
        <v>97</v>
      </c>
      <c r="B112" s="333" t="str">
        <f t="shared" ca="1" si="21"/>
        <v>A97</v>
      </c>
      <c r="C112" s="333"/>
      <c r="D112" s="54" t="str">
        <f>IF(LEN('OSNOVNA PLAČA'!C106)&gt;0,'OSNOVNA PLAČA'!C106,"")</f>
        <v/>
      </c>
      <c r="E112" s="55" t="str">
        <f>IF(LEN('OSNOVNA PLAČA'!D106)&gt;0,'OSNOVNA PLAČA'!D106,"")</f>
        <v/>
      </c>
      <c r="F112" s="164">
        <f ca="1">IF(LEN(B112)&gt;0,'OBRAČUNANA OSNOVNA PLAČA'!H106,"")</f>
        <v>0</v>
      </c>
      <c r="G112" s="57"/>
      <c r="H112" s="57"/>
      <c r="I112" s="57"/>
      <c r="J112" s="57"/>
      <c r="K112" s="57"/>
      <c r="L112" s="178">
        <f t="shared" si="26"/>
        <v>0</v>
      </c>
      <c r="M112" s="179">
        <f t="shared" ca="1" si="35"/>
        <v>0</v>
      </c>
      <c r="N112" s="179">
        <f t="shared" ca="1" si="36"/>
        <v>0</v>
      </c>
      <c r="O112" s="180">
        <f t="shared" ca="1" si="27"/>
        <v>0</v>
      </c>
      <c r="P112" s="181">
        <f t="shared" ca="1" si="37"/>
        <v>0</v>
      </c>
      <c r="Q112" s="182">
        <f t="shared" ca="1" si="28"/>
        <v>0</v>
      </c>
      <c r="R112" s="182">
        <f ca="1">IF(LEN(B112)&gt;0,'3'!R112-'3'!Q112,"")</f>
        <v>0</v>
      </c>
      <c r="S112" s="183"/>
      <c r="T112" s="33"/>
      <c r="U112" s="33"/>
      <c r="V112" s="33"/>
      <c r="W112" s="33"/>
      <c r="X112" s="33"/>
      <c r="Y112" s="33"/>
      <c r="Z112" s="33"/>
      <c r="AA112" s="33"/>
      <c r="AB112" s="243">
        <f>ROW()</f>
        <v>112</v>
      </c>
      <c r="AC112" s="118">
        <f t="shared" ca="1" si="22"/>
        <v>0</v>
      </c>
      <c r="AD112" s="118">
        <f t="shared" ca="1" si="23"/>
        <v>0</v>
      </c>
      <c r="AE112" s="119" t="str">
        <f t="shared" ca="1" si="29"/>
        <v>-</v>
      </c>
      <c r="AF112" s="118" t="str">
        <f t="shared" ca="1" si="30"/>
        <v>-</v>
      </c>
      <c r="AG112" s="119" t="str">
        <f t="shared" ca="1" si="31"/>
        <v>-</v>
      </c>
      <c r="AH112" s="118" t="str">
        <f t="shared" ca="1" si="32"/>
        <v>-</v>
      </c>
      <c r="AI112" s="118">
        <f t="shared" ca="1" si="33"/>
        <v>0</v>
      </c>
      <c r="AJ112" s="120">
        <f t="shared" ca="1" si="34"/>
        <v>0</v>
      </c>
      <c r="AK112" s="118">
        <f t="shared" ca="1" si="24"/>
        <v>0</v>
      </c>
      <c r="AL112" s="118">
        <f t="shared" ca="1" si="25"/>
        <v>0</v>
      </c>
    </row>
    <row r="113" spans="1:38" ht="28.5" customHeight="1" x14ac:dyDescent="0.25">
      <c r="A113" s="53">
        <f>'OSNOVNA PLAČA'!A107</f>
        <v>98</v>
      </c>
      <c r="B113" s="333" t="str">
        <f t="shared" ca="1" si="21"/>
        <v>A98</v>
      </c>
      <c r="C113" s="333"/>
      <c r="D113" s="54" t="str">
        <f>IF(LEN('OSNOVNA PLAČA'!C107)&gt;0,'OSNOVNA PLAČA'!C107,"")</f>
        <v/>
      </c>
      <c r="E113" s="55" t="str">
        <f>IF(LEN('OSNOVNA PLAČA'!D107)&gt;0,'OSNOVNA PLAČA'!D107,"")</f>
        <v/>
      </c>
      <c r="F113" s="164">
        <f ca="1">IF(LEN(B113)&gt;0,'OBRAČUNANA OSNOVNA PLAČA'!H107,"")</f>
        <v>0</v>
      </c>
      <c r="G113" s="57"/>
      <c r="H113" s="57"/>
      <c r="I113" s="57"/>
      <c r="J113" s="57"/>
      <c r="K113" s="57"/>
      <c r="L113" s="178">
        <f t="shared" si="26"/>
        <v>0</v>
      </c>
      <c r="M113" s="179">
        <f t="shared" ca="1" si="35"/>
        <v>0</v>
      </c>
      <c r="N113" s="179">
        <f t="shared" ca="1" si="36"/>
        <v>0</v>
      </c>
      <c r="O113" s="180">
        <f t="shared" ca="1" si="27"/>
        <v>0</v>
      </c>
      <c r="P113" s="181">
        <f t="shared" ca="1" si="37"/>
        <v>0</v>
      </c>
      <c r="Q113" s="182">
        <f t="shared" ca="1" si="28"/>
        <v>0</v>
      </c>
      <c r="R113" s="182">
        <f ca="1">IF(LEN(B113)&gt;0,'3'!R113-'3'!Q113,"")</f>
        <v>0</v>
      </c>
      <c r="S113" s="183"/>
      <c r="T113" s="33"/>
      <c r="U113" s="33"/>
      <c r="V113" s="33"/>
      <c r="W113" s="33"/>
      <c r="X113" s="33"/>
      <c r="Y113" s="33"/>
      <c r="Z113" s="33"/>
      <c r="AA113" s="33"/>
      <c r="AB113" s="243">
        <f>ROW()</f>
        <v>113</v>
      </c>
      <c r="AC113" s="118">
        <f t="shared" ca="1" si="22"/>
        <v>0</v>
      </c>
      <c r="AD113" s="118">
        <f t="shared" ca="1" si="23"/>
        <v>0</v>
      </c>
      <c r="AE113" s="119" t="str">
        <f t="shared" ca="1" si="29"/>
        <v>-</v>
      </c>
      <c r="AF113" s="118" t="str">
        <f t="shared" ca="1" si="30"/>
        <v>-</v>
      </c>
      <c r="AG113" s="119" t="str">
        <f t="shared" ca="1" si="31"/>
        <v>-</v>
      </c>
      <c r="AH113" s="118" t="str">
        <f t="shared" ca="1" si="32"/>
        <v>-</v>
      </c>
      <c r="AI113" s="118">
        <f t="shared" ca="1" si="33"/>
        <v>0</v>
      </c>
      <c r="AJ113" s="120">
        <f t="shared" ca="1" si="34"/>
        <v>0</v>
      </c>
      <c r="AK113" s="118">
        <f t="shared" ca="1" si="24"/>
        <v>0</v>
      </c>
      <c r="AL113" s="118">
        <f t="shared" ca="1" si="25"/>
        <v>0</v>
      </c>
    </row>
    <row r="114" spans="1:38" ht="28.5" customHeight="1" x14ac:dyDescent="0.25">
      <c r="A114" s="53">
        <f>'OSNOVNA PLAČA'!A108</f>
        <v>99</v>
      </c>
      <c r="B114" s="333" t="str">
        <f t="shared" ca="1" si="21"/>
        <v>A99</v>
      </c>
      <c r="C114" s="333"/>
      <c r="D114" s="54" t="str">
        <f>IF(LEN('OSNOVNA PLAČA'!C108)&gt;0,'OSNOVNA PLAČA'!C108,"")</f>
        <v/>
      </c>
      <c r="E114" s="55" t="str">
        <f>IF(LEN('OSNOVNA PLAČA'!D108)&gt;0,'OSNOVNA PLAČA'!D108,"")</f>
        <v/>
      </c>
      <c r="F114" s="164">
        <f ca="1">IF(LEN(B114)&gt;0,'OBRAČUNANA OSNOVNA PLAČA'!H108,"")</f>
        <v>0</v>
      </c>
      <c r="G114" s="57"/>
      <c r="H114" s="57"/>
      <c r="I114" s="57"/>
      <c r="J114" s="57"/>
      <c r="K114" s="57"/>
      <c r="L114" s="178">
        <f t="shared" si="26"/>
        <v>0</v>
      </c>
      <c r="M114" s="179">
        <f t="shared" ca="1" si="35"/>
        <v>0</v>
      </c>
      <c r="N114" s="179">
        <f t="shared" ca="1" si="36"/>
        <v>0</v>
      </c>
      <c r="O114" s="180">
        <f t="shared" ca="1" si="27"/>
        <v>0</v>
      </c>
      <c r="P114" s="181">
        <f t="shared" ca="1" si="37"/>
        <v>0</v>
      </c>
      <c r="Q114" s="182">
        <f t="shared" ca="1" si="28"/>
        <v>0</v>
      </c>
      <c r="R114" s="182">
        <f ca="1">IF(LEN(B114)&gt;0,'3'!R114-'3'!Q114,"")</f>
        <v>0</v>
      </c>
      <c r="S114" s="183"/>
      <c r="T114" s="33"/>
      <c r="U114" s="33"/>
      <c r="V114" s="33"/>
      <c r="W114" s="33"/>
      <c r="X114" s="33"/>
      <c r="Y114" s="33"/>
      <c r="Z114" s="33"/>
      <c r="AA114" s="33"/>
      <c r="AB114" s="243">
        <f>ROW()</f>
        <v>114</v>
      </c>
      <c r="AC114" s="118">
        <f t="shared" ca="1" si="22"/>
        <v>0</v>
      </c>
      <c r="AD114" s="118">
        <f t="shared" ca="1" si="23"/>
        <v>0</v>
      </c>
      <c r="AE114" s="119" t="str">
        <f t="shared" ca="1" si="29"/>
        <v>-</v>
      </c>
      <c r="AF114" s="118" t="str">
        <f t="shared" ca="1" si="30"/>
        <v>-</v>
      </c>
      <c r="AG114" s="119" t="str">
        <f t="shared" ca="1" si="31"/>
        <v>-</v>
      </c>
      <c r="AH114" s="118" t="str">
        <f t="shared" ca="1" si="32"/>
        <v>-</v>
      </c>
      <c r="AI114" s="118">
        <f t="shared" ca="1" si="33"/>
        <v>0</v>
      </c>
      <c r="AJ114" s="120">
        <f t="shared" ca="1" si="34"/>
        <v>0</v>
      </c>
      <c r="AK114" s="118">
        <f t="shared" ca="1" si="24"/>
        <v>0</v>
      </c>
      <c r="AL114" s="118">
        <f t="shared" ca="1" si="25"/>
        <v>0</v>
      </c>
    </row>
    <row r="115" spans="1:38" ht="28.5" customHeight="1" x14ac:dyDescent="0.25">
      <c r="A115" s="53">
        <f>'OSNOVNA PLAČA'!A109</f>
        <v>100</v>
      </c>
      <c r="B115" s="333" t="str">
        <f t="shared" ca="1" si="21"/>
        <v>A100</v>
      </c>
      <c r="C115" s="333"/>
      <c r="D115" s="54" t="str">
        <f>IF(LEN('OSNOVNA PLAČA'!C109)&gt;0,'OSNOVNA PLAČA'!C109,"")</f>
        <v/>
      </c>
      <c r="E115" s="55" t="str">
        <f>IF(LEN('OSNOVNA PLAČA'!D109)&gt;0,'OSNOVNA PLAČA'!D109,"")</f>
        <v/>
      </c>
      <c r="F115" s="164">
        <f ca="1">IF(LEN(B115)&gt;0,'OBRAČUNANA OSNOVNA PLAČA'!H109,"")</f>
        <v>0</v>
      </c>
      <c r="G115" s="57"/>
      <c r="H115" s="57"/>
      <c r="I115" s="57"/>
      <c r="J115" s="57"/>
      <c r="K115" s="57"/>
      <c r="L115" s="178">
        <f t="shared" si="26"/>
        <v>0</v>
      </c>
      <c r="M115" s="179">
        <f t="shared" ca="1" si="35"/>
        <v>0</v>
      </c>
      <c r="N115" s="179">
        <f t="shared" ca="1" si="36"/>
        <v>0</v>
      </c>
      <c r="O115" s="180">
        <f t="shared" ca="1" si="27"/>
        <v>0</v>
      </c>
      <c r="P115" s="181">
        <f t="shared" ca="1" si="37"/>
        <v>0</v>
      </c>
      <c r="Q115" s="182">
        <f t="shared" ca="1" si="28"/>
        <v>0</v>
      </c>
      <c r="R115" s="182">
        <f ca="1">IF(LEN(B115)&gt;0,'3'!R115-'3'!Q115,"")</f>
        <v>0</v>
      </c>
      <c r="S115" s="183"/>
      <c r="T115" s="33"/>
      <c r="U115" s="33"/>
      <c r="V115" s="33"/>
      <c r="W115" s="33"/>
      <c r="X115" s="33"/>
      <c r="Y115" s="33"/>
      <c r="Z115" s="33"/>
      <c r="AA115" s="33"/>
      <c r="AB115" s="243">
        <f>ROW()</f>
        <v>115</v>
      </c>
      <c r="AC115" s="118">
        <f t="shared" ca="1" si="22"/>
        <v>0</v>
      </c>
      <c r="AD115" s="118">
        <f t="shared" ca="1" si="23"/>
        <v>0</v>
      </c>
      <c r="AE115" s="119" t="str">
        <f t="shared" ca="1" si="29"/>
        <v>-</v>
      </c>
      <c r="AF115" s="118" t="str">
        <f t="shared" ca="1" si="30"/>
        <v>-</v>
      </c>
      <c r="AG115" s="119" t="str">
        <f t="shared" ca="1" si="31"/>
        <v>-</v>
      </c>
      <c r="AH115" s="118" t="str">
        <f t="shared" ca="1" si="32"/>
        <v>-</v>
      </c>
      <c r="AI115" s="118">
        <f t="shared" ca="1" si="33"/>
        <v>0</v>
      </c>
      <c r="AJ115" s="120">
        <f t="shared" ca="1" si="34"/>
        <v>0</v>
      </c>
      <c r="AK115" s="118">
        <f t="shared" ca="1" si="24"/>
        <v>0</v>
      </c>
      <c r="AL115" s="118">
        <f t="shared" ca="1" si="25"/>
        <v>0</v>
      </c>
    </row>
    <row r="116" spans="1:38" ht="28.5" customHeight="1" x14ac:dyDescent="0.25">
      <c r="A116" s="53">
        <f>'OSNOVNA PLAČA'!A110</f>
        <v>101</v>
      </c>
      <c r="B116" s="333" t="str">
        <f t="shared" ca="1" si="21"/>
        <v>A101</v>
      </c>
      <c r="C116" s="333"/>
      <c r="D116" s="54" t="str">
        <f>IF(LEN('OSNOVNA PLAČA'!C110)&gt;0,'OSNOVNA PLAČA'!C110,"")</f>
        <v>VII</v>
      </c>
      <c r="E116" s="55">
        <f>IF(LEN('OSNOVNA PLAČA'!D110)&gt;0,'OSNOVNA PLAČA'!D110,"")</f>
        <v>54</v>
      </c>
      <c r="F116" s="164">
        <f ca="1">IF(LEN(B116)&gt;0,'OBRAČUNANA OSNOVNA PLAČA'!H110,"")</f>
        <v>3500</v>
      </c>
      <c r="G116" s="57"/>
      <c r="H116" s="57"/>
      <c r="I116" s="57"/>
      <c r="J116" s="57"/>
      <c r="K116" s="57"/>
      <c r="L116" s="178">
        <f t="shared" si="26"/>
        <v>0</v>
      </c>
      <c r="M116" s="179">
        <f t="shared" ca="1" si="35"/>
        <v>0</v>
      </c>
      <c r="N116" s="179">
        <f t="shared" ca="1" si="36"/>
        <v>0</v>
      </c>
      <c r="O116" s="180">
        <f t="shared" ca="1" si="27"/>
        <v>0</v>
      </c>
      <c r="P116" s="181">
        <f t="shared" ca="1" si="37"/>
        <v>0</v>
      </c>
      <c r="Q116" s="182">
        <f t="shared" ca="1" si="28"/>
        <v>0</v>
      </c>
      <c r="R116" s="182">
        <f ca="1">IF(LEN(B116)&gt;0,'3'!R116-'3'!Q116,"")</f>
        <v>6804.8136371665787</v>
      </c>
      <c r="S116" s="183"/>
      <c r="T116" s="33"/>
      <c r="U116" s="33"/>
      <c r="V116" s="33"/>
      <c r="W116" s="33"/>
      <c r="X116" s="33"/>
      <c r="Y116" s="33"/>
      <c r="Z116" s="33"/>
      <c r="AA116" s="33"/>
      <c r="AB116" s="243">
        <f>ROW()</f>
        <v>116</v>
      </c>
      <c r="AC116" s="118">
        <f t="shared" ca="1" si="22"/>
        <v>0</v>
      </c>
      <c r="AD116" s="118">
        <f t="shared" ca="1" si="23"/>
        <v>0</v>
      </c>
      <c r="AE116" s="119" t="str">
        <f t="shared" ca="1" si="29"/>
        <v>-</v>
      </c>
      <c r="AF116" s="118" t="str">
        <f t="shared" ca="1" si="30"/>
        <v>-</v>
      </c>
      <c r="AG116" s="119" t="str">
        <f t="shared" ca="1" si="31"/>
        <v>-</v>
      </c>
      <c r="AH116" s="118" t="str">
        <f t="shared" ca="1" si="32"/>
        <v>-</v>
      </c>
      <c r="AI116" s="118">
        <f t="shared" ca="1" si="33"/>
        <v>0</v>
      </c>
      <c r="AJ116" s="120">
        <f t="shared" ca="1" si="34"/>
        <v>0</v>
      </c>
      <c r="AK116" s="118">
        <f t="shared" ca="1" si="24"/>
        <v>3500</v>
      </c>
      <c r="AL116" s="118">
        <f t="shared" ca="1" si="25"/>
        <v>3500</v>
      </c>
    </row>
    <row r="117" spans="1:38" ht="28.5" customHeight="1" x14ac:dyDescent="0.25">
      <c r="A117" s="53">
        <f>'OSNOVNA PLAČA'!A111</f>
        <v>102</v>
      </c>
      <c r="B117" s="333" t="str">
        <f t="shared" ca="1" si="21"/>
        <v>A102</v>
      </c>
      <c r="C117" s="333"/>
      <c r="D117" s="54" t="str">
        <f>IF(LEN('OSNOVNA PLAČA'!C111)&gt;0,'OSNOVNA PLAČA'!C111,"")</f>
        <v/>
      </c>
      <c r="E117" s="55" t="str">
        <f>IF(LEN('OSNOVNA PLAČA'!D111)&gt;0,'OSNOVNA PLAČA'!D111,"")</f>
        <v/>
      </c>
      <c r="F117" s="164">
        <f ca="1">IF(LEN(B117)&gt;0,'OBRAČUNANA OSNOVNA PLAČA'!H111,"")</f>
        <v>0</v>
      </c>
      <c r="G117" s="57"/>
      <c r="H117" s="57"/>
      <c r="I117" s="57"/>
      <c r="J117" s="57"/>
      <c r="K117" s="57"/>
      <c r="L117" s="178">
        <f t="shared" si="26"/>
        <v>0</v>
      </c>
      <c r="M117" s="179">
        <f t="shared" ca="1" si="35"/>
        <v>0</v>
      </c>
      <c r="N117" s="179">
        <f t="shared" ca="1" si="36"/>
        <v>0</v>
      </c>
      <c r="O117" s="180">
        <f t="shared" ca="1" si="27"/>
        <v>0</v>
      </c>
      <c r="P117" s="181">
        <f t="shared" ca="1" si="37"/>
        <v>0</v>
      </c>
      <c r="Q117" s="182">
        <f t="shared" ca="1" si="28"/>
        <v>0</v>
      </c>
      <c r="R117" s="182">
        <f ca="1">IF(LEN(B117)&gt;0,'3'!R117-'3'!Q117,"")</f>
        <v>0</v>
      </c>
      <c r="S117" s="183"/>
      <c r="T117" s="33"/>
      <c r="U117" s="33"/>
      <c r="V117" s="33"/>
      <c r="W117" s="33"/>
      <c r="X117" s="33"/>
      <c r="Y117" s="33"/>
      <c r="Z117" s="33"/>
      <c r="AA117" s="33"/>
      <c r="AB117" s="243">
        <f>ROW()</f>
        <v>117</v>
      </c>
      <c r="AC117" s="118">
        <f t="shared" ca="1" si="22"/>
        <v>0</v>
      </c>
      <c r="AD117" s="118">
        <f t="shared" ca="1" si="23"/>
        <v>0</v>
      </c>
      <c r="AE117" s="119" t="str">
        <f t="shared" ca="1" si="29"/>
        <v>-</v>
      </c>
      <c r="AF117" s="118" t="str">
        <f t="shared" ca="1" si="30"/>
        <v>-</v>
      </c>
      <c r="AG117" s="119" t="str">
        <f t="shared" ca="1" si="31"/>
        <v>-</v>
      </c>
      <c r="AH117" s="118" t="str">
        <f t="shared" ca="1" si="32"/>
        <v>-</v>
      </c>
      <c r="AI117" s="118">
        <f t="shared" ca="1" si="33"/>
        <v>0</v>
      </c>
      <c r="AJ117" s="120">
        <f t="shared" ca="1" si="34"/>
        <v>0</v>
      </c>
      <c r="AK117" s="118">
        <f t="shared" ca="1" si="24"/>
        <v>0</v>
      </c>
      <c r="AL117" s="118">
        <f t="shared" ca="1" si="25"/>
        <v>0</v>
      </c>
    </row>
    <row r="118" spans="1:38" ht="28.5" customHeight="1" x14ac:dyDescent="0.25">
      <c r="A118" s="53">
        <f>'OSNOVNA PLAČA'!A112</f>
        <v>103</v>
      </c>
      <c r="B118" s="333" t="str">
        <f t="shared" ca="1" si="21"/>
        <v>A103</v>
      </c>
      <c r="C118" s="333"/>
      <c r="D118" s="54" t="str">
        <f>IF(LEN('OSNOVNA PLAČA'!C112)&gt;0,'OSNOVNA PLAČA'!C112,"")</f>
        <v/>
      </c>
      <c r="E118" s="55" t="str">
        <f>IF(LEN('OSNOVNA PLAČA'!D112)&gt;0,'OSNOVNA PLAČA'!D112,"")</f>
        <v/>
      </c>
      <c r="F118" s="164">
        <f ca="1">IF(LEN(B118)&gt;0,'OBRAČUNANA OSNOVNA PLAČA'!H112,"")</f>
        <v>0</v>
      </c>
      <c r="G118" s="57"/>
      <c r="H118" s="57"/>
      <c r="I118" s="57"/>
      <c r="J118" s="57"/>
      <c r="K118" s="57"/>
      <c r="L118" s="178">
        <f t="shared" si="26"/>
        <v>0</v>
      </c>
      <c r="M118" s="179">
        <f t="shared" ca="1" si="35"/>
        <v>0</v>
      </c>
      <c r="N118" s="179">
        <f t="shared" ca="1" si="36"/>
        <v>0</v>
      </c>
      <c r="O118" s="180">
        <f t="shared" ca="1" si="27"/>
        <v>0</v>
      </c>
      <c r="P118" s="181">
        <f t="shared" ca="1" si="37"/>
        <v>0</v>
      </c>
      <c r="Q118" s="182">
        <f t="shared" ca="1" si="28"/>
        <v>0</v>
      </c>
      <c r="R118" s="182">
        <f ca="1">IF(LEN(B118)&gt;0,'3'!R118-'3'!Q118,"")</f>
        <v>0</v>
      </c>
      <c r="S118" s="183"/>
      <c r="T118" s="33"/>
      <c r="U118" s="33"/>
      <c r="V118" s="33"/>
      <c r="W118" s="33"/>
      <c r="X118" s="33"/>
      <c r="Y118" s="33"/>
      <c r="Z118" s="33"/>
      <c r="AA118" s="33"/>
      <c r="AB118" s="243">
        <f>ROW()</f>
        <v>118</v>
      </c>
      <c r="AC118" s="118">
        <f t="shared" ca="1" si="22"/>
        <v>0</v>
      </c>
      <c r="AD118" s="118">
        <f t="shared" ca="1" si="23"/>
        <v>0</v>
      </c>
      <c r="AE118" s="119" t="str">
        <f t="shared" ca="1" si="29"/>
        <v>-</v>
      </c>
      <c r="AF118" s="118" t="str">
        <f t="shared" ca="1" si="30"/>
        <v>-</v>
      </c>
      <c r="AG118" s="119" t="str">
        <f t="shared" ca="1" si="31"/>
        <v>-</v>
      </c>
      <c r="AH118" s="118" t="str">
        <f t="shared" ca="1" si="32"/>
        <v>-</v>
      </c>
      <c r="AI118" s="118">
        <f t="shared" ca="1" si="33"/>
        <v>0</v>
      </c>
      <c r="AJ118" s="120">
        <f t="shared" ca="1" si="34"/>
        <v>0</v>
      </c>
      <c r="AK118" s="118">
        <f t="shared" ca="1" si="24"/>
        <v>0</v>
      </c>
      <c r="AL118" s="118">
        <f t="shared" ca="1" si="25"/>
        <v>0</v>
      </c>
    </row>
    <row r="119" spans="1:38" ht="28.5" customHeight="1" x14ac:dyDescent="0.25">
      <c r="A119" s="53">
        <f>'OSNOVNA PLAČA'!A113</f>
        <v>104</v>
      </c>
      <c r="B119" s="333" t="str">
        <f t="shared" ca="1" si="21"/>
        <v>A104</v>
      </c>
      <c r="C119" s="333"/>
      <c r="D119" s="54" t="str">
        <f>IF(LEN('OSNOVNA PLAČA'!C113)&gt;0,'OSNOVNA PLAČA'!C113,"")</f>
        <v/>
      </c>
      <c r="E119" s="55" t="str">
        <f>IF(LEN('OSNOVNA PLAČA'!D113)&gt;0,'OSNOVNA PLAČA'!D113,"")</f>
        <v/>
      </c>
      <c r="F119" s="164">
        <f ca="1">IF(LEN(B119)&gt;0,'OBRAČUNANA OSNOVNA PLAČA'!H113,"")</f>
        <v>0</v>
      </c>
      <c r="G119" s="57"/>
      <c r="H119" s="57"/>
      <c r="I119" s="57"/>
      <c r="J119" s="57"/>
      <c r="K119" s="57"/>
      <c r="L119" s="178">
        <f t="shared" si="26"/>
        <v>0</v>
      </c>
      <c r="M119" s="179">
        <f t="shared" ca="1" si="35"/>
        <v>0</v>
      </c>
      <c r="N119" s="179">
        <f t="shared" ca="1" si="36"/>
        <v>0</v>
      </c>
      <c r="O119" s="180">
        <f t="shared" ca="1" si="27"/>
        <v>0</v>
      </c>
      <c r="P119" s="181">
        <f t="shared" ca="1" si="37"/>
        <v>0</v>
      </c>
      <c r="Q119" s="182">
        <f t="shared" ca="1" si="28"/>
        <v>0</v>
      </c>
      <c r="R119" s="182">
        <f ca="1">IF(LEN(B119)&gt;0,'3'!R119-'3'!Q119,"")</f>
        <v>0</v>
      </c>
      <c r="S119" s="183"/>
      <c r="T119" s="33"/>
      <c r="U119" s="33"/>
      <c r="V119" s="33"/>
      <c r="W119" s="33"/>
      <c r="X119" s="33"/>
      <c r="Y119" s="33"/>
      <c r="Z119" s="33"/>
      <c r="AA119" s="33"/>
      <c r="AB119" s="243">
        <f>ROW()</f>
        <v>119</v>
      </c>
      <c r="AC119" s="118">
        <f t="shared" ca="1" si="22"/>
        <v>0</v>
      </c>
      <c r="AD119" s="118">
        <f t="shared" ca="1" si="23"/>
        <v>0</v>
      </c>
      <c r="AE119" s="119" t="str">
        <f t="shared" ca="1" si="29"/>
        <v>-</v>
      </c>
      <c r="AF119" s="118" t="str">
        <f t="shared" ca="1" si="30"/>
        <v>-</v>
      </c>
      <c r="AG119" s="119" t="str">
        <f t="shared" ca="1" si="31"/>
        <v>-</v>
      </c>
      <c r="AH119" s="118" t="str">
        <f t="shared" ca="1" si="32"/>
        <v>-</v>
      </c>
      <c r="AI119" s="118">
        <f t="shared" ca="1" si="33"/>
        <v>0</v>
      </c>
      <c r="AJ119" s="120">
        <f t="shared" ca="1" si="34"/>
        <v>0</v>
      </c>
      <c r="AK119" s="118">
        <f t="shared" ca="1" si="24"/>
        <v>0</v>
      </c>
      <c r="AL119" s="118">
        <f t="shared" ca="1" si="25"/>
        <v>0</v>
      </c>
    </row>
    <row r="120" spans="1:38" ht="28.5" customHeight="1" x14ac:dyDescent="0.25">
      <c r="A120" s="53">
        <f>'OSNOVNA PLAČA'!A114</f>
        <v>105</v>
      </c>
      <c r="B120" s="333" t="str">
        <f t="shared" ca="1" si="21"/>
        <v>A105</v>
      </c>
      <c r="C120" s="333"/>
      <c r="D120" s="54" t="str">
        <f>IF(LEN('OSNOVNA PLAČA'!C114)&gt;0,'OSNOVNA PLAČA'!C114,"")</f>
        <v/>
      </c>
      <c r="E120" s="55" t="str">
        <f>IF(LEN('OSNOVNA PLAČA'!D114)&gt;0,'OSNOVNA PLAČA'!D114,"")</f>
        <v/>
      </c>
      <c r="F120" s="164">
        <f ca="1">IF(LEN(B120)&gt;0,'OBRAČUNANA OSNOVNA PLAČA'!H114,"")</f>
        <v>0</v>
      </c>
      <c r="G120" s="57"/>
      <c r="H120" s="57"/>
      <c r="I120" s="57"/>
      <c r="J120" s="57"/>
      <c r="K120" s="57"/>
      <c r="L120" s="178">
        <f t="shared" si="26"/>
        <v>0</v>
      </c>
      <c r="M120" s="179">
        <f t="shared" ca="1" si="35"/>
        <v>0</v>
      </c>
      <c r="N120" s="179">
        <f t="shared" ca="1" si="36"/>
        <v>0</v>
      </c>
      <c r="O120" s="180">
        <f t="shared" ca="1" si="27"/>
        <v>0</v>
      </c>
      <c r="P120" s="181">
        <f t="shared" ca="1" si="37"/>
        <v>0</v>
      </c>
      <c r="Q120" s="182">
        <f t="shared" ca="1" si="28"/>
        <v>0</v>
      </c>
      <c r="R120" s="182">
        <f ca="1">IF(LEN(B120)&gt;0,'3'!R120-'3'!Q120,"")</f>
        <v>0</v>
      </c>
      <c r="S120" s="183"/>
      <c r="T120" s="33"/>
      <c r="U120" s="33"/>
      <c r="V120" s="33"/>
      <c r="W120" s="33"/>
      <c r="X120" s="33"/>
      <c r="Y120" s="33"/>
      <c r="Z120" s="33"/>
      <c r="AA120" s="33"/>
      <c r="AB120" s="243">
        <f>ROW()</f>
        <v>120</v>
      </c>
      <c r="AC120" s="118">
        <f t="shared" ca="1" si="22"/>
        <v>0</v>
      </c>
      <c r="AD120" s="118">
        <f t="shared" ca="1" si="23"/>
        <v>0</v>
      </c>
      <c r="AE120" s="119" t="str">
        <f t="shared" ca="1" si="29"/>
        <v>-</v>
      </c>
      <c r="AF120" s="118" t="str">
        <f t="shared" ca="1" si="30"/>
        <v>-</v>
      </c>
      <c r="AG120" s="119" t="str">
        <f t="shared" ca="1" si="31"/>
        <v>-</v>
      </c>
      <c r="AH120" s="118" t="str">
        <f t="shared" ca="1" si="32"/>
        <v>-</v>
      </c>
      <c r="AI120" s="118">
        <f t="shared" ca="1" si="33"/>
        <v>0</v>
      </c>
      <c r="AJ120" s="120">
        <f t="shared" ca="1" si="34"/>
        <v>0</v>
      </c>
      <c r="AK120" s="118">
        <f t="shared" ca="1" si="24"/>
        <v>0</v>
      </c>
      <c r="AL120" s="118">
        <f t="shared" ca="1" si="25"/>
        <v>0</v>
      </c>
    </row>
    <row r="121" spans="1:38" ht="28.5" customHeight="1" x14ac:dyDescent="0.25">
      <c r="A121" s="53">
        <f>'OSNOVNA PLAČA'!A115</f>
        <v>106</v>
      </c>
      <c r="B121" s="333" t="str">
        <f t="shared" ca="1" si="21"/>
        <v>A106</v>
      </c>
      <c r="C121" s="333"/>
      <c r="D121" s="54" t="str">
        <f>IF(LEN('OSNOVNA PLAČA'!C115)&gt;0,'OSNOVNA PLAČA'!C115,"")</f>
        <v/>
      </c>
      <c r="E121" s="55" t="str">
        <f>IF(LEN('OSNOVNA PLAČA'!D115)&gt;0,'OSNOVNA PLAČA'!D115,"")</f>
        <v/>
      </c>
      <c r="F121" s="164">
        <f ca="1">IF(LEN(B121)&gt;0,'OBRAČUNANA OSNOVNA PLAČA'!H115,"")</f>
        <v>0</v>
      </c>
      <c r="G121" s="57"/>
      <c r="H121" s="57"/>
      <c r="I121" s="57"/>
      <c r="J121" s="57"/>
      <c r="K121" s="57"/>
      <c r="L121" s="178">
        <f t="shared" si="26"/>
        <v>0</v>
      </c>
      <c r="M121" s="179">
        <f t="shared" ca="1" si="35"/>
        <v>0</v>
      </c>
      <c r="N121" s="179">
        <f t="shared" ca="1" si="36"/>
        <v>0</v>
      </c>
      <c r="O121" s="180">
        <f t="shared" ca="1" si="27"/>
        <v>0</v>
      </c>
      <c r="P121" s="181">
        <f t="shared" ca="1" si="37"/>
        <v>0</v>
      </c>
      <c r="Q121" s="182">
        <f t="shared" ca="1" si="28"/>
        <v>0</v>
      </c>
      <c r="R121" s="182">
        <f ca="1">IF(LEN(B121)&gt;0,'3'!R121-'3'!Q121,"")</f>
        <v>0</v>
      </c>
      <c r="S121" s="183"/>
      <c r="T121" s="33"/>
      <c r="U121" s="33"/>
      <c r="V121" s="33"/>
      <c r="W121" s="33"/>
      <c r="X121" s="33"/>
      <c r="Y121" s="33"/>
      <c r="Z121" s="33"/>
      <c r="AA121" s="33"/>
      <c r="AB121" s="243">
        <f>ROW()</f>
        <v>121</v>
      </c>
      <c r="AC121" s="118">
        <f t="shared" ca="1" si="22"/>
        <v>0</v>
      </c>
      <c r="AD121" s="118">
        <f t="shared" ca="1" si="23"/>
        <v>0</v>
      </c>
      <c r="AE121" s="119" t="str">
        <f t="shared" ca="1" si="29"/>
        <v>-</v>
      </c>
      <c r="AF121" s="118" t="str">
        <f t="shared" ca="1" si="30"/>
        <v>-</v>
      </c>
      <c r="AG121" s="119" t="str">
        <f t="shared" ca="1" si="31"/>
        <v>-</v>
      </c>
      <c r="AH121" s="118" t="str">
        <f t="shared" ca="1" si="32"/>
        <v>-</v>
      </c>
      <c r="AI121" s="118">
        <f t="shared" ca="1" si="33"/>
        <v>0</v>
      </c>
      <c r="AJ121" s="120">
        <f t="shared" ca="1" si="34"/>
        <v>0</v>
      </c>
      <c r="AK121" s="118">
        <f t="shared" ca="1" si="24"/>
        <v>0</v>
      </c>
      <c r="AL121" s="118">
        <f t="shared" ca="1" si="25"/>
        <v>0</v>
      </c>
    </row>
    <row r="122" spans="1:38" ht="28.5" customHeight="1" x14ac:dyDescent="0.25">
      <c r="A122" s="53">
        <f>'OSNOVNA PLAČA'!A116</f>
        <v>107</v>
      </c>
      <c r="B122" s="333" t="str">
        <f t="shared" ca="1" si="21"/>
        <v>A107</v>
      </c>
      <c r="C122" s="333"/>
      <c r="D122" s="54" t="str">
        <f>IF(LEN('OSNOVNA PLAČA'!C116)&gt;0,'OSNOVNA PLAČA'!C116,"")</f>
        <v/>
      </c>
      <c r="E122" s="55" t="str">
        <f>IF(LEN('OSNOVNA PLAČA'!D116)&gt;0,'OSNOVNA PLAČA'!D116,"")</f>
        <v/>
      </c>
      <c r="F122" s="164">
        <f ca="1">IF(LEN(B122)&gt;0,'OBRAČUNANA OSNOVNA PLAČA'!H116,"")</f>
        <v>0</v>
      </c>
      <c r="G122" s="57"/>
      <c r="H122" s="57"/>
      <c r="I122" s="57"/>
      <c r="J122" s="57"/>
      <c r="K122" s="57"/>
      <c r="L122" s="178">
        <f t="shared" si="26"/>
        <v>0</v>
      </c>
      <c r="M122" s="179">
        <f t="shared" ca="1" si="35"/>
        <v>0</v>
      </c>
      <c r="N122" s="179">
        <f t="shared" ca="1" si="36"/>
        <v>0</v>
      </c>
      <c r="O122" s="180">
        <f t="shared" ca="1" si="27"/>
        <v>0</v>
      </c>
      <c r="P122" s="181">
        <f t="shared" ca="1" si="37"/>
        <v>0</v>
      </c>
      <c r="Q122" s="182">
        <f t="shared" ca="1" si="28"/>
        <v>0</v>
      </c>
      <c r="R122" s="182">
        <f ca="1">IF(LEN(B122)&gt;0,'3'!R122-'3'!Q122,"")</f>
        <v>0</v>
      </c>
      <c r="S122" s="183"/>
      <c r="T122" s="33"/>
      <c r="U122" s="33"/>
      <c r="V122" s="33"/>
      <c r="W122" s="33"/>
      <c r="X122" s="33"/>
      <c r="Y122" s="33"/>
      <c r="Z122" s="33"/>
      <c r="AA122" s="33"/>
      <c r="AB122" s="243">
        <f>ROW()</f>
        <v>122</v>
      </c>
      <c r="AC122" s="118">
        <f t="shared" ca="1" si="22"/>
        <v>0</v>
      </c>
      <c r="AD122" s="118">
        <f t="shared" ca="1" si="23"/>
        <v>0</v>
      </c>
      <c r="AE122" s="119" t="str">
        <f t="shared" ca="1" si="29"/>
        <v>-</v>
      </c>
      <c r="AF122" s="118" t="str">
        <f t="shared" ca="1" si="30"/>
        <v>-</v>
      </c>
      <c r="AG122" s="119" t="str">
        <f t="shared" ca="1" si="31"/>
        <v>-</v>
      </c>
      <c r="AH122" s="118" t="str">
        <f t="shared" ca="1" si="32"/>
        <v>-</v>
      </c>
      <c r="AI122" s="118">
        <f t="shared" ca="1" si="33"/>
        <v>0</v>
      </c>
      <c r="AJ122" s="120">
        <f t="shared" ca="1" si="34"/>
        <v>0</v>
      </c>
      <c r="AK122" s="118">
        <f t="shared" ca="1" si="24"/>
        <v>0</v>
      </c>
      <c r="AL122" s="118">
        <f t="shared" ca="1" si="25"/>
        <v>0</v>
      </c>
    </row>
    <row r="123" spans="1:38" ht="28.5" customHeight="1" x14ac:dyDescent="0.25">
      <c r="A123" s="53">
        <f>'OSNOVNA PLAČA'!A117</f>
        <v>108</v>
      </c>
      <c r="B123" s="333" t="str">
        <f t="shared" ca="1" si="21"/>
        <v>A108</v>
      </c>
      <c r="C123" s="333"/>
      <c r="D123" s="54" t="str">
        <f>IF(LEN('OSNOVNA PLAČA'!C117)&gt;0,'OSNOVNA PLAČA'!C117,"")</f>
        <v/>
      </c>
      <c r="E123" s="55" t="str">
        <f>IF(LEN('OSNOVNA PLAČA'!D117)&gt;0,'OSNOVNA PLAČA'!D117,"")</f>
        <v/>
      </c>
      <c r="F123" s="164">
        <f ca="1">IF(LEN(B123)&gt;0,'OBRAČUNANA OSNOVNA PLAČA'!H117,"")</f>
        <v>0</v>
      </c>
      <c r="G123" s="57"/>
      <c r="H123" s="57"/>
      <c r="I123" s="57"/>
      <c r="J123" s="57"/>
      <c r="K123" s="57"/>
      <c r="L123" s="178">
        <f t="shared" si="26"/>
        <v>0</v>
      </c>
      <c r="M123" s="179">
        <f t="shared" ca="1" si="35"/>
        <v>0</v>
      </c>
      <c r="N123" s="179">
        <f t="shared" ca="1" si="36"/>
        <v>0</v>
      </c>
      <c r="O123" s="180">
        <f t="shared" ca="1" si="27"/>
        <v>0</v>
      </c>
      <c r="P123" s="181">
        <f t="shared" ca="1" si="37"/>
        <v>0</v>
      </c>
      <c r="Q123" s="182">
        <f t="shared" ca="1" si="28"/>
        <v>0</v>
      </c>
      <c r="R123" s="182">
        <f ca="1">IF(LEN(B123)&gt;0,'3'!R123-'3'!Q123,"")</f>
        <v>0</v>
      </c>
      <c r="S123" s="183"/>
      <c r="T123" s="33"/>
      <c r="U123" s="33"/>
      <c r="V123" s="33"/>
      <c r="W123" s="33"/>
      <c r="X123" s="33"/>
      <c r="Y123" s="33"/>
      <c r="Z123" s="33"/>
      <c r="AA123" s="33"/>
      <c r="AB123" s="243">
        <f>ROW()</f>
        <v>123</v>
      </c>
      <c r="AC123" s="118">
        <f t="shared" ca="1" si="22"/>
        <v>0</v>
      </c>
      <c r="AD123" s="118">
        <f t="shared" ca="1" si="23"/>
        <v>0</v>
      </c>
      <c r="AE123" s="119" t="str">
        <f t="shared" ca="1" si="29"/>
        <v>-</v>
      </c>
      <c r="AF123" s="118" t="str">
        <f t="shared" ca="1" si="30"/>
        <v>-</v>
      </c>
      <c r="AG123" s="119" t="str">
        <f t="shared" ca="1" si="31"/>
        <v>-</v>
      </c>
      <c r="AH123" s="118" t="str">
        <f t="shared" ca="1" si="32"/>
        <v>-</v>
      </c>
      <c r="AI123" s="118">
        <f t="shared" ca="1" si="33"/>
        <v>0</v>
      </c>
      <c r="AJ123" s="120">
        <f t="shared" ca="1" si="34"/>
        <v>0</v>
      </c>
      <c r="AK123" s="118">
        <f t="shared" ca="1" si="24"/>
        <v>0</v>
      </c>
      <c r="AL123" s="118">
        <f t="shared" ca="1" si="25"/>
        <v>0</v>
      </c>
    </row>
    <row r="124" spans="1:38" ht="28.5" customHeight="1" x14ac:dyDescent="0.25">
      <c r="A124" s="53">
        <f>'OSNOVNA PLAČA'!A118</f>
        <v>109</v>
      </c>
      <c r="B124" s="333" t="str">
        <f t="shared" ca="1" si="21"/>
        <v>A109</v>
      </c>
      <c r="C124" s="333"/>
      <c r="D124" s="54" t="str">
        <f>IF(LEN('OSNOVNA PLAČA'!C118)&gt;0,'OSNOVNA PLAČA'!C118,"")</f>
        <v/>
      </c>
      <c r="E124" s="55" t="str">
        <f>IF(LEN('OSNOVNA PLAČA'!D118)&gt;0,'OSNOVNA PLAČA'!D118,"")</f>
        <v/>
      </c>
      <c r="F124" s="164">
        <f ca="1">IF(LEN(B124)&gt;0,'OBRAČUNANA OSNOVNA PLAČA'!H118,"")</f>
        <v>0</v>
      </c>
      <c r="G124" s="57"/>
      <c r="H124" s="57"/>
      <c r="I124" s="57"/>
      <c r="J124" s="57"/>
      <c r="K124" s="57"/>
      <c r="L124" s="178">
        <f t="shared" si="26"/>
        <v>0</v>
      </c>
      <c r="M124" s="179">
        <f t="shared" ca="1" si="35"/>
        <v>0</v>
      </c>
      <c r="N124" s="179">
        <f t="shared" ca="1" si="36"/>
        <v>0</v>
      </c>
      <c r="O124" s="180">
        <f t="shared" ca="1" si="27"/>
        <v>0</v>
      </c>
      <c r="P124" s="181">
        <f t="shared" ca="1" si="37"/>
        <v>0</v>
      </c>
      <c r="Q124" s="182">
        <f t="shared" ca="1" si="28"/>
        <v>0</v>
      </c>
      <c r="R124" s="182">
        <f ca="1">IF(LEN(B124)&gt;0,'3'!R124-'3'!Q124,"")</f>
        <v>0</v>
      </c>
      <c r="S124" s="183"/>
      <c r="T124" s="33"/>
      <c r="U124" s="33"/>
      <c r="V124" s="33"/>
      <c r="W124" s="33"/>
      <c r="X124" s="33"/>
      <c r="Y124" s="33"/>
      <c r="Z124" s="33"/>
      <c r="AA124" s="33"/>
      <c r="AB124" s="243">
        <f>ROW()</f>
        <v>124</v>
      </c>
      <c r="AC124" s="118">
        <f t="shared" ca="1" si="22"/>
        <v>0</v>
      </c>
      <c r="AD124" s="118">
        <f t="shared" ca="1" si="23"/>
        <v>0</v>
      </c>
      <c r="AE124" s="119" t="str">
        <f t="shared" ca="1" si="29"/>
        <v>-</v>
      </c>
      <c r="AF124" s="118" t="str">
        <f t="shared" ca="1" si="30"/>
        <v>-</v>
      </c>
      <c r="AG124" s="119" t="str">
        <f t="shared" ca="1" si="31"/>
        <v>-</v>
      </c>
      <c r="AH124" s="118" t="str">
        <f t="shared" ca="1" si="32"/>
        <v>-</v>
      </c>
      <c r="AI124" s="118">
        <f t="shared" ca="1" si="33"/>
        <v>0</v>
      </c>
      <c r="AJ124" s="120">
        <f t="shared" ca="1" si="34"/>
        <v>0</v>
      </c>
      <c r="AK124" s="118">
        <f t="shared" ca="1" si="24"/>
        <v>0</v>
      </c>
      <c r="AL124" s="118">
        <f t="shared" ca="1" si="25"/>
        <v>0</v>
      </c>
    </row>
    <row r="125" spans="1:38" ht="28.5" customHeight="1" x14ac:dyDescent="0.25">
      <c r="A125" s="53">
        <f>'OSNOVNA PLAČA'!A119</f>
        <v>110</v>
      </c>
      <c r="B125" s="333" t="str">
        <f t="shared" ca="1" si="21"/>
        <v>A110</v>
      </c>
      <c r="C125" s="333"/>
      <c r="D125" s="54" t="str">
        <f>IF(LEN('OSNOVNA PLAČA'!C119)&gt;0,'OSNOVNA PLAČA'!C119,"")</f>
        <v/>
      </c>
      <c r="E125" s="55" t="str">
        <f>IF(LEN('OSNOVNA PLAČA'!D119)&gt;0,'OSNOVNA PLAČA'!D119,"")</f>
        <v/>
      </c>
      <c r="F125" s="164">
        <f ca="1">IF(LEN(B125)&gt;0,'OBRAČUNANA OSNOVNA PLAČA'!H119,"")</f>
        <v>0</v>
      </c>
      <c r="G125" s="57"/>
      <c r="H125" s="57"/>
      <c r="I125" s="57"/>
      <c r="J125" s="57"/>
      <c r="K125" s="57"/>
      <c r="L125" s="178">
        <f t="shared" si="26"/>
        <v>0</v>
      </c>
      <c r="M125" s="179">
        <f t="shared" ca="1" si="35"/>
        <v>0</v>
      </c>
      <c r="N125" s="179">
        <f t="shared" ca="1" si="36"/>
        <v>0</v>
      </c>
      <c r="O125" s="180">
        <f t="shared" ca="1" si="27"/>
        <v>0</v>
      </c>
      <c r="P125" s="181">
        <f t="shared" ca="1" si="37"/>
        <v>0</v>
      </c>
      <c r="Q125" s="182">
        <f t="shared" ca="1" si="28"/>
        <v>0</v>
      </c>
      <c r="R125" s="182">
        <f ca="1">IF(LEN(B125)&gt;0,'3'!R125-'3'!Q125,"")</f>
        <v>0</v>
      </c>
      <c r="S125" s="183"/>
      <c r="T125" s="33"/>
      <c r="U125" s="33"/>
      <c r="V125" s="33"/>
      <c r="W125" s="33"/>
      <c r="X125" s="33"/>
      <c r="Y125" s="33"/>
      <c r="Z125" s="33"/>
      <c r="AA125" s="33"/>
      <c r="AB125" s="243">
        <f>ROW()</f>
        <v>125</v>
      </c>
      <c r="AC125" s="118">
        <f t="shared" ca="1" si="22"/>
        <v>0</v>
      </c>
      <c r="AD125" s="118">
        <f t="shared" ca="1" si="23"/>
        <v>0</v>
      </c>
      <c r="AE125" s="119" t="str">
        <f t="shared" ca="1" si="29"/>
        <v>-</v>
      </c>
      <c r="AF125" s="118" t="str">
        <f t="shared" ca="1" si="30"/>
        <v>-</v>
      </c>
      <c r="AG125" s="119" t="str">
        <f t="shared" ca="1" si="31"/>
        <v>-</v>
      </c>
      <c r="AH125" s="118" t="str">
        <f t="shared" ca="1" si="32"/>
        <v>-</v>
      </c>
      <c r="AI125" s="118">
        <f t="shared" ca="1" si="33"/>
        <v>0</v>
      </c>
      <c r="AJ125" s="120">
        <f t="shared" ca="1" si="34"/>
        <v>0</v>
      </c>
      <c r="AK125" s="118">
        <f t="shared" ca="1" si="24"/>
        <v>0</v>
      </c>
      <c r="AL125" s="118">
        <f t="shared" ca="1" si="25"/>
        <v>0</v>
      </c>
    </row>
    <row r="126" spans="1:38" ht="28.5" customHeight="1" x14ac:dyDescent="0.25">
      <c r="A126" s="53">
        <f>'OSNOVNA PLAČA'!A120</f>
        <v>111</v>
      </c>
      <c r="B126" s="333" t="str">
        <f t="shared" ca="1" si="21"/>
        <v>A111</v>
      </c>
      <c r="C126" s="333"/>
      <c r="D126" s="54" t="str">
        <f>IF(LEN('OSNOVNA PLAČA'!C120)&gt;0,'OSNOVNA PLAČA'!C120,"")</f>
        <v/>
      </c>
      <c r="E126" s="55" t="str">
        <f>IF(LEN('OSNOVNA PLAČA'!D120)&gt;0,'OSNOVNA PLAČA'!D120,"")</f>
        <v/>
      </c>
      <c r="F126" s="164">
        <f ca="1">IF(LEN(B126)&gt;0,'OBRAČUNANA OSNOVNA PLAČA'!H120,"")</f>
        <v>0</v>
      </c>
      <c r="G126" s="57"/>
      <c r="H126" s="57"/>
      <c r="I126" s="57"/>
      <c r="J126" s="57"/>
      <c r="K126" s="57"/>
      <c r="L126" s="178">
        <f t="shared" si="26"/>
        <v>0</v>
      </c>
      <c r="M126" s="179">
        <f t="shared" ca="1" si="35"/>
        <v>0</v>
      </c>
      <c r="N126" s="179">
        <f t="shared" ca="1" si="36"/>
        <v>0</v>
      </c>
      <c r="O126" s="180">
        <f t="shared" ca="1" si="27"/>
        <v>0</v>
      </c>
      <c r="P126" s="181">
        <f t="shared" ca="1" si="37"/>
        <v>0</v>
      </c>
      <c r="Q126" s="182">
        <f t="shared" ca="1" si="28"/>
        <v>0</v>
      </c>
      <c r="R126" s="182">
        <f ca="1">IF(LEN(B126)&gt;0,'3'!R126-'3'!Q126,"")</f>
        <v>0</v>
      </c>
      <c r="S126" s="183"/>
      <c r="T126" s="33"/>
      <c r="U126" s="33"/>
      <c r="V126" s="33"/>
      <c r="W126" s="33"/>
      <c r="X126" s="33"/>
      <c r="Y126" s="33"/>
      <c r="Z126" s="33"/>
      <c r="AA126" s="33"/>
      <c r="AB126" s="243">
        <f>ROW()</f>
        <v>126</v>
      </c>
      <c r="AC126" s="118">
        <f t="shared" ca="1" si="22"/>
        <v>0</v>
      </c>
      <c r="AD126" s="118">
        <f t="shared" ca="1" si="23"/>
        <v>0</v>
      </c>
      <c r="AE126" s="119" t="str">
        <f t="shared" ca="1" si="29"/>
        <v>-</v>
      </c>
      <c r="AF126" s="118" t="str">
        <f t="shared" ca="1" si="30"/>
        <v>-</v>
      </c>
      <c r="AG126" s="119" t="str">
        <f t="shared" ca="1" si="31"/>
        <v>-</v>
      </c>
      <c r="AH126" s="118" t="str">
        <f t="shared" ca="1" si="32"/>
        <v>-</v>
      </c>
      <c r="AI126" s="118">
        <f t="shared" ca="1" si="33"/>
        <v>0</v>
      </c>
      <c r="AJ126" s="120">
        <f t="shared" ca="1" si="34"/>
        <v>0</v>
      </c>
      <c r="AK126" s="118">
        <f t="shared" ca="1" si="24"/>
        <v>0</v>
      </c>
      <c r="AL126" s="118">
        <f t="shared" ca="1" si="25"/>
        <v>0</v>
      </c>
    </row>
    <row r="127" spans="1:38" ht="28.5" customHeight="1" x14ac:dyDescent="0.25">
      <c r="A127" s="53">
        <f>'OSNOVNA PLAČA'!A121</f>
        <v>112</v>
      </c>
      <c r="B127" s="333" t="str">
        <f t="shared" ca="1" si="21"/>
        <v>A112</v>
      </c>
      <c r="C127" s="333"/>
      <c r="D127" s="54" t="str">
        <f>IF(LEN('OSNOVNA PLAČA'!C121)&gt;0,'OSNOVNA PLAČA'!C121,"")</f>
        <v/>
      </c>
      <c r="E127" s="55" t="str">
        <f>IF(LEN('OSNOVNA PLAČA'!D121)&gt;0,'OSNOVNA PLAČA'!D121,"")</f>
        <v/>
      </c>
      <c r="F127" s="164">
        <f ca="1">IF(LEN(B127)&gt;0,'OBRAČUNANA OSNOVNA PLAČA'!H121,"")</f>
        <v>0</v>
      </c>
      <c r="G127" s="57"/>
      <c r="H127" s="57"/>
      <c r="I127" s="57"/>
      <c r="J127" s="57"/>
      <c r="K127" s="57"/>
      <c r="L127" s="178">
        <f t="shared" si="26"/>
        <v>0</v>
      </c>
      <c r="M127" s="179">
        <f t="shared" ca="1" si="35"/>
        <v>0</v>
      </c>
      <c r="N127" s="179">
        <f t="shared" ca="1" si="36"/>
        <v>0</v>
      </c>
      <c r="O127" s="180">
        <f t="shared" ca="1" si="27"/>
        <v>0</v>
      </c>
      <c r="P127" s="181">
        <f t="shared" ca="1" si="37"/>
        <v>0</v>
      </c>
      <c r="Q127" s="182">
        <f t="shared" ca="1" si="28"/>
        <v>0</v>
      </c>
      <c r="R127" s="182">
        <f ca="1">IF(LEN(B127)&gt;0,'3'!R127-'3'!Q127,"")</f>
        <v>0</v>
      </c>
      <c r="S127" s="183"/>
      <c r="T127" s="33"/>
      <c r="U127" s="33"/>
      <c r="V127" s="33"/>
      <c r="W127" s="33"/>
      <c r="X127" s="33"/>
      <c r="Y127" s="33"/>
      <c r="Z127" s="33"/>
      <c r="AA127" s="33"/>
      <c r="AB127" s="243">
        <f>ROW()</f>
        <v>127</v>
      </c>
      <c r="AC127" s="118">
        <f t="shared" ca="1" si="22"/>
        <v>0</v>
      </c>
      <c r="AD127" s="118">
        <f t="shared" ca="1" si="23"/>
        <v>0</v>
      </c>
      <c r="AE127" s="119" t="str">
        <f t="shared" ca="1" si="29"/>
        <v>-</v>
      </c>
      <c r="AF127" s="118" t="str">
        <f t="shared" ca="1" si="30"/>
        <v>-</v>
      </c>
      <c r="AG127" s="119" t="str">
        <f t="shared" ca="1" si="31"/>
        <v>-</v>
      </c>
      <c r="AH127" s="118" t="str">
        <f t="shared" ca="1" si="32"/>
        <v>-</v>
      </c>
      <c r="AI127" s="118">
        <f t="shared" ca="1" si="33"/>
        <v>0</v>
      </c>
      <c r="AJ127" s="120">
        <f t="shared" ca="1" si="34"/>
        <v>0</v>
      </c>
      <c r="AK127" s="118">
        <f t="shared" ca="1" si="24"/>
        <v>0</v>
      </c>
      <c r="AL127" s="118">
        <f t="shared" ca="1" si="25"/>
        <v>0</v>
      </c>
    </row>
    <row r="128" spans="1:38" ht="28.5" customHeight="1" x14ac:dyDescent="0.25">
      <c r="A128" s="53">
        <f>'OSNOVNA PLAČA'!A122</f>
        <v>113</v>
      </c>
      <c r="B128" s="333" t="str">
        <f t="shared" ca="1" si="21"/>
        <v>A113</v>
      </c>
      <c r="C128" s="333"/>
      <c r="D128" s="54" t="str">
        <f>IF(LEN('OSNOVNA PLAČA'!C122)&gt;0,'OSNOVNA PLAČA'!C122,"")</f>
        <v/>
      </c>
      <c r="E128" s="55" t="str">
        <f>IF(LEN('OSNOVNA PLAČA'!D122)&gt;0,'OSNOVNA PLAČA'!D122,"")</f>
        <v/>
      </c>
      <c r="F128" s="164">
        <f ca="1">IF(LEN(B128)&gt;0,'OBRAČUNANA OSNOVNA PLAČA'!H122,"")</f>
        <v>0</v>
      </c>
      <c r="G128" s="57"/>
      <c r="H128" s="57"/>
      <c r="I128" s="57"/>
      <c r="J128" s="57"/>
      <c r="K128" s="57"/>
      <c r="L128" s="178">
        <f t="shared" si="26"/>
        <v>0</v>
      </c>
      <c r="M128" s="179">
        <f t="shared" ca="1" si="35"/>
        <v>0</v>
      </c>
      <c r="N128" s="179">
        <f t="shared" ca="1" si="36"/>
        <v>0</v>
      </c>
      <c r="O128" s="180">
        <f t="shared" ca="1" si="27"/>
        <v>0</v>
      </c>
      <c r="P128" s="181">
        <f t="shared" ca="1" si="37"/>
        <v>0</v>
      </c>
      <c r="Q128" s="182">
        <f t="shared" ca="1" si="28"/>
        <v>0</v>
      </c>
      <c r="R128" s="182">
        <f ca="1">IF(LEN(B128)&gt;0,'3'!R128-'3'!Q128,"")</f>
        <v>0</v>
      </c>
      <c r="S128" s="183"/>
      <c r="T128" s="33"/>
      <c r="U128" s="33"/>
      <c r="V128" s="33"/>
      <c r="W128" s="33"/>
      <c r="X128" s="33"/>
      <c r="Y128" s="33"/>
      <c r="Z128" s="33"/>
      <c r="AA128" s="33"/>
      <c r="AB128" s="243">
        <f>ROW()</f>
        <v>128</v>
      </c>
      <c r="AC128" s="118">
        <f t="shared" ca="1" si="22"/>
        <v>0</v>
      </c>
      <c r="AD128" s="118">
        <f t="shared" ca="1" si="23"/>
        <v>0</v>
      </c>
      <c r="AE128" s="119" t="str">
        <f t="shared" ca="1" si="29"/>
        <v>-</v>
      </c>
      <c r="AF128" s="118" t="str">
        <f t="shared" ca="1" si="30"/>
        <v>-</v>
      </c>
      <c r="AG128" s="119" t="str">
        <f t="shared" ca="1" si="31"/>
        <v>-</v>
      </c>
      <c r="AH128" s="118" t="str">
        <f t="shared" ca="1" si="32"/>
        <v>-</v>
      </c>
      <c r="AI128" s="118">
        <f t="shared" ca="1" si="33"/>
        <v>0</v>
      </c>
      <c r="AJ128" s="120">
        <f t="shared" ca="1" si="34"/>
        <v>0</v>
      </c>
      <c r="AK128" s="118">
        <f t="shared" ca="1" si="24"/>
        <v>0</v>
      </c>
      <c r="AL128" s="118">
        <f t="shared" ca="1" si="25"/>
        <v>0</v>
      </c>
    </row>
    <row r="129" spans="1:38" ht="28.5" customHeight="1" x14ac:dyDescent="0.25">
      <c r="A129" s="53">
        <f>'OSNOVNA PLAČA'!A123</f>
        <v>114</v>
      </c>
      <c r="B129" s="333" t="str">
        <f t="shared" ca="1" si="21"/>
        <v>A114</v>
      </c>
      <c r="C129" s="333"/>
      <c r="D129" s="54" t="str">
        <f>IF(LEN('OSNOVNA PLAČA'!C123)&gt;0,'OSNOVNA PLAČA'!C123,"")</f>
        <v/>
      </c>
      <c r="E129" s="55" t="str">
        <f>IF(LEN('OSNOVNA PLAČA'!D123)&gt;0,'OSNOVNA PLAČA'!D123,"")</f>
        <v/>
      </c>
      <c r="F129" s="164">
        <f ca="1">IF(LEN(B129)&gt;0,'OBRAČUNANA OSNOVNA PLAČA'!H123,"")</f>
        <v>0</v>
      </c>
      <c r="G129" s="57"/>
      <c r="H129" s="57"/>
      <c r="I129" s="57"/>
      <c r="J129" s="57"/>
      <c r="K129" s="57"/>
      <c r="L129" s="178">
        <f t="shared" si="26"/>
        <v>0</v>
      </c>
      <c r="M129" s="179">
        <f t="shared" ca="1" si="35"/>
        <v>0</v>
      </c>
      <c r="N129" s="179">
        <f t="shared" ca="1" si="36"/>
        <v>0</v>
      </c>
      <c r="O129" s="180">
        <f t="shared" ca="1" si="27"/>
        <v>0</v>
      </c>
      <c r="P129" s="181">
        <f t="shared" ca="1" si="37"/>
        <v>0</v>
      </c>
      <c r="Q129" s="182">
        <f t="shared" ca="1" si="28"/>
        <v>0</v>
      </c>
      <c r="R129" s="182">
        <f ca="1">IF(LEN(B129)&gt;0,'3'!R129-'3'!Q129,"")</f>
        <v>0</v>
      </c>
      <c r="S129" s="183"/>
      <c r="T129" s="33"/>
      <c r="U129" s="33"/>
      <c r="V129" s="33"/>
      <c r="W129" s="33"/>
      <c r="X129" s="33"/>
      <c r="Y129" s="33"/>
      <c r="Z129" s="33"/>
      <c r="AA129" s="33"/>
      <c r="AB129" s="243">
        <f>ROW()</f>
        <v>129</v>
      </c>
      <c r="AC129" s="118">
        <f t="shared" ca="1" si="22"/>
        <v>0</v>
      </c>
      <c r="AD129" s="118">
        <f t="shared" ca="1" si="23"/>
        <v>0</v>
      </c>
      <c r="AE129" s="119" t="str">
        <f t="shared" ca="1" si="29"/>
        <v>-</v>
      </c>
      <c r="AF129" s="118" t="str">
        <f t="shared" ca="1" si="30"/>
        <v>-</v>
      </c>
      <c r="AG129" s="119" t="str">
        <f t="shared" ca="1" si="31"/>
        <v>-</v>
      </c>
      <c r="AH129" s="118" t="str">
        <f t="shared" ca="1" si="32"/>
        <v>-</v>
      </c>
      <c r="AI129" s="118">
        <f t="shared" ca="1" si="33"/>
        <v>0</v>
      </c>
      <c r="AJ129" s="120">
        <f t="shared" ca="1" si="34"/>
        <v>0</v>
      </c>
      <c r="AK129" s="118">
        <f t="shared" ca="1" si="24"/>
        <v>0</v>
      </c>
      <c r="AL129" s="118">
        <f t="shared" ca="1" si="25"/>
        <v>0</v>
      </c>
    </row>
    <row r="130" spans="1:38" ht="28.5" customHeight="1" x14ac:dyDescent="0.25">
      <c r="A130" s="53">
        <f>'OSNOVNA PLAČA'!A124</f>
        <v>115</v>
      </c>
      <c r="B130" s="333" t="str">
        <f t="shared" ca="1" si="21"/>
        <v>A115</v>
      </c>
      <c r="C130" s="333"/>
      <c r="D130" s="54" t="str">
        <f>IF(LEN('OSNOVNA PLAČA'!C124)&gt;0,'OSNOVNA PLAČA'!C124,"")</f>
        <v/>
      </c>
      <c r="E130" s="55" t="str">
        <f>IF(LEN('OSNOVNA PLAČA'!D124)&gt;0,'OSNOVNA PLAČA'!D124,"")</f>
        <v/>
      </c>
      <c r="F130" s="164">
        <f ca="1">IF(LEN(B130)&gt;0,'OBRAČUNANA OSNOVNA PLAČA'!H124,"")</f>
        <v>0</v>
      </c>
      <c r="G130" s="57"/>
      <c r="H130" s="57"/>
      <c r="I130" s="57"/>
      <c r="J130" s="57"/>
      <c r="K130" s="57"/>
      <c r="L130" s="178">
        <f t="shared" si="26"/>
        <v>0</v>
      </c>
      <c r="M130" s="179">
        <f t="shared" ca="1" si="35"/>
        <v>0</v>
      </c>
      <c r="N130" s="179">
        <f t="shared" ca="1" si="36"/>
        <v>0</v>
      </c>
      <c r="O130" s="180">
        <f t="shared" ca="1" si="27"/>
        <v>0</v>
      </c>
      <c r="P130" s="181">
        <f t="shared" ca="1" si="37"/>
        <v>0</v>
      </c>
      <c r="Q130" s="182">
        <f t="shared" ca="1" si="28"/>
        <v>0</v>
      </c>
      <c r="R130" s="182">
        <f ca="1">IF(LEN(B130)&gt;0,'3'!R130-'3'!Q130,"")</f>
        <v>0</v>
      </c>
      <c r="S130" s="183"/>
      <c r="T130" s="33"/>
      <c r="U130" s="33"/>
      <c r="V130" s="33"/>
      <c r="W130" s="33"/>
      <c r="X130" s="33"/>
      <c r="Y130" s="33"/>
      <c r="Z130" s="33"/>
      <c r="AA130" s="33"/>
      <c r="AB130" s="243">
        <f>ROW()</f>
        <v>130</v>
      </c>
      <c r="AC130" s="118">
        <f t="shared" ca="1" si="22"/>
        <v>0</v>
      </c>
      <c r="AD130" s="118">
        <f t="shared" ca="1" si="23"/>
        <v>0</v>
      </c>
      <c r="AE130" s="119" t="str">
        <f t="shared" ca="1" si="29"/>
        <v>-</v>
      </c>
      <c r="AF130" s="118" t="str">
        <f t="shared" ca="1" si="30"/>
        <v>-</v>
      </c>
      <c r="AG130" s="119" t="str">
        <f t="shared" ca="1" si="31"/>
        <v>-</v>
      </c>
      <c r="AH130" s="118" t="str">
        <f t="shared" ca="1" si="32"/>
        <v>-</v>
      </c>
      <c r="AI130" s="118">
        <f t="shared" ca="1" si="33"/>
        <v>0</v>
      </c>
      <c r="AJ130" s="120">
        <f t="shared" ca="1" si="34"/>
        <v>0</v>
      </c>
      <c r="AK130" s="118">
        <f t="shared" ca="1" si="24"/>
        <v>0</v>
      </c>
      <c r="AL130" s="118">
        <f t="shared" ca="1" si="25"/>
        <v>0</v>
      </c>
    </row>
    <row r="131" spans="1:38" ht="28.5" customHeight="1" x14ac:dyDescent="0.25">
      <c r="A131" s="53">
        <f>'OSNOVNA PLAČA'!A125</f>
        <v>116</v>
      </c>
      <c r="B131" s="333" t="str">
        <f t="shared" ca="1" si="21"/>
        <v>A116</v>
      </c>
      <c r="C131" s="333"/>
      <c r="D131" s="54" t="str">
        <f>IF(LEN('OSNOVNA PLAČA'!C125)&gt;0,'OSNOVNA PLAČA'!C125,"")</f>
        <v/>
      </c>
      <c r="E131" s="55" t="str">
        <f>IF(LEN('OSNOVNA PLAČA'!D125)&gt;0,'OSNOVNA PLAČA'!D125,"")</f>
        <v/>
      </c>
      <c r="F131" s="164">
        <f ca="1">IF(LEN(B131)&gt;0,'OBRAČUNANA OSNOVNA PLAČA'!H125,"")</f>
        <v>0</v>
      </c>
      <c r="G131" s="57"/>
      <c r="H131" s="57"/>
      <c r="I131" s="57"/>
      <c r="J131" s="57"/>
      <c r="K131" s="57"/>
      <c r="L131" s="178">
        <f t="shared" si="26"/>
        <v>0</v>
      </c>
      <c r="M131" s="179">
        <f t="shared" ca="1" si="35"/>
        <v>0</v>
      </c>
      <c r="N131" s="179">
        <f t="shared" ca="1" si="36"/>
        <v>0</v>
      </c>
      <c r="O131" s="180">
        <f t="shared" ca="1" si="27"/>
        <v>0</v>
      </c>
      <c r="P131" s="181">
        <f t="shared" ca="1" si="37"/>
        <v>0</v>
      </c>
      <c r="Q131" s="182">
        <f t="shared" ca="1" si="28"/>
        <v>0</v>
      </c>
      <c r="R131" s="182">
        <f ca="1">IF(LEN(B131)&gt;0,'3'!R131-'3'!Q131,"")</f>
        <v>0</v>
      </c>
      <c r="S131" s="183"/>
      <c r="T131" s="33"/>
      <c r="U131" s="33"/>
      <c r="V131" s="33"/>
      <c r="W131" s="33"/>
      <c r="X131" s="33"/>
      <c r="Y131" s="33"/>
      <c r="Z131" s="33"/>
      <c r="AA131" s="33"/>
      <c r="AB131" s="243">
        <f>ROW()</f>
        <v>131</v>
      </c>
      <c r="AC131" s="118">
        <f t="shared" ca="1" si="22"/>
        <v>0</v>
      </c>
      <c r="AD131" s="118">
        <f t="shared" ca="1" si="23"/>
        <v>0</v>
      </c>
      <c r="AE131" s="119" t="str">
        <f t="shared" ca="1" si="29"/>
        <v>-</v>
      </c>
      <c r="AF131" s="118" t="str">
        <f t="shared" ca="1" si="30"/>
        <v>-</v>
      </c>
      <c r="AG131" s="119" t="str">
        <f t="shared" ca="1" si="31"/>
        <v>-</v>
      </c>
      <c r="AH131" s="118" t="str">
        <f t="shared" ca="1" si="32"/>
        <v>-</v>
      </c>
      <c r="AI131" s="118">
        <f t="shared" ca="1" si="33"/>
        <v>0</v>
      </c>
      <c r="AJ131" s="120">
        <f t="shared" ca="1" si="34"/>
        <v>0</v>
      </c>
      <c r="AK131" s="118">
        <f t="shared" ca="1" si="24"/>
        <v>0</v>
      </c>
      <c r="AL131" s="118">
        <f t="shared" ca="1" si="25"/>
        <v>0</v>
      </c>
    </row>
    <row r="132" spans="1:38" ht="28.5" customHeight="1" x14ac:dyDescent="0.25">
      <c r="A132" s="53">
        <f>'OSNOVNA PLAČA'!A126</f>
        <v>117</v>
      </c>
      <c r="B132" s="333" t="str">
        <f t="shared" ca="1" si="21"/>
        <v>A117</v>
      </c>
      <c r="C132" s="333"/>
      <c r="D132" s="54" t="str">
        <f>IF(LEN('OSNOVNA PLAČA'!C126)&gt;0,'OSNOVNA PLAČA'!C126,"")</f>
        <v/>
      </c>
      <c r="E132" s="55" t="str">
        <f>IF(LEN('OSNOVNA PLAČA'!D126)&gt;0,'OSNOVNA PLAČA'!D126,"")</f>
        <v/>
      </c>
      <c r="F132" s="164">
        <f ca="1">IF(LEN(B132)&gt;0,'OBRAČUNANA OSNOVNA PLAČA'!H126,"")</f>
        <v>0</v>
      </c>
      <c r="G132" s="57"/>
      <c r="H132" s="57"/>
      <c r="I132" s="57"/>
      <c r="J132" s="57"/>
      <c r="K132" s="57"/>
      <c r="L132" s="178">
        <f t="shared" si="26"/>
        <v>0</v>
      </c>
      <c r="M132" s="179">
        <f t="shared" ca="1" si="35"/>
        <v>0</v>
      </c>
      <c r="N132" s="179">
        <f t="shared" ca="1" si="36"/>
        <v>0</v>
      </c>
      <c r="O132" s="180">
        <f t="shared" ca="1" si="27"/>
        <v>0</v>
      </c>
      <c r="P132" s="181">
        <f t="shared" ca="1" si="37"/>
        <v>0</v>
      </c>
      <c r="Q132" s="182">
        <f t="shared" ca="1" si="28"/>
        <v>0</v>
      </c>
      <c r="R132" s="182">
        <f ca="1">IF(LEN(B132)&gt;0,'3'!R132-'3'!Q132,"")</f>
        <v>0</v>
      </c>
      <c r="S132" s="183"/>
      <c r="T132" s="33"/>
      <c r="U132" s="33"/>
      <c r="V132" s="33"/>
      <c r="W132" s="33"/>
      <c r="X132" s="33"/>
      <c r="Y132" s="33"/>
      <c r="Z132" s="33"/>
      <c r="AA132" s="33"/>
      <c r="AB132" s="243">
        <f>ROW()</f>
        <v>132</v>
      </c>
      <c r="AC132" s="118">
        <f t="shared" ca="1" si="22"/>
        <v>0</v>
      </c>
      <c r="AD132" s="118">
        <f t="shared" ca="1" si="23"/>
        <v>0</v>
      </c>
      <c r="AE132" s="119" t="str">
        <f t="shared" ca="1" si="29"/>
        <v>-</v>
      </c>
      <c r="AF132" s="118" t="str">
        <f t="shared" ca="1" si="30"/>
        <v>-</v>
      </c>
      <c r="AG132" s="119" t="str">
        <f t="shared" ca="1" si="31"/>
        <v>-</v>
      </c>
      <c r="AH132" s="118" t="str">
        <f t="shared" ca="1" si="32"/>
        <v>-</v>
      </c>
      <c r="AI132" s="118">
        <f t="shared" ca="1" si="33"/>
        <v>0</v>
      </c>
      <c r="AJ132" s="120">
        <f t="shared" ca="1" si="34"/>
        <v>0</v>
      </c>
      <c r="AK132" s="118">
        <f t="shared" ca="1" si="24"/>
        <v>0</v>
      </c>
      <c r="AL132" s="118">
        <f t="shared" ca="1" si="25"/>
        <v>0</v>
      </c>
    </row>
    <row r="133" spans="1:38" ht="28.5" customHeight="1" x14ac:dyDescent="0.25">
      <c r="A133" s="53">
        <f>'OSNOVNA PLAČA'!A127</f>
        <v>118</v>
      </c>
      <c r="B133" s="333" t="str">
        <f t="shared" ca="1" si="21"/>
        <v>A118</v>
      </c>
      <c r="C133" s="333"/>
      <c r="D133" s="54" t="str">
        <f>IF(LEN('OSNOVNA PLAČA'!C127)&gt;0,'OSNOVNA PLAČA'!C127,"")</f>
        <v/>
      </c>
      <c r="E133" s="55" t="str">
        <f>IF(LEN('OSNOVNA PLAČA'!D127)&gt;0,'OSNOVNA PLAČA'!D127,"")</f>
        <v/>
      </c>
      <c r="F133" s="164">
        <f ca="1">IF(LEN(B133)&gt;0,'OBRAČUNANA OSNOVNA PLAČA'!H127,"")</f>
        <v>0</v>
      </c>
      <c r="G133" s="57"/>
      <c r="H133" s="57"/>
      <c r="I133" s="57"/>
      <c r="J133" s="57"/>
      <c r="K133" s="57"/>
      <c r="L133" s="178">
        <f t="shared" si="26"/>
        <v>0</v>
      </c>
      <c r="M133" s="179">
        <f t="shared" ca="1" si="35"/>
        <v>0</v>
      </c>
      <c r="N133" s="179">
        <f t="shared" ca="1" si="36"/>
        <v>0</v>
      </c>
      <c r="O133" s="180">
        <f t="shared" ca="1" si="27"/>
        <v>0</v>
      </c>
      <c r="P133" s="181">
        <f t="shared" ca="1" si="37"/>
        <v>0</v>
      </c>
      <c r="Q133" s="182">
        <f t="shared" ca="1" si="28"/>
        <v>0</v>
      </c>
      <c r="R133" s="182">
        <f ca="1">IF(LEN(B133)&gt;0,'3'!R133-'3'!Q133,"")</f>
        <v>0</v>
      </c>
      <c r="S133" s="183"/>
      <c r="T133" s="33"/>
      <c r="U133" s="33"/>
      <c r="V133" s="33"/>
      <c r="W133" s="33"/>
      <c r="X133" s="33"/>
      <c r="Y133" s="33"/>
      <c r="Z133" s="33"/>
      <c r="AA133" s="33"/>
      <c r="AB133" s="243">
        <f>ROW()</f>
        <v>133</v>
      </c>
      <c r="AC133" s="118">
        <f t="shared" ca="1" si="22"/>
        <v>0</v>
      </c>
      <c r="AD133" s="118">
        <f t="shared" ca="1" si="23"/>
        <v>0</v>
      </c>
      <c r="AE133" s="119" t="str">
        <f t="shared" ca="1" si="29"/>
        <v>-</v>
      </c>
      <c r="AF133" s="118" t="str">
        <f t="shared" ca="1" si="30"/>
        <v>-</v>
      </c>
      <c r="AG133" s="119" t="str">
        <f t="shared" ca="1" si="31"/>
        <v>-</v>
      </c>
      <c r="AH133" s="118" t="str">
        <f t="shared" ca="1" si="32"/>
        <v>-</v>
      </c>
      <c r="AI133" s="118">
        <f t="shared" ca="1" si="33"/>
        <v>0</v>
      </c>
      <c r="AJ133" s="120">
        <f t="shared" ca="1" si="34"/>
        <v>0</v>
      </c>
      <c r="AK133" s="118">
        <f t="shared" ca="1" si="24"/>
        <v>0</v>
      </c>
      <c r="AL133" s="118">
        <f t="shared" ca="1" si="25"/>
        <v>0</v>
      </c>
    </row>
    <row r="134" spans="1:38" ht="28.5" customHeight="1" x14ac:dyDescent="0.25">
      <c r="A134" s="53">
        <f>'OSNOVNA PLAČA'!A128</f>
        <v>119</v>
      </c>
      <c r="B134" s="333" t="str">
        <f t="shared" ca="1" si="21"/>
        <v>A119</v>
      </c>
      <c r="C134" s="333"/>
      <c r="D134" s="54" t="str">
        <f>IF(LEN('OSNOVNA PLAČA'!C128)&gt;0,'OSNOVNA PLAČA'!C128,"")</f>
        <v/>
      </c>
      <c r="E134" s="55" t="str">
        <f>IF(LEN('OSNOVNA PLAČA'!D128)&gt;0,'OSNOVNA PLAČA'!D128,"")</f>
        <v/>
      </c>
      <c r="F134" s="164">
        <f ca="1">IF(LEN(B134)&gt;0,'OBRAČUNANA OSNOVNA PLAČA'!H128,"")</f>
        <v>0</v>
      </c>
      <c r="G134" s="57"/>
      <c r="H134" s="57"/>
      <c r="I134" s="57"/>
      <c r="J134" s="57"/>
      <c r="K134" s="57"/>
      <c r="L134" s="178">
        <f t="shared" si="26"/>
        <v>0</v>
      </c>
      <c r="M134" s="179">
        <f t="shared" ca="1" si="35"/>
        <v>0</v>
      </c>
      <c r="N134" s="179">
        <f t="shared" ca="1" si="36"/>
        <v>0</v>
      </c>
      <c r="O134" s="180">
        <f t="shared" ca="1" si="27"/>
        <v>0</v>
      </c>
      <c r="P134" s="181">
        <f t="shared" ca="1" si="37"/>
        <v>0</v>
      </c>
      <c r="Q134" s="182">
        <f t="shared" ca="1" si="28"/>
        <v>0</v>
      </c>
      <c r="R134" s="182">
        <f ca="1">IF(LEN(B134)&gt;0,'3'!R134-'3'!Q134,"")</f>
        <v>0</v>
      </c>
      <c r="S134" s="183"/>
      <c r="T134" s="33"/>
      <c r="U134" s="33"/>
      <c r="V134" s="33"/>
      <c r="W134" s="33"/>
      <c r="X134" s="33"/>
      <c r="Y134" s="33"/>
      <c r="Z134" s="33"/>
      <c r="AA134" s="33"/>
      <c r="AB134" s="243">
        <f>ROW()</f>
        <v>134</v>
      </c>
      <c r="AC134" s="118">
        <f t="shared" ca="1" si="22"/>
        <v>0</v>
      </c>
      <c r="AD134" s="118">
        <f t="shared" ca="1" si="23"/>
        <v>0</v>
      </c>
      <c r="AE134" s="119" t="str">
        <f t="shared" ca="1" si="29"/>
        <v>-</v>
      </c>
      <c r="AF134" s="118" t="str">
        <f t="shared" ca="1" si="30"/>
        <v>-</v>
      </c>
      <c r="AG134" s="119" t="str">
        <f t="shared" ca="1" si="31"/>
        <v>-</v>
      </c>
      <c r="AH134" s="118" t="str">
        <f t="shared" ca="1" si="32"/>
        <v>-</v>
      </c>
      <c r="AI134" s="118">
        <f t="shared" ca="1" si="33"/>
        <v>0</v>
      </c>
      <c r="AJ134" s="120">
        <f t="shared" ca="1" si="34"/>
        <v>0</v>
      </c>
      <c r="AK134" s="118">
        <f t="shared" ca="1" si="24"/>
        <v>0</v>
      </c>
      <c r="AL134" s="118">
        <f t="shared" ca="1" si="25"/>
        <v>0</v>
      </c>
    </row>
    <row r="135" spans="1:38" ht="28.5" customHeight="1" x14ac:dyDescent="0.25">
      <c r="A135" s="53">
        <f>'OSNOVNA PLAČA'!A129</f>
        <v>120</v>
      </c>
      <c r="B135" s="333" t="str">
        <f t="shared" ca="1" si="21"/>
        <v>A120</v>
      </c>
      <c r="C135" s="333"/>
      <c r="D135" s="54" t="str">
        <f>IF(LEN('OSNOVNA PLAČA'!C129)&gt;0,'OSNOVNA PLAČA'!C129,"")</f>
        <v/>
      </c>
      <c r="E135" s="55" t="str">
        <f>IF(LEN('OSNOVNA PLAČA'!D129)&gt;0,'OSNOVNA PLAČA'!D129,"")</f>
        <v/>
      </c>
      <c r="F135" s="164">
        <f ca="1">IF(LEN(B135)&gt;0,'OBRAČUNANA OSNOVNA PLAČA'!H129,"")</f>
        <v>0</v>
      </c>
      <c r="G135" s="57"/>
      <c r="H135" s="57"/>
      <c r="I135" s="57"/>
      <c r="J135" s="57"/>
      <c r="K135" s="57"/>
      <c r="L135" s="178">
        <f t="shared" si="26"/>
        <v>0</v>
      </c>
      <c r="M135" s="179">
        <f t="shared" ca="1" si="35"/>
        <v>0</v>
      </c>
      <c r="N135" s="179">
        <f t="shared" ca="1" si="36"/>
        <v>0</v>
      </c>
      <c r="O135" s="180">
        <f t="shared" ca="1" si="27"/>
        <v>0</v>
      </c>
      <c r="P135" s="181">
        <f t="shared" ca="1" si="37"/>
        <v>0</v>
      </c>
      <c r="Q135" s="182">
        <f t="shared" ca="1" si="28"/>
        <v>0</v>
      </c>
      <c r="R135" s="182">
        <f ca="1">IF(LEN(B135)&gt;0,'3'!R135-'3'!Q135,"")</f>
        <v>0</v>
      </c>
      <c r="S135" s="183"/>
      <c r="T135" s="33"/>
      <c r="U135" s="33"/>
      <c r="V135" s="33"/>
      <c r="W135" s="33"/>
      <c r="X135" s="33"/>
      <c r="Y135" s="33"/>
      <c r="Z135" s="33"/>
      <c r="AA135" s="33"/>
      <c r="AB135" s="243">
        <f>ROW()</f>
        <v>135</v>
      </c>
      <c r="AC135" s="118">
        <f t="shared" ca="1" si="22"/>
        <v>0</v>
      </c>
      <c r="AD135" s="118">
        <f t="shared" ca="1" si="23"/>
        <v>0</v>
      </c>
      <c r="AE135" s="119" t="str">
        <f t="shared" ca="1" si="29"/>
        <v>-</v>
      </c>
      <c r="AF135" s="118" t="str">
        <f t="shared" ca="1" si="30"/>
        <v>-</v>
      </c>
      <c r="AG135" s="119" t="str">
        <f t="shared" ca="1" si="31"/>
        <v>-</v>
      </c>
      <c r="AH135" s="118" t="str">
        <f t="shared" ca="1" si="32"/>
        <v>-</v>
      </c>
      <c r="AI135" s="118">
        <f t="shared" ca="1" si="33"/>
        <v>0</v>
      </c>
      <c r="AJ135" s="120">
        <f t="shared" ca="1" si="34"/>
        <v>0</v>
      </c>
      <c r="AK135" s="118">
        <f t="shared" ca="1" si="24"/>
        <v>0</v>
      </c>
      <c r="AL135" s="118">
        <f t="shared" ca="1" si="25"/>
        <v>0</v>
      </c>
    </row>
    <row r="136" spans="1:38" ht="28.5" customHeight="1" x14ac:dyDescent="0.25">
      <c r="A136" s="53">
        <f>'OSNOVNA PLAČA'!A130</f>
        <v>121</v>
      </c>
      <c r="B136" s="333" t="str">
        <f t="shared" ca="1" si="21"/>
        <v>A121</v>
      </c>
      <c r="C136" s="333"/>
      <c r="D136" s="54" t="str">
        <f>IF(LEN('OSNOVNA PLAČA'!C130)&gt;0,'OSNOVNA PLAČA'!C130,"")</f>
        <v/>
      </c>
      <c r="E136" s="55" t="str">
        <f>IF(LEN('OSNOVNA PLAČA'!D130)&gt;0,'OSNOVNA PLAČA'!D130,"")</f>
        <v/>
      </c>
      <c r="F136" s="164">
        <f ca="1">IF(LEN(B136)&gt;0,'OBRAČUNANA OSNOVNA PLAČA'!H130,"")</f>
        <v>0</v>
      </c>
      <c r="G136" s="57"/>
      <c r="H136" s="57"/>
      <c r="I136" s="57"/>
      <c r="J136" s="57"/>
      <c r="K136" s="57"/>
      <c r="L136" s="178">
        <f t="shared" si="26"/>
        <v>0</v>
      </c>
      <c r="M136" s="179">
        <f t="shared" ca="1" si="35"/>
        <v>0</v>
      </c>
      <c r="N136" s="179">
        <f t="shared" ca="1" si="36"/>
        <v>0</v>
      </c>
      <c r="O136" s="180">
        <f t="shared" ca="1" si="27"/>
        <v>0</v>
      </c>
      <c r="P136" s="181">
        <f t="shared" ca="1" si="37"/>
        <v>0</v>
      </c>
      <c r="Q136" s="182">
        <f t="shared" ca="1" si="28"/>
        <v>0</v>
      </c>
      <c r="R136" s="182">
        <f ca="1">IF(LEN(B136)&gt;0,'3'!R136-'3'!Q136,"")</f>
        <v>0</v>
      </c>
      <c r="S136" s="183"/>
      <c r="T136" s="33"/>
      <c r="U136" s="33"/>
      <c r="V136" s="33"/>
      <c r="W136" s="33"/>
      <c r="X136" s="33"/>
      <c r="Y136" s="33"/>
      <c r="Z136" s="33"/>
      <c r="AA136" s="33"/>
      <c r="AB136" s="243">
        <f>ROW()</f>
        <v>136</v>
      </c>
      <c r="AC136" s="118">
        <f t="shared" ca="1" si="22"/>
        <v>0</v>
      </c>
      <c r="AD136" s="118">
        <f t="shared" ca="1" si="23"/>
        <v>0</v>
      </c>
      <c r="AE136" s="119" t="str">
        <f t="shared" ca="1" si="29"/>
        <v>-</v>
      </c>
      <c r="AF136" s="118" t="str">
        <f t="shared" ca="1" si="30"/>
        <v>-</v>
      </c>
      <c r="AG136" s="119" t="str">
        <f t="shared" ca="1" si="31"/>
        <v>-</v>
      </c>
      <c r="AH136" s="118" t="str">
        <f t="shared" ca="1" si="32"/>
        <v>-</v>
      </c>
      <c r="AI136" s="118">
        <f t="shared" ca="1" si="33"/>
        <v>0</v>
      </c>
      <c r="AJ136" s="120">
        <f t="shared" ca="1" si="34"/>
        <v>0</v>
      </c>
      <c r="AK136" s="118">
        <f t="shared" ca="1" si="24"/>
        <v>0</v>
      </c>
      <c r="AL136" s="118">
        <f t="shared" ca="1" si="25"/>
        <v>0</v>
      </c>
    </row>
    <row r="137" spans="1:38" ht="28.5" customHeight="1" x14ac:dyDescent="0.25">
      <c r="A137" s="53">
        <f>'OSNOVNA PLAČA'!A131</f>
        <v>122</v>
      </c>
      <c r="B137" s="333" t="str">
        <f t="shared" ca="1" si="21"/>
        <v>A122</v>
      </c>
      <c r="C137" s="333"/>
      <c r="D137" s="54" t="str">
        <f>IF(LEN('OSNOVNA PLAČA'!C131)&gt;0,'OSNOVNA PLAČA'!C131,"")</f>
        <v/>
      </c>
      <c r="E137" s="55" t="str">
        <f>IF(LEN('OSNOVNA PLAČA'!D131)&gt;0,'OSNOVNA PLAČA'!D131,"")</f>
        <v/>
      </c>
      <c r="F137" s="164">
        <f ca="1">IF(LEN(B137)&gt;0,'OBRAČUNANA OSNOVNA PLAČA'!H131,"")</f>
        <v>0</v>
      </c>
      <c r="G137" s="57"/>
      <c r="H137" s="57"/>
      <c r="I137" s="57"/>
      <c r="J137" s="57"/>
      <c r="K137" s="57"/>
      <c r="L137" s="178">
        <f t="shared" si="26"/>
        <v>0</v>
      </c>
      <c r="M137" s="179">
        <f t="shared" ca="1" si="35"/>
        <v>0</v>
      </c>
      <c r="N137" s="179">
        <f t="shared" ca="1" si="36"/>
        <v>0</v>
      </c>
      <c r="O137" s="180">
        <f t="shared" ca="1" si="27"/>
        <v>0</v>
      </c>
      <c r="P137" s="181">
        <f t="shared" ca="1" si="37"/>
        <v>0</v>
      </c>
      <c r="Q137" s="182">
        <f t="shared" ca="1" si="28"/>
        <v>0</v>
      </c>
      <c r="R137" s="182">
        <f ca="1">IF(LEN(B137)&gt;0,'3'!R137-'3'!Q137,"")</f>
        <v>0</v>
      </c>
      <c r="S137" s="183"/>
      <c r="T137" s="33"/>
      <c r="U137" s="33"/>
      <c r="V137" s="33"/>
      <c r="W137" s="33"/>
      <c r="X137" s="33"/>
      <c r="Y137" s="33"/>
      <c r="Z137" s="33"/>
      <c r="AA137" s="33"/>
      <c r="AB137" s="243">
        <f>ROW()</f>
        <v>137</v>
      </c>
      <c r="AC137" s="118">
        <f t="shared" ca="1" si="22"/>
        <v>0</v>
      </c>
      <c r="AD137" s="118">
        <f t="shared" ca="1" si="23"/>
        <v>0</v>
      </c>
      <c r="AE137" s="119" t="str">
        <f t="shared" ca="1" si="29"/>
        <v>-</v>
      </c>
      <c r="AF137" s="118" t="str">
        <f t="shared" ca="1" si="30"/>
        <v>-</v>
      </c>
      <c r="AG137" s="119" t="str">
        <f t="shared" ca="1" si="31"/>
        <v>-</v>
      </c>
      <c r="AH137" s="118" t="str">
        <f t="shared" ca="1" si="32"/>
        <v>-</v>
      </c>
      <c r="AI137" s="118">
        <f t="shared" ca="1" si="33"/>
        <v>0</v>
      </c>
      <c r="AJ137" s="120">
        <f t="shared" ca="1" si="34"/>
        <v>0</v>
      </c>
      <c r="AK137" s="118">
        <f t="shared" ca="1" si="24"/>
        <v>0</v>
      </c>
      <c r="AL137" s="118">
        <f t="shared" ca="1" si="25"/>
        <v>0</v>
      </c>
    </row>
    <row r="138" spans="1:38" ht="28.5" customHeight="1" x14ac:dyDescent="0.25">
      <c r="A138" s="53">
        <f>'OSNOVNA PLAČA'!A132</f>
        <v>123</v>
      </c>
      <c r="B138" s="333" t="str">
        <f t="shared" ca="1" si="21"/>
        <v>A123</v>
      </c>
      <c r="C138" s="333"/>
      <c r="D138" s="54" t="str">
        <f>IF(LEN('OSNOVNA PLAČA'!C132)&gt;0,'OSNOVNA PLAČA'!C132,"")</f>
        <v/>
      </c>
      <c r="E138" s="55" t="str">
        <f>IF(LEN('OSNOVNA PLAČA'!D132)&gt;0,'OSNOVNA PLAČA'!D132,"")</f>
        <v/>
      </c>
      <c r="F138" s="164">
        <f ca="1">IF(LEN(B138)&gt;0,'OBRAČUNANA OSNOVNA PLAČA'!H132,"")</f>
        <v>0</v>
      </c>
      <c r="G138" s="57"/>
      <c r="H138" s="57"/>
      <c r="I138" s="57"/>
      <c r="J138" s="57"/>
      <c r="K138" s="57"/>
      <c r="L138" s="178">
        <f t="shared" si="26"/>
        <v>0</v>
      </c>
      <c r="M138" s="179">
        <f t="shared" ca="1" si="35"/>
        <v>0</v>
      </c>
      <c r="N138" s="179">
        <f t="shared" ca="1" si="36"/>
        <v>0</v>
      </c>
      <c r="O138" s="180">
        <f t="shared" ca="1" si="27"/>
        <v>0</v>
      </c>
      <c r="P138" s="181">
        <f t="shared" ca="1" si="37"/>
        <v>0</v>
      </c>
      <c r="Q138" s="182">
        <f t="shared" ca="1" si="28"/>
        <v>0</v>
      </c>
      <c r="R138" s="182">
        <f ca="1">IF(LEN(B138)&gt;0,'3'!R138-'3'!Q138,"")</f>
        <v>0</v>
      </c>
      <c r="S138" s="183"/>
      <c r="T138" s="33"/>
      <c r="U138" s="33"/>
      <c r="V138" s="33"/>
      <c r="W138" s="33"/>
      <c r="X138" s="33"/>
      <c r="Y138" s="33"/>
      <c r="Z138" s="33"/>
      <c r="AA138" s="33"/>
      <c r="AB138" s="243">
        <f>ROW()</f>
        <v>138</v>
      </c>
      <c r="AC138" s="118">
        <f t="shared" ca="1" si="22"/>
        <v>0</v>
      </c>
      <c r="AD138" s="118">
        <f t="shared" ca="1" si="23"/>
        <v>0</v>
      </c>
      <c r="AE138" s="119" t="str">
        <f t="shared" ca="1" si="29"/>
        <v>-</v>
      </c>
      <c r="AF138" s="118" t="str">
        <f t="shared" ca="1" si="30"/>
        <v>-</v>
      </c>
      <c r="AG138" s="119" t="str">
        <f t="shared" ca="1" si="31"/>
        <v>-</v>
      </c>
      <c r="AH138" s="118" t="str">
        <f t="shared" ca="1" si="32"/>
        <v>-</v>
      </c>
      <c r="AI138" s="118">
        <f t="shared" ca="1" si="33"/>
        <v>0</v>
      </c>
      <c r="AJ138" s="120">
        <f t="shared" ca="1" si="34"/>
        <v>0</v>
      </c>
      <c r="AK138" s="118">
        <f t="shared" ca="1" si="24"/>
        <v>0</v>
      </c>
      <c r="AL138" s="118">
        <f t="shared" ca="1" si="25"/>
        <v>0</v>
      </c>
    </row>
    <row r="139" spans="1:38" ht="28.5" customHeight="1" x14ac:dyDescent="0.25">
      <c r="A139" s="53">
        <f>'OSNOVNA PLAČA'!A133</f>
        <v>124</v>
      </c>
      <c r="B139" s="333" t="str">
        <f t="shared" ca="1" si="21"/>
        <v>A124</v>
      </c>
      <c r="C139" s="333"/>
      <c r="D139" s="54" t="str">
        <f>IF(LEN('OSNOVNA PLAČA'!C133)&gt;0,'OSNOVNA PLAČA'!C133,"")</f>
        <v/>
      </c>
      <c r="E139" s="55" t="str">
        <f>IF(LEN('OSNOVNA PLAČA'!D133)&gt;0,'OSNOVNA PLAČA'!D133,"")</f>
        <v/>
      </c>
      <c r="F139" s="164">
        <f ca="1">IF(LEN(B139)&gt;0,'OBRAČUNANA OSNOVNA PLAČA'!H133,"")</f>
        <v>0</v>
      </c>
      <c r="G139" s="57"/>
      <c r="H139" s="57"/>
      <c r="I139" s="57"/>
      <c r="J139" s="57"/>
      <c r="K139" s="57"/>
      <c r="L139" s="178">
        <f t="shared" si="26"/>
        <v>0</v>
      </c>
      <c r="M139" s="179">
        <f t="shared" ca="1" si="35"/>
        <v>0</v>
      </c>
      <c r="N139" s="179">
        <f t="shared" ca="1" si="36"/>
        <v>0</v>
      </c>
      <c r="O139" s="180">
        <f t="shared" ca="1" si="27"/>
        <v>0</v>
      </c>
      <c r="P139" s="181">
        <f t="shared" ca="1" si="37"/>
        <v>0</v>
      </c>
      <c r="Q139" s="182">
        <f t="shared" ca="1" si="28"/>
        <v>0</v>
      </c>
      <c r="R139" s="182">
        <f ca="1">IF(LEN(B139)&gt;0,'3'!R139-'3'!Q139,"")</f>
        <v>0</v>
      </c>
      <c r="S139" s="183"/>
      <c r="T139" s="33"/>
      <c r="U139" s="33"/>
      <c r="V139" s="33"/>
      <c r="W139" s="33"/>
      <c r="X139" s="33"/>
      <c r="Y139" s="33"/>
      <c r="Z139" s="33"/>
      <c r="AA139" s="33"/>
      <c r="AB139" s="243">
        <f>ROW()</f>
        <v>139</v>
      </c>
      <c r="AC139" s="118">
        <f t="shared" ca="1" si="22"/>
        <v>0</v>
      </c>
      <c r="AD139" s="118">
        <f t="shared" ca="1" si="23"/>
        <v>0</v>
      </c>
      <c r="AE139" s="119" t="str">
        <f t="shared" ca="1" si="29"/>
        <v>-</v>
      </c>
      <c r="AF139" s="118" t="str">
        <f t="shared" ca="1" si="30"/>
        <v>-</v>
      </c>
      <c r="AG139" s="119" t="str">
        <f t="shared" ca="1" si="31"/>
        <v>-</v>
      </c>
      <c r="AH139" s="118" t="str">
        <f t="shared" ca="1" si="32"/>
        <v>-</v>
      </c>
      <c r="AI139" s="118">
        <f t="shared" ca="1" si="33"/>
        <v>0</v>
      </c>
      <c r="AJ139" s="120">
        <f t="shared" ca="1" si="34"/>
        <v>0</v>
      </c>
      <c r="AK139" s="118">
        <f t="shared" ca="1" si="24"/>
        <v>0</v>
      </c>
      <c r="AL139" s="118">
        <f t="shared" ca="1" si="25"/>
        <v>0</v>
      </c>
    </row>
    <row r="140" spans="1:38" ht="28.5" customHeight="1" x14ac:dyDescent="0.25">
      <c r="A140" s="53">
        <f>'OSNOVNA PLAČA'!A134</f>
        <v>125</v>
      </c>
      <c r="B140" s="333" t="str">
        <f t="shared" ca="1" si="21"/>
        <v>A125</v>
      </c>
      <c r="C140" s="333"/>
      <c r="D140" s="54" t="str">
        <f>IF(LEN('OSNOVNA PLAČA'!C134)&gt;0,'OSNOVNA PLAČA'!C134,"")</f>
        <v/>
      </c>
      <c r="E140" s="55" t="str">
        <f>IF(LEN('OSNOVNA PLAČA'!D134)&gt;0,'OSNOVNA PLAČA'!D134,"")</f>
        <v/>
      </c>
      <c r="F140" s="164">
        <f ca="1">IF(LEN(B140)&gt;0,'OBRAČUNANA OSNOVNA PLAČA'!H134,"")</f>
        <v>0</v>
      </c>
      <c r="G140" s="57"/>
      <c r="H140" s="57"/>
      <c r="I140" s="57"/>
      <c r="J140" s="57"/>
      <c r="K140" s="57"/>
      <c r="L140" s="178">
        <f t="shared" si="26"/>
        <v>0</v>
      </c>
      <c r="M140" s="179">
        <f t="shared" ca="1" si="35"/>
        <v>0</v>
      </c>
      <c r="N140" s="179">
        <f t="shared" ca="1" si="36"/>
        <v>0</v>
      </c>
      <c r="O140" s="180">
        <f t="shared" ca="1" si="27"/>
        <v>0</v>
      </c>
      <c r="P140" s="181">
        <f t="shared" ca="1" si="37"/>
        <v>0</v>
      </c>
      <c r="Q140" s="182">
        <f t="shared" ca="1" si="28"/>
        <v>0</v>
      </c>
      <c r="R140" s="182">
        <f ca="1">IF(LEN(B140)&gt;0,'3'!R140-'3'!Q140,"")</f>
        <v>0</v>
      </c>
      <c r="S140" s="183"/>
      <c r="T140" s="33"/>
      <c r="U140" s="33"/>
      <c r="V140" s="33"/>
      <c r="W140" s="33"/>
      <c r="X140" s="33"/>
      <c r="Y140" s="33"/>
      <c r="Z140" s="33"/>
      <c r="AA140" s="33"/>
      <c r="AB140" s="243">
        <f>ROW()</f>
        <v>140</v>
      </c>
      <c r="AC140" s="118">
        <f t="shared" ca="1" si="22"/>
        <v>0</v>
      </c>
      <c r="AD140" s="118">
        <f t="shared" ca="1" si="23"/>
        <v>0</v>
      </c>
      <c r="AE140" s="119" t="str">
        <f t="shared" ca="1" si="29"/>
        <v>-</v>
      </c>
      <c r="AF140" s="118" t="str">
        <f t="shared" ca="1" si="30"/>
        <v>-</v>
      </c>
      <c r="AG140" s="119" t="str">
        <f t="shared" ca="1" si="31"/>
        <v>-</v>
      </c>
      <c r="AH140" s="118" t="str">
        <f t="shared" ca="1" si="32"/>
        <v>-</v>
      </c>
      <c r="AI140" s="118">
        <f t="shared" ca="1" si="33"/>
        <v>0</v>
      </c>
      <c r="AJ140" s="120">
        <f t="shared" ca="1" si="34"/>
        <v>0</v>
      </c>
      <c r="AK140" s="118">
        <f t="shared" ca="1" si="24"/>
        <v>0</v>
      </c>
      <c r="AL140" s="118">
        <f t="shared" ca="1" si="25"/>
        <v>0</v>
      </c>
    </row>
    <row r="141" spans="1:38" ht="28.5" customHeight="1" x14ac:dyDescent="0.25">
      <c r="A141" s="53">
        <f>'OSNOVNA PLAČA'!A135</f>
        <v>126</v>
      </c>
      <c r="B141" s="333" t="str">
        <f t="shared" ca="1" si="21"/>
        <v>A126</v>
      </c>
      <c r="C141" s="333"/>
      <c r="D141" s="54" t="str">
        <f>IF(LEN('OSNOVNA PLAČA'!C135)&gt;0,'OSNOVNA PLAČA'!C135,"")</f>
        <v/>
      </c>
      <c r="E141" s="55" t="str">
        <f>IF(LEN('OSNOVNA PLAČA'!D135)&gt;0,'OSNOVNA PLAČA'!D135,"")</f>
        <v/>
      </c>
      <c r="F141" s="164">
        <f ca="1">IF(LEN(B141)&gt;0,'OBRAČUNANA OSNOVNA PLAČA'!H135,"")</f>
        <v>0</v>
      </c>
      <c r="G141" s="57"/>
      <c r="H141" s="57"/>
      <c r="I141" s="57"/>
      <c r="J141" s="57"/>
      <c r="K141" s="57"/>
      <c r="L141" s="178">
        <f t="shared" si="26"/>
        <v>0</v>
      </c>
      <c r="M141" s="179">
        <f t="shared" ca="1" si="35"/>
        <v>0</v>
      </c>
      <c r="N141" s="179">
        <f t="shared" ca="1" si="36"/>
        <v>0</v>
      </c>
      <c r="O141" s="180">
        <f t="shared" ca="1" si="27"/>
        <v>0</v>
      </c>
      <c r="P141" s="181">
        <f t="shared" ca="1" si="37"/>
        <v>0</v>
      </c>
      <c r="Q141" s="182">
        <f t="shared" ca="1" si="28"/>
        <v>0</v>
      </c>
      <c r="R141" s="182">
        <f ca="1">IF(LEN(B141)&gt;0,'3'!R141-'3'!Q141,"")</f>
        <v>0</v>
      </c>
      <c r="S141" s="183"/>
      <c r="T141" s="33"/>
      <c r="U141" s="33"/>
      <c r="V141" s="33"/>
      <c r="W141" s="33"/>
      <c r="X141" s="33"/>
      <c r="Y141" s="33"/>
      <c r="Z141" s="33"/>
      <c r="AA141" s="33"/>
      <c r="AB141" s="243">
        <f>ROW()</f>
        <v>141</v>
      </c>
      <c r="AC141" s="118">
        <f t="shared" ca="1" si="22"/>
        <v>0</v>
      </c>
      <c r="AD141" s="118">
        <f t="shared" ca="1" si="23"/>
        <v>0</v>
      </c>
      <c r="AE141" s="119" t="str">
        <f t="shared" ca="1" si="29"/>
        <v>-</v>
      </c>
      <c r="AF141" s="118" t="str">
        <f t="shared" ca="1" si="30"/>
        <v>-</v>
      </c>
      <c r="AG141" s="119" t="str">
        <f t="shared" ca="1" si="31"/>
        <v>-</v>
      </c>
      <c r="AH141" s="118" t="str">
        <f t="shared" ca="1" si="32"/>
        <v>-</v>
      </c>
      <c r="AI141" s="118">
        <f t="shared" ca="1" si="33"/>
        <v>0</v>
      </c>
      <c r="AJ141" s="120">
        <f t="shared" ca="1" si="34"/>
        <v>0</v>
      </c>
      <c r="AK141" s="118">
        <f t="shared" ca="1" si="24"/>
        <v>0</v>
      </c>
      <c r="AL141" s="118">
        <f t="shared" ca="1" si="25"/>
        <v>0</v>
      </c>
    </row>
    <row r="142" spans="1:38" ht="28.5" customHeight="1" x14ac:dyDescent="0.25">
      <c r="A142" s="53">
        <f>'OSNOVNA PLAČA'!A136</f>
        <v>127</v>
      </c>
      <c r="B142" s="333" t="str">
        <f t="shared" ca="1" si="21"/>
        <v>A127</v>
      </c>
      <c r="C142" s="333"/>
      <c r="D142" s="54" t="str">
        <f>IF(LEN('OSNOVNA PLAČA'!C136)&gt;0,'OSNOVNA PLAČA'!C136,"")</f>
        <v/>
      </c>
      <c r="E142" s="55" t="str">
        <f>IF(LEN('OSNOVNA PLAČA'!D136)&gt;0,'OSNOVNA PLAČA'!D136,"")</f>
        <v/>
      </c>
      <c r="F142" s="164">
        <f ca="1">IF(LEN(B142)&gt;0,'OBRAČUNANA OSNOVNA PLAČA'!H136,"")</f>
        <v>0</v>
      </c>
      <c r="G142" s="57"/>
      <c r="H142" s="57"/>
      <c r="I142" s="57"/>
      <c r="J142" s="57"/>
      <c r="K142" s="57"/>
      <c r="L142" s="178">
        <f t="shared" si="26"/>
        <v>0</v>
      </c>
      <c r="M142" s="179">
        <f t="shared" ca="1" si="35"/>
        <v>0</v>
      </c>
      <c r="N142" s="179">
        <f t="shared" ca="1" si="36"/>
        <v>0</v>
      </c>
      <c r="O142" s="180">
        <f t="shared" ca="1" si="27"/>
        <v>0</v>
      </c>
      <c r="P142" s="181">
        <f t="shared" ca="1" si="37"/>
        <v>0</v>
      </c>
      <c r="Q142" s="182">
        <f t="shared" ca="1" si="28"/>
        <v>0</v>
      </c>
      <c r="R142" s="182">
        <f ca="1">IF(LEN(B142)&gt;0,'3'!R142-'3'!Q142,"")</f>
        <v>0</v>
      </c>
      <c r="S142" s="183"/>
      <c r="T142" s="33"/>
      <c r="U142" s="33"/>
      <c r="V142" s="33"/>
      <c r="W142" s="33"/>
      <c r="X142" s="33"/>
      <c r="Y142" s="33"/>
      <c r="Z142" s="33"/>
      <c r="AA142" s="33"/>
      <c r="AB142" s="243">
        <f>ROW()</f>
        <v>142</v>
      </c>
      <c r="AC142" s="118">
        <f t="shared" ca="1" si="22"/>
        <v>0</v>
      </c>
      <c r="AD142" s="118">
        <f t="shared" ca="1" si="23"/>
        <v>0</v>
      </c>
      <c r="AE142" s="119" t="str">
        <f t="shared" ca="1" si="29"/>
        <v>-</v>
      </c>
      <c r="AF142" s="118" t="str">
        <f t="shared" ca="1" si="30"/>
        <v>-</v>
      </c>
      <c r="AG142" s="119" t="str">
        <f t="shared" ca="1" si="31"/>
        <v>-</v>
      </c>
      <c r="AH142" s="118" t="str">
        <f t="shared" ca="1" si="32"/>
        <v>-</v>
      </c>
      <c r="AI142" s="118">
        <f t="shared" ca="1" si="33"/>
        <v>0</v>
      </c>
      <c r="AJ142" s="120">
        <f t="shared" ca="1" si="34"/>
        <v>0</v>
      </c>
      <c r="AK142" s="118">
        <f t="shared" ca="1" si="24"/>
        <v>0</v>
      </c>
      <c r="AL142" s="118">
        <f t="shared" ca="1" si="25"/>
        <v>0</v>
      </c>
    </row>
    <row r="143" spans="1:38" ht="28.5" customHeight="1" x14ac:dyDescent="0.25">
      <c r="A143" s="53">
        <f>'OSNOVNA PLAČA'!A137</f>
        <v>128</v>
      </c>
      <c r="B143" s="333" t="str">
        <f t="shared" ca="1" si="21"/>
        <v>A128</v>
      </c>
      <c r="C143" s="333"/>
      <c r="D143" s="54" t="str">
        <f>IF(LEN('OSNOVNA PLAČA'!C137)&gt;0,'OSNOVNA PLAČA'!C137,"")</f>
        <v/>
      </c>
      <c r="E143" s="55" t="str">
        <f>IF(LEN('OSNOVNA PLAČA'!D137)&gt;0,'OSNOVNA PLAČA'!D137,"")</f>
        <v/>
      </c>
      <c r="F143" s="164">
        <f ca="1">IF(LEN(B143)&gt;0,'OBRAČUNANA OSNOVNA PLAČA'!H137,"")</f>
        <v>0</v>
      </c>
      <c r="G143" s="57"/>
      <c r="H143" s="57"/>
      <c r="I143" s="57"/>
      <c r="J143" s="57"/>
      <c r="K143" s="57"/>
      <c r="L143" s="178">
        <f t="shared" si="26"/>
        <v>0</v>
      </c>
      <c r="M143" s="179">
        <f t="shared" ca="1" si="35"/>
        <v>0</v>
      </c>
      <c r="N143" s="179">
        <f t="shared" ca="1" si="36"/>
        <v>0</v>
      </c>
      <c r="O143" s="180">
        <f t="shared" ca="1" si="27"/>
        <v>0</v>
      </c>
      <c r="P143" s="181">
        <f t="shared" ca="1" si="37"/>
        <v>0</v>
      </c>
      <c r="Q143" s="182">
        <f t="shared" ca="1" si="28"/>
        <v>0</v>
      </c>
      <c r="R143" s="182">
        <f ca="1">IF(LEN(B143)&gt;0,'3'!R143-'3'!Q143,"")</f>
        <v>0</v>
      </c>
      <c r="S143" s="183"/>
      <c r="T143" s="33"/>
      <c r="U143" s="33"/>
      <c r="V143" s="33"/>
      <c r="W143" s="33"/>
      <c r="X143" s="33"/>
      <c r="Y143" s="33"/>
      <c r="Z143" s="33"/>
      <c r="AA143" s="33"/>
      <c r="AB143" s="243">
        <f>ROW()</f>
        <v>143</v>
      </c>
      <c r="AC143" s="118">
        <f t="shared" ca="1" si="22"/>
        <v>0</v>
      </c>
      <c r="AD143" s="118">
        <f t="shared" ca="1" si="23"/>
        <v>0</v>
      </c>
      <c r="AE143" s="119" t="str">
        <f t="shared" ca="1" si="29"/>
        <v>-</v>
      </c>
      <c r="AF143" s="118" t="str">
        <f t="shared" ca="1" si="30"/>
        <v>-</v>
      </c>
      <c r="AG143" s="119" t="str">
        <f t="shared" ca="1" si="31"/>
        <v>-</v>
      </c>
      <c r="AH143" s="118" t="str">
        <f t="shared" ca="1" si="32"/>
        <v>-</v>
      </c>
      <c r="AI143" s="118">
        <f t="shared" ca="1" si="33"/>
        <v>0</v>
      </c>
      <c r="AJ143" s="120">
        <f t="shared" ca="1" si="34"/>
        <v>0</v>
      </c>
      <c r="AK143" s="118">
        <f t="shared" ca="1" si="24"/>
        <v>0</v>
      </c>
      <c r="AL143" s="118">
        <f t="shared" ca="1" si="25"/>
        <v>0</v>
      </c>
    </row>
    <row r="144" spans="1:38" ht="28.5" customHeight="1" x14ac:dyDescent="0.25">
      <c r="A144" s="53">
        <f>'OSNOVNA PLAČA'!A138</f>
        <v>129</v>
      </c>
      <c r="B144" s="333" t="str">
        <f t="shared" ca="1" si="21"/>
        <v>A129</v>
      </c>
      <c r="C144" s="333"/>
      <c r="D144" s="54" t="str">
        <f>IF(LEN('OSNOVNA PLAČA'!C138)&gt;0,'OSNOVNA PLAČA'!C138,"")</f>
        <v/>
      </c>
      <c r="E144" s="55" t="str">
        <f>IF(LEN('OSNOVNA PLAČA'!D138)&gt;0,'OSNOVNA PLAČA'!D138,"")</f>
        <v/>
      </c>
      <c r="F144" s="164">
        <f ca="1">IF(LEN(B144)&gt;0,'OBRAČUNANA OSNOVNA PLAČA'!H138,"")</f>
        <v>0</v>
      </c>
      <c r="G144" s="57"/>
      <c r="H144" s="57"/>
      <c r="I144" s="57"/>
      <c r="J144" s="57"/>
      <c r="K144" s="57"/>
      <c r="L144" s="178">
        <f t="shared" ref="L144:L207" si="38">+G144+H144+I144+J144+K144</f>
        <v>0</v>
      </c>
      <c r="M144" s="179">
        <f t="shared" ca="1" si="35"/>
        <v>0</v>
      </c>
      <c r="N144" s="179">
        <f t="shared" ca="1" si="36"/>
        <v>0</v>
      </c>
      <c r="O144" s="180">
        <f t="shared" ref="O144:O207" ca="1" si="39">IF(LEN(B144)&gt;0,M144*$P$267,"")</f>
        <v>0</v>
      </c>
      <c r="P144" s="181">
        <f t="shared" ca="1" si="37"/>
        <v>0</v>
      </c>
      <c r="Q144" s="182">
        <f t="shared" ref="Q144:Q207" ca="1" si="40">MIN(P144,R144)</f>
        <v>0</v>
      </c>
      <c r="R144" s="182">
        <f ca="1">IF(LEN(B144)&gt;0,'3'!R144-'3'!Q144,"")</f>
        <v>0</v>
      </c>
      <c r="S144" s="183"/>
      <c r="T144" s="33"/>
      <c r="U144" s="33"/>
      <c r="V144" s="33"/>
      <c r="W144" s="33"/>
      <c r="X144" s="33"/>
      <c r="Y144" s="33"/>
      <c r="Z144" s="33"/>
      <c r="AA144" s="33"/>
      <c r="AB144" s="243">
        <f>ROW()</f>
        <v>144</v>
      </c>
      <c r="AC144" s="118">
        <f t="shared" ca="1" si="22"/>
        <v>0</v>
      </c>
      <c r="AD144" s="118">
        <f t="shared" ca="1" si="23"/>
        <v>0</v>
      </c>
      <c r="AE144" s="119" t="str">
        <f t="shared" ref="AE144:AE207" ca="1" si="41">IF(AC144&gt;=AD144,"-",$L144/(5*MAX($M$271:$M$272)))</f>
        <v>-</v>
      </c>
      <c r="AF144" s="118" t="str">
        <f t="shared" ref="AF144:AF207" ca="1" si="42">IF(AC144&gt;=AD144,"-",$L144/(5*MAX($M$271:$M$272))*AK144)</f>
        <v>-</v>
      </c>
      <c r="AG144" s="119" t="str">
        <f t="shared" ref="AG144:AG207" ca="1" si="43">IF(AE144="-","-",AE144*$AF$267)</f>
        <v>-</v>
      </c>
      <c r="AH144" s="118" t="str">
        <f t="shared" ref="AH144:AH207" ca="1" si="44">IF(AF144="-","-",AF144*$AF$267)</f>
        <v>-</v>
      </c>
      <c r="AI144" s="118">
        <f t="shared" ref="AI144:AI207" ca="1" si="45">IF(AG144="-",0,MIN(AH144,R144))</f>
        <v>0</v>
      </c>
      <c r="AJ144" s="120">
        <f t="shared" ref="AJ144:AJ207" ca="1" si="46">+AD144-AC144</f>
        <v>0</v>
      </c>
      <c r="AK144" s="118">
        <f t="shared" ca="1" si="24"/>
        <v>0</v>
      </c>
      <c r="AL144" s="118">
        <f t="shared" ca="1" si="25"/>
        <v>0</v>
      </c>
    </row>
    <row r="145" spans="1:38" ht="28.5" customHeight="1" x14ac:dyDescent="0.25">
      <c r="A145" s="53">
        <f>'OSNOVNA PLAČA'!A139</f>
        <v>130</v>
      </c>
      <c r="B145" s="333" t="str">
        <f t="shared" ca="1" si="21"/>
        <v>A130</v>
      </c>
      <c r="C145" s="333"/>
      <c r="D145" s="54" t="str">
        <f>IF(LEN('OSNOVNA PLAČA'!C139)&gt;0,'OSNOVNA PLAČA'!C139,"")</f>
        <v/>
      </c>
      <c r="E145" s="55" t="str">
        <f>IF(LEN('OSNOVNA PLAČA'!D139)&gt;0,'OSNOVNA PLAČA'!D139,"")</f>
        <v/>
      </c>
      <c r="F145" s="164">
        <f ca="1">IF(LEN(B145)&gt;0,'OBRAČUNANA OSNOVNA PLAČA'!H139,"")</f>
        <v>0</v>
      </c>
      <c r="G145" s="57"/>
      <c r="H145" s="57"/>
      <c r="I145" s="57"/>
      <c r="J145" s="57"/>
      <c r="K145" s="57"/>
      <c r="L145" s="178">
        <f t="shared" si="38"/>
        <v>0</v>
      </c>
      <c r="M145" s="179">
        <f t="shared" ref="M145:M208" ca="1" si="47">IF(LEN(B145)&gt;0,L145/5,"")</f>
        <v>0</v>
      </c>
      <c r="N145" s="179">
        <f t="shared" ref="N145:N208" ca="1" si="48">IF(LEN(B145)&gt;0,F145*M145,"")</f>
        <v>0</v>
      </c>
      <c r="O145" s="180">
        <f t="shared" ca="1" si="39"/>
        <v>0</v>
      </c>
      <c r="P145" s="181">
        <f t="shared" ref="P145:P208" ca="1" si="49">IF(LEN(B145)&gt;0,F145*O145,"")</f>
        <v>0</v>
      </c>
      <c r="Q145" s="182">
        <f t="shared" ca="1" si="40"/>
        <v>0</v>
      </c>
      <c r="R145" s="182">
        <f ca="1">IF(LEN(B145)&gt;0,'3'!R145-'3'!Q145,"")</f>
        <v>0</v>
      </c>
      <c r="S145" s="183"/>
      <c r="T145" s="33"/>
      <c r="U145" s="33"/>
      <c r="V145" s="33"/>
      <c r="W145" s="33"/>
      <c r="X145" s="33"/>
      <c r="Y145" s="33"/>
      <c r="Z145" s="33"/>
      <c r="AA145" s="33"/>
      <c r="AB145" s="243">
        <f>ROW()</f>
        <v>145</v>
      </c>
      <c r="AC145" s="118">
        <f t="shared" ca="1" si="22"/>
        <v>0</v>
      </c>
      <c r="AD145" s="118">
        <f t="shared" ca="1" si="23"/>
        <v>0</v>
      </c>
      <c r="AE145" s="119" t="str">
        <f t="shared" ca="1" si="41"/>
        <v>-</v>
      </c>
      <c r="AF145" s="118" t="str">
        <f t="shared" ca="1" si="42"/>
        <v>-</v>
      </c>
      <c r="AG145" s="119" t="str">
        <f t="shared" ca="1" si="43"/>
        <v>-</v>
      </c>
      <c r="AH145" s="118" t="str">
        <f t="shared" ca="1" si="44"/>
        <v>-</v>
      </c>
      <c r="AI145" s="118">
        <f t="shared" ca="1" si="45"/>
        <v>0</v>
      </c>
      <c r="AJ145" s="120">
        <f t="shared" ca="1" si="46"/>
        <v>0</v>
      </c>
      <c r="AK145" s="118">
        <f t="shared" ca="1" si="24"/>
        <v>0</v>
      </c>
      <c r="AL145" s="118">
        <f t="shared" ca="1" si="25"/>
        <v>0</v>
      </c>
    </row>
    <row r="146" spans="1:38" ht="28.5" customHeight="1" x14ac:dyDescent="0.25">
      <c r="A146" s="53">
        <f>'OSNOVNA PLAČA'!A140</f>
        <v>131</v>
      </c>
      <c r="B146" s="333" t="str">
        <f t="shared" ca="1" si="21"/>
        <v>A131</v>
      </c>
      <c r="C146" s="333"/>
      <c r="D146" s="54" t="str">
        <f>IF(LEN('OSNOVNA PLAČA'!C140)&gt;0,'OSNOVNA PLAČA'!C140,"")</f>
        <v/>
      </c>
      <c r="E146" s="55" t="str">
        <f>IF(LEN('OSNOVNA PLAČA'!D140)&gt;0,'OSNOVNA PLAČA'!D140,"")</f>
        <v/>
      </c>
      <c r="F146" s="164">
        <f ca="1">IF(LEN(B146)&gt;0,'OBRAČUNANA OSNOVNA PLAČA'!H140,"")</f>
        <v>0</v>
      </c>
      <c r="G146" s="57"/>
      <c r="H146" s="57"/>
      <c r="I146" s="57"/>
      <c r="J146" s="57"/>
      <c r="K146" s="57"/>
      <c r="L146" s="178">
        <f t="shared" si="38"/>
        <v>0</v>
      </c>
      <c r="M146" s="179">
        <f t="shared" ca="1" si="47"/>
        <v>0</v>
      </c>
      <c r="N146" s="179">
        <f t="shared" ca="1" si="48"/>
        <v>0</v>
      </c>
      <c r="O146" s="180">
        <f t="shared" ca="1" si="39"/>
        <v>0</v>
      </c>
      <c r="P146" s="181">
        <f t="shared" ca="1" si="49"/>
        <v>0</v>
      </c>
      <c r="Q146" s="182">
        <f t="shared" ca="1" si="40"/>
        <v>0</v>
      </c>
      <c r="R146" s="182">
        <f ca="1">IF(LEN(B146)&gt;0,'3'!R146-'3'!Q146,"")</f>
        <v>0</v>
      </c>
      <c r="S146" s="183"/>
      <c r="T146" s="33"/>
      <c r="U146" s="33"/>
      <c r="V146" s="33"/>
      <c r="W146" s="33"/>
      <c r="X146" s="33"/>
      <c r="Y146" s="33"/>
      <c r="Z146" s="33"/>
      <c r="AA146" s="33"/>
      <c r="AB146" s="243">
        <f>ROW()</f>
        <v>146</v>
      </c>
      <c r="AC146" s="118">
        <f t="shared" ca="1" si="22"/>
        <v>0</v>
      </c>
      <c r="AD146" s="118">
        <f t="shared" ca="1" si="23"/>
        <v>0</v>
      </c>
      <c r="AE146" s="119" t="str">
        <f t="shared" ca="1" si="41"/>
        <v>-</v>
      </c>
      <c r="AF146" s="118" t="str">
        <f t="shared" ca="1" si="42"/>
        <v>-</v>
      </c>
      <c r="AG146" s="119" t="str">
        <f t="shared" ca="1" si="43"/>
        <v>-</v>
      </c>
      <c r="AH146" s="118" t="str">
        <f t="shared" ca="1" si="44"/>
        <v>-</v>
      </c>
      <c r="AI146" s="118">
        <f t="shared" ca="1" si="45"/>
        <v>0</v>
      </c>
      <c r="AJ146" s="120">
        <f t="shared" ca="1" si="46"/>
        <v>0</v>
      </c>
      <c r="AK146" s="118">
        <f t="shared" ca="1" si="24"/>
        <v>0</v>
      </c>
      <c r="AL146" s="118">
        <f t="shared" ca="1" si="25"/>
        <v>0</v>
      </c>
    </row>
    <row r="147" spans="1:38" ht="28.5" customHeight="1" x14ac:dyDescent="0.25">
      <c r="A147" s="53">
        <f>'OSNOVNA PLAČA'!A141</f>
        <v>132</v>
      </c>
      <c r="B147" s="333" t="str">
        <f t="shared" ca="1" si="21"/>
        <v>A132</v>
      </c>
      <c r="C147" s="333"/>
      <c r="D147" s="54" t="str">
        <f>IF(LEN('OSNOVNA PLAČA'!C141)&gt;0,'OSNOVNA PLAČA'!C141,"")</f>
        <v/>
      </c>
      <c r="E147" s="55" t="str">
        <f>IF(LEN('OSNOVNA PLAČA'!D141)&gt;0,'OSNOVNA PLAČA'!D141,"")</f>
        <v/>
      </c>
      <c r="F147" s="164">
        <f ca="1">IF(LEN(B147)&gt;0,'OBRAČUNANA OSNOVNA PLAČA'!H141,"")</f>
        <v>0</v>
      </c>
      <c r="G147" s="57"/>
      <c r="H147" s="57"/>
      <c r="I147" s="57"/>
      <c r="J147" s="57"/>
      <c r="K147" s="57"/>
      <c r="L147" s="178">
        <f t="shared" si="38"/>
        <v>0</v>
      </c>
      <c r="M147" s="179">
        <f t="shared" ca="1" si="47"/>
        <v>0</v>
      </c>
      <c r="N147" s="179">
        <f t="shared" ca="1" si="48"/>
        <v>0</v>
      </c>
      <c r="O147" s="180">
        <f t="shared" ca="1" si="39"/>
        <v>0</v>
      </c>
      <c r="P147" s="181">
        <f t="shared" ca="1" si="49"/>
        <v>0</v>
      </c>
      <c r="Q147" s="182">
        <f t="shared" ca="1" si="40"/>
        <v>0</v>
      </c>
      <c r="R147" s="182">
        <f ca="1">IF(LEN(B147)&gt;0,'3'!R147-'3'!Q147,"")</f>
        <v>0</v>
      </c>
      <c r="S147" s="183"/>
      <c r="T147" s="33"/>
      <c r="U147" s="33"/>
      <c r="V147" s="33"/>
      <c r="W147" s="33"/>
      <c r="X147" s="33"/>
      <c r="Y147" s="33"/>
      <c r="Z147" s="33"/>
      <c r="AA147" s="33"/>
      <c r="AB147" s="243">
        <f>ROW()</f>
        <v>147</v>
      </c>
      <c r="AC147" s="118">
        <f t="shared" ca="1" si="22"/>
        <v>0</v>
      </c>
      <c r="AD147" s="118">
        <f t="shared" ca="1" si="23"/>
        <v>0</v>
      </c>
      <c r="AE147" s="119" t="str">
        <f t="shared" ca="1" si="41"/>
        <v>-</v>
      </c>
      <c r="AF147" s="118" t="str">
        <f t="shared" ca="1" si="42"/>
        <v>-</v>
      </c>
      <c r="AG147" s="119" t="str">
        <f t="shared" ca="1" si="43"/>
        <v>-</v>
      </c>
      <c r="AH147" s="118" t="str">
        <f t="shared" ca="1" si="44"/>
        <v>-</v>
      </c>
      <c r="AI147" s="118">
        <f t="shared" ca="1" si="45"/>
        <v>0</v>
      </c>
      <c r="AJ147" s="120">
        <f t="shared" ca="1" si="46"/>
        <v>0</v>
      </c>
      <c r="AK147" s="118">
        <f t="shared" ca="1" si="24"/>
        <v>0</v>
      </c>
      <c r="AL147" s="118">
        <f t="shared" ca="1" si="25"/>
        <v>0</v>
      </c>
    </row>
    <row r="148" spans="1:38" ht="28.5" customHeight="1" x14ac:dyDescent="0.25">
      <c r="A148" s="53">
        <f>'OSNOVNA PLAČA'!A142</f>
        <v>133</v>
      </c>
      <c r="B148" s="333" t="str">
        <f t="shared" ca="1" si="21"/>
        <v>A133</v>
      </c>
      <c r="C148" s="333"/>
      <c r="D148" s="54" t="str">
        <f>IF(LEN('OSNOVNA PLAČA'!C142)&gt;0,'OSNOVNA PLAČA'!C142,"")</f>
        <v/>
      </c>
      <c r="E148" s="55" t="str">
        <f>IF(LEN('OSNOVNA PLAČA'!D142)&gt;0,'OSNOVNA PLAČA'!D142,"")</f>
        <v/>
      </c>
      <c r="F148" s="164">
        <f ca="1">IF(LEN(B148)&gt;0,'OBRAČUNANA OSNOVNA PLAČA'!H142,"")</f>
        <v>0</v>
      </c>
      <c r="G148" s="57"/>
      <c r="H148" s="57"/>
      <c r="I148" s="57"/>
      <c r="J148" s="57"/>
      <c r="K148" s="57"/>
      <c r="L148" s="178">
        <f t="shared" si="38"/>
        <v>0</v>
      </c>
      <c r="M148" s="179">
        <f t="shared" ca="1" si="47"/>
        <v>0</v>
      </c>
      <c r="N148" s="179">
        <f t="shared" ca="1" si="48"/>
        <v>0</v>
      </c>
      <c r="O148" s="180">
        <f t="shared" ca="1" si="39"/>
        <v>0</v>
      </c>
      <c r="P148" s="181">
        <f t="shared" ca="1" si="49"/>
        <v>0</v>
      </c>
      <c r="Q148" s="182">
        <f t="shared" ca="1" si="40"/>
        <v>0</v>
      </c>
      <c r="R148" s="182">
        <f ca="1">IF(LEN(B148)&gt;0,'3'!R148-'3'!Q148,"")</f>
        <v>0</v>
      </c>
      <c r="S148" s="183"/>
      <c r="T148" s="33"/>
      <c r="U148" s="33"/>
      <c r="V148" s="33"/>
      <c r="W148" s="33"/>
      <c r="X148" s="33"/>
      <c r="Y148" s="33"/>
      <c r="Z148" s="33"/>
      <c r="AA148" s="33"/>
      <c r="AB148" s="243">
        <f>ROW()</f>
        <v>148</v>
      </c>
      <c r="AC148" s="118">
        <f t="shared" ca="1" si="22"/>
        <v>0</v>
      </c>
      <c r="AD148" s="118">
        <f t="shared" ca="1" si="23"/>
        <v>0</v>
      </c>
      <c r="AE148" s="119" t="str">
        <f t="shared" ca="1" si="41"/>
        <v>-</v>
      </c>
      <c r="AF148" s="118" t="str">
        <f t="shared" ca="1" si="42"/>
        <v>-</v>
      </c>
      <c r="AG148" s="119" t="str">
        <f t="shared" ca="1" si="43"/>
        <v>-</v>
      </c>
      <c r="AH148" s="118" t="str">
        <f t="shared" ca="1" si="44"/>
        <v>-</v>
      </c>
      <c r="AI148" s="118">
        <f t="shared" ca="1" si="45"/>
        <v>0</v>
      </c>
      <c r="AJ148" s="120">
        <f t="shared" ca="1" si="46"/>
        <v>0</v>
      </c>
      <c r="AK148" s="118">
        <f t="shared" ca="1" si="24"/>
        <v>0</v>
      </c>
      <c r="AL148" s="118">
        <f t="shared" ca="1" si="25"/>
        <v>0</v>
      </c>
    </row>
    <row r="149" spans="1:38" ht="28.5" customHeight="1" x14ac:dyDescent="0.25">
      <c r="A149" s="53">
        <f>'OSNOVNA PLAČA'!A143</f>
        <v>134</v>
      </c>
      <c r="B149" s="333" t="str">
        <f t="shared" ca="1" si="21"/>
        <v>A134</v>
      </c>
      <c r="C149" s="333"/>
      <c r="D149" s="54" t="str">
        <f>IF(LEN('OSNOVNA PLAČA'!C143)&gt;0,'OSNOVNA PLAČA'!C143,"")</f>
        <v/>
      </c>
      <c r="E149" s="55" t="str">
        <f>IF(LEN('OSNOVNA PLAČA'!D143)&gt;0,'OSNOVNA PLAČA'!D143,"")</f>
        <v/>
      </c>
      <c r="F149" s="164">
        <f ca="1">IF(LEN(B149)&gt;0,'OBRAČUNANA OSNOVNA PLAČA'!H143,"")</f>
        <v>0</v>
      </c>
      <c r="G149" s="57"/>
      <c r="H149" s="57"/>
      <c r="I149" s="57"/>
      <c r="J149" s="57"/>
      <c r="K149" s="57"/>
      <c r="L149" s="178">
        <f t="shared" si="38"/>
        <v>0</v>
      </c>
      <c r="M149" s="179">
        <f t="shared" ca="1" si="47"/>
        <v>0</v>
      </c>
      <c r="N149" s="179">
        <f t="shared" ca="1" si="48"/>
        <v>0</v>
      </c>
      <c r="O149" s="180">
        <f t="shared" ca="1" si="39"/>
        <v>0</v>
      </c>
      <c r="P149" s="181">
        <f t="shared" ca="1" si="49"/>
        <v>0</v>
      </c>
      <c r="Q149" s="182">
        <f t="shared" ca="1" si="40"/>
        <v>0</v>
      </c>
      <c r="R149" s="182">
        <f ca="1">IF(LEN(B149)&gt;0,'3'!R149-'3'!Q149,"")</f>
        <v>0</v>
      </c>
      <c r="S149" s="183"/>
      <c r="T149" s="33"/>
      <c r="U149" s="33"/>
      <c r="V149" s="33"/>
      <c r="W149" s="33"/>
      <c r="X149" s="33"/>
      <c r="Y149" s="33"/>
      <c r="Z149" s="33"/>
      <c r="AA149" s="33"/>
      <c r="AB149" s="243">
        <f>ROW()</f>
        <v>149</v>
      </c>
      <c r="AC149" s="118">
        <f t="shared" ca="1" si="22"/>
        <v>0</v>
      </c>
      <c r="AD149" s="118">
        <f t="shared" ca="1" si="23"/>
        <v>0</v>
      </c>
      <c r="AE149" s="119" t="str">
        <f t="shared" ca="1" si="41"/>
        <v>-</v>
      </c>
      <c r="AF149" s="118" t="str">
        <f t="shared" ca="1" si="42"/>
        <v>-</v>
      </c>
      <c r="AG149" s="119" t="str">
        <f t="shared" ca="1" si="43"/>
        <v>-</v>
      </c>
      <c r="AH149" s="118" t="str">
        <f t="shared" ca="1" si="44"/>
        <v>-</v>
      </c>
      <c r="AI149" s="118">
        <f t="shared" ca="1" si="45"/>
        <v>0</v>
      </c>
      <c r="AJ149" s="120">
        <f t="shared" ca="1" si="46"/>
        <v>0</v>
      </c>
      <c r="AK149" s="118">
        <f t="shared" ca="1" si="24"/>
        <v>0</v>
      </c>
      <c r="AL149" s="118">
        <f t="shared" ca="1" si="25"/>
        <v>0</v>
      </c>
    </row>
    <row r="150" spans="1:38" ht="28.5" customHeight="1" x14ac:dyDescent="0.25">
      <c r="A150" s="53">
        <f>'OSNOVNA PLAČA'!A144</f>
        <v>135</v>
      </c>
      <c r="B150" s="333" t="str">
        <f t="shared" ca="1" si="21"/>
        <v>A135</v>
      </c>
      <c r="C150" s="333"/>
      <c r="D150" s="54" t="str">
        <f>IF(LEN('OSNOVNA PLAČA'!C144)&gt;0,'OSNOVNA PLAČA'!C144,"")</f>
        <v/>
      </c>
      <c r="E150" s="55" t="str">
        <f>IF(LEN('OSNOVNA PLAČA'!D144)&gt;0,'OSNOVNA PLAČA'!D144,"")</f>
        <v/>
      </c>
      <c r="F150" s="164">
        <f ca="1">IF(LEN(B150)&gt;0,'OBRAČUNANA OSNOVNA PLAČA'!H144,"")</f>
        <v>0</v>
      </c>
      <c r="G150" s="57"/>
      <c r="H150" s="57"/>
      <c r="I150" s="57"/>
      <c r="J150" s="57"/>
      <c r="K150" s="57"/>
      <c r="L150" s="178">
        <f t="shared" si="38"/>
        <v>0</v>
      </c>
      <c r="M150" s="179">
        <f t="shared" ca="1" si="47"/>
        <v>0</v>
      </c>
      <c r="N150" s="179">
        <f t="shared" ca="1" si="48"/>
        <v>0</v>
      </c>
      <c r="O150" s="180">
        <f t="shared" ca="1" si="39"/>
        <v>0</v>
      </c>
      <c r="P150" s="181">
        <f t="shared" ca="1" si="49"/>
        <v>0</v>
      </c>
      <c r="Q150" s="182">
        <f t="shared" ca="1" si="40"/>
        <v>0</v>
      </c>
      <c r="R150" s="182">
        <f ca="1">IF(LEN(B150)&gt;0,'3'!R150-'3'!Q150,"")</f>
        <v>0</v>
      </c>
      <c r="S150" s="183"/>
      <c r="T150" s="33"/>
      <c r="U150" s="33"/>
      <c r="V150" s="33"/>
      <c r="W150" s="33"/>
      <c r="X150" s="33"/>
      <c r="Y150" s="33"/>
      <c r="Z150" s="33"/>
      <c r="AA150" s="33"/>
      <c r="AB150" s="243">
        <f>ROW()</f>
        <v>150</v>
      </c>
      <c r="AC150" s="118">
        <f t="shared" ca="1" si="22"/>
        <v>0</v>
      </c>
      <c r="AD150" s="118">
        <f t="shared" ca="1" si="23"/>
        <v>0</v>
      </c>
      <c r="AE150" s="119" t="str">
        <f t="shared" ca="1" si="41"/>
        <v>-</v>
      </c>
      <c r="AF150" s="118" t="str">
        <f t="shared" ca="1" si="42"/>
        <v>-</v>
      </c>
      <c r="AG150" s="119" t="str">
        <f t="shared" ca="1" si="43"/>
        <v>-</v>
      </c>
      <c r="AH150" s="118" t="str">
        <f t="shared" ca="1" si="44"/>
        <v>-</v>
      </c>
      <c r="AI150" s="118">
        <f t="shared" ca="1" si="45"/>
        <v>0</v>
      </c>
      <c r="AJ150" s="120">
        <f t="shared" ca="1" si="46"/>
        <v>0</v>
      </c>
      <c r="AK150" s="118">
        <f t="shared" ca="1" si="24"/>
        <v>0</v>
      </c>
      <c r="AL150" s="118">
        <f t="shared" ca="1" si="25"/>
        <v>0</v>
      </c>
    </row>
    <row r="151" spans="1:38" ht="28.5" customHeight="1" x14ac:dyDescent="0.25">
      <c r="A151" s="53">
        <f>'OSNOVNA PLAČA'!A145</f>
        <v>136</v>
      </c>
      <c r="B151" s="333" t="str">
        <f t="shared" ca="1" si="21"/>
        <v>A136</v>
      </c>
      <c r="C151" s="333"/>
      <c r="D151" s="54" t="str">
        <f>IF(LEN('OSNOVNA PLAČA'!C145)&gt;0,'OSNOVNA PLAČA'!C145,"")</f>
        <v/>
      </c>
      <c r="E151" s="55" t="str">
        <f>IF(LEN('OSNOVNA PLAČA'!D145)&gt;0,'OSNOVNA PLAČA'!D145,"")</f>
        <v/>
      </c>
      <c r="F151" s="164">
        <f ca="1">IF(LEN(B151)&gt;0,'OBRAČUNANA OSNOVNA PLAČA'!H145,"")</f>
        <v>0</v>
      </c>
      <c r="G151" s="57"/>
      <c r="H151" s="57"/>
      <c r="I151" s="57"/>
      <c r="J151" s="57"/>
      <c r="K151" s="57"/>
      <c r="L151" s="178">
        <f t="shared" si="38"/>
        <v>0</v>
      </c>
      <c r="M151" s="179">
        <f t="shared" ca="1" si="47"/>
        <v>0</v>
      </c>
      <c r="N151" s="179">
        <f t="shared" ca="1" si="48"/>
        <v>0</v>
      </c>
      <c r="O151" s="180">
        <f t="shared" ca="1" si="39"/>
        <v>0</v>
      </c>
      <c r="P151" s="181">
        <f t="shared" ca="1" si="49"/>
        <v>0</v>
      </c>
      <c r="Q151" s="182">
        <f t="shared" ca="1" si="40"/>
        <v>0</v>
      </c>
      <c r="R151" s="182">
        <f ca="1">IF(LEN(B151)&gt;0,'3'!R151-'3'!Q151,"")</f>
        <v>0</v>
      </c>
      <c r="S151" s="183"/>
      <c r="T151" s="33"/>
      <c r="U151" s="33"/>
      <c r="V151" s="33"/>
      <c r="W151" s="33"/>
      <c r="X151" s="33"/>
      <c r="Y151" s="33"/>
      <c r="Z151" s="33"/>
      <c r="AA151" s="33"/>
      <c r="AB151" s="243">
        <f>ROW()</f>
        <v>151</v>
      </c>
      <c r="AC151" s="118">
        <f t="shared" ca="1" si="22"/>
        <v>0</v>
      </c>
      <c r="AD151" s="118">
        <f t="shared" ca="1" si="23"/>
        <v>0</v>
      </c>
      <c r="AE151" s="119" t="str">
        <f t="shared" ca="1" si="41"/>
        <v>-</v>
      </c>
      <c r="AF151" s="118" t="str">
        <f t="shared" ca="1" si="42"/>
        <v>-</v>
      </c>
      <c r="AG151" s="119" t="str">
        <f t="shared" ca="1" si="43"/>
        <v>-</v>
      </c>
      <c r="AH151" s="118" t="str">
        <f t="shared" ca="1" si="44"/>
        <v>-</v>
      </c>
      <c r="AI151" s="118">
        <f t="shared" ca="1" si="45"/>
        <v>0</v>
      </c>
      <c r="AJ151" s="120">
        <f t="shared" ca="1" si="46"/>
        <v>0</v>
      </c>
      <c r="AK151" s="118">
        <f t="shared" ca="1" si="24"/>
        <v>0</v>
      </c>
      <c r="AL151" s="118">
        <f t="shared" ca="1" si="25"/>
        <v>0</v>
      </c>
    </row>
    <row r="152" spans="1:38" ht="28.5" customHeight="1" x14ac:dyDescent="0.25">
      <c r="A152" s="53">
        <f>'OSNOVNA PLAČA'!A146</f>
        <v>137</v>
      </c>
      <c r="B152" s="333" t="str">
        <f t="shared" ca="1" si="21"/>
        <v>A137</v>
      </c>
      <c r="C152" s="333"/>
      <c r="D152" s="54" t="str">
        <f>IF(LEN('OSNOVNA PLAČA'!C146)&gt;0,'OSNOVNA PLAČA'!C146,"")</f>
        <v/>
      </c>
      <c r="E152" s="55" t="str">
        <f>IF(LEN('OSNOVNA PLAČA'!D146)&gt;0,'OSNOVNA PLAČA'!D146,"")</f>
        <v/>
      </c>
      <c r="F152" s="164">
        <f ca="1">IF(LEN(B152)&gt;0,'OBRAČUNANA OSNOVNA PLAČA'!H146,"")</f>
        <v>0</v>
      </c>
      <c r="G152" s="57"/>
      <c r="H152" s="57"/>
      <c r="I152" s="57"/>
      <c r="J152" s="57"/>
      <c r="K152" s="57"/>
      <c r="L152" s="178">
        <f t="shared" si="38"/>
        <v>0</v>
      </c>
      <c r="M152" s="179">
        <f t="shared" ca="1" si="47"/>
        <v>0</v>
      </c>
      <c r="N152" s="179">
        <f t="shared" ca="1" si="48"/>
        <v>0</v>
      </c>
      <c r="O152" s="180">
        <f t="shared" ca="1" si="39"/>
        <v>0</v>
      </c>
      <c r="P152" s="181">
        <f t="shared" ca="1" si="49"/>
        <v>0</v>
      </c>
      <c r="Q152" s="182">
        <f t="shared" ca="1" si="40"/>
        <v>0</v>
      </c>
      <c r="R152" s="182">
        <f ca="1">IF(LEN(B152)&gt;0,'3'!R152-'3'!Q152,"")</f>
        <v>0</v>
      </c>
      <c r="S152" s="183"/>
      <c r="T152" s="33"/>
      <c r="U152" s="33"/>
      <c r="V152" s="33"/>
      <c r="W152" s="33"/>
      <c r="X152" s="33"/>
      <c r="Y152" s="33"/>
      <c r="Z152" s="33"/>
      <c r="AA152" s="33"/>
      <c r="AB152" s="243">
        <f>ROW()</f>
        <v>152</v>
      </c>
      <c r="AC152" s="118">
        <f t="shared" ca="1" si="22"/>
        <v>0</v>
      </c>
      <c r="AD152" s="118">
        <f t="shared" ca="1" si="23"/>
        <v>0</v>
      </c>
      <c r="AE152" s="119" t="str">
        <f t="shared" ca="1" si="41"/>
        <v>-</v>
      </c>
      <c r="AF152" s="118" t="str">
        <f t="shared" ca="1" si="42"/>
        <v>-</v>
      </c>
      <c r="AG152" s="119" t="str">
        <f t="shared" ca="1" si="43"/>
        <v>-</v>
      </c>
      <c r="AH152" s="118" t="str">
        <f t="shared" ca="1" si="44"/>
        <v>-</v>
      </c>
      <c r="AI152" s="118">
        <f t="shared" ca="1" si="45"/>
        <v>0</v>
      </c>
      <c r="AJ152" s="120">
        <f t="shared" ca="1" si="46"/>
        <v>0</v>
      </c>
      <c r="AK152" s="118">
        <f t="shared" ca="1" si="24"/>
        <v>0</v>
      </c>
      <c r="AL152" s="118">
        <f t="shared" ca="1" si="25"/>
        <v>0</v>
      </c>
    </row>
    <row r="153" spans="1:38" ht="28.5" customHeight="1" x14ac:dyDescent="0.25">
      <c r="A153" s="53">
        <f>'OSNOVNA PLAČA'!A147</f>
        <v>138</v>
      </c>
      <c r="B153" s="333" t="str">
        <f t="shared" ca="1" si="21"/>
        <v>A138</v>
      </c>
      <c r="C153" s="333"/>
      <c r="D153" s="54" t="str">
        <f>IF(LEN('OSNOVNA PLAČA'!C147)&gt;0,'OSNOVNA PLAČA'!C147,"")</f>
        <v/>
      </c>
      <c r="E153" s="55" t="str">
        <f>IF(LEN('OSNOVNA PLAČA'!D147)&gt;0,'OSNOVNA PLAČA'!D147,"")</f>
        <v/>
      </c>
      <c r="F153" s="164">
        <f ca="1">IF(LEN(B153)&gt;0,'OBRAČUNANA OSNOVNA PLAČA'!H147,"")</f>
        <v>0</v>
      </c>
      <c r="G153" s="57"/>
      <c r="H153" s="57"/>
      <c r="I153" s="57"/>
      <c r="J153" s="57"/>
      <c r="K153" s="57"/>
      <c r="L153" s="178">
        <f t="shared" si="38"/>
        <v>0</v>
      </c>
      <c r="M153" s="179">
        <f t="shared" ca="1" si="47"/>
        <v>0</v>
      </c>
      <c r="N153" s="179">
        <f t="shared" ca="1" si="48"/>
        <v>0</v>
      </c>
      <c r="O153" s="180">
        <f t="shared" ca="1" si="39"/>
        <v>0</v>
      </c>
      <c r="P153" s="181">
        <f t="shared" ca="1" si="49"/>
        <v>0</v>
      </c>
      <c r="Q153" s="182">
        <f t="shared" ca="1" si="40"/>
        <v>0</v>
      </c>
      <c r="R153" s="182">
        <f ca="1">IF(LEN(B153)&gt;0,'3'!R153-'3'!Q153,"")</f>
        <v>0</v>
      </c>
      <c r="S153" s="183"/>
      <c r="T153" s="33"/>
      <c r="U153" s="33"/>
      <c r="V153" s="33"/>
      <c r="W153" s="33"/>
      <c r="X153" s="33"/>
      <c r="Y153" s="33"/>
      <c r="Z153" s="33"/>
      <c r="AA153" s="33"/>
      <c r="AB153" s="243">
        <f>ROW()</f>
        <v>153</v>
      </c>
      <c r="AC153" s="118">
        <f t="shared" ca="1" si="22"/>
        <v>0</v>
      </c>
      <c r="AD153" s="118">
        <f t="shared" ca="1" si="23"/>
        <v>0</v>
      </c>
      <c r="AE153" s="119" t="str">
        <f t="shared" ca="1" si="41"/>
        <v>-</v>
      </c>
      <c r="AF153" s="118" t="str">
        <f t="shared" ca="1" si="42"/>
        <v>-</v>
      </c>
      <c r="AG153" s="119" t="str">
        <f t="shared" ca="1" si="43"/>
        <v>-</v>
      </c>
      <c r="AH153" s="118" t="str">
        <f t="shared" ca="1" si="44"/>
        <v>-</v>
      </c>
      <c r="AI153" s="118">
        <f t="shared" ca="1" si="45"/>
        <v>0</v>
      </c>
      <c r="AJ153" s="120">
        <f t="shared" ca="1" si="46"/>
        <v>0</v>
      </c>
      <c r="AK153" s="118">
        <f t="shared" ca="1" si="24"/>
        <v>0</v>
      </c>
      <c r="AL153" s="118">
        <f t="shared" ca="1" si="25"/>
        <v>0</v>
      </c>
    </row>
    <row r="154" spans="1:38" ht="28.5" customHeight="1" x14ac:dyDescent="0.25">
      <c r="A154" s="53">
        <f>'OSNOVNA PLAČA'!A148</f>
        <v>139</v>
      </c>
      <c r="B154" s="333" t="str">
        <f t="shared" ca="1" si="21"/>
        <v>A139</v>
      </c>
      <c r="C154" s="333"/>
      <c r="D154" s="54" t="str">
        <f>IF(LEN('OSNOVNA PLAČA'!C148)&gt;0,'OSNOVNA PLAČA'!C148,"")</f>
        <v/>
      </c>
      <c r="E154" s="55" t="str">
        <f>IF(LEN('OSNOVNA PLAČA'!D148)&gt;0,'OSNOVNA PLAČA'!D148,"")</f>
        <v/>
      </c>
      <c r="F154" s="164">
        <f ca="1">IF(LEN(B154)&gt;0,'OBRAČUNANA OSNOVNA PLAČA'!H148,"")</f>
        <v>0</v>
      </c>
      <c r="G154" s="57"/>
      <c r="H154" s="57"/>
      <c r="I154" s="57"/>
      <c r="J154" s="57"/>
      <c r="K154" s="57"/>
      <c r="L154" s="178">
        <f t="shared" si="38"/>
        <v>0</v>
      </c>
      <c r="M154" s="179">
        <f t="shared" ca="1" si="47"/>
        <v>0</v>
      </c>
      <c r="N154" s="179">
        <f t="shared" ca="1" si="48"/>
        <v>0</v>
      </c>
      <c r="O154" s="180">
        <f t="shared" ca="1" si="39"/>
        <v>0</v>
      </c>
      <c r="P154" s="181">
        <f t="shared" ca="1" si="49"/>
        <v>0</v>
      </c>
      <c r="Q154" s="182">
        <f t="shared" ca="1" si="40"/>
        <v>0</v>
      </c>
      <c r="R154" s="182">
        <f ca="1">IF(LEN(B154)&gt;0,'3'!R154-'3'!Q154,"")</f>
        <v>0</v>
      </c>
      <c r="S154" s="183"/>
      <c r="T154" s="33"/>
      <c r="U154" s="33"/>
      <c r="V154" s="33"/>
      <c r="W154" s="33"/>
      <c r="X154" s="33"/>
      <c r="Y154" s="33"/>
      <c r="Z154" s="33"/>
      <c r="AA154" s="33"/>
      <c r="AB154" s="243">
        <f>ROW()</f>
        <v>154</v>
      </c>
      <c r="AC154" s="118">
        <f t="shared" ca="1" si="22"/>
        <v>0</v>
      </c>
      <c r="AD154" s="118">
        <f t="shared" ca="1" si="23"/>
        <v>0</v>
      </c>
      <c r="AE154" s="119" t="str">
        <f t="shared" ca="1" si="41"/>
        <v>-</v>
      </c>
      <c r="AF154" s="118" t="str">
        <f t="shared" ca="1" si="42"/>
        <v>-</v>
      </c>
      <c r="AG154" s="119" t="str">
        <f t="shared" ca="1" si="43"/>
        <v>-</v>
      </c>
      <c r="AH154" s="118" t="str">
        <f t="shared" ca="1" si="44"/>
        <v>-</v>
      </c>
      <c r="AI154" s="118">
        <f t="shared" ca="1" si="45"/>
        <v>0</v>
      </c>
      <c r="AJ154" s="120">
        <f t="shared" ca="1" si="46"/>
        <v>0</v>
      </c>
      <c r="AK154" s="118">
        <f t="shared" ca="1" si="24"/>
        <v>0</v>
      </c>
      <c r="AL154" s="118">
        <f t="shared" ca="1" si="25"/>
        <v>0</v>
      </c>
    </row>
    <row r="155" spans="1:38" ht="28.5" customHeight="1" x14ac:dyDescent="0.25">
      <c r="A155" s="53">
        <f>'OSNOVNA PLAČA'!A149</f>
        <v>140</v>
      </c>
      <c r="B155" s="333" t="str">
        <f t="shared" ca="1" si="21"/>
        <v>A140</v>
      </c>
      <c r="C155" s="333"/>
      <c r="D155" s="54" t="str">
        <f>IF(LEN('OSNOVNA PLAČA'!C149)&gt;0,'OSNOVNA PLAČA'!C149,"")</f>
        <v/>
      </c>
      <c r="E155" s="55" t="str">
        <f>IF(LEN('OSNOVNA PLAČA'!D149)&gt;0,'OSNOVNA PLAČA'!D149,"")</f>
        <v/>
      </c>
      <c r="F155" s="164">
        <f ca="1">IF(LEN(B155)&gt;0,'OBRAČUNANA OSNOVNA PLAČA'!H149,"")</f>
        <v>0</v>
      </c>
      <c r="G155" s="57"/>
      <c r="H155" s="57"/>
      <c r="I155" s="57"/>
      <c r="J155" s="57"/>
      <c r="K155" s="57"/>
      <c r="L155" s="178">
        <f t="shared" si="38"/>
        <v>0</v>
      </c>
      <c r="M155" s="179">
        <f t="shared" ca="1" si="47"/>
        <v>0</v>
      </c>
      <c r="N155" s="179">
        <f t="shared" ca="1" si="48"/>
        <v>0</v>
      </c>
      <c r="O155" s="180">
        <f t="shared" ca="1" si="39"/>
        <v>0</v>
      </c>
      <c r="P155" s="181">
        <f t="shared" ca="1" si="49"/>
        <v>0</v>
      </c>
      <c r="Q155" s="182">
        <f t="shared" ca="1" si="40"/>
        <v>0</v>
      </c>
      <c r="R155" s="182">
        <f ca="1">IF(LEN(B155)&gt;0,'3'!R155-'3'!Q155,"")</f>
        <v>0</v>
      </c>
      <c r="S155" s="183"/>
      <c r="T155" s="33"/>
      <c r="U155" s="33"/>
      <c r="V155" s="33"/>
      <c r="W155" s="33"/>
      <c r="X155" s="33"/>
      <c r="Y155" s="33"/>
      <c r="Z155" s="33"/>
      <c r="AA155" s="33"/>
      <c r="AB155" s="243">
        <f>ROW()</f>
        <v>155</v>
      </c>
      <c r="AC155" s="118">
        <f t="shared" ca="1" si="22"/>
        <v>0</v>
      </c>
      <c r="AD155" s="118">
        <f t="shared" ca="1" si="23"/>
        <v>0</v>
      </c>
      <c r="AE155" s="119" t="str">
        <f t="shared" ca="1" si="41"/>
        <v>-</v>
      </c>
      <c r="AF155" s="118" t="str">
        <f t="shared" ca="1" si="42"/>
        <v>-</v>
      </c>
      <c r="AG155" s="119" t="str">
        <f t="shared" ca="1" si="43"/>
        <v>-</v>
      </c>
      <c r="AH155" s="118" t="str">
        <f t="shared" ca="1" si="44"/>
        <v>-</v>
      </c>
      <c r="AI155" s="118">
        <f t="shared" ca="1" si="45"/>
        <v>0</v>
      </c>
      <c r="AJ155" s="120">
        <f t="shared" ca="1" si="46"/>
        <v>0</v>
      </c>
      <c r="AK155" s="118">
        <f t="shared" ca="1" si="24"/>
        <v>0</v>
      </c>
      <c r="AL155" s="118">
        <f t="shared" ca="1" si="25"/>
        <v>0</v>
      </c>
    </row>
    <row r="156" spans="1:38" ht="28.5" customHeight="1" x14ac:dyDescent="0.25">
      <c r="A156" s="53">
        <f>'OSNOVNA PLAČA'!A150</f>
        <v>141</v>
      </c>
      <c r="B156" s="333" t="str">
        <f t="shared" ca="1" si="21"/>
        <v>A141</v>
      </c>
      <c r="C156" s="333"/>
      <c r="D156" s="54" t="str">
        <f>IF(LEN('OSNOVNA PLAČA'!C150)&gt;0,'OSNOVNA PLAČA'!C150,"")</f>
        <v/>
      </c>
      <c r="E156" s="55" t="str">
        <f>IF(LEN('OSNOVNA PLAČA'!D150)&gt;0,'OSNOVNA PLAČA'!D150,"")</f>
        <v/>
      </c>
      <c r="F156" s="164">
        <f ca="1">IF(LEN(B156)&gt;0,'OBRAČUNANA OSNOVNA PLAČA'!H150,"")</f>
        <v>0</v>
      </c>
      <c r="G156" s="57"/>
      <c r="H156" s="57"/>
      <c r="I156" s="57"/>
      <c r="J156" s="57"/>
      <c r="K156" s="57"/>
      <c r="L156" s="178">
        <f t="shared" si="38"/>
        <v>0</v>
      </c>
      <c r="M156" s="179">
        <f t="shared" ca="1" si="47"/>
        <v>0</v>
      </c>
      <c r="N156" s="179">
        <f t="shared" ca="1" si="48"/>
        <v>0</v>
      </c>
      <c r="O156" s="180">
        <f t="shared" ca="1" si="39"/>
        <v>0</v>
      </c>
      <c r="P156" s="181">
        <f t="shared" ca="1" si="49"/>
        <v>0</v>
      </c>
      <c r="Q156" s="182">
        <f t="shared" ca="1" si="40"/>
        <v>0</v>
      </c>
      <c r="R156" s="182">
        <f ca="1">IF(LEN(B156)&gt;0,'3'!R156-'3'!Q156,"")</f>
        <v>0</v>
      </c>
      <c r="S156" s="183"/>
      <c r="T156" s="33"/>
      <c r="U156" s="33"/>
      <c r="V156" s="33"/>
      <c r="W156" s="33"/>
      <c r="X156" s="33"/>
      <c r="Y156" s="33"/>
      <c r="Z156" s="33"/>
      <c r="AA156" s="33"/>
      <c r="AB156" s="243">
        <f>ROW()</f>
        <v>156</v>
      </c>
      <c r="AC156" s="118">
        <f t="shared" ca="1" si="22"/>
        <v>0</v>
      </c>
      <c r="AD156" s="118">
        <f t="shared" ca="1" si="23"/>
        <v>0</v>
      </c>
      <c r="AE156" s="119" t="str">
        <f t="shared" ca="1" si="41"/>
        <v>-</v>
      </c>
      <c r="AF156" s="118" t="str">
        <f t="shared" ca="1" si="42"/>
        <v>-</v>
      </c>
      <c r="AG156" s="119" t="str">
        <f t="shared" ca="1" si="43"/>
        <v>-</v>
      </c>
      <c r="AH156" s="118" t="str">
        <f t="shared" ca="1" si="44"/>
        <v>-</v>
      </c>
      <c r="AI156" s="118">
        <f t="shared" ca="1" si="45"/>
        <v>0</v>
      </c>
      <c r="AJ156" s="120">
        <f t="shared" ca="1" si="46"/>
        <v>0</v>
      </c>
      <c r="AK156" s="118">
        <f t="shared" ca="1" si="24"/>
        <v>0</v>
      </c>
      <c r="AL156" s="118">
        <f t="shared" ca="1" si="25"/>
        <v>0</v>
      </c>
    </row>
    <row r="157" spans="1:38" ht="28.5" customHeight="1" x14ac:dyDescent="0.25">
      <c r="A157" s="53">
        <f>'OSNOVNA PLAČA'!A151</f>
        <v>142</v>
      </c>
      <c r="B157" s="333" t="str">
        <f t="shared" ca="1" si="21"/>
        <v>A142</v>
      </c>
      <c r="C157" s="333"/>
      <c r="D157" s="54" t="str">
        <f>IF(LEN('OSNOVNA PLAČA'!C151)&gt;0,'OSNOVNA PLAČA'!C151,"")</f>
        <v/>
      </c>
      <c r="E157" s="55" t="str">
        <f>IF(LEN('OSNOVNA PLAČA'!D151)&gt;0,'OSNOVNA PLAČA'!D151,"")</f>
        <v/>
      </c>
      <c r="F157" s="164">
        <f ca="1">IF(LEN(B157)&gt;0,'OBRAČUNANA OSNOVNA PLAČA'!H151,"")</f>
        <v>0</v>
      </c>
      <c r="G157" s="57"/>
      <c r="H157" s="57"/>
      <c r="I157" s="57"/>
      <c r="J157" s="57"/>
      <c r="K157" s="57"/>
      <c r="L157" s="178">
        <f t="shared" si="38"/>
        <v>0</v>
      </c>
      <c r="M157" s="179">
        <f t="shared" ca="1" si="47"/>
        <v>0</v>
      </c>
      <c r="N157" s="179">
        <f t="shared" ca="1" si="48"/>
        <v>0</v>
      </c>
      <c r="O157" s="180">
        <f t="shared" ca="1" si="39"/>
        <v>0</v>
      </c>
      <c r="P157" s="181">
        <f t="shared" ca="1" si="49"/>
        <v>0</v>
      </c>
      <c r="Q157" s="182">
        <f t="shared" ca="1" si="40"/>
        <v>0</v>
      </c>
      <c r="R157" s="182">
        <f ca="1">IF(LEN(B157)&gt;0,'3'!R157-'3'!Q157,"")</f>
        <v>0</v>
      </c>
      <c r="S157" s="183"/>
      <c r="T157" s="33"/>
      <c r="U157" s="33"/>
      <c r="V157" s="33"/>
      <c r="W157" s="33"/>
      <c r="X157" s="33"/>
      <c r="Y157" s="33"/>
      <c r="Z157" s="33"/>
      <c r="AA157" s="33"/>
      <c r="AB157" s="243">
        <f>ROW()</f>
        <v>157</v>
      </c>
      <c r="AC157" s="118">
        <f t="shared" ca="1" si="22"/>
        <v>0</v>
      </c>
      <c r="AD157" s="118">
        <f t="shared" ca="1" si="23"/>
        <v>0</v>
      </c>
      <c r="AE157" s="119" t="str">
        <f t="shared" ca="1" si="41"/>
        <v>-</v>
      </c>
      <c r="AF157" s="118" t="str">
        <f t="shared" ca="1" si="42"/>
        <v>-</v>
      </c>
      <c r="AG157" s="119" t="str">
        <f t="shared" ca="1" si="43"/>
        <v>-</v>
      </c>
      <c r="AH157" s="118" t="str">
        <f t="shared" ca="1" si="44"/>
        <v>-</v>
      </c>
      <c r="AI157" s="118">
        <f t="shared" ca="1" si="45"/>
        <v>0</v>
      </c>
      <c r="AJ157" s="120">
        <f t="shared" ca="1" si="46"/>
        <v>0</v>
      </c>
      <c r="AK157" s="118">
        <f t="shared" ca="1" si="24"/>
        <v>0</v>
      </c>
      <c r="AL157" s="118">
        <f t="shared" ca="1" si="25"/>
        <v>0</v>
      </c>
    </row>
    <row r="158" spans="1:38" ht="28.5" customHeight="1" x14ac:dyDescent="0.25">
      <c r="A158" s="53">
        <f>'OSNOVNA PLAČA'!A152</f>
        <v>143</v>
      </c>
      <c r="B158" s="333" t="str">
        <f t="shared" ca="1" si="21"/>
        <v>A143</v>
      </c>
      <c r="C158" s="333"/>
      <c r="D158" s="54" t="str">
        <f>IF(LEN('OSNOVNA PLAČA'!C152)&gt;0,'OSNOVNA PLAČA'!C152,"")</f>
        <v/>
      </c>
      <c r="E158" s="55" t="str">
        <f>IF(LEN('OSNOVNA PLAČA'!D152)&gt;0,'OSNOVNA PLAČA'!D152,"")</f>
        <v/>
      </c>
      <c r="F158" s="164">
        <f ca="1">IF(LEN(B158)&gt;0,'OBRAČUNANA OSNOVNA PLAČA'!H152,"")</f>
        <v>0</v>
      </c>
      <c r="G158" s="57"/>
      <c r="H158" s="57"/>
      <c r="I158" s="57"/>
      <c r="J158" s="57"/>
      <c r="K158" s="57"/>
      <c r="L158" s="178">
        <f t="shared" si="38"/>
        <v>0</v>
      </c>
      <c r="M158" s="179">
        <f t="shared" ca="1" si="47"/>
        <v>0</v>
      </c>
      <c r="N158" s="179">
        <f t="shared" ca="1" si="48"/>
        <v>0</v>
      </c>
      <c r="O158" s="180">
        <f t="shared" ca="1" si="39"/>
        <v>0</v>
      </c>
      <c r="P158" s="181">
        <f t="shared" ca="1" si="49"/>
        <v>0</v>
      </c>
      <c r="Q158" s="182">
        <f t="shared" ca="1" si="40"/>
        <v>0</v>
      </c>
      <c r="R158" s="182">
        <f ca="1">IF(LEN(B158)&gt;0,'3'!R158-'3'!Q158,"")</f>
        <v>0</v>
      </c>
      <c r="S158" s="183"/>
      <c r="T158" s="33"/>
      <c r="U158" s="33"/>
      <c r="V158" s="33"/>
      <c r="W158" s="33"/>
      <c r="X158" s="33"/>
      <c r="Y158" s="33"/>
      <c r="Z158" s="33"/>
      <c r="AA158" s="33"/>
      <c r="AB158" s="243">
        <f>ROW()</f>
        <v>158</v>
      </c>
      <c r="AC158" s="118">
        <f t="shared" ca="1" si="22"/>
        <v>0</v>
      </c>
      <c r="AD158" s="118">
        <f t="shared" ca="1" si="23"/>
        <v>0</v>
      </c>
      <c r="AE158" s="119" t="str">
        <f t="shared" ca="1" si="41"/>
        <v>-</v>
      </c>
      <c r="AF158" s="118" t="str">
        <f t="shared" ca="1" si="42"/>
        <v>-</v>
      </c>
      <c r="AG158" s="119" t="str">
        <f t="shared" ca="1" si="43"/>
        <v>-</v>
      </c>
      <c r="AH158" s="118" t="str">
        <f t="shared" ca="1" si="44"/>
        <v>-</v>
      </c>
      <c r="AI158" s="118">
        <f t="shared" ca="1" si="45"/>
        <v>0</v>
      </c>
      <c r="AJ158" s="120">
        <f t="shared" ca="1" si="46"/>
        <v>0</v>
      </c>
      <c r="AK158" s="118">
        <f t="shared" ca="1" si="24"/>
        <v>0</v>
      </c>
      <c r="AL158" s="118">
        <f t="shared" ca="1" si="25"/>
        <v>0</v>
      </c>
    </row>
    <row r="159" spans="1:38" ht="28.5" customHeight="1" x14ac:dyDescent="0.25">
      <c r="A159" s="53">
        <f>'OSNOVNA PLAČA'!A153</f>
        <v>144</v>
      </c>
      <c r="B159" s="333" t="str">
        <f t="shared" ca="1" si="21"/>
        <v>A144</v>
      </c>
      <c r="C159" s="333"/>
      <c r="D159" s="54" t="str">
        <f>IF(LEN('OSNOVNA PLAČA'!C153)&gt;0,'OSNOVNA PLAČA'!C153,"")</f>
        <v/>
      </c>
      <c r="E159" s="55" t="str">
        <f>IF(LEN('OSNOVNA PLAČA'!D153)&gt;0,'OSNOVNA PLAČA'!D153,"")</f>
        <v/>
      </c>
      <c r="F159" s="164">
        <f ca="1">IF(LEN(B159)&gt;0,'OBRAČUNANA OSNOVNA PLAČA'!H153,"")</f>
        <v>0</v>
      </c>
      <c r="G159" s="57"/>
      <c r="H159" s="57"/>
      <c r="I159" s="57"/>
      <c r="J159" s="57"/>
      <c r="K159" s="57"/>
      <c r="L159" s="178">
        <f t="shared" si="38"/>
        <v>0</v>
      </c>
      <c r="M159" s="179">
        <f t="shared" ca="1" si="47"/>
        <v>0</v>
      </c>
      <c r="N159" s="179">
        <f t="shared" ca="1" si="48"/>
        <v>0</v>
      </c>
      <c r="O159" s="180">
        <f t="shared" ca="1" si="39"/>
        <v>0</v>
      </c>
      <c r="P159" s="181">
        <f t="shared" ca="1" si="49"/>
        <v>0</v>
      </c>
      <c r="Q159" s="182">
        <f t="shared" ca="1" si="40"/>
        <v>0</v>
      </c>
      <c r="R159" s="182">
        <f ca="1">IF(LEN(B159)&gt;0,'3'!R159-'3'!Q159,"")</f>
        <v>0</v>
      </c>
      <c r="S159" s="183"/>
      <c r="T159" s="33"/>
      <c r="U159" s="33"/>
      <c r="V159" s="33"/>
      <c r="W159" s="33"/>
      <c r="X159" s="33"/>
      <c r="Y159" s="33"/>
      <c r="Z159" s="33"/>
      <c r="AA159" s="33"/>
      <c r="AB159" s="243">
        <f>ROW()</f>
        <v>159</v>
      </c>
      <c r="AC159" s="118">
        <f t="shared" ca="1" si="22"/>
        <v>0</v>
      </c>
      <c r="AD159" s="118">
        <f t="shared" ca="1" si="23"/>
        <v>0</v>
      </c>
      <c r="AE159" s="119" t="str">
        <f t="shared" ca="1" si="41"/>
        <v>-</v>
      </c>
      <c r="AF159" s="118" t="str">
        <f t="shared" ca="1" si="42"/>
        <v>-</v>
      </c>
      <c r="AG159" s="119" t="str">
        <f t="shared" ca="1" si="43"/>
        <v>-</v>
      </c>
      <c r="AH159" s="118" t="str">
        <f t="shared" ca="1" si="44"/>
        <v>-</v>
      </c>
      <c r="AI159" s="118">
        <f t="shared" ca="1" si="45"/>
        <v>0</v>
      </c>
      <c r="AJ159" s="120">
        <f t="shared" ca="1" si="46"/>
        <v>0</v>
      </c>
      <c r="AK159" s="118">
        <f t="shared" ca="1" si="24"/>
        <v>0</v>
      </c>
      <c r="AL159" s="118">
        <f t="shared" ca="1" si="25"/>
        <v>0</v>
      </c>
    </row>
    <row r="160" spans="1:38" ht="28.5" customHeight="1" x14ac:dyDescent="0.25">
      <c r="A160" s="53">
        <f>'OSNOVNA PLAČA'!A154</f>
        <v>145</v>
      </c>
      <c r="B160" s="333" t="str">
        <f t="shared" ca="1" si="21"/>
        <v>A145</v>
      </c>
      <c r="C160" s="333"/>
      <c r="D160" s="54" t="str">
        <f>IF(LEN('OSNOVNA PLAČA'!C154)&gt;0,'OSNOVNA PLAČA'!C154,"")</f>
        <v/>
      </c>
      <c r="E160" s="55" t="str">
        <f>IF(LEN('OSNOVNA PLAČA'!D154)&gt;0,'OSNOVNA PLAČA'!D154,"")</f>
        <v/>
      </c>
      <c r="F160" s="164">
        <f ca="1">IF(LEN(B160)&gt;0,'OBRAČUNANA OSNOVNA PLAČA'!H154,"")</f>
        <v>0</v>
      </c>
      <c r="G160" s="57"/>
      <c r="H160" s="57"/>
      <c r="I160" s="57"/>
      <c r="J160" s="57"/>
      <c r="K160" s="57"/>
      <c r="L160" s="178">
        <f t="shared" si="38"/>
        <v>0</v>
      </c>
      <c r="M160" s="179">
        <f t="shared" ca="1" si="47"/>
        <v>0</v>
      </c>
      <c r="N160" s="179">
        <f t="shared" ca="1" si="48"/>
        <v>0</v>
      </c>
      <c r="O160" s="180">
        <f t="shared" ca="1" si="39"/>
        <v>0</v>
      </c>
      <c r="P160" s="181">
        <f t="shared" ca="1" si="49"/>
        <v>0</v>
      </c>
      <c r="Q160" s="182">
        <f t="shared" ca="1" si="40"/>
        <v>0</v>
      </c>
      <c r="R160" s="182">
        <f ca="1">IF(LEN(B160)&gt;0,'3'!R160-'3'!Q160,"")</f>
        <v>0</v>
      </c>
      <c r="S160" s="183"/>
      <c r="T160" s="33"/>
      <c r="U160" s="33"/>
      <c r="V160" s="33"/>
      <c r="W160" s="33"/>
      <c r="X160" s="33"/>
      <c r="Y160" s="33"/>
      <c r="Z160" s="33"/>
      <c r="AA160" s="33"/>
      <c r="AB160" s="243">
        <f>ROW()</f>
        <v>160</v>
      </c>
      <c r="AC160" s="118">
        <f t="shared" ca="1" si="22"/>
        <v>0</v>
      </c>
      <c r="AD160" s="118">
        <f t="shared" ca="1" si="23"/>
        <v>0</v>
      </c>
      <c r="AE160" s="119" t="str">
        <f t="shared" ca="1" si="41"/>
        <v>-</v>
      </c>
      <c r="AF160" s="118" t="str">
        <f t="shared" ca="1" si="42"/>
        <v>-</v>
      </c>
      <c r="AG160" s="119" t="str">
        <f t="shared" ca="1" si="43"/>
        <v>-</v>
      </c>
      <c r="AH160" s="118" t="str">
        <f t="shared" ca="1" si="44"/>
        <v>-</v>
      </c>
      <c r="AI160" s="118">
        <f t="shared" ca="1" si="45"/>
        <v>0</v>
      </c>
      <c r="AJ160" s="120">
        <f t="shared" ca="1" si="46"/>
        <v>0</v>
      </c>
      <c r="AK160" s="118">
        <f t="shared" ca="1" si="24"/>
        <v>0</v>
      </c>
      <c r="AL160" s="118">
        <f t="shared" ca="1" si="25"/>
        <v>0</v>
      </c>
    </row>
    <row r="161" spans="1:38" ht="28.5" customHeight="1" x14ac:dyDescent="0.25">
      <c r="A161" s="53">
        <f>'OSNOVNA PLAČA'!A155</f>
        <v>146</v>
      </c>
      <c r="B161" s="333" t="str">
        <f t="shared" ca="1" si="21"/>
        <v>A146</v>
      </c>
      <c r="C161" s="333"/>
      <c r="D161" s="54" t="str">
        <f>IF(LEN('OSNOVNA PLAČA'!C155)&gt;0,'OSNOVNA PLAČA'!C155,"")</f>
        <v/>
      </c>
      <c r="E161" s="55" t="str">
        <f>IF(LEN('OSNOVNA PLAČA'!D155)&gt;0,'OSNOVNA PLAČA'!D155,"")</f>
        <v/>
      </c>
      <c r="F161" s="164">
        <f ca="1">IF(LEN(B161)&gt;0,'OBRAČUNANA OSNOVNA PLAČA'!H155,"")</f>
        <v>0</v>
      </c>
      <c r="G161" s="57"/>
      <c r="H161" s="57"/>
      <c r="I161" s="57"/>
      <c r="J161" s="57"/>
      <c r="K161" s="57"/>
      <c r="L161" s="178">
        <f t="shared" si="38"/>
        <v>0</v>
      </c>
      <c r="M161" s="179">
        <f t="shared" ca="1" si="47"/>
        <v>0</v>
      </c>
      <c r="N161" s="179">
        <f t="shared" ca="1" si="48"/>
        <v>0</v>
      </c>
      <c r="O161" s="180">
        <f t="shared" ca="1" si="39"/>
        <v>0</v>
      </c>
      <c r="P161" s="181">
        <f t="shared" ca="1" si="49"/>
        <v>0</v>
      </c>
      <c r="Q161" s="182">
        <f t="shared" ca="1" si="40"/>
        <v>0</v>
      </c>
      <c r="R161" s="182">
        <f ca="1">IF(LEN(B161)&gt;0,'3'!R161-'3'!Q161,"")</f>
        <v>0</v>
      </c>
      <c r="S161" s="183"/>
      <c r="T161" s="33"/>
      <c r="U161" s="33"/>
      <c r="V161" s="33"/>
      <c r="W161" s="33"/>
      <c r="X161" s="33"/>
      <c r="Y161" s="33"/>
      <c r="Z161" s="33"/>
      <c r="AA161" s="33"/>
      <c r="AB161" s="243">
        <f>ROW()</f>
        <v>161</v>
      </c>
      <c r="AC161" s="118">
        <f t="shared" ca="1" si="22"/>
        <v>0</v>
      </c>
      <c r="AD161" s="118">
        <f t="shared" ca="1" si="23"/>
        <v>0</v>
      </c>
      <c r="AE161" s="119" t="str">
        <f t="shared" ca="1" si="41"/>
        <v>-</v>
      </c>
      <c r="AF161" s="118" t="str">
        <f t="shared" ca="1" si="42"/>
        <v>-</v>
      </c>
      <c r="AG161" s="119" t="str">
        <f t="shared" ca="1" si="43"/>
        <v>-</v>
      </c>
      <c r="AH161" s="118" t="str">
        <f t="shared" ca="1" si="44"/>
        <v>-</v>
      </c>
      <c r="AI161" s="118">
        <f t="shared" ca="1" si="45"/>
        <v>0</v>
      </c>
      <c r="AJ161" s="120">
        <f t="shared" ca="1" si="46"/>
        <v>0</v>
      </c>
      <c r="AK161" s="118">
        <f t="shared" ca="1" si="24"/>
        <v>0</v>
      </c>
      <c r="AL161" s="118">
        <f t="shared" ca="1" si="25"/>
        <v>0</v>
      </c>
    </row>
    <row r="162" spans="1:38" ht="28.5" customHeight="1" x14ac:dyDescent="0.25">
      <c r="A162" s="53">
        <f>'OSNOVNA PLAČA'!A156</f>
        <v>147</v>
      </c>
      <c r="B162" s="333" t="str">
        <f t="shared" ca="1" si="21"/>
        <v>A147</v>
      </c>
      <c r="C162" s="333"/>
      <c r="D162" s="54" t="str">
        <f>IF(LEN('OSNOVNA PLAČA'!C156)&gt;0,'OSNOVNA PLAČA'!C156,"")</f>
        <v/>
      </c>
      <c r="E162" s="55" t="str">
        <f>IF(LEN('OSNOVNA PLAČA'!D156)&gt;0,'OSNOVNA PLAČA'!D156,"")</f>
        <v/>
      </c>
      <c r="F162" s="164">
        <f ca="1">IF(LEN(B162)&gt;0,'OBRAČUNANA OSNOVNA PLAČA'!H156,"")</f>
        <v>0</v>
      </c>
      <c r="G162" s="57"/>
      <c r="H162" s="57"/>
      <c r="I162" s="57"/>
      <c r="J162" s="57"/>
      <c r="K162" s="57"/>
      <c r="L162" s="178">
        <f t="shared" si="38"/>
        <v>0</v>
      </c>
      <c r="M162" s="179">
        <f t="shared" ca="1" si="47"/>
        <v>0</v>
      </c>
      <c r="N162" s="179">
        <f t="shared" ca="1" si="48"/>
        <v>0</v>
      </c>
      <c r="O162" s="180">
        <f t="shared" ca="1" si="39"/>
        <v>0</v>
      </c>
      <c r="P162" s="181">
        <f t="shared" ca="1" si="49"/>
        <v>0</v>
      </c>
      <c r="Q162" s="182">
        <f t="shared" ca="1" si="40"/>
        <v>0</v>
      </c>
      <c r="R162" s="182">
        <f ca="1">IF(LEN(B162)&gt;0,'3'!R162-'3'!Q162,"")</f>
        <v>0</v>
      </c>
      <c r="S162" s="183"/>
      <c r="T162" s="33"/>
      <c r="U162" s="33"/>
      <c r="V162" s="33"/>
      <c r="W162" s="33"/>
      <c r="X162" s="33"/>
      <c r="Y162" s="33"/>
      <c r="Z162" s="33"/>
      <c r="AA162" s="33"/>
      <c r="AB162" s="243">
        <f>ROW()</f>
        <v>162</v>
      </c>
      <c r="AC162" s="118">
        <f t="shared" ca="1" si="22"/>
        <v>0</v>
      </c>
      <c r="AD162" s="118">
        <f t="shared" ca="1" si="23"/>
        <v>0</v>
      </c>
      <c r="AE162" s="119" t="str">
        <f t="shared" ca="1" si="41"/>
        <v>-</v>
      </c>
      <c r="AF162" s="118" t="str">
        <f t="shared" ca="1" si="42"/>
        <v>-</v>
      </c>
      <c r="AG162" s="119" t="str">
        <f t="shared" ca="1" si="43"/>
        <v>-</v>
      </c>
      <c r="AH162" s="118" t="str">
        <f t="shared" ca="1" si="44"/>
        <v>-</v>
      </c>
      <c r="AI162" s="118">
        <f t="shared" ca="1" si="45"/>
        <v>0</v>
      </c>
      <c r="AJ162" s="120">
        <f t="shared" ca="1" si="46"/>
        <v>0</v>
      </c>
      <c r="AK162" s="118">
        <f t="shared" ca="1" si="24"/>
        <v>0</v>
      </c>
      <c r="AL162" s="118">
        <f t="shared" ca="1" si="25"/>
        <v>0</v>
      </c>
    </row>
    <row r="163" spans="1:38" ht="28.5" customHeight="1" x14ac:dyDescent="0.25">
      <c r="A163" s="53">
        <f>'OSNOVNA PLAČA'!A157</f>
        <v>148</v>
      </c>
      <c r="B163" s="333" t="str">
        <f t="shared" ca="1" si="21"/>
        <v>A148</v>
      </c>
      <c r="C163" s="333"/>
      <c r="D163" s="54" t="str">
        <f>IF(LEN('OSNOVNA PLAČA'!C157)&gt;0,'OSNOVNA PLAČA'!C157,"")</f>
        <v/>
      </c>
      <c r="E163" s="55" t="str">
        <f>IF(LEN('OSNOVNA PLAČA'!D157)&gt;0,'OSNOVNA PLAČA'!D157,"")</f>
        <v/>
      </c>
      <c r="F163" s="164">
        <f ca="1">IF(LEN(B163)&gt;0,'OBRAČUNANA OSNOVNA PLAČA'!H157,"")</f>
        <v>0</v>
      </c>
      <c r="G163" s="57"/>
      <c r="H163" s="57"/>
      <c r="I163" s="57"/>
      <c r="J163" s="57"/>
      <c r="K163" s="57"/>
      <c r="L163" s="178">
        <f t="shared" si="38"/>
        <v>0</v>
      </c>
      <c r="M163" s="179">
        <f t="shared" ca="1" si="47"/>
        <v>0</v>
      </c>
      <c r="N163" s="179">
        <f t="shared" ca="1" si="48"/>
        <v>0</v>
      </c>
      <c r="O163" s="180">
        <f t="shared" ca="1" si="39"/>
        <v>0</v>
      </c>
      <c r="P163" s="181">
        <f t="shared" ca="1" si="49"/>
        <v>0</v>
      </c>
      <c r="Q163" s="182">
        <f t="shared" ca="1" si="40"/>
        <v>0</v>
      </c>
      <c r="R163" s="182">
        <f ca="1">IF(LEN(B163)&gt;0,'3'!R163-'3'!Q163,"")</f>
        <v>0</v>
      </c>
      <c r="S163" s="183"/>
      <c r="T163" s="33"/>
      <c r="U163" s="33"/>
      <c r="V163" s="33"/>
      <c r="W163" s="33"/>
      <c r="X163" s="33"/>
      <c r="Y163" s="33"/>
      <c r="Z163" s="33"/>
      <c r="AA163" s="33"/>
      <c r="AB163" s="243">
        <f>ROW()</f>
        <v>163</v>
      </c>
      <c r="AC163" s="118">
        <f t="shared" ca="1" si="22"/>
        <v>0</v>
      </c>
      <c r="AD163" s="118">
        <f t="shared" ca="1" si="23"/>
        <v>0</v>
      </c>
      <c r="AE163" s="119" t="str">
        <f t="shared" ca="1" si="41"/>
        <v>-</v>
      </c>
      <c r="AF163" s="118" t="str">
        <f t="shared" ca="1" si="42"/>
        <v>-</v>
      </c>
      <c r="AG163" s="119" t="str">
        <f t="shared" ca="1" si="43"/>
        <v>-</v>
      </c>
      <c r="AH163" s="118" t="str">
        <f t="shared" ca="1" si="44"/>
        <v>-</v>
      </c>
      <c r="AI163" s="118">
        <f t="shared" ca="1" si="45"/>
        <v>0</v>
      </c>
      <c r="AJ163" s="120">
        <f t="shared" ca="1" si="46"/>
        <v>0</v>
      </c>
      <c r="AK163" s="118">
        <f t="shared" ca="1" si="24"/>
        <v>0</v>
      </c>
      <c r="AL163" s="118">
        <f t="shared" ca="1" si="25"/>
        <v>0</v>
      </c>
    </row>
    <row r="164" spans="1:38" ht="28.5" customHeight="1" x14ac:dyDescent="0.25">
      <c r="A164" s="53">
        <f>'OSNOVNA PLAČA'!A158</f>
        <v>149</v>
      </c>
      <c r="B164" s="333" t="str">
        <f t="shared" ca="1" si="21"/>
        <v>A149</v>
      </c>
      <c r="C164" s="333"/>
      <c r="D164" s="54" t="str">
        <f>IF(LEN('OSNOVNA PLAČA'!C158)&gt;0,'OSNOVNA PLAČA'!C158,"")</f>
        <v/>
      </c>
      <c r="E164" s="55" t="str">
        <f>IF(LEN('OSNOVNA PLAČA'!D158)&gt;0,'OSNOVNA PLAČA'!D158,"")</f>
        <v/>
      </c>
      <c r="F164" s="164">
        <f ca="1">IF(LEN(B164)&gt;0,'OBRAČUNANA OSNOVNA PLAČA'!H158,"")</f>
        <v>0</v>
      </c>
      <c r="G164" s="57"/>
      <c r="H164" s="57"/>
      <c r="I164" s="57"/>
      <c r="J164" s="57"/>
      <c r="K164" s="57"/>
      <c r="L164" s="178">
        <f t="shared" si="38"/>
        <v>0</v>
      </c>
      <c r="M164" s="179">
        <f t="shared" ca="1" si="47"/>
        <v>0</v>
      </c>
      <c r="N164" s="179">
        <f t="shared" ca="1" si="48"/>
        <v>0</v>
      </c>
      <c r="O164" s="180">
        <f t="shared" ca="1" si="39"/>
        <v>0</v>
      </c>
      <c r="P164" s="181">
        <f t="shared" ca="1" si="49"/>
        <v>0</v>
      </c>
      <c r="Q164" s="182">
        <f t="shared" ca="1" si="40"/>
        <v>0</v>
      </c>
      <c r="R164" s="182">
        <f ca="1">IF(LEN(B164)&gt;0,'3'!R164-'3'!Q164,"")</f>
        <v>0</v>
      </c>
      <c r="S164" s="183"/>
      <c r="T164" s="33"/>
      <c r="U164" s="33"/>
      <c r="V164" s="33"/>
      <c r="W164" s="33"/>
      <c r="X164" s="33"/>
      <c r="Y164" s="33"/>
      <c r="Z164" s="33"/>
      <c r="AA164" s="33"/>
      <c r="AB164" s="243">
        <f>ROW()</f>
        <v>164</v>
      </c>
      <c r="AC164" s="118">
        <f t="shared" ca="1" si="22"/>
        <v>0</v>
      </c>
      <c r="AD164" s="118">
        <f t="shared" ca="1" si="23"/>
        <v>0</v>
      </c>
      <c r="AE164" s="119" t="str">
        <f t="shared" ca="1" si="41"/>
        <v>-</v>
      </c>
      <c r="AF164" s="118" t="str">
        <f t="shared" ca="1" si="42"/>
        <v>-</v>
      </c>
      <c r="AG164" s="119" t="str">
        <f t="shared" ca="1" si="43"/>
        <v>-</v>
      </c>
      <c r="AH164" s="118" t="str">
        <f t="shared" ca="1" si="44"/>
        <v>-</v>
      </c>
      <c r="AI164" s="118">
        <f t="shared" ca="1" si="45"/>
        <v>0</v>
      </c>
      <c r="AJ164" s="120">
        <f t="shared" ca="1" si="46"/>
        <v>0</v>
      </c>
      <c r="AK164" s="118">
        <f t="shared" ca="1" si="24"/>
        <v>0</v>
      </c>
      <c r="AL164" s="118">
        <f t="shared" ca="1" si="25"/>
        <v>0</v>
      </c>
    </row>
    <row r="165" spans="1:38" ht="28.5" customHeight="1" x14ac:dyDescent="0.25">
      <c r="A165" s="53">
        <f>'OSNOVNA PLAČA'!A159</f>
        <v>150</v>
      </c>
      <c r="B165" s="333" t="str">
        <f t="shared" ca="1" si="21"/>
        <v>A150</v>
      </c>
      <c r="C165" s="333"/>
      <c r="D165" s="54" t="str">
        <f>IF(LEN('OSNOVNA PLAČA'!C159)&gt;0,'OSNOVNA PLAČA'!C159,"")</f>
        <v/>
      </c>
      <c r="E165" s="55" t="str">
        <f>IF(LEN('OSNOVNA PLAČA'!D159)&gt;0,'OSNOVNA PLAČA'!D159,"")</f>
        <v/>
      </c>
      <c r="F165" s="164">
        <f ca="1">IF(LEN(B165)&gt;0,'OBRAČUNANA OSNOVNA PLAČA'!H159,"")</f>
        <v>0</v>
      </c>
      <c r="G165" s="57"/>
      <c r="H165" s="57"/>
      <c r="I165" s="57"/>
      <c r="J165" s="57"/>
      <c r="K165" s="57"/>
      <c r="L165" s="178">
        <f t="shared" si="38"/>
        <v>0</v>
      </c>
      <c r="M165" s="179">
        <f t="shared" ca="1" si="47"/>
        <v>0</v>
      </c>
      <c r="N165" s="179">
        <f t="shared" ca="1" si="48"/>
        <v>0</v>
      </c>
      <c r="O165" s="180">
        <f t="shared" ca="1" si="39"/>
        <v>0</v>
      </c>
      <c r="P165" s="181">
        <f t="shared" ca="1" si="49"/>
        <v>0</v>
      </c>
      <c r="Q165" s="182">
        <f t="shared" ca="1" si="40"/>
        <v>0</v>
      </c>
      <c r="R165" s="182">
        <f ca="1">IF(LEN(B165)&gt;0,'3'!R165-'3'!Q165,"")</f>
        <v>0</v>
      </c>
      <c r="S165" s="183"/>
      <c r="T165" s="33"/>
      <c r="U165" s="33"/>
      <c r="V165" s="33"/>
      <c r="W165" s="33"/>
      <c r="X165" s="33"/>
      <c r="Y165" s="33"/>
      <c r="Z165" s="33"/>
      <c r="AA165" s="33"/>
      <c r="AB165" s="243">
        <f>ROW()</f>
        <v>165</v>
      </c>
      <c r="AC165" s="118">
        <f t="shared" ca="1" si="22"/>
        <v>0</v>
      </c>
      <c r="AD165" s="118">
        <f t="shared" ca="1" si="23"/>
        <v>0</v>
      </c>
      <c r="AE165" s="119" t="str">
        <f t="shared" ca="1" si="41"/>
        <v>-</v>
      </c>
      <c r="AF165" s="118" t="str">
        <f t="shared" ca="1" si="42"/>
        <v>-</v>
      </c>
      <c r="AG165" s="119" t="str">
        <f t="shared" ca="1" si="43"/>
        <v>-</v>
      </c>
      <c r="AH165" s="118" t="str">
        <f t="shared" ca="1" si="44"/>
        <v>-</v>
      </c>
      <c r="AI165" s="118">
        <f t="shared" ca="1" si="45"/>
        <v>0</v>
      </c>
      <c r="AJ165" s="120">
        <f t="shared" ca="1" si="46"/>
        <v>0</v>
      </c>
      <c r="AK165" s="118">
        <f t="shared" ca="1" si="24"/>
        <v>0</v>
      </c>
      <c r="AL165" s="118">
        <f t="shared" ca="1" si="25"/>
        <v>0</v>
      </c>
    </row>
    <row r="166" spans="1:38" ht="28.5" customHeight="1" x14ac:dyDescent="0.25">
      <c r="A166" s="53">
        <f>'OSNOVNA PLAČA'!A160</f>
        <v>151</v>
      </c>
      <c r="B166" s="333" t="str">
        <f t="shared" ca="1" si="21"/>
        <v>A151</v>
      </c>
      <c r="C166" s="333"/>
      <c r="D166" s="54" t="str">
        <f>IF(LEN('OSNOVNA PLAČA'!C160)&gt;0,'OSNOVNA PLAČA'!C160,"")</f>
        <v/>
      </c>
      <c r="E166" s="55" t="str">
        <f>IF(LEN('OSNOVNA PLAČA'!D160)&gt;0,'OSNOVNA PLAČA'!D160,"")</f>
        <v/>
      </c>
      <c r="F166" s="164">
        <f ca="1">IF(LEN(B166)&gt;0,'OBRAČUNANA OSNOVNA PLAČA'!H160,"")</f>
        <v>0</v>
      </c>
      <c r="G166" s="57"/>
      <c r="H166" s="57"/>
      <c r="I166" s="57"/>
      <c r="J166" s="57"/>
      <c r="K166" s="57"/>
      <c r="L166" s="178">
        <f t="shared" si="38"/>
        <v>0</v>
      </c>
      <c r="M166" s="179">
        <f t="shared" ca="1" si="47"/>
        <v>0</v>
      </c>
      <c r="N166" s="179">
        <f t="shared" ca="1" si="48"/>
        <v>0</v>
      </c>
      <c r="O166" s="180">
        <f t="shared" ca="1" si="39"/>
        <v>0</v>
      </c>
      <c r="P166" s="181">
        <f t="shared" ca="1" si="49"/>
        <v>0</v>
      </c>
      <c r="Q166" s="182">
        <f t="shared" ca="1" si="40"/>
        <v>0</v>
      </c>
      <c r="R166" s="182">
        <f ca="1">IF(LEN(B166)&gt;0,'3'!R166-'3'!Q166,"")</f>
        <v>0</v>
      </c>
      <c r="S166" s="183"/>
      <c r="T166" s="33"/>
      <c r="U166" s="33"/>
      <c r="V166" s="33"/>
      <c r="W166" s="33"/>
      <c r="X166" s="33"/>
      <c r="Y166" s="33"/>
      <c r="Z166" s="33"/>
      <c r="AA166" s="33"/>
      <c r="AB166" s="243">
        <f>ROW()</f>
        <v>166</v>
      </c>
      <c r="AC166" s="118">
        <f t="shared" ca="1" si="22"/>
        <v>0</v>
      </c>
      <c r="AD166" s="118">
        <f t="shared" ca="1" si="23"/>
        <v>0</v>
      </c>
      <c r="AE166" s="119" t="str">
        <f t="shared" ca="1" si="41"/>
        <v>-</v>
      </c>
      <c r="AF166" s="118" t="str">
        <f t="shared" ca="1" si="42"/>
        <v>-</v>
      </c>
      <c r="AG166" s="119" t="str">
        <f t="shared" ca="1" si="43"/>
        <v>-</v>
      </c>
      <c r="AH166" s="118" t="str">
        <f t="shared" ca="1" si="44"/>
        <v>-</v>
      </c>
      <c r="AI166" s="118">
        <f t="shared" ca="1" si="45"/>
        <v>0</v>
      </c>
      <c r="AJ166" s="120">
        <f t="shared" ca="1" si="46"/>
        <v>0</v>
      </c>
      <c r="AK166" s="118">
        <f t="shared" ca="1" si="24"/>
        <v>0</v>
      </c>
      <c r="AL166" s="118">
        <f t="shared" ca="1" si="25"/>
        <v>0</v>
      </c>
    </row>
    <row r="167" spans="1:38" ht="28.5" customHeight="1" x14ac:dyDescent="0.25">
      <c r="A167" s="53">
        <f>'OSNOVNA PLAČA'!A161</f>
        <v>152</v>
      </c>
      <c r="B167" s="333" t="str">
        <f t="shared" ca="1" si="21"/>
        <v>A152</v>
      </c>
      <c r="C167" s="333"/>
      <c r="D167" s="54" t="str">
        <f>IF(LEN('OSNOVNA PLAČA'!C161)&gt;0,'OSNOVNA PLAČA'!C161,"")</f>
        <v/>
      </c>
      <c r="E167" s="55" t="str">
        <f>IF(LEN('OSNOVNA PLAČA'!D161)&gt;0,'OSNOVNA PLAČA'!D161,"")</f>
        <v/>
      </c>
      <c r="F167" s="164">
        <f ca="1">IF(LEN(B167)&gt;0,'OBRAČUNANA OSNOVNA PLAČA'!H161,"")</f>
        <v>0</v>
      </c>
      <c r="G167" s="57"/>
      <c r="H167" s="57"/>
      <c r="I167" s="57"/>
      <c r="J167" s="57"/>
      <c r="K167" s="57"/>
      <c r="L167" s="178">
        <f t="shared" si="38"/>
        <v>0</v>
      </c>
      <c r="M167" s="179">
        <f t="shared" ca="1" si="47"/>
        <v>0</v>
      </c>
      <c r="N167" s="179">
        <f t="shared" ca="1" si="48"/>
        <v>0</v>
      </c>
      <c r="O167" s="180">
        <f t="shared" ca="1" si="39"/>
        <v>0</v>
      </c>
      <c r="P167" s="181">
        <f t="shared" ca="1" si="49"/>
        <v>0</v>
      </c>
      <c r="Q167" s="182">
        <f t="shared" ca="1" si="40"/>
        <v>0</v>
      </c>
      <c r="R167" s="182">
        <f ca="1">IF(LEN(B167)&gt;0,'3'!R167-'3'!Q167,"")</f>
        <v>0</v>
      </c>
      <c r="S167" s="183"/>
      <c r="T167" s="33"/>
      <c r="U167" s="33"/>
      <c r="V167" s="33"/>
      <c r="W167" s="33"/>
      <c r="X167" s="33"/>
      <c r="Y167" s="33"/>
      <c r="Z167" s="33"/>
      <c r="AA167" s="33"/>
      <c r="AB167" s="243">
        <f>ROW()</f>
        <v>167</v>
      </c>
      <c r="AC167" s="118">
        <f t="shared" ca="1" si="22"/>
        <v>0</v>
      </c>
      <c r="AD167" s="118">
        <f t="shared" ca="1" si="23"/>
        <v>0</v>
      </c>
      <c r="AE167" s="119" t="str">
        <f t="shared" ca="1" si="41"/>
        <v>-</v>
      </c>
      <c r="AF167" s="118" t="str">
        <f t="shared" ca="1" si="42"/>
        <v>-</v>
      </c>
      <c r="AG167" s="119" t="str">
        <f t="shared" ca="1" si="43"/>
        <v>-</v>
      </c>
      <c r="AH167" s="118" t="str">
        <f t="shared" ca="1" si="44"/>
        <v>-</v>
      </c>
      <c r="AI167" s="118">
        <f t="shared" ca="1" si="45"/>
        <v>0</v>
      </c>
      <c r="AJ167" s="120">
        <f t="shared" ca="1" si="46"/>
        <v>0</v>
      </c>
      <c r="AK167" s="118">
        <f t="shared" ca="1" si="24"/>
        <v>0</v>
      </c>
      <c r="AL167" s="118">
        <f t="shared" ca="1" si="25"/>
        <v>0</v>
      </c>
    </row>
    <row r="168" spans="1:38" ht="28.5" customHeight="1" x14ac:dyDescent="0.25">
      <c r="A168" s="53">
        <f>'OSNOVNA PLAČA'!A162</f>
        <v>153</v>
      </c>
      <c r="B168" s="333" t="str">
        <f t="shared" ca="1" si="21"/>
        <v>A153</v>
      </c>
      <c r="C168" s="333"/>
      <c r="D168" s="54" t="str">
        <f>IF(LEN('OSNOVNA PLAČA'!C162)&gt;0,'OSNOVNA PLAČA'!C162,"")</f>
        <v/>
      </c>
      <c r="E168" s="55" t="str">
        <f>IF(LEN('OSNOVNA PLAČA'!D162)&gt;0,'OSNOVNA PLAČA'!D162,"")</f>
        <v/>
      </c>
      <c r="F168" s="164">
        <f ca="1">IF(LEN(B168)&gt;0,'OBRAČUNANA OSNOVNA PLAČA'!H162,"")</f>
        <v>0</v>
      </c>
      <c r="G168" s="57"/>
      <c r="H168" s="57"/>
      <c r="I168" s="57"/>
      <c r="J168" s="57"/>
      <c r="K168" s="57"/>
      <c r="L168" s="178">
        <f t="shared" si="38"/>
        <v>0</v>
      </c>
      <c r="M168" s="179">
        <f t="shared" ca="1" si="47"/>
        <v>0</v>
      </c>
      <c r="N168" s="179">
        <f t="shared" ca="1" si="48"/>
        <v>0</v>
      </c>
      <c r="O168" s="180">
        <f t="shared" ca="1" si="39"/>
        <v>0</v>
      </c>
      <c r="P168" s="181">
        <f t="shared" ca="1" si="49"/>
        <v>0</v>
      </c>
      <c r="Q168" s="182">
        <f t="shared" ca="1" si="40"/>
        <v>0</v>
      </c>
      <c r="R168" s="182">
        <f ca="1">IF(LEN(B168)&gt;0,'3'!R168-'3'!Q168,"")</f>
        <v>0</v>
      </c>
      <c r="S168" s="183"/>
      <c r="T168" s="33"/>
      <c r="U168" s="33"/>
      <c r="V168" s="33"/>
      <c r="W168" s="33"/>
      <c r="X168" s="33"/>
      <c r="Y168" s="33"/>
      <c r="Z168" s="33"/>
      <c r="AA168" s="33"/>
      <c r="AB168" s="243">
        <f>ROW()</f>
        <v>168</v>
      </c>
      <c r="AC168" s="118">
        <f t="shared" ca="1" si="22"/>
        <v>0</v>
      </c>
      <c r="AD168" s="118">
        <f t="shared" ca="1" si="23"/>
        <v>0</v>
      </c>
      <c r="AE168" s="119" t="str">
        <f t="shared" ca="1" si="41"/>
        <v>-</v>
      </c>
      <c r="AF168" s="118" t="str">
        <f t="shared" ca="1" si="42"/>
        <v>-</v>
      </c>
      <c r="AG168" s="119" t="str">
        <f t="shared" ca="1" si="43"/>
        <v>-</v>
      </c>
      <c r="AH168" s="118" t="str">
        <f t="shared" ca="1" si="44"/>
        <v>-</v>
      </c>
      <c r="AI168" s="118">
        <f t="shared" ca="1" si="45"/>
        <v>0</v>
      </c>
      <c r="AJ168" s="120">
        <f t="shared" ca="1" si="46"/>
        <v>0</v>
      </c>
      <c r="AK168" s="118">
        <f t="shared" ca="1" si="24"/>
        <v>0</v>
      </c>
      <c r="AL168" s="118">
        <f t="shared" ca="1" si="25"/>
        <v>0</v>
      </c>
    </row>
    <row r="169" spans="1:38" ht="28.5" customHeight="1" x14ac:dyDescent="0.25">
      <c r="A169" s="53">
        <f>'OSNOVNA PLAČA'!A163</f>
        <v>154</v>
      </c>
      <c r="B169" s="333" t="str">
        <f t="shared" ca="1" si="21"/>
        <v>A154</v>
      </c>
      <c r="C169" s="333"/>
      <c r="D169" s="54" t="str">
        <f>IF(LEN('OSNOVNA PLAČA'!C163)&gt;0,'OSNOVNA PLAČA'!C163,"")</f>
        <v/>
      </c>
      <c r="E169" s="55" t="str">
        <f>IF(LEN('OSNOVNA PLAČA'!D163)&gt;0,'OSNOVNA PLAČA'!D163,"")</f>
        <v/>
      </c>
      <c r="F169" s="164">
        <f ca="1">IF(LEN(B169)&gt;0,'OBRAČUNANA OSNOVNA PLAČA'!H163,"")</f>
        <v>0</v>
      </c>
      <c r="G169" s="57"/>
      <c r="H169" s="57"/>
      <c r="I169" s="57"/>
      <c r="J169" s="57"/>
      <c r="K169" s="57"/>
      <c r="L169" s="178">
        <f t="shared" si="38"/>
        <v>0</v>
      </c>
      <c r="M169" s="179">
        <f t="shared" ca="1" si="47"/>
        <v>0</v>
      </c>
      <c r="N169" s="179">
        <f t="shared" ca="1" si="48"/>
        <v>0</v>
      </c>
      <c r="O169" s="180">
        <f t="shared" ca="1" si="39"/>
        <v>0</v>
      </c>
      <c r="P169" s="181">
        <f t="shared" ca="1" si="49"/>
        <v>0</v>
      </c>
      <c r="Q169" s="182">
        <f t="shared" ca="1" si="40"/>
        <v>0</v>
      </c>
      <c r="R169" s="182">
        <f ca="1">IF(LEN(B169)&gt;0,'3'!R169-'3'!Q169,"")</f>
        <v>0</v>
      </c>
      <c r="S169" s="183"/>
      <c r="T169" s="33"/>
      <c r="U169" s="33"/>
      <c r="V169" s="33"/>
      <c r="W169" s="33"/>
      <c r="X169" s="33"/>
      <c r="Y169" s="33"/>
      <c r="Z169" s="33"/>
      <c r="AA169" s="33"/>
      <c r="AB169" s="243">
        <f>ROW()</f>
        <v>169</v>
      </c>
      <c r="AC169" s="118">
        <f t="shared" ca="1" si="22"/>
        <v>0</v>
      </c>
      <c r="AD169" s="118">
        <f t="shared" ca="1" si="23"/>
        <v>0</v>
      </c>
      <c r="AE169" s="119" t="str">
        <f t="shared" ca="1" si="41"/>
        <v>-</v>
      </c>
      <c r="AF169" s="118" t="str">
        <f t="shared" ca="1" si="42"/>
        <v>-</v>
      </c>
      <c r="AG169" s="119" t="str">
        <f t="shared" ca="1" si="43"/>
        <v>-</v>
      </c>
      <c r="AH169" s="118" t="str">
        <f t="shared" ca="1" si="44"/>
        <v>-</v>
      </c>
      <c r="AI169" s="118">
        <f t="shared" ca="1" si="45"/>
        <v>0</v>
      </c>
      <c r="AJ169" s="120">
        <f t="shared" ca="1" si="46"/>
        <v>0</v>
      </c>
      <c r="AK169" s="118">
        <f t="shared" ca="1" si="24"/>
        <v>0</v>
      </c>
      <c r="AL169" s="118">
        <f t="shared" ca="1" si="25"/>
        <v>0</v>
      </c>
    </row>
    <row r="170" spans="1:38" ht="28.5" customHeight="1" x14ac:dyDescent="0.25">
      <c r="A170" s="53">
        <f>'OSNOVNA PLAČA'!A164</f>
        <v>155</v>
      </c>
      <c r="B170" s="333" t="str">
        <f t="shared" ca="1" si="21"/>
        <v>A155</v>
      </c>
      <c r="C170" s="333"/>
      <c r="D170" s="54" t="str">
        <f>IF(LEN('OSNOVNA PLAČA'!C164)&gt;0,'OSNOVNA PLAČA'!C164,"")</f>
        <v/>
      </c>
      <c r="E170" s="55" t="str">
        <f>IF(LEN('OSNOVNA PLAČA'!D164)&gt;0,'OSNOVNA PLAČA'!D164,"")</f>
        <v/>
      </c>
      <c r="F170" s="164">
        <f ca="1">IF(LEN(B170)&gt;0,'OBRAČUNANA OSNOVNA PLAČA'!H164,"")</f>
        <v>0</v>
      </c>
      <c r="G170" s="57"/>
      <c r="H170" s="57"/>
      <c r="I170" s="57"/>
      <c r="J170" s="57"/>
      <c r="K170" s="57"/>
      <c r="L170" s="178">
        <f t="shared" si="38"/>
        <v>0</v>
      </c>
      <c r="M170" s="179">
        <f t="shared" ca="1" si="47"/>
        <v>0</v>
      </c>
      <c r="N170" s="179">
        <f t="shared" ca="1" si="48"/>
        <v>0</v>
      </c>
      <c r="O170" s="180">
        <f t="shared" ca="1" si="39"/>
        <v>0</v>
      </c>
      <c r="P170" s="181">
        <f t="shared" ca="1" si="49"/>
        <v>0</v>
      </c>
      <c r="Q170" s="182">
        <f t="shared" ca="1" si="40"/>
        <v>0</v>
      </c>
      <c r="R170" s="182">
        <f ca="1">IF(LEN(B170)&gt;0,'3'!R170-'3'!Q170,"")</f>
        <v>0</v>
      </c>
      <c r="S170" s="183"/>
      <c r="T170" s="33"/>
      <c r="U170" s="33"/>
      <c r="V170" s="33"/>
      <c r="W170" s="33"/>
      <c r="X170" s="33"/>
      <c r="Y170" s="33"/>
      <c r="Z170" s="33"/>
      <c r="AA170" s="33"/>
      <c r="AB170" s="243">
        <f>ROW()</f>
        <v>170</v>
      </c>
      <c r="AC170" s="118">
        <f t="shared" ca="1" si="22"/>
        <v>0</v>
      </c>
      <c r="AD170" s="118">
        <f t="shared" ca="1" si="23"/>
        <v>0</v>
      </c>
      <c r="AE170" s="119" t="str">
        <f t="shared" ca="1" si="41"/>
        <v>-</v>
      </c>
      <c r="AF170" s="118" t="str">
        <f t="shared" ca="1" si="42"/>
        <v>-</v>
      </c>
      <c r="AG170" s="119" t="str">
        <f t="shared" ca="1" si="43"/>
        <v>-</v>
      </c>
      <c r="AH170" s="118" t="str">
        <f t="shared" ca="1" si="44"/>
        <v>-</v>
      </c>
      <c r="AI170" s="118">
        <f t="shared" ca="1" si="45"/>
        <v>0</v>
      </c>
      <c r="AJ170" s="120">
        <f t="shared" ca="1" si="46"/>
        <v>0</v>
      </c>
      <c r="AK170" s="118">
        <f t="shared" ca="1" si="24"/>
        <v>0</v>
      </c>
      <c r="AL170" s="118">
        <f t="shared" ca="1" si="25"/>
        <v>0</v>
      </c>
    </row>
    <row r="171" spans="1:38" ht="28.5" customHeight="1" x14ac:dyDescent="0.25">
      <c r="A171" s="53">
        <f>'OSNOVNA PLAČA'!A165</f>
        <v>156</v>
      </c>
      <c r="B171" s="333" t="str">
        <f t="shared" ca="1" si="21"/>
        <v>A156</v>
      </c>
      <c r="C171" s="333"/>
      <c r="D171" s="54" t="str">
        <f>IF(LEN('OSNOVNA PLAČA'!C165)&gt;0,'OSNOVNA PLAČA'!C165,"")</f>
        <v/>
      </c>
      <c r="E171" s="55" t="str">
        <f>IF(LEN('OSNOVNA PLAČA'!D165)&gt;0,'OSNOVNA PLAČA'!D165,"")</f>
        <v/>
      </c>
      <c r="F171" s="164">
        <f ca="1">IF(LEN(B171)&gt;0,'OBRAČUNANA OSNOVNA PLAČA'!H165,"")</f>
        <v>0</v>
      </c>
      <c r="G171" s="57"/>
      <c r="H171" s="57"/>
      <c r="I171" s="57"/>
      <c r="J171" s="57"/>
      <c r="K171" s="57"/>
      <c r="L171" s="178">
        <f t="shared" si="38"/>
        <v>0</v>
      </c>
      <c r="M171" s="179">
        <f t="shared" ca="1" si="47"/>
        <v>0</v>
      </c>
      <c r="N171" s="179">
        <f t="shared" ca="1" si="48"/>
        <v>0</v>
      </c>
      <c r="O171" s="180">
        <f t="shared" ca="1" si="39"/>
        <v>0</v>
      </c>
      <c r="P171" s="181">
        <f t="shared" ca="1" si="49"/>
        <v>0</v>
      </c>
      <c r="Q171" s="182">
        <f t="shared" ca="1" si="40"/>
        <v>0</v>
      </c>
      <c r="R171" s="182">
        <f ca="1">IF(LEN(B171)&gt;0,'3'!R171-'3'!Q171,"")</f>
        <v>0</v>
      </c>
      <c r="S171" s="183"/>
      <c r="T171" s="33"/>
      <c r="U171" s="33"/>
      <c r="V171" s="33"/>
      <c r="W171" s="33"/>
      <c r="X171" s="33"/>
      <c r="Y171" s="33"/>
      <c r="Z171" s="33"/>
      <c r="AA171" s="33"/>
      <c r="AB171" s="243">
        <f>ROW()</f>
        <v>171</v>
      </c>
      <c r="AC171" s="118">
        <f t="shared" ca="1" si="22"/>
        <v>0</v>
      </c>
      <c r="AD171" s="118">
        <f t="shared" ca="1" si="23"/>
        <v>0</v>
      </c>
      <c r="AE171" s="119" t="str">
        <f t="shared" ca="1" si="41"/>
        <v>-</v>
      </c>
      <c r="AF171" s="118" t="str">
        <f t="shared" ca="1" si="42"/>
        <v>-</v>
      </c>
      <c r="AG171" s="119" t="str">
        <f t="shared" ca="1" si="43"/>
        <v>-</v>
      </c>
      <c r="AH171" s="118" t="str">
        <f t="shared" ca="1" si="44"/>
        <v>-</v>
      </c>
      <c r="AI171" s="118">
        <f t="shared" ca="1" si="45"/>
        <v>0</v>
      </c>
      <c r="AJ171" s="120">
        <f t="shared" ca="1" si="46"/>
        <v>0</v>
      </c>
      <c r="AK171" s="118">
        <f t="shared" ca="1" si="24"/>
        <v>0</v>
      </c>
      <c r="AL171" s="118">
        <f t="shared" ca="1" si="25"/>
        <v>0</v>
      </c>
    </row>
    <row r="172" spans="1:38" ht="28.5" customHeight="1" x14ac:dyDescent="0.25">
      <c r="A172" s="53">
        <f>'OSNOVNA PLAČA'!A166</f>
        <v>157</v>
      </c>
      <c r="B172" s="333" t="str">
        <f t="shared" ca="1" si="21"/>
        <v>A157</v>
      </c>
      <c r="C172" s="333"/>
      <c r="D172" s="54" t="str">
        <f>IF(LEN('OSNOVNA PLAČA'!C166)&gt;0,'OSNOVNA PLAČA'!C166,"")</f>
        <v/>
      </c>
      <c r="E172" s="55" t="str">
        <f>IF(LEN('OSNOVNA PLAČA'!D166)&gt;0,'OSNOVNA PLAČA'!D166,"")</f>
        <v/>
      </c>
      <c r="F172" s="164">
        <f ca="1">IF(LEN(B172)&gt;0,'OBRAČUNANA OSNOVNA PLAČA'!H166,"")</f>
        <v>0</v>
      </c>
      <c r="G172" s="57"/>
      <c r="H172" s="57"/>
      <c r="I172" s="57"/>
      <c r="J172" s="57"/>
      <c r="K172" s="57"/>
      <c r="L172" s="178">
        <f t="shared" si="38"/>
        <v>0</v>
      </c>
      <c r="M172" s="179">
        <f t="shared" ca="1" si="47"/>
        <v>0</v>
      </c>
      <c r="N172" s="179">
        <f t="shared" ca="1" si="48"/>
        <v>0</v>
      </c>
      <c r="O172" s="180">
        <f t="shared" ca="1" si="39"/>
        <v>0</v>
      </c>
      <c r="P172" s="181">
        <f t="shared" ca="1" si="49"/>
        <v>0</v>
      </c>
      <c r="Q172" s="182">
        <f t="shared" ca="1" si="40"/>
        <v>0</v>
      </c>
      <c r="R172" s="182">
        <f ca="1">IF(LEN(B172)&gt;0,'3'!R172-'3'!Q172,"")</f>
        <v>0</v>
      </c>
      <c r="S172" s="183"/>
      <c r="T172" s="33"/>
      <c r="U172" s="33"/>
      <c r="V172" s="33"/>
      <c r="W172" s="33"/>
      <c r="X172" s="33"/>
      <c r="Y172" s="33"/>
      <c r="Z172" s="33"/>
      <c r="AA172" s="33"/>
      <c r="AB172" s="243">
        <f>ROW()</f>
        <v>172</v>
      </c>
      <c r="AC172" s="118">
        <f t="shared" ca="1" si="22"/>
        <v>0</v>
      </c>
      <c r="AD172" s="118">
        <f t="shared" ca="1" si="23"/>
        <v>0</v>
      </c>
      <c r="AE172" s="119" t="str">
        <f t="shared" ca="1" si="41"/>
        <v>-</v>
      </c>
      <c r="AF172" s="118" t="str">
        <f t="shared" ca="1" si="42"/>
        <v>-</v>
      </c>
      <c r="AG172" s="119" t="str">
        <f t="shared" ca="1" si="43"/>
        <v>-</v>
      </c>
      <c r="AH172" s="118" t="str">
        <f t="shared" ca="1" si="44"/>
        <v>-</v>
      </c>
      <c r="AI172" s="118">
        <f t="shared" ca="1" si="45"/>
        <v>0</v>
      </c>
      <c r="AJ172" s="120">
        <f t="shared" ca="1" si="46"/>
        <v>0</v>
      </c>
      <c r="AK172" s="118">
        <f t="shared" ca="1" si="24"/>
        <v>0</v>
      </c>
      <c r="AL172" s="118">
        <f t="shared" ca="1" si="25"/>
        <v>0</v>
      </c>
    </row>
    <row r="173" spans="1:38" ht="28.5" customHeight="1" x14ac:dyDescent="0.25">
      <c r="A173" s="53">
        <f>'OSNOVNA PLAČA'!A167</f>
        <v>158</v>
      </c>
      <c r="B173" s="333" t="str">
        <f t="shared" ca="1" si="21"/>
        <v>A158</v>
      </c>
      <c r="C173" s="333"/>
      <c r="D173" s="54" t="str">
        <f>IF(LEN('OSNOVNA PLAČA'!C167)&gt;0,'OSNOVNA PLAČA'!C167,"")</f>
        <v/>
      </c>
      <c r="E173" s="55" t="str">
        <f>IF(LEN('OSNOVNA PLAČA'!D167)&gt;0,'OSNOVNA PLAČA'!D167,"")</f>
        <v/>
      </c>
      <c r="F173" s="164">
        <f ca="1">IF(LEN(B173)&gt;0,'OBRAČUNANA OSNOVNA PLAČA'!H167,"")</f>
        <v>0</v>
      </c>
      <c r="G173" s="57"/>
      <c r="H173" s="57"/>
      <c r="I173" s="57"/>
      <c r="J173" s="57"/>
      <c r="K173" s="57"/>
      <c r="L173" s="178">
        <f t="shared" si="38"/>
        <v>0</v>
      </c>
      <c r="M173" s="179">
        <f t="shared" ca="1" si="47"/>
        <v>0</v>
      </c>
      <c r="N173" s="179">
        <f t="shared" ca="1" si="48"/>
        <v>0</v>
      </c>
      <c r="O173" s="180">
        <f t="shared" ca="1" si="39"/>
        <v>0</v>
      </c>
      <c r="P173" s="181">
        <f t="shared" ca="1" si="49"/>
        <v>0</v>
      </c>
      <c r="Q173" s="182">
        <f t="shared" ca="1" si="40"/>
        <v>0</v>
      </c>
      <c r="R173" s="182">
        <f ca="1">IF(LEN(B173)&gt;0,'3'!R173-'3'!Q173,"")</f>
        <v>0</v>
      </c>
      <c r="S173" s="183"/>
      <c r="T173" s="33"/>
      <c r="U173" s="33"/>
      <c r="V173" s="33"/>
      <c r="W173" s="33"/>
      <c r="X173" s="33"/>
      <c r="Y173" s="33"/>
      <c r="Z173" s="33"/>
      <c r="AA173" s="33"/>
      <c r="AB173" s="243">
        <f>ROW()</f>
        <v>173</v>
      </c>
      <c r="AC173" s="118">
        <f t="shared" ca="1" si="22"/>
        <v>0</v>
      </c>
      <c r="AD173" s="118">
        <f t="shared" ca="1" si="23"/>
        <v>0</v>
      </c>
      <c r="AE173" s="119" t="str">
        <f t="shared" ca="1" si="41"/>
        <v>-</v>
      </c>
      <c r="AF173" s="118" t="str">
        <f t="shared" ca="1" si="42"/>
        <v>-</v>
      </c>
      <c r="AG173" s="119" t="str">
        <f t="shared" ca="1" si="43"/>
        <v>-</v>
      </c>
      <c r="AH173" s="118" t="str">
        <f t="shared" ca="1" si="44"/>
        <v>-</v>
      </c>
      <c r="AI173" s="118">
        <f t="shared" ca="1" si="45"/>
        <v>0</v>
      </c>
      <c r="AJ173" s="120">
        <f t="shared" ca="1" si="46"/>
        <v>0</v>
      </c>
      <c r="AK173" s="118">
        <f t="shared" ca="1" si="24"/>
        <v>0</v>
      </c>
      <c r="AL173" s="118">
        <f t="shared" ca="1" si="25"/>
        <v>0</v>
      </c>
    </row>
    <row r="174" spans="1:38" ht="28.5" customHeight="1" x14ac:dyDescent="0.25">
      <c r="A174" s="53">
        <f>'OSNOVNA PLAČA'!A168</f>
        <v>159</v>
      </c>
      <c r="B174" s="333" t="str">
        <f t="shared" ca="1" si="21"/>
        <v>A159</v>
      </c>
      <c r="C174" s="333"/>
      <c r="D174" s="54" t="str">
        <f>IF(LEN('OSNOVNA PLAČA'!C168)&gt;0,'OSNOVNA PLAČA'!C168,"")</f>
        <v/>
      </c>
      <c r="E174" s="55" t="str">
        <f>IF(LEN('OSNOVNA PLAČA'!D168)&gt;0,'OSNOVNA PLAČA'!D168,"")</f>
        <v/>
      </c>
      <c r="F174" s="164">
        <f ca="1">IF(LEN(B174)&gt;0,'OBRAČUNANA OSNOVNA PLAČA'!H168,"")</f>
        <v>0</v>
      </c>
      <c r="G174" s="57"/>
      <c r="H174" s="57"/>
      <c r="I174" s="57"/>
      <c r="J174" s="57"/>
      <c r="K174" s="57"/>
      <c r="L174" s="178">
        <f t="shared" si="38"/>
        <v>0</v>
      </c>
      <c r="M174" s="179">
        <f t="shared" ca="1" si="47"/>
        <v>0</v>
      </c>
      <c r="N174" s="179">
        <f t="shared" ca="1" si="48"/>
        <v>0</v>
      </c>
      <c r="O174" s="180">
        <f t="shared" ca="1" si="39"/>
        <v>0</v>
      </c>
      <c r="P174" s="181">
        <f t="shared" ca="1" si="49"/>
        <v>0</v>
      </c>
      <c r="Q174" s="182">
        <f t="shared" ca="1" si="40"/>
        <v>0</v>
      </c>
      <c r="R174" s="182">
        <f ca="1">IF(LEN(B174)&gt;0,'3'!R174-'3'!Q174,"")</f>
        <v>0</v>
      </c>
      <c r="S174" s="183"/>
      <c r="T174" s="33"/>
      <c r="U174" s="33"/>
      <c r="V174" s="33"/>
      <c r="W174" s="33"/>
      <c r="X174" s="33"/>
      <c r="Y174" s="33"/>
      <c r="Z174" s="33"/>
      <c r="AA174" s="33"/>
      <c r="AB174" s="243">
        <f>ROW()</f>
        <v>174</v>
      </c>
      <c r="AC174" s="118">
        <f t="shared" ca="1" si="22"/>
        <v>0</v>
      </c>
      <c r="AD174" s="118">
        <f t="shared" ca="1" si="23"/>
        <v>0</v>
      </c>
      <c r="AE174" s="119" t="str">
        <f t="shared" ca="1" si="41"/>
        <v>-</v>
      </c>
      <c r="AF174" s="118" t="str">
        <f t="shared" ca="1" si="42"/>
        <v>-</v>
      </c>
      <c r="AG174" s="119" t="str">
        <f t="shared" ca="1" si="43"/>
        <v>-</v>
      </c>
      <c r="AH174" s="118" t="str">
        <f t="shared" ca="1" si="44"/>
        <v>-</v>
      </c>
      <c r="AI174" s="118">
        <f t="shared" ca="1" si="45"/>
        <v>0</v>
      </c>
      <c r="AJ174" s="120">
        <f t="shared" ca="1" si="46"/>
        <v>0</v>
      </c>
      <c r="AK174" s="118">
        <f t="shared" ca="1" si="24"/>
        <v>0</v>
      </c>
      <c r="AL174" s="118">
        <f t="shared" ca="1" si="25"/>
        <v>0</v>
      </c>
    </row>
    <row r="175" spans="1:38" ht="28.5" customHeight="1" x14ac:dyDescent="0.25">
      <c r="A175" s="53">
        <f>'OSNOVNA PLAČA'!A169</f>
        <v>160</v>
      </c>
      <c r="B175" s="333" t="str">
        <f t="shared" ca="1" si="21"/>
        <v>A160</v>
      </c>
      <c r="C175" s="333"/>
      <c r="D175" s="54" t="str">
        <f>IF(LEN('OSNOVNA PLAČA'!C169)&gt;0,'OSNOVNA PLAČA'!C169,"")</f>
        <v/>
      </c>
      <c r="E175" s="55" t="str">
        <f>IF(LEN('OSNOVNA PLAČA'!D169)&gt;0,'OSNOVNA PLAČA'!D169,"")</f>
        <v/>
      </c>
      <c r="F175" s="164">
        <f ca="1">IF(LEN(B175)&gt;0,'OBRAČUNANA OSNOVNA PLAČA'!H169,"")</f>
        <v>0</v>
      </c>
      <c r="G175" s="57"/>
      <c r="H175" s="57"/>
      <c r="I175" s="57"/>
      <c r="J175" s="57"/>
      <c r="K175" s="57"/>
      <c r="L175" s="178">
        <f t="shared" si="38"/>
        <v>0</v>
      </c>
      <c r="M175" s="179">
        <f t="shared" ca="1" si="47"/>
        <v>0</v>
      </c>
      <c r="N175" s="179">
        <f t="shared" ca="1" si="48"/>
        <v>0</v>
      </c>
      <c r="O175" s="180">
        <f t="shared" ca="1" si="39"/>
        <v>0</v>
      </c>
      <c r="P175" s="181">
        <f t="shared" ca="1" si="49"/>
        <v>0</v>
      </c>
      <c r="Q175" s="182">
        <f t="shared" ca="1" si="40"/>
        <v>0</v>
      </c>
      <c r="R175" s="182">
        <f ca="1">IF(LEN(B175)&gt;0,'3'!R175-'3'!Q175,"")</f>
        <v>0</v>
      </c>
      <c r="S175" s="183"/>
      <c r="T175" s="33"/>
      <c r="U175" s="33"/>
      <c r="V175" s="33"/>
      <c r="W175" s="33"/>
      <c r="X175" s="33"/>
      <c r="Y175" s="33"/>
      <c r="Z175" s="33"/>
      <c r="AA175" s="33"/>
      <c r="AB175" s="243">
        <f>ROW()</f>
        <v>175</v>
      </c>
      <c r="AC175" s="118">
        <f t="shared" ca="1" si="22"/>
        <v>0</v>
      </c>
      <c r="AD175" s="118">
        <f t="shared" ca="1" si="23"/>
        <v>0</v>
      </c>
      <c r="AE175" s="119" t="str">
        <f t="shared" ca="1" si="41"/>
        <v>-</v>
      </c>
      <c r="AF175" s="118" t="str">
        <f t="shared" ca="1" si="42"/>
        <v>-</v>
      </c>
      <c r="AG175" s="119" t="str">
        <f t="shared" ca="1" si="43"/>
        <v>-</v>
      </c>
      <c r="AH175" s="118" t="str">
        <f t="shared" ca="1" si="44"/>
        <v>-</v>
      </c>
      <c r="AI175" s="118">
        <f t="shared" ca="1" si="45"/>
        <v>0</v>
      </c>
      <c r="AJ175" s="120">
        <f t="shared" ca="1" si="46"/>
        <v>0</v>
      </c>
      <c r="AK175" s="118">
        <f t="shared" ca="1" si="24"/>
        <v>0</v>
      </c>
      <c r="AL175" s="118">
        <f t="shared" ca="1" si="25"/>
        <v>0</v>
      </c>
    </row>
    <row r="176" spans="1:38" ht="28.5" customHeight="1" x14ac:dyDescent="0.25">
      <c r="A176" s="53">
        <f>'OSNOVNA PLAČA'!A170</f>
        <v>161</v>
      </c>
      <c r="B176" s="333" t="str">
        <f t="shared" ca="1" si="21"/>
        <v>A161</v>
      </c>
      <c r="C176" s="333"/>
      <c r="D176" s="54" t="str">
        <f>IF(LEN('OSNOVNA PLAČA'!C170)&gt;0,'OSNOVNA PLAČA'!C170,"")</f>
        <v/>
      </c>
      <c r="E176" s="55" t="str">
        <f>IF(LEN('OSNOVNA PLAČA'!D170)&gt;0,'OSNOVNA PLAČA'!D170,"")</f>
        <v/>
      </c>
      <c r="F176" s="164">
        <f ca="1">IF(LEN(B176)&gt;0,'OBRAČUNANA OSNOVNA PLAČA'!H170,"")</f>
        <v>0</v>
      </c>
      <c r="G176" s="57"/>
      <c r="H176" s="57"/>
      <c r="I176" s="57"/>
      <c r="J176" s="57"/>
      <c r="K176" s="57"/>
      <c r="L176" s="178">
        <f t="shared" si="38"/>
        <v>0</v>
      </c>
      <c r="M176" s="179">
        <f t="shared" ca="1" si="47"/>
        <v>0</v>
      </c>
      <c r="N176" s="179">
        <f t="shared" ca="1" si="48"/>
        <v>0</v>
      </c>
      <c r="O176" s="180">
        <f t="shared" ca="1" si="39"/>
        <v>0</v>
      </c>
      <c r="P176" s="181">
        <f t="shared" ca="1" si="49"/>
        <v>0</v>
      </c>
      <c r="Q176" s="182">
        <f t="shared" ca="1" si="40"/>
        <v>0</v>
      </c>
      <c r="R176" s="182">
        <f ca="1">IF(LEN(B176)&gt;0,'3'!R176-'3'!Q176,"")</f>
        <v>0</v>
      </c>
      <c r="S176" s="183"/>
      <c r="T176" s="33"/>
      <c r="U176" s="33"/>
      <c r="V176" s="33"/>
      <c r="W176" s="33"/>
      <c r="X176" s="33"/>
      <c r="Y176" s="33"/>
      <c r="Z176" s="33"/>
      <c r="AA176" s="33"/>
      <c r="AB176" s="243">
        <f>ROW()</f>
        <v>176</v>
      </c>
      <c r="AC176" s="118">
        <f t="shared" ca="1" si="22"/>
        <v>0</v>
      </c>
      <c r="AD176" s="118">
        <f t="shared" ca="1" si="23"/>
        <v>0</v>
      </c>
      <c r="AE176" s="119" t="str">
        <f t="shared" ca="1" si="41"/>
        <v>-</v>
      </c>
      <c r="AF176" s="118" t="str">
        <f t="shared" ca="1" si="42"/>
        <v>-</v>
      </c>
      <c r="AG176" s="119" t="str">
        <f t="shared" ca="1" si="43"/>
        <v>-</v>
      </c>
      <c r="AH176" s="118" t="str">
        <f t="shared" ca="1" si="44"/>
        <v>-</v>
      </c>
      <c r="AI176" s="118">
        <f t="shared" ca="1" si="45"/>
        <v>0</v>
      </c>
      <c r="AJ176" s="120">
        <f t="shared" ca="1" si="46"/>
        <v>0</v>
      </c>
      <c r="AK176" s="118">
        <f t="shared" ca="1" si="24"/>
        <v>0</v>
      </c>
      <c r="AL176" s="118">
        <f t="shared" ca="1" si="25"/>
        <v>0</v>
      </c>
    </row>
    <row r="177" spans="1:38" ht="28.5" customHeight="1" x14ac:dyDescent="0.25">
      <c r="A177" s="53">
        <f>'OSNOVNA PLAČA'!A171</f>
        <v>162</v>
      </c>
      <c r="B177" s="333" t="str">
        <f t="shared" ca="1" si="21"/>
        <v>A162</v>
      </c>
      <c r="C177" s="333"/>
      <c r="D177" s="54" t="str">
        <f>IF(LEN('OSNOVNA PLAČA'!C171)&gt;0,'OSNOVNA PLAČA'!C171,"")</f>
        <v/>
      </c>
      <c r="E177" s="55" t="str">
        <f>IF(LEN('OSNOVNA PLAČA'!D171)&gt;0,'OSNOVNA PLAČA'!D171,"")</f>
        <v/>
      </c>
      <c r="F177" s="164">
        <f ca="1">IF(LEN(B177)&gt;0,'OBRAČUNANA OSNOVNA PLAČA'!H171,"")</f>
        <v>0</v>
      </c>
      <c r="G177" s="57"/>
      <c r="H177" s="57"/>
      <c r="I177" s="57"/>
      <c r="J177" s="57"/>
      <c r="K177" s="57"/>
      <c r="L177" s="178">
        <f t="shared" si="38"/>
        <v>0</v>
      </c>
      <c r="M177" s="179">
        <f t="shared" ca="1" si="47"/>
        <v>0</v>
      </c>
      <c r="N177" s="179">
        <f t="shared" ca="1" si="48"/>
        <v>0</v>
      </c>
      <c r="O177" s="180">
        <f t="shared" ca="1" si="39"/>
        <v>0</v>
      </c>
      <c r="P177" s="181">
        <f t="shared" ca="1" si="49"/>
        <v>0</v>
      </c>
      <c r="Q177" s="182">
        <f t="shared" ca="1" si="40"/>
        <v>0</v>
      </c>
      <c r="R177" s="182">
        <f ca="1">IF(LEN(B177)&gt;0,'3'!R177-'3'!Q177,"")</f>
        <v>0</v>
      </c>
      <c r="S177" s="183"/>
      <c r="T177" s="33"/>
      <c r="U177" s="33"/>
      <c r="V177" s="33"/>
      <c r="W177" s="33"/>
      <c r="X177" s="33"/>
      <c r="Y177" s="33"/>
      <c r="Z177" s="33"/>
      <c r="AA177" s="33"/>
      <c r="AB177" s="243">
        <f>ROW()</f>
        <v>177</v>
      </c>
      <c r="AC177" s="118">
        <f t="shared" ca="1" si="22"/>
        <v>0</v>
      </c>
      <c r="AD177" s="118">
        <f t="shared" ca="1" si="23"/>
        <v>0</v>
      </c>
      <c r="AE177" s="119" t="str">
        <f t="shared" ca="1" si="41"/>
        <v>-</v>
      </c>
      <c r="AF177" s="118" t="str">
        <f t="shared" ca="1" si="42"/>
        <v>-</v>
      </c>
      <c r="AG177" s="119" t="str">
        <f t="shared" ca="1" si="43"/>
        <v>-</v>
      </c>
      <c r="AH177" s="118" t="str">
        <f t="shared" ca="1" si="44"/>
        <v>-</v>
      </c>
      <c r="AI177" s="118">
        <f t="shared" ca="1" si="45"/>
        <v>0</v>
      </c>
      <c r="AJ177" s="120">
        <f t="shared" ca="1" si="46"/>
        <v>0</v>
      </c>
      <c r="AK177" s="118">
        <f t="shared" ca="1" si="24"/>
        <v>0</v>
      </c>
      <c r="AL177" s="118">
        <f t="shared" ca="1" si="25"/>
        <v>0</v>
      </c>
    </row>
    <row r="178" spans="1:38" ht="28.5" customHeight="1" x14ac:dyDescent="0.25">
      <c r="A178" s="53">
        <f>'OSNOVNA PLAČA'!A172</f>
        <v>163</v>
      </c>
      <c r="B178" s="333" t="str">
        <f t="shared" ca="1" si="21"/>
        <v>A163</v>
      </c>
      <c r="C178" s="333"/>
      <c r="D178" s="54" t="str">
        <f>IF(LEN('OSNOVNA PLAČA'!C172)&gt;0,'OSNOVNA PLAČA'!C172,"")</f>
        <v/>
      </c>
      <c r="E178" s="55" t="str">
        <f>IF(LEN('OSNOVNA PLAČA'!D172)&gt;0,'OSNOVNA PLAČA'!D172,"")</f>
        <v/>
      </c>
      <c r="F178" s="164">
        <f ca="1">IF(LEN(B178)&gt;0,'OBRAČUNANA OSNOVNA PLAČA'!H172,"")</f>
        <v>0</v>
      </c>
      <c r="G178" s="57"/>
      <c r="H178" s="57"/>
      <c r="I178" s="57"/>
      <c r="J178" s="57"/>
      <c r="K178" s="57"/>
      <c r="L178" s="178">
        <f t="shared" si="38"/>
        <v>0</v>
      </c>
      <c r="M178" s="179">
        <f t="shared" ca="1" si="47"/>
        <v>0</v>
      </c>
      <c r="N178" s="179">
        <f t="shared" ca="1" si="48"/>
        <v>0</v>
      </c>
      <c r="O178" s="180">
        <f t="shared" ca="1" si="39"/>
        <v>0</v>
      </c>
      <c r="P178" s="181">
        <f t="shared" ca="1" si="49"/>
        <v>0</v>
      </c>
      <c r="Q178" s="182">
        <f t="shared" ca="1" si="40"/>
        <v>0</v>
      </c>
      <c r="R178" s="182">
        <f ca="1">IF(LEN(B178)&gt;0,'3'!R178-'3'!Q178,"")</f>
        <v>0</v>
      </c>
      <c r="S178" s="183"/>
      <c r="T178" s="33"/>
      <c r="U178" s="33"/>
      <c r="V178" s="33"/>
      <c r="W178" s="33"/>
      <c r="X178" s="33"/>
      <c r="Y178" s="33"/>
      <c r="Z178" s="33"/>
      <c r="AA178" s="33"/>
      <c r="AB178" s="243">
        <f>ROW()</f>
        <v>178</v>
      </c>
      <c r="AC178" s="118">
        <f t="shared" ca="1" si="22"/>
        <v>0</v>
      </c>
      <c r="AD178" s="118">
        <f t="shared" ca="1" si="23"/>
        <v>0</v>
      </c>
      <c r="AE178" s="119" t="str">
        <f t="shared" ca="1" si="41"/>
        <v>-</v>
      </c>
      <c r="AF178" s="118" t="str">
        <f t="shared" ca="1" si="42"/>
        <v>-</v>
      </c>
      <c r="AG178" s="119" t="str">
        <f t="shared" ca="1" si="43"/>
        <v>-</v>
      </c>
      <c r="AH178" s="118" t="str">
        <f t="shared" ca="1" si="44"/>
        <v>-</v>
      </c>
      <c r="AI178" s="118">
        <f t="shared" ca="1" si="45"/>
        <v>0</v>
      </c>
      <c r="AJ178" s="120">
        <f t="shared" ca="1" si="46"/>
        <v>0</v>
      </c>
      <c r="AK178" s="118">
        <f t="shared" ca="1" si="24"/>
        <v>0</v>
      </c>
      <c r="AL178" s="118">
        <f t="shared" ca="1" si="25"/>
        <v>0</v>
      </c>
    </row>
    <row r="179" spans="1:38" ht="28.5" customHeight="1" x14ac:dyDescent="0.25">
      <c r="A179" s="53">
        <f>'OSNOVNA PLAČA'!A173</f>
        <v>164</v>
      </c>
      <c r="B179" s="333" t="str">
        <f t="shared" ca="1" si="21"/>
        <v>A164</v>
      </c>
      <c r="C179" s="333"/>
      <c r="D179" s="54" t="str">
        <f>IF(LEN('OSNOVNA PLAČA'!C173)&gt;0,'OSNOVNA PLAČA'!C173,"")</f>
        <v/>
      </c>
      <c r="E179" s="55" t="str">
        <f>IF(LEN('OSNOVNA PLAČA'!D173)&gt;0,'OSNOVNA PLAČA'!D173,"")</f>
        <v/>
      </c>
      <c r="F179" s="164">
        <f ca="1">IF(LEN(B179)&gt;0,'OBRAČUNANA OSNOVNA PLAČA'!H173,"")</f>
        <v>0</v>
      </c>
      <c r="G179" s="57"/>
      <c r="H179" s="57"/>
      <c r="I179" s="57"/>
      <c r="J179" s="57"/>
      <c r="K179" s="57"/>
      <c r="L179" s="178">
        <f t="shared" si="38"/>
        <v>0</v>
      </c>
      <c r="M179" s="179">
        <f t="shared" ca="1" si="47"/>
        <v>0</v>
      </c>
      <c r="N179" s="179">
        <f t="shared" ca="1" si="48"/>
        <v>0</v>
      </c>
      <c r="O179" s="180">
        <f t="shared" ca="1" si="39"/>
        <v>0</v>
      </c>
      <c r="P179" s="181">
        <f t="shared" ca="1" si="49"/>
        <v>0</v>
      </c>
      <c r="Q179" s="182">
        <f t="shared" ca="1" si="40"/>
        <v>0</v>
      </c>
      <c r="R179" s="182">
        <f ca="1">IF(LEN(B179)&gt;0,'3'!R179-'3'!Q179,"")</f>
        <v>0</v>
      </c>
      <c r="S179" s="183"/>
      <c r="T179" s="33"/>
      <c r="U179" s="33"/>
      <c r="V179" s="33"/>
      <c r="W179" s="33"/>
      <c r="X179" s="33"/>
      <c r="Y179" s="33"/>
      <c r="Z179" s="33"/>
      <c r="AA179" s="33"/>
      <c r="AB179" s="243">
        <f>ROW()</f>
        <v>179</v>
      </c>
      <c r="AC179" s="118">
        <f t="shared" ca="1" si="22"/>
        <v>0</v>
      </c>
      <c r="AD179" s="118">
        <f t="shared" ca="1" si="23"/>
        <v>0</v>
      </c>
      <c r="AE179" s="119" t="str">
        <f t="shared" ca="1" si="41"/>
        <v>-</v>
      </c>
      <c r="AF179" s="118" t="str">
        <f t="shared" ca="1" si="42"/>
        <v>-</v>
      </c>
      <c r="AG179" s="119" t="str">
        <f t="shared" ca="1" si="43"/>
        <v>-</v>
      </c>
      <c r="AH179" s="118" t="str">
        <f t="shared" ca="1" si="44"/>
        <v>-</v>
      </c>
      <c r="AI179" s="118">
        <f t="shared" ca="1" si="45"/>
        <v>0</v>
      </c>
      <c r="AJ179" s="120">
        <f t="shared" ca="1" si="46"/>
        <v>0</v>
      </c>
      <c r="AK179" s="118">
        <f t="shared" ca="1" si="24"/>
        <v>0</v>
      </c>
      <c r="AL179" s="118">
        <f t="shared" ca="1" si="25"/>
        <v>0</v>
      </c>
    </row>
    <row r="180" spans="1:38" ht="28.5" customHeight="1" x14ac:dyDescent="0.25">
      <c r="A180" s="53">
        <f>'OSNOVNA PLAČA'!A174</f>
        <v>165</v>
      </c>
      <c r="B180" s="333" t="str">
        <f t="shared" ca="1" si="21"/>
        <v>A165</v>
      </c>
      <c r="C180" s="333"/>
      <c r="D180" s="54" t="str">
        <f>IF(LEN('OSNOVNA PLAČA'!C174)&gt;0,'OSNOVNA PLAČA'!C174,"")</f>
        <v/>
      </c>
      <c r="E180" s="55" t="str">
        <f>IF(LEN('OSNOVNA PLAČA'!D174)&gt;0,'OSNOVNA PLAČA'!D174,"")</f>
        <v/>
      </c>
      <c r="F180" s="164">
        <f ca="1">IF(LEN(B180)&gt;0,'OBRAČUNANA OSNOVNA PLAČA'!H174,"")</f>
        <v>0</v>
      </c>
      <c r="G180" s="57"/>
      <c r="H180" s="57"/>
      <c r="I180" s="57"/>
      <c r="J180" s="57"/>
      <c r="K180" s="57"/>
      <c r="L180" s="178">
        <f t="shared" si="38"/>
        <v>0</v>
      </c>
      <c r="M180" s="179">
        <f t="shared" ca="1" si="47"/>
        <v>0</v>
      </c>
      <c r="N180" s="179">
        <f t="shared" ca="1" si="48"/>
        <v>0</v>
      </c>
      <c r="O180" s="180">
        <f t="shared" ca="1" si="39"/>
        <v>0</v>
      </c>
      <c r="P180" s="181">
        <f t="shared" ca="1" si="49"/>
        <v>0</v>
      </c>
      <c r="Q180" s="182">
        <f t="shared" ca="1" si="40"/>
        <v>0</v>
      </c>
      <c r="R180" s="182">
        <f ca="1">IF(LEN(B180)&gt;0,'3'!R180-'3'!Q180,"")</f>
        <v>0</v>
      </c>
      <c r="S180" s="183"/>
      <c r="T180" s="33"/>
      <c r="U180" s="33"/>
      <c r="V180" s="33"/>
      <c r="W180" s="33"/>
      <c r="X180" s="33"/>
      <c r="Y180" s="33"/>
      <c r="Z180" s="33"/>
      <c r="AA180" s="33"/>
      <c r="AB180" s="243">
        <f>ROW()</f>
        <v>180</v>
      </c>
      <c r="AC180" s="118">
        <f t="shared" ca="1" si="22"/>
        <v>0</v>
      </c>
      <c r="AD180" s="118">
        <f t="shared" ca="1" si="23"/>
        <v>0</v>
      </c>
      <c r="AE180" s="119" t="str">
        <f t="shared" ca="1" si="41"/>
        <v>-</v>
      </c>
      <c r="AF180" s="118" t="str">
        <f t="shared" ca="1" si="42"/>
        <v>-</v>
      </c>
      <c r="AG180" s="119" t="str">
        <f t="shared" ca="1" si="43"/>
        <v>-</v>
      </c>
      <c r="AH180" s="118" t="str">
        <f t="shared" ca="1" si="44"/>
        <v>-</v>
      </c>
      <c r="AI180" s="118">
        <f t="shared" ca="1" si="45"/>
        <v>0</v>
      </c>
      <c r="AJ180" s="120">
        <f t="shared" ca="1" si="46"/>
        <v>0</v>
      </c>
      <c r="AK180" s="118">
        <f t="shared" ca="1" si="24"/>
        <v>0</v>
      </c>
      <c r="AL180" s="118">
        <f t="shared" ca="1" si="25"/>
        <v>0</v>
      </c>
    </row>
    <row r="181" spans="1:38" ht="28.5" customHeight="1" x14ac:dyDescent="0.25">
      <c r="A181" s="53">
        <f>'OSNOVNA PLAČA'!A175</f>
        <v>166</v>
      </c>
      <c r="B181" s="333" t="str">
        <f t="shared" ca="1" si="21"/>
        <v>A166</v>
      </c>
      <c r="C181" s="333"/>
      <c r="D181" s="54" t="str">
        <f>IF(LEN('OSNOVNA PLAČA'!C175)&gt;0,'OSNOVNA PLAČA'!C175,"")</f>
        <v/>
      </c>
      <c r="E181" s="55" t="str">
        <f>IF(LEN('OSNOVNA PLAČA'!D175)&gt;0,'OSNOVNA PLAČA'!D175,"")</f>
        <v/>
      </c>
      <c r="F181" s="164">
        <f ca="1">IF(LEN(B181)&gt;0,'OBRAČUNANA OSNOVNA PLAČA'!H175,"")</f>
        <v>0</v>
      </c>
      <c r="G181" s="57"/>
      <c r="H181" s="57"/>
      <c r="I181" s="57"/>
      <c r="J181" s="57"/>
      <c r="K181" s="57"/>
      <c r="L181" s="178">
        <f t="shared" si="38"/>
        <v>0</v>
      </c>
      <c r="M181" s="179">
        <f t="shared" ca="1" si="47"/>
        <v>0</v>
      </c>
      <c r="N181" s="179">
        <f t="shared" ca="1" si="48"/>
        <v>0</v>
      </c>
      <c r="O181" s="180">
        <f t="shared" ca="1" si="39"/>
        <v>0</v>
      </c>
      <c r="P181" s="181">
        <f t="shared" ca="1" si="49"/>
        <v>0</v>
      </c>
      <c r="Q181" s="182">
        <f t="shared" ca="1" si="40"/>
        <v>0</v>
      </c>
      <c r="R181" s="182">
        <f ca="1">IF(LEN(B181)&gt;0,'3'!R181-'3'!Q181,"")</f>
        <v>0</v>
      </c>
      <c r="S181" s="183"/>
      <c r="T181" s="33"/>
      <c r="U181" s="33"/>
      <c r="V181" s="33"/>
      <c r="W181" s="33"/>
      <c r="X181" s="33"/>
      <c r="Y181" s="33"/>
      <c r="Z181" s="33"/>
      <c r="AA181" s="33"/>
      <c r="AB181" s="243">
        <f>ROW()</f>
        <v>181</v>
      </c>
      <c r="AC181" s="118">
        <f t="shared" ca="1" si="22"/>
        <v>0</v>
      </c>
      <c r="AD181" s="118">
        <f t="shared" ca="1" si="23"/>
        <v>0</v>
      </c>
      <c r="AE181" s="119" t="str">
        <f t="shared" ca="1" si="41"/>
        <v>-</v>
      </c>
      <c r="AF181" s="118" t="str">
        <f t="shared" ca="1" si="42"/>
        <v>-</v>
      </c>
      <c r="AG181" s="119" t="str">
        <f t="shared" ca="1" si="43"/>
        <v>-</v>
      </c>
      <c r="AH181" s="118" t="str">
        <f t="shared" ca="1" si="44"/>
        <v>-</v>
      </c>
      <c r="AI181" s="118">
        <f t="shared" ca="1" si="45"/>
        <v>0</v>
      </c>
      <c r="AJ181" s="120">
        <f t="shared" ca="1" si="46"/>
        <v>0</v>
      </c>
      <c r="AK181" s="118">
        <f t="shared" ca="1" si="24"/>
        <v>0</v>
      </c>
      <c r="AL181" s="118">
        <f t="shared" ca="1" si="25"/>
        <v>0</v>
      </c>
    </row>
    <row r="182" spans="1:38" ht="28.5" customHeight="1" x14ac:dyDescent="0.25">
      <c r="A182" s="53">
        <f>'OSNOVNA PLAČA'!A176</f>
        <v>167</v>
      </c>
      <c r="B182" s="333" t="str">
        <f t="shared" ca="1" si="21"/>
        <v>A167</v>
      </c>
      <c r="C182" s="333"/>
      <c r="D182" s="54" t="str">
        <f>IF(LEN('OSNOVNA PLAČA'!C176)&gt;0,'OSNOVNA PLAČA'!C176,"")</f>
        <v/>
      </c>
      <c r="E182" s="55" t="str">
        <f>IF(LEN('OSNOVNA PLAČA'!D176)&gt;0,'OSNOVNA PLAČA'!D176,"")</f>
        <v/>
      </c>
      <c r="F182" s="164">
        <f ca="1">IF(LEN(B182)&gt;0,'OBRAČUNANA OSNOVNA PLAČA'!H176,"")</f>
        <v>0</v>
      </c>
      <c r="G182" s="57"/>
      <c r="H182" s="57"/>
      <c r="I182" s="57"/>
      <c r="J182" s="57"/>
      <c r="K182" s="57"/>
      <c r="L182" s="178">
        <f t="shared" si="38"/>
        <v>0</v>
      </c>
      <c r="M182" s="179">
        <f t="shared" ca="1" si="47"/>
        <v>0</v>
      </c>
      <c r="N182" s="179">
        <f t="shared" ca="1" si="48"/>
        <v>0</v>
      </c>
      <c r="O182" s="180">
        <f t="shared" ca="1" si="39"/>
        <v>0</v>
      </c>
      <c r="P182" s="181">
        <f t="shared" ca="1" si="49"/>
        <v>0</v>
      </c>
      <c r="Q182" s="182">
        <f t="shared" ca="1" si="40"/>
        <v>0</v>
      </c>
      <c r="R182" s="182">
        <f ca="1">IF(LEN(B182)&gt;0,'3'!R182-'3'!Q182,"")</f>
        <v>0</v>
      </c>
      <c r="S182" s="183"/>
      <c r="T182" s="33"/>
      <c r="U182" s="33"/>
      <c r="V182" s="33"/>
      <c r="W182" s="33"/>
      <c r="X182" s="33"/>
      <c r="Y182" s="33"/>
      <c r="Z182" s="33"/>
      <c r="AA182" s="33"/>
      <c r="AB182" s="243">
        <f>ROW()</f>
        <v>182</v>
      </c>
      <c r="AC182" s="118">
        <f t="shared" ca="1" si="22"/>
        <v>0</v>
      </c>
      <c r="AD182" s="118">
        <f t="shared" ca="1" si="23"/>
        <v>0</v>
      </c>
      <c r="AE182" s="119" t="str">
        <f t="shared" ca="1" si="41"/>
        <v>-</v>
      </c>
      <c r="AF182" s="118" t="str">
        <f t="shared" ca="1" si="42"/>
        <v>-</v>
      </c>
      <c r="AG182" s="119" t="str">
        <f t="shared" ca="1" si="43"/>
        <v>-</v>
      </c>
      <c r="AH182" s="118" t="str">
        <f t="shared" ca="1" si="44"/>
        <v>-</v>
      </c>
      <c r="AI182" s="118">
        <f t="shared" ca="1" si="45"/>
        <v>0</v>
      </c>
      <c r="AJ182" s="120">
        <f t="shared" ca="1" si="46"/>
        <v>0</v>
      </c>
      <c r="AK182" s="118">
        <f t="shared" ca="1" si="24"/>
        <v>0</v>
      </c>
      <c r="AL182" s="118">
        <f t="shared" ca="1" si="25"/>
        <v>0</v>
      </c>
    </row>
    <row r="183" spans="1:38" ht="28.5" customHeight="1" x14ac:dyDescent="0.25">
      <c r="A183" s="53">
        <f>'OSNOVNA PLAČA'!A177</f>
        <v>168</v>
      </c>
      <c r="B183" s="333" t="str">
        <f t="shared" ca="1" si="21"/>
        <v>A168</v>
      </c>
      <c r="C183" s="333"/>
      <c r="D183" s="54" t="str">
        <f>IF(LEN('OSNOVNA PLAČA'!C177)&gt;0,'OSNOVNA PLAČA'!C177,"")</f>
        <v/>
      </c>
      <c r="E183" s="55" t="str">
        <f>IF(LEN('OSNOVNA PLAČA'!D177)&gt;0,'OSNOVNA PLAČA'!D177,"")</f>
        <v/>
      </c>
      <c r="F183" s="164">
        <f ca="1">IF(LEN(B183)&gt;0,'OBRAČUNANA OSNOVNA PLAČA'!H177,"")</f>
        <v>0</v>
      </c>
      <c r="G183" s="57"/>
      <c r="H183" s="57"/>
      <c r="I183" s="57"/>
      <c r="J183" s="57"/>
      <c r="K183" s="57"/>
      <c r="L183" s="178">
        <f t="shared" si="38"/>
        <v>0</v>
      </c>
      <c r="M183" s="179">
        <f t="shared" ca="1" si="47"/>
        <v>0</v>
      </c>
      <c r="N183" s="179">
        <f t="shared" ca="1" si="48"/>
        <v>0</v>
      </c>
      <c r="O183" s="180">
        <f t="shared" ca="1" si="39"/>
        <v>0</v>
      </c>
      <c r="P183" s="181">
        <f t="shared" ca="1" si="49"/>
        <v>0</v>
      </c>
      <c r="Q183" s="182">
        <f t="shared" ca="1" si="40"/>
        <v>0</v>
      </c>
      <c r="R183" s="182">
        <f ca="1">IF(LEN(B183)&gt;0,'3'!R183-'3'!Q183,"")</f>
        <v>0</v>
      </c>
      <c r="S183" s="183"/>
      <c r="T183" s="33"/>
      <c r="U183" s="33"/>
      <c r="V183" s="33"/>
      <c r="W183" s="33"/>
      <c r="X183" s="33"/>
      <c r="Y183" s="33"/>
      <c r="Z183" s="33"/>
      <c r="AA183" s="33"/>
      <c r="AB183" s="243">
        <f>ROW()</f>
        <v>183</v>
      </c>
      <c r="AC183" s="118">
        <f t="shared" ca="1" si="22"/>
        <v>0</v>
      </c>
      <c r="AD183" s="118">
        <f t="shared" ca="1" si="23"/>
        <v>0</v>
      </c>
      <c r="AE183" s="119" t="str">
        <f t="shared" ca="1" si="41"/>
        <v>-</v>
      </c>
      <c r="AF183" s="118" t="str">
        <f t="shared" ca="1" si="42"/>
        <v>-</v>
      </c>
      <c r="AG183" s="119" t="str">
        <f t="shared" ca="1" si="43"/>
        <v>-</v>
      </c>
      <c r="AH183" s="118" t="str">
        <f t="shared" ca="1" si="44"/>
        <v>-</v>
      </c>
      <c r="AI183" s="118">
        <f t="shared" ca="1" si="45"/>
        <v>0</v>
      </c>
      <c r="AJ183" s="120">
        <f t="shared" ca="1" si="46"/>
        <v>0</v>
      </c>
      <c r="AK183" s="118">
        <f t="shared" ca="1" si="24"/>
        <v>0</v>
      </c>
      <c r="AL183" s="118">
        <f t="shared" ca="1" si="25"/>
        <v>0</v>
      </c>
    </row>
    <row r="184" spans="1:38" ht="28.5" customHeight="1" x14ac:dyDescent="0.25">
      <c r="A184" s="53">
        <f>'OSNOVNA PLAČA'!A178</f>
        <v>169</v>
      </c>
      <c r="B184" s="333" t="str">
        <f t="shared" ca="1" si="21"/>
        <v>A169</v>
      </c>
      <c r="C184" s="333"/>
      <c r="D184" s="54" t="str">
        <f>IF(LEN('OSNOVNA PLAČA'!C178)&gt;0,'OSNOVNA PLAČA'!C178,"")</f>
        <v/>
      </c>
      <c r="E184" s="55" t="str">
        <f>IF(LEN('OSNOVNA PLAČA'!D178)&gt;0,'OSNOVNA PLAČA'!D178,"")</f>
        <v/>
      </c>
      <c r="F184" s="164">
        <f ca="1">IF(LEN(B184)&gt;0,'OBRAČUNANA OSNOVNA PLAČA'!H178,"")</f>
        <v>0</v>
      </c>
      <c r="G184" s="57"/>
      <c r="H184" s="57"/>
      <c r="I184" s="57"/>
      <c r="J184" s="57"/>
      <c r="K184" s="57"/>
      <c r="L184" s="178">
        <f t="shared" si="38"/>
        <v>0</v>
      </c>
      <c r="M184" s="179">
        <f t="shared" ca="1" si="47"/>
        <v>0</v>
      </c>
      <c r="N184" s="179">
        <f t="shared" ca="1" si="48"/>
        <v>0</v>
      </c>
      <c r="O184" s="180">
        <f t="shared" ca="1" si="39"/>
        <v>0</v>
      </c>
      <c r="P184" s="181">
        <f t="shared" ca="1" si="49"/>
        <v>0</v>
      </c>
      <c r="Q184" s="182">
        <f t="shared" ca="1" si="40"/>
        <v>0</v>
      </c>
      <c r="R184" s="182">
        <f ca="1">IF(LEN(B184)&gt;0,'3'!R184-'3'!Q184,"")</f>
        <v>0</v>
      </c>
      <c r="S184" s="183"/>
      <c r="T184" s="33"/>
      <c r="U184" s="33"/>
      <c r="V184" s="33"/>
      <c r="W184" s="33"/>
      <c r="X184" s="33"/>
      <c r="Y184" s="33"/>
      <c r="Z184" s="33"/>
      <c r="AA184" s="33"/>
      <c r="AB184" s="243">
        <f>ROW()</f>
        <v>184</v>
      </c>
      <c r="AC184" s="118">
        <f t="shared" ca="1" si="22"/>
        <v>0</v>
      </c>
      <c r="AD184" s="118">
        <f t="shared" ca="1" si="23"/>
        <v>0</v>
      </c>
      <c r="AE184" s="119" t="str">
        <f t="shared" ca="1" si="41"/>
        <v>-</v>
      </c>
      <c r="AF184" s="118" t="str">
        <f t="shared" ca="1" si="42"/>
        <v>-</v>
      </c>
      <c r="AG184" s="119" t="str">
        <f t="shared" ca="1" si="43"/>
        <v>-</v>
      </c>
      <c r="AH184" s="118" t="str">
        <f t="shared" ca="1" si="44"/>
        <v>-</v>
      </c>
      <c r="AI184" s="118">
        <f t="shared" ca="1" si="45"/>
        <v>0</v>
      </c>
      <c r="AJ184" s="120">
        <f t="shared" ca="1" si="46"/>
        <v>0</v>
      </c>
      <c r="AK184" s="118">
        <f t="shared" ca="1" si="24"/>
        <v>0</v>
      </c>
      <c r="AL184" s="118">
        <f t="shared" ca="1" si="25"/>
        <v>0</v>
      </c>
    </row>
    <row r="185" spans="1:38" ht="28.5" customHeight="1" x14ac:dyDescent="0.25">
      <c r="A185" s="53">
        <f>'OSNOVNA PLAČA'!A179</f>
        <v>170</v>
      </c>
      <c r="B185" s="333" t="str">
        <f t="shared" ca="1" si="21"/>
        <v>A170</v>
      </c>
      <c r="C185" s="333"/>
      <c r="D185" s="54" t="str">
        <f>IF(LEN('OSNOVNA PLAČA'!C179)&gt;0,'OSNOVNA PLAČA'!C179,"")</f>
        <v/>
      </c>
      <c r="E185" s="55" t="str">
        <f>IF(LEN('OSNOVNA PLAČA'!D179)&gt;0,'OSNOVNA PLAČA'!D179,"")</f>
        <v/>
      </c>
      <c r="F185" s="164">
        <f ca="1">IF(LEN(B185)&gt;0,'OBRAČUNANA OSNOVNA PLAČA'!H179,"")</f>
        <v>0</v>
      </c>
      <c r="G185" s="57"/>
      <c r="H185" s="57"/>
      <c r="I185" s="57"/>
      <c r="J185" s="57"/>
      <c r="K185" s="57"/>
      <c r="L185" s="178">
        <f t="shared" si="38"/>
        <v>0</v>
      </c>
      <c r="M185" s="179">
        <f t="shared" ca="1" si="47"/>
        <v>0</v>
      </c>
      <c r="N185" s="179">
        <f t="shared" ca="1" si="48"/>
        <v>0</v>
      </c>
      <c r="O185" s="180">
        <f t="shared" ca="1" si="39"/>
        <v>0</v>
      </c>
      <c r="P185" s="181">
        <f t="shared" ca="1" si="49"/>
        <v>0</v>
      </c>
      <c r="Q185" s="182">
        <f t="shared" ca="1" si="40"/>
        <v>0</v>
      </c>
      <c r="R185" s="182">
        <f ca="1">IF(LEN(B185)&gt;0,'3'!R185-'3'!Q185,"")</f>
        <v>0</v>
      </c>
      <c r="S185" s="183"/>
      <c r="T185" s="33"/>
      <c r="U185" s="33"/>
      <c r="V185" s="33"/>
      <c r="W185" s="33"/>
      <c r="X185" s="33"/>
      <c r="Y185" s="33"/>
      <c r="Z185" s="33"/>
      <c r="AA185" s="33"/>
      <c r="AB185" s="243">
        <f>ROW()</f>
        <v>185</v>
      </c>
      <c r="AC185" s="118">
        <f t="shared" ca="1" si="22"/>
        <v>0</v>
      </c>
      <c r="AD185" s="118">
        <f t="shared" ca="1" si="23"/>
        <v>0</v>
      </c>
      <c r="AE185" s="119" t="str">
        <f t="shared" ca="1" si="41"/>
        <v>-</v>
      </c>
      <c r="AF185" s="118" t="str">
        <f t="shared" ca="1" si="42"/>
        <v>-</v>
      </c>
      <c r="AG185" s="119" t="str">
        <f t="shared" ca="1" si="43"/>
        <v>-</v>
      </c>
      <c r="AH185" s="118" t="str">
        <f t="shared" ca="1" si="44"/>
        <v>-</v>
      </c>
      <c r="AI185" s="118">
        <f t="shared" ca="1" si="45"/>
        <v>0</v>
      </c>
      <c r="AJ185" s="120">
        <f t="shared" ca="1" si="46"/>
        <v>0</v>
      </c>
      <c r="AK185" s="118">
        <f t="shared" ca="1" si="24"/>
        <v>0</v>
      </c>
      <c r="AL185" s="118">
        <f t="shared" ca="1" si="25"/>
        <v>0</v>
      </c>
    </row>
    <row r="186" spans="1:38" ht="28.5" customHeight="1" x14ac:dyDescent="0.25">
      <c r="A186" s="53">
        <f>'OSNOVNA PLAČA'!A180</f>
        <v>171</v>
      </c>
      <c r="B186" s="333" t="str">
        <f t="shared" ca="1" si="21"/>
        <v>A171</v>
      </c>
      <c r="C186" s="333"/>
      <c r="D186" s="54" t="str">
        <f>IF(LEN('OSNOVNA PLAČA'!C180)&gt;0,'OSNOVNA PLAČA'!C180,"")</f>
        <v/>
      </c>
      <c r="E186" s="55" t="str">
        <f>IF(LEN('OSNOVNA PLAČA'!D180)&gt;0,'OSNOVNA PLAČA'!D180,"")</f>
        <v/>
      </c>
      <c r="F186" s="164">
        <f ca="1">IF(LEN(B186)&gt;0,'OBRAČUNANA OSNOVNA PLAČA'!H180,"")</f>
        <v>0</v>
      </c>
      <c r="G186" s="57"/>
      <c r="H186" s="57"/>
      <c r="I186" s="57"/>
      <c r="J186" s="57"/>
      <c r="K186" s="57"/>
      <c r="L186" s="178">
        <f t="shared" si="38"/>
        <v>0</v>
      </c>
      <c r="M186" s="179">
        <f t="shared" ca="1" si="47"/>
        <v>0</v>
      </c>
      <c r="N186" s="179">
        <f t="shared" ca="1" si="48"/>
        <v>0</v>
      </c>
      <c r="O186" s="180">
        <f t="shared" ca="1" si="39"/>
        <v>0</v>
      </c>
      <c r="P186" s="181">
        <f t="shared" ca="1" si="49"/>
        <v>0</v>
      </c>
      <c r="Q186" s="182">
        <f t="shared" ca="1" si="40"/>
        <v>0</v>
      </c>
      <c r="R186" s="182">
        <f ca="1">IF(LEN(B186)&gt;0,'3'!R186-'3'!Q186,"")</f>
        <v>0</v>
      </c>
      <c r="S186" s="183"/>
      <c r="T186" s="33"/>
      <c r="U186" s="33"/>
      <c r="V186" s="33"/>
      <c r="W186" s="33"/>
      <c r="X186" s="33"/>
      <c r="Y186" s="33"/>
      <c r="Z186" s="33"/>
      <c r="AA186" s="33"/>
      <c r="AB186" s="243">
        <f>ROW()</f>
        <v>186</v>
      </c>
      <c r="AC186" s="118">
        <f t="shared" ca="1" si="22"/>
        <v>0</v>
      </c>
      <c r="AD186" s="118">
        <f t="shared" ca="1" si="23"/>
        <v>0</v>
      </c>
      <c r="AE186" s="119" t="str">
        <f t="shared" ca="1" si="41"/>
        <v>-</v>
      </c>
      <c r="AF186" s="118" t="str">
        <f t="shared" ca="1" si="42"/>
        <v>-</v>
      </c>
      <c r="AG186" s="119" t="str">
        <f t="shared" ca="1" si="43"/>
        <v>-</v>
      </c>
      <c r="AH186" s="118" t="str">
        <f t="shared" ca="1" si="44"/>
        <v>-</v>
      </c>
      <c r="AI186" s="118">
        <f t="shared" ca="1" si="45"/>
        <v>0</v>
      </c>
      <c r="AJ186" s="120">
        <f t="shared" ca="1" si="46"/>
        <v>0</v>
      </c>
      <c r="AK186" s="118">
        <f t="shared" ca="1" si="24"/>
        <v>0</v>
      </c>
      <c r="AL186" s="118">
        <f t="shared" ca="1" si="25"/>
        <v>0</v>
      </c>
    </row>
    <row r="187" spans="1:38" ht="28.5" customHeight="1" x14ac:dyDescent="0.25">
      <c r="A187" s="53">
        <f>'OSNOVNA PLAČA'!A181</f>
        <v>172</v>
      </c>
      <c r="B187" s="333" t="str">
        <f t="shared" ca="1" si="21"/>
        <v>A172</v>
      </c>
      <c r="C187" s="333"/>
      <c r="D187" s="54" t="str">
        <f>IF(LEN('OSNOVNA PLAČA'!C181)&gt;0,'OSNOVNA PLAČA'!C181,"")</f>
        <v/>
      </c>
      <c r="E187" s="55" t="str">
        <f>IF(LEN('OSNOVNA PLAČA'!D181)&gt;0,'OSNOVNA PLAČA'!D181,"")</f>
        <v/>
      </c>
      <c r="F187" s="164">
        <f ca="1">IF(LEN(B187)&gt;0,'OBRAČUNANA OSNOVNA PLAČA'!H181,"")</f>
        <v>0</v>
      </c>
      <c r="G187" s="57"/>
      <c r="H187" s="57"/>
      <c r="I187" s="57"/>
      <c r="J187" s="57"/>
      <c r="K187" s="57"/>
      <c r="L187" s="178">
        <f t="shared" si="38"/>
        <v>0</v>
      </c>
      <c r="M187" s="179">
        <f t="shared" ca="1" si="47"/>
        <v>0</v>
      </c>
      <c r="N187" s="179">
        <f t="shared" ca="1" si="48"/>
        <v>0</v>
      </c>
      <c r="O187" s="180">
        <f t="shared" ca="1" si="39"/>
        <v>0</v>
      </c>
      <c r="P187" s="181">
        <f t="shared" ca="1" si="49"/>
        <v>0</v>
      </c>
      <c r="Q187" s="182">
        <f t="shared" ca="1" si="40"/>
        <v>0</v>
      </c>
      <c r="R187" s="182">
        <f ca="1">IF(LEN(B187)&gt;0,'3'!R187-'3'!Q187,"")</f>
        <v>0</v>
      </c>
      <c r="S187" s="183"/>
      <c r="T187" s="33"/>
      <c r="U187" s="33"/>
      <c r="V187" s="33"/>
      <c r="W187" s="33"/>
      <c r="X187" s="33"/>
      <c r="Y187" s="33"/>
      <c r="Z187" s="33"/>
      <c r="AA187" s="33"/>
      <c r="AB187" s="243">
        <f>ROW()</f>
        <v>187</v>
      </c>
      <c r="AC187" s="118">
        <f t="shared" ca="1" si="22"/>
        <v>0</v>
      </c>
      <c r="AD187" s="118">
        <f t="shared" ca="1" si="23"/>
        <v>0</v>
      </c>
      <c r="AE187" s="119" t="str">
        <f t="shared" ca="1" si="41"/>
        <v>-</v>
      </c>
      <c r="AF187" s="118" t="str">
        <f t="shared" ca="1" si="42"/>
        <v>-</v>
      </c>
      <c r="AG187" s="119" t="str">
        <f t="shared" ca="1" si="43"/>
        <v>-</v>
      </c>
      <c r="AH187" s="118" t="str">
        <f t="shared" ca="1" si="44"/>
        <v>-</v>
      </c>
      <c r="AI187" s="118">
        <f t="shared" ca="1" si="45"/>
        <v>0</v>
      </c>
      <c r="AJ187" s="120">
        <f t="shared" ca="1" si="46"/>
        <v>0</v>
      </c>
      <c r="AK187" s="118">
        <f t="shared" ca="1" si="24"/>
        <v>0</v>
      </c>
      <c r="AL187" s="118">
        <f t="shared" ca="1" si="25"/>
        <v>0</v>
      </c>
    </row>
    <row r="188" spans="1:38" ht="28.5" customHeight="1" x14ac:dyDescent="0.25">
      <c r="A188" s="53">
        <f>'OSNOVNA PLAČA'!A182</f>
        <v>173</v>
      </c>
      <c r="B188" s="333" t="str">
        <f t="shared" ca="1" si="21"/>
        <v>A173</v>
      </c>
      <c r="C188" s="333"/>
      <c r="D188" s="54" t="str">
        <f>IF(LEN('OSNOVNA PLAČA'!C182)&gt;0,'OSNOVNA PLAČA'!C182,"")</f>
        <v/>
      </c>
      <c r="E188" s="55" t="str">
        <f>IF(LEN('OSNOVNA PLAČA'!D182)&gt;0,'OSNOVNA PLAČA'!D182,"")</f>
        <v/>
      </c>
      <c r="F188" s="164">
        <f ca="1">IF(LEN(B188)&gt;0,'OBRAČUNANA OSNOVNA PLAČA'!H182,"")</f>
        <v>0</v>
      </c>
      <c r="G188" s="57"/>
      <c r="H188" s="57"/>
      <c r="I188" s="57"/>
      <c r="J188" s="57"/>
      <c r="K188" s="57"/>
      <c r="L188" s="178">
        <f t="shared" si="38"/>
        <v>0</v>
      </c>
      <c r="M188" s="179">
        <f t="shared" ca="1" si="47"/>
        <v>0</v>
      </c>
      <c r="N188" s="179">
        <f t="shared" ca="1" si="48"/>
        <v>0</v>
      </c>
      <c r="O188" s="180">
        <f t="shared" ca="1" si="39"/>
        <v>0</v>
      </c>
      <c r="P188" s="181">
        <f t="shared" ca="1" si="49"/>
        <v>0</v>
      </c>
      <c r="Q188" s="182">
        <f t="shared" ca="1" si="40"/>
        <v>0</v>
      </c>
      <c r="R188" s="182">
        <f ca="1">IF(LEN(B188)&gt;0,'3'!R188-'3'!Q188,"")</f>
        <v>0</v>
      </c>
      <c r="S188" s="183"/>
      <c r="T188" s="33"/>
      <c r="U188" s="33"/>
      <c r="V188" s="33"/>
      <c r="W188" s="33"/>
      <c r="X188" s="33"/>
      <c r="Y188" s="33"/>
      <c r="Z188" s="33"/>
      <c r="AA188" s="33"/>
      <c r="AB188" s="243">
        <f>ROW()</f>
        <v>188</v>
      </c>
      <c r="AC188" s="118">
        <f t="shared" ca="1" si="22"/>
        <v>0</v>
      </c>
      <c r="AD188" s="118">
        <f t="shared" ca="1" si="23"/>
        <v>0</v>
      </c>
      <c r="AE188" s="119" t="str">
        <f t="shared" ca="1" si="41"/>
        <v>-</v>
      </c>
      <c r="AF188" s="118" t="str">
        <f t="shared" ca="1" si="42"/>
        <v>-</v>
      </c>
      <c r="AG188" s="119" t="str">
        <f t="shared" ca="1" si="43"/>
        <v>-</v>
      </c>
      <c r="AH188" s="118" t="str">
        <f t="shared" ca="1" si="44"/>
        <v>-</v>
      </c>
      <c r="AI188" s="118">
        <f t="shared" ca="1" si="45"/>
        <v>0</v>
      </c>
      <c r="AJ188" s="120">
        <f t="shared" ca="1" si="46"/>
        <v>0</v>
      </c>
      <c r="AK188" s="118">
        <f t="shared" ca="1" si="24"/>
        <v>0</v>
      </c>
      <c r="AL188" s="118">
        <f t="shared" ca="1" si="25"/>
        <v>0</v>
      </c>
    </row>
    <row r="189" spans="1:38" ht="28.5" customHeight="1" x14ac:dyDescent="0.25">
      <c r="A189" s="53">
        <f>'OSNOVNA PLAČA'!A183</f>
        <v>174</v>
      </c>
      <c r="B189" s="333" t="str">
        <f t="shared" ca="1" si="21"/>
        <v>A174</v>
      </c>
      <c r="C189" s="333"/>
      <c r="D189" s="54" t="str">
        <f>IF(LEN('OSNOVNA PLAČA'!C183)&gt;0,'OSNOVNA PLAČA'!C183,"")</f>
        <v/>
      </c>
      <c r="E189" s="55" t="str">
        <f>IF(LEN('OSNOVNA PLAČA'!D183)&gt;0,'OSNOVNA PLAČA'!D183,"")</f>
        <v/>
      </c>
      <c r="F189" s="164">
        <f ca="1">IF(LEN(B189)&gt;0,'OBRAČUNANA OSNOVNA PLAČA'!H183,"")</f>
        <v>0</v>
      </c>
      <c r="G189" s="57"/>
      <c r="H189" s="57"/>
      <c r="I189" s="57"/>
      <c r="J189" s="57"/>
      <c r="K189" s="57"/>
      <c r="L189" s="178">
        <f t="shared" si="38"/>
        <v>0</v>
      </c>
      <c r="M189" s="179">
        <f t="shared" ca="1" si="47"/>
        <v>0</v>
      </c>
      <c r="N189" s="179">
        <f t="shared" ca="1" si="48"/>
        <v>0</v>
      </c>
      <c r="O189" s="180">
        <f t="shared" ca="1" si="39"/>
        <v>0</v>
      </c>
      <c r="P189" s="181">
        <f t="shared" ca="1" si="49"/>
        <v>0</v>
      </c>
      <c r="Q189" s="182">
        <f t="shared" ca="1" si="40"/>
        <v>0</v>
      </c>
      <c r="R189" s="182">
        <f ca="1">IF(LEN(B189)&gt;0,'3'!R189-'3'!Q189,"")</f>
        <v>0</v>
      </c>
      <c r="S189" s="183"/>
      <c r="T189" s="33"/>
      <c r="U189" s="33"/>
      <c r="V189" s="33"/>
      <c r="W189" s="33"/>
      <c r="X189" s="33"/>
      <c r="Y189" s="33"/>
      <c r="Z189" s="33"/>
      <c r="AA189" s="33"/>
      <c r="AB189" s="243">
        <f>ROW()</f>
        <v>189</v>
      </c>
      <c r="AC189" s="118">
        <f t="shared" ca="1" si="22"/>
        <v>0</v>
      </c>
      <c r="AD189" s="118">
        <f t="shared" ca="1" si="23"/>
        <v>0</v>
      </c>
      <c r="AE189" s="119" t="str">
        <f t="shared" ca="1" si="41"/>
        <v>-</v>
      </c>
      <c r="AF189" s="118" t="str">
        <f t="shared" ca="1" si="42"/>
        <v>-</v>
      </c>
      <c r="AG189" s="119" t="str">
        <f t="shared" ca="1" si="43"/>
        <v>-</v>
      </c>
      <c r="AH189" s="118" t="str">
        <f t="shared" ca="1" si="44"/>
        <v>-</v>
      </c>
      <c r="AI189" s="118">
        <f t="shared" ca="1" si="45"/>
        <v>0</v>
      </c>
      <c r="AJ189" s="120">
        <f t="shared" ca="1" si="46"/>
        <v>0</v>
      </c>
      <c r="AK189" s="118">
        <f t="shared" ca="1" si="24"/>
        <v>0</v>
      </c>
      <c r="AL189" s="118">
        <f t="shared" ca="1" si="25"/>
        <v>0</v>
      </c>
    </row>
    <row r="190" spans="1:38" ht="28.5" customHeight="1" x14ac:dyDescent="0.25">
      <c r="A190" s="53">
        <f>'OSNOVNA PLAČA'!A184</f>
        <v>175</v>
      </c>
      <c r="B190" s="333" t="str">
        <f t="shared" ca="1" si="21"/>
        <v>A175</v>
      </c>
      <c r="C190" s="333"/>
      <c r="D190" s="54" t="str">
        <f>IF(LEN('OSNOVNA PLAČA'!C184)&gt;0,'OSNOVNA PLAČA'!C184,"")</f>
        <v/>
      </c>
      <c r="E190" s="55" t="str">
        <f>IF(LEN('OSNOVNA PLAČA'!D184)&gt;0,'OSNOVNA PLAČA'!D184,"")</f>
        <v/>
      </c>
      <c r="F190" s="164">
        <f ca="1">IF(LEN(B190)&gt;0,'OBRAČUNANA OSNOVNA PLAČA'!H184,"")</f>
        <v>0</v>
      </c>
      <c r="G190" s="57"/>
      <c r="H190" s="57"/>
      <c r="I190" s="57"/>
      <c r="J190" s="57"/>
      <c r="K190" s="57"/>
      <c r="L190" s="178">
        <f t="shared" si="38"/>
        <v>0</v>
      </c>
      <c r="M190" s="179">
        <f t="shared" ca="1" si="47"/>
        <v>0</v>
      </c>
      <c r="N190" s="179">
        <f t="shared" ca="1" si="48"/>
        <v>0</v>
      </c>
      <c r="O190" s="180">
        <f t="shared" ca="1" si="39"/>
        <v>0</v>
      </c>
      <c r="P190" s="181">
        <f t="shared" ca="1" si="49"/>
        <v>0</v>
      </c>
      <c r="Q190" s="182">
        <f t="shared" ca="1" si="40"/>
        <v>0</v>
      </c>
      <c r="R190" s="182">
        <f ca="1">IF(LEN(B190)&gt;0,'3'!R190-'3'!Q190,"")</f>
        <v>0</v>
      </c>
      <c r="S190" s="183"/>
      <c r="T190" s="33"/>
      <c r="U190" s="33"/>
      <c r="V190" s="33"/>
      <c r="W190" s="33"/>
      <c r="X190" s="33"/>
      <c r="Y190" s="33"/>
      <c r="Z190" s="33"/>
      <c r="AA190" s="33"/>
      <c r="AB190" s="243">
        <f>ROW()</f>
        <v>190</v>
      </c>
      <c r="AC190" s="118">
        <f t="shared" ca="1" si="22"/>
        <v>0</v>
      </c>
      <c r="AD190" s="118">
        <f t="shared" ca="1" si="23"/>
        <v>0</v>
      </c>
      <c r="AE190" s="119" t="str">
        <f t="shared" ca="1" si="41"/>
        <v>-</v>
      </c>
      <c r="AF190" s="118" t="str">
        <f t="shared" ca="1" si="42"/>
        <v>-</v>
      </c>
      <c r="AG190" s="119" t="str">
        <f t="shared" ca="1" si="43"/>
        <v>-</v>
      </c>
      <c r="AH190" s="118" t="str">
        <f t="shared" ca="1" si="44"/>
        <v>-</v>
      </c>
      <c r="AI190" s="118">
        <f t="shared" ca="1" si="45"/>
        <v>0</v>
      </c>
      <c r="AJ190" s="120">
        <f t="shared" ca="1" si="46"/>
        <v>0</v>
      </c>
      <c r="AK190" s="118">
        <f t="shared" ca="1" si="24"/>
        <v>0</v>
      </c>
      <c r="AL190" s="118">
        <f t="shared" ca="1" si="25"/>
        <v>0</v>
      </c>
    </row>
    <row r="191" spans="1:38" ht="28.5" customHeight="1" x14ac:dyDescent="0.25">
      <c r="A191" s="53">
        <f>'OSNOVNA PLAČA'!A185</f>
        <v>176</v>
      </c>
      <c r="B191" s="333" t="str">
        <f t="shared" ca="1" si="21"/>
        <v>A176</v>
      </c>
      <c r="C191" s="333"/>
      <c r="D191" s="54" t="str">
        <f>IF(LEN('OSNOVNA PLAČA'!C185)&gt;0,'OSNOVNA PLAČA'!C185,"")</f>
        <v/>
      </c>
      <c r="E191" s="55" t="str">
        <f>IF(LEN('OSNOVNA PLAČA'!D185)&gt;0,'OSNOVNA PLAČA'!D185,"")</f>
        <v/>
      </c>
      <c r="F191" s="164">
        <f ca="1">IF(LEN(B191)&gt;0,'OBRAČUNANA OSNOVNA PLAČA'!H185,"")</f>
        <v>0</v>
      </c>
      <c r="G191" s="57"/>
      <c r="H191" s="57"/>
      <c r="I191" s="57"/>
      <c r="J191" s="57"/>
      <c r="K191" s="57"/>
      <c r="L191" s="178">
        <f t="shared" si="38"/>
        <v>0</v>
      </c>
      <c r="M191" s="179">
        <f t="shared" ca="1" si="47"/>
        <v>0</v>
      </c>
      <c r="N191" s="179">
        <f t="shared" ca="1" si="48"/>
        <v>0</v>
      </c>
      <c r="O191" s="180">
        <f t="shared" ca="1" si="39"/>
        <v>0</v>
      </c>
      <c r="P191" s="181">
        <f t="shared" ca="1" si="49"/>
        <v>0</v>
      </c>
      <c r="Q191" s="182">
        <f t="shared" ca="1" si="40"/>
        <v>0</v>
      </c>
      <c r="R191" s="182">
        <f ca="1">IF(LEN(B191)&gt;0,'3'!R191-'3'!Q191,"")</f>
        <v>0</v>
      </c>
      <c r="S191" s="183"/>
      <c r="T191" s="33"/>
      <c r="U191" s="33"/>
      <c r="V191" s="33"/>
      <c r="W191" s="33"/>
      <c r="X191" s="33"/>
      <c r="Y191" s="33"/>
      <c r="Z191" s="33"/>
      <c r="AA191" s="33"/>
      <c r="AB191" s="243">
        <f>ROW()</f>
        <v>191</v>
      </c>
      <c r="AC191" s="118">
        <f t="shared" ca="1" si="22"/>
        <v>0</v>
      </c>
      <c r="AD191" s="118">
        <f t="shared" ca="1" si="23"/>
        <v>0</v>
      </c>
      <c r="AE191" s="119" t="str">
        <f t="shared" ca="1" si="41"/>
        <v>-</v>
      </c>
      <c r="AF191" s="118" t="str">
        <f t="shared" ca="1" si="42"/>
        <v>-</v>
      </c>
      <c r="AG191" s="119" t="str">
        <f t="shared" ca="1" si="43"/>
        <v>-</v>
      </c>
      <c r="AH191" s="118" t="str">
        <f t="shared" ca="1" si="44"/>
        <v>-</v>
      </c>
      <c r="AI191" s="118">
        <f t="shared" ca="1" si="45"/>
        <v>0</v>
      </c>
      <c r="AJ191" s="120">
        <f t="shared" ca="1" si="46"/>
        <v>0</v>
      </c>
      <c r="AK191" s="118">
        <f t="shared" ca="1" si="24"/>
        <v>0</v>
      </c>
      <c r="AL191" s="118">
        <f t="shared" ca="1" si="25"/>
        <v>0</v>
      </c>
    </row>
    <row r="192" spans="1:38" ht="28.5" customHeight="1" x14ac:dyDescent="0.25">
      <c r="A192" s="53">
        <f>'OSNOVNA PLAČA'!A186</f>
        <v>177</v>
      </c>
      <c r="B192" s="333" t="str">
        <f t="shared" ca="1" si="21"/>
        <v>A177</v>
      </c>
      <c r="C192" s="333"/>
      <c r="D192" s="54" t="str">
        <f>IF(LEN('OSNOVNA PLAČA'!C186)&gt;0,'OSNOVNA PLAČA'!C186,"")</f>
        <v/>
      </c>
      <c r="E192" s="55" t="str">
        <f>IF(LEN('OSNOVNA PLAČA'!D186)&gt;0,'OSNOVNA PLAČA'!D186,"")</f>
        <v/>
      </c>
      <c r="F192" s="164">
        <f ca="1">IF(LEN(B192)&gt;0,'OBRAČUNANA OSNOVNA PLAČA'!H186,"")</f>
        <v>0</v>
      </c>
      <c r="G192" s="57"/>
      <c r="H192" s="57"/>
      <c r="I192" s="57"/>
      <c r="J192" s="57"/>
      <c r="K192" s="57"/>
      <c r="L192" s="178">
        <f t="shared" si="38"/>
        <v>0</v>
      </c>
      <c r="M192" s="179">
        <f t="shared" ca="1" si="47"/>
        <v>0</v>
      </c>
      <c r="N192" s="179">
        <f t="shared" ca="1" si="48"/>
        <v>0</v>
      </c>
      <c r="O192" s="180">
        <f t="shared" ca="1" si="39"/>
        <v>0</v>
      </c>
      <c r="P192" s="181">
        <f t="shared" ca="1" si="49"/>
        <v>0</v>
      </c>
      <c r="Q192" s="182">
        <f t="shared" ca="1" si="40"/>
        <v>0</v>
      </c>
      <c r="R192" s="182">
        <f ca="1">IF(LEN(B192)&gt;0,'3'!R192-'3'!Q192,"")</f>
        <v>0</v>
      </c>
      <c r="S192" s="183"/>
      <c r="T192" s="33"/>
      <c r="U192" s="33"/>
      <c r="V192" s="33"/>
      <c r="W192" s="33"/>
      <c r="X192" s="33"/>
      <c r="Y192" s="33"/>
      <c r="Z192" s="33"/>
      <c r="AA192" s="33"/>
      <c r="AB192" s="243">
        <f>ROW()</f>
        <v>192</v>
      </c>
      <c r="AC192" s="118">
        <f t="shared" ca="1" si="22"/>
        <v>0</v>
      </c>
      <c r="AD192" s="118">
        <f t="shared" ca="1" si="23"/>
        <v>0</v>
      </c>
      <c r="AE192" s="119" t="str">
        <f t="shared" ca="1" si="41"/>
        <v>-</v>
      </c>
      <c r="AF192" s="118" t="str">
        <f t="shared" ca="1" si="42"/>
        <v>-</v>
      </c>
      <c r="AG192" s="119" t="str">
        <f t="shared" ca="1" si="43"/>
        <v>-</v>
      </c>
      <c r="AH192" s="118" t="str">
        <f t="shared" ca="1" si="44"/>
        <v>-</v>
      </c>
      <c r="AI192" s="118">
        <f t="shared" ca="1" si="45"/>
        <v>0</v>
      </c>
      <c r="AJ192" s="120">
        <f t="shared" ca="1" si="46"/>
        <v>0</v>
      </c>
      <c r="AK192" s="118">
        <f t="shared" ca="1" si="24"/>
        <v>0</v>
      </c>
      <c r="AL192" s="118">
        <f t="shared" ca="1" si="25"/>
        <v>0</v>
      </c>
    </row>
    <row r="193" spans="1:38" ht="28.5" customHeight="1" x14ac:dyDescent="0.25">
      <c r="A193" s="53">
        <f>'OSNOVNA PLAČA'!A187</f>
        <v>178</v>
      </c>
      <c r="B193" s="333" t="str">
        <f t="shared" ca="1" si="21"/>
        <v>A178</v>
      </c>
      <c r="C193" s="333"/>
      <c r="D193" s="54" t="str">
        <f>IF(LEN('OSNOVNA PLAČA'!C187)&gt;0,'OSNOVNA PLAČA'!C187,"")</f>
        <v/>
      </c>
      <c r="E193" s="55" t="str">
        <f>IF(LEN('OSNOVNA PLAČA'!D187)&gt;0,'OSNOVNA PLAČA'!D187,"")</f>
        <v/>
      </c>
      <c r="F193" s="164">
        <f ca="1">IF(LEN(B193)&gt;0,'OBRAČUNANA OSNOVNA PLAČA'!H187,"")</f>
        <v>0</v>
      </c>
      <c r="G193" s="57"/>
      <c r="H193" s="57"/>
      <c r="I193" s="57"/>
      <c r="J193" s="57"/>
      <c r="K193" s="57"/>
      <c r="L193" s="178">
        <f t="shared" si="38"/>
        <v>0</v>
      </c>
      <c r="M193" s="179">
        <f t="shared" ca="1" si="47"/>
        <v>0</v>
      </c>
      <c r="N193" s="179">
        <f t="shared" ca="1" si="48"/>
        <v>0</v>
      </c>
      <c r="O193" s="180">
        <f t="shared" ca="1" si="39"/>
        <v>0</v>
      </c>
      <c r="P193" s="181">
        <f t="shared" ca="1" si="49"/>
        <v>0</v>
      </c>
      <c r="Q193" s="182">
        <f t="shared" ca="1" si="40"/>
        <v>0</v>
      </c>
      <c r="R193" s="182">
        <f ca="1">IF(LEN(B193)&gt;0,'3'!R193-'3'!Q193,"")</f>
        <v>0</v>
      </c>
      <c r="S193" s="183"/>
      <c r="T193" s="33"/>
      <c r="U193" s="33"/>
      <c r="V193" s="33"/>
      <c r="W193" s="33"/>
      <c r="X193" s="33"/>
      <c r="Y193" s="33"/>
      <c r="Z193" s="33"/>
      <c r="AA193" s="33"/>
      <c r="AB193" s="243">
        <f>ROW()</f>
        <v>193</v>
      </c>
      <c r="AC193" s="118">
        <f t="shared" ca="1" si="22"/>
        <v>0</v>
      </c>
      <c r="AD193" s="118">
        <f t="shared" ca="1" si="23"/>
        <v>0</v>
      </c>
      <c r="AE193" s="119" t="str">
        <f t="shared" ca="1" si="41"/>
        <v>-</v>
      </c>
      <c r="AF193" s="118" t="str">
        <f t="shared" ca="1" si="42"/>
        <v>-</v>
      </c>
      <c r="AG193" s="119" t="str">
        <f t="shared" ca="1" si="43"/>
        <v>-</v>
      </c>
      <c r="AH193" s="118" t="str">
        <f t="shared" ca="1" si="44"/>
        <v>-</v>
      </c>
      <c r="AI193" s="118">
        <f t="shared" ca="1" si="45"/>
        <v>0</v>
      </c>
      <c r="AJ193" s="120">
        <f t="shared" ca="1" si="46"/>
        <v>0</v>
      </c>
      <c r="AK193" s="118">
        <f t="shared" ca="1" si="24"/>
        <v>0</v>
      </c>
      <c r="AL193" s="118">
        <f t="shared" ca="1" si="25"/>
        <v>0</v>
      </c>
    </row>
    <row r="194" spans="1:38" ht="28.5" customHeight="1" x14ac:dyDescent="0.25">
      <c r="A194" s="53">
        <f>'OSNOVNA PLAČA'!A188</f>
        <v>179</v>
      </c>
      <c r="B194" s="333" t="str">
        <f t="shared" ca="1" si="21"/>
        <v>A179</v>
      </c>
      <c r="C194" s="333"/>
      <c r="D194" s="54" t="str">
        <f>IF(LEN('OSNOVNA PLAČA'!C188)&gt;0,'OSNOVNA PLAČA'!C188,"")</f>
        <v/>
      </c>
      <c r="E194" s="55" t="str">
        <f>IF(LEN('OSNOVNA PLAČA'!D188)&gt;0,'OSNOVNA PLAČA'!D188,"")</f>
        <v/>
      </c>
      <c r="F194" s="164">
        <f ca="1">IF(LEN(B194)&gt;0,'OBRAČUNANA OSNOVNA PLAČA'!H188,"")</f>
        <v>0</v>
      </c>
      <c r="G194" s="57"/>
      <c r="H194" s="57"/>
      <c r="I194" s="57"/>
      <c r="J194" s="57"/>
      <c r="K194" s="57"/>
      <c r="L194" s="178">
        <f t="shared" si="38"/>
        <v>0</v>
      </c>
      <c r="M194" s="179">
        <f t="shared" ca="1" si="47"/>
        <v>0</v>
      </c>
      <c r="N194" s="179">
        <f t="shared" ca="1" si="48"/>
        <v>0</v>
      </c>
      <c r="O194" s="180">
        <f t="shared" ca="1" si="39"/>
        <v>0</v>
      </c>
      <c r="P194" s="181">
        <f t="shared" ca="1" si="49"/>
        <v>0</v>
      </c>
      <c r="Q194" s="182">
        <f t="shared" ca="1" si="40"/>
        <v>0</v>
      </c>
      <c r="R194" s="182">
        <f ca="1">IF(LEN(B194)&gt;0,'3'!R194-'3'!Q194,"")</f>
        <v>0</v>
      </c>
      <c r="S194" s="183"/>
      <c r="T194" s="33"/>
      <c r="U194" s="33"/>
      <c r="V194" s="33"/>
      <c r="W194" s="33"/>
      <c r="X194" s="33"/>
      <c r="Y194" s="33"/>
      <c r="Z194" s="33"/>
      <c r="AA194" s="33"/>
      <c r="AB194" s="243">
        <f>ROW()</f>
        <v>194</v>
      </c>
      <c r="AC194" s="118">
        <f t="shared" ca="1" si="22"/>
        <v>0</v>
      </c>
      <c r="AD194" s="118">
        <f t="shared" ca="1" si="23"/>
        <v>0</v>
      </c>
      <c r="AE194" s="119" t="str">
        <f t="shared" ca="1" si="41"/>
        <v>-</v>
      </c>
      <c r="AF194" s="118" t="str">
        <f t="shared" ca="1" si="42"/>
        <v>-</v>
      </c>
      <c r="AG194" s="119" t="str">
        <f t="shared" ca="1" si="43"/>
        <v>-</v>
      </c>
      <c r="AH194" s="118" t="str">
        <f t="shared" ca="1" si="44"/>
        <v>-</v>
      </c>
      <c r="AI194" s="118">
        <f t="shared" ca="1" si="45"/>
        <v>0</v>
      </c>
      <c r="AJ194" s="120">
        <f t="shared" ca="1" si="46"/>
        <v>0</v>
      </c>
      <c r="AK194" s="118">
        <f t="shared" ca="1" si="24"/>
        <v>0</v>
      </c>
      <c r="AL194" s="118">
        <f t="shared" ca="1" si="25"/>
        <v>0</v>
      </c>
    </row>
    <row r="195" spans="1:38" ht="28.5" customHeight="1" x14ac:dyDescent="0.25">
      <c r="A195" s="53">
        <f>'OSNOVNA PLAČA'!A189</f>
        <v>180</v>
      </c>
      <c r="B195" s="333" t="str">
        <f t="shared" ca="1" si="21"/>
        <v>A180</v>
      </c>
      <c r="C195" s="333"/>
      <c r="D195" s="54" t="str">
        <f>IF(LEN('OSNOVNA PLAČA'!C189)&gt;0,'OSNOVNA PLAČA'!C189,"")</f>
        <v/>
      </c>
      <c r="E195" s="55" t="str">
        <f>IF(LEN('OSNOVNA PLAČA'!D189)&gt;0,'OSNOVNA PLAČA'!D189,"")</f>
        <v/>
      </c>
      <c r="F195" s="164">
        <f ca="1">IF(LEN(B195)&gt;0,'OBRAČUNANA OSNOVNA PLAČA'!H189,"")</f>
        <v>0</v>
      </c>
      <c r="G195" s="57"/>
      <c r="H195" s="57"/>
      <c r="I195" s="57"/>
      <c r="J195" s="57"/>
      <c r="K195" s="57"/>
      <c r="L195" s="178">
        <f t="shared" si="38"/>
        <v>0</v>
      </c>
      <c r="M195" s="179">
        <f t="shared" ca="1" si="47"/>
        <v>0</v>
      </c>
      <c r="N195" s="179">
        <f t="shared" ca="1" si="48"/>
        <v>0</v>
      </c>
      <c r="O195" s="180">
        <f t="shared" ca="1" si="39"/>
        <v>0</v>
      </c>
      <c r="P195" s="181">
        <f t="shared" ca="1" si="49"/>
        <v>0</v>
      </c>
      <c r="Q195" s="182">
        <f t="shared" ca="1" si="40"/>
        <v>0</v>
      </c>
      <c r="R195" s="182">
        <f ca="1">IF(LEN(B195)&gt;0,'3'!R195-'3'!Q195,"")</f>
        <v>0</v>
      </c>
      <c r="S195" s="183"/>
      <c r="T195" s="33"/>
      <c r="U195" s="33"/>
      <c r="V195" s="33"/>
      <c r="W195" s="33"/>
      <c r="X195" s="33"/>
      <c r="Y195" s="33"/>
      <c r="Z195" s="33"/>
      <c r="AA195" s="33"/>
      <c r="AB195" s="243">
        <f>ROW()</f>
        <v>195</v>
      </c>
      <c r="AC195" s="118">
        <f t="shared" ca="1" si="22"/>
        <v>0</v>
      </c>
      <c r="AD195" s="118">
        <f t="shared" ca="1" si="23"/>
        <v>0</v>
      </c>
      <c r="AE195" s="119" t="str">
        <f t="shared" ca="1" si="41"/>
        <v>-</v>
      </c>
      <c r="AF195" s="118" t="str">
        <f t="shared" ca="1" si="42"/>
        <v>-</v>
      </c>
      <c r="AG195" s="119" t="str">
        <f t="shared" ca="1" si="43"/>
        <v>-</v>
      </c>
      <c r="AH195" s="118" t="str">
        <f t="shared" ca="1" si="44"/>
        <v>-</v>
      </c>
      <c r="AI195" s="118">
        <f t="shared" ca="1" si="45"/>
        <v>0</v>
      </c>
      <c r="AJ195" s="120">
        <f t="shared" ca="1" si="46"/>
        <v>0</v>
      </c>
      <c r="AK195" s="118">
        <f t="shared" ca="1" si="24"/>
        <v>0</v>
      </c>
      <c r="AL195" s="118">
        <f t="shared" ca="1" si="25"/>
        <v>0</v>
      </c>
    </row>
    <row r="196" spans="1:38" ht="28.5" customHeight="1" x14ac:dyDescent="0.25">
      <c r="A196" s="53">
        <f>'OSNOVNA PLAČA'!A190</f>
        <v>181</v>
      </c>
      <c r="B196" s="333" t="str">
        <f t="shared" ca="1" si="21"/>
        <v>A181</v>
      </c>
      <c r="C196" s="333"/>
      <c r="D196" s="54" t="str">
        <f>IF(LEN('OSNOVNA PLAČA'!C190)&gt;0,'OSNOVNA PLAČA'!C190,"")</f>
        <v/>
      </c>
      <c r="E196" s="55" t="str">
        <f>IF(LEN('OSNOVNA PLAČA'!D190)&gt;0,'OSNOVNA PLAČA'!D190,"")</f>
        <v/>
      </c>
      <c r="F196" s="164">
        <f ca="1">IF(LEN(B196)&gt;0,'OBRAČUNANA OSNOVNA PLAČA'!H190,"")</f>
        <v>0</v>
      </c>
      <c r="G196" s="57"/>
      <c r="H196" s="57"/>
      <c r="I196" s="57"/>
      <c r="J196" s="57"/>
      <c r="K196" s="57"/>
      <c r="L196" s="178">
        <f t="shared" si="38"/>
        <v>0</v>
      </c>
      <c r="M196" s="179">
        <f t="shared" ca="1" si="47"/>
        <v>0</v>
      </c>
      <c r="N196" s="179">
        <f t="shared" ca="1" si="48"/>
        <v>0</v>
      </c>
      <c r="O196" s="180">
        <f t="shared" ca="1" si="39"/>
        <v>0</v>
      </c>
      <c r="P196" s="181">
        <f t="shared" ca="1" si="49"/>
        <v>0</v>
      </c>
      <c r="Q196" s="182">
        <f t="shared" ca="1" si="40"/>
        <v>0</v>
      </c>
      <c r="R196" s="182">
        <f ca="1">IF(LEN(B196)&gt;0,'3'!R196-'3'!Q196,"")</f>
        <v>0</v>
      </c>
      <c r="S196" s="183"/>
      <c r="T196" s="33"/>
      <c r="U196" s="33"/>
      <c r="V196" s="33"/>
      <c r="W196" s="33"/>
      <c r="X196" s="33"/>
      <c r="Y196" s="33"/>
      <c r="Z196" s="33"/>
      <c r="AA196" s="33"/>
      <c r="AB196" s="243">
        <f>ROW()</f>
        <v>196</v>
      </c>
      <c r="AC196" s="118">
        <f t="shared" ca="1" si="22"/>
        <v>0</v>
      </c>
      <c r="AD196" s="118">
        <f t="shared" ca="1" si="23"/>
        <v>0</v>
      </c>
      <c r="AE196" s="119" t="str">
        <f t="shared" ca="1" si="41"/>
        <v>-</v>
      </c>
      <c r="AF196" s="118" t="str">
        <f t="shared" ca="1" si="42"/>
        <v>-</v>
      </c>
      <c r="AG196" s="119" t="str">
        <f t="shared" ca="1" si="43"/>
        <v>-</v>
      </c>
      <c r="AH196" s="118" t="str">
        <f t="shared" ca="1" si="44"/>
        <v>-</v>
      </c>
      <c r="AI196" s="118">
        <f t="shared" ca="1" si="45"/>
        <v>0</v>
      </c>
      <c r="AJ196" s="120">
        <f t="shared" ca="1" si="46"/>
        <v>0</v>
      </c>
      <c r="AK196" s="118">
        <f t="shared" ca="1" si="24"/>
        <v>0</v>
      </c>
      <c r="AL196" s="118">
        <f t="shared" ca="1" si="25"/>
        <v>0</v>
      </c>
    </row>
    <row r="197" spans="1:38" ht="28.5" customHeight="1" x14ac:dyDescent="0.25">
      <c r="A197" s="53">
        <f>'OSNOVNA PLAČA'!A191</f>
        <v>182</v>
      </c>
      <c r="B197" s="333" t="str">
        <f t="shared" ca="1" si="21"/>
        <v>A182</v>
      </c>
      <c r="C197" s="333"/>
      <c r="D197" s="54" t="str">
        <f>IF(LEN('OSNOVNA PLAČA'!C191)&gt;0,'OSNOVNA PLAČA'!C191,"")</f>
        <v/>
      </c>
      <c r="E197" s="55" t="str">
        <f>IF(LEN('OSNOVNA PLAČA'!D191)&gt;0,'OSNOVNA PLAČA'!D191,"")</f>
        <v/>
      </c>
      <c r="F197" s="164">
        <f ca="1">IF(LEN(B197)&gt;0,'OBRAČUNANA OSNOVNA PLAČA'!H191,"")</f>
        <v>0</v>
      </c>
      <c r="G197" s="57"/>
      <c r="H197" s="57"/>
      <c r="I197" s="57"/>
      <c r="J197" s="57"/>
      <c r="K197" s="57"/>
      <c r="L197" s="178">
        <f t="shared" si="38"/>
        <v>0</v>
      </c>
      <c r="M197" s="179">
        <f t="shared" ca="1" si="47"/>
        <v>0</v>
      </c>
      <c r="N197" s="179">
        <f t="shared" ca="1" si="48"/>
        <v>0</v>
      </c>
      <c r="O197" s="180">
        <f t="shared" ca="1" si="39"/>
        <v>0</v>
      </c>
      <c r="P197" s="181">
        <f t="shared" ca="1" si="49"/>
        <v>0</v>
      </c>
      <c r="Q197" s="182">
        <f t="shared" ca="1" si="40"/>
        <v>0</v>
      </c>
      <c r="R197" s="182">
        <f ca="1">IF(LEN(B197)&gt;0,'3'!R197-'3'!Q197,"")</f>
        <v>0</v>
      </c>
      <c r="S197" s="183"/>
      <c r="T197" s="33"/>
      <c r="U197" s="33"/>
      <c r="V197" s="33"/>
      <c r="W197" s="33"/>
      <c r="X197" s="33"/>
      <c r="Y197" s="33"/>
      <c r="Z197" s="33"/>
      <c r="AA197" s="33"/>
      <c r="AB197" s="243">
        <f>ROW()</f>
        <v>197</v>
      </c>
      <c r="AC197" s="118">
        <f t="shared" ca="1" si="22"/>
        <v>0</v>
      </c>
      <c r="AD197" s="118">
        <f t="shared" ca="1" si="23"/>
        <v>0</v>
      </c>
      <c r="AE197" s="119" t="str">
        <f t="shared" ca="1" si="41"/>
        <v>-</v>
      </c>
      <c r="AF197" s="118" t="str">
        <f t="shared" ca="1" si="42"/>
        <v>-</v>
      </c>
      <c r="AG197" s="119" t="str">
        <f t="shared" ca="1" si="43"/>
        <v>-</v>
      </c>
      <c r="AH197" s="118" t="str">
        <f t="shared" ca="1" si="44"/>
        <v>-</v>
      </c>
      <c r="AI197" s="118">
        <f t="shared" ca="1" si="45"/>
        <v>0</v>
      </c>
      <c r="AJ197" s="120">
        <f t="shared" ca="1" si="46"/>
        <v>0</v>
      </c>
      <c r="AK197" s="118">
        <f t="shared" ca="1" si="24"/>
        <v>0</v>
      </c>
      <c r="AL197" s="118">
        <f t="shared" ca="1" si="25"/>
        <v>0</v>
      </c>
    </row>
    <row r="198" spans="1:38" ht="28.5" customHeight="1" x14ac:dyDescent="0.25">
      <c r="A198" s="53">
        <f>'OSNOVNA PLAČA'!A192</f>
        <v>183</v>
      </c>
      <c r="B198" s="333" t="str">
        <f t="shared" ca="1" si="21"/>
        <v>A183</v>
      </c>
      <c r="C198" s="333"/>
      <c r="D198" s="54" t="str">
        <f>IF(LEN('OSNOVNA PLAČA'!C192)&gt;0,'OSNOVNA PLAČA'!C192,"")</f>
        <v/>
      </c>
      <c r="E198" s="55" t="str">
        <f>IF(LEN('OSNOVNA PLAČA'!D192)&gt;0,'OSNOVNA PLAČA'!D192,"")</f>
        <v/>
      </c>
      <c r="F198" s="164">
        <f ca="1">IF(LEN(B198)&gt;0,'OBRAČUNANA OSNOVNA PLAČA'!H192,"")</f>
        <v>0</v>
      </c>
      <c r="G198" s="57"/>
      <c r="H198" s="57"/>
      <c r="I198" s="57"/>
      <c r="J198" s="57"/>
      <c r="K198" s="57"/>
      <c r="L198" s="178">
        <f t="shared" si="38"/>
        <v>0</v>
      </c>
      <c r="M198" s="179">
        <f t="shared" ca="1" si="47"/>
        <v>0</v>
      </c>
      <c r="N198" s="179">
        <f t="shared" ca="1" si="48"/>
        <v>0</v>
      </c>
      <c r="O198" s="180">
        <f t="shared" ca="1" si="39"/>
        <v>0</v>
      </c>
      <c r="P198" s="181">
        <f t="shared" ca="1" si="49"/>
        <v>0</v>
      </c>
      <c r="Q198" s="182">
        <f t="shared" ca="1" si="40"/>
        <v>0</v>
      </c>
      <c r="R198" s="182">
        <f ca="1">IF(LEN(B198)&gt;0,'3'!R198-'3'!Q198,"")</f>
        <v>0</v>
      </c>
      <c r="S198" s="183"/>
      <c r="T198" s="33"/>
      <c r="U198" s="33"/>
      <c r="V198" s="33"/>
      <c r="W198" s="33"/>
      <c r="X198" s="33"/>
      <c r="Y198" s="33"/>
      <c r="Z198" s="33"/>
      <c r="AA198" s="33"/>
      <c r="AB198" s="243">
        <f>ROW()</f>
        <v>198</v>
      </c>
      <c r="AC198" s="118">
        <f t="shared" ca="1" si="22"/>
        <v>0</v>
      </c>
      <c r="AD198" s="118">
        <f t="shared" ca="1" si="23"/>
        <v>0</v>
      </c>
      <c r="AE198" s="119" t="str">
        <f t="shared" ca="1" si="41"/>
        <v>-</v>
      </c>
      <c r="AF198" s="118" t="str">
        <f t="shared" ca="1" si="42"/>
        <v>-</v>
      </c>
      <c r="AG198" s="119" t="str">
        <f t="shared" ca="1" si="43"/>
        <v>-</v>
      </c>
      <c r="AH198" s="118" t="str">
        <f t="shared" ca="1" si="44"/>
        <v>-</v>
      </c>
      <c r="AI198" s="118">
        <f t="shared" ca="1" si="45"/>
        <v>0</v>
      </c>
      <c r="AJ198" s="120">
        <f t="shared" ca="1" si="46"/>
        <v>0</v>
      </c>
      <c r="AK198" s="118">
        <f t="shared" ca="1" si="24"/>
        <v>0</v>
      </c>
      <c r="AL198" s="118">
        <f t="shared" ca="1" si="25"/>
        <v>0</v>
      </c>
    </row>
    <row r="199" spans="1:38" ht="28.5" customHeight="1" x14ac:dyDescent="0.25">
      <c r="A199" s="53">
        <f>'OSNOVNA PLAČA'!A193</f>
        <v>184</v>
      </c>
      <c r="B199" s="333" t="str">
        <f t="shared" ca="1" si="21"/>
        <v>A184</v>
      </c>
      <c r="C199" s="333"/>
      <c r="D199" s="54" t="str">
        <f>IF(LEN('OSNOVNA PLAČA'!C193)&gt;0,'OSNOVNA PLAČA'!C193,"")</f>
        <v/>
      </c>
      <c r="E199" s="55" t="str">
        <f>IF(LEN('OSNOVNA PLAČA'!D193)&gt;0,'OSNOVNA PLAČA'!D193,"")</f>
        <v/>
      </c>
      <c r="F199" s="164">
        <f ca="1">IF(LEN(B199)&gt;0,'OBRAČUNANA OSNOVNA PLAČA'!H193,"")</f>
        <v>0</v>
      </c>
      <c r="G199" s="57"/>
      <c r="H199" s="57"/>
      <c r="I199" s="57"/>
      <c r="J199" s="57"/>
      <c r="K199" s="57"/>
      <c r="L199" s="178">
        <f t="shared" si="38"/>
        <v>0</v>
      </c>
      <c r="M199" s="179">
        <f t="shared" ca="1" si="47"/>
        <v>0</v>
      </c>
      <c r="N199" s="179">
        <f t="shared" ca="1" si="48"/>
        <v>0</v>
      </c>
      <c r="O199" s="180">
        <f t="shared" ca="1" si="39"/>
        <v>0</v>
      </c>
      <c r="P199" s="181">
        <f t="shared" ca="1" si="49"/>
        <v>0</v>
      </c>
      <c r="Q199" s="182">
        <f t="shared" ca="1" si="40"/>
        <v>0</v>
      </c>
      <c r="R199" s="182">
        <f ca="1">IF(LEN(B199)&gt;0,'3'!R199-'3'!Q199,"")</f>
        <v>0</v>
      </c>
      <c r="S199" s="183"/>
      <c r="T199" s="33"/>
      <c r="U199" s="33"/>
      <c r="V199" s="33"/>
      <c r="W199" s="33"/>
      <c r="X199" s="33"/>
      <c r="Y199" s="33"/>
      <c r="Z199" s="33"/>
      <c r="AA199" s="33"/>
      <c r="AB199" s="243">
        <f>ROW()</f>
        <v>199</v>
      </c>
      <c r="AC199" s="118">
        <f t="shared" ca="1" si="22"/>
        <v>0</v>
      </c>
      <c r="AD199" s="118">
        <f t="shared" ca="1" si="23"/>
        <v>0</v>
      </c>
      <c r="AE199" s="119" t="str">
        <f t="shared" ca="1" si="41"/>
        <v>-</v>
      </c>
      <c r="AF199" s="118" t="str">
        <f t="shared" ca="1" si="42"/>
        <v>-</v>
      </c>
      <c r="AG199" s="119" t="str">
        <f t="shared" ca="1" si="43"/>
        <v>-</v>
      </c>
      <c r="AH199" s="118" t="str">
        <f t="shared" ca="1" si="44"/>
        <v>-</v>
      </c>
      <c r="AI199" s="118">
        <f t="shared" ca="1" si="45"/>
        <v>0</v>
      </c>
      <c r="AJ199" s="120">
        <f t="shared" ca="1" si="46"/>
        <v>0</v>
      </c>
      <c r="AK199" s="118">
        <f t="shared" ca="1" si="24"/>
        <v>0</v>
      </c>
      <c r="AL199" s="118">
        <f t="shared" ca="1" si="25"/>
        <v>0</v>
      </c>
    </row>
    <row r="200" spans="1:38" ht="28.5" customHeight="1" x14ac:dyDescent="0.25">
      <c r="A200" s="53">
        <f>'OSNOVNA PLAČA'!A194</f>
        <v>185</v>
      </c>
      <c r="B200" s="333" t="str">
        <f t="shared" ca="1" si="21"/>
        <v>A185</v>
      </c>
      <c r="C200" s="333"/>
      <c r="D200" s="54" t="str">
        <f>IF(LEN('OSNOVNA PLAČA'!C194)&gt;0,'OSNOVNA PLAČA'!C194,"")</f>
        <v/>
      </c>
      <c r="E200" s="55" t="str">
        <f>IF(LEN('OSNOVNA PLAČA'!D194)&gt;0,'OSNOVNA PLAČA'!D194,"")</f>
        <v/>
      </c>
      <c r="F200" s="164">
        <f ca="1">IF(LEN(B200)&gt;0,'OBRAČUNANA OSNOVNA PLAČA'!H194,"")</f>
        <v>0</v>
      </c>
      <c r="G200" s="57"/>
      <c r="H200" s="57"/>
      <c r="I200" s="57"/>
      <c r="J200" s="57"/>
      <c r="K200" s="57"/>
      <c r="L200" s="178">
        <f t="shared" si="38"/>
        <v>0</v>
      </c>
      <c r="M200" s="179">
        <f t="shared" ca="1" si="47"/>
        <v>0</v>
      </c>
      <c r="N200" s="179">
        <f t="shared" ca="1" si="48"/>
        <v>0</v>
      </c>
      <c r="O200" s="180">
        <f t="shared" ca="1" si="39"/>
        <v>0</v>
      </c>
      <c r="P200" s="181">
        <f t="shared" ca="1" si="49"/>
        <v>0</v>
      </c>
      <c r="Q200" s="182">
        <f t="shared" ca="1" si="40"/>
        <v>0</v>
      </c>
      <c r="R200" s="182">
        <f ca="1">IF(LEN(B200)&gt;0,'3'!R200-'3'!Q200,"")</f>
        <v>0</v>
      </c>
      <c r="S200" s="183"/>
      <c r="T200" s="33"/>
      <c r="U200" s="33"/>
      <c r="V200" s="33"/>
      <c r="W200" s="33"/>
      <c r="X200" s="33"/>
      <c r="Y200" s="33"/>
      <c r="Z200" s="33"/>
      <c r="AA200" s="33"/>
      <c r="AB200" s="243">
        <f>ROW()</f>
        <v>200</v>
      </c>
      <c r="AC200" s="118">
        <f t="shared" ca="1" si="22"/>
        <v>0</v>
      </c>
      <c r="AD200" s="118">
        <f t="shared" ca="1" si="23"/>
        <v>0</v>
      </c>
      <c r="AE200" s="119" t="str">
        <f t="shared" ca="1" si="41"/>
        <v>-</v>
      </c>
      <c r="AF200" s="118" t="str">
        <f t="shared" ca="1" si="42"/>
        <v>-</v>
      </c>
      <c r="AG200" s="119" t="str">
        <f t="shared" ca="1" si="43"/>
        <v>-</v>
      </c>
      <c r="AH200" s="118" t="str">
        <f t="shared" ca="1" si="44"/>
        <v>-</v>
      </c>
      <c r="AI200" s="118">
        <f t="shared" ca="1" si="45"/>
        <v>0</v>
      </c>
      <c r="AJ200" s="120">
        <f t="shared" ca="1" si="46"/>
        <v>0</v>
      </c>
      <c r="AK200" s="118">
        <f t="shared" ca="1" si="24"/>
        <v>0</v>
      </c>
      <c r="AL200" s="118">
        <f t="shared" ca="1" si="25"/>
        <v>0</v>
      </c>
    </row>
    <row r="201" spans="1:38" ht="28.5" customHeight="1" x14ac:dyDescent="0.25">
      <c r="A201" s="53">
        <f>'OSNOVNA PLAČA'!A195</f>
        <v>186</v>
      </c>
      <c r="B201" s="333" t="str">
        <f t="shared" ca="1" si="21"/>
        <v>A186</v>
      </c>
      <c r="C201" s="333"/>
      <c r="D201" s="54" t="str">
        <f>IF(LEN('OSNOVNA PLAČA'!C195)&gt;0,'OSNOVNA PLAČA'!C195,"")</f>
        <v/>
      </c>
      <c r="E201" s="55" t="str">
        <f>IF(LEN('OSNOVNA PLAČA'!D195)&gt;0,'OSNOVNA PLAČA'!D195,"")</f>
        <v/>
      </c>
      <c r="F201" s="164">
        <f ca="1">IF(LEN(B201)&gt;0,'OBRAČUNANA OSNOVNA PLAČA'!H195,"")</f>
        <v>0</v>
      </c>
      <c r="G201" s="57"/>
      <c r="H201" s="57"/>
      <c r="I201" s="57"/>
      <c r="J201" s="57"/>
      <c r="K201" s="57"/>
      <c r="L201" s="178">
        <f t="shared" si="38"/>
        <v>0</v>
      </c>
      <c r="M201" s="179">
        <f t="shared" ca="1" si="47"/>
        <v>0</v>
      </c>
      <c r="N201" s="179">
        <f t="shared" ca="1" si="48"/>
        <v>0</v>
      </c>
      <c r="O201" s="180">
        <f t="shared" ca="1" si="39"/>
        <v>0</v>
      </c>
      <c r="P201" s="181">
        <f t="shared" ca="1" si="49"/>
        <v>0</v>
      </c>
      <c r="Q201" s="182">
        <f t="shared" ca="1" si="40"/>
        <v>0</v>
      </c>
      <c r="R201" s="182">
        <f ca="1">IF(LEN(B201)&gt;0,'3'!R201-'3'!Q201,"")</f>
        <v>0</v>
      </c>
      <c r="S201" s="183"/>
      <c r="T201" s="33"/>
      <c r="U201" s="33"/>
      <c r="V201" s="33"/>
      <c r="W201" s="33"/>
      <c r="X201" s="33"/>
      <c r="Y201" s="33"/>
      <c r="Z201" s="33"/>
      <c r="AA201" s="33"/>
      <c r="AB201" s="243">
        <f>ROW()</f>
        <v>201</v>
      </c>
      <c r="AC201" s="118">
        <f t="shared" ca="1" si="22"/>
        <v>0</v>
      </c>
      <c r="AD201" s="118">
        <f t="shared" ca="1" si="23"/>
        <v>0</v>
      </c>
      <c r="AE201" s="119" t="str">
        <f t="shared" ca="1" si="41"/>
        <v>-</v>
      </c>
      <c r="AF201" s="118" t="str">
        <f t="shared" ca="1" si="42"/>
        <v>-</v>
      </c>
      <c r="AG201" s="119" t="str">
        <f t="shared" ca="1" si="43"/>
        <v>-</v>
      </c>
      <c r="AH201" s="118" t="str">
        <f t="shared" ca="1" si="44"/>
        <v>-</v>
      </c>
      <c r="AI201" s="118">
        <f t="shared" ca="1" si="45"/>
        <v>0</v>
      </c>
      <c r="AJ201" s="120">
        <f t="shared" ca="1" si="46"/>
        <v>0</v>
      </c>
      <c r="AK201" s="118">
        <f t="shared" ca="1" si="24"/>
        <v>0</v>
      </c>
      <c r="AL201" s="118">
        <f t="shared" ca="1" si="25"/>
        <v>0</v>
      </c>
    </row>
    <row r="202" spans="1:38" ht="28.5" customHeight="1" x14ac:dyDescent="0.25">
      <c r="A202" s="53">
        <f>'OSNOVNA PLAČA'!A196</f>
        <v>187</v>
      </c>
      <c r="B202" s="333" t="str">
        <f t="shared" ca="1" si="21"/>
        <v>A187</v>
      </c>
      <c r="C202" s="333"/>
      <c r="D202" s="54" t="str">
        <f>IF(LEN('OSNOVNA PLAČA'!C196)&gt;0,'OSNOVNA PLAČA'!C196,"")</f>
        <v/>
      </c>
      <c r="E202" s="55" t="str">
        <f>IF(LEN('OSNOVNA PLAČA'!D196)&gt;0,'OSNOVNA PLAČA'!D196,"")</f>
        <v/>
      </c>
      <c r="F202" s="164">
        <f ca="1">IF(LEN(B202)&gt;0,'OBRAČUNANA OSNOVNA PLAČA'!H196,"")</f>
        <v>0</v>
      </c>
      <c r="G202" s="57"/>
      <c r="H202" s="57"/>
      <c r="I202" s="57"/>
      <c r="J202" s="57"/>
      <c r="K202" s="57"/>
      <c r="L202" s="178">
        <f t="shared" si="38"/>
        <v>0</v>
      </c>
      <c r="M202" s="179">
        <f t="shared" ca="1" si="47"/>
        <v>0</v>
      </c>
      <c r="N202" s="179">
        <f t="shared" ca="1" si="48"/>
        <v>0</v>
      </c>
      <c r="O202" s="180">
        <f t="shared" ca="1" si="39"/>
        <v>0</v>
      </c>
      <c r="P202" s="181">
        <f t="shared" ca="1" si="49"/>
        <v>0</v>
      </c>
      <c r="Q202" s="182">
        <f t="shared" ca="1" si="40"/>
        <v>0</v>
      </c>
      <c r="R202" s="182">
        <f ca="1">IF(LEN(B202)&gt;0,'3'!R202-'3'!Q202,"")</f>
        <v>0</v>
      </c>
      <c r="S202" s="183"/>
      <c r="T202" s="33"/>
      <c r="U202" s="33"/>
      <c r="V202" s="33"/>
      <c r="W202" s="33"/>
      <c r="X202" s="33"/>
      <c r="Y202" s="33"/>
      <c r="Z202" s="33"/>
      <c r="AA202" s="33"/>
      <c r="AB202" s="243">
        <f>ROW()</f>
        <v>202</v>
      </c>
      <c r="AC202" s="118">
        <f t="shared" ca="1" si="22"/>
        <v>0</v>
      </c>
      <c r="AD202" s="118">
        <f t="shared" ca="1" si="23"/>
        <v>0</v>
      </c>
      <c r="AE202" s="119" t="str">
        <f t="shared" ca="1" si="41"/>
        <v>-</v>
      </c>
      <c r="AF202" s="118" t="str">
        <f t="shared" ca="1" si="42"/>
        <v>-</v>
      </c>
      <c r="AG202" s="119" t="str">
        <f t="shared" ca="1" si="43"/>
        <v>-</v>
      </c>
      <c r="AH202" s="118" t="str">
        <f t="shared" ca="1" si="44"/>
        <v>-</v>
      </c>
      <c r="AI202" s="118">
        <f t="shared" ca="1" si="45"/>
        <v>0</v>
      </c>
      <c r="AJ202" s="120">
        <f t="shared" ca="1" si="46"/>
        <v>0</v>
      </c>
      <c r="AK202" s="118">
        <f t="shared" ca="1" si="24"/>
        <v>0</v>
      </c>
      <c r="AL202" s="118">
        <f t="shared" ca="1" si="25"/>
        <v>0</v>
      </c>
    </row>
    <row r="203" spans="1:38" ht="28.5" customHeight="1" x14ac:dyDescent="0.25">
      <c r="A203" s="53">
        <f>'OSNOVNA PLAČA'!A197</f>
        <v>188</v>
      </c>
      <c r="B203" s="333" t="str">
        <f t="shared" ca="1" si="21"/>
        <v>A188</v>
      </c>
      <c r="C203" s="333"/>
      <c r="D203" s="54" t="str">
        <f>IF(LEN('OSNOVNA PLAČA'!C197)&gt;0,'OSNOVNA PLAČA'!C197,"")</f>
        <v/>
      </c>
      <c r="E203" s="55" t="str">
        <f>IF(LEN('OSNOVNA PLAČA'!D197)&gt;0,'OSNOVNA PLAČA'!D197,"")</f>
        <v/>
      </c>
      <c r="F203" s="164">
        <f ca="1">IF(LEN(B203)&gt;0,'OBRAČUNANA OSNOVNA PLAČA'!H197,"")</f>
        <v>0</v>
      </c>
      <c r="G203" s="57"/>
      <c r="H203" s="57"/>
      <c r="I203" s="57"/>
      <c r="J203" s="57"/>
      <c r="K203" s="57"/>
      <c r="L203" s="178">
        <f t="shared" si="38"/>
        <v>0</v>
      </c>
      <c r="M203" s="179">
        <f t="shared" ca="1" si="47"/>
        <v>0</v>
      </c>
      <c r="N203" s="179">
        <f t="shared" ca="1" si="48"/>
        <v>0</v>
      </c>
      <c r="O203" s="180">
        <f t="shared" ca="1" si="39"/>
        <v>0</v>
      </c>
      <c r="P203" s="181">
        <f t="shared" ca="1" si="49"/>
        <v>0</v>
      </c>
      <c r="Q203" s="182">
        <f t="shared" ca="1" si="40"/>
        <v>0</v>
      </c>
      <c r="R203" s="182">
        <f ca="1">IF(LEN(B203)&gt;0,'3'!R203-'3'!Q203,"")</f>
        <v>0</v>
      </c>
      <c r="S203" s="183"/>
      <c r="T203" s="33"/>
      <c r="U203" s="33"/>
      <c r="V203" s="33"/>
      <c r="W203" s="33"/>
      <c r="X203" s="33"/>
      <c r="Y203" s="33"/>
      <c r="Z203" s="33"/>
      <c r="AA203" s="33"/>
      <c r="AB203" s="243">
        <f>ROW()</f>
        <v>203</v>
      </c>
      <c r="AC203" s="118">
        <f t="shared" ca="1" si="22"/>
        <v>0</v>
      </c>
      <c r="AD203" s="118">
        <f t="shared" ca="1" si="23"/>
        <v>0</v>
      </c>
      <c r="AE203" s="119" t="str">
        <f t="shared" ca="1" si="41"/>
        <v>-</v>
      </c>
      <c r="AF203" s="118" t="str">
        <f t="shared" ca="1" si="42"/>
        <v>-</v>
      </c>
      <c r="AG203" s="119" t="str">
        <f t="shared" ca="1" si="43"/>
        <v>-</v>
      </c>
      <c r="AH203" s="118" t="str">
        <f t="shared" ca="1" si="44"/>
        <v>-</v>
      </c>
      <c r="AI203" s="118">
        <f t="shared" ca="1" si="45"/>
        <v>0</v>
      </c>
      <c r="AJ203" s="120">
        <f t="shared" ca="1" si="46"/>
        <v>0</v>
      </c>
      <c r="AK203" s="118">
        <f t="shared" ca="1" si="24"/>
        <v>0</v>
      </c>
      <c r="AL203" s="118">
        <f t="shared" ca="1" si="25"/>
        <v>0</v>
      </c>
    </row>
    <row r="204" spans="1:38" ht="28.5" customHeight="1" x14ac:dyDescent="0.25">
      <c r="A204" s="53">
        <f>'OSNOVNA PLAČA'!A198</f>
        <v>189</v>
      </c>
      <c r="B204" s="333" t="str">
        <f t="shared" ca="1" si="21"/>
        <v>A189</v>
      </c>
      <c r="C204" s="333"/>
      <c r="D204" s="54" t="str">
        <f>IF(LEN('OSNOVNA PLAČA'!C198)&gt;0,'OSNOVNA PLAČA'!C198,"")</f>
        <v/>
      </c>
      <c r="E204" s="55" t="str">
        <f>IF(LEN('OSNOVNA PLAČA'!D198)&gt;0,'OSNOVNA PLAČA'!D198,"")</f>
        <v/>
      </c>
      <c r="F204" s="164">
        <f ca="1">IF(LEN(B204)&gt;0,'OBRAČUNANA OSNOVNA PLAČA'!H198,"")</f>
        <v>0</v>
      </c>
      <c r="G204" s="57"/>
      <c r="H204" s="57"/>
      <c r="I204" s="57"/>
      <c r="J204" s="57"/>
      <c r="K204" s="57"/>
      <c r="L204" s="178">
        <f t="shared" si="38"/>
        <v>0</v>
      </c>
      <c r="M204" s="179">
        <f t="shared" ca="1" si="47"/>
        <v>0</v>
      </c>
      <c r="N204" s="179">
        <f t="shared" ca="1" si="48"/>
        <v>0</v>
      </c>
      <c r="O204" s="180">
        <f t="shared" ca="1" si="39"/>
        <v>0</v>
      </c>
      <c r="P204" s="181">
        <f t="shared" ca="1" si="49"/>
        <v>0</v>
      </c>
      <c r="Q204" s="182">
        <f t="shared" ca="1" si="40"/>
        <v>0</v>
      </c>
      <c r="R204" s="182">
        <f ca="1">IF(LEN(B204)&gt;0,'3'!R204-'3'!Q204,"")</f>
        <v>0</v>
      </c>
      <c r="S204" s="183"/>
      <c r="T204" s="33"/>
      <c r="U204" s="33"/>
      <c r="V204" s="33"/>
      <c r="W204" s="33"/>
      <c r="X204" s="33"/>
      <c r="Y204" s="33"/>
      <c r="Z204" s="33"/>
      <c r="AA204" s="33"/>
      <c r="AB204" s="243">
        <f>ROW()</f>
        <v>204</v>
      </c>
      <c r="AC204" s="118">
        <f t="shared" ca="1" si="22"/>
        <v>0</v>
      </c>
      <c r="AD204" s="118">
        <f t="shared" ca="1" si="23"/>
        <v>0</v>
      </c>
      <c r="AE204" s="119" t="str">
        <f t="shared" ca="1" si="41"/>
        <v>-</v>
      </c>
      <c r="AF204" s="118" t="str">
        <f t="shared" ca="1" si="42"/>
        <v>-</v>
      </c>
      <c r="AG204" s="119" t="str">
        <f t="shared" ca="1" si="43"/>
        <v>-</v>
      </c>
      <c r="AH204" s="118" t="str">
        <f t="shared" ca="1" si="44"/>
        <v>-</v>
      </c>
      <c r="AI204" s="118">
        <f t="shared" ca="1" si="45"/>
        <v>0</v>
      </c>
      <c r="AJ204" s="120">
        <f t="shared" ca="1" si="46"/>
        <v>0</v>
      </c>
      <c r="AK204" s="118">
        <f t="shared" ca="1" si="24"/>
        <v>0</v>
      </c>
      <c r="AL204" s="118">
        <f t="shared" ca="1" si="25"/>
        <v>0</v>
      </c>
    </row>
    <row r="205" spans="1:38" ht="28.5" customHeight="1" x14ac:dyDescent="0.25">
      <c r="A205" s="53">
        <f>'OSNOVNA PLAČA'!A199</f>
        <v>190</v>
      </c>
      <c r="B205" s="333" t="str">
        <f t="shared" ca="1" si="21"/>
        <v>A190</v>
      </c>
      <c r="C205" s="333"/>
      <c r="D205" s="54" t="str">
        <f>IF(LEN('OSNOVNA PLAČA'!C199)&gt;0,'OSNOVNA PLAČA'!C199,"")</f>
        <v/>
      </c>
      <c r="E205" s="55" t="str">
        <f>IF(LEN('OSNOVNA PLAČA'!D199)&gt;0,'OSNOVNA PLAČA'!D199,"")</f>
        <v/>
      </c>
      <c r="F205" s="164">
        <f ca="1">IF(LEN(B205)&gt;0,'OBRAČUNANA OSNOVNA PLAČA'!H199,"")</f>
        <v>0</v>
      </c>
      <c r="G205" s="57"/>
      <c r="H205" s="57"/>
      <c r="I205" s="57"/>
      <c r="J205" s="57"/>
      <c r="K205" s="57"/>
      <c r="L205" s="178">
        <f t="shared" si="38"/>
        <v>0</v>
      </c>
      <c r="M205" s="179">
        <f t="shared" ca="1" si="47"/>
        <v>0</v>
      </c>
      <c r="N205" s="179">
        <f t="shared" ca="1" si="48"/>
        <v>0</v>
      </c>
      <c r="O205" s="180">
        <f t="shared" ca="1" si="39"/>
        <v>0</v>
      </c>
      <c r="P205" s="181">
        <f t="shared" ca="1" si="49"/>
        <v>0</v>
      </c>
      <c r="Q205" s="182">
        <f t="shared" ca="1" si="40"/>
        <v>0</v>
      </c>
      <c r="R205" s="182">
        <f ca="1">IF(LEN(B205)&gt;0,'3'!R205-'3'!Q205,"")</f>
        <v>0</v>
      </c>
      <c r="S205" s="183"/>
      <c r="T205" s="33"/>
      <c r="U205" s="33"/>
      <c r="V205" s="33"/>
      <c r="W205" s="33"/>
      <c r="X205" s="33"/>
      <c r="Y205" s="33"/>
      <c r="Z205" s="33"/>
      <c r="AA205" s="33"/>
      <c r="AB205" s="243">
        <f>ROW()</f>
        <v>205</v>
      </c>
      <c r="AC205" s="118">
        <f t="shared" ca="1" si="22"/>
        <v>0</v>
      </c>
      <c r="AD205" s="118">
        <f t="shared" ca="1" si="23"/>
        <v>0</v>
      </c>
      <c r="AE205" s="119" t="str">
        <f t="shared" ca="1" si="41"/>
        <v>-</v>
      </c>
      <c r="AF205" s="118" t="str">
        <f t="shared" ca="1" si="42"/>
        <v>-</v>
      </c>
      <c r="AG205" s="119" t="str">
        <f t="shared" ca="1" si="43"/>
        <v>-</v>
      </c>
      <c r="AH205" s="118" t="str">
        <f t="shared" ca="1" si="44"/>
        <v>-</v>
      </c>
      <c r="AI205" s="118">
        <f t="shared" ca="1" si="45"/>
        <v>0</v>
      </c>
      <c r="AJ205" s="120">
        <f t="shared" ca="1" si="46"/>
        <v>0</v>
      </c>
      <c r="AK205" s="118">
        <f t="shared" ca="1" si="24"/>
        <v>0</v>
      </c>
      <c r="AL205" s="118">
        <f t="shared" ca="1" si="25"/>
        <v>0</v>
      </c>
    </row>
    <row r="206" spans="1:38" ht="28.5" customHeight="1" x14ac:dyDescent="0.25">
      <c r="A206" s="53">
        <f>'OSNOVNA PLAČA'!A200</f>
        <v>191</v>
      </c>
      <c r="B206" s="333" t="str">
        <f t="shared" ca="1" si="21"/>
        <v>A191</v>
      </c>
      <c r="C206" s="333"/>
      <c r="D206" s="54" t="str">
        <f>IF(LEN('OSNOVNA PLAČA'!C200)&gt;0,'OSNOVNA PLAČA'!C200,"")</f>
        <v/>
      </c>
      <c r="E206" s="55" t="str">
        <f>IF(LEN('OSNOVNA PLAČA'!D200)&gt;0,'OSNOVNA PLAČA'!D200,"")</f>
        <v/>
      </c>
      <c r="F206" s="164">
        <f ca="1">IF(LEN(B206)&gt;0,'OBRAČUNANA OSNOVNA PLAČA'!H200,"")</f>
        <v>0</v>
      </c>
      <c r="G206" s="57"/>
      <c r="H206" s="57"/>
      <c r="I206" s="57"/>
      <c r="J206" s="57"/>
      <c r="K206" s="57"/>
      <c r="L206" s="178">
        <f t="shared" si="38"/>
        <v>0</v>
      </c>
      <c r="M206" s="179">
        <f t="shared" ca="1" si="47"/>
        <v>0</v>
      </c>
      <c r="N206" s="179">
        <f t="shared" ca="1" si="48"/>
        <v>0</v>
      </c>
      <c r="O206" s="180">
        <f t="shared" ca="1" si="39"/>
        <v>0</v>
      </c>
      <c r="P206" s="181">
        <f t="shared" ca="1" si="49"/>
        <v>0</v>
      </c>
      <c r="Q206" s="182">
        <f t="shared" ca="1" si="40"/>
        <v>0</v>
      </c>
      <c r="R206" s="182">
        <f ca="1">IF(LEN(B206)&gt;0,'3'!R206-'3'!Q206,"")</f>
        <v>0</v>
      </c>
      <c r="S206" s="183"/>
      <c r="T206" s="33"/>
      <c r="U206" s="33"/>
      <c r="V206" s="33"/>
      <c r="W206" s="33"/>
      <c r="X206" s="33"/>
      <c r="Y206" s="33"/>
      <c r="Z206" s="33"/>
      <c r="AA206" s="33"/>
      <c r="AB206" s="243">
        <f>ROW()</f>
        <v>206</v>
      </c>
      <c r="AC206" s="118">
        <f t="shared" ca="1" si="22"/>
        <v>0</v>
      </c>
      <c r="AD206" s="118">
        <f t="shared" ca="1" si="23"/>
        <v>0</v>
      </c>
      <c r="AE206" s="119" t="str">
        <f t="shared" ca="1" si="41"/>
        <v>-</v>
      </c>
      <c r="AF206" s="118" t="str">
        <f t="shared" ca="1" si="42"/>
        <v>-</v>
      </c>
      <c r="AG206" s="119" t="str">
        <f t="shared" ca="1" si="43"/>
        <v>-</v>
      </c>
      <c r="AH206" s="118" t="str">
        <f t="shared" ca="1" si="44"/>
        <v>-</v>
      </c>
      <c r="AI206" s="118">
        <f t="shared" ca="1" si="45"/>
        <v>0</v>
      </c>
      <c r="AJ206" s="120">
        <f t="shared" ca="1" si="46"/>
        <v>0</v>
      </c>
      <c r="AK206" s="118">
        <f t="shared" ca="1" si="24"/>
        <v>0</v>
      </c>
      <c r="AL206" s="118">
        <f t="shared" ca="1" si="25"/>
        <v>0</v>
      </c>
    </row>
    <row r="207" spans="1:38" ht="28.5" customHeight="1" x14ac:dyDescent="0.25">
      <c r="A207" s="53">
        <f>'OSNOVNA PLAČA'!A201</f>
        <v>192</v>
      </c>
      <c r="B207" s="333" t="str">
        <f t="shared" ca="1" si="21"/>
        <v>A192</v>
      </c>
      <c r="C207" s="333"/>
      <c r="D207" s="54" t="str">
        <f>IF(LEN('OSNOVNA PLAČA'!C201)&gt;0,'OSNOVNA PLAČA'!C201,"")</f>
        <v/>
      </c>
      <c r="E207" s="55" t="str">
        <f>IF(LEN('OSNOVNA PLAČA'!D201)&gt;0,'OSNOVNA PLAČA'!D201,"")</f>
        <v/>
      </c>
      <c r="F207" s="164">
        <f ca="1">IF(LEN(B207)&gt;0,'OBRAČUNANA OSNOVNA PLAČA'!H201,"")</f>
        <v>0</v>
      </c>
      <c r="G207" s="57"/>
      <c r="H207" s="57"/>
      <c r="I207" s="57"/>
      <c r="J207" s="57"/>
      <c r="K207" s="57"/>
      <c r="L207" s="178">
        <f t="shared" si="38"/>
        <v>0</v>
      </c>
      <c r="M207" s="179">
        <f t="shared" ca="1" si="47"/>
        <v>0</v>
      </c>
      <c r="N207" s="179">
        <f t="shared" ca="1" si="48"/>
        <v>0</v>
      </c>
      <c r="O207" s="180">
        <f t="shared" ca="1" si="39"/>
        <v>0</v>
      </c>
      <c r="P207" s="181">
        <f t="shared" ca="1" si="49"/>
        <v>0</v>
      </c>
      <c r="Q207" s="182">
        <f t="shared" ca="1" si="40"/>
        <v>0</v>
      </c>
      <c r="R207" s="182">
        <f ca="1">IF(LEN(B207)&gt;0,'3'!R207-'3'!Q207,"")</f>
        <v>0</v>
      </c>
      <c r="S207" s="183"/>
      <c r="T207" s="33"/>
      <c r="U207" s="33"/>
      <c r="V207" s="33"/>
      <c r="W207" s="33"/>
      <c r="X207" s="33"/>
      <c r="Y207" s="33"/>
      <c r="Z207" s="33"/>
      <c r="AA207" s="33"/>
      <c r="AB207" s="243">
        <f>ROW()</f>
        <v>207</v>
      </c>
      <c r="AC207" s="118">
        <f t="shared" ca="1" si="22"/>
        <v>0</v>
      </c>
      <c r="AD207" s="118">
        <f t="shared" ca="1" si="23"/>
        <v>0</v>
      </c>
      <c r="AE207" s="119" t="str">
        <f t="shared" ca="1" si="41"/>
        <v>-</v>
      </c>
      <c r="AF207" s="118" t="str">
        <f t="shared" ca="1" si="42"/>
        <v>-</v>
      </c>
      <c r="AG207" s="119" t="str">
        <f t="shared" ca="1" si="43"/>
        <v>-</v>
      </c>
      <c r="AH207" s="118" t="str">
        <f t="shared" ca="1" si="44"/>
        <v>-</v>
      </c>
      <c r="AI207" s="118">
        <f t="shared" ca="1" si="45"/>
        <v>0</v>
      </c>
      <c r="AJ207" s="120">
        <f t="shared" ca="1" si="46"/>
        <v>0</v>
      </c>
      <c r="AK207" s="118">
        <f t="shared" ca="1" si="24"/>
        <v>0</v>
      </c>
      <c r="AL207" s="118">
        <f t="shared" ca="1" si="25"/>
        <v>0</v>
      </c>
    </row>
    <row r="208" spans="1:38" ht="28.5" customHeight="1" x14ac:dyDescent="0.25">
      <c r="A208" s="53">
        <f>'OSNOVNA PLAČA'!A202</f>
        <v>193</v>
      </c>
      <c r="B208" s="333" t="str">
        <f t="shared" ca="1" si="21"/>
        <v>A193</v>
      </c>
      <c r="C208" s="333"/>
      <c r="D208" s="54" t="str">
        <f>IF(LEN('OSNOVNA PLAČA'!C202)&gt;0,'OSNOVNA PLAČA'!C202,"")</f>
        <v/>
      </c>
      <c r="E208" s="55" t="str">
        <f>IF(LEN('OSNOVNA PLAČA'!D202)&gt;0,'OSNOVNA PLAČA'!D202,"")</f>
        <v/>
      </c>
      <c r="F208" s="164">
        <f ca="1">IF(LEN(B208)&gt;0,'OBRAČUNANA OSNOVNA PLAČA'!H202,"")</f>
        <v>0</v>
      </c>
      <c r="G208" s="57"/>
      <c r="H208" s="57"/>
      <c r="I208" s="57"/>
      <c r="J208" s="57"/>
      <c r="K208" s="57"/>
      <c r="L208" s="178">
        <f t="shared" ref="L208:L265" si="50">+G208+H208+I208+J208+K208</f>
        <v>0</v>
      </c>
      <c r="M208" s="179">
        <f t="shared" ca="1" si="47"/>
        <v>0</v>
      </c>
      <c r="N208" s="179">
        <f t="shared" ca="1" si="48"/>
        <v>0</v>
      </c>
      <c r="O208" s="180">
        <f t="shared" ref="O208:O265" ca="1" si="51">IF(LEN(B208)&gt;0,M208*$P$267,"")</f>
        <v>0</v>
      </c>
      <c r="P208" s="181">
        <f t="shared" ca="1" si="49"/>
        <v>0</v>
      </c>
      <c r="Q208" s="182">
        <f t="shared" ref="Q208:Q265" ca="1" si="52">MIN(P208,R208)</f>
        <v>0</v>
      </c>
      <c r="R208" s="182">
        <f ca="1">IF(LEN(B208)&gt;0,'3'!R208-'3'!Q208,"")</f>
        <v>0</v>
      </c>
      <c r="S208" s="183"/>
      <c r="T208" s="33"/>
      <c r="U208" s="33"/>
      <c r="V208" s="33"/>
      <c r="W208" s="33"/>
      <c r="X208" s="33"/>
      <c r="Y208" s="33"/>
      <c r="Z208" s="33"/>
      <c r="AA208" s="33"/>
      <c r="AB208" s="243">
        <f>ROW()</f>
        <v>208</v>
      </c>
      <c r="AC208" s="118">
        <f t="shared" ca="1" si="22"/>
        <v>0</v>
      </c>
      <c r="AD208" s="118">
        <f t="shared" ca="1" si="23"/>
        <v>0</v>
      </c>
      <c r="AE208" s="119" t="str">
        <f t="shared" ref="AE208:AE265" ca="1" si="53">IF(AC208&gt;=AD208,"-",$L208/(5*MAX($M$271:$M$272)))</f>
        <v>-</v>
      </c>
      <c r="AF208" s="118" t="str">
        <f t="shared" ref="AF208:AF265" ca="1" si="54">IF(AC208&gt;=AD208,"-",$L208/(5*MAX($M$271:$M$272))*AK208)</f>
        <v>-</v>
      </c>
      <c r="AG208" s="119" t="str">
        <f t="shared" ref="AG208:AG265" ca="1" si="55">IF(AE208="-","-",AE208*$AF$267)</f>
        <v>-</v>
      </c>
      <c r="AH208" s="118" t="str">
        <f t="shared" ref="AH208:AH265" ca="1" si="56">IF(AF208="-","-",AF208*$AF$267)</f>
        <v>-</v>
      </c>
      <c r="AI208" s="118">
        <f t="shared" ref="AI208:AI265" ca="1" si="57">IF(AG208="-",0,MIN(AH208,R208))</f>
        <v>0</v>
      </c>
      <c r="AJ208" s="120">
        <f t="shared" ref="AJ208:AJ265" ca="1" si="58">+AD208-AC208</f>
        <v>0</v>
      </c>
      <c r="AK208" s="118">
        <f t="shared" ca="1" si="24"/>
        <v>0</v>
      </c>
      <c r="AL208" s="118">
        <f t="shared" ca="1" si="25"/>
        <v>0</v>
      </c>
    </row>
    <row r="209" spans="1:38" ht="28.5" customHeight="1" x14ac:dyDescent="0.25">
      <c r="A209" s="53">
        <f>'OSNOVNA PLAČA'!A203</f>
        <v>194</v>
      </c>
      <c r="B209" s="333" t="str">
        <f t="shared" ca="1" si="21"/>
        <v>A194</v>
      </c>
      <c r="C209" s="333"/>
      <c r="D209" s="54" t="str">
        <f>IF(LEN('OSNOVNA PLAČA'!C203)&gt;0,'OSNOVNA PLAČA'!C203,"")</f>
        <v/>
      </c>
      <c r="E209" s="55" t="str">
        <f>IF(LEN('OSNOVNA PLAČA'!D203)&gt;0,'OSNOVNA PLAČA'!D203,"")</f>
        <v/>
      </c>
      <c r="F209" s="164">
        <f ca="1">IF(LEN(B209)&gt;0,'OBRAČUNANA OSNOVNA PLAČA'!H203,"")</f>
        <v>0</v>
      </c>
      <c r="G209" s="57"/>
      <c r="H209" s="57"/>
      <c r="I209" s="57"/>
      <c r="J209" s="57"/>
      <c r="K209" s="57"/>
      <c r="L209" s="178">
        <f t="shared" si="50"/>
        <v>0</v>
      </c>
      <c r="M209" s="179">
        <f t="shared" ref="M209:M265" ca="1" si="59">IF(LEN(B209)&gt;0,L209/5,"")</f>
        <v>0</v>
      </c>
      <c r="N209" s="179">
        <f t="shared" ref="N209:N265" ca="1" si="60">IF(LEN(B209)&gt;0,F209*M209,"")</f>
        <v>0</v>
      </c>
      <c r="O209" s="180">
        <f t="shared" ca="1" si="51"/>
        <v>0</v>
      </c>
      <c r="P209" s="181">
        <f t="shared" ref="P209:P265" ca="1" si="61">IF(LEN(B209)&gt;0,F209*O209,"")</f>
        <v>0</v>
      </c>
      <c r="Q209" s="182">
        <f t="shared" ca="1" si="52"/>
        <v>0</v>
      </c>
      <c r="R209" s="182">
        <f ca="1">IF(LEN(B209)&gt;0,'3'!R209-'3'!Q209,"")</f>
        <v>0</v>
      </c>
      <c r="S209" s="183"/>
      <c r="T209" s="33"/>
      <c r="U209" s="33"/>
      <c r="V209" s="33"/>
      <c r="W209" s="33"/>
      <c r="X209" s="33"/>
      <c r="Y209" s="33"/>
      <c r="Z209" s="33"/>
      <c r="AA209" s="33"/>
      <c r="AB209" s="243">
        <f>ROW()</f>
        <v>209</v>
      </c>
      <c r="AC209" s="118">
        <f t="shared" ca="1" si="22"/>
        <v>0</v>
      </c>
      <c r="AD209" s="118">
        <f t="shared" ca="1" si="23"/>
        <v>0</v>
      </c>
      <c r="AE209" s="119" t="str">
        <f t="shared" ca="1" si="53"/>
        <v>-</v>
      </c>
      <c r="AF209" s="118" t="str">
        <f t="shared" ca="1" si="54"/>
        <v>-</v>
      </c>
      <c r="AG209" s="119" t="str">
        <f t="shared" ca="1" si="55"/>
        <v>-</v>
      </c>
      <c r="AH209" s="118" t="str">
        <f t="shared" ca="1" si="56"/>
        <v>-</v>
      </c>
      <c r="AI209" s="118">
        <f t="shared" ca="1" si="57"/>
        <v>0</v>
      </c>
      <c r="AJ209" s="120">
        <f t="shared" ca="1" si="58"/>
        <v>0</v>
      </c>
      <c r="AK209" s="118">
        <f t="shared" ca="1" si="24"/>
        <v>0</v>
      </c>
      <c r="AL209" s="118">
        <f t="shared" ca="1" si="25"/>
        <v>0</v>
      </c>
    </row>
    <row r="210" spans="1:38" ht="28.5" customHeight="1" x14ac:dyDescent="0.25">
      <c r="A210" s="53">
        <f>'OSNOVNA PLAČA'!A204</f>
        <v>195</v>
      </c>
      <c r="B210" s="333" t="str">
        <f t="shared" ca="1" si="21"/>
        <v>A195</v>
      </c>
      <c r="C210" s="333"/>
      <c r="D210" s="54" t="str">
        <f>IF(LEN('OSNOVNA PLAČA'!C204)&gt;0,'OSNOVNA PLAČA'!C204,"")</f>
        <v/>
      </c>
      <c r="E210" s="55" t="str">
        <f>IF(LEN('OSNOVNA PLAČA'!D204)&gt;0,'OSNOVNA PLAČA'!D204,"")</f>
        <v/>
      </c>
      <c r="F210" s="164">
        <f ca="1">IF(LEN(B210)&gt;0,'OBRAČUNANA OSNOVNA PLAČA'!H204,"")</f>
        <v>0</v>
      </c>
      <c r="G210" s="57"/>
      <c r="H210" s="57"/>
      <c r="I210" s="57"/>
      <c r="J210" s="57"/>
      <c r="K210" s="57"/>
      <c r="L210" s="178">
        <f t="shared" si="50"/>
        <v>0</v>
      </c>
      <c r="M210" s="179">
        <f t="shared" ca="1" si="59"/>
        <v>0</v>
      </c>
      <c r="N210" s="179">
        <f t="shared" ca="1" si="60"/>
        <v>0</v>
      </c>
      <c r="O210" s="180">
        <f t="shared" ca="1" si="51"/>
        <v>0</v>
      </c>
      <c r="P210" s="181">
        <f t="shared" ca="1" si="61"/>
        <v>0</v>
      </c>
      <c r="Q210" s="182">
        <f t="shared" ca="1" si="52"/>
        <v>0</v>
      </c>
      <c r="R210" s="182">
        <f ca="1">IF(LEN(B210)&gt;0,'3'!R210-'3'!Q210,"")</f>
        <v>0</v>
      </c>
      <c r="S210" s="183"/>
      <c r="T210" s="33"/>
      <c r="U210" s="33"/>
      <c r="V210" s="33"/>
      <c r="W210" s="33"/>
      <c r="X210" s="33"/>
      <c r="Y210" s="33"/>
      <c r="Z210" s="33"/>
      <c r="AA210" s="33"/>
      <c r="AB210" s="243">
        <f>ROW()</f>
        <v>210</v>
      </c>
      <c r="AC210" s="118">
        <f t="shared" ca="1" si="22"/>
        <v>0</v>
      </c>
      <c r="AD210" s="118">
        <f t="shared" ca="1" si="23"/>
        <v>0</v>
      </c>
      <c r="AE210" s="119" t="str">
        <f t="shared" ca="1" si="53"/>
        <v>-</v>
      </c>
      <c r="AF210" s="118" t="str">
        <f t="shared" ca="1" si="54"/>
        <v>-</v>
      </c>
      <c r="AG210" s="119" t="str">
        <f t="shared" ca="1" si="55"/>
        <v>-</v>
      </c>
      <c r="AH210" s="118" t="str">
        <f t="shared" ca="1" si="56"/>
        <v>-</v>
      </c>
      <c r="AI210" s="118">
        <f t="shared" ca="1" si="57"/>
        <v>0</v>
      </c>
      <c r="AJ210" s="120">
        <f t="shared" ca="1" si="58"/>
        <v>0</v>
      </c>
      <c r="AK210" s="118">
        <f t="shared" ca="1" si="24"/>
        <v>0</v>
      </c>
      <c r="AL210" s="118">
        <f t="shared" ca="1" si="25"/>
        <v>0</v>
      </c>
    </row>
    <row r="211" spans="1:38" ht="28.5" customHeight="1" x14ac:dyDescent="0.25">
      <c r="A211" s="53">
        <f>'OSNOVNA PLAČA'!A205</f>
        <v>196</v>
      </c>
      <c r="B211" s="333" t="str">
        <f t="shared" ca="1" si="21"/>
        <v>A196</v>
      </c>
      <c r="C211" s="333"/>
      <c r="D211" s="54" t="str">
        <f>IF(LEN('OSNOVNA PLAČA'!C205)&gt;0,'OSNOVNA PLAČA'!C205,"")</f>
        <v/>
      </c>
      <c r="E211" s="55" t="str">
        <f>IF(LEN('OSNOVNA PLAČA'!D205)&gt;0,'OSNOVNA PLAČA'!D205,"")</f>
        <v/>
      </c>
      <c r="F211" s="164">
        <f ca="1">IF(LEN(B211)&gt;0,'OBRAČUNANA OSNOVNA PLAČA'!H205,"")</f>
        <v>0</v>
      </c>
      <c r="G211" s="57"/>
      <c r="H211" s="57"/>
      <c r="I211" s="57"/>
      <c r="J211" s="57"/>
      <c r="K211" s="57"/>
      <c r="L211" s="178">
        <f t="shared" si="50"/>
        <v>0</v>
      </c>
      <c r="M211" s="179">
        <f t="shared" ca="1" si="59"/>
        <v>0</v>
      </c>
      <c r="N211" s="179">
        <f t="shared" ca="1" si="60"/>
        <v>0</v>
      </c>
      <c r="O211" s="180">
        <f t="shared" ca="1" si="51"/>
        <v>0</v>
      </c>
      <c r="P211" s="181">
        <f t="shared" ca="1" si="61"/>
        <v>0</v>
      </c>
      <c r="Q211" s="182">
        <f t="shared" ca="1" si="52"/>
        <v>0</v>
      </c>
      <c r="R211" s="182">
        <f ca="1">IF(LEN(B211)&gt;0,'3'!R211-'3'!Q211,"")</f>
        <v>0</v>
      </c>
      <c r="S211" s="183"/>
      <c r="T211" s="33"/>
      <c r="U211" s="33"/>
      <c r="V211" s="33"/>
      <c r="W211" s="33"/>
      <c r="X211" s="33"/>
      <c r="Y211" s="33"/>
      <c r="Z211" s="33"/>
      <c r="AA211" s="33"/>
      <c r="AB211" s="243">
        <f>ROW()</f>
        <v>211</v>
      </c>
      <c r="AC211" s="118">
        <f t="shared" ca="1" si="22"/>
        <v>0</v>
      </c>
      <c r="AD211" s="118">
        <f t="shared" ca="1" si="23"/>
        <v>0</v>
      </c>
      <c r="AE211" s="119" t="str">
        <f t="shared" ca="1" si="53"/>
        <v>-</v>
      </c>
      <c r="AF211" s="118" t="str">
        <f t="shared" ca="1" si="54"/>
        <v>-</v>
      </c>
      <c r="AG211" s="119" t="str">
        <f t="shared" ca="1" si="55"/>
        <v>-</v>
      </c>
      <c r="AH211" s="118" t="str">
        <f t="shared" ca="1" si="56"/>
        <v>-</v>
      </c>
      <c r="AI211" s="118">
        <f t="shared" ca="1" si="57"/>
        <v>0</v>
      </c>
      <c r="AJ211" s="120">
        <f t="shared" ca="1" si="58"/>
        <v>0</v>
      </c>
      <c r="AK211" s="118">
        <f t="shared" ca="1" si="24"/>
        <v>0</v>
      </c>
      <c r="AL211" s="118">
        <f t="shared" ca="1" si="25"/>
        <v>0</v>
      </c>
    </row>
    <row r="212" spans="1:38" ht="28.5" customHeight="1" x14ac:dyDescent="0.25">
      <c r="A212" s="53">
        <f>'OSNOVNA PLAČA'!A206</f>
        <v>197</v>
      </c>
      <c r="B212" s="333" t="str">
        <f t="shared" ca="1" si="21"/>
        <v>A197</v>
      </c>
      <c r="C212" s="333"/>
      <c r="D212" s="54" t="str">
        <f>IF(LEN('OSNOVNA PLAČA'!C206)&gt;0,'OSNOVNA PLAČA'!C206,"")</f>
        <v/>
      </c>
      <c r="E212" s="55" t="str">
        <f>IF(LEN('OSNOVNA PLAČA'!D206)&gt;0,'OSNOVNA PLAČA'!D206,"")</f>
        <v/>
      </c>
      <c r="F212" s="164">
        <f ca="1">IF(LEN(B212)&gt;0,'OBRAČUNANA OSNOVNA PLAČA'!H206,"")</f>
        <v>0</v>
      </c>
      <c r="G212" s="57"/>
      <c r="H212" s="57"/>
      <c r="I212" s="57"/>
      <c r="J212" s="57"/>
      <c r="K212" s="57"/>
      <c r="L212" s="178">
        <f t="shared" si="50"/>
        <v>0</v>
      </c>
      <c r="M212" s="179">
        <f t="shared" ca="1" si="59"/>
        <v>0</v>
      </c>
      <c r="N212" s="179">
        <f t="shared" ca="1" si="60"/>
        <v>0</v>
      </c>
      <c r="O212" s="180">
        <f t="shared" ca="1" si="51"/>
        <v>0</v>
      </c>
      <c r="P212" s="181">
        <f t="shared" ca="1" si="61"/>
        <v>0</v>
      </c>
      <c r="Q212" s="182">
        <f t="shared" ca="1" si="52"/>
        <v>0</v>
      </c>
      <c r="R212" s="182">
        <f ca="1">IF(LEN(B212)&gt;0,'3'!R212-'3'!Q212,"")</f>
        <v>0</v>
      </c>
      <c r="S212" s="183"/>
      <c r="T212" s="33"/>
      <c r="U212" s="33"/>
      <c r="V212" s="33"/>
      <c r="W212" s="33"/>
      <c r="X212" s="33"/>
      <c r="Y212" s="33"/>
      <c r="Z212" s="33"/>
      <c r="AA212" s="33"/>
      <c r="AB212" s="243">
        <f>ROW()</f>
        <v>212</v>
      </c>
      <c r="AC212" s="118">
        <f t="shared" ca="1" si="22"/>
        <v>0</v>
      </c>
      <c r="AD212" s="118">
        <f t="shared" ca="1" si="23"/>
        <v>0</v>
      </c>
      <c r="AE212" s="119" t="str">
        <f t="shared" ca="1" si="53"/>
        <v>-</v>
      </c>
      <c r="AF212" s="118" t="str">
        <f t="shared" ca="1" si="54"/>
        <v>-</v>
      </c>
      <c r="AG212" s="119" t="str">
        <f t="shared" ca="1" si="55"/>
        <v>-</v>
      </c>
      <c r="AH212" s="118" t="str">
        <f t="shared" ca="1" si="56"/>
        <v>-</v>
      </c>
      <c r="AI212" s="118">
        <f t="shared" ca="1" si="57"/>
        <v>0</v>
      </c>
      <c r="AJ212" s="120">
        <f t="shared" ca="1" si="58"/>
        <v>0</v>
      </c>
      <c r="AK212" s="118">
        <f t="shared" ca="1" si="24"/>
        <v>0</v>
      </c>
      <c r="AL212" s="118">
        <f t="shared" ca="1" si="25"/>
        <v>0</v>
      </c>
    </row>
    <row r="213" spans="1:38" ht="28.5" customHeight="1" x14ac:dyDescent="0.25">
      <c r="A213" s="53">
        <f>'OSNOVNA PLAČA'!A207</f>
        <v>198</v>
      </c>
      <c r="B213" s="333" t="str">
        <f t="shared" ca="1" si="21"/>
        <v>A198</v>
      </c>
      <c r="C213" s="333"/>
      <c r="D213" s="54" t="str">
        <f>IF(LEN('OSNOVNA PLAČA'!C207)&gt;0,'OSNOVNA PLAČA'!C207,"")</f>
        <v/>
      </c>
      <c r="E213" s="55" t="str">
        <f>IF(LEN('OSNOVNA PLAČA'!D207)&gt;0,'OSNOVNA PLAČA'!D207,"")</f>
        <v/>
      </c>
      <c r="F213" s="164">
        <f ca="1">IF(LEN(B213)&gt;0,'OBRAČUNANA OSNOVNA PLAČA'!H207,"")</f>
        <v>0</v>
      </c>
      <c r="G213" s="57"/>
      <c r="H213" s="57"/>
      <c r="I213" s="57"/>
      <c r="J213" s="57"/>
      <c r="K213" s="57"/>
      <c r="L213" s="178">
        <f t="shared" si="50"/>
        <v>0</v>
      </c>
      <c r="M213" s="179">
        <f t="shared" ca="1" si="59"/>
        <v>0</v>
      </c>
      <c r="N213" s="179">
        <f t="shared" ca="1" si="60"/>
        <v>0</v>
      </c>
      <c r="O213" s="180">
        <f t="shared" ca="1" si="51"/>
        <v>0</v>
      </c>
      <c r="P213" s="181">
        <f t="shared" ca="1" si="61"/>
        <v>0</v>
      </c>
      <c r="Q213" s="182">
        <f t="shared" ca="1" si="52"/>
        <v>0</v>
      </c>
      <c r="R213" s="182">
        <f ca="1">IF(LEN(B213)&gt;0,'3'!R213-'3'!Q213,"")</f>
        <v>0</v>
      </c>
      <c r="S213" s="183"/>
      <c r="T213" s="33"/>
      <c r="U213" s="33"/>
      <c r="V213" s="33"/>
      <c r="W213" s="33"/>
      <c r="X213" s="33"/>
      <c r="Y213" s="33"/>
      <c r="Z213" s="33"/>
      <c r="AA213" s="33"/>
      <c r="AB213" s="243">
        <f>ROW()</f>
        <v>213</v>
      </c>
      <c r="AC213" s="118">
        <f t="shared" ca="1" si="22"/>
        <v>0</v>
      </c>
      <c r="AD213" s="118">
        <f t="shared" ca="1" si="23"/>
        <v>0</v>
      </c>
      <c r="AE213" s="119" t="str">
        <f t="shared" ca="1" si="53"/>
        <v>-</v>
      </c>
      <c r="AF213" s="118" t="str">
        <f t="shared" ca="1" si="54"/>
        <v>-</v>
      </c>
      <c r="AG213" s="119" t="str">
        <f t="shared" ca="1" si="55"/>
        <v>-</v>
      </c>
      <c r="AH213" s="118" t="str">
        <f t="shared" ca="1" si="56"/>
        <v>-</v>
      </c>
      <c r="AI213" s="118">
        <f t="shared" ca="1" si="57"/>
        <v>0</v>
      </c>
      <c r="AJ213" s="120">
        <f t="shared" ca="1" si="58"/>
        <v>0</v>
      </c>
      <c r="AK213" s="118">
        <f t="shared" ca="1" si="24"/>
        <v>0</v>
      </c>
      <c r="AL213" s="118">
        <f t="shared" ca="1" si="25"/>
        <v>0</v>
      </c>
    </row>
    <row r="214" spans="1:38" ht="28.5" customHeight="1" x14ac:dyDescent="0.25">
      <c r="A214" s="53">
        <f>'OSNOVNA PLAČA'!A208</f>
        <v>199</v>
      </c>
      <c r="B214" s="333" t="str">
        <f t="shared" ca="1" si="21"/>
        <v>A199</v>
      </c>
      <c r="C214" s="333"/>
      <c r="D214" s="54" t="str">
        <f>IF(LEN('OSNOVNA PLAČA'!C208)&gt;0,'OSNOVNA PLAČA'!C208,"")</f>
        <v/>
      </c>
      <c r="E214" s="55" t="str">
        <f>IF(LEN('OSNOVNA PLAČA'!D208)&gt;0,'OSNOVNA PLAČA'!D208,"")</f>
        <v/>
      </c>
      <c r="F214" s="164">
        <f ca="1">IF(LEN(B214)&gt;0,'OBRAČUNANA OSNOVNA PLAČA'!H208,"")</f>
        <v>0</v>
      </c>
      <c r="G214" s="57"/>
      <c r="H214" s="57"/>
      <c r="I214" s="57"/>
      <c r="J214" s="57"/>
      <c r="K214" s="57"/>
      <c r="L214" s="178">
        <f t="shared" si="50"/>
        <v>0</v>
      </c>
      <c r="M214" s="179">
        <f t="shared" ca="1" si="59"/>
        <v>0</v>
      </c>
      <c r="N214" s="179">
        <f t="shared" ca="1" si="60"/>
        <v>0</v>
      </c>
      <c r="O214" s="180">
        <f t="shared" ca="1" si="51"/>
        <v>0</v>
      </c>
      <c r="P214" s="181">
        <f t="shared" ca="1" si="61"/>
        <v>0</v>
      </c>
      <c r="Q214" s="182">
        <f t="shared" ca="1" si="52"/>
        <v>0</v>
      </c>
      <c r="R214" s="182">
        <f ca="1">IF(LEN(B214)&gt;0,'3'!R214-'3'!Q214,"")</f>
        <v>0</v>
      </c>
      <c r="S214" s="183"/>
      <c r="T214" s="33"/>
      <c r="U214" s="33"/>
      <c r="V214" s="33"/>
      <c r="W214" s="33"/>
      <c r="X214" s="33"/>
      <c r="Y214" s="33"/>
      <c r="Z214" s="33"/>
      <c r="AA214" s="33"/>
      <c r="AB214" s="243">
        <f>ROW()</f>
        <v>214</v>
      </c>
      <c r="AC214" s="118">
        <f t="shared" ca="1" si="22"/>
        <v>0</v>
      </c>
      <c r="AD214" s="118">
        <f t="shared" ca="1" si="23"/>
        <v>0</v>
      </c>
      <c r="AE214" s="119" t="str">
        <f t="shared" ca="1" si="53"/>
        <v>-</v>
      </c>
      <c r="AF214" s="118" t="str">
        <f t="shared" ca="1" si="54"/>
        <v>-</v>
      </c>
      <c r="AG214" s="119" t="str">
        <f t="shared" ca="1" si="55"/>
        <v>-</v>
      </c>
      <c r="AH214" s="118" t="str">
        <f t="shared" ca="1" si="56"/>
        <v>-</v>
      </c>
      <c r="AI214" s="118">
        <f t="shared" ca="1" si="57"/>
        <v>0</v>
      </c>
      <c r="AJ214" s="120">
        <f t="shared" ca="1" si="58"/>
        <v>0</v>
      </c>
      <c r="AK214" s="118">
        <f t="shared" ca="1" si="24"/>
        <v>0</v>
      </c>
      <c r="AL214" s="118">
        <f t="shared" ca="1" si="25"/>
        <v>0</v>
      </c>
    </row>
    <row r="215" spans="1:38" ht="28.5" customHeight="1" x14ac:dyDescent="0.25">
      <c r="A215" s="53">
        <f>'OSNOVNA PLAČA'!A209</f>
        <v>200</v>
      </c>
      <c r="B215" s="333" t="str">
        <f t="shared" ca="1" si="21"/>
        <v>A200</v>
      </c>
      <c r="C215" s="333"/>
      <c r="D215" s="54" t="str">
        <f>IF(LEN('OSNOVNA PLAČA'!C209)&gt;0,'OSNOVNA PLAČA'!C209,"")</f>
        <v/>
      </c>
      <c r="E215" s="55" t="str">
        <f>IF(LEN('OSNOVNA PLAČA'!D209)&gt;0,'OSNOVNA PLAČA'!D209,"")</f>
        <v/>
      </c>
      <c r="F215" s="164">
        <f ca="1">IF(LEN(B215)&gt;0,'OBRAČUNANA OSNOVNA PLAČA'!H209,"")</f>
        <v>0</v>
      </c>
      <c r="G215" s="57"/>
      <c r="H215" s="57"/>
      <c r="I215" s="57"/>
      <c r="J215" s="57"/>
      <c r="K215" s="57"/>
      <c r="L215" s="178">
        <f t="shared" si="50"/>
        <v>0</v>
      </c>
      <c r="M215" s="179">
        <f t="shared" ca="1" si="59"/>
        <v>0</v>
      </c>
      <c r="N215" s="179">
        <f t="shared" ca="1" si="60"/>
        <v>0</v>
      </c>
      <c r="O215" s="180">
        <f t="shared" ca="1" si="51"/>
        <v>0</v>
      </c>
      <c r="P215" s="181">
        <f t="shared" ca="1" si="61"/>
        <v>0</v>
      </c>
      <c r="Q215" s="182">
        <f t="shared" ca="1" si="52"/>
        <v>0</v>
      </c>
      <c r="R215" s="182">
        <f ca="1">IF(LEN(B215)&gt;0,'3'!R215-'3'!Q215,"")</f>
        <v>0</v>
      </c>
      <c r="S215" s="183"/>
      <c r="T215" s="33"/>
      <c r="U215" s="33"/>
      <c r="V215" s="33"/>
      <c r="W215" s="33"/>
      <c r="X215" s="33"/>
      <c r="Y215" s="33"/>
      <c r="Z215" s="33"/>
      <c r="AA215" s="33"/>
      <c r="AB215" s="243">
        <f>ROW()</f>
        <v>215</v>
      </c>
      <c r="AC215" s="118">
        <f t="shared" ca="1" si="22"/>
        <v>0</v>
      </c>
      <c r="AD215" s="118">
        <f t="shared" ca="1" si="23"/>
        <v>0</v>
      </c>
      <c r="AE215" s="119" t="str">
        <f t="shared" ca="1" si="53"/>
        <v>-</v>
      </c>
      <c r="AF215" s="118" t="str">
        <f t="shared" ca="1" si="54"/>
        <v>-</v>
      </c>
      <c r="AG215" s="119" t="str">
        <f t="shared" ca="1" si="55"/>
        <v>-</v>
      </c>
      <c r="AH215" s="118" t="str">
        <f t="shared" ca="1" si="56"/>
        <v>-</v>
      </c>
      <c r="AI215" s="118">
        <f t="shared" ca="1" si="57"/>
        <v>0</v>
      </c>
      <c r="AJ215" s="120">
        <f t="shared" ca="1" si="58"/>
        <v>0</v>
      </c>
      <c r="AK215" s="118">
        <f t="shared" ca="1" si="24"/>
        <v>0</v>
      </c>
      <c r="AL215" s="118">
        <f t="shared" ca="1" si="25"/>
        <v>0</v>
      </c>
    </row>
    <row r="216" spans="1:38" ht="28.5" customHeight="1" x14ac:dyDescent="0.25">
      <c r="A216" s="53">
        <f>'OSNOVNA PLAČA'!A210</f>
        <v>201</v>
      </c>
      <c r="B216" s="333" t="str">
        <f t="shared" ca="1" si="21"/>
        <v>A201</v>
      </c>
      <c r="C216" s="333"/>
      <c r="D216" s="54" t="str">
        <f>IF(LEN('OSNOVNA PLAČA'!C210)&gt;0,'OSNOVNA PLAČA'!C210,"")</f>
        <v/>
      </c>
      <c r="E216" s="55" t="str">
        <f>IF(LEN('OSNOVNA PLAČA'!D210)&gt;0,'OSNOVNA PLAČA'!D210,"")</f>
        <v/>
      </c>
      <c r="F216" s="164">
        <f ca="1">IF(LEN(B216)&gt;0,'OBRAČUNANA OSNOVNA PLAČA'!H210,"")</f>
        <v>0</v>
      </c>
      <c r="G216" s="57"/>
      <c r="H216" s="57"/>
      <c r="I216" s="57"/>
      <c r="J216" s="57"/>
      <c r="K216" s="57"/>
      <c r="L216" s="178">
        <f t="shared" si="50"/>
        <v>0</v>
      </c>
      <c r="M216" s="179">
        <f t="shared" ca="1" si="59"/>
        <v>0</v>
      </c>
      <c r="N216" s="179">
        <f t="shared" ca="1" si="60"/>
        <v>0</v>
      </c>
      <c r="O216" s="180">
        <f t="shared" ca="1" si="51"/>
        <v>0</v>
      </c>
      <c r="P216" s="181">
        <f t="shared" ca="1" si="61"/>
        <v>0</v>
      </c>
      <c r="Q216" s="182">
        <f t="shared" ca="1" si="52"/>
        <v>0</v>
      </c>
      <c r="R216" s="182">
        <f ca="1">IF(LEN(B216)&gt;0,'3'!R216-'3'!Q216,"")</f>
        <v>0</v>
      </c>
      <c r="S216" s="183"/>
      <c r="T216" s="33"/>
      <c r="U216" s="33"/>
      <c r="V216" s="33"/>
      <c r="W216" s="33"/>
      <c r="X216" s="33"/>
      <c r="Y216" s="33"/>
      <c r="Z216" s="33"/>
      <c r="AA216" s="33"/>
      <c r="AB216" s="243">
        <f>ROW()</f>
        <v>216</v>
      </c>
      <c r="AC216" s="118">
        <f t="shared" ca="1" si="22"/>
        <v>0</v>
      </c>
      <c r="AD216" s="118">
        <f t="shared" ca="1" si="23"/>
        <v>0</v>
      </c>
      <c r="AE216" s="119" t="str">
        <f t="shared" ca="1" si="53"/>
        <v>-</v>
      </c>
      <c r="AF216" s="118" t="str">
        <f t="shared" ca="1" si="54"/>
        <v>-</v>
      </c>
      <c r="AG216" s="119" t="str">
        <f t="shared" ca="1" si="55"/>
        <v>-</v>
      </c>
      <c r="AH216" s="118" t="str">
        <f t="shared" ca="1" si="56"/>
        <v>-</v>
      </c>
      <c r="AI216" s="118">
        <f t="shared" ca="1" si="57"/>
        <v>0</v>
      </c>
      <c r="AJ216" s="120">
        <f t="shared" ca="1" si="58"/>
        <v>0</v>
      </c>
      <c r="AK216" s="118">
        <f t="shared" ca="1" si="24"/>
        <v>0</v>
      </c>
      <c r="AL216" s="118">
        <f t="shared" ca="1" si="25"/>
        <v>0</v>
      </c>
    </row>
    <row r="217" spans="1:38" ht="28.5" customHeight="1" x14ac:dyDescent="0.25">
      <c r="A217" s="53">
        <f>'OSNOVNA PLAČA'!A211</f>
        <v>202</v>
      </c>
      <c r="B217" s="333" t="str">
        <f t="shared" ca="1" si="21"/>
        <v>A202</v>
      </c>
      <c r="C217" s="333"/>
      <c r="D217" s="54" t="str">
        <f>IF(LEN('OSNOVNA PLAČA'!C211)&gt;0,'OSNOVNA PLAČA'!C211,"")</f>
        <v/>
      </c>
      <c r="E217" s="55" t="str">
        <f>IF(LEN('OSNOVNA PLAČA'!D211)&gt;0,'OSNOVNA PLAČA'!D211,"")</f>
        <v/>
      </c>
      <c r="F217" s="164">
        <f ca="1">IF(LEN(B217)&gt;0,'OBRAČUNANA OSNOVNA PLAČA'!H211,"")</f>
        <v>0</v>
      </c>
      <c r="G217" s="57"/>
      <c r="H217" s="57"/>
      <c r="I217" s="57"/>
      <c r="J217" s="57"/>
      <c r="K217" s="57"/>
      <c r="L217" s="178">
        <f t="shared" si="50"/>
        <v>0</v>
      </c>
      <c r="M217" s="179">
        <f t="shared" ca="1" si="59"/>
        <v>0</v>
      </c>
      <c r="N217" s="179">
        <f t="shared" ca="1" si="60"/>
        <v>0</v>
      </c>
      <c r="O217" s="180">
        <f t="shared" ca="1" si="51"/>
        <v>0</v>
      </c>
      <c r="P217" s="181">
        <f t="shared" ca="1" si="61"/>
        <v>0</v>
      </c>
      <c r="Q217" s="182">
        <f t="shared" ca="1" si="52"/>
        <v>0</v>
      </c>
      <c r="R217" s="182">
        <f ca="1">IF(LEN(B217)&gt;0,'3'!R217-'3'!Q217,"")</f>
        <v>0</v>
      </c>
      <c r="S217" s="183"/>
      <c r="T217" s="33"/>
      <c r="U217" s="33"/>
      <c r="V217" s="33"/>
      <c r="W217" s="33"/>
      <c r="X217" s="33"/>
      <c r="Y217" s="33"/>
      <c r="Z217" s="33"/>
      <c r="AA217" s="33"/>
      <c r="AB217" s="243">
        <f>ROW()</f>
        <v>217</v>
      </c>
      <c r="AC217" s="118">
        <f t="shared" ca="1" si="22"/>
        <v>0</v>
      </c>
      <c r="AD217" s="118">
        <f t="shared" ca="1" si="23"/>
        <v>0</v>
      </c>
      <c r="AE217" s="119" t="str">
        <f t="shared" ca="1" si="53"/>
        <v>-</v>
      </c>
      <c r="AF217" s="118" t="str">
        <f t="shared" ca="1" si="54"/>
        <v>-</v>
      </c>
      <c r="AG217" s="119" t="str">
        <f t="shared" ca="1" si="55"/>
        <v>-</v>
      </c>
      <c r="AH217" s="118" t="str">
        <f t="shared" ca="1" si="56"/>
        <v>-</v>
      </c>
      <c r="AI217" s="118">
        <f t="shared" ca="1" si="57"/>
        <v>0</v>
      </c>
      <c r="AJ217" s="120">
        <f t="shared" ca="1" si="58"/>
        <v>0</v>
      </c>
      <c r="AK217" s="118">
        <f t="shared" ca="1" si="24"/>
        <v>0</v>
      </c>
      <c r="AL217" s="118">
        <f t="shared" ca="1" si="25"/>
        <v>0</v>
      </c>
    </row>
    <row r="218" spans="1:38" ht="28.5" customHeight="1" x14ac:dyDescent="0.25">
      <c r="A218" s="53">
        <f>'OSNOVNA PLAČA'!A212</f>
        <v>203</v>
      </c>
      <c r="B218" s="333" t="str">
        <f t="shared" ca="1" si="21"/>
        <v>A203</v>
      </c>
      <c r="C218" s="333"/>
      <c r="D218" s="54" t="str">
        <f>IF(LEN('OSNOVNA PLAČA'!C212)&gt;0,'OSNOVNA PLAČA'!C212,"")</f>
        <v/>
      </c>
      <c r="E218" s="55" t="str">
        <f>IF(LEN('OSNOVNA PLAČA'!D212)&gt;0,'OSNOVNA PLAČA'!D212,"")</f>
        <v/>
      </c>
      <c r="F218" s="164">
        <f ca="1">IF(LEN(B218)&gt;0,'OBRAČUNANA OSNOVNA PLAČA'!H212,"")</f>
        <v>0</v>
      </c>
      <c r="G218" s="57"/>
      <c r="H218" s="57"/>
      <c r="I218" s="57"/>
      <c r="J218" s="57"/>
      <c r="K218" s="57"/>
      <c r="L218" s="178">
        <f t="shared" si="50"/>
        <v>0</v>
      </c>
      <c r="M218" s="179">
        <f t="shared" ca="1" si="59"/>
        <v>0</v>
      </c>
      <c r="N218" s="179">
        <f t="shared" ca="1" si="60"/>
        <v>0</v>
      </c>
      <c r="O218" s="180">
        <f t="shared" ca="1" si="51"/>
        <v>0</v>
      </c>
      <c r="P218" s="181">
        <f t="shared" ca="1" si="61"/>
        <v>0</v>
      </c>
      <c r="Q218" s="182">
        <f t="shared" ca="1" si="52"/>
        <v>0</v>
      </c>
      <c r="R218" s="182">
        <f ca="1">IF(LEN(B218)&gt;0,'3'!R218-'3'!Q218,"")</f>
        <v>0</v>
      </c>
      <c r="S218" s="183"/>
      <c r="T218" s="33"/>
      <c r="U218" s="33"/>
      <c r="V218" s="33"/>
      <c r="W218" s="33"/>
      <c r="X218" s="33"/>
      <c r="Y218" s="33"/>
      <c r="Z218" s="33"/>
      <c r="AA218" s="33"/>
      <c r="AB218" s="243">
        <f>ROW()</f>
        <v>218</v>
      </c>
      <c r="AC218" s="118">
        <f t="shared" ca="1" si="22"/>
        <v>0</v>
      </c>
      <c r="AD218" s="118">
        <f t="shared" ca="1" si="23"/>
        <v>0</v>
      </c>
      <c r="AE218" s="119" t="str">
        <f t="shared" ca="1" si="53"/>
        <v>-</v>
      </c>
      <c r="AF218" s="118" t="str">
        <f t="shared" ca="1" si="54"/>
        <v>-</v>
      </c>
      <c r="AG218" s="119" t="str">
        <f t="shared" ca="1" si="55"/>
        <v>-</v>
      </c>
      <c r="AH218" s="118" t="str">
        <f t="shared" ca="1" si="56"/>
        <v>-</v>
      </c>
      <c r="AI218" s="118">
        <f t="shared" ca="1" si="57"/>
        <v>0</v>
      </c>
      <c r="AJ218" s="120">
        <f t="shared" ca="1" si="58"/>
        <v>0</v>
      </c>
      <c r="AK218" s="118">
        <f t="shared" ca="1" si="24"/>
        <v>0</v>
      </c>
      <c r="AL218" s="118">
        <f t="shared" ca="1" si="25"/>
        <v>0</v>
      </c>
    </row>
    <row r="219" spans="1:38" ht="28.5" customHeight="1" x14ac:dyDescent="0.25">
      <c r="A219" s="53">
        <f>'OSNOVNA PLAČA'!A213</f>
        <v>204</v>
      </c>
      <c r="B219" s="333" t="str">
        <f t="shared" ca="1" si="21"/>
        <v>A204</v>
      </c>
      <c r="C219" s="333"/>
      <c r="D219" s="54" t="str">
        <f>IF(LEN('OSNOVNA PLAČA'!C213)&gt;0,'OSNOVNA PLAČA'!C213,"")</f>
        <v/>
      </c>
      <c r="E219" s="55" t="str">
        <f>IF(LEN('OSNOVNA PLAČA'!D213)&gt;0,'OSNOVNA PLAČA'!D213,"")</f>
        <v/>
      </c>
      <c r="F219" s="164">
        <f ca="1">IF(LEN(B219)&gt;0,'OBRAČUNANA OSNOVNA PLAČA'!H213,"")</f>
        <v>0</v>
      </c>
      <c r="G219" s="57"/>
      <c r="H219" s="57"/>
      <c r="I219" s="57"/>
      <c r="J219" s="57"/>
      <c r="K219" s="57"/>
      <c r="L219" s="178">
        <f t="shared" si="50"/>
        <v>0</v>
      </c>
      <c r="M219" s="179">
        <f t="shared" ca="1" si="59"/>
        <v>0</v>
      </c>
      <c r="N219" s="179">
        <f t="shared" ca="1" si="60"/>
        <v>0</v>
      </c>
      <c r="O219" s="180">
        <f t="shared" ca="1" si="51"/>
        <v>0</v>
      </c>
      <c r="P219" s="181">
        <f t="shared" ca="1" si="61"/>
        <v>0</v>
      </c>
      <c r="Q219" s="182">
        <f t="shared" ca="1" si="52"/>
        <v>0</v>
      </c>
      <c r="R219" s="182">
        <f ca="1">IF(LEN(B219)&gt;0,'3'!R219-'3'!Q219,"")</f>
        <v>0</v>
      </c>
      <c r="S219" s="183"/>
      <c r="T219" s="33"/>
      <c r="U219" s="33"/>
      <c r="V219" s="33"/>
      <c r="W219" s="33"/>
      <c r="X219" s="33"/>
      <c r="Y219" s="33"/>
      <c r="Z219" s="33"/>
      <c r="AA219" s="33"/>
      <c r="AB219" s="243">
        <f>ROW()</f>
        <v>219</v>
      </c>
      <c r="AC219" s="118">
        <f t="shared" ca="1" si="22"/>
        <v>0</v>
      </c>
      <c r="AD219" s="118">
        <f t="shared" ca="1" si="23"/>
        <v>0</v>
      </c>
      <c r="AE219" s="119" t="str">
        <f t="shared" ca="1" si="53"/>
        <v>-</v>
      </c>
      <c r="AF219" s="118" t="str">
        <f t="shared" ca="1" si="54"/>
        <v>-</v>
      </c>
      <c r="AG219" s="119" t="str">
        <f t="shared" ca="1" si="55"/>
        <v>-</v>
      </c>
      <c r="AH219" s="118" t="str">
        <f t="shared" ca="1" si="56"/>
        <v>-</v>
      </c>
      <c r="AI219" s="118">
        <f t="shared" ca="1" si="57"/>
        <v>0</v>
      </c>
      <c r="AJ219" s="120">
        <f t="shared" ca="1" si="58"/>
        <v>0</v>
      </c>
      <c r="AK219" s="118">
        <f t="shared" ca="1" si="24"/>
        <v>0</v>
      </c>
      <c r="AL219" s="118">
        <f t="shared" ca="1" si="25"/>
        <v>0</v>
      </c>
    </row>
    <row r="220" spans="1:38" ht="28.5" customHeight="1" x14ac:dyDescent="0.25">
      <c r="A220" s="53">
        <f>'OSNOVNA PLAČA'!A214</f>
        <v>205</v>
      </c>
      <c r="B220" s="333" t="str">
        <f t="shared" ca="1" si="21"/>
        <v>A205</v>
      </c>
      <c r="C220" s="333"/>
      <c r="D220" s="54" t="str">
        <f>IF(LEN('OSNOVNA PLAČA'!C214)&gt;0,'OSNOVNA PLAČA'!C214,"")</f>
        <v/>
      </c>
      <c r="E220" s="55" t="str">
        <f>IF(LEN('OSNOVNA PLAČA'!D214)&gt;0,'OSNOVNA PLAČA'!D214,"")</f>
        <v/>
      </c>
      <c r="F220" s="164">
        <f ca="1">IF(LEN(B220)&gt;0,'OBRAČUNANA OSNOVNA PLAČA'!H214,"")</f>
        <v>0</v>
      </c>
      <c r="G220" s="57"/>
      <c r="H220" s="57"/>
      <c r="I220" s="57"/>
      <c r="J220" s="57"/>
      <c r="K220" s="57"/>
      <c r="L220" s="178">
        <f t="shared" si="50"/>
        <v>0</v>
      </c>
      <c r="M220" s="179">
        <f t="shared" ca="1" si="59"/>
        <v>0</v>
      </c>
      <c r="N220" s="179">
        <f t="shared" ca="1" si="60"/>
        <v>0</v>
      </c>
      <c r="O220" s="180">
        <f t="shared" ca="1" si="51"/>
        <v>0</v>
      </c>
      <c r="P220" s="181">
        <f t="shared" ca="1" si="61"/>
        <v>0</v>
      </c>
      <c r="Q220" s="182">
        <f t="shared" ca="1" si="52"/>
        <v>0</v>
      </c>
      <c r="R220" s="182">
        <f ca="1">IF(LEN(B220)&gt;0,'3'!R220-'3'!Q220,"")</f>
        <v>0</v>
      </c>
      <c r="S220" s="183"/>
      <c r="T220" s="33"/>
      <c r="U220" s="33"/>
      <c r="V220" s="33"/>
      <c r="W220" s="33"/>
      <c r="X220" s="33"/>
      <c r="Y220" s="33"/>
      <c r="Z220" s="33"/>
      <c r="AA220" s="33"/>
      <c r="AB220" s="243">
        <f>ROW()</f>
        <v>220</v>
      </c>
      <c r="AC220" s="118">
        <f t="shared" ca="1" si="22"/>
        <v>0</v>
      </c>
      <c r="AD220" s="118">
        <f t="shared" ca="1" si="23"/>
        <v>0</v>
      </c>
      <c r="AE220" s="119" t="str">
        <f t="shared" ca="1" si="53"/>
        <v>-</v>
      </c>
      <c r="AF220" s="118" t="str">
        <f t="shared" ca="1" si="54"/>
        <v>-</v>
      </c>
      <c r="AG220" s="119" t="str">
        <f t="shared" ca="1" si="55"/>
        <v>-</v>
      </c>
      <c r="AH220" s="118" t="str">
        <f t="shared" ca="1" si="56"/>
        <v>-</v>
      </c>
      <c r="AI220" s="118">
        <f t="shared" ca="1" si="57"/>
        <v>0</v>
      </c>
      <c r="AJ220" s="120">
        <f t="shared" ca="1" si="58"/>
        <v>0</v>
      </c>
      <c r="AK220" s="118">
        <f t="shared" ca="1" si="24"/>
        <v>0</v>
      </c>
      <c r="AL220" s="118">
        <f t="shared" ca="1" si="25"/>
        <v>0</v>
      </c>
    </row>
    <row r="221" spans="1:38" ht="28.5" customHeight="1" x14ac:dyDescent="0.25">
      <c r="A221" s="53">
        <f>'OSNOVNA PLAČA'!A215</f>
        <v>206</v>
      </c>
      <c r="B221" s="333" t="str">
        <f t="shared" ca="1" si="21"/>
        <v>A206</v>
      </c>
      <c r="C221" s="333"/>
      <c r="D221" s="54" t="str">
        <f>IF(LEN('OSNOVNA PLAČA'!C215)&gt;0,'OSNOVNA PLAČA'!C215,"")</f>
        <v/>
      </c>
      <c r="E221" s="55" t="str">
        <f>IF(LEN('OSNOVNA PLAČA'!D215)&gt;0,'OSNOVNA PLAČA'!D215,"")</f>
        <v/>
      </c>
      <c r="F221" s="164">
        <f ca="1">IF(LEN(B221)&gt;0,'OBRAČUNANA OSNOVNA PLAČA'!H215,"")</f>
        <v>0</v>
      </c>
      <c r="G221" s="57"/>
      <c r="H221" s="57"/>
      <c r="I221" s="57"/>
      <c r="J221" s="57"/>
      <c r="K221" s="57"/>
      <c r="L221" s="178">
        <f t="shared" si="50"/>
        <v>0</v>
      </c>
      <c r="M221" s="179">
        <f t="shared" ca="1" si="59"/>
        <v>0</v>
      </c>
      <c r="N221" s="179">
        <f t="shared" ca="1" si="60"/>
        <v>0</v>
      </c>
      <c r="O221" s="180">
        <f t="shared" ca="1" si="51"/>
        <v>0</v>
      </c>
      <c r="P221" s="181">
        <f t="shared" ca="1" si="61"/>
        <v>0</v>
      </c>
      <c r="Q221" s="182">
        <f t="shared" ca="1" si="52"/>
        <v>0</v>
      </c>
      <c r="R221" s="182">
        <f ca="1">IF(LEN(B221)&gt;0,'3'!R221-'3'!Q221,"")</f>
        <v>0</v>
      </c>
      <c r="S221" s="183"/>
      <c r="T221" s="33"/>
      <c r="U221" s="33"/>
      <c r="V221" s="33"/>
      <c r="W221" s="33"/>
      <c r="X221" s="33"/>
      <c r="Y221" s="33"/>
      <c r="Z221" s="33"/>
      <c r="AA221" s="33"/>
      <c r="AB221" s="243">
        <f>ROW()</f>
        <v>221</v>
      </c>
      <c r="AC221" s="118">
        <f t="shared" ca="1" si="22"/>
        <v>0</v>
      </c>
      <c r="AD221" s="118">
        <f t="shared" ca="1" si="23"/>
        <v>0</v>
      </c>
      <c r="AE221" s="119" t="str">
        <f t="shared" ca="1" si="53"/>
        <v>-</v>
      </c>
      <c r="AF221" s="118" t="str">
        <f t="shared" ca="1" si="54"/>
        <v>-</v>
      </c>
      <c r="AG221" s="119" t="str">
        <f t="shared" ca="1" si="55"/>
        <v>-</v>
      </c>
      <c r="AH221" s="118" t="str">
        <f t="shared" ca="1" si="56"/>
        <v>-</v>
      </c>
      <c r="AI221" s="118">
        <f t="shared" ca="1" si="57"/>
        <v>0</v>
      </c>
      <c r="AJ221" s="120">
        <f t="shared" ca="1" si="58"/>
        <v>0</v>
      </c>
      <c r="AK221" s="118">
        <f t="shared" ca="1" si="24"/>
        <v>0</v>
      </c>
      <c r="AL221" s="118">
        <f t="shared" ca="1" si="25"/>
        <v>0</v>
      </c>
    </row>
    <row r="222" spans="1:38" ht="28.5" customHeight="1" x14ac:dyDescent="0.25">
      <c r="A222" s="53">
        <f>'OSNOVNA PLAČA'!A216</f>
        <v>207</v>
      </c>
      <c r="B222" s="333" t="str">
        <f t="shared" ca="1" si="21"/>
        <v>A207</v>
      </c>
      <c r="C222" s="333"/>
      <c r="D222" s="54" t="str">
        <f>IF(LEN('OSNOVNA PLAČA'!C216)&gt;0,'OSNOVNA PLAČA'!C216,"")</f>
        <v/>
      </c>
      <c r="E222" s="55" t="str">
        <f>IF(LEN('OSNOVNA PLAČA'!D216)&gt;0,'OSNOVNA PLAČA'!D216,"")</f>
        <v/>
      </c>
      <c r="F222" s="164">
        <f ca="1">IF(LEN(B222)&gt;0,'OBRAČUNANA OSNOVNA PLAČA'!H216,"")</f>
        <v>0</v>
      </c>
      <c r="G222" s="57"/>
      <c r="H222" s="57"/>
      <c r="I222" s="57"/>
      <c r="J222" s="57"/>
      <c r="K222" s="57"/>
      <c r="L222" s="178">
        <f t="shared" si="50"/>
        <v>0</v>
      </c>
      <c r="M222" s="179">
        <f t="shared" ca="1" si="59"/>
        <v>0</v>
      </c>
      <c r="N222" s="179">
        <f t="shared" ca="1" si="60"/>
        <v>0</v>
      </c>
      <c r="O222" s="180">
        <f t="shared" ca="1" si="51"/>
        <v>0</v>
      </c>
      <c r="P222" s="181">
        <f t="shared" ca="1" si="61"/>
        <v>0</v>
      </c>
      <c r="Q222" s="182">
        <f t="shared" ca="1" si="52"/>
        <v>0</v>
      </c>
      <c r="R222" s="182">
        <f ca="1">IF(LEN(B222)&gt;0,'3'!R222-'3'!Q222,"")</f>
        <v>0</v>
      </c>
      <c r="S222" s="183"/>
      <c r="T222" s="33"/>
      <c r="U222" s="33"/>
      <c r="V222" s="33"/>
      <c r="W222" s="33"/>
      <c r="X222" s="33"/>
      <c r="Y222" s="33"/>
      <c r="Z222" s="33"/>
      <c r="AA222" s="33"/>
      <c r="AB222" s="243">
        <f>ROW()</f>
        <v>222</v>
      </c>
      <c r="AC222" s="118">
        <f t="shared" ca="1" si="22"/>
        <v>0</v>
      </c>
      <c r="AD222" s="118">
        <f t="shared" ca="1" si="23"/>
        <v>0</v>
      </c>
      <c r="AE222" s="119" t="str">
        <f t="shared" ca="1" si="53"/>
        <v>-</v>
      </c>
      <c r="AF222" s="118" t="str">
        <f t="shared" ca="1" si="54"/>
        <v>-</v>
      </c>
      <c r="AG222" s="119" t="str">
        <f t="shared" ca="1" si="55"/>
        <v>-</v>
      </c>
      <c r="AH222" s="118" t="str">
        <f t="shared" ca="1" si="56"/>
        <v>-</v>
      </c>
      <c r="AI222" s="118">
        <f t="shared" ca="1" si="57"/>
        <v>0</v>
      </c>
      <c r="AJ222" s="120">
        <f t="shared" ca="1" si="58"/>
        <v>0</v>
      </c>
      <c r="AK222" s="118">
        <f t="shared" ca="1" si="24"/>
        <v>0</v>
      </c>
      <c r="AL222" s="118">
        <f t="shared" ca="1" si="25"/>
        <v>0</v>
      </c>
    </row>
    <row r="223" spans="1:38" ht="28.5" customHeight="1" x14ac:dyDescent="0.25">
      <c r="A223" s="53">
        <f>'OSNOVNA PLAČA'!A217</f>
        <v>208</v>
      </c>
      <c r="B223" s="333" t="str">
        <f t="shared" ca="1" si="21"/>
        <v>A208</v>
      </c>
      <c r="C223" s="333"/>
      <c r="D223" s="54" t="str">
        <f>IF(LEN('OSNOVNA PLAČA'!C217)&gt;0,'OSNOVNA PLAČA'!C217,"")</f>
        <v/>
      </c>
      <c r="E223" s="55" t="str">
        <f>IF(LEN('OSNOVNA PLAČA'!D217)&gt;0,'OSNOVNA PLAČA'!D217,"")</f>
        <v/>
      </c>
      <c r="F223" s="164">
        <f ca="1">IF(LEN(B223)&gt;0,'OBRAČUNANA OSNOVNA PLAČA'!H217,"")</f>
        <v>0</v>
      </c>
      <c r="G223" s="57"/>
      <c r="H223" s="57"/>
      <c r="I223" s="57"/>
      <c r="J223" s="57"/>
      <c r="K223" s="57"/>
      <c r="L223" s="178">
        <f t="shared" si="50"/>
        <v>0</v>
      </c>
      <c r="M223" s="179">
        <f t="shared" ca="1" si="59"/>
        <v>0</v>
      </c>
      <c r="N223" s="179">
        <f t="shared" ca="1" si="60"/>
        <v>0</v>
      </c>
      <c r="O223" s="180">
        <f t="shared" ca="1" si="51"/>
        <v>0</v>
      </c>
      <c r="P223" s="181">
        <f t="shared" ca="1" si="61"/>
        <v>0</v>
      </c>
      <c r="Q223" s="182">
        <f t="shared" ca="1" si="52"/>
        <v>0</v>
      </c>
      <c r="R223" s="182">
        <f ca="1">IF(LEN(B223)&gt;0,'3'!R223-'3'!Q223,"")</f>
        <v>0</v>
      </c>
      <c r="S223" s="183"/>
      <c r="T223" s="33"/>
      <c r="U223" s="33"/>
      <c r="V223" s="33"/>
      <c r="W223" s="33"/>
      <c r="X223" s="33"/>
      <c r="Y223" s="33"/>
      <c r="Z223" s="33"/>
      <c r="AA223" s="33"/>
      <c r="AB223" s="243">
        <f>ROW()</f>
        <v>223</v>
      </c>
      <c r="AC223" s="118">
        <f t="shared" ca="1" si="22"/>
        <v>0</v>
      </c>
      <c r="AD223" s="118">
        <f t="shared" ca="1" si="23"/>
        <v>0</v>
      </c>
      <c r="AE223" s="119" t="str">
        <f t="shared" ca="1" si="53"/>
        <v>-</v>
      </c>
      <c r="AF223" s="118" t="str">
        <f t="shared" ca="1" si="54"/>
        <v>-</v>
      </c>
      <c r="AG223" s="119" t="str">
        <f t="shared" ca="1" si="55"/>
        <v>-</v>
      </c>
      <c r="AH223" s="118" t="str">
        <f t="shared" ca="1" si="56"/>
        <v>-</v>
      </c>
      <c r="AI223" s="118">
        <f t="shared" ca="1" si="57"/>
        <v>0</v>
      </c>
      <c r="AJ223" s="120">
        <f t="shared" ca="1" si="58"/>
        <v>0</v>
      </c>
      <c r="AK223" s="118">
        <f t="shared" ca="1" si="24"/>
        <v>0</v>
      </c>
      <c r="AL223" s="118">
        <f t="shared" ca="1" si="25"/>
        <v>0</v>
      </c>
    </row>
    <row r="224" spans="1:38" ht="28.5" customHeight="1" x14ac:dyDescent="0.25">
      <c r="A224" s="53">
        <f>'OSNOVNA PLAČA'!A218</f>
        <v>209</v>
      </c>
      <c r="B224" s="333" t="str">
        <f t="shared" ca="1" si="21"/>
        <v>A209</v>
      </c>
      <c r="C224" s="333"/>
      <c r="D224" s="54" t="str">
        <f>IF(LEN('OSNOVNA PLAČA'!C218)&gt;0,'OSNOVNA PLAČA'!C218,"")</f>
        <v/>
      </c>
      <c r="E224" s="55" t="str">
        <f>IF(LEN('OSNOVNA PLAČA'!D218)&gt;0,'OSNOVNA PLAČA'!D218,"")</f>
        <v/>
      </c>
      <c r="F224" s="164">
        <f ca="1">IF(LEN(B224)&gt;0,'OBRAČUNANA OSNOVNA PLAČA'!H218,"")</f>
        <v>0</v>
      </c>
      <c r="G224" s="57"/>
      <c r="H224" s="57"/>
      <c r="I224" s="57"/>
      <c r="J224" s="57"/>
      <c r="K224" s="57"/>
      <c r="L224" s="178">
        <f t="shared" si="50"/>
        <v>0</v>
      </c>
      <c r="M224" s="179">
        <f t="shared" ca="1" si="59"/>
        <v>0</v>
      </c>
      <c r="N224" s="179">
        <f t="shared" ca="1" si="60"/>
        <v>0</v>
      </c>
      <c r="O224" s="180">
        <f t="shared" ca="1" si="51"/>
        <v>0</v>
      </c>
      <c r="P224" s="181">
        <f t="shared" ca="1" si="61"/>
        <v>0</v>
      </c>
      <c r="Q224" s="182">
        <f t="shared" ca="1" si="52"/>
        <v>0</v>
      </c>
      <c r="R224" s="182">
        <f ca="1">IF(LEN(B224)&gt;0,'3'!R224-'3'!Q224,"")</f>
        <v>0</v>
      </c>
      <c r="S224" s="183"/>
      <c r="T224" s="33"/>
      <c r="U224" s="33"/>
      <c r="V224" s="33"/>
      <c r="W224" s="33"/>
      <c r="X224" s="33"/>
      <c r="Y224" s="33"/>
      <c r="Z224" s="33"/>
      <c r="AA224" s="33"/>
      <c r="AB224" s="243">
        <f>ROW()</f>
        <v>224</v>
      </c>
      <c r="AC224" s="118">
        <f t="shared" ca="1" si="22"/>
        <v>0</v>
      </c>
      <c r="AD224" s="118">
        <f t="shared" ca="1" si="23"/>
        <v>0</v>
      </c>
      <c r="AE224" s="119" t="str">
        <f t="shared" ca="1" si="53"/>
        <v>-</v>
      </c>
      <c r="AF224" s="118" t="str">
        <f t="shared" ca="1" si="54"/>
        <v>-</v>
      </c>
      <c r="AG224" s="119" t="str">
        <f t="shared" ca="1" si="55"/>
        <v>-</v>
      </c>
      <c r="AH224" s="118" t="str">
        <f t="shared" ca="1" si="56"/>
        <v>-</v>
      </c>
      <c r="AI224" s="118">
        <f t="shared" ca="1" si="57"/>
        <v>0</v>
      </c>
      <c r="AJ224" s="120">
        <f t="shared" ca="1" si="58"/>
        <v>0</v>
      </c>
      <c r="AK224" s="118">
        <f t="shared" ca="1" si="24"/>
        <v>0</v>
      </c>
      <c r="AL224" s="118">
        <f t="shared" ca="1" si="25"/>
        <v>0</v>
      </c>
    </row>
    <row r="225" spans="1:38" ht="28.5" customHeight="1" x14ac:dyDescent="0.25">
      <c r="A225" s="53">
        <f>'OSNOVNA PLAČA'!A219</f>
        <v>210</v>
      </c>
      <c r="B225" s="333" t="str">
        <f t="shared" ca="1" si="21"/>
        <v>A210</v>
      </c>
      <c r="C225" s="333"/>
      <c r="D225" s="54" t="str">
        <f>IF(LEN('OSNOVNA PLAČA'!C219)&gt;0,'OSNOVNA PLAČA'!C219,"")</f>
        <v/>
      </c>
      <c r="E225" s="55" t="str">
        <f>IF(LEN('OSNOVNA PLAČA'!D219)&gt;0,'OSNOVNA PLAČA'!D219,"")</f>
        <v/>
      </c>
      <c r="F225" s="164">
        <f ca="1">IF(LEN(B225)&gt;0,'OBRAČUNANA OSNOVNA PLAČA'!H219,"")</f>
        <v>0</v>
      </c>
      <c r="G225" s="57"/>
      <c r="H225" s="57"/>
      <c r="I225" s="57"/>
      <c r="J225" s="57"/>
      <c r="K225" s="57"/>
      <c r="L225" s="178">
        <f t="shared" si="50"/>
        <v>0</v>
      </c>
      <c r="M225" s="179">
        <f t="shared" ca="1" si="59"/>
        <v>0</v>
      </c>
      <c r="N225" s="179">
        <f t="shared" ca="1" si="60"/>
        <v>0</v>
      </c>
      <c r="O225" s="180">
        <f t="shared" ca="1" si="51"/>
        <v>0</v>
      </c>
      <c r="P225" s="181">
        <f t="shared" ca="1" si="61"/>
        <v>0</v>
      </c>
      <c r="Q225" s="182">
        <f t="shared" ca="1" si="52"/>
        <v>0</v>
      </c>
      <c r="R225" s="182">
        <f ca="1">IF(LEN(B225)&gt;0,'3'!R225-'3'!Q225,"")</f>
        <v>0</v>
      </c>
      <c r="S225" s="183"/>
      <c r="T225" s="33"/>
      <c r="U225" s="33"/>
      <c r="V225" s="33"/>
      <c r="W225" s="33"/>
      <c r="X225" s="33"/>
      <c r="Y225" s="33"/>
      <c r="Z225" s="33"/>
      <c r="AA225" s="33"/>
      <c r="AB225" s="243">
        <f>ROW()</f>
        <v>225</v>
      </c>
      <c r="AC225" s="118">
        <f t="shared" ca="1" si="22"/>
        <v>0</v>
      </c>
      <c r="AD225" s="118">
        <f t="shared" ca="1" si="23"/>
        <v>0</v>
      </c>
      <c r="AE225" s="119" t="str">
        <f t="shared" ca="1" si="53"/>
        <v>-</v>
      </c>
      <c r="AF225" s="118" t="str">
        <f t="shared" ca="1" si="54"/>
        <v>-</v>
      </c>
      <c r="AG225" s="119" t="str">
        <f t="shared" ca="1" si="55"/>
        <v>-</v>
      </c>
      <c r="AH225" s="118" t="str">
        <f t="shared" ca="1" si="56"/>
        <v>-</v>
      </c>
      <c r="AI225" s="118">
        <f t="shared" ca="1" si="57"/>
        <v>0</v>
      </c>
      <c r="AJ225" s="120">
        <f t="shared" ca="1" si="58"/>
        <v>0</v>
      </c>
      <c r="AK225" s="118">
        <f t="shared" ca="1" si="24"/>
        <v>0</v>
      </c>
      <c r="AL225" s="118">
        <f t="shared" ca="1" si="25"/>
        <v>0</v>
      </c>
    </row>
    <row r="226" spans="1:38" ht="28.5" customHeight="1" x14ac:dyDescent="0.25">
      <c r="A226" s="53">
        <f>'OSNOVNA PLAČA'!A220</f>
        <v>211</v>
      </c>
      <c r="B226" s="333" t="str">
        <f t="shared" ca="1" si="21"/>
        <v>A211</v>
      </c>
      <c r="C226" s="333"/>
      <c r="D226" s="54" t="str">
        <f>IF(LEN('OSNOVNA PLAČA'!C220)&gt;0,'OSNOVNA PLAČA'!C220,"")</f>
        <v/>
      </c>
      <c r="E226" s="55" t="str">
        <f>IF(LEN('OSNOVNA PLAČA'!D220)&gt;0,'OSNOVNA PLAČA'!D220,"")</f>
        <v/>
      </c>
      <c r="F226" s="164">
        <f ca="1">IF(LEN(B226)&gt;0,'OBRAČUNANA OSNOVNA PLAČA'!H220,"")</f>
        <v>0</v>
      </c>
      <c r="G226" s="57"/>
      <c r="H226" s="57"/>
      <c r="I226" s="57"/>
      <c r="J226" s="57"/>
      <c r="K226" s="57"/>
      <c r="L226" s="178">
        <f t="shared" si="50"/>
        <v>0</v>
      </c>
      <c r="M226" s="179">
        <f t="shared" ca="1" si="59"/>
        <v>0</v>
      </c>
      <c r="N226" s="179">
        <f t="shared" ca="1" si="60"/>
        <v>0</v>
      </c>
      <c r="O226" s="180">
        <f t="shared" ca="1" si="51"/>
        <v>0</v>
      </c>
      <c r="P226" s="181">
        <f t="shared" ca="1" si="61"/>
        <v>0</v>
      </c>
      <c r="Q226" s="182">
        <f t="shared" ca="1" si="52"/>
        <v>0</v>
      </c>
      <c r="R226" s="182">
        <f ca="1">IF(LEN(B226)&gt;0,'3'!R226-'3'!Q226,"")</f>
        <v>0</v>
      </c>
      <c r="S226" s="183"/>
      <c r="T226" s="33"/>
      <c r="U226" s="33"/>
      <c r="V226" s="33"/>
      <c r="W226" s="33"/>
      <c r="X226" s="33"/>
      <c r="Y226" s="33"/>
      <c r="Z226" s="33"/>
      <c r="AA226" s="33"/>
      <c r="AB226" s="243">
        <f>ROW()</f>
        <v>226</v>
      </c>
      <c r="AC226" s="118">
        <f t="shared" ca="1" si="22"/>
        <v>0</v>
      </c>
      <c r="AD226" s="118">
        <f t="shared" ca="1" si="23"/>
        <v>0</v>
      </c>
      <c r="AE226" s="119" t="str">
        <f t="shared" ca="1" si="53"/>
        <v>-</v>
      </c>
      <c r="AF226" s="118" t="str">
        <f t="shared" ca="1" si="54"/>
        <v>-</v>
      </c>
      <c r="AG226" s="119" t="str">
        <f t="shared" ca="1" si="55"/>
        <v>-</v>
      </c>
      <c r="AH226" s="118" t="str">
        <f t="shared" ca="1" si="56"/>
        <v>-</v>
      </c>
      <c r="AI226" s="118">
        <f t="shared" ca="1" si="57"/>
        <v>0</v>
      </c>
      <c r="AJ226" s="120">
        <f t="shared" ca="1" si="58"/>
        <v>0</v>
      </c>
      <c r="AK226" s="118">
        <f t="shared" ca="1" si="24"/>
        <v>0</v>
      </c>
      <c r="AL226" s="118">
        <f t="shared" ca="1" si="25"/>
        <v>0</v>
      </c>
    </row>
    <row r="227" spans="1:38" ht="28.5" customHeight="1" x14ac:dyDescent="0.25">
      <c r="A227" s="53">
        <f>'OSNOVNA PLAČA'!A221</f>
        <v>212</v>
      </c>
      <c r="B227" s="333" t="str">
        <f t="shared" ca="1" si="21"/>
        <v>A212</v>
      </c>
      <c r="C227" s="333"/>
      <c r="D227" s="54" t="str">
        <f>IF(LEN('OSNOVNA PLAČA'!C221)&gt;0,'OSNOVNA PLAČA'!C221,"")</f>
        <v/>
      </c>
      <c r="E227" s="55" t="str">
        <f>IF(LEN('OSNOVNA PLAČA'!D221)&gt;0,'OSNOVNA PLAČA'!D221,"")</f>
        <v/>
      </c>
      <c r="F227" s="164">
        <f ca="1">IF(LEN(B227)&gt;0,'OBRAČUNANA OSNOVNA PLAČA'!H221,"")</f>
        <v>0</v>
      </c>
      <c r="G227" s="57"/>
      <c r="H227" s="57"/>
      <c r="I227" s="57"/>
      <c r="J227" s="57"/>
      <c r="K227" s="57"/>
      <c r="L227" s="178">
        <f t="shared" si="50"/>
        <v>0</v>
      </c>
      <c r="M227" s="179">
        <f t="shared" ca="1" si="59"/>
        <v>0</v>
      </c>
      <c r="N227" s="179">
        <f t="shared" ca="1" si="60"/>
        <v>0</v>
      </c>
      <c r="O227" s="180">
        <f t="shared" ca="1" si="51"/>
        <v>0</v>
      </c>
      <c r="P227" s="181">
        <f t="shared" ca="1" si="61"/>
        <v>0</v>
      </c>
      <c r="Q227" s="182">
        <f t="shared" ca="1" si="52"/>
        <v>0</v>
      </c>
      <c r="R227" s="182">
        <f ca="1">IF(LEN(B227)&gt;0,'3'!R227-'3'!Q227,"")</f>
        <v>0</v>
      </c>
      <c r="S227" s="183"/>
      <c r="T227" s="33"/>
      <c r="U227" s="33"/>
      <c r="V227" s="33"/>
      <c r="W227" s="33"/>
      <c r="X227" s="33"/>
      <c r="Y227" s="33"/>
      <c r="Z227" s="33"/>
      <c r="AA227" s="33"/>
      <c r="AB227" s="243">
        <f>ROW()</f>
        <v>227</v>
      </c>
      <c r="AC227" s="118">
        <f t="shared" ca="1" si="22"/>
        <v>0</v>
      </c>
      <c r="AD227" s="118">
        <f t="shared" ca="1" si="23"/>
        <v>0</v>
      </c>
      <c r="AE227" s="119" t="str">
        <f t="shared" ca="1" si="53"/>
        <v>-</v>
      </c>
      <c r="AF227" s="118" t="str">
        <f t="shared" ca="1" si="54"/>
        <v>-</v>
      </c>
      <c r="AG227" s="119" t="str">
        <f t="shared" ca="1" si="55"/>
        <v>-</v>
      </c>
      <c r="AH227" s="118" t="str">
        <f t="shared" ca="1" si="56"/>
        <v>-</v>
      </c>
      <c r="AI227" s="118">
        <f t="shared" ca="1" si="57"/>
        <v>0</v>
      </c>
      <c r="AJ227" s="120">
        <f t="shared" ca="1" si="58"/>
        <v>0</v>
      </c>
      <c r="AK227" s="118">
        <f t="shared" ca="1" si="24"/>
        <v>0</v>
      </c>
      <c r="AL227" s="118">
        <f t="shared" ca="1" si="25"/>
        <v>0</v>
      </c>
    </row>
    <row r="228" spans="1:38" ht="28.5" customHeight="1" x14ac:dyDescent="0.25">
      <c r="A228" s="53">
        <f>'OSNOVNA PLAČA'!A222</f>
        <v>213</v>
      </c>
      <c r="B228" s="333" t="str">
        <f t="shared" ca="1" si="21"/>
        <v>A213</v>
      </c>
      <c r="C228" s="333"/>
      <c r="D228" s="54" t="str">
        <f>IF(LEN('OSNOVNA PLAČA'!C222)&gt;0,'OSNOVNA PLAČA'!C222,"")</f>
        <v/>
      </c>
      <c r="E228" s="55" t="str">
        <f>IF(LEN('OSNOVNA PLAČA'!D222)&gt;0,'OSNOVNA PLAČA'!D222,"")</f>
        <v/>
      </c>
      <c r="F228" s="164">
        <f ca="1">IF(LEN(B228)&gt;0,'OBRAČUNANA OSNOVNA PLAČA'!H222,"")</f>
        <v>0</v>
      </c>
      <c r="G228" s="57"/>
      <c r="H228" s="57"/>
      <c r="I228" s="57"/>
      <c r="J228" s="57"/>
      <c r="K228" s="57"/>
      <c r="L228" s="178">
        <f t="shared" si="50"/>
        <v>0</v>
      </c>
      <c r="M228" s="179">
        <f t="shared" ca="1" si="59"/>
        <v>0</v>
      </c>
      <c r="N228" s="179">
        <f t="shared" ca="1" si="60"/>
        <v>0</v>
      </c>
      <c r="O228" s="180">
        <f t="shared" ca="1" si="51"/>
        <v>0</v>
      </c>
      <c r="P228" s="181">
        <f t="shared" ca="1" si="61"/>
        <v>0</v>
      </c>
      <c r="Q228" s="182">
        <f t="shared" ca="1" si="52"/>
        <v>0</v>
      </c>
      <c r="R228" s="182">
        <f ca="1">IF(LEN(B228)&gt;0,'3'!R228-'3'!Q228,"")</f>
        <v>0</v>
      </c>
      <c r="S228" s="183"/>
      <c r="T228" s="33"/>
      <c r="U228" s="33"/>
      <c r="V228" s="33"/>
      <c r="W228" s="33"/>
      <c r="X228" s="33"/>
      <c r="Y228" s="33"/>
      <c r="Z228" s="33"/>
      <c r="AA228" s="33"/>
      <c r="AB228" s="243">
        <f>ROW()</f>
        <v>228</v>
      </c>
      <c r="AC228" s="118">
        <f t="shared" ca="1" si="22"/>
        <v>0</v>
      </c>
      <c r="AD228" s="118">
        <f t="shared" ca="1" si="23"/>
        <v>0</v>
      </c>
      <c r="AE228" s="119" t="str">
        <f t="shared" ca="1" si="53"/>
        <v>-</v>
      </c>
      <c r="AF228" s="118" t="str">
        <f t="shared" ca="1" si="54"/>
        <v>-</v>
      </c>
      <c r="AG228" s="119" t="str">
        <f t="shared" ca="1" si="55"/>
        <v>-</v>
      </c>
      <c r="AH228" s="118" t="str">
        <f t="shared" ca="1" si="56"/>
        <v>-</v>
      </c>
      <c r="AI228" s="118">
        <f t="shared" ca="1" si="57"/>
        <v>0</v>
      </c>
      <c r="AJ228" s="120">
        <f t="shared" ca="1" si="58"/>
        <v>0</v>
      </c>
      <c r="AK228" s="118">
        <f t="shared" ca="1" si="24"/>
        <v>0</v>
      </c>
      <c r="AL228" s="118">
        <f t="shared" ca="1" si="25"/>
        <v>0</v>
      </c>
    </row>
    <row r="229" spans="1:38" ht="28.5" customHeight="1" x14ac:dyDescent="0.25">
      <c r="A229" s="53">
        <f>'OSNOVNA PLAČA'!A223</f>
        <v>214</v>
      </c>
      <c r="B229" s="333" t="str">
        <f t="shared" ca="1" si="21"/>
        <v>A214</v>
      </c>
      <c r="C229" s="333"/>
      <c r="D229" s="54" t="str">
        <f>IF(LEN('OSNOVNA PLAČA'!C223)&gt;0,'OSNOVNA PLAČA'!C223,"")</f>
        <v/>
      </c>
      <c r="E229" s="55" t="str">
        <f>IF(LEN('OSNOVNA PLAČA'!D223)&gt;0,'OSNOVNA PLAČA'!D223,"")</f>
        <v/>
      </c>
      <c r="F229" s="164">
        <f ca="1">IF(LEN(B229)&gt;0,'OBRAČUNANA OSNOVNA PLAČA'!H223,"")</f>
        <v>0</v>
      </c>
      <c r="G229" s="57"/>
      <c r="H229" s="57"/>
      <c r="I229" s="57"/>
      <c r="J229" s="57"/>
      <c r="K229" s="57"/>
      <c r="L229" s="178">
        <f t="shared" si="50"/>
        <v>0</v>
      </c>
      <c r="M229" s="179">
        <f t="shared" ca="1" si="59"/>
        <v>0</v>
      </c>
      <c r="N229" s="179">
        <f t="shared" ca="1" si="60"/>
        <v>0</v>
      </c>
      <c r="O229" s="180">
        <f t="shared" ca="1" si="51"/>
        <v>0</v>
      </c>
      <c r="P229" s="181">
        <f t="shared" ca="1" si="61"/>
        <v>0</v>
      </c>
      <c r="Q229" s="182">
        <f t="shared" ca="1" si="52"/>
        <v>0</v>
      </c>
      <c r="R229" s="182">
        <f ca="1">IF(LEN(B229)&gt;0,'3'!R229-'3'!Q229,"")</f>
        <v>0</v>
      </c>
      <c r="S229" s="183"/>
      <c r="T229" s="33"/>
      <c r="U229" s="33"/>
      <c r="V229" s="33"/>
      <c r="W229" s="33"/>
      <c r="X229" s="33"/>
      <c r="Y229" s="33"/>
      <c r="Z229" s="33"/>
      <c r="AA229" s="33"/>
      <c r="AB229" s="243">
        <f>ROW()</f>
        <v>229</v>
      </c>
      <c r="AC229" s="118">
        <f t="shared" ca="1" si="22"/>
        <v>0</v>
      </c>
      <c r="AD229" s="118">
        <f t="shared" ca="1" si="23"/>
        <v>0</v>
      </c>
      <c r="AE229" s="119" t="str">
        <f t="shared" ca="1" si="53"/>
        <v>-</v>
      </c>
      <c r="AF229" s="118" t="str">
        <f t="shared" ca="1" si="54"/>
        <v>-</v>
      </c>
      <c r="AG229" s="119" t="str">
        <f t="shared" ca="1" si="55"/>
        <v>-</v>
      </c>
      <c r="AH229" s="118" t="str">
        <f t="shared" ca="1" si="56"/>
        <v>-</v>
      </c>
      <c r="AI229" s="118">
        <f t="shared" ca="1" si="57"/>
        <v>0</v>
      </c>
      <c r="AJ229" s="120">
        <f t="shared" ca="1" si="58"/>
        <v>0</v>
      </c>
      <c r="AK229" s="118">
        <f t="shared" ca="1" si="24"/>
        <v>0</v>
      </c>
      <c r="AL229" s="118">
        <f t="shared" ca="1" si="25"/>
        <v>0</v>
      </c>
    </row>
    <row r="230" spans="1:38" ht="28.5" customHeight="1" x14ac:dyDescent="0.25">
      <c r="A230" s="53">
        <f>'OSNOVNA PLAČA'!A224</f>
        <v>215</v>
      </c>
      <c r="B230" s="333" t="str">
        <f t="shared" ca="1" si="21"/>
        <v>A215</v>
      </c>
      <c r="C230" s="333"/>
      <c r="D230" s="54" t="str">
        <f>IF(LEN('OSNOVNA PLAČA'!C224)&gt;0,'OSNOVNA PLAČA'!C224,"")</f>
        <v/>
      </c>
      <c r="E230" s="55" t="str">
        <f>IF(LEN('OSNOVNA PLAČA'!D224)&gt;0,'OSNOVNA PLAČA'!D224,"")</f>
        <v/>
      </c>
      <c r="F230" s="164">
        <f ca="1">IF(LEN(B230)&gt;0,'OBRAČUNANA OSNOVNA PLAČA'!H224,"")</f>
        <v>0</v>
      </c>
      <c r="G230" s="57"/>
      <c r="H230" s="57"/>
      <c r="I230" s="57"/>
      <c r="J230" s="57"/>
      <c r="K230" s="57"/>
      <c r="L230" s="178">
        <f t="shared" si="50"/>
        <v>0</v>
      </c>
      <c r="M230" s="179">
        <f t="shared" ca="1" si="59"/>
        <v>0</v>
      </c>
      <c r="N230" s="179">
        <f t="shared" ca="1" si="60"/>
        <v>0</v>
      </c>
      <c r="O230" s="180">
        <f t="shared" ca="1" si="51"/>
        <v>0</v>
      </c>
      <c r="P230" s="181">
        <f t="shared" ca="1" si="61"/>
        <v>0</v>
      </c>
      <c r="Q230" s="182">
        <f t="shared" ca="1" si="52"/>
        <v>0</v>
      </c>
      <c r="R230" s="182">
        <f ca="1">IF(LEN(B230)&gt;0,'3'!R230-'3'!Q230,"")</f>
        <v>0</v>
      </c>
      <c r="S230" s="183"/>
      <c r="T230" s="33"/>
      <c r="U230" s="33"/>
      <c r="V230" s="33"/>
      <c r="W230" s="33"/>
      <c r="X230" s="33"/>
      <c r="Y230" s="33"/>
      <c r="Z230" s="33"/>
      <c r="AA230" s="33"/>
      <c r="AB230" s="243">
        <f>ROW()</f>
        <v>230</v>
      </c>
      <c r="AC230" s="118">
        <f t="shared" ca="1" si="22"/>
        <v>0</v>
      </c>
      <c r="AD230" s="118">
        <f t="shared" ca="1" si="23"/>
        <v>0</v>
      </c>
      <c r="AE230" s="119" t="str">
        <f t="shared" ca="1" si="53"/>
        <v>-</v>
      </c>
      <c r="AF230" s="118" t="str">
        <f t="shared" ca="1" si="54"/>
        <v>-</v>
      </c>
      <c r="AG230" s="119" t="str">
        <f t="shared" ca="1" si="55"/>
        <v>-</v>
      </c>
      <c r="AH230" s="118" t="str">
        <f t="shared" ca="1" si="56"/>
        <v>-</v>
      </c>
      <c r="AI230" s="118">
        <f t="shared" ca="1" si="57"/>
        <v>0</v>
      </c>
      <c r="AJ230" s="120">
        <f t="shared" ca="1" si="58"/>
        <v>0</v>
      </c>
      <c r="AK230" s="118">
        <f t="shared" ca="1" si="24"/>
        <v>0</v>
      </c>
      <c r="AL230" s="118">
        <f t="shared" ca="1" si="25"/>
        <v>0</v>
      </c>
    </row>
    <row r="231" spans="1:38" ht="28.5" customHeight="1" x14ac:dyDescent="0.25">
      <c r="A231" s="53">
        <f>'OSNOVNA PLAČA'!A225</f>
        <v>216</v>
      </c>
      <c r="B231" s="333" t="str">
        <f t="shared" ca="1" si="21"/>
        <v>A216</v>
      </c>
      <c r="C231" s="333"/>
      <c r="D231" s="54" t="str">
        <f>IF(LEN('OSNOVNA PLAČA'!C225)&gt;0,'OSNOVNA PLAČA'!C225,"")</f>
        <v/>
      </c>
      <c r="E231" s="55" t="str">
        <f>IF(LEN('OSNOVNA PLAČA'!D225)&gt;0,'OSNOVNA PLAČA'!D225,"")</f>
        <v/>
      </c>
      <c r="F231" s="164">
        <f ca="1">IF(LEN(B231)&gt;0,'OBRAČUNANA OSNOVNA PLAČA'!H225,"")</f>
        <v>0</v>
      </c>
      <c r="G231" s="57"/>
      <c r="H231" s="57"/>
      <c r="I231" s="57"/>
      <c r="J231" s="57"/>
      <c r="K231" s="57"/>
      <c r="L231" s="178">
        <f t="shared" si="50"/>
        <v>0</v>
      </c>
      <c r="M231" s="179">
        <f t="shared" ca="1" si="59"/>
        <v>0</v>
      </c>
      <c r="N231" s="179">
        <f t="shared" ca="1" si="60"/>
        <v>0</v>
      </c>
      <c r="O231" s="180">
        <f t="shared" ca="1" si="51"/>
        <v>0</v>
      </c>
      <c r="P231" s="181">
        <f t="shared" ca="1" si="61"/>
        <v>0</v>
      </c>
      <c r="Q231" s="182">
        <f t="shared" ca="1" si="52"/>
        <v>0</v>
      </c>
      <c r="R231" s="182">
        <f ca="1">IF(LEN(B231)&gt;0,'3'!R231-'3'!Q231,"")</f>
        <v>0</v>
      </c>
      <c r="S231" s="183"/>
      <c r="T231" s="33"/>
      <c r="U231" s="33"/>
      <c r="V231" s="33"/>
      <c r="W231" s="33"/>
      <c r="X231" s="33"/>
      <c r="Y231" s="33"/>
      <c r="Z231" s="33"/>
      <c r="AA231" s="33"/>
      <c r="AB231" s="243">
        <f>ROW()</f>
        <v>231</v>
      </c>
      <c r="AC231" s="118">
        <f t="shared" ca="1" si="22"/>
        <v>0</v>
      </c>
      <c r="AD231" s="118">
        <f t="shared" ca="1" si="23"/>
        <v>0</v>
      </c>
      <c r="AE231" s="119" t="str">
        <f t="shared" ca="1" si="53"/>
        <v>-</v>
      </c>
      <c r="AF231" s="118" t="str">
        <f t="shared" ca="1" si="54"/>
        <v>-</v>
      </c>
      <c r="AG231" s="119" t="str">
        <f t="shared" ca="1" si="55"/>
        <v>-</v>
      </c>
      <c r="AH231" s="118" t="str">
        <f t="shared" ca="1" si="56"/>
        <v>-</v>
      </c>
      <c r="AI231" s="118">
        <f t="shared" ca="1" si="57"/>
        <v>0</v>
      </c>
      <c r="AJ231" s="120">
        <f t="shared" ca="1" si="58"/>
        <v>0</v>
      </c>
      <c r="AK231" s="118">
        <f t="shared" ca="1" si="24"/>
        <v>0</v>
      </c>
      <c r="AL231" s="118">
        <f t="shared" ca="1" si="25"/>
        <v>0</v>
      </c>
    </row>
    <row r="232" spans="1:38" ht="28.5" customHeight="1" x14ac:dyDescent="0.25">
      <c r="A232" s="53">
        <f>'OSNOVNA PLAČA'!A226</f>
        <v>217</v>
      </c>
      <c r="B232" s="333" t="str">
        <f t="shared" ca="1" si="21"/>
        <v>A217</v>
      </c>
      <c r="C232" s="333"/>
      <c r="D232" s="54" t="str">
        <f>IF(LEN('OSNOVNA PLAČA'!C226)&gt;0,'OSNOVNA PLAČA'!C226,"")</f>
        <v/>
      </c>
      <c r="E232" s="55" t="str">
        <f>IF(LEN('OSNOVNA PLAČA'!D226)&gt;0,'OSNOVNA PLAČA'!D226,"")</f>
        <v/>
      </c>
      <c r="F232" s="164">
        <f ca="1">IF(LEN(B232)&gt;0,'OBRAČUNANA OSNOVNA PLAČA'!H226,"")</f>
        <v>0</v>
      </c>
      <c r="G232" s="57"/>
      <c r="H232" s="57"/>
      <c r="I232" s="57"/>
      <c r="J232" s="57"/>
      <c r="K232" s="57"/>
      <c r="L232" s="178">
        <f t="shared" si="50"/>
        <v>0</v>
      </c>
      <c r="M232" s="179">
        <f t="shared" ca="1" si="59"/>
        <v>0</v>
      </c>
      <c r="N232" s="179">
        <f t="shared" ca="1" si="60"/>
        <v>0</v>
      </c>
      <c r="O232" s="180">
        <f t="shared" ca="1" si="51"/>
        <v>0</v>
      </c>
      <c r="P232" s="181">
        <f t="shared" ca="1" si="61"/>
        <v>0</v>
      </c>
      <c r="Q232" s="182">
        <f t="shared" ca="1" si="52"/>
        <v>0</v>
      </c>
      <c r="R232" s="182">
        <f ca="1">IF(LEN(B232)&gt;0,'3'!R232-'3'!Q232,"")</f>
        <v>0</v>
      </c>
      <c r="S232" s="183"/>
      <c r="T232" s="33"/>
      <c r="U232" s="33"/>
      <c r="V232" s="33"/>
      <c r="W232" s="33"/>
      <c r="X232" s="33"/>
      <c r="Y232" s="33"/>
      <c r="Z232" s="33"/>
      <c r="AA232" s="33"/>
      <c r="AB232" s="243">
        <f>ROW()</f>
        <v>232</v>
      </c>
      <c r="AC232" s="118">
        <f t="shared" ca="1" si="22"/>
        <v>0</v>
      </c>
      <c r="AD232" s="118">
        <f t="shared" ca="1" si="23"/>
        <v>0</v>
      </c>
      <c r="AE232" s="119" t="str">
        <f t="shared" ca="1" si="53"/>
        <v>-</v>
      </c>
      <c r="AF232" s="118" t="str">
        <f t="shared" ca="1" si="54"/>
        <v>-</v>
      </c>
      <c r="AG232" s="119" t="str">
        <f t="shared" ca="1" si="55"/>
        <v>-</v>
      </c>
      <c r="AH232" s="118" t="str">
        <f t="shared" ca="1" si="56"/>
        <v>-</v>
      </c>
      <c r="AI232" s="118">
        <f t="shared" ca="1" si="57"/>
        <v>0</v>
      </c>
      <c r="AJ232" s="120">
        <f t="shared" ca="1" si="58"/>
        <v>0</v>
      </c>
      <c r="AK232" s="118">
        <f t="shared" ca="1" si="24"/>
        <v>0</v>
      </c>
      <c r="AL232" s="118">
        <f t="shared" ca="1" si="25"/>
        <v>0</v>
      </c>
    </row>
    <row r="233" spans="1:38" ht="28.5" customHeight="1" x14ac:dyDescent="0.25">
      <c r="A233" s="53">
        <f>'OSNOVNA PLAČA'!A227</f>
        <v>218</v>
      </c>
      <c r="B233" s="333" t="str">
        <f t="shared" ca="1" si="21"/>
        <v>A218</v>
      </c>
      <c r="C233" s="333"/>
      <c r="D233" s="54" t="str">
        <f>IF(LEN('OSNOVNA PLAČA'!C227)&gt;0,'OSNOVNA PLAČA'!C227,"")</f>
        <v/>
      </c>
      <c r="E233" s="55" t="str">
        <f>IF(LEN('OSNOVNA PLAČA'!D227)&gt;0,'OSNOVNA PLAČA'!D227,"")</f>
        <v/>
      </c>
      <c r="F233" s="164">
        <f ca="1">IF(LEN(B233)&gt;0,'OBRAČUNANA OSNOVNA PLAČA'!H227,"")</f>
        <v>0</v>
      </c>
      <c r="G233" s="57"/>
      <c r="H233" s="57"/>
      <c r="I233" s="57"/>
      <c r="J233" s="57"/>
      <c r="K233" s="57"/>
      <c r="L233" s="178">
        <f t="shared" si="50"/>
        <v>0</v>
      </c>
      <c r="M233" s="179">
        <f t="shared" ca="1" si="59"/>
        <v>0</v>
      </c>
      <c r="N233" s="179">
        <f t="shared" ca="1" si="60"/>
        <v>0</v>
      </c>
      <c r="O233" s="180">
        <f t="shared" ca="1" si="51"/>
        <v>0</v>
      </c>
      <c r="P233" s="181">
        <f t="shared" ca="1" si="61"/>
        <v>0</v>
      </c>
      <c r="Q233" s="182">
        <f t="shared" ca="1" si="52"/>
        <v>0</v>
      </c>
      <c r="R233" s="182">
        <f ca="1">IF(LEN(B233)&gt;0,'3'!R233-'3'!Q233,"")</f>
        <v>0</v>
      </c>
      <c r="S233" s="183"/>
      <c r="T233" s="33"/>
      <c r="U233" s="33"/>
      <c r="V233" s="33"/>
      <c r="W233" s="33"/>
      <c r="X233" s="33"/>
      <c r="Y233" s="33"/>
      <c r="Z233" s="33"/>
      <c r="AA233" s="33"/>
      <c r="AB233" s="243">
        <f>ROW()</f>
        <v>233</v>
      </c>
      <c r="AC233" s="118">
        <f t="shared" ca="1" si="22"/>
        <v>0</v>
      </c>
      <c r="AD233" s="118">
        <f t="shared" ca="1" si="23"/>
        <v>0</v>
      </c>
      <c r="AE233" s="119" t="str">
        <f t="shared" ca="1" si="53"/>
        <v>-</v>
      </c>
      <c r="AF233" s="118" t="str">
        <f t="shared" ca="1" si="54"/>
        <v>-</v>
      </c>
      <c r="AG233" s="119" t="str">
        <f t="shared" ca="1" si="55"/>
        <v>-</v>
      </c>
      <c r="AH233" s="118" t="str">
        <f t="shared" ca="1" si="56"/>
        <v>-</v>
      </c>
      <c r="AI233" s="118">
        <f t="shared" ca="1" si="57"/>
        <v>0</v>
      </c>
      <c r="AJ233" s="120">
        <f t="shared" ca="1" si="58"/>
        <v>0</v>
      </c>
      <c r="AK233" s="118">
        <f t="shared" ca="1" si="24"/>
        <v>0</v>
      </c>
      <c r="AL233" s="118">
        <f t="shared" ca="1" si="25"/>
        <v>0</v>
      </c>
    </row>
    <row r="234" spans="1:38" ht="28.5" customHeight="1" x14ac:dyDescent="0.25">
      <c r="A234" s="53">
        <f>'OSNOVNA PLAČA'!A228</f>
        <v>219</v>
      </c>
      <c r="B234" s="333" t="str">
        <f t="shared" ca="1" si="21"/>
        <v>A219</v>
      </c>
      <c r="C234" s="333"/>
      <c r="D234" s="54" t="str">
        <f>IF(LEN('OSNOVNA PLAČA'!C228)&gt;0,'OSNOVNA PLAČA'!C228,"")</f>
        <v/>
      </c>
      <c r="E234" s="55" t="str">
        <f>IF(LEN('OSNOVNA PLAČA'!D228)&gt;0,'OSNOVNA PLAČA'!D228,"")</f>
        <v/>
      </c>
      <c r="F234" s="164">
        <f ca="1">IF(LEN(B234)&gt;0,'OBRAČUNANA OSNOVNA PLAČA'!H228,"")</f>
        <v>0</v>
      </c>
      <c r="G234" s="57"/>
      <c r="H234" s="57"/>
      <c r="I234" s="57"/>
      <c r="J234" s="57"/>
      <c r="K234" s="57"/>
      <c r="L234" s="178">
        <f t="shared" si="50"/>
        <v>0</v>
      </c>
      <c r="M234" s="179">
        <f t="shared" ca="1" si="59"/>
        <v>0</v>
      </c>
      <c r="N234" s="179">
        <f t="shared" ca="1" si="60"/>
        <v>0</v>
      </c>
      <c r="O234" s="180">
        <f t="shared" ca="1" si="51"/>
        <v>0</v>
      </c>
      <c r="P234" s="181">
        <f t="shared" ca="1" si="61"/>
        <v>0</v>
      </c>
      <c r="Q234" s="182">
        <f t="shared" ca="1" si="52"/>
        <v>0</v>
      </c>
      <c r="R234" s="182">
        <f ca="1">IF(LEN(B234)&gt;0,'3'!R234-'3'!Q234,"")</f>
        <v>0</v>
      </c>
      <c r="S234" s="183"/>
      <c r="T234" s="33"/>
      <c r="U234" s="33"/>
      <c r="V234" s="33"/>
      <c r="W234" s="33"/>
      <c r="X234" s="33"/>
      <c r="Y234" s="33"/>
      <c r="Z234" s="33"/>
      <c r="AA234" s="33"/>
      <c r="AB234" s="243">
        <f>ROW()</f>
        <v>234</v>
      </c>
      <c r="AC234" s="118">
        <f t="shared" ca="1" si="22"/>
        <v>0</v>
      </c>
      <c r="AD234" s="118">
        <f t="shared" ca="1" si="23"/>
        <v>0</v>
      </c>
      <c r="AE234" s="119" t="str">
        <f t="shared" ca="1" si="53"/>
        <v>-</v>
      </c>
      <c r="AF234" s="118" t="str">
        <f t="shared" ca="1" si="54"/>
        <v>-</v>
      </c>
      <c r="AG234" s="119" t="str">
        <f t="shared" ca="1" si="55"/>
        <v>-</v>
      </c>
      <c r="AH234" s="118" t="str">
        <f t="shared" ca="1" si="56"/>
        <v>-</v>
      </c>
      <c r="AI234" s="118">
        <f t="shared" ca="1" si="57"/>
        <v>0</v>
      </c>
      <c r="AJ234" s="120">
        <f t="shared" ca="1" si="58"/>
        <v>0</v>
      </c>
      <c r="AK234" s="118">
        <f t="shared" ca="1" si="24"/>
        <v>0</v>
      </c>
      <c r="AL234" s="118">
        <f t="shared" ca="1" si="25"/>
        <v>0</v>
      </c>
    </row>
    <row r="235" spans="1:38" ht="28.5" customHeight="1" x14ac:dyDescent="0.25">
      <c r="A235" s="53">
        <f>'OSNOVNA PLAČA'!A229</f>
        <v>220</v>
      </c>
      <c r="B235" s="333" t="str">
        <f t="shared" ca="1" si="21"/>
        <v>A220</v>
      </c>
      <c r="C235" s="333"/>
      <c r="D235" s="54" t="str">
        <f>IF(LEN('OSNOVNA PLAČA'!C229)&gt;0,'OSNOVNA PLAČA'!C229,"")</f>
        <v/>
      </c>
      <c r="E235" s="55" t="str">
        <f>IF(LEN('OSNOVNA PLAČA'!D229)&gt;0,'OSNOVNA PLAČA'!D229,"")</f>
        <v/>
      </c>
      <c r="F235" s="164">
        <f ca="1">IF(LEN(B235)&gt;0,'OBRAČUNANA OSNOVNA PLAČA'!H229,"")</f>
        <v>0</v>
      </c>
      <c r="G235" s="57"/>
      <c r="H235" s="57"/>
      <c r="I235" s="57"/>
      <c r="J235" s="57"/>
      <c r="K235" s="57"/>
      <c r="L235" s="178">
        <f t="shared" si="50"/>
        <v>0</v>
      </c>
      <c r="M235" s="179">
        <f t="shared" ca="1" si="59"/>
        <v>0</v>
      </c>
      <c r="N235" s="179">
        <f t="shared" ca="1" si="60"/>
        <v>0</v>
      </c>
      <c r="O235" s="180">
        <f t="shared" ca="1" si="51"/>
        <v>0</v>
      </c>
      <c r="P235" s="181">
        <f t="shared" ca="1" si="61"/>
        <v>0</v>
      </c>
      <c r="Q235" s="182">
        <f t="shared" ca="1" si="52"/>
        <v>0</v>
      </c>
      <c r="R235" s="182">
        <f ca="1">IF(LEN(B235)&gt;0,'3'!R235-'3'!Q235,"")</f>
        <v>0</v>
      </c>
      <c r="S235" s="183"/>
      <c r="T235" s="33"/>
      <c r="U235" s="33"/>
      <c r="V235" s="33"/>
      <c r="W235" s="33"/>
      <c r="X235" s="33"/>
      <c r="Y235" s="33"/>
      <c r="Z235" s="33"/>
      <c r="AA235" s="33"/>
      <c r="AB235" s="243">
        <f>ROW()</f>
        <v>235</v>
      </c>
      <c r="AC235" s="118">
        <f t="shared" ca="1" si="22"/>
        <v>0</v>
      </c>
      <c r="AD235" s="118">
        <f t="shared" ca="1" si="23"/>
        <v>0</v>
      </c>
      <c r="AE235" s="119" t="str">
        <f t="shared" ca="1" si="53"/>
        <v>-</v>
      </c>
      <c r="AF235" s="118" t="str">
        <f t="shared" ca="1" si="54"/>
        <v>-</v>
      </c>
      <c r="AG235" s="119" t="str">
        <f t="shared" ca="1" si="55"/>
        <v>-</v>
      </c>
      <c r="AH235" s="118" t="str">
        <f t="shared" ca="1" si="56"/>
        <v>-</v>
      </c>
      <c r="AI235" s="118">
        <f t="shared" ca="1" si="57"/>
        <v>0</v>
      </c>
      <c r="AJ235" s="120">
        <f t="shared" ca="1" si="58"/>
        <v>0</v>
      </c>
      <c r="AK235" s="118">
        <f t="shared" ca="1" si="24"/>
        <v>0</v>
      </c>
      <c r="AL235" s="118">
        <f t="shared" ca="1" si="25"/>
        <v>0</v>
      </c>
    </row>
    <row r="236" spans="1:38" ht="28.5" customHeight="1" x14ac:dyDescent="0.25">
      <c r="A236" s="53">
        <f>'OSNOVNA PLAČA'!A230</f>
        <v>221</v>
      </c>
      <c r="B236" s="333" t="str">
        <f t="shared" ca="1" si="21"/>
        <v>A221</v>
      </c>
      <c r="C236" s="333"/>
      <c r="D236" s="54" t="str">
        <f>IF(LEN('OSNOVNA PLAČA'!C230)&gt;0,'OSNOVNA PLAČA'!C230,"")</f>
        <v/>
      </c>
      <c r="E236" s="55" t="str">
        <f>IF(LEN('OSNOVNA PLAČA'!D230)&gt;0,'OSNOVNA PLAČA'!D230,"")</f>
        <v/>
      </c>
      <c r="F236" s="164">
        <f ca="1">IF(LEN(B236)&gt;0,'OBRAČUNANA OSNOVNA PLAČA'!H230,"")</f>
        <v>0</v>
      </c>
      <c r="G236" s="57"/>
      <c r="H236" s="57"/>
      <c r="I236" s="57"/>
      <c r="J236" s="57"/>
      <c r="K236" s="57"/>
      <c r="L236" s="178">
        <f t="shared" si="50"/>
        <v>0</v>
      </c>
      <c r="M236" s="179">
        <f t="shared" ca="1" si="59"/>
        <v>0</v>
      </c>
      <c r="N236" s="179">
        <f t="shared" ca="1" si="60"/>
        <v>0</v>
      </c>
      <c r="O236" s="180">
        <f t="shared" ca="1" si="51"/>
        <v>0</v>
      </c>
      <c r="P236" s="181">
        <f t="shared" ca="1" si="61"/>
        <v>0</v>
      </c>
      <c r="Q236" s="182">
        <f t="shared" ca="1" si="52"/>
        <v>0</v>
      </c>
      <c r="R236" s="182">
        <f ca="1">IF(LEN(B236)&gt;0,'3'!R236-'3'!Q236,"")</f>
        <v>0</v>
      </c>
      <c r="S236" s="183"/>
      <c r="T236" s="33"/>
      <c r="U236" s="33"/>
      <c r="V236" s="33"/>
      <c r="W236" s="33"/>
      <c r="X236" s="33"/>
      <c r="Y236" s="33"/>
      <c r="Z236" s="33"/>
      <c r="AA236" s="33"/>
      <c r="AB236" s="243">
        <f>ROW()</f>
        <v>236</v>
      </c>
      <c r="AC236" s="118">
        <f t="shared" ca="1" si="22"/>
        <v>0</v>
      </c>
      <c r="AD236" s="118">
        <f t="shared" ca="1" si="23"/>
        <v>0</v>
      </c>
      <c r="AE236" s="119" t="str">
        <f t="shared" ca="1" si="53"/>
        <v>-</v>
      </c>
      <c r="AF236" s="118" t="str">
        <f t="shared" ca="1" si="54"/>
        <v>-</v>
      </c>
      <c r="AG236" s="119" t="str">
        <f t="shared" ca="1" si="55"/>
        <v>-</v>
      </c>
      <c r="AH236" s="118" t="str">
        <f t="shared" ca="1" si="56"/>
        <v>-</v>
      </c>
      <c r="AI236" s="118">
        <f t="shared" ca="1" si="57"/>
        <v>0</v>
      </c>
      <c r="AJ236" s="120">
        <f t="shared" ca="1" si="58"/>
        <v>0</v>
      </c>
      <c r="AK236" s="118">
        <f t="shared" ca="1" si="24"/>
        <v>0</v>
      </c>
      <c r="AL236" s="118">
        <f t="shared" ca="1" si="25"/>
        <v>0</v>
      </c>
    </row>
    <row r="237" spans="1:38" ht="28.5" customHeight="1" x14ac:dyDescent="0.25">
      <c r="A237" s="53">
        <f>'OSNOVNA PLAČA'!A231</f>
        <v>222</v>
      </c>
      <c r="B237" s="333" t="str">
        <f t="shared" ca="1" si="21"/>
        <v>A222</v>
      </c>
      <c r="C237" s="333"/>
      <c r="D237" s="54" t="str">
        <f>IF(LEN('OSNOVNA PLAČA'!C231)&gt;0,'OSNOVNA PLAČA'!C231,"")</f>
        <v/>
      </c>
      <c r="E237" s="55" t="str">
        <f>IF(LEN('OSNOVNA PLAČA'!D231)&gt;0,'OSNOVNA PLAČA'!D231,"")</f>
        <v/>
      </c>
      <c r="F237" s="164">
        <f ca="1">IF(LEN(B237)&gt;0,'OBRAČUNANA OSNOVNA PLAČA'!H231,"")</f>
        <v>0</v>
      </c>
      <c r="G237" s="57"/>
      <c r="H237" s="57"/>
      <c r="I237" s="57"/>
      <c r="J237" s="57"/>
      <c r="K237" s="57"/>
      <c r="L237" s="178">
        <f t="shared" si="50"/>
        <v>0</v>
      </c>
      <c r="M237" s="179">
        <f t="shared" ca="1" si="59"/>
        <v>0</v>
      </c>
      <c r="N237" s="179">
        <f t="shared" ca="1" si="60"/>
        <v>0</v>
      </c>
      <c r="O237" s="180">
        <f t="shared" ca="1" si="51"/>
        <v>0</v>
      </c>
      <c r="P237" s="181">
        <f t="shared" ca="1" si="61"/>
        <v>0</v>
      </c>
      <c r="Q237" s="182">
        <f t="shared" ca="1" si="52"/>
        <v>0</v>
      </c>
      <c r="R237" s="182">
        <f ca="1">IF(LEN(B237)&gt;0,'3'!R237-'3'!Q237,"")</f>
        <v>0</v>
      </c>
      <c r="S237" s="183"/>
      <c r="T237" s="33"/>
      <c r="U237" s="33"/>
      <c r="V237" s="33"/>
      <c r="W237" s="33"/>
      <c r="X237" s="33"/>
      <c r="Y237" s="33"/>
      <c r="Z237" s="33"/>
      <c r="AA237" s="33"/>
      <c r="AB237" s="243">
        <f>ROW()</f>
        <v>237</v>
      </c>
      <c r="AC237" s="118">
        <f t="shared" ca="1" si="22"/>
        <v>0</v>
      </c>
      <c r="AD237" s="118">
        <f t="shared" ca="1" si="23"/>
        <v>0</v>
      </c>
      <c r="AE237" s="119" t="str">
        <f t="shared" ca="1" si="53"/>
        <v>-</v>
      </c>
      <c r="AF237" s="118" t="str">
        <f t="shared" ca="1" si="54"/>
        <v>-</v>
      </c>
      <c r="AG237" s="119" t="str">
        <f t="shared" ca="1" si="55"/>
        <v>-</v>
      </c>
      <c r="AH237" s="118" t="str">
        <f t="shared" ca="1" si="56"/>
        <v>-</v>
      </c>
      <c r="AI237" s="118">
        <f t="shared" ca="1" si="57"/>
        <v>0</v>
      </c>
      <c r="AJ237" s="120">
        <f t="shared" ca="1" si="58"/>
        <v>0</v>
      </c>
      <c r="AK237" s="118">
        <f t="shared" ca="1" si="24"/>
        <v>0</v>
      </c>
      <c r="AL237" s="118">
        <f t="shared" ca="1" si="25"/>
        <v>0</v>
      </c>
    </row>
    <row r="238" spans="1:38" ht="28.5" customHeight="1" x14ac:dyDescent="0.25">
      <c r="A238" s="53">
        <f>'OSNOVNA PLAČA'!A232</f>
        <v>223</v>
      </c>
      <c r="B238" s="333" t="str">
        <f t="shared" ca="1" si="21"/>
        <v>A223</v>
      </c>
      <c r="C238" s="333"/>
      <c r="D238" s="54" t="str">
        <f>IF(LEN('OSNOVNA PLAČA'!C232)&gt;0,'OSNOVNA PLAČA'!C232,"")</f>
        <v/>
      </c>
      <c r="E238" s="55" t="str">
        <f>IF(LEN('OSNOVNA PLAČA'!D232)&gt;0,'OSNOVNA PLAČA'!D232,"")</f>
        <v/>
      </c>
      <c r="F238" s="164">
        <f ca="1">IF(LEN(B238)&gt;0,'OBRAČUNANA OSNOVNA PLAČA'!H232,"")</f>
        <v>0</v>
      </c>
      <c r="G238" s="57"/>
      <c r="H238" s="57"/>
      <c r="I238" s="57"/>
      <c r="J238" s="57"/>
      <c r="K238" s="57"/>
      <c r="L238" s="178">
        <f t="shared" si="50"/>
        <v>0</v>
      </c>
      <c r="M238" s="179">
        <f t="shared" ca="1" si="59"/>
        <v>0</v>
      </c>
      <c r="N238" s="179">
        <f t="shared" ca="1" si="60"/>
        <v>0</v>
      </c>
      <c r="O238" s="180">
        <f t="shared" ca="1" si="51"/>
        <v>0</v>
      </c>
      <c r="P238" s="181">
        <f t="shared" ca="1" si="61"/>
        <v>0</v>
      </c>
      <c r="Q238" s="182">
        <f t="shared" ca="1" si="52"/>
        <v>0</v>
      </c>
      <c r="R238" s="182">
        <f ca="1">IF(LEN(B238)&gt;0,'3'!R238-'3'!Q238,"")</f>
        <v>0</v>
      </c>
      <c r="S238" s="183"/>
      <c r="T238" s="33"/>
      <c r="U238" s="33"/>
      <c r="V238" s="33"/>
      <c r="W238" s="33"/>
      <c r="X238" s="33"/>
      <c r="Y238" s="33"/>
      <c r="Z238" s="33"/>
      <c r="AA238" s="33"/>
      <c r="AB238" s="243">
        <f>ROW()</f>
        <v>238</v>
      </c>
      <c r="AC238" s="118">
        <f t="shared" ca="1" si="22"/>
        <v>0</v>
      </c>
      <c r="AD238" s="118">
        <f t="shared" ca="1" si="23"/>
        <v>0</v>
      </c>
      <c r="AE238" s="119" t="str">
        <f t="shared" ca="1" si="53"/>
        <v>-</v>
      </c>
      <c r="AF238" s="118" t="str">
        <f t="shared" ca="1" si="54"/>
        <v>-</v>
      </c>
      <c r="AG238" s="119" t="str">
        <f t="shared" ca="1" si="55"/>
        <v>-</v>
      </c>
      <c r="AH238" s="118" t="str">
        <f t="shared" ca="1" si="56"/>
        <v>-</v>
      </c>
      <c r="AI238" s="118">
        <f t="shared" ca="1" si="57"/>
        <v>0</v>
      </c>
      <c r="AJ238" s="120">
        <f t="shared" ca="1" si="58"/>
        <v>0</v>
      </c>
      <c r="AK238" s="118">
        <f t="shared" ca="1" si="24"/>
        <v>0</v>
      </c>
      <c r="AL238" s="118">
        <f t="shared" ca="1" si="25"/>
        <v>0</v>
      </c>
    </row>
    <row r="239" spans="1:38" ht="28.5" customHeight="1" x14ac:dyDescent="0.25">
      <c r="A239" s="53">
        <f>'OSNOVNA PLAČA'!A233</f>
        <v>224</v>
      </c>
      <c r="B239" s="333" t="str">
        <f t="shared" ca="1" si="21"/>
        <v>A224</v>
      </c>
      <c r="C239" s="333"/>
      <c r="D239" s="54" t="str">
        <f>IF(LEN('OSNOVNA PLAČA'!C233)&gt;0,'OSNOVNA PLAČA'!C233,"")</f>
        <v/>
      </c>
      <c r="E239" s="55" t="str">
        <f>IF(LEN('OSNOVNA PLAČA'!D233)&gt;0,'OSNOVNA PLAČA'!D233,"")</f>
        <v/>
      </c>
      <c r="F239" s="164">
        <f ca="1">IF(LEN(B239)&gt;0,'OBRAČUNANA OSNOVNA PLAČA'!H233,"")</f>
        <v>0</v>
      </c>
      <c r="G239" s="57"/>
      <c r="H239" s="57"/>
      <c r="I239" s="57"/>
      <c r="J239" s="57"/>
      <c r="K239" s="57"/>
      <c r="L239" s="178">
        <f t="shared" si="50"/>
        <v>0</v>
      </c>
      <c r="M239" s="179">
        <f t="shared" ca="1" si="59"/>
        <v>0</v>
      </c>
      <c r="N239" s="179">
        <f t="shared" ca="1" si="60"/>
        <v>0</v>
      </c>
      <c r="O239" s="180">
        <f t="shared" ca="1" si="51"/>
        <v>0</v>
      </c>
      <c r="P239" s="181">
        <f t="shared" ca="1" si="61"/>
        <v>0</v>
      </c>
      <c r="Q239" s="182">
        <f t="shared" ca="1" si="52"/>
        <v>0</v>
      </c>
      <c r="R239" s="182">
        <f ca="1">IF(LEN(B239)&gt;0,'3'!R239-'3'!Q239,"")</f>
        <v>0</v>
      </c>
      <c r="S239" s="183"/>
      <c r="T239" s="33"/>
      <c r="U239" s="33"/>
      <c r="V239" s="33"/>
      <c r="W239" s="33"/>
      <c r="X239" s="33"/>
      <c r="Y239" s="33"/>
      <c r="Z239" s="33"/>
      <c r="AA239" s="33"/>
      <c r="AB239" s="243">
        <f>ROW()</f>
        <v>239</v>
      </c>
      <c r="AC239" s="118">
        <f t="shared" ca="1" si="22"/>
        <v>0</v>
      </c>
      <c r="AD239" s="118">
        <f t="shared" ca="1" si="23"/>
        <v>0</v>
      </c>
      <c r="AE239" s="119" t="str">
        <f t="shared" ca="1" si="53"/>
        <v>-</v>
      </c>
      <c r="AF239" s="118" t="str">
        <f t="shared" ca="1" si="54"/>
        <v>-</v>
      </c>
      <c r="AG239" s="119" t="str">
        <f t="shared" ca="1" si="55"/>
        <v>-</v>
      </c>
      <c r="AH239" s="118" t="str">
        <f t="shared" ca="1" si="56"/>
        <v>-</v>
      </c>
      <c r="AI239" s="118">
        <f t="shared" ca="1" si="57"/>
        <v>0</v>
      </c>
      <c r="AJ239" s="120">
        <f t="shared" ca="1" si="58"/>
        <v>0</v>
      </c>
      <c r="AK239" s="118">
        <f t="shared" ca="1" si="24"/>
        <v>0</v>
      </c>
      <c r="AL239" s="118">
        <f t="shared" ca="1" si="25"/>
        <v>0</v>
      </c>
    </row>
    <row r="240" spans="1:38" ht="28.5" customHeight="1" x14ac:dyDescent="0.25">
      <c r="A240" s="53">
        <f>'OSNOVNA PLAČA'!A234</f>
        <v>225</v>
      </c>
      <c r="B240" s="333" t="str">
        <f t="shared" ca="1" si="21"/>
        <v>A225</v>
      </c>
      <c r="C240" s="333"/>
      <c r="D240" s="54" t="str">
        <f>IF(LEN('OSNOVNA PLAČA'!C234)&gt;0,'OSNOVNA PLAČA'!C234,"")</f>
        <v/>
      </c>
      <c r="E240" s="55" t="str">
        <f>IF(LEN('OSNOVNA PLAČA'!D234)&gt;0,'OSNOVNA PLAČA'!D234,"")</f>
        <v/>
      </c>
      <c r="F240" s="164">
        <f ca="1">IF(LEN(B240)&gt;0,'OBRAČUNANA OSNOVNA PLAČA'!H234,"")</f>
        <v>0</v>
      </c>
      <c r="G240" s="57"/>
      <c r="H240" s="57"/>
      <c r="I240" s="57"/>
      <c r="J240" s="57"/>
      <c r="K240" s="57"/>
      <c r="L240" s="178">
        <f t="shared" si="50"/>
        <v>0</v>
      </c>
      <c r="M240" s="179">
        <f t="shared" ca="1" si="59"/>
        <v>0</v>
      </c>
      <c r="N240" s="179">
        <f t="shared" ca="1" si="60"/>
        <v>0</v>
      </c>
      <c r="O240" s="180">
        <f t="shared" ca="1" si="51"/>
        <v>0</v>
      </c>
      <c r="P240" s="181">
        <f t="shared" ca="1" si="61"/>
        <v>0</v>
      </c>
      <c r="Q240" s="182">
        <f t="shared" ca="1" si="52"/>
        <v>0</v>
      </c>
      <c r="R240" s="182">
        <f ca="1">IF(LEN(B240)&gt;0,'3'!R240-'3'!Q240,"")</f>
        <v>0</v>
      </c>
      <c r="S240" s="183"/>
      <c r="T240" s="33"/>
      <c r="U240" s="33"/>
      <c r="V240" s="33"/>
      <c r="W240" s="33"/>
      <c r="X240" s="33"/>
      <c r="Y240" s="33"/>
      <c r="Z240" s="33"/>
      <c r="AA240" s="33"/>
      <c r="AB240" s="243">
        <f>ROW()</f>
        <v>240</v>
      </c>
      <c r="AC240" s="118">
        <f t="shared" ca="1" si="22"/>
        <v>0</v>
      </c>
      <c r="AD240" s="118">
        <f t="shared" ca="1" si="23"/>
        <v>0</v>
      </c>
      <c r="AE240" s="119" t="str">
        <f t="shared" ca="1" si="53"/>
        <v>-</v>
      </c>
      <c r="AF240" s="118" t="str">
        <f t="shared" ca="1" si="54"/>
        <v>-</v>
      </c>
      <c r="AG240" s="119" t="str">
        <f t="shared" ca="1" si="55"/>
        <v>-</v>
      </c>
      <c r="AH240" s="118" t="str">
        <f t="shared" ca="1" si="56"/>
        <v>-</v>
      </c>
      <c r="AI240" s="118">
        <f t="shared" ca="1" si="57"/>
        <v>0</v>
      </c>
      <c r="AJ240" s="120">
        <f t="shared" ca="1" si="58"/>
        <v>0</v>
      </c>
      <c r="AK240" s="118">
        <f t="shared" ca="1" si="24"/>
        <v>0</v>
      </c>
      <c r="AL240" s="118">
        <f t="shared" ca="1" si="25"/>
        <v>0</v>
      </c>
    </row>
    <row r="241" spans="1:38" ht="28.5" customHeight="1" x14ac:dyDescent="0.25">
      <c r="A241" s="53">
        <f>'OSNOVNA PLAČA'!A235</f>
        <v>226</v>
      </c>
      <c r="B241" s="333" t="str">
        <f t="shared" ca="1" si="21"/>
        <v>A226</v>
      </c>
      <c r="C241" s="333"/>
      <c r="D241" s="54" t="str">
        <f>IF(LEN('OSNOVNA PLAČA'!C235)&gt;0,'OSNOVNA PLAČA'!C235,"")</f>
        <v/>
      </c>
      <c r="E241" s="55" t="str">
        <f>IF(LEN('OSNOVNA PLAČA'!D235)&gt;0,'OSNOVNA PLAČA'!D235,"")</f>
        <v/>
      </c>
      <c r="F241" s="164">
        <f ca="1">IF(LEN(B241)&gt;0,'OBRAČUNANA OSNOVNA PLAČA'!H235,"")</f>
        <v>0</v>
      </c>
      <c r="G241" s="57"/>
      <c r="H241" s="57"/>
      <c r="I241" s="57"/>
      <c r="J241" s="57"/>
      <c r="K241" s="57"/>
      <c r="L241" s="178">
        <f t="shared" si="50"/>
        <v>0</v>
      </c>
      <c r="M241" s="179">
        <f t="shared" ca="1" si="59"/>
        <v>0</v>
      </c>
      <c r="N241" s="179">
        <f t="shared" ca="1" si="60"/>
        <v>0</v>
      </c>
      <c r="O241" s="180">
        <f t="shared" ca="1" si="51"/>
        <v>0</v>
      </c>
      <c r="P241" s="181">
        <f t="shared" ca="1" si="61"/>
        <v>0</v>
      </c>
      <c r="Q241" s="182">
        <f t="shared" ca="1" si="52"/>
        <v>0</v>
      </c>
      <c r="R241" s="182">
        <f ca="1">IF(LEN(B241)&gt;0,'3'!R241-'3'!Q241,"")</f>
        <v>0</v>
      </c>
      <c r="S241" s="183"/>
      <c r="T241" s="33"/>
      <c r="U241" s="33"/>
      <c r="V241" s="33"/>
      <c r="W241" s="33"/>
      <c r="X241" s="33"/>
      <c r="Y241" s="33"/>
      <c r="Z241" s="33"/>
      <c r="AA241" s="33"/>
      <c r="AB241" s="243">
        <f>ROW()</f>
        <v>241</v>
      </c>
      <c r="AC241" s="118">
        <f t="shared" ca="1" si="22"/>
        <v>0</v>
      </c>
      <c r="AD241" s="118">
        <f t="shared" ca="1" si="23"/>
        <v>0</v>
      </c>
      <c r="AE241" s="119" t="str">
        <f t="shared" ca="1" si="53"/>
        <v>-</v>
      </c>
      <c r="AF241" s="118" t="str">
        <f t="shared" ca="1" si="54"/>
        <v>-</v>
      </c>
      <c r="AG241" s="119" t="str">
        <f t="shared" ca="1" si="55"/>
        <v>-</v>
      </c>
      <c r="AH241" s="118" t="str">
        <f t="shared" ca="1" si="56"/>
        <v>-</v>
      </c>
      <c r="AI241" s="118">
        <f t="shared" ca="1" si="57"/>
        <v>0</v>
      </c>
      <c r="AJ241" s="120">
        <f t="shared" ca="1" si="58"/>
        <v>0</v>
      </c>
      <c r="AK241" s="118">
        <f t="shared" ca="1" si="24"/>
        <v>0</v>
      </c>
      <c r="AL241" s="118">
        <f t="shared" ca="1" si="25"/>
        <v>0</v>
      </c>
    </row>
    <row r="242" spans="1:38" ht="28.5" customHeight="1" x14ac:dyDescent="0.25">
      <c r="A242" s="53">
        <f>'OSNOVNA PLAČA'!A236</f>
        <v>227</v>
      </c>
      <c r="B242" s="333" t="str">
        <f t="shared" ca="1" si="21"/>
        <v>A227</v>
      </c>
      <c r="C242" s="333"/>
      <c r="D242" s="54" t="str">
        <f>IF(LEN('OSNOVNA PLAČA'!C236)&gt;0,'OSNOVNA PLAČA'!C236,"")</f>
        <v/>
      </c>
      <c r="E242" s="55" t="str">
        <f>IF(LEN('OSNOVNA PLAČA'!D236)&gt;0,'OSNOVNA PLAČA'!D236,"")</f>
        <v/>
      </c>
      <c r="F242" s="164">
        <f ca="1">IF(LEN(B242)&gt;0,'OBRAČUNANA OSNOVNA PLAČA'!H236,"")</f>
        <v>0</v>
      </c>
      <c r="G242" s="57"/>
      <c r="H242" s="57"/>
      <c r="I242" s="57"/>
      <c r="J242" s="57"/>
      <c r="K242" s="57"/>
      <c r="L242" s="178">
        <f t="shared" si="50"/>
        <v>0</v>
      </c>
      <c r="M242" s="179">
        <f t="shared" ca="1" si="59"/>
        <v>0</v>
      </c>
      <c r="N242" s="179">
        <f t="shared" ca="1" si="60"/>
        <v>0</v>
      </c>
      <c r="O242" s="180">
        <f t="shared" ca="1" si="51"/>
        <v>0</v>
      </c>
      <c r="P242" s="181">
        <f t="shared" ca="1" si="61"/>
        <v>0</v>
      </c>
      <c r="Q242" s="182">
        <f t="shared" ca="1" si="52"/>
        <v>0</v>
      </c>
      <c r="R242" s="182">
        <f ca="1">IF(LEN(B242)&gt;0,'3'!R242-'3'!Q242,"")</f>
        <v>0</v>
      </c>
      <c r="S242" s="183"/>
      <c r="T242" s="33"/>
      <c r="U242" s="33"/>
      <c r="V242" s="33"/>
      <c r="W242" s="33"/>
      <c r="X242" s="33"/>
      <c r="Y242" s="33"/>
      <c r="Z242" s="33"/>
      <c r="AA242" s="33"/>
      <c r="AB242" s="243">
        <f>ROW()</f>
        <v>242</v>
      </c>
      <c r="AC242" s="118">
        <f t="shared" ca="1" si="22"/>
        <v>0</v>
      </c>
      <c r="AD242" s="118">
        <f t="shared" ca="1" si="23"/>
        <v>0</v>
      </c>
      <c r="AE242" s="119" t="str">
        <f t="shared" ca="1" si="53"/>
        <v>-</v>
      </c>
      <c r="AF242" s="118" t="str">
        <f t="shared" ca="1" si="54"/>
        <v>-</v>
      </c>
      <c r="AG242" s="119" t="str">
        <f t="shared" ca="1" si="55"/>
        <v>-</v>
      </c>
      <c r="AH242" s="118" t="str">
        <f t="shared" ca="1" si="56"/>
        <v>-</v>
      </c>
      <c r="AI242" s="118">
        <f t="shared" ca="1" si="57"/>
        <v>0</v>
      </c>
      <c r="AJ242" s="120">
        <f t="shared" ca="1" si="58"/>
        <v>0</v>
      </c>
      <c r="AK242" s="118">
        <f t="shared" ca="1" si="24"/>
        <v>0</v>
      </c>
      <c r="AL242" s="118">
        <f t="shared" ca="1" si="25"/>
        <v>0</v>
      </c>
    </row>
    <row r="243" spans="1:38" ht="28.5" customHeight="1" x14ac:dyDescent="0.25">
      <c r="A243" s="53">
        <f>'OSNOVNA PLAČA'!A237</f>
        <v>228</v>
      </c>
      <c r="B243" s="333" t="str">
        <f t="shared" ca="1" si="21"/>
        <v>A228</v>
      </c>
      <c r="C243" s="333"/>
      <c r="D243" s="54" t="str">
        <f>IF(LEN('OSNOVNA PLAČA'!C237)&gt;0,'OSNOVNA PLAČA'!C237,"")</f>
        <v/>
      </c>
      <c r="E243" s="55" t="str">
        <f>IF(LEN('OSNOVNA PLAČA'!D237)&gt;0,'OSNOVNA PLAČA'!D237,"")</f>
        <v/>
      </c>
      <c r="F243" s="164">
        <f ca="1">IF(LEN(B243)&gt;0,'OBRAČUNANA OSNOVNA PLAČA'!H237,"")</f>
        <v>0</v>
      </c>
      <c r="G243" s="57"/>
      <c r="H243" s="57"/>
      <c r="I243" s="57"/>
      <c r="J243" s="57"/>
      <c r="K243" s="57"/>
      <c r="L243" s="178">
        <f t="shared" si="50"/>
        <v>0</v>
      </c>
      <c r="M243" s="179">
        <f t="shared" ca="1" si="59"/>
        <v>0</v>
      </c>
      <c r="N243" s="179">
        <f t="shared" ca="1" si="60"/>
        <v>0</v>
      </c>
      <c r="O243" s="180">
        <f t="shared" ca="1" si="51"/>
        <v>0</v>
      </c>
      <c r="P243" s="181">
        <f t="shared" ca="1" si="61"/>
        <v>0</v>
      </c>
      <c r="Q243" s="182">
        <f t="shared" ca="1" si="52"/>
        <v>0</v>
      </c>
      <c r="R243" s="182">
        <f ca="1">IF(LEN(B243)&gt;0,'3'!R243-'3'!Q243,"")</f>
        <v>0</v>
      </c>
      <c r="S243" s="183"/>
      <c r="T243" s="33"/>
      <c r="U243" s="33"/>
      <c r="V243" s="33"/>
      <c r="W243" s="33"/>
      <c r="X243" s="33"/>
      <c r="Y243" s="33"/>
      <c r="Z243" s="33"/>
      <c r="AA243" s="33"/>
      <c r="AB243" s="243">
        <f>ROW()</f>
        <v>243</v>
      </c>
      <c r="AC243" s="118">
        <f t="shared" ca="1" si="22"/>
        <v>0</v>
      </c>
      <c r="AD243" s="118">
        <f t="shared" ca="1" si="23"/>
        <v>0</v>
      </c>
      <c r="AE243" s="119" t="str">
        <f t="shared" ca="1" si="53"/>
        <v>-</v>
      </c>
      <c r="AF243" s="118" t="str">
        <f t="shared" ca="1" si="54"/>
        <v>-</v>
      </c>
      <c r="AG243" s="119" t="str">
        <f t="shared" ca="1" si="55"/>
        <v>-</v>
      </c>
      <c r="AH243" s="118" t="str">
        <f t="shared" ca="1" si="56"/>
        <v>-</v>
      </c>
      <c r="AI243" s="118">
        <f t="shared" ca="1" si="57"/>
        <v>0</v>
      </c>
      <c r="AJ243" s="120">
        <f t="shared" ca="1" si="58"/>
        <v>0</v>
      </c>
      <c r="AK243" s="118">
        <f t="shared" ca="1" si="24"/>
        <v>0</v>
      </c>
      <c r="AL243" s="118">
        <f t="shared" ca="1" si="25"/>
        <v>0</v>
      </c>
    </row>
    <row r="244" spans="1:38" ht="28.5" customHeight="1" x14ac:dyDescent="0.25">
      <c r="A244" s="53">
        <f>'OSNOVNA PLAČA'!A238</f>
        <v>229</v>
      </c>
      <c r="B244" s="333" t="str">
        <f t="shared" ca="1" si="21"/>
        <v>A229</v>
      </c>
      <c r="C244" s="333"/>
      <c r="D244" s="54" t="str">
        <f>IF(LEN('OSNOVNA PLAČA'!C238)&gt;0,'OSNOVNA PLAČA'!C238,"")</f>
        <v/>
      </c>
      <c r="E244" s="55" t="str">
        <f>IF(LEN('OSNOVNA PLAČA'!D238)&gt;0,'OSNOVNA PLAČA'!D238,"")</f>
        <v/>
      </c>
      <c r="F244" s="164">
        <f ca="1">IF(LEN(B244)&gt;0,'OBRAČUNANA OSNOVNA PLAČA'!H238,"")</f>
        <v>0</v>
      </c>
      <c r="G244" s="57"/>
      <c r="H244" s="57"/>
      <c r="I244" s="57"/>
      <c r="J244" s="57"/>
      <c r="K244" s="57"/>
      <c r="L244" s="178">
        <f t="shared" si="50"/>
        <v>0</v>
      </c>
      <c r="M244" s="179">
        <f t="shared" ca="1" si="59"/>
        <v>0</v>
      </c>
      <c r="N244" s="179">
        <f t="shared" ca="1" si="60"/>
        <v>0</v>
      </c>
      <c r="O244" s="180">
        <f t="shared" ca="1" si="51"/>
        <v>0</v>
      </c>
      <c r="P244" s="181">
        <f t="shared" ca="1" si="61"/>
        <v>0</v>
      </c>
      <c r="Q244" s="182">
        <f t="shared" ca="1" si="52"/>
        <v>0</v>
      </c>
      <c r="R244" s="182">
        <f ca="1">IF(LEN(B244)&gt;0,'3'!R244-'3'!Q244,"")</f>
        <v>0</v>
      </c>
      <c r="S244" s="183"/>
      <c r="T244" s="33"/>
      <c r="U244" s="33"/>
      <c r="V244" s="33"/>
      <c r="W244" s="33"/>
      <c r="X244" s="33"/>
      <c r="Y244" s="33"/>
      <c r="Z244" s="33"/>
      <c r="AA244" s="33"/>
      <c r="AB244" s="243">
        <f>ROW()</f>
        <v>244</v>
      </c>
      <c r="AC244" s="118">
        <f t="shared" ca="1" si="22"/>
        <v>0</v>
      </c>
      <c r="AD244" s="118">
        <f t="shared" ca="1" si="23"/>
        <v>0</v>
      </c>
      <c r="AE244" s="119" t="str">
        <f t="shared" ca="1" si="53"/>
        <v>-</v>
      </c>
      <c r="AF244" s="118" t="str">
        <f t="shared" ca="1" si="54"/>
        <v>-</v>
      </c>
      <c r="AG244" s="119" t="str">
        <f t="shared" ca="1" si="55"/>
        <v>-</v>
      </c>
      <c r="AH244" s="118" t="str">
        <f t="shared" ca="1" si="56"/>
        <v>-</v>
      </c>
      <c r="AI244" s="118">
        <f t="shared" ca="1" si="57"/>
        <v>0</v>
      </c>
      <c r="AJ244" s="120">
        <f t="shared" ca="1" si="58"/>
        <v>0</v>
      </c>
      <c r="AK244" s="118">
        <f t="shared" ca="1" si="24"/>
        <v>0</v>
      </c>
      <c r="AL244" s="118">
        <f t="shared" ca="1" si="25"/>
        <v>0</v>
      </c>
    </row>
    <row r="245" spans="1:38" ht="28.5" customHeight="1" x14ac:dyDescent="0.25">
      <c r="A245" s="53">
        <f>'OSNOVNA PLAČA'!A239</f>
        <v>230</v>
      </c>
      <c r="B245" s="333" t="str">
        <f t="shared" ca="1" si="21"/>
        <v>A230</v>
      </c>
      <c r="C245" s="333"/>
      <c r="D245" s="54" t="str">
        <f>IF(LEN('OSNOVNA PLAČA'!C239)&gt;0,'OSNOVNA PLAČA'!C239,"")</f>
        <v/>
      </c>
      <c r="E245" s="55" t="str">
        <f>IF(LEN('OSNOVNA PLAČA'!D239)&gt;0,'OSNOVNA PLAČA'!D239,"")</f>
        <v/>
      </c>
      <c r="F245" s="164">
        <f ca="1">IF(LEN(B245)&gt;0,'OBRAČUNANA OSNOVNA PLAČA'!H239,"")</f>
        <v>0</v>
      </c>
      <c r="G245" s="57"/>
      <c r="H245" s="57"/>
      <c r="I245" s="57"/>
      <c r="J245" s="57"/>
      <c r="K245" s="57"/>
      <c r="L245" s="178">
        <f t="shared" si="50"/>
        <v>0</v>
      </c>
      <c r="M245" s="179">
        <f t="shared" ca="1" si="59"/>
        <v>0</v>
      </c>
      <c r="N245" s="179">
        <f t="shared" ca="1" si="60"/>
        <v>0</v>
      </c>
      <c r="O245" s="180">
        <f t="shared" ca="1" si="51"/>
        <v>0</v>
      </c>
      <c r="P245" s="181">
        <f t="shared" ca="1" si="61"/>
        <v>0</v>
      </c>
      <c r="Q245" s="182">
        <f t="shared" ca="1" si="52"/>
        <v>0</v>
      </c>
      <c r="R245" s="182">
        <f ca="1">IF(LEN(B245)&gt;0,'3'!R245-'3'!Q245,"")</f>
        <v>0</v>
      </c>
      <c r="S245" s="183"/>
      <c r="T245" s="33"/>
      <c r="U245" s="33"/>
      <c r="V245" s="33"/>
      <c r="W245" s="33"/>
      <c r="X245" s="33"/>
      <c r="Y245" s="33"/>
      <c r="Z245" s="33"/>
      <c r="AA245" s="33"/>
      <c r="AB245" s="243">
        <f>ROW()</f>
        <v>245</v>
      </c>
      <c r="AC245" s="118">
        <f t="shared" ca="1" si="22"/>
        <v>0</v>
      </c>
      <c r="AD245" s="118">
        <f t="shared" ca="1" si="23"/>
        <v>0</v>
      </c>
      <c r="AE245" s="119" t="str">
        <f t="shared" ca="1" si="53"/>
        <v>-</v>
      </c>
      <c r="AF245" s="118" t="str">
        <f t="shared" ca="1" si="54"/>
        <v>-</v>
      </c>
      <c r="AG245" s="119" t="str">
        <f t="shared" ca="1" si="55"/>
        <v>-</v>
      </c>
      <c r="AH245" s="118" t="str">
        <f t="shared" ca="1" si="56"/>
        <v>-</v>
      </c>
      <c r="AI245" s="118">
        <f t="shared" ca="1" si="57"/>
        <v>0</v>
      </c>
      <c r="AJ245" s="120">
        <f t="shared" ca="1" si="58"/>
        <v>0</v>
      </c>
      <c r="AK245" s="118">
        <f t="shared" ca="1" si="24"/>
        <v>0</v>
      </c>
      <c r="AL245" s="118">
        <f t="shared" ca="1" si="25"/>
        <v>0</v>
      </c>
    </row>
    <row r="246" spans="1:38" ht="28.5" customHeight="1" x14ac:dyDescent="0.25">
      <c r="A246" s="53">
        <f>'OSNOVNA PLAČA'!A240</f>
        <v>231</v>
      </c>
      <c r="B246" s="333" t="str">
        <f t="shared" ca="1" si="21"/>
        <v>A231</v>
      </c>
      <c r="C246" s="333"/>
      <c r="D246" s="54" t="str">
        <f>IF(LEN('OSNOVNA PLAČA'!C240)&gt;0,'OSNOVNA PLAČA'!C240,"")</f>
        <v/>
      </c>
      <c r="E246" s="55" t="str">
        <f>IF(LEN('OSNOVNA PLAČA'!D240)&gt;0,'OSNOVNA PLAČA'!D240,"")</f>
        <v/>
      </c>
      <c r="F246" s="164">
        <f ca="1">IF(LEN(B246)&gt;0,'OBRAČUNANA OSNOVNA PLAČA'!H240,"")</f>
        <v>0</v>
      </c>
      <c r="G246" s="57"/>
      <c r="H246" s="57"/>
      <c r="I246" s="57"/>
      <c r="J246" s="57"/>
      <c r="K246" s="57"/>
      <c r="L246" s="178">
        <f t="shared" si="50"/>
        <v>0</v>
      </c>
      <c r="M246" s="179">
        <f t="shared" ca="1" si="59"/>
        <v>0</v>
      </c>
      <c r="N246" s="179">
        <f t="shared" ca="1" si="60"/>
        <v>0</v>
      </c>
      <c r="O246" s="180">
        <f t="shared" ca="1" si="51"/>
        <v>0</v>
      </c>
      <c r="P246" s="181">
        <f t="shared" ca="1" si="61"/>
        <v>0</v>
      </c>
      <c r="Q246" s="182">
        <f t="shared" ca="1" si="52"/>
        <v>0</v>
      </c>
      <c r="R246" s="182">
        <f ca="1">IF(LEN(B246)&gt;0,'3'!R246-'3'!Q246,"")</f>
        <v>0</v>
      </c>
      <c r="S246" s="183"/>
      <c r="T246" s="33"/>
      <c r="U246" s="33"/>
      <c r="V246" s="33"/>
      <c r="W246" s="33"/>
      <c r="X246" s="33"/>
      <c r="Y246" s="33"/>
      <c r="Z246" s="33"/>
      <c r="AA246" s="33"/>
      <c r="AB246" s="243">
        <f>ROW()</f>
        <v>246</v>
      </c>
      <c r="AC246" s="118">
        <f t="shared" ca="1" si="22"/>
        <v>0</v>
      </c>
      <c r="AD246" s="118">
        <f t="shared" ca="1" si="23"/>
        <v>0</v>
      </c>
      <c r="AE246" s="119" t="str">
        <f t="shared" ca="1" si="53"/>
        <v>-</v>
      </c>
      <c r="AF246" s="118" t="str">
        <f t="shared" ca="1" si="54"/>
        <v>-</v>
      </c>
      <c r="AG246" s="119" t="str">
        <f t="shared" ca="1" si="55"/>
        <v>-</v>
      </c>
      <c r="AH246" s="118" t="str">
        <f t="shared" ca="1" si="56"/>
        <v>-</v>
      </c>
      <c r="AI246" s="118">
        <f t="shared" ca="1" si="57"/>
        <v>0</v>
      </c>
      <c r="AJ246" s="120">
        <f t="shared" ca="1" si="58"/>
        <v>0</v>
      </c>
      <c r="AK246" s="118">
        <f t="shared" ca="1" si="24"/>
        <v>0</v>
      </c>
      <c r="AL246" s="118">
        <f t="shared" ca="1" si="25"/>
        <v>0</v>
      </c>
    </row>
    <row r="247" spans="1:38" ht="28.5" customHeight="1" x14ac:dyDescent="0.25">
      <c r="A247" s="53">
        <f>'OSNOVNA PLAČA'!A241</f>
        <v>232</v>
      </c>
      <c r="B247" s="333" t="str">
        <f t="shared" ca="1" si="21"/>
        <v>A232</v>
      </c>
      <c r="C247" s="333"/>
      <c r="D247" s="54" t="str">
        <f>IF(LEN('OSNOVNA PLAČA'!C241)&gt;0,'OSNOVNA PLAČA'!C241,"")</f>
        <v/>
      </c>
      <c r="E247" s="55" t="str">
        <f>IF(LEN('OSNOVNA PLAČA'!D241)&gt;0,'OSNOVNA PLAČA'!D241,"")</f>
        <v/>
      </c>
      <c r="F247" s="164">
        <f ca="1">IF(LEN(B247)&gt;0,'OBRAČUNANA OSNOVNA PLAČA'!H241,"")</f>
        <v>0</v>
      </c>
      <c r="G247" s="57"/>
      <c r="H247" s="57"/>
      <c r="I247" s="57"/>
      <c r="J247" s="57"/>
      <c r="K247" s="57"/>
      <c r="L247" s="178">
        <f t="shared" si="50"/>
        <v>0</v>
      </c>
      <c r="M247" s="179">
        <f t="shared" ca="1" si="59"/>
        <v>0</v>
      </c>
      <c r="N247" s="179">
        <f t="shared" ca="1" si="60"/>
        <v>0</v>
      </c>
      <c r="O247" s="180">
        <f t="shared" ca="1" si="51"/>
        <v>0</v>
      </c>
      <c r="P247" s="181">
        <f t="shared" ca="1" si="61"/>
        <v>0</v>
      </c>
      <c r="Q247" s="182">
        <f t="shared" ca="1" si="52"/>
        <v>0</v>
      </c>
      <c r="R247" s="182">
        <f ca="1">IF(LEN(B247)&gt;0,'3'!R247-'3'!Q247,"")</f>
        <v>0</v>
      </c>
      <c r="S247" s="183"/>
      <c r="T247" s="33"/>
      <c r="U247" s="33"/>
      <c r="V247" s="33"/>
      <c r="W247" s="33"/>
      <c r="X247" s="33"/>
      <c r="Y247" s="33"/>
      <c r="Z247" s="33"/>
      <c r="AA247" s="33"/>
      <c r="AB247" s="243">
        <f>ROW()</f>
        <v>247</v>
      </c>
      <c r="AC247" s="118">
        <f t="shared" ca="1" si="22"/>
        <v>0</v>
      </c>
      <c r="AD247" s="118">
        <f t="shared" ca="1" si="23"/>
        <v>0</v>
      </c>
      <c r="AE247" s="119" t="str">
        <f t="shared" ca="1" si="53"/>
        <v>-</v>
      </c>
      <c r="AF247" s="118" t="str">
        <f t="shared" ca="1" si="54"/>
        <v>-</v>
      </c>
      <c r="AG247" s="119" t="str">
        <f t="shared" ca="1" si="55"/>
        <v>-</v>
      </c>
      <c r="AH247" s="118" t="str">
        <f t="shared" ca="1" si="56"/>
        <v>-</v>
      </c>
      <c r="AI247" s="118">
        <f t="shared" ca="1" si="57"/>
        <v>0</v>
      </c>
      <c r="AJ247" s="120">
        <f t="shared" ca="1" si="58"/>
        <v>0</v>
      </c>
      <c r="AK247" s="118">
        <f t="shared" ca="1" si="24"/>
        <v>0</v>
      </c>
      <c r="AL247" s="118">
        <f t="shared" ca="1" si="25"/>
        <v>0</v>
      </c>
    </row>
    <row r="248" spans="1:38" ht="28.5" customHeight="1" x14ac:dyDescent="0.25">
      <c r="A248" s="53">
        <f>'OSNOVNA PLAČA'!A242</f>
        <v>233</v>
      </c>
      <c r="B248" s="333" t="str">
        <f t="shared" ca="1" si="21"/>
        <v>A233</v>
      </c>
      <c r="C248" s="333"/>
      <c r="D248" s="54" t="str">
        <f>IF(LEN('OSNOVNA PLAČA'!C242)&gt;0,'OSNOVNA PLAČA'!C242,"")</f>
        <v/>
      </c>
      <c r="E248" s="55" t="str">
        <f>IF(LEN('OSNOVNA PLAČA'!D242)&gt;0,'OSNOVNA PLAČA'!D242,"")</f>
        <v/>
      </c>
      <c r="F248" s="164">
        <f ca="1">IF(LEN(B248)&gt;0,'OBRAČUNANA OSNOVNA PLAČA'!H242,"")</f>
        <v>0</v>
      </c>
      <c r="G248" s="57"/>
      <c r="H248" s="57"/>
      <c r="I248" s="57"/>
      <c r="J248" s="57"/>
      <c r="K248" s="57"/>
      <c r="L248" s="178">
        <f t="shared" si="50"/>
        <v>0</v>
      </c>
      <c r="M248" s="179">
        <f t="shared" ca="1" si="59"/>
        <v>0</v>
      </c>
      <c r="N248" s="179">
        <f t="shared" ca="1" si="60"/>
        <v>0</v>
      </c>
      <c r="O248" s="180">
        <f t="shared" ca="1" si="51"/>
        <v>0</v>
      </c>
      <c r="P248" s="181">
        <f t="shared" ca="1" si="61"/>
        <v>0</v>
      </c>
      <c r="Q248" s="182">
        <f t="shared" ca="1" si="52"/>
        <v>0</v>
      </c>
      <c r="R248" s="182">
        <f ca="1">IF(LEN(B248)&gt;0,'3'!R248-'3'!Q248,"")</f>
        <v>0</v>
      </c>
      <c r="S248" s="183"/>
      <c r="T248" s="33"/>
      <c r="U248" s="33"/>
      <c r="V248" s="33"/>
      <c r="W248" s="33"/>
      <c r="X248" s="33"/>
      <c r="Y248" s="33"/>
      <c r="Z248" s="33"/>
      <c r="AA248" s="33"/>
      <c r="AB248" s="243">
        <f>ROW()</f>
        <v>248</v>
      </c>
      <c r="AC248" s="118">
        <f t="shared" ca="1" si="22"/>
        <v>0</v>
      </c>
      <c r="AD248" s="118">
        <f t="shared" ca="1" si="23"/>
        <v>0</v>
      </c>
      <c r="AE248" s="119" t="str">
        <f t="shared" ca="1" si="53"/>
        <v>-</v>
      </c>
      <c r="AF248" s="118" t="str">
        <f t="shared" ca="1" si="54"/>
        <v>-</v>
      </c>
      <c r="AG248" s="119" t="str">
        <f t="shared" ca="1" si="55"/>
        <v>-</v>
      </c>
      <c r="AH248" s="118" t="str">
        <f t="shared" ca="1" si="56"/>
        <v>-</v>
      </c>
      <c r="AI248" s="118">
        <f t="shared" ca="1" si="57"/>
        <v>0</v>
      </c>
      <c r="AJ248" s="120">
        <f t="shared" ca="1" si="58"/>
        <v>0</v>
      </c>
      <c r="AK248" s="118">
        <f t="shared" ca="1" si="24"/>
        <v>0</v>
      </c>
      <c r="AL248" s="118">
        <f t="shared" ca="1" si="25"/>
        <v>0</v>
      </c>
    </row>
    <row r="249" spans="1:38" ht="28.5" customHeight="1" x14ac:dyDescent="0.25">
      <c r="A249" s="53">
        <f>'OSNOVNA PLAČA'!A243</f>
        <v>234</v>
      </c>
      <c r="B249" s="333" t="str">
        <f t="shared" ca="1" si="21"/>
        <v>A234</v>
      </c>
      <c r="C249" s="333"/>
      <c r="D249" s="54" t="str">
        <f>IF(LEN('OSNOVNA PLAČA'!C243)&gt;0,'OSNOVNA PLAČA'!C243,"")</f>
        <v/>
      </c>
      <c r="E249" s="55" t="str">
        <f>IF(LEN('OSNOVNA PLAČA'!D243)&gt;0,'OSNOVNA PLAČA'!D243,"")</f>
        <v/>
      </c>
      <c r="F249" s="164">
        <f ca="1">IF(LEN(B249)&gt;0,'OBRAČUNANA OSNOVNA PLAČA'!H243,"")</f>
        <v>0</v>
      </c>
      <c r="G249" s="57"/>
      <c r="H249" s="57"/>
      <c r="I249" s="57"/>
      <c r="J249" s="57"/>
      <c r="K249" s="57"/>
      <c r="L249" s="178">
        <f t="shared" si="50"/>
        <v>0</v>
      </c>
      <c r="M249" s="179">
        <f t="shared" ca="1" si="59"/>
        <v>0</v>
      </c>
      <c r="N249" s="179">
        <f t="shared" ca="1" si="60"/>
        <v>0</v>
      </c>
      <c r="O249" s="180">
        <f t="shared" ca="1" si="51"/>
        <v>0</v>
      </c>
      <c r="P249" s="181">
        <f t="shared" ca="1" si="61"/>
        <v>0</v>
      </c>
      <c r="Q249" s="182">
        <f t="shared" ca="1" si="52"/>
        <v>0</v>
      </c>
      <c r="R249" s="182">
        <f ca="1">IF(LEN(B249)&gt;0,'3'!R249-'3'!Q249,"")</f>
        <v>0</v>
      </c>
      <c r="S249" s="183"/>
      <c r="T249" s="33"/>
      <c r="U249" s="33"/>
      <c r="V249" s="33"/>
      <c r="W249" s="33"/>
      <c r="X249" s="33"/>
      <c r="Y249" s="33"/>
      <c r="Z249" s="33"/>
      <c r="AA249" s="33"/>
      <c r="AB249" s="243">
        <f>ROW()</f>
        <v>249</v>
      </c>
      <c r="AC249" s="118">
        <f t="shared" ca="1" si="22"/>
        <v>0</v>
      </c>
      <c r="AD249" s="118">
        <f t="shared" ca="1" si="23"/>
        <v>0</v>
      </c>
      <c r="AE249" s="119" t="str">
        <f t="shared" ca="1" si="53"/>
        <v>-</v>
      </c>
      <c r="AF249" s="118" t="str">
        <f t="shared" ca="1" si="54"/>
        <v>-</v>
      </c>
      <c r="AG249" s="119" t="str">
        <f t="shared" ca="1" si="55"/>
        <v>-</v>
      </c>
      <c r="AH249" s="118" t="str">
        <f t="shared" ca="1" si="56"/>
        <v>-</v>
      </c>
      <c r="AI249" s="118">
        <f t="shared" ca="1" si="57"/>
        <v>0</v>
      </c>
      <c r="AJ249" s="120">
        <f t="shared" ca="1" si="58"/>
        <v>0</v>
      </c>
      <c r="AK249" s="118">
        <f t="shared" ca="1" si="24"/>
        <v>0</v>
      </c>
      <c r="AL249" s="118">
        <f t="shared" ca="1" si="25"/>
        <v>0</v>
      </c>
    </row>
    <row r="250" spans="1:38" ht="28.5" customHeight="1" x14ac:dyDescent="0.25">
      <c r="A250" s="53">
        <f>'OSNOVNA PLAČA'!A244</f>
        <v>235</v>
      </c>
      <c r="B250" s="333" t="str">
        <f t="shared" ca="1" si="21"/>
        <v>A235</v>
      </c>
      <c r="C250" s="333"/>
      <c r="D250" s="54" t="str">
        <f>IF(LEN('OSNOVNA PLAČA'!C244)&gt;0,'OSNOVNA PLAČA'!C244,"")</f>
        <v/>
      </c>
      <c r="E250" s="55" t="str">
        <f>IF(LEN('OSNOVNA PLAČA'!D244)&gt;0,'OSNOVNA PLAČA'!D244,"")</f>
        <v/>
      </c>
      <c r="F250" s="164">
        <f ca="1">IF(LEN(B250)&gt;0,'OBRAČUNANA OSNOVNA PLAČA'!H244,"")</f>
        <v>0</v>
      </c>
      <c r="G250" s="57"/>
      <c r="H250" s="57"/>
      <c r="I250" s="57"/>
      <c r="J250" s="57"/>
      <c r="K250" s="57"/>
      <c r="L250" s="178">
        <f t="shared" si="50"/>
        <v>0</v>
      </c>
      <c r="M250" s="179">
        <f t="shared" ca="1" si="59"/>
        <v>0</v>
      </c>
      <c r="N250" s="179">
        <f t="shared" ca="1" si="60"/>
        <v>0</v>
      </c>
      <c r="O250" s="180">
        <f t="shared" ca="1" si="51"/>
        <v>0</v>
      </c>
      <c r="P250" s="181">
        <f t="shared" ca="1" si="61"/>
        <v>0</v>
      </c>
      <c r="Q250" s="182">
        <f t="shared" ca="1" si="52"/>
        <v>0</v>
      </c>
      <c r="R250" s="182">
        <f ca="1">IF(LEN(B250)&gt;0,'3'!R250-'3'!Q250,"")</f>
        <v>0</v>
      </c>
      <c r="S250" s="183"/>
      <c r="T250" s="33"/>
      <c r="U250" s="33"/>
      <c r="V250" s="33"/>
      <c r="W250" s="33"/>
      <c r="X250" s="33"/>
      <c r="Y250" s="33"/>
      <c r="Z250" s="33"/>
      <c r="AA250" s="33"/>
      <c r="AB250" s="243">
        <f>ROW()</f>
        <v>250</v>
      </c>
      <c r="AC250" s="118">
        <f t="shared" ca="1" si="22"/>
        <v>0</v>
      </c>
      <c r="AD250" s="118">
        <f t="shared" ca="1" si="23"/>
        <v>0</v>
      </c>
      <c r="AE250" s="119" t="str">
        <f t="shared" ca="1" si="53"/>
        <v>-</v>
      </c>
      <c r="AF250" s="118" t="str">
        <f t="shared" ca="1" si="54"/>
        <v>-</v>
      </c>
      <c r="AG250" s="119" t="str">
        <f t="shared" ca="1" si="55"/>
        <v>-</v>
      </c>
      <c r="AH250" s="118" t="str">
        <f t="shared" ca="1" si="56"/>
        <v>-</v>
      </c>
      <c r="AI250" s="118">
        <f t="shared" ca="1" si="57"/>
        <v>0</v>
      </c>
      <c r="AJ250" s="120">
        <f t="shared" ca="1" si="58"/>
        <v>0</v>
      </c>
      <c r="AK250" s="118">
        <f t="shared" ca="1" si="24"/>
        <v>0</v>
      </c>
      <c r="AL250" s="118">
        <f t="shared" ca="1" si="25"/>
        <v>0</v>
      </c>
    </row>
    <row r="251" spans="1:38" ht="28.5" customHeight="1" x14ac:dyDescent="0.25">
      <c r="A251" s="53">
        <f>'OSNOVNA PLAČA'!A245</f>
        <v>236</v>
      </c>
      <c r="B251" s="333" t="str">
        <f t="shared" ca="1" si="21"/>
        <v>A236</v>
      </c>
      <c r="C251" s="333"/>
      <c r="D251" s="54" t="str">
        <f>IF(LEN('OSNOVNA PLAČA'!C245)&gt;0,'OSNOVNA PLAČA'!C245,"")</f>
        <v/>
      </c>
      <c r="E251" s="55" t="str">
        <f>IF(LEN('OSNOVNA PLAČA'!D245)&gt;0,'OSNOVNA PLAČA'!D245,"")</f>
        <v/>
      </c>
      <c r="F251" s="164">
        <f ca="1">IF(LEN(B251)&gt;0,'OBRAČUNANA OSNOVNA PLAČA'!H245,"")</f>
        <v>0</v>
      </c>
      <c r="G251" s="57"/>
      <c r="H251" s="57"/>
      <c r="I251" s="57"/>
      <c r="J251" s="57"/>
      <c r="K251" s="57"/>
      <c r="L251" s="178">
        <f t="shared" si="50"/>
        <v>0</v>
      </c>
      <c r="M251" s="179">
        <f t="shared" ca="1" si="59"/>
        <v>0</v>
      </c>
      <c r="N251" s="179">
        <f t="shared" ca="1" si="60"/>
        <v>0</v>
      </c>
      <c r="O251" s="180">
        <f t="shared" ca="1" si="51"/>
        <v>0</v>
      </c>
      <c r="P251" s="181">
        <f t="shared" ca="1" si="61"/>
        <v>0</v>
      </c>
      <c r="Q251" s="182">
        <f t="shared" ca="1" si="52"/>
        <v>0</v>
      </c>
      <c r="R251" s="182">
        <f ca="1">IF(LEN(B251)&gt;0,'3'!R251-'3'!Q251,"")</f>
        <v>0</v>
      </c>
      <c r="S251" s="183"/>
      <c r="T251" s="33"/>
      <c r="U251" s="33"/>
      <c r="V251" s="33"/>
      <c r="W251" s="33"/>
      <c r="X251" s="33"/>
      <c r="Y251" s="33"/>
      <c r="Z251" s="33"/>
      <c r="AA251" s="33"/>
      <c r="AB251" s="243">
        <f>ROW()</f>
        <v>251</v>
      </c>
      <c r="AC251" s="118">
        <f t="shared" ca="1" si="22"/>
        <v>0</v>
      </c>
      <c r="AD251" s="118">
        <f t="shared" ca="1" si="23"/>
        <v>0</v>
      </c>
      <c r="AE251" s="119" t="str">
        <f t="shared" ca="1" si="53"/>
        <v>-</v>
      </c>
      <c r="AF251" s="118" t="str">
        <f t="shared" ca="1" si="54"/>
        <v>-</v>
      </c>
      <c r="AG251" s="119" t="str">
        <f t="shared" ca="1" si="55"/>
        <v>-</v>
      </c>
      <c r="AH251" s="118" t="str">
        <f t="shared" ca="1" si="56"/>
        <v>-</v>
      </c>
      <c r="AI251" s="118">
        <f t="shared" ca="1" si="57"/>
        <v>0</v>
      </c>
      <c r="AJ251" s="120">
        <f t="shared" ca="1" si="58"/>
        <v>0</v>
      </c>
      <c r="AK251" s="118">
        <f t="shared" ca="1" si="24"/>
        <v>0</v>
      </c>
      <c r="AL251" s="118">
        <f t="shared" ca="1" si="25"/>
        <v>0</v>
      </c>
    </row>
    <row r="252" spans="1:38" ht="28.5" customHeight="1" x14ac:dyDescent="0.25">
      <c r="A252" s="53">
        <f>'OSNOVNA PLAČA'!A246</f>
        <v>237</v>
      </c>
      <c r="B252" s="333" t="str">
        <f t="shared" ca="1" si="21"/>
        <v>A237</v>
      </c>
      <c r="C252" s="333"/>
      <c r="D252" s="54" t="str">
        <f>IF(LEN('OSNOVNA PLAČA'!C246)&gt;0,'OSNOVNA PLAČA'!C246,"")</f>
        <v/>
      </c>
      <c r="E252" s="55" t="str">
        <f>IF(LEN('OSNOVNA PLAČA'!D246)&gt;0,'OSNOVNA PLAČA'!D246,"")</f>
        <v/>
      </c>
      <c r="F252" s="164">
        <f ca="1">IF(LEN(B252)&gt;0,'OBRAČUNANA OSNOVNA PLAČA'!H246,"")</f>
        <v>0</v>
      </c>
      <c r="G252" s="57"/>
      <c r="H252" s="57"/>
      <c r="I252" s="57"/>
      <c r="J252" s="57"/>
      <c r="K252" s="57"/>
      <c r="L252" s="178">
        <f t="shared" si="50"/>
        <v>0</v>
      </c>
      <c r="M252" s="179">
        <f t="shared" ca="1" si="59"/>
        <v>0</v>
      </c>
      <c r="N252" s="179">
        <f t="shared" ca="1" si="60"/>
        <v>0</v>
      </c>
      <c r="O252" s="180">
        <f t="shared" ca="1" si="51"/>
        <v>0</v>
      </c>
      <c r="P252" s="181">
        <f t="shared" ca="1" si="61"/>
        <v>0</v>
      </c>
      <c r="Q252" s="182">
        <f t="shared" ca="1" si="52"/>
        <v>0</v>
      </c>
      <c r="R252" s="182">
        <f ca="1">IF(LEN(B252)&gt;0,'3'!R252-'3'!Q252,"")</f>
        <v>0</v>
      </c>
      <c r="S252" s="183"/>
      <c r="T252" s="33"/>
      <c r="U252" s="33"/>
      <c r="V252" s="33"/>
      <c r="W252" s="33"/>
      <c r="X252" s="33"/>
      <c r="Y252" s="33"/>
      <c r="Z252" s="33"/>
      <c r="AA252" s="33"/>
      <c r="AB252" s="243">
        <f>ROW()</f>
        <v>252</v>
      </c>
      <c r="AC252" s="118">
        <f t="shared" ca="1" si="22"/>
        <v>0</v>
      </c>
      <c r="AD252" s="118">
        <f t="shared" ca="1" si="23"/>
        <v>0</v>
      </c>
      <c r="AE252" s="119" t="str">
        <f t="shared" ca="1" si="53"/>
        <v>-</v>
      </c>
      <c r="AF252" s="118" t="str">
        <f t="shared" ca="1" si="54"/>
        <v>-</v>
      </c>
      <c r="AG252" s="119" t="str">
        <f t="shared" ca="1" si="55"/>
        <v>-</v>
      </c>
      <c r="AH252" s="118" t="str">
        <f t="shared" ca="1" si="56"/>
        <v>-</v>
      </c>
      <c r="AI252" s="118">
        <f t="shared" ca="1" si="57"/>
        <v>0</v>
      </c>
      <c r="AJ252" s="120">
        <f t="shared" ca="1" si="58"/>
        <v>0</v>
      </c>
      <c r="AK252" s="118">
        <f t="shared" ca="1" si="24"/>
        <v>0</v>
      </c>
      <c r="AL252" s="118">
        <f t="shared" ca="1" si="25"/>
        <v>0</v>
      </c>
    </row>
    <row r="253" spans="1:38" ht="28.5" customHeight="1" x14ac:dyDescent="0.25">
      <c r="A253" s="53">
        <f>'OSNOVNA PLAČA'!A247</f>
        <v>238</v>
      </c>
      <c r="B253" s="333" t="str">
        <f t="shared" ca="1" si="21"/>
        <v>A238</v>
      </c>
      <c r="C253" s="333"/>
      <c r="D253" s="54" t="str">
        <f>IF(LEN('OSNOVNA PLAČA'!C247)&gt;0,'OSNOVNA PLAČA'!C247,"")</f>
        <v/>
      </c>
      <c r="E253" s="55" t="str">
        <f>IF(LEN('OSNOVNA PLAČA'!D247)&gt;0,'OSNOVNA PLAČA'!D247,"")</f>
        <v/>
      </c>
      <c r="F253" s="164">
        <f ca="1">IF(LEN(B253)&gt;0,'OBRAČUNANA OSNOVNA PLAČA'!H247,"")</f>
        <v>0</v>
      </c>
      <c r="G253" s="57"/>
      <c r="H253" s="57"/>
      <c r="I253" s="57"/>
      <c r="J253" s="57"/>
      <c r="K253" s="57"/>
      <c r="L253" s="178">
        <f t="shared" si="50"/>
        <v>0</v>
      </c>
      <c r="M253" s="179">
        <f t="shared" ca="1" si="59"/>
        <v>0</v>
      </c>
      <c r="N253" s="179">
        <f t="shared" ca="1" si="60"/>
        <v>0</v>
      </c>
      <c r="O253" s="180">
        <f t="shared" ca="1" si="51"/>
        <v>0</v>
      </c>
      <c r="P253" s="181">
        <f t="shared" ca="1" si="61"/>
        <v>0</v>
      </c>
      <c r="Q253" s="182">
        <f t="shared" ca="1" si="52"/>
        <v>0</v>
      </c>
      <c r="R253" s="182">
        <f ca="1">IF(LEN(B253)&gt;0,'3'!R253-'3'!Q253,"")</f>
        <v>0</v>
      </c>
      <c r="S253" s="183"/>
      <c r="T253" s="33"/>
      <c r="U253" s="33"/>
      <c r="V253" s="33"/>
      <c r="W253" s="33"/>
      <c r="X253" s="33"/>
      <c r="Y253" s="33"/>
      <c r="Z253" s="33"/>
      <c r="AA253" s="33"/>
      <c r="AB253" s="243">
        <f>ROW()</f>
        <v>253</v>
      </c>
      <c r="AC253" s="118">
        <f t="shared" ca="1" si="22"/>
        <v>0</v>
      </c>
      <c r="AD253" s="118">
        <f t="shared" ca="1" si="23"/>
        <v>0</v>
      </c>
      <c r="AE253" s="119" t="str">
        <f t="shared" ca="1" si="53"/>
        <v>-</v>
      </c>
      <c r="AF253" s="118" t="str">
        <f t="shared" ca="1" si="54"/>
        <v>-</v>
      </c>
      <c r="AG253" s="119" t="str">
        <f t="shared" ca="1" si="55"/>
        <v>-</v>
      </c>
      <c r="AH253" s="118" t="str">
        <f t="shared" ca="1" si="56"/>
        <v>-</v>
      </c>
      <c r="AI253" s="118">
        <f t="shared" ca="1" si="57"/>
        <v>0</v>
      </c>
      <c r="AJ253" s="120">
        <f t="shared" ca="1" si="58"/>
        <v>0</v>
      </c>
      <c r="AK253" s="118">
        <f t="shared" ca="1" si="24"/>
        <v>0</v>
      </c>
      <c r="AL253" s="118">
        <f t="shared" ca="1" si="25"/>
        <v>0</v>
      </c>
    </row>
    <row r="254" spans="1:38" ht="28.5" customHeight="1" x14ac:dyDescent="0.25">
      <c r="A254" s="53">
        <f>'OSNOVNA PLAČA'!A248</f>
        <v>239</v>
      </c>
      <c r="B254" s="333" t="str">
        <f t="shared" ca="1" si="21"/>
        <v>A239</v>
      </c>
      <c r="C254" s="333"/>
      <c r="D254" s="54" t="str">
        <f>IF(LEN('OSNOVNA PLAČA'!C248)&gt;0,'OSNOVNA PLAČA'!C248,"")</f>
        <v/>
      </c>
      <c r="E254" s="55" t="str">
        <f>IF(LEN('OSNOVNA PLAČA'!D248)&gt;0,'OSNOVNA PLAČA'!D248,"")</f>
        <v/>
      </c>
      <c r="F254" s="164">
        <f ca="1">IF(LEN(B254)&gt;0,'OBRAČUNANA OSNOVNA PLAČA'!H248,"")</f>
        <v>0</v>
      </c>
      <c r="G254" s="57"/>
      <c r="H254" s="57"/>
      <c r="I254" s="57"/>
      <c r="J254" s="57"/>
      <c r="K254" s="57"/>
      <c r="L254" s="178">
        <f t="shared" si="50"/>
        <v>0</v>
      </c>
      <c r="M254" s="179">
        <f t="shared" ca="1" si="59"/>
        <v>0</v>
      </c>
      <c r="N254" s="179">
        <f t="shared" ca="1" si="60"/>
        <v>0</v>
      </c>
      <c r="O254" s="180">
        <f t="shared" ca="1" si="51"/>
        <v>0</v>
      </c>
      <c r="P254" s="181">
        <f t="shared" ca="1" si="61"/>
        <v>0</v>
      </c>
      <c r="Q254" s="182">
        <f t="shared" ca="1" si="52"/>
        <v>0</v>
      </c>
      <c r="R254" s="182">
        <f ca="1">IF(LEN(B254)&gt;0,'3'!R254-'3'!Q254,"")</f>
        <v>0</v>
      </c>
      <c r="S254" s="183"/>
      <c r="T254" s="33"/>
      <c r="U254" s="33"/>
      <c r="V254" s="33"/>
      <c r="W254" s="33"/>
      <c r="X254" s="33"/>
      <c r="Y254" s="33"/>
      <c r="Z254" s="33"/>
      <c r="AA254" s="33"/>
      <c r="AB254" s="243">
        <f>ROW()</f>
        <v>254</v>
      </c>
      <c r="AC254" s="118">
        <f t="shared" ca="1" si="22"/>
        <v>0</v>
      </c>
      <c r="AD254" s="118">
        <f t="shared" ca="1" si="23"/>
        <v>0</v>
      </c>
      <c r="AE254" s="119" t="str">
        <f t="shared" ca="1" si="53"/>
        <v>-</v>
      </c>
      <c r="AF254" s="118" t="str">
        <f t="shared" ca="1" si="54"/>
        <v>-</v>
      </c>
      <c r="AG254" s="119" t="str">
        <f t="shared" ca="1" si="55"/>
        <v>-</v>
      </c>
      <c r="AH254" s="118" t="str">
        <f t="shared" ca="1" si="56"/>
        <v>-</v>
      </c>
      <c r="AI254" s="118">
        <f t="shared" ca="1" si="57"/>
        <v>0</v>
      </c>
      <c r="AJ254" s="120">
        <f t="shared" ca="1" si="58"/>
        <v>0</v>
      </c>
      <c r="AK254" s="118">
        <f t="shared" ca="1" si="24"/>
        <v>0</v>
      </c>
      <c r="AL254" s="118">
        <f t="shared" ca="1" si="25"/>
        <v>0</v>
      </c>
    </row>
    <row r="255" spans="1:38" ht="28.5" customHeight="1" x14ac:dyDescent="0.25">
      <c r="A255" s="53">
        <f>'OSNOVNA PLAČA'!A249</f>
        <v>240</v>
      </c>
      <c r="B255" s="333" t="str">
        <f t="shared" ca="1" si="21"/>
        <v>A240</v>
      </c>
      <c r="C255" s="333"/>
      <c r="D255" s="54" t="str">
        <f>IF(LEN('OSNOVNA PLAČA'!C249)&gt;0,'OSNOVNA PLAČA'!C249,"")</f>
        <v/>
      </c>
      <c r="E255" s="55" t="str">
        <f>IF(LEN('OSNOVNA PLAČA'!D249)&gt;0,'OSNOVNA PLAČA'!D249,"")</f>
        <v/>
      </c>
      <c r="F255" s="164">
        <f ca="1">IF(LEN(B255)&gt;0,'OBRAČUNANA OSNOVNA PLAČA'!H249,"")</f>
        <v>0</v>
      </c>
      <c r="G255" s="57"/>
      <c r="H255" s="57"/>
      <c r="I255" s="57"/>
      <c r="J255" s="57"/>
      <c r="K255" s="57"/>
      <c r="L255" s="178">
        <f t="shared" si="50"/>
        <v>0</v>
      </c>
      <c r="M255" s="179">
        <f t="shared" ca="1" si="59"/>
        <v>0</v>
      </c>
      <c r="N255" s="179">
        <f t="shared" ca="1" si="60"/>
        <v>0</v>
      </c>
      <c r="O255" s="180">
        <f t="shared" ca="1" si="51"/>
        <v>0</v>
      </c>
      <c r="P255" s="181">
        <f t="shared" ca="1" si="61"/>
        <v>0</v>
      </c>
      <c r="Q255" s="182">
        <f t="shared" ca="1" si="52"/>
        <v>0</v>
      </c>
      <c r="R255" s="182">
        <f ca="1">IF(LEN(B255)&gt;0,'3'!R255-'3'!Q255,"")</f>
        <v>0</v>
      </c>
      <c r="S255" s="183"/>
      <c r="T255" s="33"/>
      <c r="U255" s="33"/>
      <c r="V255" s="33"/>
      <c r="W255" s="33"/>
      <c r="X255" s="33"/>
      <c r="Y255" s="33"/>
      <c r="Z255" s="33"/>
      <c r="AA255" s="33"/>
      <c r="AB255" s="243">
        <f>ROW()</f>
        <v>255</v>
      </c>
      <c r="AC255" s="118">
        <f t="shared" ca="1" si="22"/>
        <v>0</v>
      </c>
      <c r="AD255" s="118">
        <f t="shared" ca="1" si="23"/>
        <v>0</v>
      </c>
      <c r="AE255" s="119" t="str">
        <f t="shared" ca="1" si="53"/>
        <v>-</v>
      </c>
      <c r="AF255" s="118" t="str">
        <f t="shared" ca="1" si="54"/>
        <v>-</v>
      </c>
      <c r="AG255" s="119" t="str">
        <f t="shared" ca="1" si="55"/>
        <v>-</v>
      </c>
      <c r="AH255" s="118" t="str">
        <f t="shared" ca="1" si="56"/>
        <v>-</v>
      </c>
      <c r="AI255" s="118">
        <f t="shared" ca="1" si="57"/>
        <v>0</v>
      </c>
      <c r="AJ255" s="120">
        <f t="shared" ca="1" si="58"/>
        <v>0</v>
      </c>
      <c r="AK255" s="118">
        <f t="shared" ca="1" si="24"/>
        <v>0</v>
      </c>
      <c r="AL255" s="118">
        <f t="shared" ca="1" si="25"/>
        <v>0</v>
      </c>
    </row>
    <row r="256" spans="1:38" ht="28.5" customHeight="1" x14ac:dyDescent="0.25">
      <c r="A256" s="53">
        <f>'OSNOVNA PLAČA'!A250</f>
        <v>241</v>
      </c>
      <c r="B256" s="333" t="str">
        <f t="shared" ca="1" si="21"/>
        <v>A241</v>
      </c>
      <c r="C256" s="333"/>
      <c r="D256" s="54" t="str">
        <f>IF(LEN('OSNOVNA PLAČA'!C250)&gt;0,'OSNOVNA PLAČA'!C250,"")</f>
        <v/>
      </c>
      <c r="E256" s="55" t="str">
        <f>IF(LEN('OSNOVNA PLAČA'!D250)&gt;0,'OSNOVNA PLAČA'!D250,"")</f>
        <v/>
      </c>
      <c r="F256" s="164">
        <f ca="1">IF(LEN(B256)&gt;0,'OBRAČUNANA OSNOVNA PLAČA'!H250,"")</f>
        <v>0</v>
      </c>
      <c r="G256" s="57"/>
      <c r="H256" s="57"/>
      <c r="I256" s="57"/>
      <c r="J256" s="57"/>
      <c r="K256" s="57"/>
      <c r="L256" s="178">
        <f t="shared" si="50"/>
        <v>0</v>
      </c>
      <c r="M256" s="179">
        <f t="shared" ca="1" si="59"/>
        <v>0</v>
      </c>
      <c r="N256" s="179">
        <f t="shared" ca="1" si="60"/>
        <v>0</v>
      </c>
      <c r="O256" s="180">
        <f t="shared" ca="1" si="51"/>
        <v>0</v>
      </c>
      <c r="P256" s="181">
        <f t="shared" ca="1" si="61"/>
        <v>0</v>
      </c>
      <c r="Q256" s="182">
        <f t="shared" ca="1" si="52"/>
        <v>0</v>
      </c>
      <c r="R256" s="182">
        <f ca="1">IF(LEN(B256)&gt;0,'3'!R256-'3'!Q256,"")</f>
        <v>0</v>
      </c>
      <c r="S256" s="183"/>
      <c r="T256" s="33"/>
      <c r="U256" s="33"/>
      <c r="V256" s="33"/>
      <c r="W256" s="33"/>
      <c r="X256" s="33"/>
      <c r="Y256" s="33"/>
      <c r="Z256" s="33"/>
      <c r="AA256" s="33"/>
      <c r="AB256" s="243">
        <f>ROW()</f>
        <v>256</v>
      </c>
      <c r="AC256" s="118">
        <f t="shared" ca="1" si="22"/>
        <v>0</v>
      </c>
      <c r="AD256" s="118">
        <f t="shared" ca="1" si="23"/>
        <v>0</v>
      </c>
      <c r="AE256" s="119" t="str">
        <f t="shared" ca="1" si="53"/>
        <v>-</v>
      </c>
      <c r="AF256" s="118" t="str">
        <f t="shared" ca="1" si="54"/>
        <v>-</v>
      </c>
      <c r="AG256" s="119" t="str">
        <f t="shared" ca="1" si="55"/>
        <v>-</v>
      </c>
      <c r="AH256" s="118" t="str">
        <f t="shared" ca="1" si="56"/>
        <v>-</v>
      </c>
      <c r="AI256" s="118">
        <f t="shared" ca="1" si="57"/>
        <v>0</v>
      </c>
      <c r="AJ256" s="120">
        <f t="shared" ca="1" si="58"/>
        <v>0</v>
      </c>
      <c r="AK256" s="118">
        <f t="shared" ca="1" si="24"/>
        <v>0</v>
      </c>
      <c r="AL256" s="118">
        <f t="shared" ca="1" si="25"/>
        <v>0</v>
      </c>
    </row>
    <row r="257" spans="1:44" ht="28.5" customHeight="1" x14ac:dyDescent="0.25">
      <c r="A257" s="53">
        <f>'OSNOVNA PLAČA'!A251</f>
        <v>242</v>
      </c>
      <c r="B257" s="333" t="str">
        <f t="shared" ca="1" si="21"/>
        <v>A242</v>
      </c>
      <c r="C257" s="333"/>
      <c r="D257" s="54" t="str">
        <f>IF(LEN('OSNOVNA PLAČA'!C251)&gt;0,'OSNOVNA PLAČA'!C251,"")</f>
        <v/>
      </c>
      <c r="E257" s="55" t="str">
        <f>IF(LEN('OSNOVNA PLAČA'!D251)&gt;0,'OSNOVNA PLAČA'!D251,"")</f>
        <v/>
      </c>
      <c r="F257" s="164">
        <f ca="1">IF(LEN(B257)&gt;0,'OBRAČUNANA OSNOVNA PLAČA'!H251,"")</f>
        <v>0</v>
      </c>
      <c r="G257" s="57"/>
      <c r="H257" s="57"/>
      <c r="I257" s="57"/>
      <c r="J257" s="57"/>
      <c r="K257" s="57"/>
      <c r="L257" s="178">
        <f t="shared" si="50"/>
        <v>0</v>
      </c>
      <c r="M257" s="179">
        <f t="shared" ca="1" si="59"/>
        <v>0</v>
      </c>
      <c r="N257" s="179">
        <f t="shared" ca="1" si="60"/>
        <v>0</v>
      </c>
      <c r="O257" s="180">
        <f t="shared" ca="1" si="51"/>
        <v>0</v>
      </c>
      <c r="P257" s="181">
        <f t="shared" ca="1" si="61"/>
        <v>0</v>
      </c>
      <c r="Q257" s="182">
        <f t="shared" ca="1" si="52"/>
        <v>0</v>
      </c>
      <c r="R257" s="182">
        <f ca="1">IF(LEN(B257)&gt;0,'3'!R257-'3'!Q257,"")</f>
        <v>0</v>
      </c>
      <c r="S257" s="183"/>
      <c r="T257" s="33"/>
      <c r="U257" s="33"/>
      <c r="V257" s="33"/>
      <c r="W257" s="33"/>
      <c r="X257" s="33"/>
      <c r="Y257" s="33"/>
      <c r="Z257" s="33"/>
      <c r="AA257" s="33"/>
      <c r="AB257" s="243">
        <f>ROW()</f>
        <v>257</v>
      </c>
      <c r="AC257" s="118">
        <f t="shared" ca="1" si="22"/>
        <v>0</v>
      </c>
      <c r="AD257" s="118">
        <f t="shared" ca="1" si="23"/>
        <v>0</v>
      </c>
      <c r="AE257" s="119" t="str">
        <f t="shared" ca="1" si="53"/>
        <v>-</v>
      </c>
      <c r="AF257" s="118" t="str">
        <f t="shared" ca="1" si="54"/>
        <v>-</v>
      </c>
      <c r="AG257" s="119" t="str">
        <f t="shared" ca="1" si="55"/>
        <v>-</v>
      </c>
      <c r="AH257" s="118" t="str">
        <f t="shared" ca="1" si="56"/>
        <v>-</v>
      </c>
      <c r="AI257" s="118">
        <f t="shared" ca="1" si="57"/>
        <v>0</v>
      </c>
      <c r="AJ257" s="120">
        <f t="shared" ca="1" si="58"/>
        <v>0</v>
      </c>
      <c r="AK257" s="118">
        <f t="shared" ca="1" si="24"/>
        <v>0</v>
      </c>
      <c r="AL257" s="118">
        <f t="shared" ca="1" si="25"/>
        <v>0</v>
      </c>
    </row>
    <row r="258" spans="1:44" ht="28.5" customHeight="1" x14ac:dyDescent="0.25">
      <c r="A258" s="53">
        <f>'OSNOVNA PLAČA'!A252</f>
        <v>243</v>
      </c>
      <c r="B258" s="333" t="str">
        <f t="shared" ca="1" si="21"/>
        <v>A243</v>
      </c>
      <c r="C258" s="333"/>
      <c r="D258" s="54" t="str">
        <f>IF(LEN('OSNOVNA PLAČA'!C252)&gt;0,'OSNOVNA PLAČA'!C252,"")</f>
        <v/>
      </c>
      <c r="E258" s="55" t="str">
        <f>IF(LEN('OSNOVNA PLAČA'!D252)&gt;0,'OSNOVNA PLAČA'!D252,"")</f>
        <v/>
      </c>
      <c r="F258" s="164">
        <f ca="1">IF(LEN(B258)&gt;0,'OBRAČUNANA OSNOVNA PLAČA'!H252,"")</f>
        <v>0</v>
      </c>
      <c r="G258" s="57"/>
      <c r="H258" s="57"/>
      <c r="I258" s="57"/>
      <c r="J258" s="57"/>
      <c r="K258" s="57"/>
      <c r="L258" s="178">
        <f t="shared" si="50"/>
        <v>0</v>
      </c>
      <c r="M258" s="179">
        <f t="shared" ca="1" si="59"/>
        <v>0</v>
      </c>
      <c r="N258" s="179">
        <f t="shared" ca="1" si="60"/>
        <v>0</v>
      </c>
      <c r="O258" s="180">
        <f t="shared" ca="1" si="51"/>
        <v>0</v>
      </c>
      <c r="P258" s="181">
        <f t="shared" ca="1" si="61"/>
        <v>0</v>
      </c>
      <c r="Q258" s="182">
        <f t="shared" ca="1" si="52"/>
        <v>0</v>
      </c>
      <c r="R258" s="182">
        <f ca="1">IF(LEN(B258)&gt;0,'3'!R258-'3'!Q258,"")</f>
        <v>0</v>
      </c>
      <c r="S258" s="183"/>
      <c r="T258" s="33"/>
      <c r="U258" s="33"/>
      <c r="V258" s="33"/>
      <c r="W258" s="33"/>
      <c r="X258" s="33"/>
      <c r="Y258" s="33"/>
      <c r="Z258" s="33"/>
      <c r="AA258" s="33"/>
      <c r="AB258" s="243">
        <f>ROW()</f>
        <v>258</v>
      </c>
      <c r="AC258" s="118">
        <f t="shared" ca="1" si="22"/>
        <v>0</v>
      </c>
      <c r="AD258" s="118">
        <f t="shared" ca="1" si="23"/>
        <v>0</v>
      </c>
      <c r="AE258" s="119" t="str">
        <f t="shared" ca="1" si="53"/>
        <v>-</v>
      </c>
      <c r="AF258" s="118" t="str">
        <f t="shared" ca="1" si="54"/>
        <v>-</v>
      </c>
      <c r="AG258" s="119" t="str">
        <f t="shared" ca="1" si="55"/>
        <v>-</v>
      </c>
      <c r="AH258" s="118" t="str">
        <f t="shared" ca="1" si="56"/>
        <v>-</v>
      </c>
      <c r="AI258" s="118">
        <f t="shared" ca="1" si="57"/>
        <v>0</v>
      </c>
      <c r="AJ258" s="120">
        <f t="shared" ca="1" si="58"/>
        <v>0</v>
      </c>
      <c r="AK258" s="118">
        <f t="shared" ca="1" si="24"/>
        <v>0</v>
      </c>
      <c r="AL258" s="118">
        <f t="shared" ca="1" si="25"/>
        <v>0</v>
      </c>
    </row>
    <row r="259" spans="1:44" ht="28.5" customHeight="1" x14ac:dyDescent="0.25">
      <c r="A259" s="53">
        <f>'OSNOVNA PLAČA'!A253</f>
        <v>244</v>
      </c>
      <c r="B259" s="333" t="str">
        <f t="shared" ca="1" si="21"/>
        <v>A244</v>
      </c>
      <c r="C259" s="333"/>
      <c r="D259" s="54" t="str">
        <f>IF(LEN('OSNOVNA PLAČA'!C253)&gt;0,'OSNOVNA PLAČA'!C253,"")</f>
        <v/>
      </c>
      <c r="E259" s="55" t="str">
        <f>IF(LEN('OSNOVNA PLAČA'!D253)&gt;0,'OSNOVNA PLAČA'!D253,"")</f>
        <v/>
      </c>
      <c r="F259" s="164">
        <f ca="1">IF(LEN(B259)&gt;0,'OBRAČUNANA OSNOVNA PLAČA'!H253,"")</f>
        <v>0</v>
      </c>
      <c r="G259" s="57"/>
      <c r="H259" s="57"/>
      <c r="I259" s="57"/>
      <c r="J259" s="57"/>
      <c r="K259" s="57"/>
      <c r="L259" s="178">
        <f t="shared" si="50"/>
        <v>0</v>
      </c>
      <c r="M259" s="179">
        <f t="shared" ca="1" si="59"/>
        <v>0</v>
      </c>
      <c r="N259" s="179">
        <f t="shared" ca="1" si="60"/>
        <v>0</v>
      </c>
      <c r="O259" s="180">
        <f t="shared" ca="1" si="51"/>
        <v>0</v>
      </c>
      <c r="P259" s="181">
        <f t="shared" ca="1" si="61"/>
        <v>0</v>
      </c>
      <c r="Q259" s="182">
        <f t="shared" ca="1" si="52"/>
        <v>0</v>
      </c>
      <c r="R259" s="182">
        <f ca="1">IF(LEN(B259)&gt;0,'3'!R259-'3'!Q259,"")</f>
        <v>0</v>
      </c>
      <c r="S259" s="183"/>
      <c r="T259" s="33"/>
      <c r="U259" s="33"/>
      <c r="V259" s="33"/>
      <c r="W259" s="33"/>
      <c r="X259" s="33"/>
      <c r="Y259" s="33"/>
      <c r="Z259" s="33"/>
      <c r="AA259" s="33"/>
      <c r="AB259" s="243">
        <f>ROW()</f>
        <v>259</v>
      </c>
      <c r="AC259" s="118">
        <f t="shared" ca="1" si="22"/>
        <v>0</v>
      </c>
      <c r="AD259" s="118">
        <f t="shared" ca="1" si="23"/>
        <v>0</v>
      </c>
      <c r="AE259" s="119" t="str">
        <f t="shared" ca="1" si="53"/>
        <v>-</v>
      </c>
      <c r="AF259" s="118" t="str">
        <f t="shared" ca="1" si="54"/>
        <v>-</v>
      </c>
      <c r="AG259" s="119" t="str">
        <f t="shared" ca="1" si="55"/>
        <v>-</v>
      </c>
      <c r="AH259" s="118" t="str">
        <f t="shared" ca="1" si="56"/>
        <v>-</v>
      </c>
      <c r="AI259" s="118">
        <f t="shared" ca="1" si="57"/>
        <v>0</v>
      </c>
      <c r="AJ259" s="120">
        <f t="shared" ca="1" si="58"/>
        <v>0</v>
      </c>
      <c r="AK259" s="118">
        <f t="shared" ca="1" si="24"/>
        <v>0</v>
      </c>
      <c r="AL259" s="118">
        <f t="shared" ca="1" si="25"/>
        <v>0</v>
      </c>
    </row>
    <row r="260" spans="1:44" ht="28.5" customHeight="1" x14ac:dyDescent="0.25">
      <c r="A260" s="53">
        <f>'OSNOVNA PLAČA'!A254</f>
        <v>245</v>
      </c>
      <c r="B260" s="333" t="str">
        <f t="shared" ca="1" si="21"/>
        <v>A245</v>
      </c>
      <c r="C260" s="333"/>
      <c r="D260" s="54" t="str">
        <f>IF(LEN('OSNOVNA PLAČA'!C254)&gt;0,'OSNOVNA PLAČA'!C254,"")</f>
        <v/>
      </c>
      <c r="E260" s="55" t="str">
        <f>IF(LEN('OSNOVNA PLAČA'!D254)&gt;0,'OSNOVNA PLAČA'!D254,"")</f>
        <v/>
      </c>
      <c r="F260" s="164">
        <f ca="1">IF(LEN(B260)&gt;0,'OBRAČUNANA OSNOVNA PLAČA'!H254,"")</f>
        <v>0</v>
      </c>
      <c r="G260" s="57"/>
      <c r="H260" s="57"/>
      <c r="I260" s="57"/>
      <c r="J260" s="57"/>
      <c r="K260" s="57"/>
      <c r="L260" s="178">
        <f t="shared" si="50"/>
        <v>0</v>
      </c>
      <c r="M260" s="179">
        <f t="shared" ca="1" si="59"/>
        <v>0</v>
      </c>
      <c r="N260" s="179">
        <f t="shared" ca="1" si="60"/>
        <v>0</v>
      </c>
      <c r="O260" s="180">
        <f t="shared" ca="1" si="51"/>
        <v>0</v>
      </c>
      <c r="P260" s="181">
        <f t="shared" ca="1" si="61"/>
        <v>0</v>
      </c>
      <c r="Q260" s="182">
        <f t="shared" ca="1" si="52"/>
        <v>0</v>
      </c>
      <c r="R260" s="182">
        <f ca="1">IF(LEN(B260)&gt;0,'3'!R260-'3'!Q260,"")</f>
        <v>0</v>
      </c>
      <c r="S260" s="183"/>
      <c r="T260" s="33"/>
      <c r="U260" s="33"/>
      <c r="V260" s="33"/>
      <c r="W260" s="33"/>
      <c r="X260" s="33"/>
      <c r="Y260" s="33"/>
      <c r="Z260" s="33"/>
      <c r="AA260" s="33"/>
      <c r="AB260" s="243">
        <f>ROW()</f>
        <v>260</v>
      </c>
      <c r="AC260" s="118">
        <f t="shared" ca="1" si="22"/>
        <v>0</v>
      </c>
      <c r="AD260" s="118">
        <f t="shared" ca="1" si="23"/>
        <v>0</v>
      </c>
      <c r="AE260" s="119" t="str">
        <f t="shared" ca="1" si="53"/>
        <v>-</v>
      </c>
      <c r="AF260" s="118" t="str">
        <f t="shared" ca="1" si="54"/>
        <v>-</v>
      </c>
      <c r="AG260" s="119" t="str">
        <f t="shared" ca="1" si="55"/>
        <v>-</v>
      </c>
      <c r="AH260" s="118" t="str">
        <f t="shared" ca="1" si="56"/>
        <v>-</v>
      </c>
      <c r="AI260" s="118">
        <f t="shared" ca="1" si="57"/>
        <v>0</v>
      </c>
      <c r="AJ260" s="120">
        <f t="shared" ca="1" si="58"/>
        <v>0</v>
      </c>
      <c r="AK260" s="118">
        <f t="shared" ca="1" si="24"/>
        <v>0</v>
      </c>
      <c r="AL260" s="118">
        <f t="shared" ca="1" si="25"/>
        <v>0</v>
      </c>
    </row>
    <row r="261" spans="1:44" ht="28.5" customHeight="1" x14ac:dyDescent="0.25">
      <c r="A261" s="53">
        <f>'OSNOVNA PLAČA'!A255</f>
        <v>246</v>
      </c>
      <c r="B261" s="333" t="str">
        <f t="shared" ca="1" si="21"/>
        <v>A246</v>
      </c>
      <c r="C261" s="333"/>
      <c r="D261" s="54" t="str">
        <f>IF(LEN('OSNOVNA PLAČA'!C255)&gt;0,'OSNOVNA PLAČA'!C255,"")</f>
        <v/>
      </c>
      <c r="E261" s="55" t="str">
        <f>IF(LEN('OSNOVNA PLAČA'!D255)&gt;0,'OSNOVNA PLAČA'!D255,"")</f>
        <v/>
      </c>
      <c r="F261" s="164">
        <f ca="1">IF(LEN(B261)&gt;0,'OBRAČUNANA OSNOVNA PLAČA'!H255,"")</f>
        <v>0</v>
      </c>
      <c r="G261" s="57"/>
      <c r="H261" s="57"/>
      <c r="I261" s="57"/>
      <c r="J261" s="57"/>
      <c r="K261" s="57"/>
      <c r="L261" s="178">
        <f t="shared" si="50"/>
        <v>0</v>
      </c>
      <c r="M261" s="179">
        <f t="shared" ca="1" si="59"/>
        <v>0</v>
      </c>
      <c r="N261" s="179">
        <f t="shared" ca="1" si="60"/>
        <v>0</v>
      </c>
      <c r="O261" s="180">
        <f t="shared" ca="1" si="51"/>
        <v>0</v>
      </c>
      <c r="P261" s="181">
        <f t="shared" ca="1" si="61"/>
        <v>0</v>
      </c>
      <c r="Q261" s="182">
        <f t="shared" ca="1" si="52"/>
        <v>0</v>
      </c>
      <c r="R261" s="182">
        <f ca="1">IF(LEN(B261)&gt;0,'3'!R261-'3'!Q261,"")</f>
        <v>0</v>
      </c>
      <c r="S261" s="183"/>
      <c r="T261" s="33"/>
      <c r="U261" s="33"/>
      <c r="V261" s="33"/>
      <c r="W261" s="33"/>
      <c r="X261" s="33"/>
      <c r="Y261" s="33"/>
      <c r="Z261" s="33"/>
      <c r="AA261" s="33"/>
      <c r="AB261" s="243">
        <f>ROW()</f>
        <v>261</v>
      </c>
      <c r="AC261" s="118">
        <f t="shared" ca="1" si="22"/>
        <v>0</v>
      </c>
      <c r="AD261" s="118">
        <f t="shared" ca="1" si="23"/>
        <v>0</v>
      </c>
      <c r="AE261" s="119" t="str">
        <f t="shared" ca="1" si="53"/>
        <v>-</v>
      </c>
      <c r="AF261" s="118" t="str">
        <f t="shared" ca="1" si="54"/>
        <v>-</v>
      </c>
      <c r="AG261" s="119" t="str">
        <f t="shared" ca="1" si="55"/>
        <v>-</v>
      </c>
      <c r="AH261" s="118" t="str">
        <f t="shared" ca="1" si="56"/>
        <v>-</v>
      </c>
      <c r="AI261" s="118">
        <f t="shared" ca="1" si="57"/>
        <v>0</v>
      </c>
      <c r="AJ261" s="120">
        <f t="shared" ca="1" si="58"/>
        <v>0</v>
      </c>
      <c r="AK261" s="118">
        <f t="shared" ca="1" si="24"/>
        <v>0</v>
      </c>
      <c r="AL261" s="118">
        <f t="shared" ca="1" si="25"/>
        <v>0</v>
      </c>
    </row>
    <row r="262" spans="1:44" ht="28.5" customHeight="1" x14ac:dyDescent="0.25">
      <c r="A262" s="53">
        <f>'OSNOVNA PLAČA'!A256</f>
        <v>247</v>
      </c>
      <c r="B262" s="333" t="str">
        <f t="shared" ca="1" si="21"/>
        <v>A247</v>
      </c>
      <c r="C262" s="333"/>
      <c r="D262" s="54" t="str">
        <f>IF(LEN('OSNOVNA PLAČA'!C256)&gt;0,'OSNOVNA PLAČA'!C256,"")</f>
        <v/>
      </c>
      <c r="E262" s="55" t="str">
        <f>IF(LEN('OSNOVNA PLAČA'!D256)&gt;0,'OSNOVNA PLAČA'!D256,"")</f>
        <v/>
      </c>
      <c r="F262" s="164">
        <f ca="1">IF(LEN(B262)&gt;0,'OBRAČUNANA OSNOVNA PLAČA'!H256,"")</f>
        <v>0</v>
      </c>
      <c r="G262" s="57"/>
      <c r="H262" s="57"/>
      <c r="I262" s="57"/>
      <c r="J262" s="57"/>
      <c r="K262" s="57"/>
      <c r="L262" s="178">
        <f t="shared" si="50"/>
        <v>0</v>
      </c>
      <c r="M262" s="179">
        <f t="shared" ca="1" si="59"/>
        <v>0</v>
      </c>
      <c r="N262" s="179">
        <f t="shared" ca="1" si="60"/>
        <v>0</v>
      </c>
      <c r="O262" s="180">
        <f t="shared" ca="1" si="51"/>
        <v>0</v>
      </c>
      <c r="P262" s="181">
        <f t="shared" ca="1" si="61"/>
        <v>0</v>
      </c>
      <c r="Q262" s="182">
        <f t="shared" ca="1" si="52"/>
        <v>0</v>
      </c>
      <c r="R262" s="182">
        <f ca="1">IF(LEN(B262)&gt;0,'3'!R262-'3'!Q262,"")</f>
        <v>0</v>
      </c>
      <c r="S262" s="183"/>
      <c r="T262" s="33"/>
      <c r="U262" s="33"/>
      <c r="V262" s="33"/>
      <c r="W262" s="33"/>
      <c r="X262" s="33"/>
      <c r="Y262" s="33"/>
      <c r="Z262" s="33"/>
      <c r="AA262" s="33"/>
      <c r="AB262" s="243">
        <f>ROW()</f>
        <v>262</v>
      </c>
      <c r="AC262" s="118">
        <f t="shared" ca="1" si="22"/>
        <v>0</v>
      </c>
      <c r="AD262" s="118">
        <f t="shared" ca="1" si="23"/>
        <v>0</v>
      </c>
      <c r="AE262" s="119" t="str">
        <f t="shared" ca="1" si="53"/>
        <v>-</v>
      </c>
      <c r="AF262" s="118" t="str">
        <f t="shared" ca="1" si="54"/>
        <v>-</v>
      </c>
      <c r="AG262" s="119" t="str">
        <f t="shared" ca="1" si="55"/>
        <v>-</v>
      </c>
      <c r="AH262" s="118" t="str">
        <f t="shared" ca="1" si="56"/>
        <v>-</v>
      </c>
      <c r="AI262" s="118">
        <f t="shared" ca="1" si="57"/>
        <v>0</v>
      </c>
      <c r="AJ262" s="120">
        <f t="shared" ca="1" si="58"/>
        <v>0</v>
      </c>
      <c r="AK262" s="118">
        <f t="shared" ca="1" si="24"/>
        <v>0</v>
      </c>
      <c r="AL262" s="118">
        <f t="shared" ca="1" si="25"/>
        <v>0</v>
      </c>
    </row>
    <row r="263" spans="1:44" ht="28.5" customHeight="1" x14ac:dyDescent="0.25">
      <c r="A263" s="53">
        <f>'OSNOVNA PLAČA'!A257</f>
        <v>248</v>
      </c>
      <c r="B263" s="333" t="str">
        <f t="shared" ref="B263:B265" ca="1" si="62">IF(LEN(INDIRECT( "'" &amp; $AD$2 &amp; "'!B" &amp; TEXT($AB263-6,0)))&gt;0,INDIRECT( "'" &amp; $AD$2 &amp; "'!B" &amp; TEXT($AB263-6,0)),"")</f>
        <v>A248</v>
      </c>
      <c r="C263" s="333"/>
      <c r="D263" s="54" t="str">
        <f>IF(LEN('OSNOVNA PLAČA'!C257)&gt;0,'OSNOVNA PLAČA'!C257,"")</f>
        <v/>
      </c>
      <c r="E263" s="55" t="str">
        <f>IF(LEN('OSNOVNA PLAČA'!D257)&gt;0,'OSNOVNA PLAČA'!D257,"")</f>
        <v/>
      </c>
      <c r="F263" s="164">
        <f ca="1">IF(LEN(B263)&gt;0,'OBRAČUNANA OSNOVNA PLAČA'!H257,"")</f>
        <v>0</v>
      </c>
      <c r="G263" s="57"/>
      <c r="H263" s="57"/>
      <c r="I263" s="57"/>
      <c r="J263" s="57"/>
      <c r="K263" s="57"/>
      <c r="L263" s="178">
        <f t="shared" si="50"/>
        <v>0</v>
      </c>
      <c r="M263" s="179">
        <f t="shared" ca="1" si="59"/>
        <v>0</v>
      </c>
      <c r="N263" s="179">
        <f t="shared" ca="1" si="60"/>
        <v>0</v>
      </c>
      <c r="O263" s="180">
        <f t="shared" ca="1" si="51"/>
        <v>0</v>
      </c>
      <c r="P263" s="181">
        <f t="shared" ca="1" si="61"/>
        <v>0</v>
      </c>
      <c r="Q263" s="182">
        <f t="shared" ca="1" si="52"/>
        <v>0</v>
      </c>
      <c r="R263" s="182">
        <f ca="1">IF(LEN(B263)&gt;0,'3'!R263-'3'!Q263,"")</f>
        <v>0</v>
      </c>
      <c r="S263" s="183"/>
      <c r="T263" s="33"/>
      <c r="U263" s="33"/>
      <c r="V263" s="33"/>
      <c r="W263" s="33"/>
      <c r="X263" s="33"/>
      <c r="Y263" s="33"/>
      <c r="Z263" s="33"/>
      <c r="AA263" s="33"/>
      <c r="AB263" s="243">
        <f>ROW()</f>
        <v>263</v>
      </c>
      <c r="AC263" s="118">
        <f t="shared" ref="AC263:AC265" ca="1" si="63">IF($AO$3=1,0,INDIRECT( "'" &amp; $AO$2 &amp; "'!P" &amp; TEXT($AB263,0)))</f>
        <v>0</v>
      </c>
      <c r="AD263" s="118">
        <f t="shared" ref="AD263:AD265" ca="1" si="64">IF($AO$3=1,(INDIRECT( "'" &amp; $AD$2 &amp; "'!F" &amp; TEXT($AB263-6,0))*2/12+INDIRECT( "'" &amp; $AD$2 &amp; "'!G" &amp; TEXT($AB263-6,0))*10/12)*2,INDIRECT( "'" &amp; $AO$2 &amp; "'!Q" &amp; TEXT($AB263,0)))</f>
        <v>0</v>
      </c>
      <c r="AE263" s="119" t="str">
        <f t="shared" ca="1" si="53"/>
        <v>-</v>
      </c>
      <c r="AF263" s="118" t="str">
        <f t="shared" ca="1" si="54"/>
        <v>-</v>
      </c>
      <c r="AG263" s="119" t="str">
        <f t="shared" ca="1" si="55"/>
        <v>-</v>
      </c>
      <c r="AH263" s="118" t="str">
        <f t="shared" ca="1" si="56"/>
        <v>-</v>
      </c>
      <c r="AI263" s="118">
        <f t="shared" ca="1" si="57"/>
        <v>0</v>
      </c>
      <c r="AJ263" s="120">
        <f t="shared" ca="1" si="58"/>
        <v>0</v>
      </c>
      <c r="AK263" s="118">
        <f t="shared" ref="AK263:AK265" ca="1" si="65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263" s="118">
        <f t="shared" ref="AL263:AL265" ca="1" si="66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264" spans="1:44" ht="28.5" customHeight="1" x14ac:dyDescent="0.25">
      <c r="A264" s="53">
        <f>'OSNOVNA PLAČA'!A258</f>
        <v>249</v>
      </c>
      <c r="B264" s="333" t="str">
        <f t="shared" ca="1" si="62"/>
        <v>A249</v>
      </c>
      <c r="C264" s="333"/>
      <c r="D264" s="54" t="str">
        <f>IF(LEN('OSNOVNA PLAČA'!C258)&gt;0,'OSNOVNA PLAČA'!C258,"")</f>
        <v/>
      </c>
      <c r="E264" s="55" t="str">
        <f>IF(LEN('OSNOVNA PLAČA'!D258)&gt;0,'OSNOVNA PLAČA'!D258,"")</f>
        <v/>
      </c>
      <c r="F264" s="164">
        <f ca="1">IF(LEN(B264)&gt;0,'OBRAČUNANA OSNOVNA PLAČA'!H258,"")</f>
        <v>0</v>
      </c>
      <c r="G264" s="57"/>
      <c r="H264" s="57"/>
      <c r="I264" s="57"/>
      <c r="J264" s="57"/>
      <c r="K264" s="57"/>
      <c r="L264" s="178">
        <f t="shared" si="50"/>
        <v>0</v>
      </c>
      <c r="M264" s="179">
        <f t="shared" ca="1" si="59"/>
        <v>0</v>
      </c>
      <c r="N264" s="179">
        <f t="shared" ca="1" si="60"/>
        <v>0</v>
      </c>
      <c r="O264" s="180">
        <f t="shared" ca="1" si="51"/>
        <v>0</v>
      </c>
      <c r="P264" s="181">
        <f t="shared" ca="1" si="61"/>
        <v>0</v>
      </c>
      <c r="Q264" s="182">
        <f t="shared" ca="1" si="52"/>
        <v>0</v>
      </c>
      <c r="R264" s="182">
        <f ca="1">IF(LEN(B264)&gt;0,'3'!R264-'3'!Q264,"")</f>
        <v>0</v>
      </c>
      <c r="S264" s="183"/>
      <c r="T264" s="33"/>
      <c r="U264" s="33"/>
      <c r="V264" s="33"/>
      <c r="W264" s="33"/>
      <c r="X264" s="33"/>
      <c r="Y264" s="33"/>
      <c r="Z264" s="33"/>
      <c r="AA264" s="33"/>
      <c r="AB264" s="243">
        <f>ROW()</f>
        <v>264</v>
      </c>
      <c r="AC264" s="118">
        <f t="shared" ca="1" si="63"/>
        <v>0</v>
      </c>
      <c r="AD264" s="118">
        <f t="shared" ca="1" si="64"/>
        <v>0</v>
      </c>
      <c r="AE264" s="119" t="str">
        <f t="shared" ca="1" si="53"/>
        <v>-</v>
      </c>
      <c r="AF264" s="118" t="str">
        <f t="shared" ca="1" si="54"/>
        <v>-</v>
      </c>
      <c r="AG264" s="119" t="str">
        <f t="shared" ca="1" si="55"/>
        <v>-</v>
      </c>
      <c r="AH264" s="118" t="str">
        <f t="shared" ca="1" si="56"/>
        <v>-</v>
      </c>
      <c r="AI264" s="118">
        <f t="shared" ca="1" si="57"/>
        <v>0</v>
      </c>
      <c r="AJ264" s="120">
        <f t="shared" ca="1" si="58"/>
        <v>0</v>
      </c>
      <c r="AK264" s="118">
        <f t="shared" ca="1" si="65"/>
        <v>0</v>
      </c>
      <c r="AL264" s="118">
        <f t="shared" ca="1" si="66"/>
        <v>0</v>
      </c>
    </row>
    <row r="265" spans="1:44" ht="28.5" customHeight="1" x14ac:dyDescent="0.25">
      <c r="A265" s="53">
        <f>'OSNOVNA PLAČA'!A259</f>
        <v>250</v>
      </c>
      <c r="B265" s="333" t="str">
        <f t="shared" ca="1" si="62"/>
        <v>A250</v>
      </c>
      <c r="C265" s="333"/>
      <c r="D265" s="54" t="str">
        <f>IF(LEN('OSNOVNA PLAČA'!C259)&gt;0,'OSNOVNA PLAČA'!C259,"")</f>
        <v/>
      </c>
      <c r="E265" s="55" t="str">
        <f>IF(LEN('OSNOVNA PLAČA'!D259)&gt;0,'OSNOVNA PLAČA'!D259,"")</f>
        <v/>
      </c>
      <c r="F265" s="164">
        <f ca="1">IF(LEN(B265)&gt;0,'OBRAČUNANA OSNOVNA PLAČA'!H259,"")</f>
        <v>0</v>
      </c>
      <c r="G265" s="57"/>
      <c r="H265" s="57"/>
      <c r="I265" s="57"/>
      <c r="J265" s="57"/>
      <c r="K265" s="57"/>
      <c r="L265" s="178">
        <f t="shared" si="50"/>
        <v>0</v>
      </c>
      <c r="M265" s="179">
        <f t="shared" ca="1" si="59"/>
        <v>0</v>
      </c>
      <c r="N265" s="179">
        <f t="shared" ca="1" si="60"/>
        <v>0</v>
      </c>
      <c r="O265" s="180">
        <f t="shared" ca="1" si="51"/>
        <v>0</v>
      </c>
      <c r="P265" s="181">
        <f t="shared" ca="1" si="61"/>
        <v>0</v>
      </c>
      <c r="Q265" s="182">
        <f t="shared" ca="1" si="52"/>
        <v>0</v>
      </c>
      <c r="R265" s="182">
        <f ca="1">IF(LEN(B265)&gt;0,'3'!R265-'3'!Q265,"")</f>
        <v>0</v>
      </c>
      <c r="S265" s="183"/>
      <c r="T265" s="33"/>
      <c r="U265" s="33"/>
      <c r="V265" s="33"/>
      <c r="W265" s="33"/>
      <c r="X265" s="33"/>
      <c r="Y265" s="33"/>
      <c r="Z265" s="33"/>
      <c r="AA265" s="33"/>
      <c r="AB265" s="243">
        <f>ROW()</f>
        <v>265</v>
      </c>
      <c r="AC265" s="118">
        <f t="shared" ca="1" si="63"/>
        <v>0</v>
      </c>
      <c r="AD265" s="118">
        <f t="shared" ca="1" si="64"/>
        <v>0</v>
      </c>
      <c r="AE265" s="119" t="str">
        <f t="shared" ca="1" si="53"/>
        <v>-</v>
      </c>
      <c r="AF265" s="118" t="str">
        <f t="shared" ca="1" si="54"/>
        <v>-</v>
      </c>
      <c r="AG265" s="119" t="str">
        <f t="shared" ca="1" si="55"/>
        <v>-</v>
      </c>
      <c r="AH265" s="118" t="str">
        <f t="shared" ca="1" si="56"/>
        <v>-</v>
      </c>
      <c r="AI265" s="118">
        <f t="shared" ca="1" si="57"/>
        <v>0</v>
      </c>
      <c r="AJ265" s="120">
        <f t="shared" ca="1" si="58"/>
        <v>0</v>
      </c>
      <c r="AK265" s="118">
        <f t="shared" ca="1" si="65"/>
        <v>0</v>
      </c>
      <c r="AL265" s="118">
        <f t="shared" ca="1" si="66"/>
        <v>0</v>
      </c>
    </row>
    <row r="266" spans="1:44" ht="26.25" customHeight="1" thickBot="1" x14ac:dyDescent="0.3">
      <c r="A266" s="33"/>
      <c r="B266" s="165" t="s">
        <v>37</v>
      </c>
      <c r="C266" s="336" t="s">
        <v>46</v>
      </c>
      <c r="D266" s="337"/>
      <c r="E266" s="338"/>
      <c r="F266" s="166">
        <f>'OSNOVNA PLAČA'!I260</f>
        <v>9700</v>
      </c>
      <c r="G266" s="121"/>
      <c r="H266" s="121"/>
      <c r="L266" s="33"/>
      <c r="M266" s="42"/>
      <c r="N266" s="42"/>
      <c r="O266" s="184" t="s">
        <v>413</v>
      </c>
      <c r="P266" s="185">
        <f ca="1">SUM(N16:N265)</f>
        <v>2800</v>
      </c>
      <c r="Q266" s="186" t="s">
        <v>86</v>
      </c>
      <c r="R266" s="187">
        <f ca="1">SUM(Q16:Q265)</f>
        <v>194.00000000000003</v>
      </c>
      <c r="S266" s="188"/>
      <c r="T266" s="33"/>
      <c r="U266" s="33"/>
      <c r="V266" s="33"/>
      <c r="W266" s="33"/>
      <c r="X266" s="33"/>
      <c r="Y266" s="33"/>
      <c r="Z266" s="33"/>
      <c r="AA266" s="33"/>
      <c r="AB266" s="122">
        <f>ROW()</f>
        <v>266</v>
      </c>
      <c r="AC266" s="123">
        <f ca="1">SUM(AC16:AC265)</f>
        <v>194</v>
      </c>
      <c r="AD266" s="123">
        <f ca="1">SUM(AD16:AD265)</f>
        <v>194</v>
      </c>
      <c r="AE266" s="124" t="str">
        <f>+O266</f>
        <v>Izračunana masa (KF)</v>
      </c>
      <c r="AF266" s="124">
        <f ca="1">SUM(AF16:AF265)</f>
        <v>0</v>
      </c>
      <c r="AG266" s="125"/>
      <c r="AH266" s="245" t="str">
        <f>+Q266</f>
        <v>Izplačana masa</v>
      </c>
      <c r="AI266" s="123">
        <f ca="1">SUM(AI16:AI265)</f>
        <v>0</v>
      </c>
      <c r="AL266" s="118">
        <f ca="1">SUM(AL16:AL265)</f>
        <v>11100</v>
      </c>
      <c r="AM266" s="350" t="str">
        <f>+C266</f>
        <v>SREDSTVA ZA
OSNOVNE PLAČE</v>
      </c>
      <c r="AN266" s="351"/>
      <c r="AO266" s="351"/>
      <c r="AP266" s="351"/>
      <c r="AQ266" s="351"/>
      <c r="AR266" s="352"/>
    </row>
    <row r="267" spans="1:44" ht="26.25" customHeight="1" thickBot="1" x14ac:dyDescent="0.3">
      <c r="A267" s="33"/>
      <c r="B267" s="167" t="s">
        <v>47</v>
      </c>
      <c r="C267" s="334" t="s">
        <v>48</v>
      </c>
      <c r="D267" s="335"/>
      <c r="E267" s="168">
        <v>0.02</v>
      </c>
      <c r="F267" s="169">
        <f ca="1">0.02*F266+'3'!R267</f>
        <v>194</v>
      </c>
      <c r="G267" s="87"/>
      <c r="H267" s="87"/>
      <c r="I267" s="87"/>
      <c r="J267" s="87"/>
      <c r="K267" s="127"/>
      <c r="L267" s="33"/>
      <c r="M267" s="42"/>
      <c r="N267" s="42"/>
      <c r="O267" s="189" t="s">
        <v>83</v>
      </c>
      <c r="P267" s="190">
        <f ca="1">IF(SUM(N16:N265)=0,0,F267/SUM(N16:N265))</f>
        <v>6.9285714285714284E-2</v>
      </c>
      <c r="Q267" s="191" t="s">
        <v>87</v>
      </c>
      <c r="R267" s="192">
        <f ca="1">F267-R266</f>
        <v>0</v>
      </c>
      <c r="S267" s="71"/>
      <c r="T267" s="33"/>
      <c r="U267" s="33"/>
      <c r="V267" s="33"/>
      <c r="W267" s="33"/>
      <c r="X267" s="33"/>
      <c r="Y267" s="33"/>
      <c r="Z267" s="33"/>
      <c r="AA267" s="33"/>
      <c r="AB267" s="122">
        <f>ROW()</f>
        <v>267</v>
      </c>
      <c r="AC267" s="128" t="str">
        <f>+Q267</f>
        <v>Ostanek</v>
      </c>
      <c r="AD267" s="129" t="str">
        <f ca="1">IF($AO$3=1,0,INDIRECT( "'" &amp; $AO$2 &amp; "'!Q" &amp; TEXT($AB267,0)))</f>
        <v>Ostanek</v>
      </c>
      <c r="AE267" s="124" t="str">
        <f>+O267</f>
        <v>Kor. faktor (KF)</v>
      </c>
      <c r="AF267" s="130">
        <f ca="1">IF(AF266=0,0,(AD267+AL267)/AF266)</f>
        <v>0</v>
      </c>
      <c r="AG267" s="125"/>
      <c r="AH267" s="131" t="str">
        <f>+AC267</f>
        <v>Ostanek</v>
      </c>
      <c r="AI267" s="129" t="e">
        <f ca="1">+F267-AI266+AD267</f>
        <v>#VALUE!</v>
      </c>
      <c r="AL267" s="118">
        <f ca="1">+AM267*AL266</f>
        <v>222</v>
      </c>
      <c r="AM267" s="132">
        <f>+E267</f>
        <v>0.02</v>
      </c>
      <c r="AN267" s="350" t="str">
        <f>+C267</f>
        <v>SKUPEN OBSEG SREDSTEV
DELOVNE USPEŠNOSTI</v>
      </c>
      <c r="AO267" s="351"/>
      <c r="AP267" s="351"/>
      <c r="AQ267" s="351"/>
      <c r="AR267" s="352"/>
    </row>
    <row r="268" spans="1:44" x14ac:dyDescent="0.25">
      <c r="G268" s="87"/>
      <c r="H268" s="87"/>
      <c r="I268" s="87"/>
      <c r="J268" s="87"/>
      <c r="K268" s="87"/>
      <c r="L268" s="193"/>
      <c r="M268" s="42"/>
      <c r="N268" s="42"/>
      <c r="O268" s="42"/>
      <c r="P268" s="42"/>
      <c r="Q268" s="160"/>
      <c r="R268" s="160"/>
      <c r="S268" s="42"/>
      <c r="T268" s="193"/>
      <c r="U268" s="33"/>
      <c r="V268" s="33"/>
      <c r="W268" s="33"/>
      <c r="X268" s="33"/>
      <c r="Y268" s="33"/>
      <c r="Z268" s="33"/>
      <c r="AA268" s="33"/>
    </row>
    <row r="269" spans="1:44" ht="13.8" thickBot="1" x14ac:dyDescent="0.3"/>
    <row r="270" spans="1:44" ht="12.75" customHeight="1" x14ac:dyDescent="0.25">
      <c r="B270" s="327" t="s">
        <v>30</v>
      </c>
      <c r="C270" s="328"/>
      <c r="D270" s="329"/>
      <c r="E270" s="134"/>
      <c r="F270" s="353" t="s">
        <v>29</v>
      </c>
      <c r="G270" s="354"/>
      <c r="H270" s="354"/>
      <c r="I270" s="354"/>
      <c r="J270" s="354"/>
      <c r="K270" s="355"/>
      <c r="L270" s="134"/>
      <c r="M270" s="135" t="s">
        <v>21</v>
      </c>
      <c r="N270" s="142"/>
      <c r="O270" s="137"/>
      <c r="P270" s="327" t="s">
        <v>88</v>
      </c>
      <c r="Q270" s="328"/>
      <c r="R270" s="329"/>
    </row>
    <row r="271" spans="1:44" x14ac:dyDescent="0.25">
      <c r="B271" s="330"/>
      <c r="C271" s="331"/>
      <c r="D271" s="332"/>
      <c r="E271" s="134"/>
      <c r="F271" s="138" t="s">
        <v>25</v>
      </c>
      <c r="G271" s="139"/>
      <c r="H271" s="139"/>
      <c r="I271" s="139"/>
      <c r="J271" s="139"/>
      <c r="K271" s="140"/>
      <c r="L271" s="134"/>
      <c r="M271" s="141">
        <v>0</v>
      </c>
      <c r="N271" s="142"/>
      <c r="O271" s="137"/>
      <c r="P271" s="330"/>
      <c r="Q271" s="331"/>
      <c r="R271" s="332"/>
    </row>
    <row r="272" spans="1:44" ht="13.8" thickBot="1" x14ac:dyDescent="0.3">
      <c r="B272" s="143" t="s">
        <v>50</v>
      </c>
      <c r="C272" s="144" t="s">
        <v>31</v>
      </c>
      <c r="D272" s="145">
        <v>2</v>
      </c>
      <c r="E272" s="134"/>
      <c r="F272" s="138" t="s">
        <v>24</v>
      </c>
      <c r="G272" s="139"/>
      <c r="H272" s="139"/>
      <c r="I272" s="139"/>
      <c r="J272" s="139"/>
      <c r="K272" s="140"/>
      <c r="L272" s="134"/>
      <c r="M272" s="146">
        <v>1</v>
      </c>
      <c r="N272" s="142"/>
      <c r="O272" s="137"/>
      <c r="P272" s="147" t="s">
        <v>85</v>
      </c>
      <c r="Q272" s="148" t="s">
        <v>93</v>
      </c>
      <c r="R272" s="149">
        <v>5</v>
      </c>
    </row>
    <row r="273" spans="2:18" x14ac:dyDescent="0.25">
      <c r="B273" s="150"/>
      <c r="C273" s="31"/>
      <c r="D273" s="45"/>
      <c r="E273" s="134"/>
      <c r="F273" s="138" t="s">
        <v>26</v>
      </c>
      <c r="G273" s="139"/>
      <c r="H273" s="139"/>
      <c r="I273" s="139"/>
      <c r="J273" s="139"/>
      <c r="K273" s="140"/>
      <c r="L273" s="134"/>
      <c r="M273" s="9"/>
      <c r="N273" s="9"/>
      <c r="O273" s="151"/>
      <c r="P273" s="137"/>
      <c r="Q273" s="137"/>
      <c r="R273" s="137"/>
    </row>
    <row r="274" spans="2:18" x14ac:dyDescent="0.25">
      <c r="B274" s="134"/>
      <c r="C274" s="134"/>
      <c r="D274" s="134"/>
      <c r="E274" s="134"/>
      <c r="F274" s="138" t="s">
        <v>27</v>
      </c>
      <c r="G274" s="139"/>
      <c r="H274" s="139"/>
      <c r="I274" s="139"/>
      <c r="J274" s="139"/>
      <c r="K274" s="140"/>
      <c r="L274" s="134"/>
      <c r="M274" s="137"/>
      <c r="N274" s="137"/>
      <c r="O274" s="137"/>
      <c r="P274" s="137"/>
      <c r="Q274" s="137"/>
      <c r="R274" s="137"/>
    </row>
    <row r="275" spans="2:18" ht="13.8" thickBot="1" x14ac:dyDescent="0.3">
      <c r="B275" s="134"/>
      <c r="C275" s="134"/>
      <c r="D275" s="134"/>
      <c r="E275" s="134"/>
      <c r="F275" s="152" t="s">
        <v>28</v>
      </c>
      <c r="G275" s="153"/>
      <c r="H275" s="153"/>
      <c r="I275" s="153"/>
      <c r="J275" s="153"/>
      <c r="K275" s="154"/>
      <c r="L275" s="134"/>
      <c r="M275" s="137"/>
      <c r="N275" s="137"/>
      <c r="O275" s="137"/>
      <c r="P275" s="137"/>
      <c r="Q275" s="155"/>
      <c r="R275" s="137"/>
    </row>
    <row r="276" spans="2:18" x14ac:dyDescent="0.25">
      <c r="K276" s="9"/>
    </row>
  </sheetData>
  <sheetProtection algorithmName="SHA-512" hashValue="/Fjxl3MyC3qiuRN81EVDHuVt5wvrNl8Ol7HexBxdEj3Wj074lQetmzwOf+89EeM6Ps5DpDFoV0ijXow98mOWOQ==" saltValue="fUrk7hn5sxSIqZbZBs/1lg==" spinCount="100000" sheet="1" objects="1" scenarios="1"/>
  <mergeCells count="301">
    <mergeCell ref="B56:C56"/>
    <mergeCell ref="B55:C55"/>
    <mergeCell ref="B54:C54"/>
    <mergeCell ref="B53:C53"/>
    <mergeCell ref="B52:C52"/>
    <mergeCell ref="B47:C47"/>
    <mergeCell ref="B46:C46"/>
    <mergeCell ref="B51:C51"/>
    <mergeCell ref="B50:C50"/>
    <mergeCell ref="B49:C49"/>
    <mergeCell ref="B48:C48"/>
    <mergeCell ref="B73:C73"/>
    <mergeCell ref="B72:C72"/>
    <mergeCell ref="B71:C71"/>
    <mergeCell ref="B70:C70"/>
    <mergeCell ref="B69:C69"/>
    <mergeCell ref="B68:C68"/>
    <mergeCell ref="B67:C67"/>
    <mergeCell ref="B66:C66"/>
    <mergeCell ref="B65:C65"/>
    <mergeCell ref="B64:C64"/>
    <mergeCell ref="B63:C63"/>
    <mergeCell ref="B62:C62"/>
    <mergeCell ref="B61:C61"/>
    <mergeCell ref="B60:C60"/>
    <mergeCell ref="B59:C59"/>
    <mergeCell ref="B58:C58"/>
    <mergeCell ref="B57:C57"/>
    <mergeCell ref="B90:C90"/>
    <mergeCell ref="B89:C89"/>
    <mergeCell ref="B88:C88"/>
    <mergeCell ref="B87:C87"/>
    <mergeCell ref="B86:C86"/>
    <mergeCell ref="B85:C85"/>
    <mergeCell ref="B84:C84"/>
    <mergeCell ref="B83:C83"/>
    <mergeCell ref="B82:C82"/>
    <mergeCell ref="B81:C81"/>
    <mergeCell ref="B80:C80"/>
    <mergeCell ref="B79:C79"/>
    <mergeCell ref="B78:C78"/>
    <mergeCell ref="B77:C77"/>
    <mergeCell ref="B76:C76"/>
    <mergeCell ref="B75:C75"/>
    <mergeCell ref="B74:C74"/>
    <mergeCell ref="B107:C107"/>
    <mergeCell ref="B106:C106"/>
    <mergeCell ref="B105:C105"/>
    <mergeCell ref="B104:C104"/>
    <mergeCell ref="B103:C103"/>
    <mergeCell ref="B102:C102"/>
    <mergeCell ref="B101:C101"/>
    <mergeCell ref="B100:C100"/>
    <mergeCell ref="B99:C99"/>
    <mergeCell ref="B98:C98"/>
    <mergeCell ref="B97:C97"/>
    <mergeCell ref="B96:C96"/>
    <mergeCell ref="B95:C95"/>
    <mergeCell ref="B94:C94"/>
    <mergeCell ref="B93:C93"/>
    <mergeCell ref="B92:C92"/>
    <mergeCell ref="B91:C91"/>
    <mergeCell ref="B124:C124"/>
    <mergeCell ref="B123:C123"/>
    <mergeCell ref="B122:C122"/>
    <mergeCell ref="B121:C121"/>
    <mergeCell ref="B120:C120"/>
    <mergeCell ref="B119:C119"/>
    <mergeCell ref="B118:C118"/>
    <mergeCell ref="B117:C117"/>
    <mergeCell ref="B116:C116"/>
    <mergeCell ref="B115:C115"/>
    <mergeCell ref="B114:C114"/>
    <mergeCell ref="B113:C113"/>
    <mergeCell ref="B112:C112"/>
    <mergeCell ref="B111:C111"/>
    <mergeCell ref="B110:C110"/>
    <mergeCell ref="B109:C109"/>
    <mergeCell ref="B108:C108"/>
    <mergeCell ref="B141:C141"/>
    <mergeCell ref="B140:C140"/>
    <mergeCell ref="B139:C139"/>
    <mergeCell ref="B138:C138"/>
    <mergeCell ref="B137:C137"/>
    <mergeCell ref="B136:C136"/>
    <mergeCell ref="B135:C135"/>
    <mergeCell ref="B134:C134"/>
    <mergeCell ref="B133:C133"/>
    <mergeCell ref="B132:C132"/>
    <mergeCell ref="B131:C131"/>
    <mergeCell ref="B130:C130"/>
    <mergeCell ref="B129:C129"/>
    <mergeCell ref="B128:C128"/>
    <mergeCell ref="B127:C127"/>
    <mergeCell ref="B126:C126"/>
    <mergeCell ref="B125:C125"/>
    <mergeCell ref="B158:C158"/>
    <mergeCell ref="B157:C157"/>
    <mergeCell ref="B156:C156"/>
    <mergeCell ref="B155:C155"/>
    <mergeCell ref="B154:C154"/>
    <mergeCell ref="B153:C153"/>
    <mergeCell ref="B152:C152"/>
    <mergeCell ref="B151:C151"/>
    <mergeCell ref="B150:C150"/>
    <mergeCell ref="B149:C149"/>
    <mergeCell ref="B148:C148"/>
    <mergeCell ref="B147:C147"/>
    <mergeCell ref="B146:C146"/>
    <mergeCell ref="B145:C145"/>
    <mergeCell ref="B144:C144"/>
    <mergeCell ref="B143:C143"/>
    <mergeCell ref="B142:C142"/>
    <mergeCell ref="B175:C175"/>
    <mergeCell ref="B174:C174"/>
    <mergeCell ref="B173:C173"/>
    <mergeCell ref="B172:C172"/>
    <mergeCell ref="B171:C171"/>
    <mergeCell ref="B170:C170"/>
    <mergeCell ref="B169:C169"/>
    <mergeCell ref="B168:C168"/>
    <mergeCell ref="B167:C167"/>
    <mergeCell ref="B166:C166"/>
    <mergeCell ref="B165:C165"/>
    <mergeCell ref="B164:C164"/>
    <mergeCell ref="B163:C163"/>
    <mergeCell ref="B162:C162"/>
    <mergeCell ref="B161:C161"/>
    <mergeCell ref="B160:C160"/>
    <mergeCell ref="B159:C159"/>
    <mergeCell ref="B192:C192"/>
    <mergeCell ref="B191:C191"/>
    <mergeCell ref="B190:C190"/>
    <mergeCell ref="B189:C189"/>
    <mergeCell ref="B188:C188"/>
    <mergeCell ref="B187:C187"/>
    <mergeCell ref="B186:C186"/>
    <mergeCell ref="B185:C185"/>
    <mergeCell ref="B184:C184"/>
    <mergeCell ref="B183:C183"/>
    <mergeCell ref="B182:C182"/>
    <mergeCell ref="B181:C181"/>
    <mergeCell ref="B180:C180"/>
    <mergeCell ref="B179:C179"/>
    <mergeCell ref="B178:C178"/>
    <mergeCell ref="B177:C177"/>
    <mergeCell ref="B176:C176"/>
    <mergeCell ref="B209:C209"/>
    <mergeCell ref="B208:C208"/>
    <mergeCell ref="B207:C207"/>
    <mergeCell ref="B206:C206"/>
    <mergeCell ref="B205:C205"/>
    <mergeCell ref="B204:C204"/>
    <mergeCell ref="B203:C203"/>
    <mergeCell ref="B202:C202"/>
    <mergeCell ref="B201:C201"/>
    <mergeCell ref="B200:C200"/>
    <mergeCell ref="B199:C199"/>
    <mergeCell ref="B198:C198"/>
    <mergeCell ref="B197:C197"/>
    <mergeCell ref="B196:C196"/>
    <mergeCell ref="B195:C195"/>
    <mergeCell ref="B194:C194"/>
    <mergeCell ref="B193:C193"/>
    <mergeCell ref="B213:C213"/>
    <mergeCell ref="B212:C212"/>
    <mergeCell ref="B211:C211"/>
    <mergeCell ref="B210:C210"/>
    <mergeCell ref="B243:C243"/>
    <mergeCell ref="B242:C242"/>
    <mergeCell ref="B241:C241"/>
    <mergeCell ref="B240:C240"/>
    <mergeCell ref="B239:C239"/>
    <mergeCell ref="B238:C238"/>
    <mergeCell ref="B237:C237"/>
    <mergeCell ref="B236:C236"/>
    <mergeCell ref="B235:C235"/>
    <mergeCell ref="B234:C234"/>
    <mergeCell ref="B233:C233"/>
    <mergeCell ref="B232:C232"/>
    <mergeCell ref="B231:C231"/>
    <mergeCell ref="B230:C230"/>
    <mergeCell ref="B229:C229"/>
    <mergeCell ref="B228:C228"/>
    <mergeCell ref="B226:C226"/>
    <mergeCell ref="B225:C225"/>
    <mergeCell ref="B224:C224"/>
    <mergeCell ref="B223:C223"/>
    <mergeCell ref="B248:C248"/>
    <mergeCell ref="B247:C247"/>
    <mergeCell ref="B246:C246"/>
    <mergeCell ref="B245:C245"/>
    <mergeCell ref="B244:C244"/>
    <mergeCell ref="B217:C217"/>
    <mergeCell ref="B216:C216"/>
    <mergeCell ref="B215:C215"/>
    <mergeCell ref="B214:C214"/>
    <mergeCell ref="B222:C222"/>
    <mergeCell ref="B221:C221"/>
    <mergeCell ref="B220:C220"/>
    <mergeCell ref="B219:C219"/>
    <mergeCell ref="B218:C218"/>
    <mergeCell ref="B265:C265"/>
    <mergeCell ref="B264:C264"/>
    <mergeCell ref="B263:C263"/>
    <mergeCell ref="B262:C262"/>
    <mergeCell ref="B261:C261"/>
    <mergeCell ref="B39:C39"/>
    <mergeCell ref="B40:C40"/>
    <mergeCell ref="B41:C41"/>
    <mergeCell ref="B42:C42"/>
    <mergeCell ref="B43:C43"/>
    <mergeCell ref="B44:C44"/>
    <mergeCell ref="B227:C227"/>
    <mergeCell ref="B260:C260"/>
    <mergeCell ref="B259:C259"/>
    <mergeCell ref="B258:C258"/>
    <mergeCell ref="B257:C257"/>
    <mergeCell ref="B256:C256"/>
    <mergeCell ref="B255:C255"/>
    <mergeCell ref="B254:C254"/>
    <mergeCell ref="B253:C253"/>
    <mergeCell ref="B252:C252"/>
    <mergeCell ref="B251:C251"/>
    <mergeCell ref="B250:C250"/>
    <mergeCell ref="B249:C249"/>
    <mergeCell ref="AN267:AR267"/>
    <mergeCell ref="AM266:AR266"/>
    <mergeCell ref="E8:R8"/>
    <mergeCell ref="F270:K270"/>
    <mergeCell ref="P270:R271"/>
    <mergeCell ref="AC12:AC14"/>
    <mergeCell ref="AD12:AD14"/>
    <mergeCell ref="AE12:AF14"/>
    <mergeCell ref="AG12:AH14"/>
    <mergeCell ref="AI12:AI14"/>
    <mergeCell ref="AC11:AD11"/>
    <mergeCell ref="Q13:Q14"/>
    <mergeCell ref="R13:R14"/>
    <mergeCell ref="M10:R10"/>
    <mergeCell ref="AL12:AL14"/>
    <mergeCell ref="B28:C28"/>
    <mergeCell ref="B29:C29"/>
    <mergeCell ref="B30:C30"/>
    <mergeCell ref="B45:C45"/>
    <mergeCell ref="B31:C31"/>
    <mergeCell ref="B32:C32"/>
    <mergeCell ref="B33:C33"/>
    <mergeCell ref="B34:C34"/>
    <mergeCell ref="B35:C35"/>
    <mergeCell ref="B36:C36"/>
    <mergeCell ref="B37:C37"/>
    <mergeCell ref="B38:C38"/>
    <mergeCell ref="B270:D271"/>
    <mergeCell ref="B17:C17"/>
    <mergeCell ref="B18:C18"/>
    <mergeCell ref="C267:D267"/>
    <mergeCell ref="C266:E266"/>
    <mergeCell ref="AJ12:AJ14"/>
    <mergeCell ref="AK12:AK14"/>
    <mergeCell ref="O13:O14"/>
    <mergeCell ref="P13:P14"/>
    <mergeCell ref="L13:L14"/>
    <mergeCell ref="B24:C24"/>
    <mergeCell ref="B25:C25"/>
    <mergeCell ref="B26:C26"/>
    <mergeCell ref="B27:C27"/>
    <mergeCell ref="B23:C23"/>
    <mergeCell ref="B19:C19"/>
    <mergeCell ref="B20:C20"/>
    <mergeCell ref="B21:C21"/>
    <mergeCell ref="B22:C22"/>
    <mergeCell ref="B15:C15"/>
    <mergeCell ref="B16:C16"/>
    <mergeCell ref="M13:M14"/>
    <mergeCell ref="M12:P12"/>
    <mergeCell ref="D13:D14"/>
    <mergeCell ref="A13:A14"/>
    <mergeCell ref="N13:N14"/>
    <mergeCell ref="AH1:AL2"/>
    <mergeCell ref="AB1:AF1"/>
    <mergeCell ref="AJ6:AL6"/>
    <mergeCell ref="AJ5:AL5"/>
    <mergeCell ref="AD3:AF3"/>
    <mergeCell ref="AB2:AC2"/>
    <mergeCell ref="AD2:AF2"/>
    <mergeCell ref="B3:D3"/>
    <mergeCell ref="B4:D4"/>
    <mergeCell ref="B7:D7"/>
    <mergeCell ref="E7:F7"/>
    <mergeCell ref="E3:F3"/>
    <mergeCell ref="E5:F5"/>
    <mergeCell ref="E4:R4"/>
    <mergeCell ref="B8:D8"/>
    <mergeCell ref="E13:E14"/>
    <mergeCell ref="F13:F14"/>
    <mergeCell ref="B10:L10"/>
    <mergeCell ref="B12:F12"/>
    <mergeCell ref="G12:L12"/>
    <mergeCell ref="G13:K13"/>
    <mergeCell ref="B13:C14"/>
  </mergeCells>
  <phoneticPr fontId="2" type="noConversion"/>
  <dataValidations count="1">
    <dataValidation type="list" allowBlank="1" showInputMessage="1" showErrorMessage="1" sqref="G16:K265" xr:uid="{00000000-0002-0000-0500-000000000000}">
      <formula1>$M$271:$M$272</formula1>
    </dataValidation>
  </dataValidations>
  <printOptions horizontalCentered="1"/>
  <pageMargins left="0.75" right="0.75" top="0.19685039370078741" bottom="0.39370078740157483" header="0" footer="0"/>
  <pageSetup paperSize="9" scale="90" orientation="landscape" r:id="rId1"/>
  <headerFooter alignWithMargins="0">
    <oddFooter>&amp;C&amp;D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13"/>
  <dimension ref="A1:BA276"/>
  <sheetViews>
    <sheetView showGridLines="0" showRowColHeaders="0" zoomScaleNormal="100" workbookViewId="0"/>
  </sheetViews>
  <sheetFormatPr defaultColWidth="9.109375" defaultRowHeight="13.2" x14ac:dyDescent="0.25"/>
  <cols>
    <col min="1" max="1" width="10.44140625" style="6" customWidth="1"/>
    <col min="2" max="2" width="6.5546875" style="6" customWidth="1"/>
    <col min="3" max="3" width="40.6640625" style="6" customWidth="1"/>
    <col min="4" max="5" width="7" style="6" customWidth="1"/>
    <col min="6" max="6" width="13.33203125" style="8" customWidth="1"/>
    <col min="7" max="11" width="5.44140625" style="6" customWidth="1"/>
    <col min="12" max="12" width="13.44140625" style="6" customWidth="1"/>
    <col min="13" max="17" width="13.44140625" style="8" customWidth="1"/>
    <col min="18" max="18" width="13.33203125" style="8" customWidth="1"/>
    <col min="19" max="19" width="1.6640625" style="8" hidden="1" customWidth="1"/>
    <col min="20" max="22" width="9.44140625" style="6" customWidth="1"/>
    <col min="23" max="23" width="10.88671875" style="6" customWidth="1"/>
    <col min="24" max="27" width="9.109375" style="6"/>
    <col min="28" max="28" width="9.33203125" style="90" hidden="1" customWidth="1"/>
    <col min="29" max="29" width="21.5546875" style="6" hidden="1" customWidth="1"/>
    <col min="30" max="30" width="12.88671875" style="6" hidden="1" customWidth="1"/>
    <col min="31" max="32" width="12.6640625" style="6" hidden="1" customWidth="1"/>
    <col min="33" max="33" width="13.44140625" style="84" hidden="1" customWidth="1"/>
    <col min="34" max="34" width="13.44140625" style="6" hidden="1" customWidth="1"/>
    <col min="35" max="38" width="13.6640625" style="6" hidden="1" customWidth="1"/>
    <col min="39" max="39" width="9.109375" style="6" hidden="1" customWidth="1"/>
    <col min="40" max="40" width="19.6640625" style="6" hidden="1" customWidth="1"/>
    <col min="41" max="41" width="25.33203125" style="6" hidden="1" customWidth="1"/>
    <col min="42" max="42" width="9.109375" style="6" hidden="1" customWidth="1"/>
    <col min="43" max="43" width="18.88671875" style="6" hidden="1" customWidth="1"/>
    <col min="44" max="44" width="9.88671875" style="6" hidden="1" customWidth="1"/>
    <col min="45" max="45" width="17.5546875" style="6" hidden="1" customWidth="1"/>
    <col min="46" max="46" width="11.6640625" style="6" hidden="1" customWidth="1"/>
    <col min="47" max="47" width="16" style="6" hidden="1" customWidth="1"/>
    <col min="48" max="53" width="9.109375" style="6" hidden="1" customWidth="1"/>
    <col min="54" max="16384" width="9.109375" style="6"/>
  </cols>
  <sheetData>
    <row r="1" spans="1:53" ht="15.6" x14ac:dyDescent="0.25">
      <c r="A1" s="33"/>
      <c r="B1" s="7" t="s">
        <v>409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6"/>
      <c r="S1" s="157"/>
      <c r="T1" s="157"/>
      <c r="U1" s="158"/>
      <c r="V1" s="33"/>
      <c r="W1" s="33"/>
      <c r="X1" s="33"/>
      <c r="Y1" s="33"/>
      <c r="Z1" s="33"/>
      <c r="AB1" s="285" t="s">
        <v>113</v>
      </c>
      <c r="AC1" s="286"/>
      <c r="AD1" s="286"/>
      <c r="AE1" s="286"/>
      <c r="AF1" s="287"/>
      <c r="AG1" s="74"/>
      <c r="AH1" s="279" t="s">
        <v>112</v>
      </c>
      <c r="AI1" s="280"/>
      <c r="AJ1" s="280"/>
      <c r="AK1" s="280"/>
      <c r="AL1" s="281"/>
      <c r="AN1" s="75" t="s">
        <v>33</v>
      </c>
      <c r="AO1" s="76" t="str">
        <f ca="1">RIGHT(CELL("filename",A1),LEN(CELL("filename",A1))-FIND("]",CELL("filename",A1)))</f>
        <v>5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6" x14ac:dyDescent="0.25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6"/>
      <c r="S2" s="157"/>
      <c r="T2" s="159"/>
      <c r="U2" s="158"/>
      <c r="V2" s="33"/>
      <c r="W2" s="33"/>
      <c r="X2" s="33"/>
      <c r="Y2" s="33"/>
      <c r="Z2" s="33"/>
      <c r="AB2" s="295" t="s">
        <v>49</v>
      </c>
      <c r="AC2" s="296"/>
      <c r="AD2" s="292" t="s">
        <v>49</v>
      </c>
      <c r="AE2" s="293"/>
      <c r="AF2" s="294"/>
      <c r="AG2" s="74"/>
      <c r="AH2" s="282"/>
      <c r="AI2" s="283"/>
      <c r="AJ2" s="283"/>
      <c r="AK2" s="283"/>
      <c r="AL2" s="284"/>
      <c r="AN2" s="242" t="s">
        <v>108</v>
      </c>
      <c r="AO2" s="77" t="str">
        <f ca="1">VLOOKUP(AO1,AP2:AQ19,2,FALSE)</f>
        <v>4</v>
      </c>
      <c r="AP2" s="79" t="s">
        <v>105</v>
      </c>
      <c r="AQ2" s="79"/>
      <c r="AR2" s="80">
        <f t="shared" ref="AR2:AR13" ca="1" si="0">MAX($AS$2:$AS$13)</f>
        <v>12</v>
      </c>
      <c r="AS2" s="81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5">
      <c r="A3" s="33"/>
      <c r="B3" s="297" t="str">
        <f ca="1">INDIRECT( "'" &amp; $AD$2 &amp; "'!B3")</f>
        <v>Šifra proračunskega uporabnika:</v>
      </c>
      <c r="C3" s="297"/>
      <c r="D3" s="298"/>
      <c r="E3" s="259"/>
      <c r="F3" s="260"/>
      <c r="R3" s="72"/>
      <c r="S3" s="159"/>
      <c r="T3" s="158"/>
      <c r="U3" s="158"/>
      <c r="V3" s="33"/>
      <c r="W3" s="33"/>
      <c r="X3" s="33"/>
      <c r="Y3" s="33"/>
      <c r="Z3" s="33"/>
      <c r="AB3" s="82" t="s">
        <v>78</v>
      </c>
      <c r="AC3" s="83"/>
      <c r="AD3" s="292" t="s">
        <v>78</v>
      </c>
      <c r="AE3" s="293"/>
      <c r="AF3" s="294"/>
      <c r="AH3" s="85" t="s">
        <v>110</v>
      </c>
      <c r="AI3" s="86" t="s">
        <v>116</v>
      </c>
      <c r="AJ3" s="87"/>
      <c r="AK3" s="87"/>
      <c r="AL3" s="88"/>
      <c r="AN3" s="75" t="s">
        <v>106</v>
      </c>
      <c r="AO3" s="77">
        <f ca="1">VLOOKUP(AO1,AP2:AS19,4,FALSE)</f>
        <v>7</v>
      </c>
      <c r="AP3" s="79" t="s">
        <v>36</v>
      </c>
      <c r="AQ3" s="79" t="str">
        <f t="shared" ref="AQ3:AQ19" si="3">+AP2</f>
        <v>11</v>
      </c>
      <c r="AR3" s="80">
        <f t="shared" ca="1" si="0"/>
        <v>12</v>
      </c>
      <c r="AS3" s="81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5">
      <c r="A4" s="33"/>
      <c r="B4" s="297" t="str">
        <f ca="1">INDIRECT( "'" &amp; $AD$2 &amp; "'!B4")</f>
        <v>Organizacijska enota:</v>
      </c>
      <c r="C4" s="297"/>
      <c r="D4" s="297"/>
      <c r="E4" s="304"/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5"/>
      <c r="Q4" s="305"/>
      <c r="R4" s="302"/>
      <c r="S4" s="160"/>
      <c r="T4" s="160"/>
      <c r="U4" s="33"/>
      <c r="V4" s="33"/>
      <c r="W4" s="33"/>
      <c r="X4" s="33"/>
      <c r="Y4" s="33"/>
      <c r="Z4" s="33"/>
      <c r="AH4" s="75" t="s">
        <v>109</v>
      </c>
      <c r="AI4" s="30">
        <v>6</v>
      </c>
      <c r="AJ4" s="87"/>
      <c r="AK4" s="87"/>
      <c r="AL4" s="88"/>
      <c r="AN4" s="75" t="s">
        <v>77</v>
      </c>
      <c r="AO4" s="77">
        <f ca="1">VLOOKUP(AO1,AP2:AR19,3,FALSE)</f>
        <v>12</v>
      </c>
      <c r="AP4" s="79" t="s">
        <v>95</v>
      </c>
      <c r="AQ4" s="79" t="str">
        <f t="shared" si="3"/>
        <v>12</v>
      </c>
      <c r="AR4" s="80">
        <f t="shared" ca="1" si="0"/>
        <v>12</v>
      </c>
      <c r="AS4" s="81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5">
      <c r="A5" s="33"/>
      <c r="B5" s="65" t="str">
        <f ca="1">INDIRECT( "'" &amp; $AD$2 &amp; "'!B5")</f>
        <v>Leto:</v>
      </c>
      <c r="C5" s="65"/>
      <c r="D5" s="65"/>
      <c r="E5" s="303"/>
      <c r="F5" s="302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X5" s="33"/>
      <c r="Y5" s="33"/>
      <c r="Z5" s="33"/>
      <c r="AB5" s="91"/>
      <c r="AC5" s="73"/>
      <c r="AD5" s="73"/>
      <c r="AE5" s="73"/>
      <c r="AH5" s="75" t="s">
        <v>111</v>
      </c>
      <c r="AI5" s="30">
        <v>29</v>
      </c>
      <c r="AJ5" s="289" t="str">
        <f>+$AD$2</f>
        <v>OSNOVNA PLAČA</v>
      </c>
      <c r="AK5" s="290"/>
      <c r="AL5" s="291"/>
      <c r="AN5" s="75" t="s">
        <v>106</v>
      </c>
      <c r="AO5" s="77" t="str">
        <f ca="1">VLOOKUP(AO1,AP2:AU19,6,FALSE)</f>
        <v>maj</v>
      </c>
      <c r="AP5" s="79" t="s">
        <v>96</v>
      </c>
      <c r="AQ5" s="79" t="str">
        <f t="shared" si="3"/>
        <v>1</v>
      </c>
      <c r="AR5" s="80">
        <f t="shared" ca="1" si="0"/>
        <v>12</v>
      </c>
      <c r="AS5" s="81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5">
      <c r="B6" s="17"/>
      <c r="C6" s="17"/>
      <c r="D6" s="17"/>
      <c r="E6" s="8"/>
      <c r="F6" s="6"/>
      <c r="R6" s="72"/>
      <c r="S6" s="72"/>
      <c r="T6" s="73"/>
      <c r="AB6" s="91"/>
      <c r="AE6" s="73"/>
      <c r="AH6" s="75" t="s">
        <v>111</v>
      </c>
      <c r="AI6" s="30">
        <v>29</v>
      </c>
      <c r="AJ6" s="288" t="str">
        <f>+$AD$3</f>
        <v>OBRAČUNANA OSNOVNA PLAČA</v>
      </c>
      <c r="AK6" s="288"/>
      <c r="AL6" s="288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maj </v>
      </c>
      <c r="AP6" s="79" t="s">
        <v>97</v>
      </c>
      <c r="AQ6" s="79" t="str">
        <f t="shared" si="3"/>
        <v>2</v>
      </c>
      <c r="AR6" s="80">
        <f t="shared" ca="1" si="0"/>
        <v>12</v>
      </c>
      <c r="AS6" s="81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5">
      <c r="B7" s="299" t="s">
        <v>9</v>
      </c>
      <c r="C7" s="299"/>
      <c r="D7" s="300"/>
      <c r="E7" s="301"/>
      <c r="F7" s="302"/>
      <c r="R7" s="72"/>
      <c r="S7" s="72"/>
      <c r="T7" s="73"/>
      <c r="AB7" s="91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9" t="s">
        <v>98</v>
      </c>
      <c r="AQ7" s="79" t="str">
        <f t="shared" si="3"/>
        <v>3</v>
      </c>
      <c r="AR7" s="80">
        <f t="shared" ca="1" si="0"/>
        <v>12</v>
      </c>
      <c r="AS7" s="81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5">
      <c r="B8" s="299" t="s">
        <v>10</v>
      </c>
      <c r="C8" s="299"/>
      <c r="D8" s="306"/>
      <c r="E8" s="304"/>
      <c r="F8" s="305"/>
      <c r="G8" s="305"/>
      <c r="H8" s="305"/>
      <c r="I8" s="305"/>
      <c r="J8" s="305"/>
      <c r="K8" s="305"/>
      <c r="L8" s="305"/>
      <c r="M8" s="305"/>
      <c r="N8" s="305"/>
      <c r="O8" s="305"/>
      <c r="P8" s="305"/>
      <c r="Q8" s="305"/>
      <c r="R8" s="302"/>
      <c r="S8" s="89"/>
      <c r="T8" s="89"/>
      <c r="AP8" s="79" t="s">
        <v>99</v>
      </c>
      <c r="AQ8" s="79" t="str">
        <f t="shared" si="3"/>
        <v>4</v>
      </c>
      <c r="AR8" s="80">
        <f t="shared" ca="1" si="0"/>
        <v>12</v>
      </c>
      <c r="AS8" s="81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2" thickBot="1" x14ac:dyDescent="0.3">
      <c r="B9" s="7"/>
      <c r="C9" s="7"/>
      <c r="AP9" s="79" t="s">
        <v>100</v>
      </c>
      <c r="AQ9" s="79" t="str">
        <f t="shared" si="3"/>
        <v>5</v>
      </c>
      <c r="AR9" s="80">
        <f t="shared" ca="1" si="0"/>
        <v>12</v>
      </c>
      <c r="AS9" s="81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3">
      <c r="B10" s="311" t="s">
        <v>0</v>
      </c>
      <c r="C10" s="312"/>
      <c r="D10" s="312"/>
      <c r="E10" s="312"/>
      <c r="F10" s="312"/>
      <c r="G10" s="312"/>
      <c r="H10" s="312"/>
      <c r="I10" s="312"/>
      <c r="J10" s="312"/>
      <c r="K10" s="312"/>
      <c r="L10" s="313"/>
      <c r="M10" s="369" t="s">
        <v>1</v>
      </c>
      <c r="N10" s="370"/>
      <c r="O10" s="370"/>
      <c r="P10" s="370"/>
      <c r="Q10" s="370"/>
      <c r="R10" s="370"/>
      <c r="S10" s="92"/>
      <c r="T10" s="93"/>
      <c r="AP10" s="79" t="s">
        <v>101</v>
      </c>
      <c r="AQ10" s="79" t="str">
        <f t="shared" si="3"/>
        <v>6</v>
      </c>
      <c r="AR10" s="80">
        <f t="shared" ca="1" si="0"/>
        <v>12</v>
      </c>
      <c r="AS10" s="81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8" thickBot="1" x14ac:dyDescent="0.3">
      <c r="B11" s="94"/>
      <c r="C11" s="94"/>
      <c r="D11" s="94"/>
      <c r="E11" s="94"/>
      <c r="F11" s="95"/>
      <c r="G11" s="96"/>
      <c r="H11" s="96"/>
      <c r="I11" s="96"/>
      <c r="J11" s="96"/>
      <c r="K11" s="96"/>
      <c r="L11" s="96"/>
      <c r="M11" s="95"/>
      <c r="N11" s="95"/>
      <c r="O11" s="95"/>
      <c r="P11" s="95"/>
      <c r="Q11" s="95"/>
      <c r="R11" s="97"/>
      <c r="S11" s="89"/>
      <c r="T11" s="87"/>
      <c r="AC11" s="364" t="s">
        <v>35</v>
      </c>
      <c r="AD11" s="364"/>
      <c r="AG11" s="6"/>
      <c r="AP11" s="79" t="s">
        <v>102</v>
      </c>
      <c r="AQ11" s="79" t="str">
        <f t="shared" si="3"/>
        <v>7</v>
      </c>
      <c r="AR11" s="80">
        <f t="shared" ca="1" si="0"/>
        <v>12</v>
      </c>
      <c r="AS11" s="81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5">
      <c r="A12" s="241"/>
      <c r="B12" s="371" t="s">
        <v>13</v>
      </c>
      <c r="C12" s="372"/>
      <c r="D12" s="372"/>
      <c r="E12" s="372"/>
      <c r="F12" s="373"/>
      <c r="G12" s="317" t="s">
        <v>14</v>
      </c>
      <c r="H12" s="318"/>
      <c r="I12" s="318"/>
      <c r="J12" s="318"/>
      <c r="K12" s="318"/>
      <c r="L12" s="319"/>
      <c r="M12" s="348" t="s">
        <v>80</v>
      </c>
      <c r="N12" s="349"/>
      <c r="O12" s="349"/>
      <c r="P12" s="349"/>
      <c r="Q12" s="98" t="s">
        <v>38</v>
      </c>
      <c r="R12" s="99" t="s">
        <v>84</v>
      </c>
      <c r="S12" s="100"/>
      <c r="AB12" s="101"/>
      <c r="AC12" s="339" t="str">
        <f>+Q12</f>
        <v>IZPLAČILO REDNE DELOVNE USPEŠNOSTI</v>
      </c>
      <c r="AD12" s="339" t="str">
        <f>+R12</f>
        <v>NAJVIŠJE MOŽNO IZPLAČILO REDNE LETNE DELOVNE USPEŠNOSTI</v>
      </c>
      <c r="AE12" s="362" t="s">
        <v>15</v>
      </c>
      <c r="AF12" s="362"/>
      <c r="AG12" s="363" t="s">
        <v>16</v>
      </c>
      <c r="AH12" s="363"/>
      <c r="AI12" s="339" t="s">
        <v>17</v>
      </c>
      <c r="AJ12" s="339" t="s">
        <v>18</v>
      </c>
      <c r="AK12" s="339" t="str">
        <f>+AD3</f>
        <v>OBRAČUNANA OSNOVNA PLAČA</v>
      </c>
      <c r="AL12" s="339" t="str">
        <f>+AD2</f>
        <v>OSNOVNA PLAČA</v>
      </c>
      <c r="AN12" s="6"/>
      <c r="AO12" s="6"/>
      <c r="AP12" s="79" t="s">
        <v>103</v>
      </c>
      <c r="AQ12" s="79" t="str">
        <f t="shared" si="3"/>
        <v>8</v>
      </c>
      <c r="AR12" s="80">
        <f t="shared" ca="1" si="0"/>
        <v>12</v>
      </c>
      <c r="AS12" s="81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5">
      <c r="A13" s="275" t="s">
        <v>130</v>
      </c>
      <c r="B13" s="323" t="s">
        <v>2</v>
      </c>
      <c r="C13" s="324"/>
      <c r="D13" s="307" t="s">
        <v>11</v>
      </c>
      <c r="E13" s="307" t="s">
        <v>12</v>
      </c>
      <c r="F13" s="309" t="s">
        <v>94</v>
      </c>
      <c r="G13" s="320" t="s">
        <v>39</v>
      </c>
      <c r="H13" s="321"/>
      <c r="I13" s="321"/>
      <c r="J13" s="321"/>
      <c r="K13" s="322"/>
      <c r="L13" s="342" t="s">
        <v>3</v>
      </c>
      <c r="M13" s="346" t="s">
        <v>79</v>
      </c>
      <c r="N13" s="277" t="s">
        <v>82</v>
      </c>
      <c r="O13" s="340" t="s">
        <v>81</v>
      </c>
      <c r="P13" s="277" t="s">
        <v>82</v>
      </c>
      <c r="Q13" s="365" t="s">
        <v>82</v>
      </c>
      <c r="R13" s="367" t="s">
        <v>82</v>
      </c>
      <c r="S13" s="170"/>
      <c r="T13" s="33"/>
      <c r="U13" s="33"/>
      <c r="V13" s="33"/>
      <c r="W13" s="33"/>
      <c r="X13" s="33"/>
      <c r="Y13" s="33"/>
      <c r="AC13" s="339"/>
      <c r="AD13" s="339"/>
      <c r="AE13" s="362"/>
      <c r="AF13" s="362"/>
      <c r="AG13" s="363"/>
      <c r="AH13" s="363"/>
      <c r="AI13" s="339"/>
      <c r="AJ13" s="339"/>
      <c r="AK13" s="339"/>
      <c r="AL13" s="339"/>
      <c r="AP13" s="79" t="s">
        <v>104</v>
      </c>
      <c r="AQ13" s="79" t="str">
        <f t="shared" si="3"/>
        <v>9</v>
      </c>
      <c r="AR13" s="80">
        <f t="shared" ca="1" si="0"/>
        <v>12</v>
      </c>
      <c r="AS13" s="81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8" thickBot="1" x14ac:dyDescent="0.3">
      <c r="A14" s="276"/>
      <c r="B14" s="325"/>
      <c r="C14" s="326"/>
      <c r="D14" s="308"/>
      <c r="E14" s="308"/>
      <c r="F14" s="310"/>
      <c r="G14" s="102" t="s">
        <v>4</v>
      </c>
      <c r="H14" s="103" t="s">
        <v>5</v>
      </c>
      <c r="I14" s="104" t="s">
        <v>6</v>
      </c>
      <c r="J14" s="103" t="s">
        <v>22</v>
      </c>
      <c r="K14" s="105" t="s">
        <v>23</v>
      </c>
      <c r="L14" s="343"/>
      <c r="M14" s="347"/>
      <c r="N14" s="278"/>
      <c r="O14" s="341"/>
      <c r="P14" s="278"/>
      <c r="Q14" s="366"/>
      <c r="R14" s="368"/>
      <c r="S14" s="170"/>
      <c r="T14" s="33"/>
      <c r="U14" s="33"/>
      <c r="V14" s="33"/>
      <c r="W14" s="33"/>
      <c r="X14" s="33"/>
      <c r="Y14" s="33"/>
      <c r="AC14" s="339"/>
      <c r="AD14" s="339"/>
      <c r="AE14" s="362"/>
      <c r="AF14" s="362"/>
      <c r="AG14" s="363"/>
      <c r="AH14" s="363"/>
      <c r="AI14" s="339"/>
      <c r="AJ14" s="339"/>
      <c r="AK14" s="339"/>
      <c r="AL14" s="339"/>
      <c r="AP14" s="79" t="s">
        <v>117</v>
      </c>
      <c r="AQ14" s="79" t="str">
        <f t="shared" si="3"/>
        <v>10</v>
      </c>
      <c r="AR14" s="80">
        <f ca="1">MAX($AS$14:$AS$17)</f>
        <v>4</v>
      </c>
      <c r="AS14" s="81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5">
      <c r="A15" s="162"/>
      <c r="B15" s="344">
        <v>1</v>
      </c>
      <c r="C15" s="345"/>
      <c r="D15" s="162">
        <v>2</v>
      </c>
      <c r="E15" s="247">
        <v>3</v>
      </c>
      <c r="F15" s="163">
        <v>4</v>
      </c>
      <c r="G15" s="106">
        <v>5</v>
      </c>
      <c r="H15" s="107">
        <v>6</v>
      </c>
      <c r="I15" s="108">
        <v>7</v>
      </c>
      <c r="J15" s="107">
        <v>8</v>
      </c>
      <c r="K15" s="109">
        <v>9</v>
      </c>
      <c r="L15" s="171" t="s">
        <v>32</v>
      </c>
      <c r="M15" s="172" t="s">
        <v>76</v>
      </c>
      <c r="N15" s="172"/>
      <c r="O15" s="173" t="s">
        <v>90</v>
      </c>
      <c r="P15" s="174" t="s">
        <v>91</v>
      </c>
      <c r="Q15" s="175" t="s">
        <v>92</v>
      </c>
      <c r="R15" s="176">
        <v>15</v>
      </c>
      <c r="S15" s="177"/>
      <c r="T15" s="37"/>
      <c r="U15" s="37"/>
      <c r="V15" s="37"/>
      <c r="W15" s="37"/>
      <c r="X15" s="37"/>
      <c r="Y15" s="37"/>
      <c r="AB15" s="110" t="s">
        <v>34</v>
      </c>
      <c r="AC15" s="111" t="str">
        <f>+Q13</f>
        <v>€</v>
      </c>
      <c r="AD15" s="111" t="str">
        <f>+R13</f>
        <v>€</v>
      </c>
      <c r="AE15" s="112" t="s">
        <v>19</v>
      </c>
      <c r="AF15" s="112" t="s">
        <v>20</v>
      </c>
      <c r="AG15" s="113" t="s">
        <v>19</v>
      </c>
      <c r="AH15" s="114" t="s">
        <v>20</v>
      </c>
      <c r="AI15" s="115" t="s">
        <v>20</v>
      </c>
      <c r="AJ15" s="116" t="s">
        <v>20</v>
      </c>
      <c r="AK15" s="111" t="s">
        <v>20</v>
      </c>
      <c r="AL15" s="111" t="s">
        <v>20</v>
      </c>
      <c r="AN15" s="6"/>
      <c r="AO15" s="6"/>
      <c r="AP15" s="79" t="s">
        <v>118</v>
      </c>
      <c r="AQ15" s="79" t="str">
        <f t="shared" si="3"/>
        <v>11-1</v>
      </c>
      <c r="AR15" s="80">
        <f ca="1">MAX($AS$14:$AS$17)</f>
        <v>4</v>
      </c>
      <c r="AS15" s="81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7" customHeight="1" x14ac:dyDescent="0.25">
      <c r="A16" s="53">
        <f>'OSNOVNA PLAČA'!A10</f>
        <v>1</v>
      </c>
      <c r="B16" s="333" t="str">
        <f t="shared" ref="B16:B45" ca="1" si="4">IF(LEN(INDIRECT( "'" &amp; $AD$2 &amp; "'!B" &amp; TEXT($AB16-6,0)))&gt;0,INDIRECT( "'" &amp; $AD$2 &amp; "'!B" &amp; TEXT($AB16-6,0)),"")</f>
        <v>A1</v>
      </c>
      <c r="C16" s="333"/>
      <c r="D16" s="54" t="str">
        <f>IF(LEN('OSNOVNA PLAČA'!C10)&gt;0,'OSNOVNA PLAČA'!C10,"")</f>
        <v>V</v>
      </c>
      <c r="E16" s="55">
        <f>IF(LEN('OSNOVNA PLAČA'!D10)&gt;0,'OSNOVNA PLAČA'!D10,"")</f>
        <v>20</v>
      </c>
      <c r="F16" s="164">
        <f ca="1">IF(LEN(B16)&gt;0,'OBRAČUNANA OSNOVNA PLAČA'!I10,"")</f>
        <v>1000</v>
      </c>
      <c r="G16" s="57">
        <v>1</v>
      </c>
      <c r="H16" s="57"/>
      <c r="I16" s="57"/>
      <c r="J16" s="57">
        <v>1</v>
      </c>
      <c r="K16" s="57"/>
      <c r="L16" s="178">
        <f t="shared" ref="L16:L79" si="5">+G16+H16+I16+J16+K16</f>
        <v>2</v>
      </c>
      <c r="M16" s="179">
        <f ca="1">IF(LEN(B16)&gt;0,L16/5,"")</f>
        <v>0.4</v>
      </c>
      <c r="N16" s="179">
        <f ca="1">IF(LEN(B16)&gt;0,F16*M16,"")</f>
        <v>400</v>
      </c>
      <c r="O16" s="180">
        <f t="shared" ref="O16:O79" ca="1" si="6">IF(LEN(B16)&gt;0,M16*$P$267,"")</f>
        <v>2.4250000000000001E-2</v>
      </c>
      <c r="P16" s="181">
        <f ca="1">IF(LEN(B16)&gt;0,F16*O16,"")</f>
        <v>24.25</v>
      </c>
      <c r="Q16" s="182">
        <f t="shared" ref="Q16:Q79" ca="1" si="7">MIN(P16,R16)</f>
        <v>24.25</v>
      </c>
      <c r="R16" s="182">
        <f ca="1">IF(LEN(B16)&gt;0,'4'!R16-'4'!Q16,"")</f>
        <v>1850.2933443916761</v>
      </c>
      <c r="S16" s="183"/>
      <c r="T16" s="33"/>
      <c r="U16" s="33"/>
      <c r="V16" s="33"/>
      <c r="W16" s="33"/>
      <c r="X16" s="33"/>
      <c r="Y16" s="33"/>
      <c r="AB16" s="243">
        <f>ROW()</f>
        <v>16</v>
      </c>
      <c r="AC16" s="118">
        <f t="shared" ref="AC16:AC45" ca="1" si="8">IF($AO$3=1,0,INDIRECT( "'" &amp; $AO$2 &amp; "'!P" &amp; TEXT($AB16,0)))</f>
        <v>27.714285714285715</v>
      </c>
      <c r="AD16" s="118">
        <f t="shared" ref="AD16:AD45" ca="1" si="9">IF($AO$3=1,(INDIRECT( "'" &amp; $AD$2 &amp; "'!F" &amp; TEXT($AB16-6,0))*2/12+INDIRECT( "'" &amp; $AD$2 &amp; "'!G" &amp; TEXT($AB16-6,0))*10/12)*2,INDIRECT( "'" &amp; $AO$2 &amp; "'!Q" &amp; TEXT($AB16,0)))</f>
        <v>27.714285714285715</v>
      </c>
      <c r="AE16" s="119" t="str">
        <f t="shared" ref="AE16:AE79" ca="1" si="10">IF(AC16&gt;=AD16,"-",$L16/(5*MAX($M$271:$M$272)))</f>
        <v>-</v>
      </c>
      <c r="AF16" s="118" t="str">
        <f t="shared" ref="AF16:AF79" ca="1" si="11">IF(AC16&gt;=AD16,"-",$L16/(5*MAX($M$271:$M$272))*AK16)</f>
        <v>-</v>
      </c>
      <c r="AG16" s="119" t="str">
        <f t="shared" ref="AG16:AG79" ca="1" si="12">IF(AE16="-","-",AE16*$AF$267)</f>
        <v>-</v>
      </c>
      <c r="AH16" s="118" t="str">
        <f t="shared" ref="AH16:AH79" ca="1" si="13">IF(AF16="-","-",AF16*$AF$267)</f>
        <v>-</v>
      </c>
      <c r="AI16" s="118">
        <f t="shared" ref="AI16:AI79" ca="1" si="14">IF(AG16="-",0,MIN(AH16,R16))</f>
        <v>0</v>
      </c>
      <c r="AJ16" s="120">
        <f t="shared" ref="AJ16:AJ79" ca="1" si="15">+AD16-AC16</f>
        <v>0</v>
      </c>
      <c r="AK16" s="118">
        <f t="shared" ref="AK16:AK45" ca="1" si="16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118">
        <f t="shared" ref="AL16:AL45" ca="1" si="17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P16" s="79" t="s">
        <v>119</v>
      </c>
      <c r="AQ16" s="79" t="str">
        <f t="shared" si="3"/>
        <v>2-4</v>
      </c>
      <c r="AR16" s="80">
        <f ca="1">MAX($AS$14:$AS$17)</f>
        <v>4</v>
      </c>
      <c r="AS16" s="81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5">
      <c r="A17" s="53">
        <f>'OSNOVNA PLAČA'!A11</f>
        <v>2</v>
      </c>
      <c r="B17" s="333" t="str">
        <f t="shared" ca="1" si="4"/>
        <v>A2</v>
      </c>
      <c r="C17" s="333"/>
      <c r="D17" s="54" t="str">
        <f>IF(LEN('OSNOVNA PLAČA'!C11)&gt;0,'OSNOVNA PLAČA'!C11,"")</f>
        <v>VII</v>
      </c>
      <c r="E17" s="55">
        <f>IF(LEN('OSNOVNA PLAČA'!D11)&gt;0,'OSNOVNA PLAČA'!D11,"")</f>
        <v>40</v>
      </c>
      <c r="F17" s="164">
        <f ca="1">IF(LEN(B17)&gt;0,'OBRAČUNANA OSNOVNA PLAČA'!I11,"")</f>
        <v>2000</v>
      </c>
      <c r="G17" s="57"/>
      <c r="H17" s="57"/>
      <c r="I17" s="57"/>
      <c r="J17" s="57"/>
      <c r="K17" s="57"/>
      <c r="L17" s="178">
        <f t="shared" si="5"/>
        <v>0</v>
      </c>
      <c r="M17" s="179">
        <f t="shared" ref="M17:M80" ca="1" si="18">IF(LEN(B17)&gt;0,L17/5,"")</f>
        <v>0</v>
      </c>
      <c r="N17" s="179">
        <f ca="1">IF(LEN(B17)&gt;0,F17*M17,"")</f>
        <v>0</v>
      </c>
      <c r="O17" s="180">
        <f t="shared" ca="1" si="6"/>
        <v>0</v>
      </c>
      <c r="P17" s="181">
        <f t="shared" ref="P17:P80" ca="1" si="19">IF(LEN(B17)&gt;0,F17*O17,"")</f>
        <v>0</v>
      </c>
      <c r="Q17" s="182">
        <f t="shared" ca="1" si="7"/>
        <v>0</v>
      </c>
      <c r="R17" s="182">
        <f ca="1">IF(LEN(B17)&gt;0,'4'!R17-'4'!Q17,"")</f>
        <v>3962.8828828828828</v>
      </c>
      <c r="S17" s="183"/>
      <c r="T17" s="33"/>
      <c r="U17" s="33"/>
      <c r="V17" s="33"/>
      <c r="W17" s="33"/>
      <c r="X17" s="33"/>
      <c r="Y17" s="33"/>
      <c r="AB17" s="243">
        <f>ROW()</f>
        <v>17</v>
      </c>
      <c r="AC17" s="118">
        <f t="shared" ca="1" si="8"/>
        <v>0</v>
      </c>
      <c r="AD17" s="118">
        <f t="shared" ca="1" si="9"/>
        <v>0</v>
      </c>
      <c r="AE17" s="119" t="str">
        <f t="shared" ca="1" si="10"/>
        <v>-</v>
      </c>
      <c r="AF17" s="118" t="str">
        <f t="shared" ca="1" si="11"/>
        <v>-</v>
      </c>
      <c r="AG17" s="119" t="str">
        <f t="shared" ca="1" si="12"/>
        <v>-</v>
      </c>
      <c r="AH17" s="118" t="str">
        <f t="shared" ca="1" si="13"/>
        <v>-</v>
      </c>
      <c r="AI17" s="118">
        <f t="shared" ca="1" si="14"/>
        <v>0</v>
      </c>
      <c r="AJ17" s="120">
        <f t="shared" ca="1" si="15"/>
        <v>0</v>
      </c>
      <c r="AK17" s="118">
        <f t="shared" ca="1" si="16"/>
        <v>2000</v>
      </c>
      <c r="AL17" s="118">
        <f t="shared" ca="1" si="17"/>
        <v>2000</v>
      </c>
      <c r="AP17" s="79" t="s">
        <v>120</v>
      </c>
      <c r="AQ17" s="79" t="str">
        <f t="shared" si="3"/>
        <v>5-7</v>
      </c>
      <c r="AR17" s="80">
        <f ca="1">MAX($AS$14:$AS$17)</f>
        <v>4</v>
      </c>
      <c r="AS17" s="81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5">
      <c r="A18" s="53">
        <f>'OSNOVNA PLAČA'!A12</f>
        <v>3</v>
      </c>
      <c r="B18" s="333" t="str">
        <f t="shared" ca="1" si="4"/>
        <v>A3</v>
      </c>
      <c r="C18" s="333"/>
      <c r="D18" s="54" t="str">
        <f>IF(LEN('OSNOVNA PLAČA'!C12)&gt;0,'OSNOVNA PLAČA'!C12,"")</f>
        <v>VIII</v>
      </c>
      <c r="E18" s="55">
        <f>IF(LEN('OSNOVNA PLAČA'!D12)&gt;0,'OSNOVNA PLAČA'!D12,"")</f>
        <v>48</v>
      </c>
      <c r="F18" s="164">
        <f ca="1">IF(LEN(B18)&gt;0,'OBRAČUNANA OSNOVNA PLAČA'!I12,"")</f>
        <v>3000</v>
      </c>
      <c r="G18" s="57"/>
      <c r="H18" s="57"/>
      <c r="I18" s="57"/>
      <c r="J18" s="57"/>
      <c r="K18" s="57"/>
      <c r="L18" s="178">
        <f t="shared" si="5"/>
        <v>0</v>
      </c>
      <c r="M18" s="179">
        <f t="shared" ca="1" si="18"/>
        <v>0</v>
      </c>
      <c r="N18" s="179">
        <f t="shared" ref="N18:N80" ca="1" si="20">IF(LEN(B18)&gt;0,F18*M18,"")</f>
        <v>0</v>
      </c>
      <c r="O18" s="180">
        <f t="shared" ca="1" si="6"/>
        <v>0</v>
      </c>
      <c r="P18" s="181">
        <f t="shared" ca="1" si="19"/>
        <v>0</v>
      </c>
      <c r="Q18" s="182">
        <f t="shared" ca="1" si="7"/>
        <v>0</v>
      </c>
      <c r="R18" s="182">
        <f ca="1">IF(LEN(B18)&gt;0,'4'!R18-'4'!Q18,"")</f>
        <v>4660.0097822643911</v>
      </c>
      <c r="S18" s="183"/>
      <c r="T18" s="33"/>
      <c r="U18" s="33"/>
      <c r="V18" s="33"/>
      <c r="W18" s="33"/>
      <c r="X18" s="33"/>
      <c r="Y18" s="33"/>
      <c r="AB18" s="243">
        <f>ROW()</f>
        <v>18</v>
      </c>
      <c r="AC18" s="118">
        <f t="shared" ca="1" si="8"/>
        <v>166.28571428571431</v>
      </c>
      <c r="AD18" s="118">
        <f t="shared" ca="1" si="9"/>
        <v>166.28571428571431</v>
      </c>
      <c r="AE18" s="119" t="str">
        <f t="shared" ca="1" si="10"/>
        <v>-</v>
      </c>
      <c r="AF18" s="118" t="str">
        <f t="shared" ca="1" si="11"/>
        <v>-</v>
      </c>
      <c r="AG18" s="119" t="str">
        <f t="shared" ca="1" si="12"/>
        <v>-</v>
      </c>
      <c r="AH18" s="118" t="str">
        <f t="shared" ca="1" si="13"/>
        <v>-</v>
      </c>
      <c r="AI18" s="118">
        <f t="shared" ca="1" si="14"/>
        <v>0</v>
      </c>
      <c r="AJ18" s="120">
        <f t="shared" ca="1" si="15"/>
        <v>0</v>
      </c>
      <c r="AK18" s="118">
        <f t="shared" ca="1" si="16"/>
        <v>3000</v>
      </c>
      <c r="AL18" s="118">
        <f t="shared" ca="1" si="17"/>
        <v>0</v>
      </c>
      <c r="AP18" s="79" t="s">
        <v>121</v>
      </c>
      <c r="AQ18" s="79" t="str">
        <f t="shared" si="3"/>
        <v>8-10</v>
      </c>
      <c r="AR18" s="80">
        <f ca="1">MAX($AS$18:$AS$19)</f>
        <v>2</v>
      </c>
      <c r="AS18" s="81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5">
      <c r="A19" s="53">
        <f>'OSNOVNA PLAČA'!A13</f>
        <v>4</v>
      </c>
      <c r="B19" s="333" t="str">
        <f t="shared" ca="1" si="4"/>
        <v>A4</v>
      </c>
      <c r="C19" s="333"/>
      <c r="D19" s="54" t="str">
        <f>IF(LEN('OSNOVNA PLAČA'!C13)&gt;0,'OSNOVNA PLAČA'!C13,"")</f>
        <v/>
      </c>
      <c r="E19" s="55" t="str">
        <f>IF(LEN('OSNOVNA PLAČA'!D13)&gt;0,'OSNOVNA PLAČA'!D13,"")</f>
        <v/>
      </c>
      <c r="F19" s="164">
        <f ca="1">IF(LEN(B19)&gt;0,'OBRAČUNANA OSNOVNA PLAČA'!I13,"")</f>
        <v>0</v>
      </c>
      <c r="G19" s="57"/>
      <c r="H19" s="57"/>
      <c r="I19" s="57"/>
      <c r="J19" s="57"/>
      <c r="K19" s="57"/>
      <c r="L19" s="178">
        <f t="shared" si="5"/>
        <v>0</v>
      </c>
      <c r="M19" s="179">
        <f t="shared" ca="1" si="18"/>
        <v>0</v>
      </c>
      <c r="N19" s="179">
        <f t="shared" ca="1" si="20"/>
        <v>0</v>
      </c>
      <c r="O19" s="180">
        <f t="shared" ca="1" si="6"/>
        <v>0</v>
      </c>
      <c r="P19" s="181">
        <f t="shared" ca="1" si="19"/>
        <v>0</v>
      </c>
      <c r="Q19" s="182">
        <f t="shared" ca="1" si="7"/>
        <v>0</v>
      </c>
      <c r="R19" s="182">
        <f ca="1">IF(LEN(B19)&gt;0,'4'!R19-'4'!Q19,"")</f>
        <v>0</v>
      </c>
      <c r="S19" s="183"/>
      <c r="T19" s="33"/>
      <c r="U19" s="33"/>
      <c r="V19" s="33"/>
      <c r="W19" s="33"/>
      <c r="X19" s="33"/>
      <c r="Y19" s="33"/>
      <c r="AB19" s="243">
        <f>ROW()</f>
        <v>19</v>
      </c>
      <c r="AC19" s="118">
        <f t="shared" ca="1" si="8"/>
        <v>0</v>
      </c>
      <c r="AD19" s="118">
        <f t="shared" ca="1" si="9"/>
        <v>0</v>
      </c>
      <c r="AE19" s="119" t="str">
        <f t="shared" ca="1" si="10"/>
        <v>-</v>
      </c>
      <c r="AF19" s="118" t="str">
        <f t="shared" ca="1" si="11"/>
        <v>-</v>
      </c>
      <c r="AG19" s="119" t="str">
        <f t="shared" ca="1" si="12"/>
        <v>-</v>
      </c>
      <c r="AH19" s="118" t="str">
        <f t="shared" ca="1" si="13"/>
        <v>-</v>
      </c>
      <c r="AI19" s="118">
        <f t="shared" ca="1" si="14"/>
        <v>0</v>
      </c>
      <c r="AJ19" s="120">
        <f t="shared" ca="1" si="15"/>
        <v>0</v>
      </c>
      <c r="AK19" s="118">
        <f t="shared" ca="1" si="16"/>
        <v>0</v>
      </c>
      <c r="AL19" s="118">
        <f t="shared" ca="1" si="17"/>
        <v>0</v>
      </c>
      <c r="AP19" s="79" t="s">
        <v>122</v>
      </c>
      <c r="AQ19" s="79" t="str">
        <f t="shared" si="3"/>
        <v>11-4</v>
      </c>
      <c r="AR19" s="80">
        <f ca="1">MAX($AS$18:$AS$19)</f>
        <v>2</v>
      </c>
      <c r="AS19" s="81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5">
      <c r="A20" s="53">
        <f>'OSNOVNA PLAČA'!A14</f>
        <v>5</v>
      </c>
      <c r="B20" s="333" t="str">
        <f t="shared" ca="1" si="4"/>
        <v>A5</v>
      </c>
      <c r="C20" s="333"/>
      <c r="D20" s="54" t="str">
        <f>IF(LEN('OSNOVNA PLAČA'!C14)&gt;0,'OSNOVNA PLAČA'!C14,"")</f>
        <v/>
      </c>
      <c r="E20" s="55" t="str">
        <f>IF(LEN('OSNOVNA PLAČA'!D14)&gt;0,'OSNOVNA PLAČA'!D14,"")</f>
        <v/>
      </c>
      <c r="F20" s="164">
        <f ca="1">IF(LEN(B20)&gt;0,'OBRAČUNANA OSNOVNA PLAČA'!I14,"")</f>
        <v>0</v>
      </c>
      <c r="G20" s="57">
        <v>1</v>
      </c>
      <c r="H20" s="57">
        <v>1</v>
      </c>
      <c r="I20" s="57">
        <v>1</v>
      </c>
      <c r="J20" s="57">
        <v>1</v>
      </c>
      <c r="K20" s="57">
        <v>1</v>
      </c>
      <c r="L20" s="178">
        <f t="shared" si="5"/>
        <v>5</v>
      </c>
      <c r="M20" s="179">
        <f t="shared" ca="1" si="18"/>
        <v>1</v>
      </c>
      <c r="N20" s="179">
        <f t="shared" ca="1" si="20"/>
        <v>0</v>
      </c>
      <c r="O20" s="180">
        <f t="shared" ca="1" si="6"/>
        <v>6.0624999999999998E-2</v>
      </c>
      <c r="P20" s="181">
        <f t="shared" ca="1" si="19"/>
        <v>0</v>
      </c>
      <c r="Q20" s="182">
        <f t="shared" ca="1" si="7"/>
        <v>0</v>
      </c>
      <c r="R20" s="182">
        <f ca="1">IF(LEN(B20)&gt;0,'4'!R20-'4'!Q20,"")</f>
        <v>0</v>
      </c>
      <c r="S20" s="183"/>
      <c r="T20" s="33"/>
      <c r="U20" s="33"/>
      <c r="V20" s="33"/>
      <c r="W20" s="33"/>
      <c r="X20" s="33"/>
      <c r="Y20" s="33"/>
      <c r="AB20" s="243">
        <f>ROW()</f>
        <v>20</v>
      </c>
      <c r="AC20" s="118">
        <f t="shared" ca="1" si="8"/>
        <v>0</v>
      </c>
      <c r="AD20" s="118">
        <f t="shared" ca="1" si="9"/>
        <v>0</v>
      </c>
      <c r="AE20" s="119" t="str">
        <f t="shared" ca="1" si="10"/>
        <v>-</v>
      </c>
      <c r="AF20" s="118" t="str">
        <f t="shared" ca="1" si="11"/>
        <v>-</v>
      </c>
      <c r="AG20" s="119" t="str">
        <f t="shared" ca="1" si="12"/>
        <v>-</v>
      </c>
      <c r="AH20" s="118" t="str">
        <f t="shared" ca="1" si="13"/>
        <v>-</v>
      </c>
      <c r="AI20" s="118">
        <f t="shared" ca="1" si="14"/>
        <v>0</v>
      </c>
      <c r="AJ20" s="120">
        <f t="shared" ca="1" si="15"/>
        <v>0</v>
      </c>
      <c r="AK20" s="118">
        <f t="shared" ca="1" si="16"/>
        <v>0</v>
      </c>
      <c r="AL20" s="118">
        <f t="shared" ca="1" si="17"/>
        <v>0</v>
      </c>
    </row>
    <row r="21" spans="1:47" ht="27" customHeight="1" x14ac:dyDescent="0.25">
      <c r="A21" s="53">
        <f>'OSNOVNA PLAČA'!A15</f>
        <v>6</v>
      </c>
      <c r="B21" s="333" t="str">
        <f t="shared" ca="1" si="4"/>
        <v>A6</v>
      </c>
      <c r="C21" s="333"/>
      <c r="D21" s="54" t="str">
        <f>IF(LEN('OSNOVNA PLAČA'!C15)&gt;0,'OSNOVNA PLAČA'!C15,"")</f>
        <v/>
      </c>
      <c r="E21" s="55" t="str">
        <f>IF(LEN('OSNOVNA PLAČA'!D15)&gt;0,'OSNOVNA PLAČA'!D15,"")</f>
        <v/>
      </c>
      <c r="F21" s="164">
        <f ca="1">IF(LEN(B21)&gt;0,'OBRAČUNANA OSNOVNA PLAČA'!I15,"")</f>
        <v>0</v>
      </c>
      <c r="G21" s="57"/>
      <c r="H21" s="57"/>
      <c r="I21" s="57"/>
      <c r="J21" s="57"/>
      <c r="K21" s="57"/>
      <c r="L21" s="178">
        <f t="shared" si="5"/>
        <v>0</v>
      </c>
      <c r="M21" s="179">
        <f t="shared" ca="1" si="18"/>
        <v>0</v>
      </c>
      <c r="N21" s="179">
        <f t="shared" ca="1" si="20"/>
        <v>0</v>
      </c>
      <c r="O21" s="180">
        <f t="shared" ca="1" si="6"/>
        <v>0</v>
      </c>
      <c r="P21" s="181">
        <f t="shared" ca="1" si="19"/>
        <v>0</v>
      </c>
      <c r="Q21" s="182">
        <f t="shared" ca="1" si="7"/>
        <v>0</v>
      </c>
      <c r="R21" s="182">
        <f ca="1">IF(LEN(B21)&gt;0,'4'!R21-'4'!Q21,"")</f>
        <v>0</v>
      </c>
      <c r="S21" s="183"/>
      <c r="T21" s="33"/>
      <c r="U21" s="33"/>
      <c r="V21" s="33"/>
      <c r="W21" s="33"/>
      <c r="X21" s="33"/>
      <c r="Y21" s="33"/>
      <c r="AB21" s="243">
        <f>ROW()</f>
        <v>21</v>
      </c>
      <c r="AC21" s="118">
        <f t="shared" ca="1" si="8"/>
        <v>0</v>
      </c>
      <c r="AD21" s="118">
        <f t="shared" ca="1" si="9"/>
        <v>0</v>
      </c>
      <c r="AE21" s="119" t="str">
        <f t="shared" ca="1" si="10"/>
        <v>-</v>
      </c>
      <c r="AF21" s="118" t="str">
        <f t="shared" ca="1" si="11"/>
        <v>-</v>
      </c>
      <c r="AG21" s="119" t="str">
        <f t="shared" ca="1" si="12"/>
        <v>-</v>
      </c>
      <c r="AH21" s="118" t="str">
        <f t="shared" ca="1" si="13"/>
        <v>-</v>
      </c>
      <c r="AI21" s="118">
        <f t="shared" ca="1" si="14"/>
        <v>0</v>
      </c>
      <c r="AJ21" s="120">
        <f t="shared" ca="1" si="15"/>
        <v>0</v>
      </c>
      <c r="AK21" s="118">
        <f t="shared" ca="1" si="16"/>
        <v>0</v>
      </c>
      <c r="AL21" s="118">
        <f t="shared" ca="1" si="17"/>
        <v>0</v>
      </c>
    </row>
    <row r="22" spans="1:47" ht="27" customHeight="1" x14ac:dyDescent="0.25">
      <c r="A22" s="53">
        <f>'OSNOVNA PLAČA'!A16</f>
        <v>7</v>
      </c>
      <c r="B22" s="333" t="str">
        <f t="shared" ca="1" si="4"/>
        <v>A7</v>
      </c>
      <c r="C22" s="333"/>
      <c r="D22" s="54" t="str">
        <f>IF(LEN('OSNOVNA PLAČA'!C16)&gt;0,'OSNOVNA PLAČA'!C16,"")</f>
        <v>IV</v>
      </c>
      <c r="E22" s="55">
        <f>IF(LEN('OSNOVNA PLAČA'!D16)&gt;0,'OSNOVNA PLAČA'!D16,"")</f>
        <v>34</v>
      </c>
      <c r="F22" s="164">
        <f ca="1">IF(LEN(B22)&gt;0,'OBRAČUNANA OSNOVNA PLAČA'!I16,"")</f>
        <v>0</v>
      </c>
      <c r="G22" s="57"/>
      <c r="H22" s="57"/>
      <c r="I22" s="57"/>
      <c r="J22" s="57"/>
      <c r="K22" s="57"/>
      <c r="L22" s="178">
        <f t="shared" si="5"/>
        <v>0</v>
      </c>
      <c r="M22" s="179">
        <f t="shared" ca="1" si="18"/>
        <v>0</v>
      </c>
      <c r="N22" s="179">
        <f t="shared" ca="1" si="20"/>
        <v>0</v>
      </c>
      <c r="O22" s="180">
        <f t="shared" ca="1" si="6"/>
        <v>0</v>
      </c>
      <c r="P22" s="181">
        <f t="shared" ca="1" si="19"/>
        <v>0</v>
      </c>
      <c r="Q22" s="182">
        <f t="shared" ca="1" si="7"/>
        <v>0</v>
      </c>
      <c r="R22" s="182">
        <f ca="1">IF(LEN(B22)&gt;0,'4'!R22-'4'!Q22,"")</f>
        <v>3000</v>
      </c>
      <c r="S22" s="183"/>
      <c r="T22" s="33"/>
      <c r="U22" s="33"/>
      <c r="V22" s="33"/>
      <c r="W22" s="33"/>
      <c r="X22" s="33"/>
      <c r="Y22" s="33"/>
      <c r="AB22" s="243">
        <f>ROW()</f>
        <v>22</v>
      </c>
      <c r="AC22" s="118">
        <f t="shared" ca="1" si="8"/>
        <v>0</v>
      </c>
      <c r="AD22" s="118">
        <f t="shared" ca="1" si="9"/>
        <v>0</v>
      </c>
      <c r="AE22" s="119" t="str">
        <f t="shared" ca="1" si="10"/>
        <v>-</v>
      </c>
      <c r="AF22" s="118" t="str">
        <f t="shared" ca="1" si="11"/>
        <v>-</v>
      </c>
      <c r="AG22" s="119" t="str">
        <f t="shared" ca="1" si="12"/>
        <v>-</v>
      </c>
      <c r="AH22" s="118" t="str">
        <f t="shared" ca="1" si="13"/>
        <v>-</v>
      </c>
      <c r="AI22" s="118">
        <f t="shared" ca="1" si="14"/>
        <v>0</v>
      </c>
      <c r="AJ22" s="120">
        <f t="shared" ca="1" si="15"/>
        <v>0</v>
      </c>
      <c r="AK22" s="118">
        <f t="shared" ca="1" si="16"/>
        <v>0</v>
      </c>
      <c r="AL22" s="118">
        <f t="shared" ca="1" si="17"/>
        <v>1500</v>
      </c>
    </row>
    <row r="23" spans="1:47" ht="27" customHeight="1" x14ac:dyDescent="0.25">
      <c r="A23" s="53">
        <f>'OSNOVNA PLAČA'!A17</f>
        <v>8</v>
      </c>
      <c r="B23" s="333" t="str">
        <f t="shared" ca="1" si="4"/>
        <v>A8</v>
      </c>
      <c r="C23" s="333"/>
      <c r="D23" s="54" t="str">
        <f>IF(LEN('OSNOVNA PLAČA'!C17)&gt;0,'OSNOVNA PLAČA'!C17,"")</f>
        <v/>
      </c>
      <c r="E23" s="55" t="str">
        <f>IF(LEN('OSNOVNA PLAČA'!D17)&gt;0,'OSNOVNA PLAČA'!D17,"")</f>
        <v/>
      </c>
      <c r="F23" s="164">
        <f ca="1">IF(LEN(B23)&gt;0,'OBRAČUNANA OSNOVNA PLAČA'!I17,"")</f>
        <v>0</v>
      </c>
      <c r="G23" s="57"/>
      <c r="H23" s="57"/>
      <c r="I23" s="57"/>
      <c r="J23" s="57"/>
      <c r="K23" s="57"/>
      <c r="L23" s="178">
        <f t="shared" si="5"/>
        <v>0</v>
      </c>
      <c r="M23" s="179">
        <f t="shared" ca="1" si="18"/>
        <v>0</v>
      </c>
      <c r="N23" s="179">
        <f t="shared" ca="1" si="20"/>
        <v>0</v>
      </c>
      <c r="O23" s="180">
        <f t="shared" ca="1" si="6"/>
        <v>0</v>
      </c>
      <c r="P23" s="181">
        <f t="shared" ca="1" si="19"/>
        <v>0</v>
      </c>
      <c r="Q23" s="182">
        <f t="shared" ca="1" si="7"/>
        <v>0</v>
      </c>
      <c r="R23" s="182">
        <f ca="1">IF(LEN(B23)&gt;0,'4'!R23-'4'!Q23,"")</f>
        <v>0</v>
      </c>
      <c r="S23" s="183"/>
      <c r="T23" s="33"/>
      <c r="U23" s="33"/>
      <c r="V23" s="33"/>
      <c r="W23" s="33"/>
      <c r="X23" s="33"/>
      <c r="Y23" s="33"/>
      <c r="AB23" s="243">
        <f>ROW()</f>
        <v>23</v>
      </c>
      <c r="AC23" s="118">
        <f t="shared" ca="1" si="8"/>
        <v>0</v>
      </c>
      <c r="AD23" s="118">
        <f t="shared" ca="1" si="9"/>
        <v>0</v>
      </c>
      <c r="AE23" s="119" t="str">
        <f t="shared" ca="1" si="10"/>
        <v>-</v>
      </c>
      <c r="AF23" s="118" t="str">
        <f t="shared" ca="1" si="11"/>
        <v>-</v>
      </c>
      <c r="AG23" s="119" t="str">
        <f t="shared" ca="1" si="12"/>
        <v>-</v>
      </c>
      <c r="AH23" s="118" t="str">
        <f t="shared" ca="1" si="13"/>
        <v>-</v>
      </c>
      <c r="AI23" s="118">
        <f t="shared" ca="1" si="14"/>
        <v>0</v>
      </c>
      <c r="AJ23" s="120">
        <f t="shared" ca="1" si="15"/>
        <v>0</v>
      </c>
      <c r="AK23" s="118">
        <f t="shared" ca="1" si="16"/>
        <v>0</v>
      </c>
      <c r="AL23" s="118">
        <f t="shared" ca="1" si="17"/>
        <v>0</v>
      </c>
    </row>
    <row r="24" spans="1:47" ht="27" customHeight="1" x14ac:dyDescent="0.25">
      <c r="A24" s="53">
        <f>'OSNOVNA PLAČA'!A18</f>
        <v>9</v>
      </c>
      <c r="B24" s="333" t="str">
        <f t="shared" ca="1" si="4"/>
        <v>A9</v>
      </c>
      <c r="C24" s="333"/>
      <c r="D24" s="54" t="str">
        <f>IF(LEN('OSNOVNA PLAČA'!C18)&gt;0,'OSNOVNA PLAČA'!C18,"")</f>
        <v/>
      </c>
      <c r="E24" s="55" t="str">
        <f>IF(LEN('OSNOVNA PLAČA'!D18)&gt;0,'OSNOVNA PLAČA'!D18,"")</f>
        <v/>
      </c>
      <c r="F24" s="164">
        <f ca="1">IF(LEN(B24)&gt;0,'OBRAČUNANA OSNOVNA PLAČA'!I18,"")</f>
        <v>0</v>
      </c>
      <c r="G24" s="57"/>
      <c r="H24" s="57"/>
      <c r="I24" s="57"/>
      <c r="J24" s="57"/>
      <c r="K24" s="57"/>
      <c r="L24" s="178">
        <f t="shared" si="5"/>
        <v>0</v>
      </c>
      <c r="M24" s="179">
        <f t="shared" ca="1" si="18"/>
        <v>0</v>
      </c>
      <c r="N24" s="179">
        <f t="shared" ca="1" si="20"/>
        <v>0</v>
      </c>
      <c r="O24" s="180">
        <f t="shared" ca="1" si="6"/>
        <v>0</v>
      </c>
      <c r="P24" s="181">
        <f t="shared" ca="1" si="19"/>
        <v>0</v>
      </c>
      <c r="Q24" s="182">
        <f t="shared" ca="1" si="7"/>
        <v>0</v>
      </c>
      <c r="R24" s="182">
        <f ca="1">IF(LEN(B24)&gt;0,'4'!R24-'4'!Q24,"")</f>
        <v>0</v>
      </c>
      <c r="S24" s="183"/>
      <c r="T24" s="33"/>
      <c r="U24" s="33"/>
      <c r="V24" s="33"/>
      <c r="W24" s="33"/>
      <c r="X24" s="33"/>
      <c r="Y24" s="33"/>
      <c r="AB24" s="243">
        <f>ROW()</f>
        <v>24</v>
      </c>
      <c r="AC24" s="118">
        <f t="shared" ca="1" si="8"/>
        <v>0</v>
      </c>
      <c r="AD24" s="118">
        <f t="shared" ca="1" si="9"/>
        <v>0</v>
      </c>
      <c r="AE24" s="119" t="str">
        <f t="shared" ca="1" si="10"/>
        <v>-</v>
      </c>
      <c r="AF24" s="118" t="str">
        <f t="shared" ca="1" si="11"/>
        <v>-</v>
      </c>
      <c r="AG24" s="119" t="str">
        <f t="shared" ca="1" si="12"/>
        <v>-</v>
      </c>
      <c r="AH24" s="118" t="str">
        <f t="shared" ca="1" si="13"/>
        <v>-</v>
      </c>
      <c r="AI24" s="118">
        <f t="shared" ca="1" si="14"/>
        <v>0</v>
      </c>
      <c r="AJ24" s="120">
        <f t="shared" ca="1" si="15"/>
        <v>0</v>
      </c>
      <c r="AK24" s="118">
        <f t="shared" ca="1" si="16"/>
        <v>0</v>
      </c>
      <c r="AL24" s="118">
        <f t="shared" ca="1" si="17"/>
        <v>0</v>
      </c>
    </row>
    <row r="25" spans="1:47" ht="27" customHeight="1" x14ac:dyDescent="0.25">
      <c r="A25" s="53">
        <f>'OSNOVNA PLAČA'!A19</f>
        <v>10</v>
      </c>
      <c r="B25" s="333" t="str">
        <f t="shared" ca="1" si="4"/>
        <v>A10</v>
      </c>
      <c r="C25" s="333"/>
      <c r="D25" s="54" t="str">
        <f>IF(LEN('OSNOVNA PLAČA'!C19)&gt;0,'OSNOVNA PLAČA'!C19,"")</f>
        <v/>
      </c>
      <c r="E25" s="55" t="str">
        <f>IF(LEN('OSNOVNA PLAČA'!D19)&gt;0,'OSNOVNA PLAČA'!D19,"")</f>
        <v/>
      </c>
      <c r="F25" s="164">
        <f ca="1">IF(LEN(B25)&gt;0,'OBRAČUNANA OSNOVNA PLAČA'!I19,"")</f>
        <v>0</v>
      </c>
      <c r="G25" s="57"/>
      <c r="H25" s="57"/>
      <c r="I25" s="57"/>
      <c r="J25" s="57"/>
      <c r="K25" s="57"/>
      <c r="L25" s="178">
        <f t="shared" si="5"/>
        <v>0</v>
      </c>
      <c r="M25" s="179">
        <f t="shared" ca="1" si="18"/>
        <v>0</v>
      </c>
      <c r="N25" s="179">
        <f t="shared" ca="1" si="20"/>
        <v>0</v>
      </c>
      <c r="O25" s="180">
        <f t="shared" ca="1" si="6"/>
        <v>0</v>
      </c>
      <c r="P25" s="181">
        <f t="shared" ca="1" si="19"/>
        <v>0</v>
      </c>
      <c r="Q25" s="182">
        <f t="shared" ca="1" si="7"/>
        <v>0</v>
      </c>
      <c r="R25" s="182">
        <f ca="1">IF(LEN(B25)&gt;0,'4'!R25-'4'!Q25,"")</f>
        <v>0</v>
      </c>
      <c r="S25" s="183"/>
      <c r="T25" s="33"/>
      <c r="U25" s="33"/>
      <c r="V25" s="33"/>
      <c r="W25" s="33"/>
      <c r="X25" s="33"/>
      <c r="Y25" s="33"/>
      <c r="AB25" s="243">
        <f>ROW()</f>
        <v>25</v>
      </c>
      <c r="AC25" s="118">
        <f t="shared" ca="1" si="8"/>
        <v>0</v>
      </c>
      <c r="AD25" s="118">
        <f t="shared" ca="1" si="9"/>
        <v>0</v>
      </c>
      <c r="AE25" s="119" t="str">
        <f t="shared" ca="1" si="10"/>
        <v>-</v>
      </c>
      <c r="AF25" s="118" t="str">
        <f t="shared" ca="1" si="11"/>
        <v>-</v>
      </c>
      <c r="AG25" s="119" t="str">
        <f t="shared" ca="1" si="12"/>
        <v>-</v>
      </c>
      <c r="AH25" s="118" t="str">
        <f t="shared" ca="1" si="13"/>
        <v>-</v>
      </c>
      <c r="AI25" s="118">
        <f t="shared" ca="1" si="14"/>
        <v>0</v>
      </c>
      <c r="AJ25" s="120">
        <f t="shared" ca="1" si="15"/>
        <v>0</v>
      </c>
      <c r="AK25" s="118">
        <f t="shared" ca="1" si="16"/>
        <v>0</v>
      </c>
      <c r="AL25" s="118">
        <f t="shared" ca="1" si="17"/>
        <v>0</v>
      </c>
    </row>
    <row r="26" spans="1:47" ht="27" customHeight="1" x14ac:dyDescent="0.25">
      <c r="A26" s="53">
        <f>'OSNOVNA PLAČA'!A20</f>
        <v>11</v>
      </c>
      <c r="B26" s="333" t="str">
        <f t="shared" ca="1" si="4"/>
        <v>A11</v>
      </c>
      <c r="C26" s="333"/>
      <c r="D26" s="54" t="str">
        <f>IF(LEN('OSNOVNA PLAČA'!C20)&gt;0,'OSNOVNA PLAČA'!C20,"")</f>
        <v>IV</v>
      </c>
      <c r="E26" s="55">
        <f>IF(LEN('OSNOVNA PLAČA'!D20)&gt;0,'OSNOVNA PLAČA'!D20,"")</f>
        <v>34</v>
      </c>
      <c r="F26" s="164">
        <f ca="1">IF(LEN(B26)&gt;0,'OBRAČUNANA OSNOVNA PLAČA'!I20,"")</f>
        <v>2000</v>
      </c>
      <c r="G26" s="57"/>
      <c r="H26" s="57"/>
      <c r="I26" s="57"/>
      <c r="J26" s="57"/>
      <c r="K26" s="57"/>
      <c r="L26" s="178">
        <f t="shared" si="5"/>
        <v>0</v>
      </c>
      <c r="M26" s="179">
        <f t="shared" ca="1" si="18"/>
        <v>0</v>
      </c>
      <c r="N26" s="179">
        <f t="shared" ca="1" si="20"/>
        <v>0</v>
      </c>
      <c r="O26" s="180">
        <f t="shared" ca="1" si="6"/>
        <v>0</v>
      </c>
      <c r="P26" s="181">
        <f t="shared" ca="1" si="19"/>
        <v>0</v>
      </c>
      <c r="Q26" s="182">
        <f t="shared" ca="1" si="7"/>
        <v>0</v>
      </c>
      <c r="R26" s="182">
        <f ca="1">IF(LEN(B26)&gt;0,'4'!R26-'4'!Q26,"")</f>
        <v>2938.0003532944706</v>
      </c>
      <c r="S26" s="183"/>
      <c r="T26" s="33"/>
      <c r="U26" s="33"/>
      <c r="V26" s="33"/>
      <c r="W26" s="33"/>
      <c r="X26" s="33"/>
      <c r="Y26" s="33"/>
      <c r="AB26" s="243">
        <f>ROW()</f>
        <v>26</v>
      </c>
      <c r="AC26" s="118">
        <f t="shared" ca="1" si="8"/>
        <v>0</v>
      </c>
      <c r="AD26" s="118">
        <f t="shared" ca="1" si="9"/>
        <v>0</v>
      </c>
      <c r="AE26" s="119" t="str">
        <f t="shared" ca="1" si="10"/>
        <v>-</v>
      </c>
      <c r="AF26" s="118" t="str">
        <f t="shared" ca="1" si="11"/>
        <v>-</v>
      </c>
      <c r="AG26" s="119" t="str">
        <f t="shared" ca="1" si="12"/>
        <v>-</v>
      </c>
      <c r="AH26" s="118" t="str">
        <f t="shared" ca="1" si="13"/>
        <v>-</v>
      </c>
      <c r="AI26" s="118">
        <f t="shared" ca="1" si="14"/>
        <v>0</v>
      </c>
      <c r="AJ26" s="120">
        <f t="shared" ca="1" si="15"/>
        <v>0</v>
      </c>
      <c r="AK26" s="118">
        <f t="shared" ca="1" si="16"/>
        <v>2000</v>
      </c>
      <c r="AL26" s="118">
        <f t="shared" ca="1" si="17"/>
        <v>1500</v>
      </c>
    </row>
    <row r="27" spans="1:47" ht="27" customHeight="1" x14ac:dyDescent="0.25">
      <c r="A27" s="53">
        <f>'OSNOVNA PLAČA'!A21</f>
        <v>12</v>
      </c>
      <c r="B27" s="333" t="str">
        <f t="shared" ca="1" si="4"/>
        <v>A12</v>
      </c>
      <c r="C27" s="333"/>
      <c r="D27" s="54" t="str">
        <f>IF(LEN('OSNOVNA PLAČA'!C21)&gt;0,'OSNOVNA PLAČA'!C21,"")</f>
        <v/>
      </c>
      <c r="E27" s="55" t="str">
        <f>IF(LEN('OSNOVNA PLAČA'!D21)&gt;0,'OSNOVNA PLAČA'!D21,"")</f>
        <v/>
      </c>
      <c r="F27" s="164">
        <f ca="1">IF(LEN(B27)&gt;0,'OBRAČUNANA OSNOVNA PLAČA'!I21,"")</f>
        <v>0</v>
      </c>
      <c r="G27" s="57"/>
      <c r="H27" s="57"/>
      <c r="I27" s="57"/>
      <c r="J27" s="57"/>
      <c r="K27" s="57"/>
      <c r="L27" s="178">
        <f t="shared" si="5"/>
        <v>0</v>
      </c>
      <c r="M27" s="179">
        <f t="shared" ca="1" si="18"/>
        <v>0</v>
      </c>
      <c r="N27" s="179">
        <f t="shared" ca="1" si="20"/>
        <v>0</v>
      </c>
      <c r="O27" s="180">
        <f t="shared" ca="1" si="6"/>
        <v>0</v>
      </c>
      <c r="P27" s="181">
        <f t="shared" ca="1" si="19"/>
        <v>0</v>
      </c>
      <c r="Q27" s="182">
        <f t="shared" ca="1" si="7"/>
        <v>0</v>
      </c>
      <c r="R27" s="182">
        <f ca="1">IF(LEN(B27)&gt;0,'4'!R27-'4'!Q27,"")</f>
        <v>0</v>
      </c>
      <c r="S27" s="183"/>
      <c r="T27" s="33"/>
      <c r="U27" s="33"/>
      <c r="V27" s="33"/>
      <c r="W27" s="33"/>
      <c r="X27" s="33"/>
      <c r="Y27" s="33"/>
      <c r="AB27" s="243">
        <f>ROW()</f>
        <v>27</v>
      </c>
      <c r="AC27" s="118">
        <f t="shared" ca="1" si="8"/>
        <v>0</v>
      </c>
      <c r="AD27" s="118">
        <f t="shared" ca="1" si="9"/>
        <v>0</v>
      </c>
      <c r="AE27" s="119" t="str">
        <f t="shared" ca="1" si="10"/>
        <v>-</v>
      </c>
      <c r="AF27" s="118" t="str">
        <f t="shared" ca="1" si="11"/>
        <v>-</v>
      </c>
      <c r="AG27" s="119" t="str">
        <f t="shared" ca="1" si="12"/>
        <v>-</v>
      </c>
      <c r="AH27" s="118" t="str">
        <f t="shared" ca="1" si="13"/>
        <v>-</v>
      </c>
      <c r="AI27" s="118">
        <f t="shared" ca="1" si="14"/>
        <v>0</v>
      </c>
      <c r="AJ27" s="120">
        <f t="shared" ca="1" si="15"/>
        <v>0</v>
      </c>
      <c r="AK27" s="118">
        <f t="shared" ca="1" si="16"/>
        <v>0</v>
      </c>
      <c r="AL27" s="118">
        <f t="shared" ca="1" si="17"/>
        <v>0</v>
      </c>
    </row>
    <row r="28" spans="1:47" ht="27" customHeight="1" x14ac:dyDescent="0.25">
      <c r="A28" s="53">
        <f>'OSNOVNA PLAČA'!A22</f>
        <v>13</v>
      </c>
      <c r="B28" s="333" t="str">
        <f t="shared" ca="1" si="4"/>
        <v>A13</v>
      </c>
      <c r="C28" s="333"/>
      <c r="D28" s="54" t="str">
        <f>IF(LEN('OSNOVNA PLAČA'!C22)&gt;0,'OSNOVNA PLAČA'!C22,"")</f>
        <v/>
      </c>
      <c r="E28" s="55" t="str">
        <f>IF(LEN('OSNOVNA PLAČA'!D22)&gt;0,'OSNOVNA PLAČA'!D22,"")</f>
        <v/>
      </c>
      <c r="F28" s="164">
        <f ca="1">IF(LEN(B28)&gt;0,'OBRAČUNANA OSNOVNA PLAČA'!I22,"")</f>
        <v>0</v>
      </c>
      <c r="G28" s="57"/>
      <c r="H28" s="57"/>
      <c r="I28" s="57"/>
      <c r="J28" s="57"/>
      <c r="K28" s="57"/>
      <c r="L28" s="178">
        <f t="shared" si="5"/>
        <v>0</v>
      </c>
      <c r="M28" s="179">
        <f t="shared" ca="1" si="18"/>
        <v>0</v>
      </c>
      <c r="N28" s="179">
        <f t="shared" ca="1" si="20"/>
        <v>0</v>
      </c>
      <c r="O28" s="180">
        <f t="shared" ca="1" si="6"/>
        <v>0</v>
      </c>
      <c r="P28" s="181">
        <f t="shared" ca="1" si="19"/>
        <v>0</v>
      </c>
      <c r="Q28" s="182">
        <f t="shared" ca="1" si="7"/>
        <v>0</v>
      </c>
      <c r="R28" s="182">
        <f ca="1">IF(LEN(B28)&gt;0,'4'!R28-'4'!Q28,"")</f>
        <v>0</v>
      </c>
      <c r="S28" s="183"/>
      <c r="T28" s="33"/>
      <c r="U28" s="33"/>
      <c r="V28" s="33"/>
      <c r="W28" s="33"/>
      <c r="X28" s="33"/>
      <c r="Y28" s="33"/>
      <c r="AB28" s="243">
        <f>ROW()</f>
        <v>28</v>
      </c>
      <c r="AC28" s="118">
        <f t="shared" ca="1" si="8"/>
        <v>0</v>
      </c>
      <c r="AD28" s="118">
        <f t="shared" ca="1" si="9"/>
        <v>0</v>
      </c>
      <c r="AE28" s="119" t="str">
        <f t="shared" ca="1" si="10"/>
        <v>-</v>
      </c>
      <c r="AF28" s="118" t="str">
        <f t="shared" ca="1" si="11"/>
        <v>-</v>
      </c>
      <c r="AG28" s="119" t="str">
        <f t="shared" ca="1" si="12"/>
        <v>-</v>
      </c>
      <c r="AH28" s="118" t="str">
        <f t="shared" ca="1" si="13"/>
        <v>-</v>
      </c>
      <c r="AI28" s="118">
        <f t="shared" ca="1" si="14"/>
        <v>0</v>
      </c>
      <c r="AJ28" s="120">
        <f t="shared" ca="1" si="15"/>
        <v>0</v>
      </c>
      <c r="AK28" s="118">
        <f t="shared" ca="1" si="16"/>
        <v>0</v>
      </c>
      <c r="AL28" s="118">
        <f t="shared" ca="1" si="17"/>
        <v>0</v>
      </c>
    </row>
    <row r="29" spans="1:47" ht="27" customHeight="1" x14ac:dyDescent="0.25">
      <c r="A29" s="53">
        <f>'OSNOVNA PLAČA'!A23</f>
        <v>14</v>
      </c>
      <c r="B29" s="333" t="str">
        <f t="shared" ca="1" si="4"/>
        <v>A14</v>
      </c>
      <c r="C29" s="333"/>
      <c r="D29" s="54" t="str">
        <f>IF(LEN('OSNOVNA PLAČA'!C23)&gt;0,'OSNOVNA PLAČA'!C23,"")</f>
        <v/>
      </c>
      <c r="E29" s="55" t="str">
        <f>IF(LEN('OSNOVNA PLAČA'!D23)&gt;0,'OSNOVNA PLAČA'!D23,"")</f>
        <v/>
      </c>
      <c r="F29" s="164">
        <f ca="1">IF(LEN(B29)&gt;0,'OBRAČUNANA OSNOVNA PLAČA'!I23,"")</f>
        <v>0</v>
      </c>
      <c r="G29" s="57"/>
      <c r="H29" s="57"/>
      <c r="I29" s="57"/>
      <c r="J29" s="57"/>
      <c r="K29" s="57"/>
      <c r="L29" s="178">
        <f t="shared" si="5"/>
        <v>0</v>
      </c>
      <c r="M29" s="179">
        <f t="shared" ca="1" si="18"/>
        <v>0</v>
      </c>
      <c r="N29" s="179">
        <f t="shared" ca="1" si="20"/>
        <v>0</v>
      </c>
      <c r="O29" s="180">
        <f t="shared" ca="1" si="6"/>
        <v>0</v>
      </c>
      <c r="P29" s="181">
        <f t="shared" ca="1" si="19"/>
        <v>0</v>
      </c>
      <c r="Q29" s="182">
        <f t="shared" ca="1" si="7"/>
        <v>0</v>
      </c>
      <c r="R29" s="182">
        <f ca="1">IF(LEN(B29)&gt;0,'4'!R29-'4'!Q29,"")</f>
        <v>0</v>
      </c>
      <c r="S29" s="183"/>
      <c r="T29" s="33"/>
      <c r="U29" s="33"/>
      <c r="V29" s="33"/>
      <c r="W29" s="33"/>
      <c r="X29" s="33"/>
      <c r="Y29" s="33"/>
      <c r="AB29" s="243">
        <f>ROW()</f>
        <v>29</v>
      </c>
      <c r="AC29" s="118">
        <f t="shared" ca="1" si="8"/>
        <v>0</v>
      </c>
      <c r="AD29" s="118">
        <f t="shared" ca="1" si="9"/>
        <v>0</v>
      </c>
      <c r="AE29" s="119" t="str">
        <f t="shared" ca="1" si="10"/>
        <v>-</v>
      </c>
      <c r="AF29" s="118" t="str">
        <f t="shared" ca="1" si="11"/>
        <v>-</v>
      </c>
      <c r="AG29" s="119" t="str">
        <f t="shared" ca="1" si="12"/>
        <v>-</v>
      </c>
      <c r="AH29" s="118" t="str">
        <f t="shared" ca="1" si="13"/>
        <v>-</v>
      </c>
      <c r="AI29" s="118">
        <f t="shared" ca="1" si="14"/>
        <v>0</v>
      </c>
      <c r="AJ29" s="120">
        <f t="shared" ca="1" si="15"/>
        <v>0</v>
      </c>
      <c r="AK29" s="118">
        <f t="shared" ca="1" si="16"/>
        <v>0</v>
      </c>
      <c r="AL29" s="118">
        <f t="shared" ca="1" si="17"/>
        <v>0</v>
      </c>
    </row>
    <row r="30" spans="1:47" ht="27" customHeight="1" x14ac:dyDescent="0.25">
      <c r="A30" s="53">
        <f>'OSNOVNA PLAČA'!A24</f>
        <v>15</v>
      </c>
      <c r="B30" s="333" t="str">
        <f t="shared" ca="1" si="4"/>
        <v>A15</v>
      </c>
      <c r="C30" s="333"/>
      <c r="D30" s="54" t="str">
        <f>IF(LEN('OSNOVNA PLAČA'!C24)&gt;0,'OSNOVNA PLAČA'!C24,"")</f>
        <v/>
      </c>
      <c r="E30" s="55" t="str">
        <f>IF(LEN('OSNOVNA PLAČA'!D24)&gt;0,'OSNOVNA PLAČA'!D24,"")</f>
        <v/>
      </c>
      <c r="F30" s="164">
        <f ca="1">IF(LEN(B30)&gt;0,'OBRAČUNANA OSNOVNA PLAČA'!I24,"")</f>
        <v>0</v>
      </c>
      <c r="G30" s="57"/>
      <c r="H30" s="57"/>
      <c r="I30" s="57"/>
      <c r="J30" s="57"/>
      <c r="K30" s="57"/>
      <c r="L30" s="178">
        <f t="shared" si="5"/>
        <v>0</v>
      </c>
      <c r="M30" s="179">
        <f t="shared" ca="1" si="18"/>
        <v>0</v>
      </c>
      <c r="N30" s="179">
        <f t="shared" ca="1" si="20"/>
        <v>0</v>
      </c>
      <c r="O30" s="180">
        <f t="shared" ca="1" si="6"/>
        <v>0</v>
      </c>
      <c r="P30" s="181">
        <f t="shared" ca="1" si="19"/>
        <v>0</v>
      </c>
      <c r="Q30" s="182">
        <f t="shared" ca="1" si="7"/>
        <v>0</v>
      </c>
      <c r="R30" s="182">
        <f ca="1">IF(LEN(B30)&gt;0,'4'!R30-'4'!Q30,"")</f>
        <v>0</v>
      </c>
      <c r="S30" s="183"/>
      <c r="T30" s="33"/>
      <c r="U30" s="33"/>
      <c r="V30" s="33"/>
      <c r="W30" s="33"/>
      <c r="X30" s="33"/>
      <c r="Y30" s="33"/>
      <c r="AB30" s="243">
        <f>ROW()</f>
        <v>30</v>
      </c>
      <c r="AC30" s="118">
        <f t="shared" ca="1" si="8"/>
        <v>0</v>
      </c>
      <c r="AD30" s="118">
        <f t="shared" ca="1" si="9"/>
        <v>0</v>
      </c>
      <c r="AE30" s="119" t="str">
        <f t="shared" ca="1" si="10"/>
        <v>-</v>
      </c>
      <c r="AF30" s="118" t="str">
        <f t="shared" ca="1" si="11"/>
        <v>-</v>
      </c>
      <c r="AG30" s="119" t="str">
        <f t="shared" ca="1" si="12"/>
        <v>-</v>
      </c>
      <c r="AH30" s="118" t="str">
        <f t="shared" ca="1" si="13"/>
        <v>-</v>
      </c>
      <c r="AI30" s="118">
        <f t="shared" ca="1" si="14"/>
        <v>0</v>
      </c>
      <c r="AJ30" s="120">
        <f t="shared" ca="1" si="15"/>
        <v>0</v>
      </c>
      <c r="AK30" s="118">
        <f t="shared" ca="1" si="16"/>
        <v>0</v>
      </c>
      <c r="AL30" s="118">
        <f t="shared" ca="1" si="17"/>
        <v>0</v>
      </c>
    </row>
    <row r="31" spans="1:47" ht="27" customHeight="1" x14ac:dyDescent="0.25">
      <c r="A31" s="53">
        <f>'OSNOVNA PLAČA'!A25</f>
        <v>16</v>
      </c>
      <c r="B31" s="333" t="str">
        <f t="shared" ca="1" si="4"/>
        <v>A16</v>
      </c>
      <c r="C31" s="333"/>
      <c r="D31" s="54" t="str">
        <f>IF(LEN('OSNOVNA PLAČA'!C25)&gt;0,'OSNOVNA PLAČA'!C25,"")</f>
        <v/>
      </c>
      <c r="E31" s="55" t="str">
        <f>IF(LEN('OSNOVNA PLAČA'!D25)&gt;0,'OSNOVNA PLAČA'!D25,"")</f>
        <v/>
      </c>
      <c r="F31" s="164">
        <f ca="1">IF(LEN(B31)&gt;0,'OBRAČUNANA OSNOVNA PLAČA'!I25,"")</f>
        <v>0</v>
      </c>
      <c r="G31" s="57"/>
      <c r="H31" s="57"/>
      <c r="I31" s="57"/>
      <c r="J31" s="57"/>
      <c r="K31" s="57"/>
      <c r="L31" s="178">
        <f t="shared" si="5"/>
        <v>0</v>
      </c>
      <c r="M31" s="179">
        <f t="shared" ca="1" si="18"/>
        <v>0</v>
      </c>
      <c r="N31" s="179">
        <f t="shared" ca="1" si="20"/>
        <v>0</v>
      </c>
      <c r="O31" s="180">
        <f t="shared" ca="1" si="6"/>
        <v>0</v>
      </c>
      <c r="P31" s="181">
        <f t="shared" ca="1" si="19"/>
        <v>0</v>
      </c>
      <c r="Q31" s="182">
        <f t="shared" ca="1" si="7"/>
        <v>0</v>
      </c>
      <c r="R31" s="182">
        <f ca="1">IF(LEN(B31)&gt;0,'4'!R31-'4'!Q31,"")</f>
        <v>0</v>
      </c>
      <c r="S31" s="183"/>
      <c r="T31" s="33"/>
      <c r="U31" s="33"/>
      <c r="V31" s="33"/>
      <c r="W31" s="33"/>
      <c r="X31" s="33"/>
      <c r="Y31" s="33"/>
      <c r="AB31" s="243">
        <f>ROW()</f>
        <v>31</v>
      </c>
      <c r="AC31" s="118">
        <f t="shared" ca="1" si="8"/>
        <v>0</v>
      </c>
      <c r="AD31" s="118">
        <f t="shared" ca="1" si="9"/>
        <v>0</v>
      </c>
      <c r="AE31" s="119" t="str">
        <f t="shared" ca="1" si="10"/>
        <v>-</v>
      </c>
      <c r="AF31" s="118" t="str">
        <f t="shared" ca="1" si="11"/>
        <v>-</v>
      </c>
      <c r="AG31" s="119" t="str">
        <f t="shared" ca="1" si="12"/>
        <v>-</v>
      </c>
      <c r="AH31" s="118" t="str">
        <f t="shared" ca="1" si="13"/>
        <v>-</v>
      </c>
      <c r="AI31" s="118">
        <f t="shared" ca="1" si="14"/>
        <v>0</v>
      </c>
      <c r="AJ31" s="120">
        <f t="shared" ca="1" si="15"/>
        <v>0</v>
      </c>
      <c r="AK31" s="118">
        <f t="shared" ca="1" si="16"/>
        <v>0</v>
      </c>
      <c r="AL31" s="118">
        <f t="shared" ca="1" si="17"/>
        <v>0</v>
      </c>
    </row>
    <row r="32" spans="1:47" ht="27" customHeight="1" x14ac:dyDescent="0.25">
      <c r="A32" s="53">
        <f>'OSNOVNA PLAČA'!A26</f>
        <v>17</v>
      </c>
      <c r="B32" s="333" t="str">
        <f t="shared" ca="1" si="4"/>
        <v>A17</v>
      </c>
      <c r="C32" s="333"/>
      <c r="D32" s="54" t="str">
        <f>IF(LEN('OSNOVNA PLAČA'!C26)&gt;0,'OSNOVNA PLAČA'!C26,"")</f>
        <v/>
      </c>
      <c r="E32" s="55" t="str">
        <f>IF(LEN('OSNOVNA PLAČA'!D26)&gt;0,'OSNOVNA PLAČA'!D26,"")</f>
        <v/>
      </c>
      <c r="F32" s="164">
        <f ca="1">IF(LEN(B32)&gt;0,'OBRAČUNANA OSNOVNA PLAČA'!I26,"")</f>
        <v>0</v>
      </c>
      <c r="G32" s="57"/>
      <c r="H32" s="57"/>
      <c r="I32" s="57"/>
      <c r="J32" s="57"/>
      <c r="K32" s="57"/>
      <c r="L32" s="178">
        <f t="shared" si="5"/>
        <v>0</v>
      </c>
      <c r="M32" s="179">
        <f t="shared" ca="1" si="18"/>
        <v>0</v>
      </c>
      <c r="N32" s="179">
        <f t="shared" ca="1" si="20"/>
        <v>0</v>
      </c>
      <c r="O32" s="180">
        <f t="shared" ca="1" si="6"/>
        <v>0</v>
      </c>
      <c r="P32" s="181">
        <f t="shared" ca="1" si="19"/>
        <v>0</v>
      </c>
      <c r="Q32" s="182">
        <f t="shared" ca="1" si="7"/>
        <v>0</v>
      </c>
      <c r="R32" s="182">
        <f ca="1">IF(LEN(B32)&gt;0,'4'!R32-'4'!Q32,"")</f>
        <v>0</v>
      </c>
      <c r="S32" s="183"/>
      <c r="T32" s="33"/>
      <c r="U32" s="33"/>
      <c r="V32" s="33"/>
      <c r="W32" s="33"/>
      <c r="X32" s="33"/>
      <c r="Y32" s="33"/>
      <c r="AB32" s="243">
        <f>ROW()</f>
        <v>32</v>
      </c>
      <c r="AC32" s="118">
        <f t="shared" ca="1" si="8"/>
        <v>0</v>
      </c>
      <c r="AD32" s="118">
        <f t="shared" ca="1" si="9"/>
        <v>0</v>
      </c>
      <c r="AE32" s="119" t="str">
        <f t="shared" ca="1" si="10"/>
        <v>-</v>
      </c>
      <c r="AF32" s="118" t="str">
        <f t="shared" ca="1" si="11"/>
        <v>-</v>
      </c>
      <c r="AG32" s="119" t="str">
        <f t="shared" ca="1" si="12"/>
        <v>-</v>
      </c>
      <c r="AH32" s="118" t="str">
        <f t="shared" ca="1" si="13"/>
        <v>-</v>
      </c>
      <c r="AI32" s="118">
        <f t="shared" ca="1" si="14"/>
        <v>0</v>
      </c>
      <c r="AJ32" s="120">
        <f t="shared" ca="1" si="15"/>
        <v>0</v>
      </c>
      <c r="AK32" s="118">
        <f t="shared" ca="1" si="16"/>
        <v>0</v>
      </c>
      <c r="AL32" s="118">
        <f t="shared" ca="1" si="17"/>
        <v>0</v>
      </c>
    </row>
    <row r="33" spans="1:38" ht="27" customHeight="1" x14ac:dyDescent="0.25">
      <c r="A33" s="53">
        <f>'OSNOVNA PLAČA'!A27</f>
        <v>18</v>
      </c>
      <c r="B33" s="333" t="str">
        <f t="shared" ca="1" si="4"/>
        <v>A18</v>
      </c>
      <c r="C33" s="333"/>
      <c r="D33" s="54" t="str">
        <f>IF(LEN('OSNOVNA PLAČA'!C27)&gt;0,'OSNOVNA PLAČA'!C27,"")</f>
        <v/>
      </c>
      <c r="E33" s="55" t="str">
        <f>IF(LEN('OSNOVNA PLAČA'!D27)&gt;0,'OSNOVNA PLAČA'!D27,"")</f>
        <v/>
      </c>
      <c r="F33" s="164">
        <f ca="1">IF(LEN(B33)&gt;0,'OBRAČUNANA OSNOVNA PLAČA'!I27,"")</f>
        <v>0</v>
      </c>
      <c r="G33" s="57"/>
      <c r="H33" s="57"/>
      <c r="I33" s="57"/>
      <c r="J33" s="57"/>
      <c r="K33" s="57"/>
      <c r="L33" s="178">
        <f t="shared" si="5"/>
        <v>0</v>
      </c>
      <c r="M33" s="179">
        <f t="shared" ca="1" si="18"/>
        <v>0</v>
      </c>
      <c r="N33" s="179">
        <f t="shared" ca="1" si="20"/>
        <v>0</v>
      </c>
      <c r="O33" s="180">
        <f t="shared" ca="1" si="6"/>
        <v>0</v>
      </c>
      <c r="P33" s="181">
        <f t="shared" ca="1" si="19"/>
        <v>0</v>
      </c>
      <c r="Q33" s="182">
        <f t="shared" ca="1" si="7"/>
        <v>0</v>
      </c>
      <c r="R33" s="182">
        <f ca="1">IF(LEN(B33)&gt;0,'4'!R33-'4'!Q33,"")</f>
        <v>0</v>
      </c>
      <c r="S33" s="183"/>
      <c r="T33" s="33"/>
      <c r="U33" s="33"/>
      <c r="V33" s="33"/>
      <c r="W33" s="33"/>
      <c r="X33" s="33"/>
      <c r="Y33" s="33"/>
      <c r="AB33" s="243">
        <f>ROW()</f>
        <v>33</v>
      </c>
      <c r="AC33" s="118">
        <f t="shared" ca="1" si="8"/>
        <v>0</v>
      </c>
      <c r="AD33" s="118">
        <f t="shared" ca="1" si="9"/>
        <v>0</v>
      </c>
      <c r="AE33" s="119" t="str">
        <f t="shared" ca="1" si="10"/>
        <v>-</v>
      </c>
      <c r="AF33" s="118" t="str">
        <f t="shared" ca="1" si="11"/>
        <v>-</v>
      </c>
      <c r="AG33" s="119" t="str">
        <f t="shared" ca="1" si="12"/>
        <v>-</v>
      </c>
      <c r="AH33" s="118" t="str">
        <f t="shared" ca="1" si="13"/>
        <v>-</v>
      </c>
      <c r="AI33" s="118">
        <f t="shared" ca="1" si="14"/>
        <v>0</v>
      </c>
      <c r="AJ33" s="120">
        <f t="shared" ca="1" si="15"/>
        <v>0</v>
      </c>
      <c r="AK33" s="118">
        <f t="shared" ca="1" si="16"/>
        <v>0</v>
      </c>
      <c r="AL33" s="118">
        <f t="shared" ca="1" si="17"/>
        <v>0</v>
      </c>
    </row>
    <row r="34" spans="1:38" ht="27" customHeight="1" x14ac:dyDescent="0.25">
      <c r="A34" s="53">
        <f>'OSNOVNA PLAČA'!A28</f>
        <v>19</v>
      </c>
      <c r="B34" s="333" t="str">
        <f t="shared" ca="1" si="4"/>
        <v>A19</v>
      </c>
      <c r="C34" s="333"/>
      <c r="D34" s="54" t="str">
        <f>IF(LEN('OSNOVNA PLAČA'!C28)&gt;0,'OSNOVNA PLAČA'!C28,"")</f>
        <v/>
      </c>
      <c r="E34" s="55" t="str">
        <f>IF(LEN('OSNOVNA PLAČA'!D28)&gt;0,'OSNOVNA PLAČA'!D28,"")</f>
        <v/>
      </c>
      <c r="F34" s="164">
        <f ca="1">IF(LEN(B34)&gt;0,'OBRAČUNANA OSNOVNA PLAČA'!I28,"")</f>
        <v>0</v>
      </c>
      <c r="G34" s="57"/>
      <c r="H34" s="57"/>
      <c r="I34" s="57"/>
      <c r="J34" s="57"/>
      <c r="K34" s="57"/>
      <c r="L34" s="178">
        <f t="shared" si="5"/>
        <v>0</v>
      </c>
      <c r="M34" s="179">
        <f t="shared" ca="1" si="18"/>
        <v>0</v>
      </c>
      <c r="N34" s="179">
        <f t="shared" ca="1" si="20"/>
        <v>0</v>
      </c>
      <c r="O34" s="180">
        <f t="shared" ca="1" si="6"/>
        <v>0</v>
      </c>
      <c r="P34" s="181">
        <f t="shared" ca="1" si="19"/>
        <v>0</v>
      </c>
      <c r="Q34" s="182">
        <f t="shared" ca="1" si="7"/>
        <v>0</v>
      </c>
      <c r="R34" s="182">
        <f ca="1">IF(LEN(B34)&gt;0,'4'!R34-'4'!Q34,"")</f>
        <v>0</v>
      </c>
      <c r="S34" s="183"/>
      <c r="T34" s="33"/>
      <c r="U34" s="33"/>
      <c r="V34" s="33"/>
      <c r="W34" s="33"/>
      <c r="X34" s="33"/>
      <c r="Y34" s="33"/>
      <c r="AB34" s="243">
        <f>ROW()</f>
        <v>34</v>
      </c>
      <c r="AC34" s="118">
        <f t="shared" ca="1" si="8"/>
        <v>0</v>
      </c>
      <c r="AD34" s="118">
        <f t="shared" ca="1" si="9"/>
        <v>0</v>
      </c>
      <c r="AE34" s="119" t="str">
        <f t="shared" ca="1" si="10"/>
        <v>-</v>
      </c>
      <c r="AF34" s="118" t="str">
        <f t="shared" ca="1" si="11"/>
        <v>-</v>
      </c>
      <c r="AG34" s="119" t="str">
        <f t="shared" ca="1" si="12"/>
        <v>-</v>
      </c>
      <c r="AH34" s="118" t="str">
        <f t="shared" ca="1" si="13"/>
        <v>-</v>
      </c>
      <c r="AI34" s="118">
        <f t="shared" ca="1" si="14"/>
        <v>0</v>
      </c>
      <c r="AJ34" s="120">
        <f t="shared" ca="1" si="15"/>
        <v>0</v>
      </c>
      <c r="AK34" s="118">
        <f t="shared" ca="1" si="16"/>
        <v>0</v>
      </c>
      <c r="AL34" s="118">
        <f t="shared" ca="1" si="17"/>
        <v>0</v>
      </c>
    </row>
    <row r="35" spans="1:38" ht="27" customHeight="1" x14ac:dyDescent="0.25">
      <c r="A35" s="53">
        <f>'OSNOVNA PLAČA'!A29</f>
        <v>20</v>
      </c>
      <c r="B35" s="333" t="str">
        <f t="shared" ca="1" si="4"/>
        <v>A20</v>
      </c>
      <c r="C35" s="333"/>
      <c r="D35" s="54" t="str">
        <f>IF(LEN('OSNOVNA PLAČA'!C29)&gt;0,'OSNOVNA PLAČA'!C29,"")</f>
        <v/>
      </c>
      <c r="E35" s="55" t="str">
        <f>IF(LEN('OSNOVNA PLAČA'!D29)&gt;0,'OSNOVNA PLAČA'!D29,"")</f>
        <v/>
      </c>
      <c r="F35" s="164">
        <f ca="1">IF(LEN(B35)&gt;0,'OBRAČUNANA OSNOVNA PLAČA'!I29,"")</f>
        <v>0</v>
      </c>
      <c r="G35" s="57"/>
      <c r="H35" s="57"/>
      <c r="I35" s="57"/>
      <c r="J35" s="57"/>
      <c r="K35" s="57"/>
      <c r="L35" s="178">
        <f t="shared" si="5"/>
        <v>0</v>
      </c>
      <c r="M35" s="179">
        <f t="shared" ca="1" si="18"/>
        <v>0</v>
      </c>
      <c r="N35" s="179">
        <f t="shared" ca="1" si="20"/>
        <v>0</v>
      </c>
      <c r="O35" s="180">
        <f t="shared" ca="1" si="6"/>
        <v>0</v>
      </c>
      <c r="P35" s="181">
        <f t="shared" ca="1" si="19"/>
        <v>0</v>
      </c>
      <c r="Q35" s="182">
        <f t="shared" ca="1" si="7"/>
        <v>0</v>
      </c>
      <c r="R35" s="182">
        <f ca="1">IF(LEN(B35)&gt;0,'4'!R35-'4'!Q35,"")</f>
        <v>0</v>
      </c>
      <c r="S35" s="183"/>
      <c r="T35" s="33"/>
      <c r="U35" s="33"/>
      <c r="V35" s="33"/>
      <c r="W35" s="33"/>
      <c r="X35" s="33"/>
      <c r="Y35" s="33"/>
      <c r="AB35" s="243">
        <f>ROW()</f>
        <v>35</v>
      </c>
      <c r="AC35" s="118">
        <f t="shared" ca="1" si="8"/>
        <v>0</v>
      </c>
      <c r="AD35" s="118">
        <f t="shared" ca="1" si="9"/>
        <v>0</v>
      </c>
      <c r="AE35" s="119" t="str">
        <f t="shared" ca="1" si="10"/>
        <v>-</v>
      </c>
      <c r="AF35" s="118" t="str">
        <f t="shared" ca="1" si="11"/>
        <v>-</v>
      </c>
      <c r="AG35" s="119" t="str">
        <f t="shared" ca="1" si="12"/>
        <v>-</v>
      </c>
      <c r="AH35" s="118" t="str">
        <f t="shared" ca="1" si="13"/>
        <v>-</v>
      </c>
      <c r="AI35" s="118">
        <f t="shared" ca="1" si="14"/>
        <v>0</v>
      </c>
      <c r="AJ35" s="120">
        <f t="shared" ca="1" si="15"/>
        <v>0</v>
      </c>
      <c r="AK35" s="118">
        <f t="shared" ca="1" si="16"/>
        <v>0</v>
      </c>
      <c r="AL35" s="118">
        <f t="shared" ca="1" si="17"/>
        <v>0</v>
      </c>
    </row>
    <row r="36" spans="1:38" ht="27" customHeight="1" x14ac:dyDescent="0.25">
      <c r="A36" s="53">
        <f>'OSNOVNA PLAČA'!A30</f>
        <v>21</v>
      </c>
      <c r="B36" s="333" t="str">
        <f t="shared" ca="1" si="4"/>
        <v>A21</v>
      </c>
      <c r="C36" s="333"/>
      <c r="D36" s="54" t="str">
        <f>IF(LEN('OSNOVNA PLAČA'!C30)&gt;0,'OSNOVNA PLAČA'!C30,"")</f>
        <v/>
      </c>
      <c r="E36" s="55" t="str">
        <f>IF(LEN('OSNOVNA PLAČA'!D30)&gt;0,'OSNOVNA PLAČA'!D30,"")</f>
        <v/>
      </c>
      <c r="F36" s="164">
        <f ca="1">IF(LEN(B36)&gt;0,'OBRAČUNANA OSNOVNA PLAČA'!I30,"")</f>
        <v>0</v>
      </c>
      <c r="G36" s="57"/>
      <c r="H36" s="57"/>
      <c r="I36" s="57"/>
      <c r="J36" s="57"/>
      <c r="K36" s="57"/>
      <c r="L36" s="178">
        <f t="shared" si="5"/>
        <v>0</v>
      </c>
      <c r="M36" s="179">
        <f t="shared" ca="1" si="18"/>
        <v>0</v>
      </c>
      <c r="N36" s="179">
        <f t="shared" ca="1" si="20"/>
        <v>0</v>
      </c>
      <c r="O36" s="180">
        <f t="shared" ca="1" si="6"/>
        <v>0</v>
      </c>
      <c r="P36" s="181">
        <f t="shared" ca="1" si="19"/>
        <v>0</v>
      </c>
      <c r="Q36" s="182">
        <f t="shared" ca="1" si="7"/>
        <v>0</v>
      </c>
      <c r="R36" s="182">
        <f ca="1">IF(LEN(B36)&gt;0,'4'!R36-'4'!Q36,"")</f>
        <v>0</v>
      </c>
      <c r="S36" s="183"/>
      <c r="T36" s="33"/>
      <c r="U36" s="33"/>
      <c r="V36" s="33"/>
      <c r="W36" s="33"/>
      <c r="X36" s="33"/>
      <c r="Y36" s="33"/>
      <c r="AB36" s="243">
        <f>ROW()</f>
        <v>36</v>
      </c>
      <c r="AC36" s="118">
        <f t="shared" ca="1" si="8"/>
        <v>0</v>
      </c>
      <c r="AD36" s="118">
        <f t="shared" ca="1" si="9"/>
        <v>0</v>
      </c>
      <c r="AE36" s="119" t="str">
        <f t="shared" ca="1" si="10"/>
        <v>-</v>
      </c>
      <c r="AF36" s="118" t="str">
        <f t="shared" ca="1" si="11"/>
        <v>-</v>
      </c>
      <c r="AG36" s="119" t="str">
        <f t="shared" ca="1" si="12"/>
        <v>-</v>
      </c>
      <c r="AH36" s="118" t="str">
        <f t="shared" ca="1" si="13"/>
        <v>-</v>
      </c>
      <c r="AI36" s="118">
        <f t="shared" ca="1" si="14"/>
        <v>0</v>
      </c>
      <c r="AJ36" s="120">
        <f t="shared" ca="1" si="15"/>
        <v>0</v>
      </c>
      <c r="AK36" s="118">
        <f t="shared" ca="1" si="16"/>
        <v>0</v>
      </c>
      <c r="AL36" s="118">
        <f t="shared" ca="1" si="17"/>
        <v>0</v>
      </c>
    </row>
    <row r="37" spans="1:38" ht="27" customHeight="1" x14ac:dyDescent="0.25">
      <c r="A37" s="53">
        <f>'OSNOVNA PLAČA'!A31</f>
        <v>22</v>
      </c>
      <c r="B37" s="333" t="str">
        <f t="shared" ca="1" si="4"/>
        <v>A22</v>
      </c>
      <c r="C37" s="333"/>
      <c r="D37" s="54" t="str">
        <f>IF(LEN('OSNOVNA PLAČA'!C31)&gt;0,'OSNOVNA PLAČA'!C31,"")</f>
        <v/>
      </c>
      <c r="E37" s="55" t="str">
        <f>IF(LEN('OSNOVNA PLAČA'!D31)&gt;0,'OSNOVNA PLAČA'!D31,"")</f>
        <v/>
      </c>
      <c r="F37" s="164">
        <f ca="1">IF(LEN(B37)&gt;0,'OBRAČUNANA OSNOVNA PLAČA'!I31,"")</f>
        <v>0</v>
      </c>
      <c r="G37" s="57"/>
      <c r="H37" s="57"/>
      <c r="I37" s="57"/>
      <c r="J37" s="57"/>
      <c r="K37" s="57"/>
      <c r="L37" s="178">
        <f t="shared" si="5"/>
        <v>0</v>
      </c>
      <c r="M37" s="179">
        <f t="shared" ca="1" si="18"/>
        <v>0</v>
      </c>
      <c r="N37" s="179">
        <f t="shared" ca="1" si="20"/>
        <v>0</v>
      </c>
      <c r="O37" s="180">
        <f t="shared" ca="1" si="6"/>
        <v>0</v>
      </c>
      <c r="P37" s="181">
        <f t="shared" ca="1" si="19"/>
        <v>0</v>
      </c>
      <c r="Q37" s="182">
        <f t="shared" ca="1" si="7"/>
        <v>0</v>
      </c>
      <c r="R37" s="182">
        <f ca="1">IF(LEN(B37)&gt;0,'4'!R37-'4'!Q37,"")</f>
        <v>0</v>
      </c>
      <c r="S37" s="183"/>
      <c r="T37" s="33"/>
      <c r="U37" s="33"/>
      <c r="V37" s="33"/>
      <c r="W37" s="33"/>
      <c r="X37" s="33"/>
      <c r="Y37" s="33"/>
      <c r="AB37" s="243">
        <f>ROW()</f>
        <v>37</v>
      </c>
      <c r="AC37" s="118">
        <f t="shared" ca="1" si="8"/>
        <v>0</v>
      </c>
      <c r="AD37" s="118">
        <f t="shared" ca="1" si="9"/>
        <v>0</v>
      </c>
      <c r="AE37" s="119" t="str">
        <f t="shared" ca="1" si="10"/>
        <v>-</v>
      </c>
      <c r="AF37" s="118" t="str">
        <f t="shared" ca="1" si="11"/>
        <v>-</v>
      </c>
      <c r="AG37" s="119" t="str">
        <f t="shared" ca="1" si="12"/>
        <v>-</v>
      </c>
      <c r="AH37" s="118" t="str">
        <f t="shared" ca="1" si="13"/>
        <v>-</v>
      </c>
      <c r="AI37" s="118">
        <f t="shared" ca="1" si="14"/>
        <v>0</v>
      </c>
      <c r="AJ37" s="120">
        <f t="shared" ca="1" si="15"/>
        <v>0</v>
      </c>
      <c r="AK37" s="118">
        <f t="shared" ca="1" si="16"/>
        <v>0</v>
      </c>
      <c r="AL37" s="118">
        <f t="shared" ca="1" si="17"/>
        <v>0</v>
      </c>
    </row>
    <row r="38" spans="1:38" ht="27" customHeight="1" x14ac:dyDescent="0.25">
      <c r="A38" s="53">
        <f>'OSNOVNA PLAČA'!A32</f>
        <v>23</v>
      </c>
      <c r="B38" s="333" t="str">
        <f t="shared" ca="1" si="4"/>
        <v>A23</v>
      </c>
      <c r="C38" s="333"/>
      <c r="D38" s="54" t="str">
        <f>IF(LEN('OSNOVNA PLAČA'!C32)&gt;0,'OSNOVNA PLAČA'!C32,"")</f>
        <v/>
      </c>
      <c r="E38" s="55" t="str">
        <f>IF(LEN('OSNOVNA PLAČA'!D32)&gt;0,'OSNOVNA PLAČA'!D32,"")</f>
        <v/>
      </c>
      <c r="F38" s="164">
        <f ca="1">IF(LEN(B38)&gt;0,'OBRAČUNANA OSNOVNA PLAČA'!I32,"")</f>
        <v>0</v>
      </c>
      <c r="G38" s="57"/>
      <c r="H38" s="57"/>
      <c r="I38" s="57"/>
      <c r="J38" s="57"/>
      <c r="K38" s="57"/>
      <c r="L38" s="178">
        <f t="shared" si="5"/>
        <v>0</v>
      </c>
      <c r="M38" s="179">
        <f t="shared" ca="1" si="18"/>
        <v>0</v>
      </c>
      <c r="N38" s="179">
        <f t="shared" ca="1" si="20"/>
        <v>0</v>
      </c>
      <c r="O38" s="180">
        <f t="shared" ca="1" si="6"/>
        <v>0</v>
      </c>
      <c r="P38" s="181">
        <f t="shared" ca="1" si="19"/>
        <v>0</v>
      </c>
      <c r="Q38" s="182">
        <f t="shared" ca="1" si="7"/>
        <v>0</v>
      </c>
      <c r="R38" s="182">
        <f ca="1">IF(LEN(B38)&gt;0,'4'!R38-'4'!Q38,"")</f>
        <v>0</v>
      </c>
      <c r="S38" s="183"/>
      <c r="T38" s="33"/>
      <c r="U38" s="33"/>
      <c r="V38" s="33"/>
      <c r="W38" s="33"/>
      <c r="X38" s="33"/>
      <c r="Y38" s="33"/>
      <c r="AB38" s="243">
        <f>ROW()</f>
        <v>38</v>
      </c>
      <c r="AC38" s="118">
        <f t="shared" ca="1" si="8"/>
        <v>0</v>
      </c>
      <c r="AD38" s="118">
        <f t="shared" ca="1" si="9"/>
        <v>0</v>
      </c>
      <c r="AE38" s="119" t="str">
        <f t="shared" ca="1" si="10"/>
        <v>-</v>
      </c>
      <c r="AF38" s="118" t="str">
        <f t="shared" ca="1" si="11"/>
        <v>-</v>
      </c>
      <c r="AG38" s="119" t="str">
        <f t="shared" ca="1" si="12"/>
        <v>-</v>
      </c>
      <c r="AH38" s="118" t="str">
        <f t="shared" ca="1" si="13"/>
        <v>-</v>
      </c>
      <c r="AI38" s="118">
        <f t="shared" ca="1" si="14"/>
        <v>0</v>
      </c>
      <c r="AJ38" s="120">
        <f t="shared" ca="1" si="15"/>
        <v>0</v>
      </c>
      <c r="AK38" s="118">
        <f t="shared" ca="1" si="16"/>
        <v>0</v>
      </c>
      <c r="AL38" s="118">
        <f t="shared" ca="1" si="17"/>
        <v>0</v>
      </c>
    </row>
    <row r="39" spans="1:38" ht="27" customHeight="1" x14ac:dyDescent="0.25">
      <c r="A39" s="53">
        <f>'OSNOVNA PLAČA'!A33</f>
        <v>24</v>
      </c>
      <c r="B39" s="333" t="str">
        <f t="shared" ca="1" si="4"/>
        <v>A24</v>
      </c>
      <c r="C39" s="333"/>
      <c r="D39" s="54" t="str">
        <f>IF(LEN('OSNOVNA PLAČA'!C33)&gt;0,'OSNOVNA PLAČA'!C33,"")</f>
        <v/>
      </c>
      <c r="E39" s="55" t="str">
        <f>IF(LEN('OSNOVNA PLAČA'!D33)&gt;0,'OSNOVNA PLAČA'!D33,"")</f>
        <v/>
      </c>
      <c r="F39" s="164">
        <f ca="1">IF(LEN(B39)&gt;0,'OBRAČUNANA OSNOVNA PLAČA'!I33,"")</f>
        <v>0</v>
      </c>
      <c r="G39" s="57"/>
      <c r="H39" s="57"/>
      <c r="I39" s="57"/>
      <c r="J39" s="57"/>
      <c r="K39" s="57"/>
      <c r="L39" s="178">
        <f t="shared" si="5"/>
        <v>0</v>
      </c>
      <c r="M39" s="179">
        <f t="shared" ca="1" si="18"/>
        <v>0</v>
      </c>
      <c r="N39" s="179">
        <f t="shared" ca="1" si="20"/>
        <v>0</v>
      </c>
      <c r="O39" s="180">
        <f t="shared" ca="1" si="6"/>
        <v>0</v>
      </c>
      <c r="P39" s="181">
        <f t="shared" ca="1" si="19"/>
        <v>0</v>
      </c>
      <c r="Q39" s="182">
        <f t="shared" ca="1" si="7"/>
        <v>0</v>
      </c>
      <c r="R39" s="182">
        <f ca="1">IF(LEN(B39)&gt;0,'4'!R39-'4'!Q39,"")</f>
        <v>0</v>
      </c>
      <c r="S39" s="183"/>
      <c r="T39" s="33"/>
      <c r="U39" s="33"/>
      <c r="V39" s="33"/>
      <c r="W39" s="33"/>
      <c r="X39" s="33"/>
      <c r="Y39" s="33"/>
      <c r="AB39" s="243">
        <f>ROW()</f>
        <v>39</v>
      </c>
      <c r="AC39" s="118">
        <f t="shared" ca="1" si="8"/>
        <v>0</v>
      </c>
      <c r="AD39" s="118">
        <f t="shared" ca="1" si="9"/>
        <v>0</v>
      </c>
      <c r="AE39" s="119" t="str">
        <f t="shared" ca="1" si="10"/>
        <v>-</v>
      </c>
      <c r="AF39" s="118" t="str">
        <f t="shared" ca="1" si="11"/>
        <v>-</v>
      </c>
      <c r="AG39" s="119" t="str">
        <f t="shared" ca="1" si="12"/>
        <v>-</v>
      </c>
      <c r="AH39" s="118" t="str">
        <f t="shared" ca="1" si="13"/>
        <v>-</v>
      </c>
      <c r="AI39" s="118">
        <f t="shared" ca="1" si="14"/>
        <v>0</v>
      </c>
      <c r="AJ39" s="120">
        <f t="shared" ca="1" si="15"/>
        <v>0</v>
      </c>
      <c r="AK39" s="118">
        <f t="shared" ca="1" si="16"/>
        <v>0</v>
      </c>
      <c r="AL39" s="118">
        <f t="shared" ca="1" si="17"/>
        <v>0</v>
      </c>
    </row>
    <row r="40" spans="1:38" ht="27" customHeight="1" x14ac:dyDescent="0.25">
      <c r="A40" s="53">
        <f>'OSNOVNA PLAČA'!A34</f>
        <v>25</v>
      </c>
      <c r="B40" s="333" t="str">
        <f t="shared" ca="1" si="4"/>
        <v>A25</v>
      </c>
      <c r="C40" s="333"/>
      <c r="D40" s="54" t="str">
        <f>IF(LEN('OSNOVNA PLAČA'!C34)&gt;0,'OSNOVNA PLAČA'!C34,"")</f>
        <v/>
      </c>
      <c r="E40" s="55" t="str">
        <f>IF(LEN('OSNOVNA PLAČA'!D34)&gt;0,'OSNOVNA PLAČA'!D34,"")</f>
        <v/>
      </c>
      <c r="F40" s="164">
        <f ca="1">IF(LEN(B40)&gt;0,'OBRAČUNANA OSNOVNA PLAČA'!I34,"")</f>
        <v>0</v>
      </c>
      <c r="G40" s="57"/>
      <c r="H40" s="57"/>
      <c r="I40" s="57"/>
      <c r="J40" s="57"/>
      <c r="K40" s="57"/>
      <c r="L40" s="178">
        <f t="shared" si="5"/>
        <v>0</v>
      </c>
      <c r="M40" s="179">
        <f t="shared" ca="1" si="18"/>
        <v>0</v>
      </c>
      <c r="N40" s="179">
        <f t="shared" ca="1" si="20"/>
        <v>0</v>
      </c>
      <c r="O40" s="180">
        <f t="shared" ca="1" si="6"/>
        <v>0</v>
      </c>
      <c r="P40" s="181">
        <f t="shared" ca="1" si="19"/>
        <v>0</v>
      </c>
      <c r="Q40" s="182">
        <f t="shared" ca="1" si="7"/>
        <v>0</v>
      </c>
      <c r="R40" s="182">
        <f ca="1">IF(LEN(B40)&gt;0,'4'!R40-'4'!Q40,"")</f>
        <v>0</v>
      </c>
      <c r="S40" s="183"/>
      <c r="T40" s="33"/>
      <c r="U40" s="33"/>
      <c r="V40" s="33"/>
      <c r="W40" s="33"/>
      <c r="X40" s="33"/>
      <c r="Y40" s="33"/>
      <c r="AB40" s="243">
        <f>ROW()</f>
        <v>40</v>
      </c>
      <c r="AC40" s="118">
        <f t="shared" ca="1" si="8"/>
        <v>0</v>
      </c>
      <c r="AD40" s="118">
        <f t="shared" ca="1" si="9"/>
        <v>0</v>
      </c>
      <c r="AE40" s="119" t="str">
        <f t="shared" ca="1" si="10"/>
        <v>-</v>
      </c>
      <c r="AF40" s="118" t="str">
        <f t="shared" ca="1" si="11"/>
        <v>-</v>
      </c>
      <c r="AG40" s="119" t="str">
        <f t="shared" ca="1" si="12"/>
        <v>-</v>
      </c>
      <c r="AH40" s="118" t="str">
        <f t="shared" ca="1" si="13"/>
        <v>-</v>
      </c>
      <c r="AI40" s="118">
        <f t="shared" ca="1" si="14"/>
        <v>0</v>
      </c>
      <c r="AJ40" s="120">
        <f t="shared" ca="1" si="15"/>
        <v>0</v>
      </c>
      <c r="AK40" s="118">
        <f t="shared" ca="1" si="16"/>
        <v>0</v>
      </c>
      <c r="AL40" s="118">
        <f t="shared" ca="1" si="17"/>
        <v>0</v>
      </c>
    </row>
    <row r="41" spans="1:38" ht="27" customHeight="1" x14ac:dyDescent="0.25">
      <c r="A41" s="53">
        <f>'OSNOVNA PLAČA'!A35</f>
        <v>26</v>
      </c>
      <c r="B41" s="333" t="str">
        <f t="shared" ca="1" si="4"/>
        <v>A26</v>
      </c>
      <c r="C41" s="333"/>
      <c r="D41" s="54" t="str">
        <f>IF(LEN('OSNOVNA PLAČA'!C35)&gt;0,'OSNOVNA PLAČA'!C35,"")</f>
        <v/>
      </c>
      <c r="E41" s="55" t="str">
        <f>IF(LEN('OSNOVNA PLAČA'!D35)&gt;0,'OSNOVNA PLAČA'!D35,"")</f>
        <v/>
      </c>
      <c r="F41" s="164">
        <f ca="1">IF(LEN(B41)&gt;0,'OBRAČUNANA OSNOVNA PLAČA'!I35,"")</f>
        <v>0</v>
      </c>
      <c r="G41" s="57"/>
      <c r="H41" s="57"/>
      <c r="I41" s="57"/>
      <c r="J41" s="57"/>
      <c r="K41" s="57"/>
      <c r="L41" s="178">
        <f t="shared" si="5"/>
        <v>0</v>
      </c>
      <c r="M41" s="179">
        <f t="shared" ca="1" si="18"/>
        <v>0</v>
      </c>
      <c r="N41" s="179">
        <f t="shared" ca="1" si="20"/>
        <v>0</v>
      </c>
      <c r="O41" s="180">
        <f t="shared" ca="1" si="6"/>
        <v>0</v>
      </c>
      <c r="P41" s="181">
        <f t="shared" ca="1" si="19"/>
        <v>0</v>
      </c>
      <c r="Q41" s="182">
        <f t="shared" ca="1" si="7"/>
        <v>0</v>
      </c>
      <c r="R41" s="182">
        <f ca="1">IF(LEN(B41)&gt;0,'4'!R41-'4'!Q41,"")</f>
        <v>0</v>
      </c>
      <c r="S41" s="183"/>
      <c r="T41" s="33"/>
      <c r="U41" s="33"/>
      <c r="V41" s="33"/>
      <c r="W41" s="33"/>
      <c r="X41" s="33"/>
      <c r="Y41" s="33"/>
      <c r="AB41" s="243">
        <f>ROW()</f>
        <v>41</v>
      </c>
      <c r="AC41" s="118">
        <f t="shared" ca="1" si="8"/>
        <v>0</v>
      </c>
      <c r="AD41" s="118">
        <f t="shared" ca="1" si="9"/>
        <v>0</v>
      </c>
      <c r="AE41" s="119" t="str">
        <f t="shared" ca="1" si="10"/>
        <v>-</v>
      </c>
      <c r="AF41" s="118" t="str">
        <f t="shared" ca="1" si="11"/>
        <v>-</v>
      </c>
      <c r="AG41" s="119" t="str">
        <f t="shared" ca="1" si="12"/>
        <v>-</v>
      </c>
      <c r="AH41" s="118" t="str">
        <f t="shared" ca="1" si="13"/>
        <v>-</v>
      </c>
      <c r="AI41" s="118">
        <f t="shared" ca="1" si="14"/>
        <v>0</v>
      </c>
      <c r="AJ41" s="120">
        <f t="shared" ca="1" si="15"/>
        <v>0</v>
      </c>
      <c r="AK41" s="118">
        <f t="shared" ca="1" si="16"/>
        <v>0</v>
      </c>
      <c r="AL41" s="118">
        <f t="shared" ca="1" si="17"/>
        <v>0</v>
      </c>
    </row>
    <row r="42" spans="1:38" ht="27" customHeight="1" x14ac:dyDescent="0.25">
      <c r="A42" s="53">
        <f>'OSNOVNA PLAČA'!A36</f>
        <v>27</v>
      </c>
      <c r="B42" s="333" t="str">
        <f t="shared" ca="1" si="4"/>
        <v>A27</v>
      </c>
      <c r="C42" s="333"/>
      <c r="D42" s="54" t="str">
        <f>IF(LEN('OSNOVNA PLAČA'!C36)&gt;0,'OSNOVNA PLAČA'!C36,"")</f>
        <v/>
      </c>
      <c r="E42" s="55" t="str">
        <f>IF(LEN('OSNOVNA PLAČA'!D36)&gt;0,'OSNOVNA PLAČA'!D36,"")</f>
        <v/>
      </c>
      <c r="F42" s="164">
        <f ca="1">IF(LEN(B42)&gt;0,'OBRAČUNANA OSNOVNA PLAČA'!I36,"")</f>
        <v>0</v>
      </c>
      <c r="G42" s="57"/>
      <c r="H42" s="57"/>
      <c r="I42" s="57"/>
      <c r="J42" s="57"/>
      <c r="K42" s="57"/>
      <c r="L42" s="178">
        <f t="shared" si="5"/>
        <v>0</v>
      </c>
      <c r="M42" s="179">
        <f t="shared" ca="1" si="18"/>
        <v>0</v>
      </c>
      <c r="N42" s="179">
        <f t="shared" ca="1" si="20"/>
        <v>0</v>
      </c>
      <c r="O42" s="180">
        <f t="shared" ca="1" si="6"/>
        <v>0</v>
      </c>
      <c r="P42" s="181">
        <f t="shared" ca="1" si="19"/>
        <v>0</v>
      </c>
      <c r="Q42" s="182">
        <f t="shared" ca="1" si="7"/>
        <v>0</v>
      </c>
      <c r="R42" s="182">
        <f ca="1">IF(LEN(B42)&gt;0,'4'!R42-'4'!Q42,"")</f>
        <v>0</v>
      </c>
      <c r="S42" s="183"/>
      <c r="T42" s="33"/>
      <c r="U42" s="33"/>
      <c r="V42" s="33"/>
      <c r="W42" s="33"/>
      <c r="X42" s="33"/>
      <c r="Y42" s="33"/>
      <c r="AB42" s="243">
        <f>ROW()</f>
        <v>42</v>
      </c>
      <c r="AC42" s="118">
        <f t="shared" ca="1" si="8"/>
        <v>0</v>
      </c>
      <c r="AD42" s="118">
        <f t="shared" ca="1" si="9"/>
        <v>0</v>
      </c>
      <c r="AE42" s="119" t="str">
        <f t="shared" ca="1" si="10"/>
        <v>-</v>
      </c>
      <c r="AF42" s="118" t="str">
        <f t="shared" ca="1" si="11"/>
        <v>-</v>
      </c>
      <c r="AG42" s="119" t="str">
        <f t="shared" ca="1" si="12"/>
        <v>-</v>
      </c>
      <c r="AH42" s="118" t="str">
        <f t="shared" ca="1" si="13"/>
        <v>-</v>
      </c>
      <c r="AI42" s="118">
        <f t="shared" ca="1" si="14"/>
        <v>0</v>
      </c>
      <c r="AJ42" s="120">
        <f t="shared" ca="1" si="15"/>
        <v>0</v>
      </c>
      <c r="AK42" s="118">
        <f t="shared" ca="1" si="16"/>
        <v>0</v>
      </c>
      <c r="AL42" s="118">
        <f t="shared" ca="1" si="17"/>
        <v>0</v>
      </c>
    </row>
    <row r="43" spans="1:38" ht="27" customHeight="1" x14ac:dyDescent="0.25">
      <c r="A43" s="53">
        <f>'OSNOVNA PLAČA'!A37</f>
        <v>28</v>
      </c>
      <c r="B43" s="333" t="str">
        <f t="shared" ca="1" si="4"/>
        <v>A28</v>
      </c>
      <c r="C43" s="333"/>
      <c r="D43" s="54" t="str">
        <f>IF(LEN('OSNOVNA PLAČA'!C37)&gt;0,'OSNOVNA PLAČA'!C37,"")</f>
        <v/>
      </c>
      <c r="E43" s="55" t="str">
        <f>IF(LEN('OSNOVNA PLAČA'!D37)&gt;0,'OSNOVNA PLAČA'!D37,"")</f>
        <v/>
      </c>
      <c r="F43" s="164">
        <f ca="1">IF(LEN(B43)&gt;0,'OBRAČUNANA OSNOVNA PLAČA'!I37,"")</f>
        <v>0</v>
      </c>
      <c r="G43" s="57"/>
      <c r="H43" s="57"/>
      <c r="I43" s="57"/>
      <c r="J43" s="57"/>
      <c r="K43" s="57"/>
      <c r="L43" s="178">
        <f t="shared" si="5"/>
        <v>0</v>
      </c>
      <c r="M43" s="179">
        <f t="shared" ca="1" si="18"/>
        <v>0</v>
      </c>
      <c r="N43" s="179">
        <f t="shared" ca="1" si="20"/>
        <v>0</v>
      </c>
      <c r="O43" s="180">
        <f t="shared" ca="1" si="6"/>
        <v>0</v>
      </c>
      <c r="P43" s="181">
        <f t="shared" ca="1" si="19"/>
        <v>0</v>
      </c>
      <c r="Q43" s="182">
        <f t="shared" ca="1" si="7"/>
        <v>0</v>
      </c>
      <c r="R43" s="182">
        <f ca="1">IF(LEN(B43)&gt;0,'4'!R43-'4'!Q43,"")</f>
        <v>0</v>
      </c>
      <c r="S43" s="183"/>
      <c r="T43" s="33"/>
      <c r="U43" s="33"/>
      <c r="V43" s="33"/>
      <c r="W43" s="33"/>
      <c r="X43" s="33"/>
      <c r="Y43" s="33"/>
      <c r="AB43" s="243">
        <f>ROW()</f>
        <v>43</v>
      </c>
      <c r="AC43" s="118">
        <f t="shared" ca="1" si="8"/>
        <v>0</v>
      </c>
      <c r="AD43" s="118">
        <f t="shared" ca="1" si="9"/>
        <v>0</v>
      </c>
      <c r="AE43" s="119" t="str">
        <f t="shared" ca="1" si="10"/>
        <v>-</v>
      </c>
      <c r="AF43" s="118" t="str">
        <f t="shared" ca="1" si="11"/>
        <v>-</v>
      </c>
      <c r="AG43" s="119" t="str">
        <f t="shared" ca="1" si="12"/>
        <v>-</v>
      </c>
      <c r="AH43" s="118" t="str">
        <f t="shared" ca="1" si="13"/>
        <v>-</v>
      </c>
      <c r="AI43" s="118">
        <f t="shared" ca="1" si="14"/>
        <v>0</v>
      </c>
      <c r="AJ43" s="120">
        <f t="shared" ca="1" si="15"/>
        <v>0</v>
      </c>
      <c r="AK43" s="118">
        <f t="shared" ca="1" si="16"/>
        <v>0</v>
      </c>
      <c r="AL43" s="118">
        <f t="shared" ca="1" si="17"/>
        <v>0</v>
      </c>
    </row>
    <row r="44" spans="1:38" ht="27" customHeight="1" x14ac:dyDescent="0.25">
      <c r="A44" s="53">
        <f>'OSNOVNA PLAČA'!A38</f>
        <v>29</v>
      </c>
      <c r="B44" s="333" t="str">
        <f t="shared" ca="1" si="4"/>
        <v>A29</v>
      </c>
      <c r="C44" s="333"/>
      <c r="D44" s="54" t="str">
        <f>IF(LEN('OSNOVNA PLAČA'!C38)&gt;0,'OSNOVNA PLAČA'!C38,"")</f>
        <v/>
      </c>
      <c r="E44" s="55" t="str">
        <f>IF(LEN('OSNOVNA PLAČA'!D38)&gt;0,'OSNOVNA PLAČA'!D38,"")</f>
        <v/>
      </c>
      <c r="F44" s="164">
        <f ca="1">IF(LEN(B44)&gt;0,'OBRAČUNANA OSNOVNA PLAČA'!I38,"")</f>
        <v>0</v>
      </c>
      <c r="G44" s="57"/>
      <c r="H44" s="57"/>
      <c r="I44" s="57"/>
      <c r="J44" s="57"/>
      <c r="K44" s="57"/>
      <c r="L44" s="178">
        <f t="shared" si="5"/>
        <v>0</v>
      </c>
      <c r="M44" s="179">
        <f t="shared" ca="1" si="18"/>
        <v>0</v>
      </c>
      <c r="N44" s="179">
        <f t="shared" ca="1" si="20"/>
        <v>0</v>
      </c>
      <c r="O44" s="180">
        <f t="shared" ca="1" si="6"/>
        <v>0</v>
      </c>
      <c r="P44" s="181">
        <f t="shared" ca="1" si="19"/>
        <v>0</v>
      </c>
      <c r="Q44" s="182">
        <f t="shared" ca="1" si="7"/>
        <v>0</v>
      </c>
      <c r="R44" s="182">
        <f ca="1">IF(LEN(B44)&gt;0,'4'!R44-'4'!Q44,"")</f>
        <v>0</v>
      </c>
      <c r="S44" s="183"/>
      <c r="T44" s="33"/>
      <c r="U44" s="33"/>
      <c r="V44" s="33"/>
      <c r="W44" s="33"/>
      <c r="X44" s="33"/>
      <c r="Y44" s="33"/>
      <c r="AB44" s="243">
        <f>ROW()</f>
        <v>44</v>
      </c>
      <c r="AC44" s="118">
        <f t="shared" ca="1" si="8"/>
        <v>0</v>
      </c>
      <c r="AD44" s="118">
        <f t="shared" ca="1" si="9"/>
        <v>0</v>
      </c>
      <c r="AE44" s="119" t="str">
        <f t="shared" ca="1" si="10"/>
        <v>-</v>
      </c>
      <c r="AF44" s="118" t="str">
        <f t="shared" ca="1" si="11"/>
        <v>-</v>
      </c>
      <c r="AG44" s="119" t="str">
        <f t="shared" ca="1" si="12"/>
        <v>-</v>
      </c>
      <c r="AH44" s="118" t="str">
        <f t="shared" ca="1" si="13"/>
        <v>-</v>
      </c>
      <c r="AI44" s="118">
        <f t="shared" ca="1" si="14"/>
        <v>0</v>
      </c>
      <c r="AJ44" s="120">
        <f t="shared" ca="1" si="15"/>
        <v>0</v>
      </c>
      <c r="AK44" s="118">
        <f t="shared" ca="1" si="16"/>
        <v>0</v>
      </c>
      <c r="AL44" s="118">
        <f t="shared" ca="1" si="17"/>
        <v>0</v>
      </c>
    </row>
    <row r="45" spans="1:38" ht="27" customHeight="1" x14ac:dyDescent="0.25">
      <c r="A45" s="53">
        <f>'OSNOVNA PLAČA'!A39</f>
        <v>30</v>
      </c>
      <c r="B45" s="333" t="str">
        <f t="shared" ca="1" si="4"/>
        <v>A30</v>
      </c>
      <c r="C45" s="333"/>
      <c r="D45" s="54" t="str">
        <f>IF(LEN('OSNOVNA PLAČA'!C39)&gt;0,'OSNOVNA PLAČA'!C39,"")</f>
        <v/>
      </c>
      <c r="E45" s="55" t="str">
        <f>IF(LEN('OSNOVNA PLAČA'!D39)&gt;0,'OSNOVNA PLAČA'!D39,"")</f>
        <v/>
      </c>
      <c r="F45" s="164">
        <f ca="1">IF(LEN(B45)&gt;0,'OBRAČUNANA OSNOVNA PLAČA'!I39,"")</f>
        <v>0</v>
      </c>
      <c r="G45" s="57"/>
      <c r="H45" s="57"/>
      <c r="I45" s="57"/>
      <c r="J45" s="57"/>
      <c r="K45" s="57"/>
      <c r="L45" s="178">
        <f t="shared" si="5"/>
        <v>0</v>
      </c>
      <c r="M45" s="179">
        <f t="shared" ca="1" si="18"/>
        <v>0</v>
      </c>
      <c r="N45" s="179">
        <f t="shared" ca="1" si="20"/>
        <v>0</v>
      </c>
      <c r="O45" s="180">
        <f t="shared" ca="1" si="6"/>
        <v>0</v>
      </c>
      <c r="P45" s="181">
        <f t="shared" ca="1" si="19"/>
        <v>0</v>
      </c>
      <c r="Q45" s="182">
        <f t="shared" ca="1" si="7"/>
        <v>0</v>
      </c>
      <c r="R45" s="182">
        <f ca="1">IF(LEN(B45)&gt;0,'4'!R45-'4'!Q45,"")</f>
        <v>0</v>
      </c>
      <c r="S45" s="183"/>
      <c r="T45" s="33"/>
      <c r="U45" s="33"/>
      <c r="V45" s="33"/>
      <c r="W45" s="33"/>
      <c r="X45" s="33"/>
      <c r="Y45" s="33"/>
      <c r="AB45" s="243">
        <f>ROW()</f>
        <v>45</v>
      </c>
      <c r="AC45" s="118">
        <f t="shared" ca="1" si="8"/>
        <v>0</v>
      </c>
      <c r="AD45" s="118">
        <f t="shared" ca="1" si="9"/>
        <v>0</v>
      </c>
      <c r="AE45" s="119" t="str">
        <f t="shared" ca="1" si="10"/>
        <v>-</v>
      </c>
      <c r="AF45" s="118" t="str">
        <f t="shared" ca="1" si="11"/>
        <v>-</v>
      </c>
      <c r="AG45" s="119" t="str">
        <f t="shared" ca="1" si="12"/>
        <v>-</v>
      </c>
      <c r="AH45" s="118" t="str">
        <f t="shared" ca="1" si="13"/>
        <v>-</v>
      </c>
      <c r="AI45" s="118">
        <f t="shared" ca="1" si="14"/>
        <v>0</v>
      </c>
      <c r="AJ45" s="120">
        <f t="shared" ca="1" si="15"/>
        <v>0</v>
      </c>
      <c r="AK45" s="118">
        <f t="shared" ca="1" si="16"/>
        <v>0</v>
      </c>
      <c r="AL45" s="118">
        <f t="shared" ca="1" si="17"/>
        <v>0</v>
      </c>
    </row>
    <row r="46" spans="1:38" ht="27" customHeight="1" x14ac:dyDescent="0.25">
      <c r="A46" s="53">
        <f>'OSNOVNA PLAČA'!A40</f>
        <v>31</v>
      </c>
      <c r="B46" s="333" t="str">
        <f t="shared" ref="B46:B262" ca="1" si="21">IF(LEN(INDIRECT( "'" &amp; $AD$2 &amp; "'!B" &amp; TEXT($AB46-6,0)))&gt;0,INDIRECT( "'" &amp; $AD$2 &amp; "'!B" &amp; TEXT($AB46-6,0)),"")</f>
        <v>A31</v>
      </c>
      <c r="C46" s="333"/>
      <c r="D46" s="54" t="str">
        <f>IF(LEN('OSNOVNA PLAČA'!C40)&gt;0,'OSNOVNA PLAČA'!C40,"")</f>
        <v/>
      </c>
      <c r="E46" s="55" t="str">
        <f>IF(LEN('OSNOVNA PLAČA'!D40)&gt;0,'OSNOVNA PLAČA'!D40,"")</f>
        <v/>
      </c>
      <c r="F46" s="164">
        <f ca="1">IF(LEN(B46)&gt;0,'OBRAČUNANA OSNOVNA PLAČA'!I40,"")</f>
        <v>0</v>
      </c>
      <c r="G46" s="57"/>
      <c r="H46" s="57"/>
      <c r="I46" s="57"/>
      <c r="J46" s="57"/>
      <c r="K46" s="57"/>
      <c r="L46" s="178">
        <f t="shared" si="5"/>
        <v>0</v>
      </c>
      <c r="M46" s="179">
        <f t="shared" ca="1" si="18"/>
        <v>0</v>
      </c>
      <c r="N46" s="179">
        <f t="shared" ca="1" si="20"/>
        <v>0</v>
      </c>
      <c r="O46" s="180">
        <f t="shared" ca="1" si="6"/>
        <v>0</v>
      </c>
      <c r="P46" s="181">
        <f t="shared" ca="1" si="19"/>
        <v>0</v>
      </c>
      <c r="Q46" s="182">
        <f t="shared" ca="1" si="7"/>
        <v>0</v>
      </c>
      <c r="R46" s="182">
        <f ca="1">IF(LEN(B46)&gt;0,'4'!R46-'4'!Q46,"")</f>
        <v>0</v>
      </c>
      <c r="S46" s="183"/>
      <c r="T46" s="33"/>
      <c r="U46" s="33"/>
      <c r="V46" s="33"/>
      <c r="W46" s="33"/>
      <c r="X46" s="33"/>
      <c r="Y46" s="33"/>
      <c r="AB46" s="243">
        <f>ROW()</f>
        <v>46</v>
      </c>
      <c r="AC46" s="118">
        <f t="shared" ref="AC46:AC262" ca="1" si="22">IF($AO$3=1,0,INDIRECT( "'" &amp; $AO$2 &amp; "'!P" &amp; TEXT($AB46,0)))</f>
        <v>0</v>
      </c>
      <c r="AD46" s="118">
        <f t="shared" ref="AD46:AD265" ca="1" si="23">IF($AO$3=1,(INDIRECT( "'" &amp; $AD$2 &amp; "'!F" &amp; TEXT($AB46-6,0))*2/12+INDIRECT( "'" &amp; $AD$2 &amp; "'!G" &amp; TEXT($AB46-6,0))*10/12)*2,INDIRECT( "'" &amp; $AO$2 &amp; "'!Q" &amp; TEXT($AB46,0)))</f>
        <v>0</v>
      </c>
      <c r="AE46" s="119" t="str">
        <f t="shared" ca="1" si="10"/>
        <v>-</v>
      </c>
      <c r="AF46" s="118" t="str">
        <f t="shared" ca="1" si="11"/>
        <v>-</v>
      </c>
      <c r="AG46" s="119" t="str">
        <f t="shared" ca="1" si="12"/>
        <v>-</v>
      </c>
      <c r="AH46" s="118" t="str">
        <f t="shared" ca="1" si="13"/>
        <v>-</v>
      </c>
      <c r="AI46" s="118">
        <f t="shared" ca="1" si="14"/>
        <v>0</v>
      </c>
      <c r="AJ46" s="120">
        <f t="shared" ca="1" si="15"/>
        <v>0</v>
      </c>
      <c r="AK46" s="118">
        <f t="shared" ref="AK46:AK262" ca="1" si="24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46" s="118">
        <f t="shared" ref="AL46:AL261" ca="1" si="25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47" spans="1:38" ht="27" customHeight="1" x14ac:dyDescent="0.25">
      <c r="A47" s="53">
        <f>'OSNOVNA PLAČA'!A41</f>
        <v>32</v>
      </c>
      <c r="B47" s="333" t="str">
        <f t="shared" ca="1" si="21"/>
        <v>A32</v>
      </c>
      <c r="C47" s="333"/>
      <c r="D47" s="54" t="str">
        <f>IF(LEN('OSNOVNA PLAČA'!C41)&gt;0,'OSNOVNA PLAČA'!C41,"")</f>
        <v/>
      </c>
      <c r="E47" s="55" t="str">
        <f>IF(LEN('OSNOVNA PLAČA'!D41)&gt;0,'OSNOVNA PLAČA'!D41,"")</f>
        <v/>
      </c>
      <c r="F47" s="164">
        <f ca="1">IF(LEN(B47)&gt;0,'OBRAČUNANA OSNOVNA PLAČA'!I41,"")</f>
        <v>0</v>
      </c>
      <c r="G47" s="57"/>
      <c r="H47" s="57"/>
      <c r="I47" s="57"/>
      <c r="J47" s="57"/>
      <c r="K47" s="57"/>
      <c r="L47" s="178">
        <f t="shared" si="5"/>
        <v>0</v>
      </c>
      <c r="M47" s="179">
        <f t="shared" ca="1" si="18"/>
        <v>0</v>
      </c>
      <c r="N47" s="179">
        <f t="shared" ca="1" si="20"/>
        <v>0</v>
      </c>
      <c r="O47" s="180">
        <f t="shared" ca="1" si="6"/>
        <v>0</v>
      </c>
      <c r="P47" s="181">
        <f t="shared" ca="1" si="19"/>
        <v>0</v>
      </c>
      <c r="Q47" s="182">
        <f t="shared" ca="1" si="7"/>
        <v>0</v>
      </c>
      <c r="R47" s="182">
        <f ca="1">IF(LEN(B47)&gt;0,'4'!R47-'4'!Q47,"")</f>
        <v>0</v>
      </c>
      <c r="S47" s="183"/>
      <c r="T47" s="33"/>
      <c r="U47" s="33"/>
      <c r="V47" s="33"/>
      <c r="W47" s="33"/>
      <c r="X47" s="33"/>
      <c r="Y47" s="33"/>
      <c r="AB47" s="243">
        <f>ROW()</f>
        <v>47</v>
      </c>
      <c r="AC47" s="118">
        <f t="shared" ca="1" si="22"/>
        <v>0</v>
      </c>
      <c r="AD47" s="118">
        <f t="shared" ca="1" si="23"/>
        <v>0</v>
      </c>
      <c r="AE47" s="119" t="str">
        <f t="shared" ca="1" si="10"/>
        <v>-</v>
      </c>
      <c r="AF47" s="118" t="str">
        <f t="shared" ca="1" si="11"/>
        <v>-</v>
      </c>
      <c r="AG47" s="119" t="str">
        <f t="shared" ca="1" si="12"/>
        <v>-</v>
      </c>
      <c r="AH47" s="118" t="str">
        <f t="shared" ca="1" si="13"/>
        <v>-</v>
      </c>
      <c r="AI47" s="118">
        <f t="shared" ca="1" si="14"/>
        <v>0</v>
      </c>
      <c r="AJ47" s="120">
        <f t="shared" ca="1" si="15"/>
        <v>0</v>
      </c>
      <c r="AK47" s="118">
        <f t="shared" ca="1" si="24"/>
        <v>0</v>
      </c>
      <c r="AL47" s="118">
        <f t="shared" ca="1" si="25"/>
        <v>0</v>
      </c>
    </row>
    <row r="48" spans="1:38" ht="27" customHeight="1" x14ac:dyDescent="0.25">
      <c r="A48" s="53">
        <f>'OSNOVNA PLAČA'!A42</f>
        <v>33</v>
      </c>
      <c r="B48" s="333" t="str">
        <f t="shared" ca="1" si="21"/>
        <v>A33</v>
      </c>
      <c r="C48" s="333"/>
      <c r="D48" s="54" t="str">
        <f>IF(LEN('OSNOVNA PLAČA'!C42)&gt;0,'OSNOVNA PLAČA'!C42,"")</f>
        <v/>
      </c>
      <c r="E48" s="55" t="str">
        <f>IF(LEN('OSNOVNA PLAČA'!D42)&gt;0,'OSNOVNA PLAČA'!D42,"")</f>
        <v/>
      </c>
      <c r="F48" s="164">
        <f ca="1">IF(LEN(B48)&gt;0,'OBRAČUNANA OSNOVNA PLAČA'!I42,"")</f>
        <v>0</v>
      </c>
      <c r="G48" s="57"/>
      <c r="H48" s="57"/>
      <c r="I48" s="57"/>
      <c r="J48" s="57"/>
      <c r="K48" s="57"/>
      <c r="L48" s="178">
        <f t="shared" si="5"/>
        <v>0</v>
      </c>
      <c r="M48" s="179">
        <f t="shared" ca="1" si="18"/>
        <v>0</v>
      </c>
      <c r="N48" s="179">
        <f t="shared" ca="1" si="20"/>
        <v>0</v>
      </c>
      <c r="O48" s="180">
        <f t="shared" ca="1" si="6"/>
        <v>0</v>
      </c>
      <c r="P48" s="181">
        <f t="shared" ca="1" si="19"/>
        <v>0</v>
      </c>
      <c r="Q48" s="182">
        <f t="shared" ca="1" si="7"/>
        <v>0</v>
      </c>
      <c r="R48" s="182">
        <f ca="1">IF(LEN(B48)&gt;0,'4'!R48-'4'!Q48,"")</f>
        <v>0</v>
      </c>
      <c r="S48" s="183"/>
      <c r="T48" s="33"/>
      <c r="U48" s="33"/>
      <c r="V48" s="33"/>
      <c r="W48" s="33"/>
      <c r="X48" s="33"/>
      <c r="Y48" s="33"/>
      <c r="AB48" s="243">
        <f>ROW()</f>
        <v>48</v>
      </c>
      <c r="AC48" s="118">
        <f t="shared" ca="1" si="22"/>
        <v>0</v>
      </c>
      <c r="AD48" s="118">
        <f t="shared" ca="1" si="23"/>
        <v>0</v>
      </c>
      <c r="AE48" s="119" t="str">
        <f t="shared" ca="1" si="10"/>
        <v>-</v>
      </c>
      <c r="AF48" s="118" t="str">
        <f t="shared" ca="1" si="11"/>
        <v>-</v>
      </c>
      <c r="AG48" s="119" t="str">
        <f t="shared" ca="1" si="12"/>
        <v>-</v>
      </c>
      <c r="AH48" s="118" t="str">
        <f t="shared" ca="1" si="13"/>
        <v>-</v>
      </c>
      <c r="AI48" s="118">
        <f t="shared" ca="1" si="14"/>
        <v>0</v>
      </c>
      <c r="AJ48" s="120">
        <f t="shared" ca="1" si="15"/>
        <v>0</v>
      </c>
      <c r="AK48" s="118">
        <f t="shared" ca="1" si="24"/>
        <v>0</v>
      </c>
      <c r="AL48" s="118">
        <f t="shared" ca="1" si="25"/>
        <v>0</v>
      </c>
    </row>
    <row r="49" spans="1:38" ht="27" customHeight="1" x14ac:dyDescent="0.25">
      <c r="A49" s="53">
        <f>'OSNOVNA PLAČA'!A43</f>
        <v>34</v>
      </c>
      <c r="B49" s="333" t="str">
        <f t="shared" ca="1" si="21"/>
        <v>A34</v>
      </c>
      <c r="C49" s="333"/>
      <c r="D49" s="54" t="str">
        <f>IF(LEN('OSNOVNA PLAČA'!C43)&gt;0,'OSNOVNA PLAČA'!C43,"")</f>
        <v/>
      </c>
      <c r="E49" s="55" t="str">
        <f>IF(LEN('OSNOVNA PLAČA'!D43)&gt;0,'OSNOVNA PLAČA'!D43,"")</f>
        <v/>
      </c>
      <c r="F49" s="164">
        <f ca="1">IF(LEN(B49)&gt;0,'OBRAČUNANA OSNOVNA PLAČA'!I43,"")</f>
        <v>0</v>
      </c>
      <c r="G49" s="57"/>
      <c r="H49" s="57"/>
      <c r="I49" s="57"/>
      <c r="J49" s="57"/>
      <c r="K49" s="57"/>
      <c r="L49" s="178">
        <f t="shared" si="5"/>
        <v>0</v>
      </c>
      <c r="M49" s="179">
        <f t="shared" ca="1" si="18"/>
        <v>0</v>
      </c>
      <c r="N49" s="179">
        <f t="shared" ca="1" si="20"/>
        <v>0</v>
      </c>
      <c r="O49" s="180">
        <f t="shared" ca="1" si="6"/>
        <v>0</v>
      </c>
      <c r="P49" s="181">
        <f t="shared" ca="1" si="19"/>
        <v>0</v>
      </c>
      <c r="Q49" s="182">
        <f t="shared" ca="1" si="7"/>
        <v>0</v>
      </c>
      <c r="R49" s="182">
        <f ca="1">IF(LEN(B49)&gt;0,'4'!R49-'4'!Q49,"")</f>
        <v>0</v>
      </c>
      <c r="S49" s="183"/>
      <c r="T49" s="33"/>
      <c r="U49" s="33"/>
      <c r="V49" s="33"/>
      <c r="W49" s="33"/>
      <c r="X49" s="33"/>
      <c r="Y49" s="33"/>
      <c r="AB49" s="243">
        <f>ROW()</f>
        <v>49</v>
      </c>
      <c r="AC49" s="118">
        <f t="shared" ca="1" si="22"/>
        <v>0</v>
      </c>
      <c r="AD49" s="118">
        <f t="shared" ca="1" si="23"/>
        <v>0</v>
      </c>
      <c r="AE49" s="119" t="str">
        <f t="shared" ca="1" si="10"/>
        <v>-</v>
      </c>
      <c r="AF49" s="118" t="str">
        <f t="shared" ca="1" si="11"/>
        <v>-</v>
      </c>
      <c r="AG49" s="119" t="str">
        <f t="shared" ca="1" si="12"/>
        <v>-</v>
      </c>
      <c r="AH49" s="118" t="str">
        <f t="shared" ca="1" si="13"/>
        <v>-</v>
      </c>
      <c r="AI49" s="118">
        <f t="shared" ca="1" si="14"/>
        <v>0</v>
      </c>
      <c r="AJ49" s="120">
        <f t="shared" ca="1" si="15"/>
        <v>0</v>
      </c>
      <c r="AK49" s="118">
        <f t="shared" ca="1" si="24"/>
        <v>0</v>
      </c>
      <c r="AL49" s="118">
        <f t="shared" ca="1" si="25"/>
        <v>0</v>
      </c>
    </row>
    <row r="50" spans="1:38" ht="27" customHeight="1" x14ac:dyDescent="0.25">
      <c r="A50" s="53">
        <f>'OSNOVNA PLAČA'!A44</f>
        <v>35</v>
      </c>
      <c r="B50" s="333" t="str">
        <f t="shared" ca="1" si="21"/>
        <v>A35</v>
      </c>
      <c r="C50" s="333"/>
      <c r="D50" s="54" t="str">
        <f>IF(LEN('OSNOVNA PLAČA'!C44)&gt;0,'OSNOVNA PLAČA'!C44,"")</f>
        <v/>
      </c>
      <c r="E50" s="55" t="str">
        <f>IF(LEN('OSNOVNA PLAČA'!D44)&gt;0,'OSNOVNA PLAČA'!D44,"")</f>
        <v/>
      </c>
      <c r="F50" s="164">
        <f ca="1">IF(LEN(B50)&gt;0,'OBRAČUNANA OSNOVNA PLAČA'!I44,"")</f>
        <v>0</v>
      </c>
      <c r="G50" s="57"/>
      <c r="H50" s="57"/>
      <c r="I50" s="57"/>
      <c r="J50" s="57"/>
      <c r="K50" s="57"/>
      <c r="L50" s="178">
        <f t="shared" si="5"/>
        <v>0</v>
      </c>
      <c r="M50" s="179">
        <f t="shared" ca="1" si="18"/>
        <v>0</v>
      </c>
      <c r="N50" s="179">
        <f t="shared" ca="1" si="20"/>
        <v>0</v>
      </c>
      <c r="O50" s="180">
        <f t="shared" ca="1" si="6"/>
        <v>0</v>
      </c>
      <c r="P50" s="181">
        <f t="shared" ca="1" si="19"/>
        <v>0</v>
      </c>
      <c r="Q50" s="182">
        <f t="shared" ca="1" si="7"/>
        <v>0</v>
      </c>
      <c r="R50" s="182">
        <f ca="1">IF(LEN(B50)&gt;0,'4'!R50-'4'!Q50,"")</f>
        <v>0</v>
      </c>
      <c r="S50" s="183"/>
      <c r="T50" s="33"/>
      <c r="U50" s="33"/>
      <c r="V50" s="33"/>
      <c r="W50" s="33"/>
      <c r="X50" s="33"/>
      <c r="Y50" s="33"/>
      <c r="AB50" s="243">
        <f>ROW()</f>
        <v>50</v>
      </c>
      <c r="AC50" s="118">
        <f t="shared" ca="1" si="22"/>
        <v>0</v>
      </c>
      <c r="AD50" s="118">
        <f t="shared" ca="1" si="23"/>
        <v>0</v>
      </c>
      <c r="AE50" s="119" t="str">
        <f t="shared" ca="1" si="10"/>
        <v>-</v>
      </c>
      <c r="AF50" s="118" t="str">
        <f t="shared" ca="1" si="11"/>
        <v>-</v>
      </c>
      <c r="AG50" s="119" t="str">
        <f t="shared" ca="1" si="12"/>
        <v>-</v>
      </c>
      <c r="AH50" s="118" t="str">
        <f t="shared" ca="1" si="13"/>
        <v>-</v>
      </c>
      <c r="AI50" s="118">
        <f t="shared" ca="1" si="14"/>
        <v>0</v>
      </c>
      <c r="AJ50" s="120">
        <f t="shared" ca="1" si="15"/>
        <v>0</v>
      </c>
      <c r="AK50" s="118">
        <f t="shared" ca="1" si="24"/>
        <v>0</v>
      </c>
      <c r="AL50" s="118">
        <f t="shared" ca="1" si="25"/>
        <v>0</v>
      </c>
    </row>
    <row r="51" spans="1:38" ht="27" customHeight="1" x14ac:dyDescent="0.25">
      <c r="A51" s="53">
        <f>'OSNOVNA PLAČA'!A45</f>
        <v>36</v>
      </c>
      <c r="B51" s="333" t="str">
        <f t="shared" ca="1" si="21"/>
        <v>A36</v>
      </c>
      <c r="C51" s="333"/>
      <c r="D51" s="54" t="str">
        <f>IF(LEN('OSNOVNA PLAČA'!C45)&gt;0,'OSNOVNA PLAČA'!C45,"")</f>
        <v/>
      </c>
      <c r="E51" s="55" t="str">
        <f>IF(LEN('OSNOVNA PLAČA'!D45)&gt;0,'OSNOVNA PLAČA'!D45,"")</f>
        <v/>
      </c>
      <c r="F51" s="164">
        <f ca="1">IF(LEN(B51)&gt;0,'OBRAČUNANA OSNOVNA PLAČA'!I45,"")</f>
        <v>0</v>
      </c>
      <c r="G51" s="57"/>
      <c r="H51" s="57"/>
      <c r="I51" s="57"/>
      <c r="J51" s="57"/>
      <c r="K51" s="57"/>
      <c r="L51" s="178">
        <f t="shared" si="5"/>
        <v>0</v>
      </c>
      <c r="M51" s="179">
        <f t="shared" ca="1" si="18"/>
        <v>0</v>
      </c>
      <c r="N51" s="179">
        <f t="shared" ca="1" si="20"/>
        <v>0</v>
      </c>
      <c r="O51" s="180">
        <f t="shared" ca="1" si="6"/>
        <v>0</v>
      </c>
      <c r="P51" s="181">
        <f t="shared" ca="1" si="19"/>
        <v>0</v>
      </c>
      <c r="Q51" s="182">
        <f t="shared" ca="1" si="7"/>
        <v>0</v>
      </c>
      <c r="R51" s="182">
        <f ca="1">IF(LEN(B51)&gt;0,'4'!R51-'4'!Q51,"")</f>
        <v>0</v>
      </c>
      <c r="S51" s="183"/>
      <c r="T51" s="33"/>
      <c r="U51" s="33"/>
      <c r="V51" s="33"/>
      <c r="W51" s="33"/>
      <c r="X51" s="33"/>
      <c r="Y51" s="33"/>
      <c r="AB51" s="243">
        <f>ROW()</f>
        <v>51</v>
      </c>
      <c r="AC51" s="118">
        <f t="shared" ca="1" si="22"/>
        <v>0</v>
      </c>
      <c r="AD51" s="118">
        <f t="shared" ca="1" si="23"/>
        <v>0</v>
      </c>
      <c r="AE51" s="119" t="str">
        <f t="shared" ca="1" si="10"/>
        <v>-</v>
      </c>
      <c r="AF51" s="118" t="str">
        <f t="shared" ca="1" si="11"/>
        <v>-</v>
      </c>
      <c r="AG51" s="119" t="str">
        <f t="shared" ca="1" si="12"/>
        <v>-</v>
      </c>
      <c r="AH51" s="118" t="str">
        <f t="shared" ca="1" si="13"/>
        <v>-</v>
      </c>
      <c r="AI51" s="118">
        <f t="shared" ca="1" si="14"/>
        <v>0</v>
      </c>
      <c r="AJ51" s="120">
        <f t="shared" ca="1" si="15"/>
        <v>0</v>
      </c>
      <c r="AK51" s="118">
        <f t="shared" ca="1" si="24"/>
        <v>0</v>
      </c>
      <c r="AL51" s="118">
        <f t="shared" ca="1" si="25"/>
        <v>0</v>
      </c>
    </row>
    <row r="52" spans="1:38" ht="27" customHeight="1" x14ac:dyDescent="0.25">
      <c r="A52" s="53">
        <f>'OSNOVNA PLAČA'!A46</f>
        <v>37</v>
      </c>
      <c r="B52" s="333" t="str">
        <f t="shared" ca="1" si="21"/>
        <v>A37</v>
      </c>
      <c r="C52" s="333"/>
      <c r="D52" s="54" t="str">
        <f>IF(LEN('OSNOVNA PLAČA'!C46)&gt;0,'OSNOVNA PLAČA'!C46,"")</f>
        <v/>
      </c>
      <c r="E52" s="55" t="str">
        <f>IF(LEN('OSNOVNA PLAČA'!D46)&gt;0,'OSNOVNA PLAČA'!D46,"")</f>
        <v/>
      </c>
      <c r="F52" s="164">
        <f ca="1">IF(LEN(B52)&gt;0,'OBRAČUNANA OSNOVNA PLAČA'!I46,"")</f>
        <v>0</v>
      </c>
      <c r="G52" s="57"/>
      <c r="H52" s="57"/>
      <c r="I52" s="57"/>
      <c r="J52" s="57"/>
      <c r="K52" s="57"/>
      <c r="L52" s="178">
        <f t="shared" si="5"/>
        <v>0</v>
      </c>
      <c r="M52" s="179">
        <f t="shared" ca="1" si="18"/>
        <v>0</v>
      </c>
      <c r="N52" s="179">
        <f t="shared" ca="1" si="20"/>
        <v>0</v>
      </c>
      <c r="O52" s="180">
        <f t="shared" ca="1" si="6"/>
        <v>0</v>
      </c>
      <c r="P52" s="181">
        <f t="shared" ca="1" si="19"/>
        <v>0</v>
      </c>
      <c r="Q52" s="182">
        <f t="shared" ca="1" si="7"/>
        <v>0</v>
      </c>
      <c r="R52" s="182">
        <f ca="1">IF(LEN(B52)&gt;0,'4'!R52-'4'!Q52,"")</f>
        <v>0</v>
      </c>
      <c r="S52" s="183"/>
      <c r="T52" s="33"/>
      <c r="U52" s="33"/>
      <c r="V52" s="33"/>
      <c r="W52" s="33"/>
      <c r="X52" s="33"/>
      <c r="Y52" s="33"/>
      <c r="AB52" s="243">
        <f>ROW()</f>
        <v>52</v>
      </c>
      <c r="AC52" s="118">
        <f t="shared" ca="1" si="22"/>
        <v>0</v>
      </c>
      <c r="AD52" s="118">
        <f t="shared" ca="1" si="23"/>
        <v>0</v>
      </c>
      <c r="AE52" s="119" t="str">
        <f t="shared" ca="1" si="10"/>
        <v>-</v>
      </c>
      <c r="AF52" s="118" t="str">
        <f t="shared" ca="1" si="11"/>
        <v>-</v>
      </c>
      <c r="AG52" s="119" t="str">
        <f t="shared" ca="1" si="12"/>
        <v>-</v>
      </c>
      <c r="AH52" s="118" t="str">
        <f t="shared" ca="1" si="13"/>
        <v>-</v>
      </c>
      <c r="AI52" s="118">
        <f t="shared" ca="1" si="14"/>
        <v>0</v>
      </c>
      <c r="AJ52" s="120">
        <f t="shared" ca="1" si="15"/>
        <v>0</v>
      </c>
      <c r="AK52" s="118">
        <f t="shared" ca="1" si="24"/>
        <v>0</v>
      </c>
      <c r="AL52" s="118">
        <f t="shared" ca="1" si="25"/>
        <v>0</v>
      </c>
    </row>
    <row r="53" spans="1:38" ht="27" customHeight="1" x14ac:dyDescent="0.25">
      <c r="A53" s="53">
        <f>'OSNOVNA PLAČA'!A47</f>
        <v>38</v>
      </c>
      <c r="B53" s="333" t="str">
        <f t="shared" ca="1" si="21"/>
        <v>A38</v>
      </c>
      <c r="C53" s="333"/>
      <c r="D53" s="54" t="str">
        <f>IF(LEN('OSNOVNA PLAČA'!C47)&gt;0,'OSNOVNA PLAČA'!C47,"")</f>
        <v/>
      </c>
      <c r="E53" s="55" t="str">
        <f>IF(LEN('OSNOVNA PLAČA'!D47)&gt;0,'OSNOVNA PLAČA'!D47,"")</f>
        <v/>
      </c>
      <c r="F53" s="164">
        <f ca="1">IF(LEN(B53)&gt;0,'OBRAČUNANA OSNOVNA PLAČA'!I47,"")</f>
        <v>0</v>
      </c>
      <c r="G53" s="57"/>
      <c r="H53" s="57"/>
      <c r="I53" s="57"/>
      <c r="J53" s="57"/>
      <c r="K53" s="57"/>
      <c r="L53" s="178">
        <f t="shared" si="5"/>
        <v>0</v>
      </c>
      <c r="M53" s="179">
        <f t="shared" ca="1" si="18"/>
        <v>0</v>
      </c>
      <c r="N53" s="179">
        <f t="shared" ca="1" si="20"/>
        <v>0</v>
      </c>
      <c r="O53" s="180">
        <f t="shared" ca="1" si="6"/>
        <v>0</v>
      </c>
      <c r="P53" s="181">
        <f t="shared" ca="1" si="19"/>
        <v>0</v>
      </c>
      <c r="Q53" s="182">
        <f t="shared" ca="1" si="7"/>
        <v>0</v>
      </c>
      <c r="R53" s="182">
        <f ca="1">IF(LEN(B53)&gt;0,'4'!R53-'4'!Q53,"")</f>
        <v>0</v>
      </c>
      <c r="S53" s="183"/>
      <c r="T53" s="33"/>
      <c r="U53" s="33"/>
      <c r="V53" s="33"/>
      <c r="W53" s="33"/>
      <c r="X53" s="33"/>
      <c r="Y53" s="33"/>
      <c r="AB53" s="243">
        <f>ROW()</f>
        <v>53</v>
      </c>
      <c r="AC53" s="118">
        <f t="shared" ca="1" si="22"/>
        <v>0</v>
      </c>
      <c r="AD53" s="118">
        <f t="shared" ca="1" si="23"/>
        <v>0</v>
      </c>
      <c r="AE53" s="119" t="str">
        <f t="shared" ca="1" si="10"/>
        <v>-</v>
      </c>
      <c r="AF53" s="118" t="str">
        <f t="shared" ca="1" si="11"/>
        <v>-</v>
      </c>
      <c r="AG53" s="119" t="str">
        <f t="shared" ca="1" si="12"/>
        <v>-</v>
      </c>
      <c r="AH53" s="118" t="str">
        <f t="shared" ca="1" si="13"/>
        <v>-</v>
      </c>
      <c r="AI53" s="118">
        <f t="shared" ca="1" si="14"/>
        <v>0</v>
      </c>
      <c r="AJ53" s="120">
        <f t="shared" ca="1" si="15"/>
        <v>0</v>
      </c>
      <c r="AK53" s="118">
        <f t="shared" ca="1" si="24"/>
        <v>0</v>
      </c>
      <c r="AL53" s="118">
        <f t="shared" ca="1" si="25"/>
        <v>0</v>
      </c>
    </row>
    <row r="54" spans="1:38" ht="27" customHeight="1" x14ac:dyDescent="0.25">
      <c r="A54" s="53">
        <f>'OSNOVNA PLAČA'!A48</f>
        <v>39</v>
      </c>
      <c r="B54" s="333" t="str">
        <f t="shared" ca="1" si="21"/>
        <v>A39</v>
      </c>
      <c r="C54" s="333"/>
      <c r="D54" s="54" t="str">
        <f>IF(LEN('OSNOVNA PLAČA'!C48)&gt;0,'OSNOVNA PLAČA'!C48,"")</f>
        <v/>
      </c>
      <c r="E54" s="55" t="str">
        <f>IF(LEN('OSNOVNA PLAČA'!D48)&gt;0,'OSNOVNA PLAČA'!D48,"")</f>
        <v/>
      </c>
      <c r="F54" s="164">
        <f ca="1">IF(LEN(B54)&gt;0,'OBRAČUNANA OSNOVNA PLAČA'!I48,"")</f>
        <v>0</v>
      </c>
      <c r="G54" s="57"/>
      <c r="H54" s="57"/>
      <c r="I54" s="57"/>
      <c r="J54" s="57"/>
      <c r="K54" s="57"/>
      <c r="L54" s="178">
        <f t="shared" si="5"/>
        <v>0</v>
      </c>
      <c r="M54" s="179">
        <f t="shared" ca="1" si="18"/>
        <v>0</v>
      </c>
      <c r="N54" s="179">
        <f t="shared" ca="1" si="20"/>
        <v>0</v>
      </c>
      <c r="O54" s="180">
        <f t="shared" ca="1" si="6"/>
        <v>0</v>
      </c>
      <c r="P54" s="181">
        <f t="shared" ca="1" si="19"/>
        <v>0</v>
      </c>
      <c r="Q54" s="182">
        <f t="shared" ca="1" si="7"/>
        <v>0</v>
      </c>
      <c r="R54" s="182">
        <f ca="1">IF(LEN(B54)&gt;0,'4'!R54-'4'!Q54,"")</f>
        <v>0</v>
      </c>
      <c r="S54" s="183"/>
      <c r="T54" s="33"/>
      <c r="U54" s="33"/>
      <c r="V54" s="33"/>
      <c r="W54" s="33"/>
      <c r="X54" s="33"/>
      <c r="Y54" s="33"/>
      <c r="AB54" s="243">
        <f>ROW()</f>
        <v>54</v>
      </c>
      <c r="AC54" s="118">
        <f t="shared" ca="1" si="22"/>
        <v>0</v>
      </c>
      <c r="AD54" s="118">
        <f t="shared" ca="1" si="23"/>
        <v>0</v>
      </c>
      <c r="AE54" s="119" t="str">
        <f t="shared" ca="1" si="10"/>
        <v>-</v>
      </c>
      <c r="AF54" s="118" t="str">
        <f t="shared" ca="1" si="11"/>
        <v>-</v>
      </c>
      <c r="AG54" s="119" t="str">
        <f t="shared" ca="1" si="12"/>
        <v>-</v>
      </c>
      <c r="AH54" s="118" t="str">
        <f t="shared" ca="1" si="13"/>
        <v>-</v>
      </c>
      <c r="AI54" s="118">
        <f t="shared" ca="1" si="14"/>
        <v>0</v>
      </c>
      <c r="AJ54" s="120">
        <f t="shared" ca="1" si="15"/>
        <v>0</v>
      </c>
      <c r="AK54" s="118">
        <f t="shared" ca="1" si="24"/>
        <v>0</v>
      </c>
      <c r="AL54" s="118">
        <f t="shared" ca="1" si="25"/>
        <v>0</v>
      </c>
    </row>
    <row r="55" spans="1:38" ht="27" customHeight="1" x14ac:dyDescent="0.25">
      <c r="A55" s="53">
        <f>'OSNOVNA PLAČA'!A49</f>
        <v>40</v>
      </c>
      <c r="B55" s="333" t="str">
        <f t="shared" ca="1" si="21"/>
        <v>A40</v>
      </c>
      <c r="C55" s="333"/>
      <c r="D55" s="54" t="str">
        <f>IF(LEN('OSNOVNA PLAČA'!C49)&gt;0,'OSNOVNA PLAČA'!C49,"")</f>
        <v/>
      </c>
      <c r="E55" s="55" t="str">
        <f>IF(LEN('OSNOVNA PLAČA'!D49)&gt;0,'OSNOVNA PLAČA'!D49,"")</f>
        <v/>
      </c>
      <c r="F55" s="164">
        <f ca="1">IF(LEN(B55)&gt;0,'OBRAČUNANA OSNOVNA PLAČA'!I49,"")</f>
        <v>0</v>
      </c>
      <c r="G55" s="57"/>
      <c r="H55" s="57"/>
      <c r="I55" s="57"/>
      <c r="J55" s="57"/>
      <c r="K55" s="57"/>
      <c r="L55" s="178">
        <f t="shared" si="5"/>
        <v>0</v>
      </c>
      <c r="M55" s="179">
        <f t="shared" ca="1" si="18"/>
        <v>0</v>
      </c>
      <c r="N55" s="179">
        <f t="shared" ca="1" si="20"/>
        <v>0</v>
      </c>
      <c r="O55" s="180">
        <f t="shared" ca="1" si="6"/>
        <v>0</v>
      </c>
      <c r="P55" s="181">
        <f t="shared" ca="1" si="19"/>
        <v>0</v>
      </c>
      <c r="Q55" s="182">
        <f t="shared" ca="1" si="7"/>
        <v>0</v>
      </c>
      <c r="R55" s="182">
        <f ca="1">IF(LEN(B55)&gt;0,'4'!R55-'4'!Q55,"")</f>
        <v>0</v>
      </c>
      <c r="S55" s="183"/>
      <c r="T55" s="33"/>
      <c r="U55" s="33"/>
      <c r="V55" s="33"/>
      <c r="W55" s="33"/>
      <c r="X55" s="33"/>
      <c r="Y55" s="33"/>
      <c r="AB55" s="243">
        <f>ROW()</f>
        <v>55</v>
      </c>
      <c r="AC55" s="118">
        <f t="shared" ca="1" si="22"/>
        <v>0</v>
      </c>
      <c r="AD55" s="118">
        <f t="shared" ca="1" si="23"/>
        <v>0</v>
      </c>
      <c r="AE55" s="119" t="str">
        <f t="shared" ca="1" si="10"/>
        <v>-</v>
      </c>
      <c r="AF55" s="118" t="str">
        <f t="shared" ca="1" si="11"/>
        <v>-</v>
      </c>
      <c r="AG55" s="119" t="str">
        <f t="shared" ca="1" si="12"/>
        <v>-</v>
      </c>
      <c r="AH55" s="118" t="str">
        <f t="shared" ca="1" si="13"/>
        <v>-</v>
      </c>
      <c r="AI55" s="118">
        <f t="shared" ca="1" si="14"/>
        <v>0</v>
      </c>
      <c r="AJ55" s="120">
        <f t="shared" ca="1" si="15"/>
        <v>0</v>
      </c>
      <c r="AK55" s="118">
        <f t="shared" ca="1" si="24"/>
        <v>0</v>
      </c>
      <c r="AL55" s="118">
        <f t="shared" ca="1" si="25"/>
        <v>0</v>
      </c>
    </row>
    <row r="56" spans="1:38" ht="27" customHeight="1" x14ac:dyDescent="0.25">
      <c r="A56" s="53">
        <f>'OSNOVNA PLAČA'!A50</f>
        <v>41</v>
      </c>
      <c r="B56" s="333" t="str">
        <f t="shared" ca="1" si="21"/>
        <v>A41</v>
      </c>
      <c r="C56" s="333"/>
      <c r="D56" s="54" t="str">
        <f>IF(LEN('OSNOVNA PLAČA'!C50)&gt;0,'OSNOVNA PLAČA'!C50,"")</f>
        <v/>
      </c>
      <c r="E56" s="55" t="str">
        <f>IF(LEN('OSNOVNA PLAČA'!D50)&gt;0,'OSNOVNA PLAČA'!D50,"")</f>
        <v/>
      </c>
      <c r="F56" s="164">
        <f ca="1">IF(LEN(B56)&gt;0,'OBRAČUNANA OSNOVNA PLAČA'!I50,"")</f>
        <v>0</v>
      </c>
      <c r="G56" s="57"/>
      <c r="H56" s="57"/>
      <c r="I56" s="57"/>
      <c r="J56" s="57"/>
      <c r="K56" s="57"/>
      <c r="L56" s="178">
        <f t="shared" si="5"/>
        <v>0</v>
      </c>
      <c r="M56" s="179">
        <f t="shared" ca="1" si="18"/>
        <v>0</v>
      </c>
      <c r="N56" s="179">
        <f t="shared" ca="1" si="20"/>
        <v>0</v>
      </c>
      <c r="O56" s="180">
        <f t="shared" ca="1" si="6"/>
        <v>0</v>
      </c>
      <c r="P56" s="181">
        <f t="shared" ca="1" si="19"/>
        <v>0</v>
      </c>
      <c r="Q56" s="182">
        <f t="shared" ca="1" si="7"/>
        <v>0</v>
      </c>
      <c r="R56" s="182">
        <f ca="1">IF(LEN(B56)&gt;0,'4'!R56-'4'!Q56,"")</f>
        <v>0</v>
      </c>
      <c r="S56" s="183"/>
      <c r="T56" s="33"/>
      <c r="U56" s="33"/>
      <c r="V56" s="33"/>
      <c r="W56" s="33"/>
      <c r="X56" s="33"/>
      <c r="Y56" s="33"/>
      <c r="AB56" s="243">
        <f>ROW()</f>
        <v>56</v>
      </c>
      <c r="AC56" s="118">
        <f t="shared" ca="1" si="22"/>
        <v>0</v>
      </c>
      <c r="AD56" s="118">
        <f t="shared" ca="1" si="23"/>
        <v>0</v>
      </c>
      <c r="AE56" s="119" t="str">
        <f t="shared" ca="1" si="10"/>
        <v>-</v>
      </c>
      <c r="AF56" s="118" t="str">
        <f t="shared" ca="1" si="11"/>
        <v>-</v>
      </c>
      <c r="AG56" s="119" t="str">
        <f t="shared" ca="1" si="12"/>
        <v>-</v>
      </c>
      <c r="AH56" s="118" t="str">
        <f t="shared" ca="1" si="13"/>
        <v>-</v>
      </c>
      <c r="AI56" s="118">
        <f t="shared" ca="1" si="14"/>
        <v>0</v>
      </c>
      <c r="AJ56" s="120">
        <f t="shared" ca="1" si="15"/>
        <v>0</v>
      </c>
      <c r="AK56" s="118">
        <f t="shared" ca="1" si="24"/>
        <v>0</v>
      </c>
      <c r="AL56" s="118">
        <f t="shared" ca="1" si="25"/>
        <v>0</v>
      </c>
    </row>
    <row r="57" spans="1:38" ht="27" customHeight="1" x14ac:dyDescent="0.25">
      <c r="A57" s="53">
        <f>'OSNOVNA PLAČA'!A51</f>
        <v>42</v>
      </c>
      <c r="B57" s="333" t="str">
        <f t="shared" ca="1" si="21"/>
        <v>A42</v>
      </c>
      <c r="C57" s="333"/>
      <c r="D57" s="54" t="str">
        <f>IF(LEN('OSNOVNA PLAČA'!C51)&gt;0,'OSNOVNA PLAČA'!C51,"")</f>
        <v/>
      </c>
      <c r="E57" s="55" t="str">
        <f>IF(LEN('OSNOVNA PLAČA'!D51)&gt;0,'OSNOVNA PLAČA'!D51,"")</f>
        <v/>
      </c>
      <c r="F57" s="164">
        <f ca="1">IF(LEN(B57)&gt;0,'OBRAČUNANA OSNOVNA PLAČA'!I51,"")</f>
        <v>0</v>
      </c>
      <c r="G57" s="57"/>
      <c r="H57" s="57"/>
      <c r="I57" s="57"/>
      <c r="J57" s="57"/>
      <c r="K57" s="57"/>
      <c r="L57" s="178">
        <f t="shared" si="5"/>
        <v>0</v>
      </c>
      <c r="M57" s="179">
        <f t="shared" ca="1" si="18"/>
        <v>0</v>
      </c>
      <c r="N57" s="179">
        <f t="shared" ca="1" si="20"/>
        <v>0</v>
      </c>
      <c r="O57" s="180">
        <f t="shared" ca="1" si="6"/>
        <v>0</v>
      </c>
      <c r="P57" s="181">
        <f t="shared" ca="1" si="19"/>
        <v>0</v>
      </c>
      <c r="Q57" s="182">
        <f t="shared" ca="1" si="7"/>
        <v>0</v>
      </c>
      <c r="R57" s="182">
        <f ca="1">IF(LEN(B57)&gt;0,'4'!R57-'4'!Q57,"")</f>
        <v>0</v>
      </c>
      <c r="S57" s="183"/>
      <c r="T57" s="33"/>
      <c r="U57" s="33"/>
      <c r="V57" s="33"/>
      <c r="W57" s="33"/>
      <c r="X57" s="33"/>
      <c r="Y57" s="33"/>
      <c r="AB57" s="243">
        <f>ROW()</f>
        <v>57</v>
      </c>
      <c r="AC57" s="118">
        <f t="shared" ca="1" si="22"/>
        <v>0</v>
      </c>
      <c r="AD57" s="118">
        <f t="shared" ca="1" si="23"/>
        <v>0</v>
      </c>
      <c r="AE57" s="119" t="str">
        <f t="shared" ca="1" si="10"/>
        <v>-</v>
      </c>
      <c r="AF57" s="118" t="str">
        <f t="shared" ca="1" si="11"/>
        <v>-</v>
      </c>
      <c r="AG57" s="119" t="str">
        <f t="shared" ca="1" si="12"/>
        <v>-</v>
      </c>
      <c r="AH57" s="118" t="str">
        <f t="shared" ca="1" si="13"/>
        <v>-</v>
      </c>
      <c r="AI57" s="118">
        <f t="shared" ca="1" si="14"/>
        <v>0</v>
      </c>
      <c r="AJ57" s="120">
        <f t="shared" ca="1" si="15"/>
        <v>0</v>
      </c>
      <c r="AK57" s="118">
        <f t="shared" ca="1" si="24"/>
        <v>0</v>
      </c>
      <c r="AL57" s="118">
        <f t="shared" ca="1" si="25"/>
        <v>0</v>
      </c>
    </row>
    <row r="58" spans="1:38" ht="27" customHeight="1" x14ac:dyDescent="0.25">
      <c r="A58" s="53">
        <f>'OSNOVNA PLAČA'!A52</f>
        <v>43</v>
      </c>
      <c r="B58" s="333" t="str">
        <f t="shared" ca="1" si="21"/>
        <v>A43</v>
      </c>
      <c r="C58" s="333"/>
      <c r="D58" s="54" t="str">
        <f>IF(LEN('OSNOVNA PLAČA'!C52)&gt;0,'OSNOVNA PLAČA'!C52,"")</f>
        <v/>
      </c>
      <c r="E58" s="55" t="str">
        <f>IF(LEN('OSNOVNA PLAČA'!D52)&gt;0,'OSNOVNA PLAČA'!D52,"")</f>
        <v/>
      </c>
      <c r="F58" s="164">
        <f ca="1">IF(LEN(B58)&gt;0,'OBRAČUNANA OSNOVNA PLAČA'!I52,"")</f>
        <v>0</v>
      </c>
      <c r="G58" s="57"/>
      <c r="H58" s="57"/>
      <c r="I58" s="57"/>
      <c r="J58" s="57"/>
      <c r="K58" s="57"/>
      <c r="L58" s="178">
        <f t="shared" si="5"/>
        <v>0</v>
      </c>
      <c r="M58" s="179">
        <f t="shared" ca="1" si="18"/>
        <v>0</v>
      </c>
      <c r="N58" s="179">
        <f t="shared" ca="1" si="20"/>
        <v>0</v>
      </c>
      <c r="O58" s="180">
        <f t="shared" ca="1" si="6"/>
        <v>0</v>
      </c>
      <c r="P58" s="181">
        <f t="shared" ca="1" si="19"/>
        <v>0</v>
      </c>
      <c r="Q58" s="182">
        <f t="shared" ca="1" si="7"/>
        <v>0</v>
      </c>
      <c r="R58" s="182">
        <f ca="1">IF(LEN(B58)&gt;0,'4'!R58-'4'!Q58,"")</f>
        <v>0</v>
      </c>
      <c r="S58" s="183"/>
      <c r="T58" s="33"/>
      <c r="U58" s="33"/>
      <c r="V58" s="33"/>
      <c r="W58" s="33"/>
      <c r="X58" s="33"/>
      <c r="Y58" s="33"/>
      <c r="AB58" s="243">
        <f>ROW()</f>
        <v>58</v>
      </c>
      <c r="AC58" s="118">
        <f t="shared" ca="1" si="22"/>
        <v>0</v>
      </c>
      <c r="AD58" s="118">
        <f t="shared" ca="1" si="23"/>
        <v>0</v>
      </c>
      <c r="AE58" s="119" t="str">
        <f t="shared" ca="1" si="10"/>
        <v>-</v>
      </c>
      <c r="AF58" s="118" t="str">
        <f t="shared" ca="1" si="11"/>
        <v>-</v>
      </c>
      <c r="AG58" s="119" t="str">
        <f t="shared" ca="1" si="12"/>
        <v>-</v>
      </c>
      <c r="AH58" s="118" t="str">
        <f t="shared" ca="1" si="13"/>
        <v>-</v>
      </c>
      <c r="AI58" s="118">
        <f t="shared" ca="1" si="14"/>
        <v>0</v>
      </c>
      <c r="AJ58" s="120">
        <f t="shared" ca="1" si="15"/>
        <v>0</v>
      </c>
      <c r="AK58" s="118">
        <f t="shared" ca="1" si="24"/>
        <v>0</v>
      </c>
      <c r="AL58" s="118">
        <f t="shared" ca="1" si="25"/>
        <v>0</v>
      </c>
    </row>
    <row r="59" spans="1:38" ht="27" customHeight="1" x14ac:dyDescent="0.25">
      <c r="A59" s="53">
        <f>'OSNOVNA PLAČA'!A53</f>
        <v>44</v>
      </c>
      <c r="B59" s="333" t="str">
        <f t="shared" ca="1" si="21"/>
        <v>A44</v>
      </c>
      <c r="C59" s="333"/>
      <c r="D59" s="54" t="str">
        <f>IF(LEN('OSNOVNA PLAČA'!C53)&gt;0,'OSNOVNA PLAČA'!C53,"")</f>
        <v/>
      </c>
      <c r="E59" s="55" t="str">
        <f>IF(LEN('OSNOVNA PLAČA'!D53)&gt;0,'OSNOVNA PLAČA'!D53,"")</f>
        <v/>
      </c>
      <c r="F59" s="164">
        <f ca="1">IF(LEN(B59)&gt;0,'OBRAČUNANA OSNOVNA PLAČA'!I53,"")</f>
        <v>0</v>
      </c>
      <c r="G59" s="57"/>
      <c r="H59" s="57"/>
      <c r="I59" s="57"/>
      <c r="J59" s="57"/>
      <c r="K59" s="57"/>
      <c r="L59" s="178">
        <f t="shared" si="5"/>
        <v>0</v>
      </c>
      <c r="M59" s="179">
        <f t="shared" ca="1" si="18"/>
        <v>0</v>
      </c>
      <c r="N59" s="179">
        <f t="shared" ca="1" si="20"/>
        <v>0</v>
      </c>
      <c r="O59" s="180">
        <f t="shared" ca="1" si="6"/>
        <v>0</v>
      </c>
      <c r="P59" s="181">
        <f t="shared" ca="1" si="19"/>
        <v>0</v>
      </c>
      <c r="Q59" s="182">
        <f t="shared" ca="1" si="7"/>
        <v>0</v>
      </c>
      <c r="R59" s="182">
        <f ca="1">IF(LEN(B59)&gt;0,'4'!R59-'4'!Q59,"")</f>
        <v>0</v>
      </c>
      <c r="S59" s="183"/>
      <c r="T59" s="33"/>
      <c r="U59" s="33"/>
      <c r="V59" s="33"/>
      <c r="W59" s="33"/>
      <c r="X59" s="33"/>
      <c r="Y59" s="33"/>
      <c r="AB59" s="243">
        <f>ROW()</f>
        <v>59</v>
      </c>
      <c r="AC59" s="118">
        <f t="shared" ca="1" si="22"/>
        <v>0</v>
      </c>
      <c r="AD59" s="118">
        <f t="shared" ca="1" si="23"/>
        <v>0</v>
      </c>
      <c r="AE59" s="119" t="str">
        <f t="shared" ca="1" si="10"/>
        <v>-</v>
      </c>
      <c r="AF59" s="118" t="str">
        <f t="shared" ca="1" si="11"/>
        <v>-</v>
      </c>
      <c r="AG59" s="119" t="str">
        <f t="shared" ca="1" si="12"/>
        <v>-</v>
      </c>
      <c r="AH59" s="118" t="str">
        <f t="shared" ca="1" si="13"/>
        <v>-</v>
      </c>
      <c r="AI59" s="118">
        <f t="shared" ca="1" si="14"/>
        <v>0</v>
      </c>
      <c r="AJ59" s="120">
        <f t="shared" ca="1" si="15"/>
        <v>0</v>
      </c>
      <c r="AK59" s="118">
        <f t="shared" ca="1" si="24"/>
        <v>0</v>
      </c>
      <c r="AL59" s="118">
        <f t="shared" ca="1" si="25"/>
        <v>0</v>
      </c>
    </row>
    <row r="60" spans="1:38" ht="27" customHeight="1" x14ac:dyDescent="0.25">
      <c r="A60" s="53">
        <f>'OSNOVNA PLAČA'!A54</f>
        <v>45</v>
      </c>
      <c r="B60" s="333" t="str">
        <f t="shared" ca="1" si="21"/>
        <v>A45</v>
      </c>
      <c r="C60" s="333"/>
      <c r="D60" s="54" t="str">
        <f>IF(LEN('OSNOVNA PLAČA'!C54)&gt;0,'OSNOVNA PLAČA'!C54,"")</f>
        <v/>
      </c>
      <c r="E60" s="55" t="str">
        <f>IF(LEN('OSNOVNA PLAČA'!D54)&gt;0,'OSNOVNA PLAČA'!D54,"")</f>
        <v/>
      </c>
      <c r="F60" s="164">
        <f ca="1">IF(LEN(B60)&gt;0,'OBRAČUNANA OSNOVNA PLAČA'!I54,"")</f>
        <v>0</v>
      </c>
      <c r="G60" s="57"/>
      <c r="H60" s="57"/>
      <c r="I60" s="57"/>
      <c r="J60" s="57"/>
      <c r="K60" s="57"/>
      <c r="L60" s="178">
        <f t="shared" si="5"/>
        <v>0</v>
      </c>
      <c r="M60" s="179">
        <f t="shared" ca="1" si="18"/>
        <v>0</v>
      </c>
      <c r="N60" s="179">
        <f t="shared" ca="1" si="20"/>
        <v>0</v>
      </c>
      <c r="O60" s="180">
        <f t="shared" ca="1" si="6"/>
        <v>0</v>
      </c>
      <c r="P60" s="181">
        <f t="shared" ca="1" si="19"/>
        <v>0</v>
      </c>
      <c r="Q60" s="182">
        <f t="shared" ca="1" si="7"/>
        <v>0</v>
      </c>
      <c r="R60" s="182">
        <f ca="1">IF(LEN(B60)&gt;0,'4'!R60-'4'!Q60,"")</f>
        <v>0</v>
      </c>
      <c r="S60" s="183"/>
      <c r="T60" s="33"/>
      <c r="U60" s="33"/>
      <c r="V60" s="33"/>
      <c r="W60" s="33"/>
      <c r="X60" s="33"/>
      <c r="Y60" s="33"/>
      <c r="AB60" s="243">
        <f>ROW()</f>
        <v>60</v>
      </c>
      <c r="AC60" s="118">
        <f t="shared" ca="1" si="22"/>
        <v>0</v>
      </c>
      <c r="AD60" s="118">
        <f t="shared" ca="1" si="23"/>
        <v>0</v>
      </c>
      <c r="AE60" s="119" t="str">
        <f t="shared" ca="1" si="10"/>
        <v>-</v>
      </c>
      <c r="AF60" s="118" t="str">
        <f t="shared" ca="1" si="11"/>
        <v>-</v>
      </c>
      <c r="AG60" s="119" t="str">
        <f t="shared" ca="1" si="12"/>
        <v>-</v>
      </c>
      <c r="AH60" s="118" t="str">
        <f t="shared" ca="1" si="13"/>
        <v>-</v>
      </c>
      <c r="AI60" s="118">
        <f t="shared" ca="1" si="14"/>
        <v>0</v>
      </c>
      <c r="AJ60" s="120">
        <f t="shared" ca="1" si="15"/>
        <v>0</v>
      </c>
      <c r="AK60" s="118">
        <f t="shared" ca="1" si="24"/>
        <v>0</v>
      </c>
      <c r="AL60" s="118">
        <f t="shared" ca="1" si="25"/>
        <v>0</v>
      </c>
    </row>
    <row r="61" spans="1:38" ht="27" customHeight="1" x14ac:dyDescent="0.25">
      <c r="A61" s="53">
        <f>'OSNOVNA PLAČA'!A55</f>
        <v>46</v>
      </c>
      <c r="B61" s="333" t="str">
        <f t="shared" ca="1" si="21"/>
        <v>A46</v>
      </c>
      <c r="C61" s="333"/>
      <c r="D61" s="54" t="str">
        <f>IF(LEN('OSNOVNA PLAČA'!C55)&gt;0,'OSNOVNA PLAČA'!C55,"")</f>
        <v/>
      </c>
      <c r="E61" s="55" t="str">
        <f>IF(LEN('OSNOVNA PLAČA'!D55)&gt;0,'OSNOVNA PLAČA'!D55,"")</f>
        <v/>
      </c>
      <c r="F61" s="164">
        <f ca="1">IF(LEN(B61)&gt;0,'OBRAČUNANA OSNOVNA PLAČA'!I55,"")</f>
        <v>0</v>
      </c>
      <c r="G61" s="57"/>
      <c r="H61" s="57"/>
      <c r="I61" s="57"/>
      <c r="J61" s="57"/>
      <c r="K61" s="57"/>
      <c r="L61" s="178">
        <f t="shared" si="5"/>
        <v>0</v>
      </c>
      <c r="M61" s="179">
        <f t="shared" ca="1" si="18"/>
        <v>0</v>
      </c>
      <c r="N61" s="179">
        <f t="shared" ca="1" si="20"/>
        <v>0</v>
      </c>
      <c r="O61" s="180">
        <f t="shared" ca="1" si="6"/>
        <v>0</v>
      </c>
      <c r="P61" s="181">
        <f t="shared" ca="1" si="19"/>
        <v>0</v>
      </c>
      <c r="Q61" s="182">
        <f t="shared" ca="1" si="7"/>
        <v>0</v>
      </c>
      <c r="R61" s="182">
        <f ca="1">IF(LEN(B61)&gt;0,'4'!R61-'4'!Q61,"")</f>
        <v>0</v>
      </c>
      <c r="S61" s="183"/>
      <c r="T61" s="33"/>
      <c r="U61" s="33"/>
      <c r="V61" s="33"/>
      <c r="W61" s="33"/>
      <c r="X61" s="33"/>
      <c r="Y61" s="33"/>
      <c r="AB61" s="243">
        <f>ROW()</f>
        <v>61</v>
      </c>
      <c r="AC61" s="118">
        <f t="shared" ca="1" si="22"/>
        <v>0</v>
      </c>
      <c r="AD61" s="118">
        <f t="shared" ca="1" si="23"/>
        <v>0</v>
      </c>
      <c r="AE61" s="119" t="str">
        <f t="shared" ca="1" si="10"/>
        <v>-</v>
      </c>
      <c r="AF61" s="118" t="str">
        <f t="shared" ca="1" si="11"/>
        <v>-</v>
      </c>
      <c r="AG61" s="119" t="str">
        <f t="shared" ca="1" si="12"/>
        <v>-</v>
      </c>
      <c r="AH61" s="118" t="str">
        <f t="shared" ca="1" si="13"/>
        <v>-</v>
      </c>
      <c r="AI61" s="118">
        <f t="shared" ca="1" si="14"/>
        <v>0</v>
      </c>
      <c r="AJ61" s="120">
        <f t="shared" ca="1" si="15"/>
        <v>0</v>
      </c>
      <c r="AK61" s="118">
        <f t="shared" ca="1" si="24"/>
        <v>0</v>
      </c>
      <c r="AL61" s="118">
        <f t="shared" ca="1" si="25"/>
        <v>0</v>
      </c>
    </row>
    <row r="62" spans="1:38" ht="27" customHeight="1" x14ac:dyDescent="0.25">
      <c r="A62" s="53">
        <f>'OSNOVNA PLAČA'!A56</f>
        <v>47</v>
      </c>
      <c r="B62" s="333" t="str">
        <f t="shared" ca="1" si="21"/>
        <v>A47</v>
      </c>
      <c r="C62" s="333"/>
      <c r="D62" s="54" t="str">
        <f>IF(LEN('OSNOVNA PLAČA'!C56)&gt;0,'OSNOVNA PLAČA'!C56,"")</f>
        <v/>
      </c>
      <c r="E62" s="55" t="str">
        <f>IF(LEN('OSNOVNA PLAČA'!D56)&gt;0,'OSNOVNA PLAČA'!D56,"")</f>
        <v/>
      </c>
      <c r="F62" s="164">
        <f ca="1">IF(LEN(B62)&gt;0,'OBRAČUNANA OSNOVNA PLAČA'!I56,"")</f>
        <v>0</v>
      </c>
      <c r="G62" s="57"/>
      <c r="H62" s="57"/>
      <c r="I62" s="57"/>
      <c r="J62" s="57"/>
      <c r="K62" s="57"/>
      <c r="L62" s="178">
        <f t="shared" si="5"/>
        <v>0</v>
      </c>
      <c r="M62" s="179">
        <f t="shared" ca="1" si="18"/>
        <v>0</v>
      </c>
      <c r="N62" s="179">
        <f t="shared" ca="1" si="20"/>
        <v>0</v>
      </c>
      <c r="O62" s="180">
        <f t="shared" ca="1" si="6"/>
        <v>0</v>
      </c>
      <c r="P62" s="181">
        <f t="shared" ca="1" si="19"/>
        <v>0</v>
      </c>
      <c r="Q62" s="182">
        <f t="shared" ca="1" si="7"/>
        <v>0</v>
      </c>
      <c r="R62" s="182">
        <f ca="1">IF(LEN(B62)&gt;0,'4'!R62-'4'!Q62,"")</f>
        <v>0</v>
      </c>
      <c r="S62" s="183"/>
      <c r="T62" s="33"/>
      <c r="U62" s="33"/>
      <c r="V62" s="33"/>
      <c r="W62" s="33"/>
      <c r="X62" s="33"/>
      <c r="Y62" s="33"/>
      <c r="AB62" s="243">
        <f>ROW()</f>
        <v>62</v>
      </c>
      <c r="AC62" s="118">
        <f t="shared" ca="1" si="22"/>
        <v>0</v>
      </c>
      <c r="AD62" s="118">
        <f t="shared" ca="1" si="23"/>
        <v>0</v>
      </c>
      <c r="AE62" s="119" t="str">
        <f t="shared" ca="1" si="10"/>
        <v>-</v>
      </c>
      <c r="AF62" s="118" t="str">
        <f t="shared" ca="1" si="11"/>
        <v>-</v>
      </c>
      <c r="AG62" s="119" t="str">
        <f t="shared" ca="1" si="12"/>
        <v>-</v>
      </c>
      <c r="AH62" s="118" t="str">
        <f t="shared" ca="1" si="13"/>
        <v>-</v>
      </c>
      <c r="AI62" s="118">
        <f t="shared" ca="1" si="14"/>
        <v>0</v>
      </c>
      <c r="AJ62" s="120">
        <f t="shared" ca="1" si="15"/>
        <v>0</v>
      </c>
      <c r="AK62" s="118">
        <f t="shared" ca="1" si="24"/>
        <v>0</v>
      </c>
      <c r="AL62" s="118">
        <f t="shared" ca="1" si="25"/>
        <v>0</v>
      </c>
    </row>
    <row r="63" spans="1:38" ht="27" customHeight="1" x14ac:dyDescent="0.25">
      <c r="A63" s="53">
        <f>'OSNOVNA PLAČA'!A57</f>
        <v>48</v>
      </c>
      <c r="B63" s="333" t="str">
        <f t="shared" ca="1" si="21"/>
        <v>A48</v>
      </c>
      <c r="C63" s="333"/>
      <c r="D63" s="54" t="str">
        <f>IF(LEN('OSNOVNA PLAČA'!C57)&gt;0,'OSNOVNA PLAČA'!C57,"")</f>
        <v/>
      </c>
      <c r="E63" s="55" t="str">
        <f>IF(LEN('OSNOVNA PLAČA'!D57)&gt;0,'OSNOVNA PLAČA'!D57,"")</f>
        <v/>
      </c>
      <c r="F63" s="164">
        <f ca="1">IF(LEN(B63)&gt;0,'OBRAČUNANA OSNOVNA PLAČA'!I57,"")</f>
        <v>0</v>
      </c>
      <c r="G63" s="57"/>
      <c r="H63" s="57"/>
      <c r="I63" s="57"/>
      <c r="J63" s="57"/>
      <c r="K63" s="57"/>
      <c r="L63" s="178">
        <f t="shared" si="5"/>
        <v>0</v>
      </c>
      <c r="M63" s="179">
        <f t="shared" ca="1" si="18"/>
        <v>0</v>
      </c>
      <c r="N63" s="179">
        <f t="shared" ca="1" si="20"/>
        <v>0</v>
      </c>
      <c r="O63" s="180">
        <f t="shared" ca="1" si="6"/>
        <v>0</v>
      </c>
      <c r="P63" s="181">
        <f t="shared" ca="1" si="19"/>
        <v>0</v>
      </c>
      <c r="Q63" s="182">
        <f t="shared" ca="1" si="7"/>
        <v>0</v>
      </c>
      <c r="R63" s="182">
        <f ca="1">IF(LEN(B63)&gt;0,'4'!R63-'4'!Q63,"")</f>
        <v>0</v>
      </c>
      <c r="S63" s="183"/>
      <c r="T63" s="33"/>
      <c r="U63" s="33"/>
      <c r="V63" s="33"/>
      <c r="W63" s="33"/>
      <c r="X63" s="33"/>
      <c r="Y63" s="33"/>
      <c r="AB63" s="243">
        <f>ROW()</f>
        <v>63</v>
      </c>
      <c r="AC63" s="118">
        <f t="shared" ca="1" si="22"/>
        <v>0</v>
      </c>
      <c r="AD63" s="118">
        <f t="shared" ca="1" si="23"/>
        <v>0</v>
      </c>
      <c r="AE63" s="119" t="str">
        <f t="shared" ca="1" si="10"/>
        <v>-</v>
      </c>
      <c r="AF63" s="118" t="str">
        <f t="shared" ca="1" si="11"/>
        <v>-</v>
      </c>
      <c r="AG63" s="119" t="str">
        <f t="shared" ca="1" si="12"/>
        <v>-</v>
      </c>
      <c r="AH63" s="118" t="str">
        <f t="shared" ca="1" si="13"/>
        <v>-</v>
      </c>
      <c r="AI63" s="118">
        <f t="shared" ca="1" si="14"/>
        <v>0</v>
      </c>
      <c r="AJ63" s="120">
        <f t="shared" ca="1" si="15"/>
        <v>0</v>
      </c>
      <c r="AK63" s="118">
        <f t="shared" ca="1" si="24"/>
        <v>0</v>
      </c>
      <c r="AL63" s="118">
        <f t="shared" ca="1" si="25"/>
        <v>0</v>
      </c>
    </row>
    <row r="64" spans="1:38" ht="27" customHeight="1" x14ac:dyDescent="0.25">
      <c r="A64" s="53">
        <f>'OSNOVNA PLAČA'!A58</f>
        <v>49</v>
      </c>
      <c r="B64" s="333" t="str">
        <f t="shared" ca="1" si="21"/>
        <v>A49</v>
      </c>
      <c r="C64" s="333"/>
      <c r="D64" s="54" t="str">
        <f>IF(LEN('OSNOVNA PLAČA'!C58)&gt;0,'OSNOVNA PLAČA'!C58,"")</f>
        <v/>
      </c>
      <c r="E64" s="55" t="str">
        <f>IF(LEN('OSNOVNA PLAČA'!D58)&gt;0,'OSNOVNA PLAČA'!D58,"")</f>
        <v/>
      </c>
      <c r="F64" s="164">
        <f ca="1">IF(LEN(B64)&gt;0,'OBRAČUNANA OSNOVNA PLAČA'!I58,"")</f>
        <v>0</v>
      </c>
      <c r="G64" s="57"/>
      <c r="H64" s="57"/>
      <c r="I64" s="57"/>
      <c r="J64" s="57"/>
      <c r="K64" s="57"/>
      <c r="L64" s="178">
        <f t="shared" si="5"/>
        <v>0</v>
      </c>
      <c r="M64" s="179">
        <f t="shared" ca="1" si="18"/>
        <v>0</v>
      </c>
      <c r="N64" s="179">
        <f t="shared" ca="1" si="20"/>
        <v>0</v>
      </c>
      <c r="O64" s="180">
        <f t="shared" ca="1" si="6"/>
        <v>0</v>
      </c>
      <c r="P64" s="181">
        <f t="shared" ca="1" si="19"/>
        <v>0</v>
      </c>
      <c r="Q64" s="182">
        <f t="shared" ca="1" si="7"/>
        <v>0</v>
      </c>
      <c r="R64" s="182">
        <f ca="1">IF(LEN(B64)&gt;0,'4'!R64-'4'!Q64,"")</f>
        <v>0</v>
      </c>
      <c r="S64" s="183"/>
      <c r="T64" s="33"/>
      <c r="U64" s="33"/>
      <c r="V64" s="33"/>
      <c r="W64" s="33"/>
      <c r="X64" s="33"/>
      <c r="Y64" s="33"/>
      <c r="AB64" s="243">
        <f>ROW()</f>
        <v>64</v>
      </c>
      <c r="AC64" s="118">
        <f t="shared" ca="1" si="22"/>
        <v>0</v>
      </c>
      <c r="AD64" s="118">
        <f t="shared" ca="1" si="23"/>
        <v>0</v>
      </c>
      <c r="AE64" s="119" t="str">
        <f t="shared" ca="1" si="10"/>
        <v>-</v>
      </c>
      <c r="AF64" s="118" t="str">
        <f t="shared" ca="1" si="11"/>
        <v>-</v>
      </c>
      <c r="AG64" s="119" t="str">
        <f t="shared" ca="1" si="12"/>
        <v>-</v>
      </c>
      <c r="AH64" s="118" t="str">
        <f t="shared" ca="1" si="13"/>
        <v>-</v>
      </c>
      <c r="AI64" s="118">
        <f t="shared" ca="1" si="14"/>
        <v>0</v>
      </c>
      <c r="AJ64" s="120">
        <f t="shared" ca="1" si="15"/>
        <v>0</v>
      </c>
      <c r="AK64" s="118">
        <f t="shared" ca="1" si="24"/>
        <v>0</v>
      </c>
      <c r="AL64" s="118">
        <f t="shared" ca="1" si="25"/>
        <v>0</v>
      </c>
    </row>
    <row r="65" spans="1:38" ht="27" customHeight="1" x14ac:dyDescent="0.25">
      <c r="A65" s="53">
        <f>'OSNOVNA PLAČA'!A59</f>
        <v>50</v>
      </c>
      <c r="B65" s="333" t="str">
        <f t="shared" ca="1" si="21"/>
        <v>A50</v>
      </c>
      <c r="C65" s="333"/>
      <c r="D65" s="54" t="str">
        <f>IF(LEN('OSNOVNA PLAČA'!C59)&gt;0,'OSNOVNA PLAČA'!C59,"")</f>
        <v/>
      </c>
      <c r="E65" s="55" t="str">
        <f>IF(LEN('OSNOVNA PLAČA'!D59)&gt;0,'OSNOVNA PLAČA'!D59,"")</f>
        <v/>
      </c>
      <c r="F65" s="164">
        <f ca="1">IF(LEN(B65)&gt;0,'OBRAČUNANA OSNOVNA PLAČA'!I59,"")</f>
        <v>0</v>
      </c>
      <c r="G65" s="57"/>
      <c r="H65" s="57"/>
      <c r="I65" s="57"/>
      <c r="J65" s="57"/>
      <c r="K65" s="57"/>
      <c r="L65" s="178">
        <f t="shared" si="5"/>
        <v>0</v>
      </c>
      <c r="M65" s="179">
        <f t="shared" ca="1" si="18"/>
        <v>0</v>
      </c>
      <c r="N65" s="179">
        <f t="shared" ca="1" si="20"/>
        <v>0</v>
      </c>
      <c r="O65" s="180">
        <f t="shared" ca="1" si="6"/>
        <v>0</v>
      </c>
      <c r="P65" s="181">
        <f t="shared" ca="1" si="19"/>
        <v>0</v>
      </c>
      <c r="Q65" s="182">
        <f t="shared" ca="1" si="7"/>
        <v>0</v>
      </c>
      <c r="R65" s="182">
        <f ca="1">IF(LEN(B65)&gt;0,'4'!R65-'4'!Q65,"")</f>
        <v>0</v>
      </c>
      <c r="S65" s="183"/>
      <c r="T65" s="33"/>
      <c r="U65" s="33"/>
      <c r="V65" s="33"/>
      <c r="W65" s="33"/>
      <c r="X65" s="33"/>
      <c r="Y65" s="33"/>
      <c r="AB65" s="243">
        <f>ROW()</f>
        <v>65</v>
      </c>
      <c r="AC65" s="118">
        <f t="shared" ca="1" si="22"/>
        <v>0</v>
      </c>
      <c r="AD65" s="118">
        <f t="shared" ca="1" si="23"/>
        <v>0</v>
      </c>
      <c r="AE65" s="119" t="str">
        <f t="shared" ca="1" si="10"/>
        <v>-</v>
      </c>
      <c r="AF65" s="118" t="str">
        <f t="shared" ca="1" si="11"/>
        <v>-</v>
      </c>
      <c r="AG65" s="119" t="str">
        <f t="shared" ca="1" si="12"/>
        <v>-</v>
      </c>
      <c r="AH65" s="118" t="str">
        <f t="shared" ca="1" si="13"/>
        <v>-</v>
      </c>
      <c r="AI65" s="118">
        <f t="shared" ca="1" si="14"/>
        <v>0</v>
      </c>
      <c r="AJ65" s="120">
        <f t="shared" ca="1" si="15"/>
        <v>0</v>
      </c>
      <c r="AK65" s="118">
        <f t="shared" ca="1" si="24"/>
        <v>0</v>
      </c>
      <c r="AL65" s="118">
        <f t="shared" ca="1" si="25"/>
        <v>0</v>
      </c>
    </row>
    <row r="66" spans="1:38" ht="27" customHeight="1" x14ac:dyDescent="0.25">
      <c r="A66" s="53">
        <f>'OSNOVNA PLAČA'!A60</f>
        <v>51</v>
      </c>
      <c r="B66" s="333" t="str">
        <f t="shared" ca="1" si="21"/>
        <v>A51</v>
      </c>
      <c r="C66" s="333"/>
      <c r="D66" s="54" t="str">
        <f>IF(LEN('OSNOVNA PLAČA'!C60)&gt;0,'OSNOVNA PLAČA'!C60,"")</f>
        <v/>
      </c>
      <c r="E66" s="55" t="str">
        <f>IF(LEN('OSNOVNA PLAČA'!D60)&gt;0,'OSNOVNA PLAČA'!D60,"")</f>
        <v/>
      </c>
      <c r="F66" s="164">
        <f ca="1">IF(LEN(B66)&gt;0,'OBRAČUNANA OSNOVNA PLAČA'!I60,"")</f>
        <v>0</v>
      </c>
      <c r="G66" s="57"/>
      <c r="H66" s="57"/>
      <c r="I66" s="57"/>
      <c r="J66" s="57"/>
      <c r="K66" s="57"/>
      <c r="L66" s="178">
        <f t="shared" si="5"/>
        <v>0</v>
      </c>
      <c r="M66" s="179">
        <f t="shared" ca="1" si="18"/>
        <v>0</v>
      </c>
      <c r="N66" s="179">
        <f t="shared" ca="1" si="20"/>
        <v>0</v>
      </c>
      <c r="O66" s="180">
        <f t="shared" ca="1" si="6"/>
        <v>0</v>
      </c>
      <c r="P66" s="181">
        <f t="shared" ca="1" si="19"/>
        <v>0</v>
      </c>
      <c r="Q66" s="182">
        <f t="shared" ca="1" si="7"/>
        <v>0</v>
      </c>
      <c r="R66" s="182">
        <f ca="1">IF(LEN(B66)&gt;0,'4'!R66-'4'!Q66,"")</f>
        <v>0</v>
      </c>
      <c r="S66" s="183"/>
      <c r="T66" s="33"/>
      <c r="U66" s="33"/>
      <c r="V66" s="33"/>
      <c r="W66" s="33"/>
      <c r="X66" s="33"/>
      <c r="Y66" s="33"/>
      <c r="AB66" s="243">
        <f>ROW()</f>
        <v>66</v>
      </c>
      <c r="AC66" s="118">
        <f t="shared" ca="1" si="22"/>
        <v>0</v>
      </c>
      <c r="AD66" s="118">
        <f t="shared" ca="1" si="23"/>
        <v>0</v>
      </c>
      <c r="AE66" s="119" t="str">
        <f t="shared" ca="1" si="10"/>
        <v>-</v>
      </c>
      <c r="AF66" s="118" t="str">
        <f t="shared" ca="1" si="11"/>
        <v>-</v>
      </c>
      <c r="AG66" s="119" t="str">
        <f t="shared" ca="1" si="12"/>
        <v>-</v>
      </c>
      <c r="AH66" s="118" t="str">
        <f t="shared" ca="1" si="13"/>
        <v>-</v>
      </c>
      <c r="AI66" s="118">
        <f t="shared" ca="1" si="14"/>
        <v>0</v>
      </c>
      <c r="AJ66" s="120">
        <f t="shared" ca="1" si="15"/>
        <v>0</v>
      </c>
      <c r="AK66" s="118">
        <f t="shared" ca="1" si="24"/>
        <v>0</v>
      </c>
      <c r="AL66" s="118">
        <f t="shared" ca="1" si="25"/>
        <v>0</v>
      </c>
    </row>
    <row r="67" spans="1:38" ht="27" customHeight="1" x14ac:dyDescent="0.25">
      <c r="A67" s="53">
        <f>'OSNOVNA PLAČA'!A61</f>
        <v>52</v>
      </c>
      <c r="B67" s="333" t="str">
        <f t="shared" ca="1" si="21"/>
        <v>A52</v>
      </c>
      <c r="C67" s="333"/>
      <c r="D67" s="54" t="str">
        <f>IF(LEN('OSNOVNA PLAČA'!C61)&gt;0,'OSNOVNA PLAČA'!C61,"")</f>
        <v/>
      </c>
      <c r="E67" s="55" t="str">
        <f>IF(LEN('OSNOVNA PLAČA'!D61)&gt;0,'OSNOVNA PLAČA'!D61,"")</f>
        <v/>
      </c>
      <c r="F67" s="164">
        <f ca="1">IF(LEN(B67)&gt;0,'OBRAČUNANA OSNOVNA PLAČA'!I61,"")</f>
        <v>0</v>
      </c>
      <c r="G67" s="57"/>
      <c r="H67" s="57"/>
      <c r="I67" s="57"/>
      <c r="J67" s="57"/>
      <c r="K67" s="57"/>
      <c r="L67" s="178">
        <f t="shared" si="5"/>
        <v>0</v>
      </c>
      <c r="M67" s="179">
        <f t="shared" ca="1" si="18"/>
        <v>0</v>
      </c>
      <c r="N67" s="179">
        <f t="shared" ca="1" si="20"/>
        <v>0</v>
      </c>
      <c r="O67" s="180">
        <f t="shared" ca="1" si="6"/>
        <v>0</v>
      </c>
      <c r="P67" s="181">
        <f t="shared" ca="1" si="19"/>
        <v>0</v>
      </c>
      <c r="Q67" s="182">
        <f t="shared" ca="1" si="7"/>
        <v>0</v>
      </c>
      <c r="R67" s="182">
        <f ca="1">IF(LEN(B67)&gt;0,'4'!R67-'4'!Q67,"")</f>
        <v>0</v>
      </c>
      <c r="S67" s="183"/>
      <c r="T67" s="33"/>
      <c r="U67" s="33"/>
      <c r="V67" s="33"/>
      <c r="W67" s="33"/>
      <c r="X67" s="33"/>
      <c r="Y67" s="33"/>
      <c r="AB67" s="243">
        <f>ROW()</f>
        <v>67</v>
      </c>
      <c r="AC67" s="118">
        <f t="shared" ca="1" si="22"/>
        <v>0</v>
      </c>
      <c r="AD67" s="118">
        <f t="shared" ca="1" si="23"/>
        <v>0</v>
      </c>
      <c r="AE67" s="119" t="str">
        <f t="shared" ca="1" si="10"/>
        <v>-</v>
      </c>
      <c r="AF67" s="118" t="str">
        <f t="shared" ca="1" si="11"/>
        <v>-</v>
      </c>
      <c r="AG67" s="119" t="str">
        <f t="shared" ca="1" si="12"/>
        <v>-</v>
      </c>
      <c r="AH67" s="118" t="str">
        <f t="shared" ca="1" si="13"/>
        <v>-</v>
      </c>
      <c r="AI67" s="118">
        <f t="shared" ca="1" si="14"/>
        <v>0</v>
      </c>
      <c r="AJ67" s="120">
        <f t="shared" ca="1" si="15"/>
        <v>0</v>
      </c>
      <c r="AK67" s="118">
        <f t="shared" ca="1" si="24"/>
        <v>0</v>
      </c>
      <c r="AL67" s="118">
        <f t="shared" ca="1" si="25"/>
        <v>0</v>
      </c>
    </row>
    <row r="68" spans="1:38" ht="27" customHeight="1" x14ac:dyDescent="0.25">
      <c r="A68" s="53">
        <f>'OSNOVNA PLAČA'!A62</f>
        <v>53</v>
      </c>
      <c r="B68" s="333" t="str">
        <f t="shared" ca="1" si="21"/>
        <v>A53</v>
      </c>
      <c r="C68" s="333"/>
      <c r="D68" s="54" t="str">
        <f>IF(LEN('OSNOVNA PLAČA'!C62)&gt;0,'OSNOVNA PLAČA'!C62,"")</f>
        <v/>
      </c>
      <c r="E68" s="55" t="str">
        <f>IF(LEN('OSNOVNA PLAČA'!D62)&gt;0,'OSNOVNA PLAČA'!D62,"")</f>
        <v/>
      </c>
      <c r="F68" s="164">
        <f ca="1">IF(LEN(B68)&gt;0,'OBRAČUNANA OSNOVNA PLAČA'!I62,"")</f>
        <v>0</v>
      </c>
      <c r="G68" s="57"/>
      <c r="H68" s="57"/>
      <c r="I68" s="57"/>
      <c r="J68" s="57"/>
      <c r="K68" s="57"/>
      <c r="L68" s="178">
        <f t="shared" si="5"/>
        <v>0</v>
      </c>
      <c r="M68" s="179">
        <f t="shared" ca="1" si="18"/>
        <v>0</v>
      </c>
      <c r="N68" s="179">
        <f t="shared" ca="1" si="20"/>
        <v>0</v>
      </c>
      <c r="O68" s="180">
        <f t="shared" ca="1" si="6"/>
        <v>0</v>
      </c>
      <c r="P68" s="181">
        <f t="shared" ca="1" si="19"/>
        <v>0</v>
      </c>
      <c r="Q68" s="182">
        <f t="shared" ca="1" si="7"/>
        <v>0</v>
      </c>
      <c r="R68" s="182">
        <f ca="1">IF(LEN(B68)&gt;0,'4'!R68-'4'!Q68,"")</f>
        <v>0</v>
      </c>
      <c r="S68" s="183"/>
      <c r="T68" s="33"/>
      <c r="U68" s="33"/>
      <c r="V68" s="33"/>
      <c r="W68" s="33"/>
      <c r="X68" s="33"/>
      <c r="Y68" s="33"/>
      <c r="AB68" s="243">
        <f>ROW()</f>
        <v>68</v>
      </c>
      <c r="AC68" s="118">
        <f t="shared" ca="1" si="22"/>
        <v>0</v>
      </c>
      <c r="AD68" s="118">
        <f t="shared" ca="1" si="23"/>
        <v>0</v>
      </c>
      <c r="AE68" s="119" t="str">
        <f t="shared" ca="1" si="10"/>
        <v>-</v>
      </c>
      <c r="AF68" s="118" t="str">
        <f t="shared" ca="1" si="11"/>
        <v>-</v>
      </c>
      <c r="AG68" s="119" t="str">
        <f t="shared" ca="1" si="12"/>
        <v>-</v>
      </c>
      <c r="AH68" s="118" t="str">
        <f t="shared" ca="1" si="13"/>
        <v>-</v>
      </c>
      <c r="AI68" s="118">
        <f t="shared" ca="1" si="14"/>
        <v>0</v>
      </c>
      <c r="AJ68" s="120">
        <f t="shared" ca="1" si="15"/>
        <v>0</v>
      </c>
      <c r="AK68" s="118">
        <f t="shared" ca="1" si="24"/>
        <v>0</v>
      </c>
      <c r="AL68" s="118">
        <f t="shared" ca="1" si="25"/>
        <v>0</v>
      </c>
    </row>
    <row r="69" spans="1:38" ht="27" customHeight="1" x14ac:dyDescent="0.25">
      <c r="A69" s="53">
        <f>'OSNOVNA PLAČA'!A63</f>
        <v>54</v>
      </c>
      <c r="B69" s="333" t="str">
        <f t="shared" ca="1" si="21"/>
        <v>A54</v>
      </c>
      <c r="C69" s="333"/>
      <c r="D69" s="54" t="str">
        <f>IF(LEN('OSNOVNA PLAČA'!C63)&gt;0,'OSNOVNA PLAČA'!C63,"")</f>
        <v/>
      </c>
      <c r="E69" s="55" t="str">
        <f>IF(LEN('OSNOVNA PLAČA'!D63)&gt;0,'OSNOVNA PLAČA'!D63,"")</f>
        <v/>
      </c>
      <c r="F69" s="164">
        <f ca="1">IF(LEN(B69)&gt;0,'OBRAČUNANA OSNOVNA PLAČA'!I63,"")</f>
        <v>0</v>
      </c>
      <c r="G69" s="57"/>
      <c r="H69" s="57"/>
      <c r="I69" s="57"/>
      <c r="J69" s="57"/>
      <c r="K69" s="57"/>
      <c r="L69" s="178">
        <f t="shared" si="5"/>
        <v>0</v>
      </c>
      <c r="M69" s="179">
        <f t="shared" ca="1" si="18"/>
        <v>0</v>
      </c>
      <c r="N69" s="179">
        <f t="shared" ca="1" si="20"/>
        <v>0</v>
      </c>
      <c r="O69" s="180">
        <f t="shared" ca="1" si="6"/>
        <v>0</v>
      </c>
      <c r="P69" s="181">
        <f t="shared" ca="1" si="19"/>
        <v>0</v>
      </c>
      <c r="Q69" s="182">
        <f t="shared" ca="1" si="7"/>
        <v>0</v>
      </c>
      <c r="R69" s="182">
        <f ca="1">IF(LEN(B69)&gt;0,'4'!R69-'4'!Q69,"")</f>
        <v>0</v>
      </c>
      <c r="S69" s="183"/>
      <c r="T69" s="33"/>
      <c r="U69" s="33"/>
      <c r="V69" s="33"/>
      <c r="W69" s="33"/>
      <c r="X69" s="33"/>
      <c r="Y69" s="33"/>
      <c r="AB69" s="243">
        <f>ROW()</f>
        <v>69</v>
      </c>
      <c r="AC69" s="118">
        <f t="shared" ca="1" si="22"/>
        <v>0</v>
      </c>
      <c r="AD69" s="118">
        <f t="shared" ca="1" si="23"/>
        <v>0</v>
      </c>
      <c r="AE69" s="119" t="str">
        <f t="shared" ca="1" si="10"/>
        <v>-</v>
      </c>
      <c r="AF69" s="118" t="str">
        <f t="shared" ca="1" si="11"/>
        <v>-</v>
      </c>
      <c r="AG69" s="119" t="str">
        <f t="shared" ca="1" si="12"/>
        <v>-</v>
      </c>
      <c r="AH69" s="118" t="str">
        <f t="shared" ca="1" si="13"/>
        <v>-</v>
      </c>
      <c r="AI69" s="118">
        <f t="shared" ca="1" si="14"/>
        <v>0</v>
      </c>
      <c r="AJ69" s="120">
        <f t="shared" ca="1" si="15"/>
        <v>0</v>
      </c>
      <c r="AK69" s="118">
        <f t="shared" ca="1" si="24"/>
        <v>0</v>
      </c>
      <c r="AL69" s="118">
        <f t="shared" ca="1" si="25"/>
        <v>0</v>
      </c>
    </row>
    <row r="70" spans="1:38" ht="27" customHeight="1" x14ac:dyDescent="0.25">
      <c r="A70" s="53">
        <f>'OSNOVNA PLAČA'!A64</f>
        <v>55</v>
      </c>
      <c r="B70" s="333" t="str">
        <f t="shared" ca="1" si="21"/>
        <v>A55</v>
      </c>
      <c r="C70" s="333"/>
      <c r="D70" s="54" t="str">
        <f>IF(LEN('OSNOVNA PLAČA'!C64)&gt;0,'OSNOVNA PLAČA'!C64,"")</f>
        <v/>
      </c>
      <c r="E70" s="55" t="str">
        <f>IF(LEN('OSNOVNA PLAČA'!D64)&gt;0,'OSNOVNA PLAČA'!D64,"")</f>
        <v/>
      </c>
      <c r="F70" s="164">
        <f ca="1">IF(LEN(B70)&gt;0,'OBRAČUNANA OSNOVNA PLAČA'!I64,"")</f>
        <v>0</v>
      </c>
      <c r="G70" s="57"/>
      <c r="H70" s="57"/>
      <c r="I70" s="57"/>
      <c r="J70" s="57"/>
      <c r="K70" s="57"/>
      <c r="L70" s="178">
        <f t="shared" si="5"/>
        <v>0</v>
      </c>
      <c r="M70" s="179">
        <f t="shared" ca="1" si="18"/>
        <v>0</v>
      </c>
      <c r="N70" s="179">
        <f t="shared" ca="1" si="20"/>
        <v>0</v>
      </c>
      <c r="O70" s="180">
        <f t="shared" ca="1" si="6"/>
        <v>0</v>
      </c>
      <c r="P70" s="181">
        <f t="shared" ca="1" si="19"/>
        <v>0</v>
      </c>
      <c r="Q70" s="182">
        <f t="shared" ca="1" si="7"/>
        <v>0</v>
      </c>
      <c r="R70" s="182">
        <f ca="1">IF(LEN(B70)&gt;0,'4'!R70-'4'!Q70,"")</f>
        <v>0</v>
      </c>
      <c r="S70" s="183"/>
      <c r="T70" s="33"/>
      <c r="U70" s="33"/>
      <c r="V70" s="33"/>
      <c r="W70" s="33"/>
      <c r="X70" s="33"/>
      <c r="Y70" s="33"/>
      <c r="AB70" s="243">
        <f>ROW()</f>
        <v>70</v>
      </c>
      <c r="AC70" s="118">
        <f t="shared" ca="1" si="22"/>
        <v>0</v>
      </c>
      <c r="AD70" s="118">
        <f t="shared" ca="1" si="23"/>
        <v>0</v>
      </c>
      <c r="AE70" s="119" t="str">
        <f t="shared" ca="1" si="10"/>
        <v>-</v>
      </c>
      <c r="AF70" s="118" t="str">
        <f t="shared" ca="1" si="11"/>
        <v>-</v>
      </c>
      <c r="AG70" s="119" t="str">
        <f t="shared" ca="1" si="12"/>
        <v>-</v>
      </c>
      <c r="AH70" s="118" t="str">
        <f t="shared" ca="1" si="13"/>
        <v>-</v>
      </c>
      <c r="AI70" s="118">
        <f t="shared" ca="1" si="14"/>
        <v>0</v>
      </c>
      <c r="AJ70" s="120">
        <f t="shared" ca="1" si="15"/>
        <v>0</v>
      </c>
      <c r="AK70" s="118">
        <f t="shared" ca="1" si="24"/>
        <v>0</v>
      </c>
      <c r="AL70" s="118">
        <f t="shared" ca="1" si="25"/>
        <v>0</v>
      </c>
    </row>
    <row r="71" spans="1:38" ht="27" customHeight="1" x14ac:dyDescent="0.25">
      <c r="A71" s="53">
        <f>'OSNOVNA PLAČA'!A65</f>
        <v>56</v>
      </c>
      <c r="B71" s="333" t="str">
        <f t="shared" ca="1" si="21"/>
        <v>A56</v>
      </c>
      <c r="C71" s="333"/>
      <c r="D71" s="54" t="str">
        <f>IF(LEN('OSNOVNA PLAČA'!C65)&gt;0,'OSNOVNA PLAČA'!C65,"")</f>
        <v/>
      </c>
      <c r="E71" s="55" t="str">
        <f>IF(LEN('OSNOVNA PLAČA'!D65)&gt;0,'OSNOVNA PLAČA'!D65,"")</f>
        <v/>
      </c>
      <c r="F71" s="164">
        <f ca="1">IF(LEN(B71)&gt;0,'OBRAČUNANA OSNOVNA PLAČA'!I65,"")</f>
        <v>0</v>
      </c>
      <c r="G71" s="57"/>
      <c r="H71" s="57"/>
      <c r="I71" s="57"/>
      <c r="J71" s="57"/>
      <c r="K71" s="57"/>
      <c r="L71" s="178">
        <f t="shared" si="5"/>
        <v>0</v>
      </c>
      <c r="M71" s="179">
        <f t="shared" ca="1" si="18"/>
        <v>0</v>
      </c>
      <c r="N71" s="179">
        <f t="shared" ca="1" si="20"/>
        <v>0</v>
      </c>
      <c r="O71" s="180">
        <f t="shared" ca="1" si="6"/>
        <v>0</v>
      </c>
      <c r="P71" s="181">
        <f t="shared" ca="1" si="19"/>
        <v>0</v>
      </c>
      <c r="Q71" s="182">
        <f t="shared" ca="1" si="7"/>
        <v>0</v>
      </c>
      <c r="R71" s="182">
        <f ca="1">IF(LEN(B71)&gt;0,'4'!R71-'4'!Q71,"")</f>
        <v>0</v>
      </c>
      <c r="S71" s="183"/>
      <c r="T71" s="33"/>
      <c r="U71" s="33"/>
      <c r="V71" s="33"/>
      <c r="W71" s="33"/>
      <c r="X71" s="33"/>
      <c r="Y71" s="33"/>
      <c r="AB71" s="243">
        <f>ROW()</f>
        <v>71</v>
      </c>
      <c r="AC71" s="118">
        <f t="shared" ca="1" si="22"/>
        <v>0</v>
      </c>
      <c r="AD71" s="118">
        <f t="shared" ca="1" si="23"/>
        <v>0</v>
      </c>
      <c r="AE71" s="119" t="str">
        <f t="shared" ca="1" si="10"/>
        <v>-</v>
      </c>
      <c r="AF71" s="118" t="str">
        <f t="shared" ca="1" si="11"/>
        <v>-</v>
      </c>
      <c r="AG71" s="119" t="str">
        <f t="shared" ca="1" si="12"/>
        <v>-</v>
      </c>
      <c r="AH71" s="118" t="str">
        <f t="shared" ca="1" si="13"/>
        <v>-</v>
      </c>
      <c r="AI71" s="118">
        <f t="shared" ca="1" si="14"/>
        <v>0</v>
      </c>
      <c r="AJ71" s="120">
        <f t="shared" ca="1" si="15"/>
        <v>0</v>
      </c>
      <c r="AK71" s="118">
        <f t="shared" ca="1" si="24"/>
        <v>0</v>
      </c>
      <c r="AL71" s="118">
        <f t="shared" ca="1" si="25"/>
        <v>0</v>
      </c>
    </row>
    <row r="72" spans="1:38" ht="27" customHeight="1" x14ac:dyDescent="0.25">
      <c r="A72" s="53">
        <f>'OSNOVNA PLAČA'!A66</f>
        <v>57</v>
      </c>
      <c r="B72" s="333" t="str">
        <f t="shared" ca="1" si="21"/>
        <v>A57</v>
      </c>
      <c r="C72" s="333"/>
      <c r="D72" s="54" t="str">
        <f>IF(LEN('OSNOVNA PLAČA'!C66)&gt;0,'OSNOVNA PLAČA'!C66,"")</f>
        <v/>
      </c>
      <c r="E72" s="55" t="str">
        <f>IF(LEN('OSNOVNA PLAČA'!D66)&gt;0,'OSNOVNA PLAČA'!D66,"")</f>
        <v/>
      </c>
      <c r="F72" s="164">
        <f ca="1">IF(LEN(B72)&gt;0,'OBRAČUNANA OSNOVNA PLAČA'!I66,"")</f>
        <v>0</v>
      </c>
      <c r="G72" s="57"/>
      <c r="H72" s="57"/>
      <c r="I72" s="57"/>
      <c r="J72" s="57"/>
      <c r="K72" s="57"/>
      <c r="L72" s="178">
        <f t="shared" si="5"/>
        <v>0</v>
      </c>
      <c r="M72" s="179">
        <f t="shared" ca="1" si="18"/>
        <v>0</v>
      </c>
      <c r="N72" s="179">
        <f t="shared" ca="1" si="20"/>
        <v>0</v>
      </c>
      <c r="O72" s="180">
        <f t="shared" ca="1" si="6"/>
        <v>0</v>
      </c>
      <c r="P72" s="181">
        <f t="shared" ca="1" si="19"/>
        <v>0</v>
      </c>
      <c r="Q72" s="182">
        <f t="shared" ca="1" si="7"/>
        <v>0</v>
      </c>
      <c r="R72" s="182">
        <f ca="1">IF(LEN(B72)&gt;0,'4'!R72-'4'!Q72,"")</f>
        <v>0</v>
      </c>
      <c r="S72" s="183"/>
      <c r="T72" s="33"/>
      <c r="U72" s="33"/>
      <c r="V72" s="33"/>
      <c r="W72" s="33"/>
      <c r="X72" s="33"/>
      <c r="Y72" s="33"/>
      <c r="AB72" s="243">
        <f>ROW()</f>
        <v>72</v>
      </c>
      <c r="AC72" s="118">
        <f t="shared" ca="1" si="22"/>
        <v>0</v>
      </c>
      <c r="AD72" s="118">
        <f t="shared" ca="1" si="23"/>
        <v>0</v>
      </c>
      <c r="AE72" s="119" t="str">
        <f t="shared" ca="1" si="10"/>
        <v>-</v>
      </c>
      <c r="AF72" s="118" t="str">
        <f t="shared" ca="1" si="11"/>
        <v>-</v>
      </c>
      <c r="AG72" s="119" t="str">
        <f t="shared" ca="1" si="12"/>
        <v>-</v>
      </c>
      <c r="AH72" s="118" t="str">
        <f t="shared" ca="1" si="13"/>
        <v>-</v>
      </c>
      <c r="AI72" s="118">
        <f t="shared" ca="1" si="14"/>
        <v>0</v>
      </c>
      <c r="AJ72" s="120">
        <f t="shared" ca="1" si="15"/>
        <v>0</v>
      </c>
      <c r="AK72" s="118">
        <f t="shared" ca="1" si="24"/>
        <v>0</v>
      </c>
      <c r="AL72" s="118">
        <f t="shared" ca="1" si="25"/>
        <v>0</v>
      </c>
    </row>
    <row r="73" spans="1:38" ht="27" customHeight="1" x14ac:dyDescent="0.25">
      <c r="A73" s="53">
        <f>'OSNOVNA PLAČA'!A67</f>
        <v>58</v>
      </c>
      <c r="B73" s="333" t="str">
        <f t="shared" ca="1" si="21"/>
        <v>A58</v>
      </c>
      <c r="C73" s="333"/>
      <c r="D73" s="54" t="str">
        <f>IF(LEN('OSNOVNA PLAČA'!C67)&gt;0,'OSNOVNA PLAČA'!C67,"")</f>
        <v/>
      </c>
      <c r="E73" s="55" t="str">
        <f>IF(LEN('OSNOVNA PLAČA'!D67)&gt;0,'OSNOVNA PLAČA'!D67,"")</f>
        <v/>
      </c>
      <c r="F73" s="164">
        <f ca="1">IF(LEN(B73)&gt;0,'OBRAČUNANA OSNOVNA PLAČA'!I67,"")</f>
        <v>0</v>
      </c>
      <c r="G73" s="57"/>
      <c r="H73" s="57"/>
      <c r="I73" s="57"/>
      <c r="J73" s="57"/>
      <c r="K73" s="57"/>
      <c r="L73" s="178">
        <f t="shared" si="5"/>
        <v>0</v>
      </c>
      <c r="M73" s="179">
        <f t="shared" ca="1" si="18"/>
        <v>0</v>
      </c>
      <c r="N73" s="179">
        <f t="shared" ca="1" si="20"/>
        <v>0</v>
      </c>
      <c r="O73" s="180">
        <f t="shared" ca="1" si="6"/>
        <v>0</v>
      </c>
      <c r="P73" s="181">
        <f t="shared" ca="1" si="19"/>
        <v>0</v>
      </c>
      <c r="Q73" s="182">
        <f t="shared" ca="1" si="7"/>
        <v>0</v>
      </c>
      <c r="R73" s="182">
        <f ca="1">IF(LEN(B73)&gt;0,'4'!R73-'4'!Q73,"")</f>
        <v>0</v>
      </c>
      <c r="S73" s="183"/>
      <c r="T73" s="33"/>
      <c r="U73" s="33"/>
      <c r="V73" s="33"/>
      <c r="W73" s="33"/>
      <c r="X73" s="33"/>
      <c r="Y73" s="33"/>
      <c r="AB73" s="243">
        <f>ROW()</f>
        <v>73</v>
      </c>
      <c r="AC73" s="118">
        <f t="shared" ca="1" si="22"/>
        <v>0</v>
      </c>
      <c r="AD73" s="118">
        <f t="shared" ca="1" si="23"/>
        <v>0</v>
      </c>
      <c r="AE73" s="119" t="str">
        <f t="shared" ca="1" si="10"/>
        <v>-</v>
      </c>
      <c r="AF73" s="118" t="str">
        <f t="shared" ca="1" si="11"/>
        <v>-</v>
      </c>
      <c r="AG73" s="119" t="str">
        <f t="shared" ca="1" si="12"/>
        <v>-</v>
      </c>
      <c r="AH73" s="118" t="str">
        <f t="shared" ca="1" si="13"/>
        <v>-</v>
      </c>
      <c r="AI73" s="118">
        <f t="shared" ca="1" si="14"/>
        <v>0</v>
      </c>
      <c r="AJ73" s="120">
        <f t="shared" ca="1" si="15"/>
        <v>0</v>
      </c>
      <c r="AK73" s="118">
        <f t="shared" ca="1" si="24"/>
        <v>0</v>
      </c>
      <c r="AL73" s="118">
        <f t="shared" ca="1" si="25"/>
        <v>0</v>
      </c>
    </row>
    <row r="74" spans="1:38" ht="27" customHeight="1" x14ac:dyDescent="0.25">
      <c r="A74" s="53">
        <f>'OSNOVNA PLAČA'!A68</f>
        <v>59</v>
      </c>
      <c r="B74" s="333" t="str">
        <f t="shared" ca="1" si="21"/>
        <v>A59</v>
      </c>
      <c r="C74" s="333"/>
      <c r="D74" s="54" t="str">
        <f>IF(LEN('OSNOVNA PLAČA'!C68)&gt;0,'OSNOVNA PLAČA'!C68,"")</f>
        <v/>
      </c>
      <c r="E74" s="55" t="str">
        <f>IF(LEN('OSNOVNA PLAČA'!D68)&gt;0,'OSNOVNA PLAČA'!D68,"")</f>
        <v/>
      </c>
      <c r="F74" s="164">
        <f ca="1">IF(LEN(B74)&gt;0,'OBRAČUNANA OSNOVNA PLAČA'!I68,"")</f>
        <v>0</v>
      </c>
      <c r="G74" s="57"/>
      <c r="H74" s="57"/>
      <c r="I74" s="57"/>
      <c r="J74" s="57"/>
      <c r="K74" s="57"/>
      <c r="L74" s="178">
        <f t="shared" si="5"/>
        <v>0</v>
      </c>
      <c r="M74" s="179">
        <f t="shared" ca="1" si="18"/>
        <v>0</v>
      </c>
      <c r="N74" s="179">
        <f t="shared" ca="1" si="20"/>
        <v>0</v>
      </c>
      <c r="O74" s="180">
        <f t="shared" ca="1" si="6"/>
        <v>0</v>
      </c>
      <c r="P74" s="181">
        <f t="shared" ca="1" si="19"/>
        <v>0</v>
      </c>
      <c r="Q74" s="182">
        <f t="shared" ca="1" si="7"/>
        <v>0</v>
      </c>
      <c r="R74" s="182">
        <f ca="1">IF(LEN(B74)&gt;0,'4'!R74-'4'!Q74,"")</f>
        <v>0</v>
      </c>
      <c r="S74" s="183"/>
      <c r="T74" s="33"/>
      <c r="U74" s="33"/>
      <c r="V74" s="33"/>
      <c r="W74" s="33"/>
      <c r="X74" s="33"/>
      <c r="Y74" s="33"/>
      <c r="AB74" s="243">
        <f>ROW()</f>
        <v>74</v>
      </c>
      <c r="AC74" s="118">
        <f t="shared" ca="1" si="22"/>
        <v>0</v>
      </c>
      <c r="AD74" s="118">
        <f t="shared" ca="1" si="23"/>
        <v>0</v>
      </c>
      <c r="AE74" s="119" t="str">
        <f t="shared" ca="1" si="10"/>
        <v>-</v>
      </c>
      <c r="AF74" s="118" t="str">
        <f t="shared" ca="1" si="11"/>
        <v>-</v>
      </c>
      <c r="AG74" s="119" t="str">
        <f t="shared" ca="1" si="12"/>
        <v>-</v>
      </c>
      <c r="AH74" s="118" t="str">
        <f t="shared" ca="1" si="13"/>
        <v>-</v>
      </c>
      <c r="AI74" s="118">
        <f t="shared" ca="1" si="14"/>
        <v>0</v>
      </c>
      <c r="AJ74" s="120">
        <f t="shared" ca="1" si="15"/>
        <v>0</v>
      </c>
      <c r="AK74" s="118">
        <f t="shared" ca="1" si="24"/>
        <v>0</v>
      </c>
      <c r="AL74" s="118">
        <f t="shared" ca="1" si="25"/>
        <v>0</v>
      </c>
    </row>
    <row r="75" spans="1:38" ht="27" customHeight="1" x14ac:dyDescent="0.25">
      <c r="A75" s="53">
        <f>'OSNOVNA PLAČA'!A69</f>
        <v>60</v>
      </c>
      <c r="B75" s="333" t="str">
        <f t="shared" ca="1" si="21"/>
        <v>A60</v>
      </c>
      <c r="C75" s="333"/>
      <c r="D75" s="54" t="str">
        <f>IF(LEN('OSNOVNA PLAČA'!C69)&gt;0,'OSNOVNA PLAČA'!C69,"")</f>
        <v/>
      </c>
      <c r="E75" s="55" t="str">
        <f>IF(LEN('OSNOVNA PLAČA'!D69)&gt;0,'OSNOVNA PLAČA'!D69,"")</f>
        <v/>
      </c>
      <c r="F75" s="164">
        <f ca="1">IF(LEN(B75)&gt;0,'OBRAČUNANA OSNOVNA PLAČA'!I69,"")</f>
        <v>0</v>
      </c>
      <c r="G75" s="57"/>
      <c r="H75" s="57"/>
      <c r="I75" s="57"/>
      <c r="J75" s="57"/>
      <c r="K75" s="57"/>
      <c r="L75" s="178">
        <f t="shared" si="5"/>
        <v>0</v>
      </c>
      <c r="M75" s="179">
        <f t="shared" ca="1" si="18"/>
        <v>0</v>
      </c>
      <c r="N75" s="179">
        <f t="shared" ca="1" si="20"/>
        <v>0</v>
      </c>
      <c r="O75" s="180">
        <f t="shared" ca="1" si="6"/>
        <v>0</v>
      </c>
      <c r="P75" s="181">
        <f t="shared" ca="1" si="19"/>
        <v>0</v>
      </c>
      <c r="Q75" s="182">
        <f t="shared" ca="1" si="7"/>
        <v>0</v>
      </c>
      <c r="R75" s="182">
        <f ca="1">IF(LEN(B75)&gt;0,'4'!R75-'4'!Q75,"")</f>
        <v>0</v>
      </c>
      <c r="S75" s="183"/>
      <c r="T75" s="33"/>
      <c r="U75" s="33"/>
      <c r="V75" s="33"/>
      <c r="W75" s="33"/>
      <c r="X75" s="33"/>
      <c r="Y75" s="33"/>
      <c r="AB75" s="243">
        <f>ROW()</f>
        <v>75</v>
      </c>
      <c r="AC75" s="118">
        <f t="shared" ca="1" si="22"/>
        <v>0</v>
      </c>
      <c r="AD75" s="118">
        <f t="shared" ca="1" si="23"/>
        <v>0</v>
      </c>
      <c r="AE75" s="119" t="str">
        <f t="shared" ca="1" si="10"/>
        <v>-</v>
      </c>
      <c r="AF75" s="118" t="str">
        <f t="shared" ca="1" si="11"/>
        <v>-</v>
      </c>
      <c r="AG75" s="119" t="str">
        <f t="shared" ca="1" si="12"/>
        <v>-</v>
      </c>
      <c r="AH75" s="118" t="str">
        <f t="shared" ca="1" si="13"/>
        <v>-</v>
      </c>
      <c r="AI75" s="118">
        <f t="shared" ca="1" si="14"/>
        <v>0</v>
      </c>
      <c r="AJ75" s="120">
        <f t="shared" ca="1" si="15"/>
        <v>0</v>
      </c>
      <c r="AK75" s="118">
        <f t="shared" ca="1" si="24"/>
        <v>0</v>
      </c>
      <c r="AL75" s="118">
        <f t="shared" ca="1" si="25"/>
        <v>0</v>
      </c>
    </row>
    <row r="76" spans="1:38" ht="27" customHeight="1" x14ac:dyDescent="0.25">
      <c r="A76" s="53">
        <f>'OSNOVNA PLAČA'!A70</f>
        <v>61</v>
      </c>
      <c r="B76" s="333" t="str">
        <f t="shared" ca="1" si="21"/>
        <v>A61</v>
      </c>
      <c r="C76" s="333"/>
      <c r="D76" s="54" t="str">
        <f>IF(LEN('OSNOVNA PLAČA'!C70)&gt;0,'OSNOVNA PLAČA'!C70,"")</f>
        <v/>
      </c>
      <c r="E76" s="55" t="str">
        <f>IF(LEN('OSNOVNA PLAČA'!D70)&gt;0,'OSNOVNA PLAČA'!D70,"")</f>
        <v/>
      </c>
      <c r="F76" s="164">
        <f ca="1">IF(LEN(B76)&gt;0,'OBRAČUNANA OSNOVNA PLAČA'!I70,"")</f>
        <v>0</v>
      </c>
      <c r="G76" s="57"/>
      <c r="H76" s="57"/>
      <c r="I76" s="57"/>
      <c r="J76" s="57"/>
      <c r="K76" s="57"/>
      <c r="L76" s="178">
        <f t="shared" si="5"/>
        <v>0</v>
      </c>
      <c r="M76" s="179">
        <f t="shared" ca="1" si="18"/>
        <v>0</v>
      </c>
      <c r="N76" s="179">
        <f t="shared" ca="1" si="20"/>
        <v>0</v>
      </c>
      <c r="O76" s="180">
        <f t="shared" ca="1" si="6"/>
        <v>0</v>
      </c>
      <c r="P76" s="181">
        <f t="shared" ca="1" si="19"/>
        <v>0</v>
      </c>
      <c r="Q76" s="182">
        <f t="shared" ca="1" si="7"/>
        <v>0</v>
      </c>
      <c r="R76" s="182">
        <f ca="1">IF(LEN(B76)&gt;0,'4'!R76-'4'!Q76,"")</f>
        <v>0</v>
      </c>
      <c r="S76" s="183"/>
      <c r="T76" s="33"/>
      <c r="U76" s="33"/>
      <c r="V76" s="33"/>
      <c r="W76" s="33"/>
      <c r="X76" s="33"/>
      <c r="Y76" s="33"/>
      <c r="AB76" s="243">
        <f>ROW()</f>
        <v>76</v>
      </c>
      <c r="AC76" s="118">
        <f t="shared" ca="1" si="22"/>
        <v>0</v>
      </c>
      <c r="AD76" s="118">
        <f t="shared" ca="1" si="23"/>
        <v>0</v>
      </c>
      <c r="AE76" s="119" t="str">
        <f t="shared" ca="1" si="10"/>
        <v>-</v>
      </c>
      <c r="AF76" s="118" t="str">
        <f t="shared" ca="1" si="11"/>
        <v>-</v>
      </c>
      <c r="AG76" s="119" t="str">
        <f t="shared" ca="1" si="12"/>
        <v>-</v>
      </c>
      <c r="AH76" s="118" t="str">
        <f t="shared" ca="1" si="13"/>
        <v>-</v>
      </c>
      <c r="AI76" s="118">
        <f t="shared" ca="1" si="14"/>
        <v>0</v>
      </c>
      <c r="AJ76" s="120">
        <f t="shared" ca="1" si="15"/>
        <v>0</v>
      </c>
      <c r="AK76" s="118">
        <f t="shared" ca="1" si="24"/>
        <v>0</v>
      </c>
      <c r="AL76" s="118">
        <f t="shared" ca="1" si="25"/>
        <v>0</v>
      </c>
    </row>
    <row r="77" spans="1:38" ht="27" customHeight="1" x14ac:dyDescent="0.25">
      <c r="A77" s="53">
        <f>'OSNOVNA PLAČA'!A71</f>
        <v>62</v>
      </c>
      <c r="B77" s="333" t="str">
        <f t="shared" ca="1" si="21"/>
        <v>A62</v>
      </c>
      <c r="C77" s="333"/>
      <c r="D77" s="54" t="str">
        <f>IF(LEN('OSNOVNA PLAČA'!C71)&gt;0,'OSNOVNA PLAČA'!C71,"")</f>
        <v/>
      </c>
      <c r="E77" s="55" t="str">
        <f>IF(LEN('OSNOVNA PLAČA'!D71)&gt;0,'OSNOVNA PLAČA'!D71,"")</f>
        <v/>
      </c>
      <c r="F77" s="164">
        <f ca="1">IF(LEN(B77)&gt;0,'OBRAČUNANA OSNOVNA PLAČA'!I71,"")</f>
        <v>0</v>
      </c>
      <c r="G77" s="57"/>
      <c r="H77" s="57"/>
      <c r="I77" s="57"/>
      <c r="J77" s="57"/>
      <c r="K77" s="57"/>
      <c r="L77" s="178">
        <f t="shared" si="5"/>
        <v>0</v>
      </c>
      <c r="M77" s="179">
        <f t="shared" ca="1" si="18"/>
        <v>0</v>
      </c>
      <c r="N77" s="179">
        <f t="shared" ca="1" si="20"/>
        <v>0</v>
      </c>
      <c r="O77" s="180">
        <f t="shared" ca="1" si="6"/>
        <v>0</v>
      </c>
      <c r="P77" s="181">
        <f t="shared" ca="1" si="19"/>
        <v>0</v>
      </c>
      <c r="Q77" s="182">
        <f t="shared" ca="1" si="7"/>
        <v>0</v>
      </c>
      <c r="R77" s="182">
        <f ca="1">IF(LEN(B77)&gt;0,'4'!R77-'4'!Q77,"")</f>
        <v>0</v>
      </c>
      <c r="S77" s="183"/>
      <c r="T77" s="33"/>
      <c r="U77" s="33"/>
      <c r="V77" s="33"/>
      <c r="W77" s="33"/>
      <c r="X77" s="33"/>
      <c r="Y77" s="33"/>
      <c r="AB77" s="243">
        <f>ROW()</f>
        <v>77</v>
      </c>
      <c r="AC77" s="118">
        <f t="shared" ca="1" si="22"/>
        <v>0</v>
      </c>
      <c r="AD77" s="118">
        <f t="shared" ca="1" si="23"/>
        <v>0</v>
      </c>
      <c r="AE77" s="119" t="str">
        <f t="shared" ca="1" si="10"/>
        <v>-</v>
      </c>
      <c r="AF77" s="118" t="str">
        <f t="shared" ca="1" si="11"/>
        <v>-</v>
      </c>
      <c r="AG77" s="119" t="str">
        <f t="shared" ca="1" si="12"/>
        <v>-</v>
      </c>
      <c r="AH77" s="118" t="str">
        <f t="shared" ca="1" si="13"/>
        <v>-</v>
      </c>
      <c r="AI77" s="118">
        <f t="shared" ca="1" si="14"/>
        <v>0</v>
      </c>
      <c r="AJ77" s="120">
        <f t="shared" ca="1" si="15"/>
        <v>0</v>
      </c>
      <c r="AK77" s="118">
        <f t="shared" ca="1" si="24"/>
        <v>0</v>
      </c>
      <c r="AL77" s="118">
        <f t="shared" ca="1" si="25"/>
        <v>0</v>
      </c>
    </row>
    <row r="78" spans="1:38" ht="27" customHeight="1" x14ac:dyDescent="0.25">
      <c r="A78" s="53">
        <f>'OSNOVNA PLAČA'!A72</f>
        <v>63</v>
      </c>
      <c r="B78" s="333" t="str">
        <f t="shared" ca="1" si="21"/>
        <v>A63</v>
      </c>
      <c r="C78" s="333"/>
      <c r="D78" s="54" t="str">
        <f>IF(LEN('OSNOVNA PLAČA'!C72)&gt;0,'OSNOVNA PLAČA'!C72,"")</f>
        <v/>
      </c>
      <c r="E78" s="55" t="str">
        <f>IF(LEN('OSNOVNA PLAČA'!D72)&gt;0,'OSNOVNA PLAČA'!D72,"")</f>
        <v/>
      </c>
      <c r="F78" s="164">
        <f ca="1">IF(LEN(B78)&gt;0,'OBRAČUNANA OSNOVNA PLAČA'!I72,"")</f>
        <v>0</v>
      </c>
      <c r="G78" s="57"/>
      <c r="H78" s="57"/>
      <c r="I78" s="57"/>
      <c r="J78" s="57"/>
      <c r="K78" s="57"/>
      <c r="L78" s="178">
        <f t="shared" si="5"/>
        <v>0</v>
      </c>
      <c r="M78" s="179">
        <f t="shared" ca="1" si="18"/>
        <v>0</v>
      </c>
      <c r="N78" s="179">
        <f t="shared" ca="1" si="20"/>
        <v>0</v>
      </c>
      <c r="O78" s="180">
        <f t="shared" ca="1" si="6"/>
        <v>0</v>
      </c>
      <c r="P78" s="181">
        <f t="shared" ca="1" si="19"/>
        <v>0</v>
      </c>
      <c r="Q78" s="182">
        <f t="shared" ca="1" si="7"/>
        <v>0</v>
      </c>
      <c r="R78" s="182">
        <f ca="1">IF(LEN(B78)&gt;0,'4'!R78-'4'!Q78,"")</f>
        <v>0</v>
      </c>
      <c r="S78" s="183"/>
      <c r="T78" s="33"/>
      <c r="U78" s="33"/>
      <c r="V78" s="33"/>
      <c r="W78" s="33"/>
      <c r="X78" s="33"/>
      <c r="Y78" s="33"/>
      <c r="AB78" s="243">
        <f>ROW()</f>
        <v>78</v>
      </c>
      <c r="AC78" s="118">
        <f t="shared" ca="1" si="22"/>
        <v>0</v>
      </c>
      <c r="AD78" s="118">
        <f t="shared" ca="1" si="23"/>
        <v>0</v>
      </c>
      <c r="AE78" s="119" t="str">
        <f t="shared" ca="1" si="10"/>
        <v>-</v>
      </c>
      <c r="AF78" s="118" t="str">
        <f t="shared" ca="1" si="11"/>
        <v>-</v>
      </c>
      <c r="AG78" s="119" t="str">
        <f t="shared" ca="1" si="12"/>
        <v>-</v>
      </c>
      <c r="AH78" s="118" t="str">
        <f t="shared" ca="1" si="13"/>
        <v>-</v>
      </c>
      <c r="AI78" s="118">
        <f t="shared" ca="1" si="14"/>
        <v>0</v>
      </c>
      <c r="AJ78" s="120">
        <f t="shared" ca="1" si="15"/>
        <v>0</v>
      </c>
      <c r="AK78" s="118">
        <f t="shared" ca="1" si="24"/>
        <v>0</v>
      </c>
      <c r="AL78" s="118">
        <f t="shared" ca="1" si="25"/>
        <v>0</v>
      </c>
    </row>
    <row r="79" spans="1:38" ht="27" customHeight="1" x14ac:dyDescent="0.25">
      <c r="A79" s="53">
        <f>'OSNOVNA PLAČA'!A73</f>
        <v>64</v>
      </c>
      <c r="B79" s="333" t="str">
        <f t="shared" ca="1" si="21"/>
        <v>A64</v>
      </c>
      <c r="C79" s="333"/>
      <c r="D79" s="54" t="str">
        <f>IF(LEN('OSNOVNA PLAČA'!C73)&gt;0,'OSNOVNA PLAČA'!C73,"")</f>
        <v/>
      </c>
      <c r="E79" s="55" t="str">
        <f>IF(LEN('OSNOVNA PLAČA'!D73)&gt;0,'OSNOVNA PLAČA'!D73,"")</f>
        <v/>
      </c>
      <c r="F79" s="164">
        <f ca="1">IF(LEN(B79)&gt;0,'OBRAČUNANA OSNOVNA PLAČA'!I73,"")</f>
        <v>0</v>
      </c>
      <c r="G79" s="57"/>
      <c r="H79" s="57"/>
      <c r="I79" s="57"/>
      <c r="J79" s="57"/>
      <c r="K79" s="57"/>
      <c r="L79" s="178">
        <f t="shared" si="5"/>
        <v>0</v>
      </c>
      <c r="M79" s="179">
        <f t="shared" ca="1" si="18"/>
        <v>0</v>
      </c>
      <c r="N79" s="179">
        <f t="shared" ca="1" si="20"/>
        <v>0</v>
      </c>
      <c r="O79" s="180">
        <f t="shared" ca="1" si="6"/>
        <v>0</v>
      </c>
      <c r="P79" s="181">
        <f t="shared" ca="1" si="19"/>
        <v>0</v>
      </c>
      <c r="Q79" s="182">
        <f t="shared" ca="1" si="7"/>
        <v>0</v>
      </c>
      <c r="R79" s="182">
        <f ca="1">IF(LEN(B79)&gt;0,'4'!R79-'4'!Q79,"")</f>
        <v>0</v>
      </c>
      <c r="S79" s="183"/>
      <c r="T79" s="33"/>
      <c r="U79" s="33"/>
      <c r="V79" s="33"/>
      <c r="W79" s="33"/>
      <c r="X79" s="33"/>
      <c r="Y79" s="33"/>
      <c r="AB79" s="243">
        <f>ROW()</f>
        <v>79</v>
      </c>
      <c r="AC79" s="118">
        <f t="shared" ca="1" si="22"/>
        <v>0</v>
      </c>
      <c r="AD79" s="118">
        <f t="shared" ca="1" si="23"/>
        <v>0</v>
      </c>
      <c r="AE79" s="119" t="str">
        <f t="shared" ca="1" si="10"/>
        <v>-</v>
      </c>
      <c r="AF79" s="118" t="str">
        <f t="shared" ca="1" si="11"/>
        <v>-</v>
      </c>
      <c r="AG79" s="119" t="str">
        <f t="shared" ca="1" si="12"/>
        <v>-</v>
      </c>
      <c r="AH79" s="118" t="str">
        <f t="shared" ca="1" si="13"/>
        <v>-</v>
      </c>
      <c r="AI79" s="118">
        <f t="shared" ca="1" si="14"/>
        <v>0</v>
      </c>
      <c r="AJ79" s="120">
        <f t="shared" ca="1" si="15"/>
        <v>0</v>
      </c>
      <c r="AK79" s="118">
        <f t="shared" ca="1" si="24"/>
        <v>0</v>
      </c>
      <c r="AL79" s="118">
        <f t="shared" ca="1" si="25"/>
        <v>0</v>
      </c>
    </row>
    <row r="80" spans="1:38" ht="27" customHeight="1" x14ac:dyDescent="0.25">
      <c r="A80" s="53">
        <f>'OSNOVNA PLAČA'!A74</f>
        <v>65</v>
      </c>
      <c r="B80" s="333" t="str">
        <f t="shared" ca="1" si="21"/>
        <v>A65</v>
      </c>
      <c r="C80" s="333"/>
      <c r="D80" s="54" t="str">
        <f>IF(LEN('OSNOVNA PLAČA'!C74)&gt;0,'OSNOVNA PLAČA'!C74,"")</f>
        <v/>
      </c>
      <c r="E80" s="55" t="str">
        <f>IF(LEN('OSNOVNA PLAČA'!D74)&gt;0,'OSNOVNA PLAČA'!D74,"")</f>
        <v/>
      </c>
      <c r="F80" s="164">
        <f ca="1">IF(LEN(B80)&gt;0,'OBRAČUNANA OSNOVNA PLAČA'!I74,"")</f>
        <v>0</v>
      </c>
      <c r="G80" s="57"/>
      <c r="H80" s="57"/>
      <c r="I80" s="57"/>
      <c r="J80" s="57"/>
      <c r="K80" s="57"/>
      <c r="L80" s="178">
        <f t="shared" ref="L80:L143" si="26">+G80+H80+I80+J80+K80</f>
        <v>0</v>
      </c>
      <c r="M80" s="179">
        <f t="shared" ca="1" si="18"/>
        <v>0</v>
      </c>
      <c r="N80" s="179">
        <f t="shared" ca="1" si="20"/>
        <v>0</v>
      </c>
      <c r="O80" s="180">
        <f t="shared" ref="O80:O143" ca="1" si="27">IF(LEN(B80)&gt;0,M80*$P$267,"")</f>
        <v>0</v>
      </c>
      <c r="P80" s="181">
        <f t="shared" ca="1" si="19"/>
        <v>0</v>
      </c>
      <c r="Q80" s="182">
        <f t="shared" ref="Q80:Q143" ca="1" si="28">MIN(P80,R80)</f>
        <v>0</v>
      </c>
      <c r="R80" s="182">
        <f ca="1">IF(LEN(B80)&gt;0,'4'!R80-'4'!Q80,"")</f>
        <v>0</v>
      </c>
      <c r="S80" s="183"/>
      <c r="T80" s="33"/>
      <c r="U80" s="33"/>
      <c r="V80" s="33"/>
      <c r="W80" s="33"/>
      <c r="X80" s="33"/>
      <c r="Y80" s="33"/>
      <c r="AB80" s="243">
        <f>ROW()</f>
        <v>80</v>
      </c>
      <c r="AC80" s="118">
        <f t="shared" ca="1" si="22"/>
        <v>0</v>
      </c>
      <c r="AD80" s="118">
        <f t="shared" ca="1" si="23"/>
        <v>0</v>
      </c>
      <c r="AE80" s="119" t="str">
        <f t="shared" ref="AE80:AE143" ca="1" si="29">IF(AC80&gt;=AD80,"-",$L80/(5*MAX($M$271:$M$272)))</f>
        <v>-</v>
      </c>
      <c r="AF80" s="118" t="str">
        <f t="shared" ref="AF80:AF143" ca="1" si="30">IF(AC80&gt;=AD80,"-",$L80/(5*MAX($M$271:$M$272))*AK80)</f>
        <v>-</v>
      </c>
      <c r="AG80" s="119" t="str">
        <f t="shared" ref="AG80:AG143" ca="1" si="31">IF(AE80="-","-",AE80*$AF$267)</f>
        <v>-</v>
      </c>
      <c r="AH80" s="118" t="str">
        <f t="shared" ref="AH80:AH143" ca="1" si="32">IF(AF80="-","-",AF80*$AF$267)</f>
        <v>-</v>
      </c>
      <c r="AI80" s="118">
        <f t="shared" ref="AI80:AI143" ca="1" si="33">IF(AG80="-",0,MIN(AH80,R80))</f>
        <v>0</v>
      </c>
      <c r="AJ80" s="120">
        <f t="shared" ref="AJ80:AJ143" ca="1" si="34">+AD80-AC80</f>
        <v>0</v>
      </c>
      <c r="AK80" s="118">
        <f t="shared" ca="1" si="24"/>
        <v>0</v>
      </c>
      <c r="AL80" s="118">
        <f t="shared" ca="1" si="25"/>
        <v>0</v>
      </c>
    </row>
    <row r="81" spans="1:38" ht="27" customHeight="1" x14ac:dyDescent="0.25">
      <c r="A81" s="53">
        <f>'OSNOVNA PLAČA'!A75</f>
        <v>66</v>
      </c>
      <c r="B81" s="333" t="str">
        <f t="shared" ca="1" si="21"/>
        <v>A66</v>
      </c>
      <c r="C81" s="333"/>
      <c r="D81" s="54" t="str">
        <f>IF(LEN('OSNOVNA PLAČA'!C75)&gt;0,'OSNOVNA PLAČA'!C75,"")</f>
        <v/>
      </c>
      <c r="E81" s="55" t="str">
        <f>IF(LEN('OSNOVNA PLAČA'!D75)&gt;0,'OSNOVNA PLAČA'!D75,"")</f>
        <v/>
      </c>
      <c r="F81" s="164">
        <f ca="1">IF(LEN(B81)&gt;0,'OBRAČUNANA OSNOVNA PLAČA'!I75,"")</f>
        <v>0</v>
      </c>
      <c r="G81" s="57"/>
      <c r="H81" s="57"/>
      <c r="I81" s="57"/>
      <c r="J81" s="57"/>
      <c r="K81" s="57"/>
      <c r="L81" s="178">
        <f t="shared" si="26"/>
        <v>0</v>
      </c>
      <c r="M81" s="179">
        <f t="shared" ref="M81:M144" ca="1" si="35">IF(LEN(B81)&gt;0,L81/5,"")</f>
        <v>0</v>
      </c>
      <c r="N81" s="179">
        <f t="shared" ref="N81:N144" ca="1" si="36">IF(LEN(B81)&gt;0,F81*M81,"")</f>
        <v>0</v>
      </c>
      <c r="O81" s="180">
        <f t="shared" ca="1" si="27"/>
        <v>0</v>
      </c>
      <c r="P81" s="181">
        <f t="shared" ref="P81:P144" ca="1" si="37">IF(LEN(B81)&gt;0,F81*O81,"")</f>
        <v>0</v>
      </c>
      <c r="Q81" s="182">
        <f t="shared" ca="1" si="28"/>
        <v>0</v>
      </c>
      <c r="R81" s="182">
        <f ca="1">IF(LEN(B81)&gt;0,'4'!R81-'4'!Q81,"")</f>
        <v>0</v>
      </c>
      <c r="S81" s="183"/>
      <c r="T81" s="33"/>
      <c r="U81" s="33"/>
      <c r="V81" s="33"/>
      <c r="W81" s="33"/>
      <c r="X81" s="33"/>
      <c r="Y81" s="33"/>
      <c r="AB81" s="243">
        <f>ROW()</f>
        <v>81</v>
      </c>
      <c r="AC81" s="118">
        <f t="shared" ca="1" si="22"/>
        <v>0</v>
      </c>
      <c r="AD81" s="118">
        <f t="shared" ca="1" si="23"/>
        <v>0</v>
      </c>
      <c r="AE81" s="119" t="str">
        <f t="shared" ca="1" si="29"/>
        <v>-</v>
      </c>
      <c r="AF81" s="118" t="str">
        <f t="shared" ca="1" si="30"/>
        <v>-</v>
      </c>
      <c r="AG81" s="119" t="str">
        <f t="shared" ca="1" si="31"/>
        <v>-</v>
      </c>
      <c r="AH81" s="118" t="str">
        <f t="shared" ca="1" si="32"/>
        <v>-</v>
      </c>
      <c r="AI81" s="118">
        <f t="shared" ca="1" si="33"/>
        <v>0</v>
      </c>
      <c r="AJ81" s="120">
        <f t="shared" ca="1" si="34"/>
        <v>0</v>
      </c>
      <c r="AK81" s="118">
        <f t="shared" ca="1" si="24"/>
        <v>0</v>
      </c>
      <c r="AL81" s="118">
        <f t="shared" ca="1" si="25"/>
        <v>0</v>
      </c>
    </row>
    <row r="82" spans="1:38" ht="27" customHeight="1" x14ac:dyDescent="0.25">
      <c r="A82" s="53">
        <f>'OSNOVNA PLAČA'!A76</f>
        <v>67</v>
      </c>
      <c r="B82" s="333" t="str">
        <f t="shared" ca="1" si="21"/>
        <v>A67</v>
      </c>
      <c r="C82" s="333"/>
      <c r="D82" s="54" t="str">
        <f>IF(LEN('OSNOVNA PLAČA'!C76)&gt;0,'OSNOVNA PLAČA'!C76,"")</f>
        <v/>
      </c>
      <c r="E82" s="55" t="str">
        <f>IF(LEN('OSNOVNA PLAČA'!D76)&gt;0,'OSNOVNA PLAČA'!D76,"")</f>
        <v/>
      </c>
      <c r="F82" s="164">
        <f ca="1">IF(LEN(B82)&gt;0,'OBRAČUNANA OSNOVNA PLAČA'!I76,"")</f>
        <v>0</v>
      </c>
      <c r="G82" s="57"/>
      <c r="H82" s="57"/>
      <c r="I82" s="57"/>
      <c r="J82" s="57"/>
      <c r="K82" s="57"/>
      <c r="L82" s="178">
        <f t="shared" si="26"/>
        <v>0</v>
      </c>
      <c r="M82" s="179">
        <f t="shared" ca="1" si="35"/>
        <v>0</v>
      </c>
      <c r="N82" s="179">
        <f t="shared" ca="1" si="36"/>
        <v>0</v>
      </c>
      <c r="O82" s="180">
        <f t="shared" ca="1" si="27"/>
        <v>0</v>
      </c>
      <c r="P82" s="181">
        <f t="shared" ca="1" si="37"/>
        <v>0</v>
      </c>
      <c r="Q82" s="182">
        <f t="shared" ca="1" si="28"/>
        <v>0</v>
      </c>
      <c r="R82" s="182">
        <f ca="1">IF(LEN(B82)&gt;0,'4'!R82-'4'!Q82,"")</f>
        <v>0</v>
      </c>
      <c r="S82" s="183"/>
      <c r="T82" s="33"/>
      <c r="U82" s="33"/>
      <c r="V82" s="33"/>
      <c r="W82" s="33"/>
      <c r="X82" s="33"/>
      <c r="Y82" s="33"/>
      <c r="AB82" s="243">
        <f>ROW()</f>
        <v>82</v>
      </c>
      <c r="AC82" s="118">
        <f t="shared" ca="1" si="22"/>
        <v>0</v>
      </c>
      <c r="AD82" s="118">
        <f t="shared" ca="1" si="23"/>
        <v>0</v>
      </c>
      <c r="AE82" s="119" t="str">
        <f t="shared" ca="1" si="29"/>
        <v>-</v>
      </c>
      <c r="AF82" s="118" t="str">
        <f t="shared" ca="1" si="30"/>
        <v>-</v>
      </c>
      <c r="AG82" s="119" t="str">
        <f t="shared" ca="1" si="31"/>
        <v>-</v>
      </c>
      <c r="AH82" s="118" t="str">
        <f t="shared" ca="1" si="32"/>
        <v>-</v>
      </c>
      <c r="AI82" s="118">
        <f t="shared" ca="1" si="33"/>
        <v>0</v>
      </c>
      <c r="AJ82" s="120">
        <f t="shared" ca="1" si="34"/>
        <v>0</v>
      </c>
      <c r="AK82" s="118">
        <f t="shared" ca="1" si="24"/>
        <v>0</v>
      </c>
      <c r="AL82" s="118">
        <f t="shared" ca="1" si="25"/>
        <v>0</v>
      </c>
    </row>
    <row r="83" spans="1:38" ht="27" customHeight="1" x14ac:dyDescent="0.25">
      <c r="A83" s="53">
        <f>'OSNOVNA PLAČA'!A77</f>
        <v>68</v>
      </c>
      <c r="B83" s="333" t="str">
        <f t="shared" ca="1" si="21"/>
        <v>A68</v>
      </c>
      <c r="C83" s="333"/>
      <c r="D83" s="54" t="str">
        <f>IF(LEN('OSNOVNA PLAČA'!C77)&gt;0,'OSNOVNA PLAČA'!C77,"")</f>
        <v/>
      </c>
      <c r="E83" s="55" t="str">
        <f>IF(LEN('OSNOVNA PLAČA'!D77)&gt;0,'OSNOVNA PLAČA'!D77,"")</f>
        <v/>
      </c>
      <c r="F83" s="164">
        <f ca="1">IF(LEN(B83)&gt;0,'OBRAČUNANA OSNOVNA PLAČA'!I77,"")</f>
        <v>0</v>
      </c>
      <c r="G83" s="57"/>
      <c r="H83" s="57"/>
      <c r="I83" s="57"/>
      <c r="J83" s="57"/>
      <c r="K83" s="57"/>
      <c r="L83" s="178">
        <f t="shared" si="26"/>
        <v>0</v>
      </c>
      <c r="M83" s="179">
        <f t="shared" ca="1" si="35"/>
        <v>0</v>
      </c>
      <c r="N83" s="179">
        <f t="shared" ca="1" si="36"/>
        <v>0</v>
      </c>
      <c r="O83" s="180">
        <f t="shared" ca="1" si="27"/>
        <v>0</v>
      </c>
      <c r="P83" s="181">
        <f t="shared" ca="1" si="37"/>
        <v>0</v>
      </c>
      <c r="Q83" s="182">
        <f t="shared" ca="1" si="28"/>
        <v>0</v>
      </c>
      <c r="R83" s="182">
        <f ca="1">IF(LEN(B83)&gt;0,'4'!R83-'4'!Q83,"")</f>
        <v>0</v>
      </c>
      <c r="S83" s="183"/>
      <c r="T83" s="33"/>
      <c r="U83" s="33"/>
      <c r="V83" s="33"/>
      <c r="W83" s="33"/>
      <c r="X83" s="33"/>
      <c r="Y83" s="33"/>
      <c r="AB83" s="243">
        <f>ROW()</f>
        <v>83</v>
      </c>
      <c r="AC83" s="118">
        <f t="shared" ca="1" si="22"/>
        <v>0</v>
      </c>
      <c r="AD83" s="118">
        <f t="shared" ca="1" si="23"/>
        <v>0</v>
      </c>
      <c r="AE83" s="119" t="str">
        <f t="shared" ca="1" si="29"/>
        <v>-</v>
      </c>
      <c r="AF83" s="118" t="str">
        <f t="shared" ca="1" si="30"/>
        <v>-</v>
      </c>
      <c r="AG83" s="119" t="str">
        <f t="shared" ca="1" si="31"/>
        <v>-</v>
      </c>
      <c r="AH83" s="118" t="str">
        <f t="shared" ca="1" si="32"/>
        <v>-</v>
      </c>
      <c r="AI83" s="118">
        <f t="shared" ca="1" si="33"/>
        <v>0</v>
      </c>
      <c r="AJ83" s="120">
        <f t="shared" ca="1" si="34"/>
        <v>0</v>
      </c>
      <c r="AK83" s="118">
        <f t="shared" ca="1" si="24"/>
        <v>0</v>
      </c>
      <c r="AL83" s="118">
        <f t="shared" ca="1" si="25"/>
        <v>0</v>
      </c>
    </row>
    <row r="84" spans="1:38" ht="27" customHeight="1" x14ac:dyDescent="0.25">
      <c r="A84" s="53">
        <f>'OSNOVNA PLAČA'!A78</f>
        <v>69</v>
      </c>
      <c r="B84" s="333" t="str">
        <f t="shared" ca="1" si="21"/>
        <v>A69</v>
      </c>
      <c r="C84" s="333"/>
      <c r="D84" s="54" t="str">
        <f>IF(LEN('OSNOVNA PLAČA'!C78)&gt;0,'OSNOVNA PLAČA'!C78,"")</f>
        <v/>
      </c>
      <c r="E84" s="55" t="str">
        <f>IF(LEN('OSNOVNA PLAČA'!D78)&gt;0,'OSNOVNA PLAČA'!D78,"")</f>
        <v/>
      </c>
      <c r="F84" s="164">
        <f ca="1">IF(LEN(B84)&gt;0,'OBRAČUNANA OSNOVNA PLAČA'!I78,"")</f>
        <v>0</v>
      </c>
      <c r="G84" s="57"/>
      <c r="H84" s="57"/>
      <c r="I84" s="57"/>
      <c r="J84" s="57"/>
      <c r="K84" s="57"/>
      <c r="L84" s="178">
        <f t="shared" si="26"/>
        <v>0</v>
      </c>
      <c r="M84" s="179">
        <f t="shared" ca="1" si="35"/>
        <v>0</v>
      </c>
      <c r="N84" s="179">
        <f t="shared" ca="1" si="36"/>
        <v>0</v>
      </c>
      <c r="O84" s="180">
        <f t="shared" ca="1" si="27"/>
        <v>0</v>
      </c>
      <c r="P84" s="181">
        <f t="shared" ca="1" si="37"/>
        <v>0</v>
      </c>
      <c r="Q84" s="182">
        <f t="shared" ca="1" si="28"/>
        <v>0</v>
      </c>
      <c r="R84" s="182">
        <f ca="1">IF(LEN(B84)&gt;0,'4'!R84-'4'!Q84,"")</f>
        <v>0</v>
      </c>
      <c r="S84" s="183"/>
      <c r="T84" s="33"/>
      <c r="U84" s="33"/>
      <c r="V84" s="33"/>
      <c r="W84" s="33"/>
      <c r="X84" s="33"/>
      <c r="Y84" s="33"/>
      <c r="AB84" s="243">
        <f>ROW()</f>
        <v>84</v>
      </c>
      <c r="AC84" s="118">
        <f t="shared" ca="1" si="22"/>
        <v>0</v>
      </c>
      <c r="AD84" s="118">
        <f t="shared" ca="1" si="23"/>
        <v>0</v>
      </c>
      <c r="AE84" s="119" t="str">
        <f t="shared" ca="1" si="29"/>
        <v>-</v>
      </c>
      <c r="AF84" s="118" t="str">
        <f t="shared" ca="1" si="30"/>
        <v>-</v>
      </c>
      <c r="AG84" s="119" t="str">
        <f t="shared" ca="1" si="31"/>
        <v>-</v>
      </c>
      <c r="AH84" s="118" t="str">
        <f t="shared" ca="1" si="32"/>
        <v>-</v>
      </c>
      <c r="AI84" s="118">
        <f t="shared" ca="1" si="33"/>
        <v>0</v>
      </c>
      <c r="AJ84" s="120">
        <f t="shared" ca="1" si="34"/>
        <v>0</v>
      </c>
      <c r="AK84" s="118">
        <f t="shared" ca="1" si="24"/>
        <v>0</v>
      </c>
      <c r="AL84" s="118">
        <f t="shared" ca="1" si="25"/>
        <v>0</v>
      </c>
    </row>
    <row r="85" spans="1:38" ht="27" customHeight="1" x14ac:dyDescent="0.25">
      <c r="A85" s="53">
        <f>'OSNOVNA PLAČA'!A79</f>
        <v>70</v>
      </c>
      <c r="B85" s="333" t="str">
        <f t="shared" ca="1" si="21"/>
        <v>A70</v>
      </c>
      <c r="C85" s="333"/>
      <c r="D85" s="54" t="str">
        <f>IF(LEN('OSNOVNA PLAČA'!C79)&gt;0,'OSNOVNA PLAČA'!C79,"")</f>
        <v/>
      </c>
      <c r="E85" s="55" t="str">
        <f>IF(LEN('OSNOVNA PLAČA'!D79)&gt;0,'OSNOVNA PLAČA'!D79,"")</f>
        <v/>
      </c>
      <c r="F85" s="164">
        <f ca="1">IF(LEN(B85)&gt;0,'OBRAČUNANA OSNOVNA PLAČA'!I79,"")</f>
        <v>0</v>
      </c>
      <c r="G85" s="57"/>
      <c r="H85" s="57"/>
      <c r="I85" s="57"/>
      <c r="J85" s="57"/>
      <c r="K85" s="57"/>
      <c r="L85" s="178">
        <f t="shared" si="26"/>
        <v>0</v>
      </c>
      <c r="M85" s="179">
        <f t="shared" ca="1" si="35"/>
        <v>0</v>
      </c>
      <c r="N85" s="179">
        <f t="shared" ca="1" si="36"/>
        <v>0</v>
      </c>
      <c r="O85" s="180">
        <f t="shared" ca="1" si="27"/>
        <v>0</v>
      </c>
      <c r="P85" s="181">
        <f t="shared" ca="1" si="37"/>
        <v>0</v>
      </c>
      <c r="Q85" s="182">
        <f t="shared" ca="1" si="28"/>
        <v>0</v>
      </c>
      <c r="R85" s="182">
        <f ca="1">IF(LEN(B85)&gt;0,'4'!R85-'4'!Q85,"")</f>
        <v>0</v>
      </c>
      <c r="S85" s="183"/>
      <c r="T85" s="33"/>
      <c r="U85" s="33"/>
      <c r="V85" s="33"/>
      <c r="W85" s="33"/>
      <c r="X85" s="33"/>
      <c r="Y85" s="33"/>
      <c r="AB85" s="243">
        <f>ROW()</f>
        <v>85</v>
      </c>
      <c r="AC85" s="118">
        <f t="shared" ca="1" si="22"/>
        <v>0</v>
      </c>
      <c r="AD85" s="118">
        <f t="shared" ca="1" si="23"/>
        <v>0</v>
      </c>
      <c r="AE85" s="119" t="str">
        <f t="shared" ca="1" si="29"/>
        <v>-</v>
      </c>
      <c r="AF85" s="118" t="str">
        <f t="shared" ca="1" si="30"/>
        <v>-</v>
      </c>
      <c r="AG85" s="119" t="str">
        <f t="shared" ca="1" si="31"/>
        <v>-</v>
      </c>
      <c r="AH85" s="118" t="str">
        <f t="shared" ca="1" si="32"/>
        <v>-</v>
      </c>
      <c r="AI85" s="118">
        <f t="shared" ca="1" si="33"/>
        <v>0</v>
      </c>
      <c r="AJ85" s="120">
        <f t="shared" ca="1" si="34"/>
        <v>0</v>
      </c>
      <c r="AK85" s="118">
        <f t="shared" ca="1" si="24"/>
        <v>0</v>
      </c>
      <c r="AL85" s="118">
        <f t="shared" ca="1" si="25"/>
        <v>0</v>
      </c>
    </row>
    <row r="86" spans="1:38" ht="27" customHeight="1" x14ac:dyDescent="0.25">
      <c r="A86" s="53">
        <f>'OSNOVNA PLAČA'!A80</f>
        <v>71</v>
      </c>
      <c r="B86" s="333" t="str">
        <f t="shared" ca="1" si="21"/>
        <v>A71</v>
      </c>
      <c r="C86" s="333"/>
      <c r="D86" s="54" t="str">
        <f>IF(LEN('OSNOVNA PLAČA'!C80)&gt;0,'OSNOVNA PLAČA'!C80,"")</f>
        <v/>
      </c>
      <c r="E86" s="55" t="str">
        <f>IF(LEN('OSNOVNA PLAČA'!D80)&gt;0,'OSNOVNA PLAČA'!D80,"")</f>
        <v/>
      </c>
      <c r="F86" s="164">
        <f ca="1">IF(LEN(B86)&gt;0,'OBRAČUNANA OSNOVNA PLAČA'!I80,"")</f>
        <v>0</v>
      </c>
      <c r="G86" s="57"/>
      <c r="H86" s="57"/>
      <c r="I86" s="57"/>
      <c r="J86" s="57"/>
      <c r="K86" s="57"/>
      <c r="L86" s="178">
        <f t="shared" si="26"/>
        <v>0</v>
      </c>
      <c r="M86" s="179">
        <f t="shared" ca="1" si="35"/>
        <v>0</v>
      </c>
      <c r="N86" s="179">
        <f t="shared" ca="1" si="36"/>
        <v>0</v>
      </c>
      <c r="O86" s="180">
        <f t="shared" ca="1" si="27"/>
        <v>0</v>
      </c>
      <c r="P86" s="181">
        <f t="shared" ca="1" si="37"/>
        <v>0</v>
      </c>
      <c r="Q86" s="182">
        <f t="shared" ca="1" si="28"/>
        <v>0</v>
      </c>
      <c r="R86" s="182">
        <f ca="1">IF(LEN(B86)&gt;0,'4'!R86-'4'!Q86,"")</f>
        <v>0</v>
      </c>
      <c r="S86" s="183"/>
      <c r="T86" s="33"/>
      <c r="U86" s="33"/>
      <c r="V86" s="33"/>
      <c r="W86" s="33"/>
      <c r="X86" s="33"/>
      <c r="Y86" s="33"/>
      <c r="AB86" s="243">
        <f>ROW()</f>
        <v>86</v>
      </c>
      <c r="AC86" s="118">
        <f t="shared" ca="1" si="22"/>
        <v>0</v>
      </c>
      <c r="AD86" s="118">
        <f t="shared" ca="1" si="23"/>
        <v>0</v>
      </c>
      <c r="AE86" s="119" t="str">
        <f t="shared" ca="1" si="29"/>
        <v>-</v>
      </c>
      <c r="AF86" s="118" t="str">
        <f t="shared" ca="1" si="30"/>
        <v>-</v>
      </c>
      <c r="AG86" s="119" t="str">
        <f t="shared" ca="1" si="31"/>
        <v>-</v>
      </c>
      <c r="AH86" s="118" t="str">
        <f t="shared" ca="1" si="32"/>
        <v>-</v>
      </c>
      <c r="AI86" s="118">
        <f t="shared" ca="1" si="33"/>
        <v>0</v>
      </c>
      <c r="AJ86" s="120">
        <f t="shared" ca="1" si="34"/>
        <v>0</v>
      </c>
      <c r="AK86" s="118">
        <f t="shared" ca="1" si="24"/>
        <v>0</v>
      </c>
      <c r="AL86" s="118">
        <f t="shared" ca="1" si="25"/>
        <v>0</v>
      </c>
    </row>
    <row r="87" spans="1:38" ht="27" customHeight="1" x14ac:dyDescent="0.25">
      <c r="A87" s="53">
        <f>'OSNOVNA PLAČA'!A81</f>
        <v>72</v>
      </c>
      <c r="B87" s="333" t="str">
        <f t="shared" ca="1" si="21"/>
        <v>A72</v>
      </c>
      <c r="C87" s="333"/>
      <c r="D87" s="54" t="str">
        <f>IF(LEN('OSNOVNA PLAČA'!C81)&gt;0,'OSNOVNA PLAČA'!C81,"")</f>
        <v/>
      </c>
      <c r="E87" s="55" t="str">
        <f>IF(LEN('OSNOVNA PLAČA'!D81)&gt;0,'OSNOVNA PLAČA'!D81,"")</f>
        <v/>
      </c>
      <c r="F87" s="164">
        <f ca="1">IF(LEN(B87)&gt;0,'OBRAČUNANA OSNOVNA PLAČA'!I81,"")</f>
        <v>0</v>
      </c>
      <c r="G87" s="57"/>
      <c r="H87" s="57"/>
      <c r="I87" s="57"/>
      <c r="J87" s="57"/>
      <c r="K87" s="57"/>
      <c r="L87" s="178">
        <f t="shared" si="26"/>
        <v>0</v>
      </c>
      <c r="M87" s="179">
        <f t="shared" ca="1" si="35"/>
        <v>0</v>
      </c>
      <c r="N87" s="179">
        <f t="shared" ca="1" si="36"/>
        <v>0</v>
      </c>
      <c r="O87" s="180">
        <f t="shared" ca="1" si="27"/>
        <v>0</v>
      </c>
      <c r="P87" s="181">
        <f t="shared" ca="1" si="37"/>
        <v>0</v>
      </c>
      <c r="Q87" s="182">
        <f t="shared" ca="1" si="28"/>
        <v>0</v>
      </c>
      <c r="R87" s="182">
        <f ca="1">IF(LEN(B87)&gt;0,'4'!R87-'4'!Q87,"")</f>
        <v>0</v>
      </c>
      <c r="S87" s="183"/>
      <c r="T87" s="33"/>
      <c r="U87" s="33"/>
      <c r="V87" s="33"/>
      <c r="W87" s="33"/>
      <c r="X87" s="33"/>
      <c r="Y87" s="33"/>
      <c r="AB87" s="243">
        <f>ROW()</f>
        <v>87</v>
      </c>
      <c r="AC87" s="118">
        <f t="shared" ca="1" si="22"/>
        <v>0</v>
      </c>
      <c r="AD87" s="118">
        <f t="shared" ca="1" si="23"/>
        <v>0</v>
      </c>
      <c r="AE87" s="119" t="str">
        <f t="shared" ca="1" si="29"/>
        <v>-</v>
      </c>
      <c r="AF87" s="118" t="str">
        <f t="shared" ca="1" si="30"/>
        <v>-</v>
      </c>
      <c r="AG87" s="119" t="str">
        <f t="shared" ca="1" si="31"/>
        <v>-</v>
      </c>
      <c r="AH87" s="118" t="str">
        <f t="shared" ca="1" si="32"/>
        <v>-</v>
      </c>
      <c r="AI87" s="118">
        <f t="shared" ca="1" si="33"/>
        <v>0</v>
      </c>
      <c r="AJ87" s="120">
        <f t="shared" ca="1" si="34"/>
        <v>0</v>
      </c>
      <c r="AK87" s="118">
        <f t="shared" ca="1" si="24"/>
        <v>0</v>
      </c>
      <c r="AL87" s="118">
        <f t="shared" ca="1" si="25"/>
        <v>0</v>
      </c>
    </row>
    <row r="88" spans="1:38" ht="27" customHeight="1" x14ac:dyDescent="0.25">
      <c r="A88" s="53">
        <f>'OSNOVNA PLAČA'!A82</f>
        <v>73</v>
      </c>
      <c r="B88" s="333" t="str">
        <f t="shared" ca="1" si="21"/>
        <v>A73</v>
      </c>
      <c r="C88" s="333"/>
      <c r="D88" s="54" t="str">
        <f>IF(LEN('OSNOVNA PLAČA'!C82)&gt;0,'OSNOVNA PLAČA'!C82,"")</f>
        <v/>
      </c>
      <c r="E88" s="55" t="str">
        <f>IF(LEN('OSNOVNA PLAČA'!D82)&gt;0,'OSNOVNA PLAČA'!D82,"")</f>
        <v/>
      </c>
      <c r="F88" s="164">
        <f ca="1">IF(LEN(B88)&gt;0,'OBRAČUNANA OSNOVNA PLAČA'!I82,"")</f>
        <v>0</v>
      </c>
      <c r="G88" s="57"/>
      <c r="H88" s="57"/>
      <c r="I88" s="57"/>
      <c r="J88" s="57"/>
      <c r="K88" s="57"/>
      <c r="L88" s="178">
        <f t="shared" si="26"/>
        <v>0</v>
      </c>
      <c r="M88" s="179">
        <f t="shared" ca="1" si="35"/>
        <v>0</v>
      </c>
      <c r="N88" s="179">
        <f t="shared" ca="1" si="36"/>
        <v>0</v>
      </c>
      <c r="O88" s="180">
        <f t="shared" ca="1" si="27"/>
        <v>0</v>
      </c>
      <c r="P88" s="181">
        <f t="shared" ca="1" si="37"/>
        <v>0</v>
      </c>
      <c r="Q88" s="182">
        <f t="shared" ca="1" si="28"/>
        <v>0</v>
      </c>
      <c r="R88" s="182">
        <f ca="1">IF(LEN(B88)&gt;0,'4'!R88-'4'!Q88,"")</f>
        <v>0</v>
      </c>
      <c r="S88" s="183"/>
      <c r="T88" s="33"/>
      <c r="U88" s="33"/>
      <c r="V88" s="33"/>
      <c r="W88" s="33"/>
      <c r="X88" s="33"/>
      <c r="Y88" s="33"/>
      <c r="AB88" s="243">
        <f>ROW()</f>
        <v>88</v>
      </c>
      <c r="AC88" s="118">
        <f t="shared" ca="1" si="22"/>
        <v>0</v>
      </c>
      <c r="AD88" s="118">
        <f t="shared" ca="1" si="23"/>
        <v>0</v>
      </c>
      <c r="AE88" s="119" t="str">
        <f t="shared" ca="1" si="29"/>
        <v>-</v>
      </c>
      <c r="AF88" s="118" t="str">
        <f t="shared" ca="1" si="30"/>
        <v>-</v>
      </c>
      <c r="AG88" s="119" t="str">
        <f t="shared" ca="1" si="31"/>
        <v>-</v>
      </c>
      <c r="AH88" s="118" t="str">
        <f t="shared" ca="1" si="32"/>
        <v>-</v>
      </c>
      <c r="AI88" s="118">
        <f t="shared" ca="1" si="33"/>
        <v>0</v>
      </c>
      <c r="AJ88" s="120">
        <f t="shared" ca="1" si="34"/>
        <v>0</v>
      </c>
      <c r="AK88" s="118">
        <f t="shared" ca="1" si="24"/>
        <v>0</v>
      </c>
      <c r="AL88" s="118">
        <f t="shared" ca="1" si="25"/>
        <v>0</v>
      </c>
    </row>
    <row r="89" spans="1:38" ht="27" customHeight="1" x14ac:dyDescent="0.25">
      <c r="A89" s="53">
        <f>'OSNOVNA PLAČA'!A83</f>
        <v>74</v>
      </c>
      <c r="B89" s="333" t="str">
        <f t="shared" ca="1" si="21"/>
        <v>A74</v>
      </c>
      <c r="C89" s="333"/>
      <c r="D89" s="54" t="str">
        <f>IF(LEN('OSNOVNA PLAČA'!C83)&gt;0,'OSNOVNA PLAČA'!C83,"")</f>
        <v/>
      </c>
      <c r="E89" s="55" t="str">
        <f>IF(LEN('OSNOVNA PLAČA'!D83)&gt;0,'OSNOVNA PLAČA'!D83,"")</f>
        <v/>
      </c>
      <c r="F89" s="164">
        <f ca="1">IF(LEN(B89)&gt;0,'OBRAČUNANA OSNOVNA PLAČA'!I83,"")</f>
        <v>0</v>
      </c>
      <c r="G89" s="57"/>
      <c r="H89" s="57"/>
      <c r="I89" s="57"/>
      <c r="J89" s="57"/>
      <c r="K89" s="57"/>
      <c r="L89" s="178">
        <f t="shared" si="26"/>
        <v>0</v>
      </c>
      <c r="M89" s="179">
        <f t="shared" ca="1" si="35"/>
        <v>0</v>
      </c>
      <c r="N89" s="179">
        <f t="shared" ca="1" si="36"/>
        <v>0</v>
      </c>
      <c r="O89" s="180">
        <f t="shared" ca="1" si="27"/>
        <v>0</v>
      </c>
      <c r="P89" s="181">
        <f t="shared" ca="1" si="37"/>
        <v>0</v>
      </c>
      <c r="Q89" s="182">
        <f t="shared" ca="1" si="28"/>
        <v>0</v>
      </c>
      <c r="R89" s="182">
        <f ca="1">IF(LEN(B89)&gt;0,'4'!R89-'4'!Q89,"")</f>
        <v>0</v>
      </c>
      <c r="S89" s="183"/>
      <c r="T89" s="33"/>
      <c r="U89" s="33"/>
      <c r="V89" s="33"/>
      <c r="W89" s="33"/>
      <c r="X89" s="33"/>
      <c r="Y89" s="33"/>
      <c r="AB89" s="243">
        <f>ROW()</f>
        <v>89</v>
      </c>
      <c r="AC89" s="118">
        <f t="shared" ca="1" si="22"/>
        <v>0</v>
      </c>
      <c r="AD89" s="118">
        <f t="shared" ca="1" si="23"/>
        <v>0</v>
      </c>
      <c r="AE89" s="119" t="str">
        <f t="shared" ca="1" si="29"/>
        <v>-</v>
      </c>
      <c r="AF89" s="118" t="str">
        <f t="shared" ca="1" si="30"/>
        <v>-</v>
      </c>
      <c r="AG89" s="119" t="str">
        <f t="shared" ca="1" si="31"/>
        <v>-</v>
      </c>
      <c r="AH89" s="118" t="str">
        <f t="shared" ca="1" si="32"/>
        <v>-</v>
      </c>
      <c r="AI89" s="118">
        <f t="shared" ca="1" si="33"/>
        <v>0</v>
      </c>
      <c r="AJ89" s="120">
        <f t="shared" ca="1" si="34"/>
        <v>0</v>
      </c>
      <c r="AK89" s="118">
        <f t="shared" ca="1" si="24"/>
        <v>0</v>
      </c>
      <c r="AL89" s="118">
        <f t="shared" ca="1" si="25"/>
        <v>0</v>
      </c>
    </row>
    <row r="90" spans="1:38" ht="27" customHeight="1" x14ac:dyDescent="0.25">
      <c r="A90" s="53">
        <f>'OSNOVNA PLAČA'!A84</f>
        <v>75</v>
      </c>
      <c r="B90" s="333" t="str">
        <f t="shared" ca="1" si="21"/>
        <v>A75</v>
      </c>
      <c r="C90" s="333"/>
      <c r="D90" s="54" t="str">
        <f>IF(LEN('OSNOVNA PLAČA'!C84)&gt;0,'OSNOVNA PLAČA'!C84,"")</f>
        <v/>
      </c>
      <c r="E90" s="55" t="str">
        <f>IF(LEN('OSNOVNA PLAČA'!D84)&gt;0,'OSNOVNA PLAČA'!D84,"")</f>
        <v/>
      </c>
      <c r="F90" s="164">
        <f ca="1">IF(LEN(B90)&gt;0,'OBRAČUNANA OSNOVNA PLAČA'!I84,"")</f>
        <v>0</v>
      </c>
      <c r="G90" s="57"/>
      <c r="H90" s="57"/>
      <c r="I90" s="57"/>
      <c r="J90" s="57"/>
      <c r="K90" s="57"/>
      <c r="L90" s="178">
        <f t="shared" si="26"/>
        <v>0</v>
      </c>
      <c r="M90" s="179">
        <f t="shared" ca="1" si="35"/>
        <v>0</v>
      </c>
      <c r="N90" s="179">
        <f t="shared" ca="1" si="36"/>
        <v>0</v>
      </c>
      <c r="O90" s="180">
        <f t="shared" ca="1" si="27"/>
        <v>0</v>
      </c>
      <c r="P90" s="181">
        <f t="shared" ca="1" si="37"/>
        <v>0</v>
      </c>
      <c r="Q90" s="182">
        <f t="shared" ca="1" si="28"/>
        <v>0</v>
      </c>
      <c r="R90" s="182">
        <f ca="1">IF(LEN(B90)&gt;0,'4'!R90-'4'!Q90,"")</f>
        <v>0</v>
      </c>
      <c r="S90" s="183"/>
      <c r="T90" s="33"/>
      <c r="U90" s="33"/>
      <c r="V90" s="33"/>
      <c r="W90" s="33"/>
      <c r="X90" s="33"/>
      <c r="Y90" s="33"/>
      <c r="AB90" s="243">
        <f>ROW()</f>
        <v>90</v>
      </c>
      <c r="AC90" s="118">
        <f t="shared" ca="1" si="22"/>
        <v>0</v>
      </c>
      <c r="AD90" s="118">
        <f t="shared" ca="1" si="23"/>
        <v>0</v>
      </c>
      <c r="AE90" s="119" t="str">
        <f t="shared" ca="1" si="29"/>
        <v>-</v>
      </c>
      <c r="AF90" s="118" t="str">
        <f t="shared" ca="1" si="30"/>
        <v>-</v>
      </c>
      <c r="AG90" s="119" t="str">
        <f t="shared" ca="1" si="31"/>
        <v>-</v>
      </c>
      <c r="AH90" s="118" t="str">
        <f t="shared" ca="1" si="32"/>
        <v>-</v>
      </c>
      <c r="AI90" s="118">
        <f t="shared" ca="1" si="33"/>
        <v>0</v>
      </c>
      <c r="AJ90" s="120">
        <f t="shared" ca="1" si="34"/>
        <v>0</v>
      </c>
      <c r="AK90" s="118">
        <f t="shared" ca="1" si="24"/>
        <v>0</v>
      </c>
      <c r="AL90" s="118">
        <f t="shared" ca="1" si="25"/>
        <v>0</v>
      </c>
    </row>
    <row r="91" spans="1:38" ht="27" customHeight="1" x14ac:dyDescent="0.25">
      <c r="A91" s="53">
        <f>'OSNOVNA PLAČA'!A85</f>
        <v>76</v>
      </c>
      <c r="B91" s="333" t="str">
        <f t="shared" ca="1" si="21"/>
        <v>A76</v>
      </c>
      <c r="C91" s="333"/>
      <c r="D91" s="54" t="str">
        <f>IF(LEN('OSNOVNA PLAČA'!C85)&gt;0,'OSNOVNA PLAČA'!C85,"")</f>
        <v/>
      </c>
      <c r="E91" s="55" t="str">
        <f>IF(LEN('OSNOVNA PLAČA'!D85)&gt;0,'OSNOVNA PLAČA'!D85,"")</f>
        <v/>
      </c>
      <c r="F91" s="164">
        <f ca="1">IF(LEN(B91)&gt;0,'OBRAČUNANA OSNOVNA PLAČA'!I85,"")</f>
        <v>0</v>
      </c>
      <c r="G91" s="57"/>
      <c r="H91" s="57"/>
      <c r="I91" s="57"/>
      <c r="J91" s="57"/>
      <c r="K91" s="57"/>
      <c r="L91" s="178">
        <f t="shared" si="26"/>
        <v>0</v>
      </c>
      <c r="M91" s="179">
        <f t="shared" ca="1" si="35"/>
        <v>0</v>
      </c>
      <c r="N91" s="179">
        <f t="shared" ca="1" si="36"/>
        <v>0</v>
      </c>
      <c r="O91" s="180">
        <f t="shared" ca="1" si="27"/>
        <v>0</v>
      </c>
      <c r="P91" s="181">
        <f t="shared" ca="1" si="37"/>
        <v>0</v>
      </c>
      <c r="Q91" s="182">
        <f t="shared" ca="1" si="28"/>
        <v>0</v>
      </c>
      <c r="R91" s="182">
        <f ca="1">IF(LEN(B91)&gt;0,'4'!R91-'4'!Q91,"")</f>
        <v>0</v>
      </c>
      <c r="S91" s="183"/>
      <c r="T91" s="33"/>
      <c r="U91" s="33"/>
      <c r="V91" s="33"/>
      <c r="W91" s="33"/>
      <c r="X91" s="33"/>
      <c r="Y91" s="33"/>
      <c r="AB91" s="243">
        <f>ROW()</f>
        <v>91</v>
      </c>
      <c r="AC91" s="118">
        <f t="shared" ca="1" si="22"/>
        <v>0</v>
      </c>
      <c r="AD91" s="118">
        <f t="shared" ca="1" si="23"/>
        <v>0</v>
      </c>
      <c r="AE91" s="119" t="str">
        <f t="shared" ca="1" si="29"/>
        <v>-</v>
      </c>
      <c r="AF91" s="118" t="str">
        <f t="shared" ca="1" si="30"/>
        <v>-</v>
      </c>
      <c r="AG91" s="119" t="str">
        <f t="shared" ca="1" si="31"/>
        <v>-</v>
      </c>
      <c r="AH91" s="118" t="str">
        <f t="shared" ca="1" si="32"/>
        <v>-</v>
      </c>
      <c r="AI91" s="118">
        <f t="shared" ca="1" si="33"/>
        <v>0</v>
      </c>
      <c r="AJ91" s="120">
        <f t="shared" ca="1" si="34"/>
        <v>0</v>
      </c>
      <c r="AK91" s="118">
        <f t="shared" ca="1" si="24"/>
        <v>0</v>
      </c>
      <c r="AL91" s="118">
        <f t="shared" ca="1" si="25"/>
        <v>0</v>
      </c>
    </row>
    <row r="92" spans="1:38" ht="27" customHeight="1" x14ac:dyDescent="0.25">
      <c r="A92" s="53">
        <f>'OSNOVNA PLAČA'!A86</f>
        <v>77</v>
      </c>
      <c r="B92" s="333" t="str">
        <f t="shared" ca="1" si="21"/>
        <v>A77</v>
      </c>
      <c r="C92" s="333"/>
      <c r="D92" s="54" t="str">
        <f>IF(LEN('OSNOVNA PLAČA'!C86)&gt;0,'OSNOVNA PLAČA'!C86,"")</f>
        <v/>
      </c>
      <c r="E92" s="55" t="str">
        <f>IF(LEN('OSNOVNA PLAČA'!D86)&gt;0,'OSNOVNA PLAČA'!D86,"")</f>
        <v/>
      </c>
      <c r="F92" s="164">
        <f ca="1">IF(LEN(B92)&gt;0,'OBRAČUNANA OSNOVNA PLAČA'!I86,"")</f>
        <v>0</v>
      </c>
      <c r="G92" s="57"/>
      <c r="H92" s="57"/>
      <c r="I92" s="57"/>
      <c r="J92" s="57"/>
      <c r="K92" s="57"/>
      <c r="L92" s="178">
        <f t="shared" si="26"/>
        <v>0</v>
      </c>
      <c r="M92" s="179">
        <f t="shared" ca="1" si="35"/>
        <v>0</v>
      </c>
      <c r="N92" s="179">
        <f t="shared" ca="1" si="36"/>
        <v>0</v>
      </c>
      <c r="O92" s="180">
        <f t="shared" ca="1" si="27"/>
        <v>0</v>
      </c>
      <c r="P92" s="181">
        <f t="shared" ca="1" si="37"/>
        <v>0</v>
      </c>
      <c r="Q92" s="182">
        <f t="shared" ca="1" si="28"/>
        <v>0</v>
      </c>
      <c r="R92" s="182">
        <f ca="1">IF(LEN(B92)&gt;0,'4'!R92-'4'!Q92,"")</f>
        <v>0</v>
      </c>
      <c r="S92" s="183"/>
      <c r="T92" s="33"/>
      <c r="U92" s="33"/>
      <c r="V92" s="33"/>
      <c r="W92" s="33"/>
      <c r="X92" s="33"/>
      <c r="Y92" s="33"/>
      <c r="AB92" s="243">
        <f>ROW()</f>
        <v>92</v>
      </c>
      <c r="AC92" s="118">
        <f t="shared" ca="1" si="22"/>
        <v>0</v>
      </c>
      <c r="AD92" s="118">
        <f t="shared" ca="1" si="23"/>
        <v>0</v>
      </c>
      <c r="AE92" s="119" t="str">
        <f t="shared" ca="1" si="29"/>
        <v>-</v>
      </c>
      <c r="AF92" s="118" t="str">
        <f t="shared" ca="1" si="30"/>
        <v>-</v>
      </c>
      <c r="AG92" s="119" t="str">
        <f t="shared" ca="1" si="31"/>
        <v>-</v>
      </c>
      <c r="AH92" s="118" t="str">
        <f t="shared" ca="1" si="32"/>
        <v>-</v>
      </c>
      <c r="AI92" s="118">
        <f t="shared" ca="1" si="33"/>
        <v>0</v>
      </c>
      <c r="AJ92" s="120">
        <f t="shared" ca="1" si="34"/>
        <v>0</v>
      </c>
      <c r="AK92" s="118">
        <f t="shared" ca="1" si="24"/>
        <v>0</v>
      </c>
      <c r="AL92" s="118">
        <f t="shared" ca="1" si="25"/>
        <v>0</v>
      </c>
    </row>
    <row r="93" spans="1:38" ht="27" customHeight="1" x14ac:dyDescent="0.25">
      <c r="A93" s="53">
        <f>'OSNOVNA PLAČA'!A87</f>
        <v>78</v>
      </c>
      <c r="B93" s="333" t="str">
        <f t="shared" ca="1" si="21"/>
        <v>A78</v>
      </c>
      <c r="C93" s="333"/>
      <c r="D93" s="54" t="str">
        <f>IF(LEN('OSNOVNA PLAČA'!C87)&gt;0,'OSNOVNA PLAČA'!C87,"")</f>
        <v/>
      </c>
      <c r="E93" s="55" t="str">
        <f>IF(LEN('OSNOVNA PLAČA'!D87)&gt;0,'OSNOVNA PLAČA'!D87,"")</f>
        <v/>
      </c>
      <c r="F93" s="164">
        <f ca="1">IF(LEN(B93)&gt;0,'OBRAČUNANA OSNOVNA PLAČA'!I87,"")</f>
        <v>0</v>
      </c>
      <c r="G93" s="57"/>
      <c r="H93" s="57"/>
      <c r="I93" s="57"/>
      <c r="J93" s="57"/>
      <c r="K93" s="57"/>
      <c r="L93" s="178">
        <f t="shared" si="26"/>
        <v>0</v>
      </c>
      <c r="M93" s="179">
        <f t="shared" ca="1" si="35"/>
        <v>0</v>
      </c>
      <c r="N93" s="179">
        <f t="shared" ca="1" si="36"/>
        <v>0</v>
      </c>
      <c r="O93" s="180">
        <f t="shared" ca="1" si="27"/>
        <v>0</v>
      </c>
      <c r="P93" s="181">
        <f t="shared" ca="1" si="37"/>
        <v>0</v>
      </c>
      <c r="Q93" s="182">
        <f t="shared" ca="1" si="28"/>
        <v>0</v>
      </c>
      <c r="R93" s="182">
        <f ca="1">IF(LEN(B93)&gt;0,'4'!R93-'4'!Q93,"")</f>
        <v>0</v>
      </c>
      <c r="S93" s="183"/>
      <c r="T93" s="33"/>
      <c r="U93" s="33"/>
      <c r="V93" s="33"/>
      <c r="W93" s="33"/>
      <c r="X93" s="33"/>
      <c r="Y93" s="33"/>
      <c r="AB93" s="243">
        <f>ROW()</f>
        <v>93</v>
      </c>
      <c r="AC93" s="118">
        <f t="shared" ca="1" si="22"/>
        <v>0</v>
      </c>
      <c r="AD93" s="118">
        <f t="shared" ca="1" si="23"/>
        <v>0</v>
      </c>
      <c r="AE93" s="119" t="str">
        <f t="shared" ca="1" si="29"/>
        <v>-</v>
      </c>
      <c r="AF93" s="118" t="str">
        <f t="shared" ca="1" si="30"/>
        <v>-</v>
      </c>
      <c r="AG93" s="119" t="str">
        <f t="shared" ca="1" si="31"/>
        <v>-</v>
      </c>
      <c r="AH93" s="118" t="str">
        <f t="shared" ca="1" si="32"/>
        <v>-</v>
      </c>
      <c r="AI93" s="118">
        <f t="shared" ca="1" si="33"/>
        <v>0</v>
      </c>
      <c r="AJ93" s="120">
        <f t="shared" ca="1" si="34"/>
        <v>0</v>
      </c>
      <c r="AK93" s="118">
        <f t="shared" ca="1" si="24"/>
        <v>0</v>
      </c>
      <c r="AL93" s="118">
        <f t="shared" ca="1" si="25"/>
        <v>0</v>
      </c>
    </row>
    <row r="94" spans="1:38" ht="27" customHeight="1" x14ac:dyDescent="0.25">
      <c r="A94" s="53">
        <f>'OSNOVNA PLAČA'!A88</f>
        <v>79</v>
      </c>
      <c r="B94" s="333" t="str">
        <f t="shared" ca="1" si="21"/>
        <v>A79</v>
      </c>
      <c r="C94" s="333"/>
      <c r="D94" s="54" t="str">
        <f>IF(LEN('OSNOVNA PLAČA'!C88)&gt;0,'OSNOVNA PLAČA'!C88,"")</f>
        <v/>
      </c>
      <c r="E94" s="55" t="str">
        <f>IF(LEN('OSNOVNA PLAČA'!D88)&gt;0,'OSNOVNA PLAČA'!D88,"")</f>
        <v/>
      </c>
      <c r="F94" s="164">
        <f ca="1">IF(LEN(B94)&gt;0,'OBRAČUNANA OSNOVNA PLAČA'!I88,"")</f>
        <v>0</v>
      </c>
      <c r="G94" s="57"/>
      <c r="H94" s="57"/>
      <c r="I94" s="57"/>
      <c r="J94" s="57"/>
      <c r="K94" s="57"/>
      <c r="L94" s="178">
        <f t="shared" si="26"/>
        <v>0</v>
      </c>
      <c r="M94" s="179">
        <f t="shared" ca="1" si="35"/>
        <v>0</v>
      </c>
      <c r="N94" s="179">
        <f t="shared" ca="1" si="36"/>
        <v>0</v>
      </c>
      <c r="O94" s="180">
        <f t="shared" ca="1" si="27"/>
        <v>0</v>
      </c>
      <c r="P94" s="181">
        <f t="shared" ca="1" si="37"/>
        <v>0</v>
      </c>
      <c r="Q94" s="182">
        <f t="shared" ca="1" si="28"/>
        <v>0</v>
      </c>
      <c r="R94" s="182">
        <f ca="1">IF(LEN(B94)&gt;0,'4'!R94-'4'!Q94,"")</f>
        <v>0</v>
      </c>
      <c r="S94" s="183"/>
      <c r="T94" s="33"/>
      <c r="U94" s="33"/>
      <c r="V94" s="33"/>
      <c r="W94" s="33"/>
      <c r="X94" s="33"/>
      <c r="Y94" s="33"/>
      <c r="AB94" s="243">
        <f>ROW()</f>
        <v>94</v>
      </c>
      <c r="AC94" s="118">
        <f t="shared" ca="1" si="22"/>
        <v>0</v>
      </c>
      <c r="AD94" s="118">
        <f t="shared" ca="1" si="23"/>
        <v>0</v>
      </c>
      <c r="AE94" s="119" t="str">
        <f t="shared" ca="1" si="29"/>
        <v>-</v>
      </c>
      <c r="AF94" s="118" t="str">
        <f t="shared" ca="1" si="30"/>
        <v>-</v>
      </c>
      <c r="AG94" s="119" t="str">
        <f t="shared" ca="1" si="31"/>
        <v>-</v>
      </c>
      <c r="AH94" s="118" t="str">
        <f t="shared" ca="1" si="32"/>
        <v>-</v>
      </c>
      <c r="AI94" s="118">
        <f t="shared" ca="1" si="33"/>
        <v>0</v>
      </c>
      <c r="AJ94" s="120">
        <f t="shared" ca="1" si="34"/>
        <v>0</v>
      </c>
      <c r="AK94" s="118">
        <f t="shared" ca="1" si="24"/>
        <v>0</v>
      </c>
      <c r="AL94" s="118">
        <f t="shared" ca="1" si="25"/>
        <v>0</v>
      </c>
    </row>
    <row r="95" spans="1:38" ht="27" customHeight="1" x14ac:dyDescent="0.25">
      <c r="A95" s="53">
        <f>'OSNOVNA PLAČA'!A89</f>
        <v>80</v>
      </c>
      <c r="B95" s="333" t="str">
        <f t="shared" ca="1" si="21"/>
        <v>A80</v>
      </c>
      <c r="C95" s="333"/>
      <c r="D95" s="54" t="str">
        <f>IF(LEN('OSNOVNA PLAČA'!C89)&gt;0,'OSNOVNA PLAČA'!C89,"")</f>
        <v/>
      </c>
      <c r="E95" s="55" t="str">
        <f>IF(LEN('OSNOVNA PLAČA'!D89)&gt;0,'OSNOVNA PLAČA'!D89,"")</f>
        <v/>
      </c>
      <c r="F95" s="164">
        <f ca="1">IF(LEN(B95)&gt;0,'OBRAČUNANA OSNOVNA PLAČA'!I89,"")</f>
        <v>0</v>
      </c>
      <c r="G95" s="57"/>
      <c r="H95" s="57"/>
      <c r="I95" s="57"/>
      <c r="J95" s="57"/>
      <c r="K95" s="57"/>
      <c r="L95" s="178">
        <f t="shared" si="26"/>
        <v>0</v>
      </c>
      <c r="M95" s="179">
        <f t="shared" ca="1" si="35"/>
        <v>0</v>
      </c>
      <c r="N95" s="179">
        <f t="shared" ca="1" si="36"/>
        <v>0</v>
      </c>
      <c r="O95" s="180">
        <f t="shared" ca="1" si="27"/>
        <v>0</v>
      </c>
      <c r="P95" s="181">
        <f t="shared" ca="1" si="37"/>
        <v>0</v>
      </c>
      <c r="Q95" s="182">
        <f t="shared" ca="1" si="28"/>
        <v>0</v>
      </c>
      <c r="R95" s="182">
        <f ca="1">IF(LEN(B95)&gt;0,'4'!R95-'4'!Q95,"")</f>
        <v>0</v>
      </c>
      <c r="S95" s="183"/>
      <c r="T95" s="33"/>
      <c r="U95" s="33"/>
      <c r="V95" s="33"/>
      <c r="W95" s="33"/>
      <c r="X95" s="33"/>
      <c r="Y95" s="33"/>
      <c r="AB95" s="243">
        <f>ROW()</f>
        <v>95</v>
      </c>
      <c r="AC95" s="118">
        <f t="shared" ca="1" si="22"/>
        <v>0</v>
      </c>
      <c r="AD95" s="118">
        <f t="shared" ca="1" si="23"/>
        <v>0</v>
      </c>
      <c r="AE95" s="119" t="str">
        <f t="shared" ca="1" si="29"/>
        <v>-</v>
      </c>
      <c r="AF95" s="118" t="str">
        <f t="shared" ca="1" si="30"/>
        <v>-</v>
      </c>
      <c r="AG95" s="119" t="str">
        <f t="shared" ca="1" si="31"/>
        <v>-</v>
      </c>
      <c r="AH95" s="118" t="str">
        <f t="shared" ca="1" si="32"/>
        <v>-</v>
      </c>
      <c r="AI95" s="118">
        <f t="shared" ca="1" si="33"/>
        <v>0</v>
      </c>
      <c r="AJ95" s="120">
        <f t="shared" ca="1" si="34"/>
        <v>0</v>
      </c>
      <c r="AK95" s="118">
        <f t="shared" ca="1" si="24"/>
        <v>0</v>
      </c>
      <c r="AL95" s="118">
        <f t="shared" ca="1" si="25"/>
        <v>0</v>
      </c>
    </row>
    <row r="96" spans="1:38" ht="27" customHeight="1" x14ac:dyDescent="0.25">
      <c r="A96" s="53">
        <f>'OSNOVNA PLAČA'!A90</f>
        <v>81</v>
      </c>
      <c r="B96" s="333" t="str">
        <f t="shared" ca="1" si="21"/>
        <v>A81</v>
      </c>
      <c r="C96" s="333"/>
      <c r="D96" s="54" t="str">
        <f>IF(LEN('OSNOVNA PLAČA'!C90)&gt;0,'OSNOVNA PLAČA'!C90,"")</f>
        <v/>
      </c>
      <c r="E96" s="55" t="str">
        <f>IF(LEN('OSNOVNA PLAČA'!D90)&gt;0,'OSNOVNA PLAČA'!D90,"")</f>
        <v/>
      </c>
      <c r="F96" s="164">
        <f ca="1">IF(LEN(B96)&gt;0,'OBRAČUNANA OSNOVNA PLAČA'!I90,"")</f>
        <v>0</v>
      </c>
      <c r="G96" s="57"/>
      <c r="H96" s="57"/>
      <c r="I96" s="57"/>
      <c r="J96" s="57"/>
      <c r="K96" s="57"/>
      <c r="L96" s="178">
        <f t="shared" si="26"/>
        <v>0</v>
      </c>
      <c r="M96" s="179">
        <f t="shared" ca="1" si="35"/>
        <v>0</v>
      </c>
      <c r="N96" s="179">
        <f t="shared" ca="1" si="36"/>
        <v>0</v>
      </c>
      <c r="O96" s="180">
        <f t="shared" ca="1" si="27"/>
        <v>0</v>
      </c>
      <c r="P96" s="181">
        <f t="shared" ca="1" si="37"/>
        <v>0</v>
      </c>
      <c r="Q96" s="182">
        <f t="shared" ca="1" si="28"/>
        <v>0</v>
      </c>
      <c r="R96" s="182">
        <f ca="1">IF(LEN(B96)&gt;0,'4'!R96-'4'!Q96,"")</f>
        <v>0</v>
      </c>
      <c r="S96" s="183"/>
      <c r="T96" s="33"/>
      <c r="U96" s="33"/>
      <c r="V96" s="33"/>
      <c r="W96" s="33"/>
      <c r="X96" s="33"/>
      <c r="Y96" s="33"/>
      <c r="AB96" s="243">
        <f>ROW()</f>
        <v>96</v>
      </c>
      <c r="AC96" s="118">
        <f t="shared" ca="1" si="22"/>
        <v>0</v>
      </c>
      <c r="AD96" s="118">
        <f t="shared" ca="1" si="23"/>
        <v>0</v>
      </c>
      <c r="AE96" s="119" t="str">
        <f t="shared" ca="1" si="29"/>
        <v>-</v>
      </c>
      <c r="AF96" s="118" t="str">
        <f t="shared" ca="1" si="30"/>
        <v>-</v>
      </c>
      <c r="AG96" s="119" t="str">
        <f t="shared" ca="1" si="31"/>
        <v>-</v>
      </c>
      <c r="AH96" s="118" t="str">
        <f t="shared" ca="1" si="32"/>
        <v>-</v>
      </c>
      <c r="AI96" s="118">
        <f t="shared" ca="1" si="33"/>
        <v>0</v>
      </c>
      <c r="AJ96" s="120">
        <f t="shared" ca="1" si="34"/>
        <v>0</v>
      </c>
      <c r="AK96" s="118">
        <f t="shared" ca="1" si="24"/>
        <v>0</v>
      </c>
      <c r="AL96" s="118">
        <f t="shared" ca="1" si="25"/>
        <v>0</v>
      </c>
    </row>
    <row r="97" spans="1:38" ht="27" customHeight="1" x14ac:dyDescent="0.25">
      <c r="A97" s="53">
        <f>'OSNOVNA PLAČA'!A91</f>
        <v>82</v>
      </c>
      <c r="B97" s="333" t="str">
        <f t="shared" ca="1" si="21"/>
        <v>A82</v>
      </c>
      <c r="C97" s="333"/>
      <c r="D97" s="54" t="str">
        <f>IF(LEN('OSNOVNA PLAČA'!C91)&gt;0,'OSNOVNA PLAČA'!C91,"")</f>
        <v/>
      </c>
      <c r="E97" s="55" t="str">
        <f>IF(LEN('OSNOVNA PLAČA'!D91)&gt;0,'OSNOVNA PLAČA'!D91,"")</f>
        <v/>
      </c>
      <c r="F97" s="164">
        <f ca="1">IF(LEN(B97)&gt;0,'OBRAČUNANA OSNOVNA PLAČA'!I91,"")</f>
        <v>0</v>
      </c>
      <c r="G97" s="57"/>
      <c r="H97" s="57"/>
      <c r="I97" s="57"/>
      <c r="J97" s="57"/>
      <c r="K97" s="57"/>
      <c r="L97" s="178">
        <f t="shared" si="26"/>
        <v>0</v>
      </c>
      <c r="M97" s="179">
        <f t="shared" ca="1" si="35"/>
        <v>0</v>
      </c>
      <c r="N97" s="179">
        <f t="shared" ca="1" si="36"/>
        <v>0</v>
      </c>
      <c r="O97" s="180">
        <f t="shared" ca="1" si="27"/>
        <v>0</v>
      </c>
      <c r="P97" s="181">
        <f t="shared" ca="1" si="37"/>
        <v>0</v>
      </c>
      <c r="Q97" s="182">
        <f t="shared" ca="1" si="28"/>
        <v>0</v>
      </c>
      <c r="R97" s="182">
        <f ca="1">IF(LEN(B97)&gt;0,'4'!R97-'4'!Q97,"")</f>
        <v>0</v>
      </c>
      <c r="S97" s="183"/>
      <c r="T97" s="33"/>
      <c r="U97" s="33"/>
      <c r="V97" s="33"/>
      <c r="W97" s="33"/>
      <c r="X97" s="33"/>
      <c r="Y97" s="33"/>
      <c r="AB97" s="243">
        <f>ROW()</f>
        <v>97</v>
      </c>
      <c r="AC97" s="118">
        <f t="shared" ca="1" si="22"/>
        <v>0</v>
      </c>
      <c r="AD97" s="118">
        <f t="shared" ca="1" si="23"/>
        <v>0</v>
      </c>
      <c r="AE97" s="119" t="str">
        <f t="shared" ca="1" si="29"/>
        <v>-</v>
      </c>
      <c r="AF97" s="118" t="str">
        <f t="shared" ca="1" si="30"/>
        <v>-</v>
      </c>
      <c r="AG97" s="119" t="str">
        <f t="shared" ca="1" si="31"/>
        <v>-</v>
      </c>
      <c r="AH97" s="118" t="str">
        <f t="shared" ca="1" si="32"/>
        <v>-</v>
      </c>
      <c r="AI97" s="118">
        <f t="shared" ca="1" si="33"/>
        <v>0</v>
      </c>
      <c r="AJ97" s="120">
        <f t="shared" ca="1" si="34"/>
        <v>0</v>
      </c>
      <c r="AK97" s="118">
        <f t="shared" ca="1" si="24"/>
        <v>0</v>
      </c>
      <c r="AL97" s="118">
        <f t="shared" ca="1" si="25"/>
        <v>0</v>
      </c>
    </row>
    <row r="98" spans="1:38" ht="27" customHeight="1" x14ac:dyDescent="0.25">
      <c r="A98" s="53">
        <f>'OSNOVNA PLAČA'!A92</f>
        <v>83</v>
      </c>
      <c r="B98" s="333" t="str">
        <f t="shared" ca="1" si="21"/>
        <v>A83</v>
      </c>
      <c r="C98" s="333"/>
      <c r="D98" s="54" t="str">
        <f>IF(LEN('OSNOVNA PLAČA'!C92)&gt;0,'OSNOVNA PLAČA'!C92,"")</f>
        <v/>
      </c>
      <c r="E98" s="55" t="str">
        <f>IF(LEN('OSNOVNA PLAČA'!D92)&gt;0,'OSNOVNA PLAČA'!D92,"")</f>
        <v/>
      </c>
      <c r="F98" s="164">
        <f ca="1">IF(LEN(B98)&gt;0,'OBRAČUNANA OSNOVNA PLAČA'!I92,"")</f>
        <v>0</v>
      </c>
      <c r="G98" s="57"/>
      <c r="H98" s="57"/>
      <c r="I98" s="57"/>
      <c r="J98" s="57"/>
      <c r="K98" s="57"/>
      <c r="L98" s="178">
        <f t="shared" si="26"/>
        <v>0</v>
      </c>
      <c r="M98" s="179">
        <f t="shared" ca="1" si="35"/>
        <v>0</v>
      </c>
      <c r="N98" s="179">
        <f t="shared" ca="1" si="36"/>
        <v>0</v>
      </c>
      <c r="O98" s="180">
        <f t="shared" ca="1" si="27"/>
        <v>0</v>
      </c>
      <c r="P98" s="181">
        <f t="shared" ca="1" si="37"/>
        <v>0</v>
      </c>
      <c r="Q98" s="182">
        <f t="shared" ca="1" si="28"/>
        <v>0</v>
      </c>
      <c r="R98" s="182">
        <f ca="1">IF(LEN(B98)&gt;0,'4'!R98-'4'!Q98,"")</f>
        <v>0</v>
      </c>
      <c r="S98" s="183"/>
      <c r="T98" s="33"/>
      <c r="U98" s="33"/>
      <c r="V98" s="33"/>
      <c r="W98" s="33"/>
      <c r="X98" s="33"/>
      <c r="Y98" s="33"/>
      <c r="AB98" s="243">
        <f>ROW()</f>
        <v>98</v>
      </c>
      <c r="AC98" s="118">
        <f t="shared" ca="1" si="22"/>
        <v>0</v>
      </c>
      <c r="AD98" s="118">
        <f t="shared" ca="1" si="23"/>
        <v>0</v>
      </c>
      <c r="AE98" s="119" t="str">
        <f t="shared" ca="1" si="29"/>
        <v>-</v>
      </c>
      <c r="AF98" s="118" t="str">
        <f t="shared" ca="1" si="30"/>
        <v>-</v>
      </c>
      <c r="AG98" s="119" t="str">
        <f t="shared" ca="1" si="31"/>
        <v>-</v>
      </c>
      <c r="AH98" s="118" t="str">
        <f t="shared" ca="1" si="32"/>
        <v>-</v>
      </c>
      <c r="AI98" s="118">
        <f t="shared" ca="1" si="33"/>
        <v>0</v>
      </c>
      <c r="AJ98" s="120">
        <f t="shared" ca="1" si="34"/>
        <v>0</v>
      </c>
      <c r="AK98" s="118">
        <f t="shared" ca="1" si="24"/>
        <v>0</v>
      </c>
      <c r="AL98" s="118">
        <f t="shared" ca="1" si="25"/>
        <v>0</v>
      </c>
    </row>
    <row r="99" spans="1:38" ht="27" customHeight="1" x14ac:dyDescent="0.25">
      <c r="A99" s="53">
        <f>'OSNOVNA PLAČA'!A93</f>
        <v>84</v>
      </c>
      <c r="B99" s="333" t="str">
        <f t="shared" ca="1" si="21"/>
        <v>A84</v>
      </c>
      <c r="C99" s="333"/>
      <c r="D99" s="54" t="str">
        <f>IF(LEN('OSNOVNA PLAČA'!C93)&gt;0,'OSNOVNA PLAČA'!C93,"")</f>
        <v/>
      </c>
      <c r="E99" s="55" t="str">
        <f>IF(LEN('OSNOVNA PLAČA'!D93)&gt;0,'OSNOVNA PLAČA'!D93,"")</f>
        <v/>
      </c>
      <c r="F99" s="164">
        <f ca="1">IF(LEN(B99)&gt;0,'OBRAČUNANA OSNOVNA PLAČA'!I93,"")</f>
        <v>0</v>
      </c>
      <c r="G99" s="57"/>
      <c r="H99" s="57"/>
      <c r="I99" s="57"/>
      <c r="J99" s="57"/>
      <c r="K99" s="57"/>
      <c r="L99" s="178">
        <f t="shared" si="26"/>
        <v>0</v>
      </c>
      <c r="M99" s="179">
        <f t="shared" ca="1" si="35"/>
        <v>0</v>
      </c>
      <c r="N99" s="179">
        <f t="shared" ca="1" si="36"/>
        <v>0</v>
      </c>
      <c r="O99" s="180">
        <f t="shared" ca="1" si="27"/>
        <v>0</v>
      </c>
      <c r="P99" s="181">
        <f t="shared" ca="1" si="37"/>
        <v>0</v>
      </c>
      <c r="Q99" s="182">
        <f t="shared" ca="1" si="28"/>
        <v>0</v>
      </c>
      <c r="R99" s="182">
        <f ca="1">IF(LEN(B99)&gt;0,'4'!R99-'4'!Q99,"")</f>
        <v>0</v>
      </c>
      <c r="S99" s="183"/>
      <c r="T99" s="33"/>
      <c r="U99" s="33"/>
      <c r="V99" s="33"/>
      <c r="W99" s="33"/>
      <c r="X99" s="33"/>
      <c r="Y99" s="33"/>
      <c r="AB99" s="243">
        <f>ROW()</f>
        <v>99</v>
      </c>
      <c r="AC99" s="118">
        <f t="shared" ca="1" si="22"/>
        <v>0</v>
      </c>
      <c r="AD99" s="118">
        <f t="shared" ca="1" si="23"/>
        <v>0</v>
      </c>
      <c r="AE99" s="119" t="str">
        <f t="shared" ca="1" si="29"/>
        <v>-</v>
      </c>
      <c r="AF99" s="118" t="str">
        <f t="shared" ca="1" si="30"/>
        <v>-</v>
      </c>
      <c r="AG99" s="119" t="str">
        <f t="shared" ca="1" si="31"/>
        <v>-</v>
      </c>
      <c r="AH99" s="118" t="str">
        <f t="shared" ca="1" si="32"/>
        <v>-</v>
      </c>
      <c r="AI99" s="118">
        <f t="shared" ca="1" si="33"/>
        <v>0</v>
      </c>
      <c r="AJ99" s="120">
        <f t="shared" ca="1" si="34"/>
        <v>0</v>
      </c>
      <c r="AK99" s="118">
        <f t="shared" ca="1" si="24"/>
        <v>0</v>
      </c>
      <c r="AL99" s="118">
        <f t="shared" ca="1" si="25"/>
        <v>0</v>
      </c>
    </row>
    <row r="100" spans="1:38" ht="27" customHeight="1" x14ac:dyDescent="0.25">
      <c r="A100" s="53">
        <f>'OSNOVNA PLAČA'!A94</f>
        <v>85</v>
      </c>
      <c r="B100" s="333" t="str">
        <f t="shared" ca="1" si="21"/>
        <v>A85</v>
      </c>
      <c r="C100" s="333"/>
      <c r="D100" s="54" t="str">
        <f>IF(LEN('OSNOVNA PLAČA'!C94)&gt;0,'OSNOVNA PLAČA'!C94,"")</f>
        <v/>
      </c>
      <c r="E100" s="55" t="str">
        <f>IF(LEN('OSNOVNA PLAČA'!D94)&gt;0,'OSNOVNA PLAČA'!D94,"")</f>
        <v/>
      </c>
      <c r="F100" s="164">
        <f ca="1">IF(LEN(B100)&gt;0,'OBRAČUNANA OSNOVNA PLAČA'!I94,"")</f>
        <v>0</v>
      </c>
      <c r="G100" s="57"/>
      <c r="H100" s="57"/>
      <c r="I100" s="57"/>
      <c r="J100" s="57"/>
      <c r="K100" s="57"/>
      <c r="L100" s="178">
        <f t="shared" si="26"/>
        <v>0</v>
      </c>
      <c r="M100" s="179">
        <f t="shared" ca="1" si="35"/>
        <v>0</v>
      </c>
      <c r="N100" s="179">
        <f t="shared" ca="1" si="36"/>
        <v>0</v>
      </c>
      <c r="O100" s="180">
        <f t="shared" ca="1" si="27"/>
        <v>0</v>
      </c>
      <c r="P100" s="181">
        <f t="shared" ca="1" si="37"/>
        <v>0</v>
      </c>
      <c r="Q100" s="182">
        <f t="shared" ca="1" si="28"/>
        <v>0</v>
      </c>
      <c r="R100" s="182">
        <f ca="1">IF(LEN(B100)&gt;0,'4'!R100-'4'!Q100,"")</f>
        <v>0</v>
      </c>
      <c r="S100" s="183"/>
      <c r="T100" s="33"/>
      <c r="U100" s="33"/>
      <c r="V100" s="33"/>
      <c r="W100" s="33"/>
      <c r="X100" s="33"/>
      <c r="Y100" s="33"/>
      <c r="AB100" s="243">
        <f>ROW()</f>
        <v>100</v>
      </c>
      <c r="AC100" s="118">
        <f t="shared" ca="1" si="22"/>
        <v>0</v>
      </c>
      <c r="AD100" s="118">
        <f t="shared" ca="1" si="23"/>
        <v>0</v>
      </c>
      <c r="AE100" s="119" t="str">
        <f t="shared" ca="1" si="29"/>
        <v>-</v>
      </c>
      <c r="AF100" s="118" t="str">
        <f t="shared" ca="1" si="30"/>
        <v>-</v>
      </c>
      <c r="AG100" s="119" t="str">
        <f t="shared" ca="1" si="31"/>
        <v>-</v>
      </c>
      <c r="AH100" s="118" t="str">
        <f t="shared" ca="1" si="32"/>
        <v>-</v>
      </c>
      <c r="AI100" s="118">
        <f t="shared" ca="1" si="33"/>
        <v>0</v>
      </c>
      <c r="AJ100" s="120">
        <f t="shared" ca="1" si="34"/>
        <v>0</v>
      </c>
      <c r="AK100" s="118">
        <f t="shared" ca="1" si="24"/>
        <v>0</v>
      </c>
      <c r="AL100" s="118">
        <f t="shared" ca="1" si="25"/>
        <v>0</v>
      </c>
    </row>
    <row r="101" spans="1:38" ht="27" customHeight="1" x14ac:dyDescent="0.25">
      <c r="A101" s="53">
        <f>'OSNOVNA PLAČA'!A95</f>
        <v>86</v>
      </c>
      <c r="B101" s="333" t="str">
        <f t="shared" ca="1" si="21"/>
        <v>A86</v>
      </c>
      <c r="C101" s="333"/>
      <c r="D101" s="54" t="str">
        <f>IF(LEN('OSNOVNA PLAČA'!C95)&gt;0,'OSNOVNA PLAČA'!C95,"")</f>
        <v/>
      </c>
      <c r="E101" s="55" t="str">
        <f>IF(LEN('OSNOVNA PLAČA'!D95)&gt;0,'OSNOVNA PLAČA'!D95,"")</f>
        <v/>
      </c>
      <c r="F101" s="164">
        <f ca="1">IF(LEN(B101)&gt;0,'OBRAČUNANA OSNOVNA PLAČA'!I95,"")</f>
        <v>0</v>
      </c>
      <c r="G101" s="57"/>
      <c r="H101" s="57"/>
      <c r="I101" s="57"/>
      <c r="J101" s="57"/>
      <c r="K101" s="57"/>
      <c r="L101" s="178">
        <f t="shared" si="26"/>
        <v>0</v>
      </c>
      <c r="M101" s="179">
        <f t="shared" ca="1" si="35"/>
        <v>0</v>
      </c>
      <c r="N101" s="179">
        <f t="shared" ca="1" si="36"/>
        <v>0</v>
      </c>
      <c r="O101" s="180">
        <f t="shared" ca="1" si="27"/>
        <v>0</v>
      </c>
      <c r="P101" s="181">
        <f t="shared" ca="1" si="37"/>
        <v>0</v>
      </c>
      <c r="Q101" s="182">
        <f t="shared" ca="1" si="28"/>
        <v>0</v>
      </c>
      <c r="R101" s="182">
        <f ca="1">IF(LEN(B101)&gt;0,'4'!R101-'4'!Q101,"")</f>
        <v>0</v>
      </c>
      <c r="S101" s="183"/>
      <c r="T101" s="33"/>
      <c r="U101" s="33"/>
      <c r="V101" s="33"/>
      <c r="W101" s="33"/>
      <c r="X101" s="33"/>
      <c r="Y101" s="33"/>
      <c r="AB101" s="243">
        <f>ROW()</f>
        <v>101</v>
      </c>
      <c r="AC101" s="118">
        <f t="shared" ca="1" si="22"/>
        <v>0</v>
      </c>
      <c r="AD101" s="118">
        <f t="shared" ca="1" si="23"/>
        <v>0</v>
      </c>
      <c r="AE101" s="119" t="str">
        <f t="shared" ca="1" si="29"/>
        <v>-</v>
      </c>
      <c r="AF101" s="118" t="str">
        <f t="shared" ca="1" si="30"/>
        <v>-</v>
      </c>
      <c r="AG101" s="119" t="str">
        <f t="shared" ca="1" si="31"/>
        <v>-</v>
      </c>
      <c r="AH101" s="118" t="str">
        <f t="shared" ca="1" si="32"/>
        <v>-</v>
      </c>
      <c r="AI101" s="118">
        <f t="shared" ca="1" si="33"/>
        <v>0</v>
      </c>
      <c r="AJ101" s="120">
        <f t="shared" ca="1" si="34"/>
        <v>0</v>
      </c>
      <c r="AK101" s="118">
        <f t="shared" ca="1" si="24"/>
        <v>0</v>
      </c>
      <c r="AL101" s="118">
        <f t="shared" ca="1" si="25"/>
        <v>0</v>
      </c>
    </row>
    <row r="102" spans="1:38" ht="27" customHeight="1" x14ac:dyDescent="0.25">
      <c r="A102" s="53">
        <f>'OSNOVNA PLAČA'!A96</f>
        <v>87</v>
      </c>
      <c r="B102" s="333" t="str">
        <f t="shared" ca="1" si="21"/>
        <v>A87</v>
      </c>
      <c r="C102" s="333"/>
      <c r="D102" s="54" t="str">
        <f>IF(LEN('OSNOVNA PLAČA'!C96)&gt;0,'OSNOVNA PLAČA'!C96,"")</f>
        <v/>
      </c>
      <c r="E102" s="55" t="str">
        <f>IF(LEN('OSNOVNA PLAČA'!D96)&gt;0,'OSNOVNA PLAČA'!D96,"")</f>
        <v/>
      </c>
      <c r="F102" s="164">
        <f ca="1">IF(LEN(B102)&gt;0,'OBRAČUNANA OSNOVNA PLAČA'!I96,"")</f>
        <v>0</v>
      </c>
      <c r="G102" s="57"/>
      <c r="H102" s="57"/>
      <c r="I102" s="57"/>
      <c r="J102" s="57"/>
      <c r="K102" s="57"/>
      <c r="L102" s="178">
        <f t="shared" si="26"/>
        <v>0</v>
      </c>
      <c r="M102" s="179">
        <f t="shared" ca="1" si="35"/>
        <v>0</v>
      </c>
      <c r="N102" s="179">
        <f t="shared" ca="1" si="36"/>
        <v>0</v>
      </c>
      <c r="O102" s="180">
        <f t="shared" ca="1" si="27"/>
        <v>0</v>
      </c>
      <c r="P102" s="181">
        <f t="shared" ca="1" si="37"/>
        <v>0</v>
      </c>
      <c r="Q102" s="182">
        <f t="shared" ca="1" si="28"/>
        <v>0</v>
      </c>
      <c r="R102" s="182">
        <f ca="1">IF(LEN(B102)&gt;0,'4'!R102-'4'!Q102,"")</f>
        <v>0</v>
      </c>
      <c r="S102" s="183"/>
      <c r="T102" s="33"/>
      <c r="U102" s="33"/>
      <c r="V102" s="33"/>
      <c r="W102" s="33"/>
      <c r="X102" s="33"/>
      <c r="Y102" s="33"/>
      <c r="AB102" s="243">
        <f>ROW()</f>
        <v>102</v>
      </c>
      <c r="AC102" s="118">
        <f t="shared" ca="1" si="22"/>
        <v>0</v>
      </c>
      <c r="AD102" s="118">
        <f t="shared" ca="1" si="23"/>
        <v>0</v>
      </c>
      <c r="AE102" s="119" t="str">
        <f t="shared" ca="1" si="29"/>
        <v>-</v>
      </c>
      <c r="AF102" s="118" t="str">
        <f t="shared" ca="1" si="30"/>
        <v>-</v>
      </c>
      <c r="AG102" s="119" t="str">
        <f t="shared" ca="1" si="31"/>
        <v>-</v>
      </c>
      <c r="AH102" s="118" t="str">
        <f t="shared" ca="1" si="32"/>
        <v>-</v>
      </c>
      <c r="AI102" s="118">
        <f t="shared" ca="1" si="33"/>
        <v>0</v>
      </c>
      <c r="AJ102" s="120">
        <f t="shared" ca="1" si="34"/>
        <v>0</v>
      </c>
      <c r="AK102" s="118">
        <f t="shared" ca="1" si="24"/>
        <v>0</v>
      </c>
      <c r="AL102" s="118">
        <f t="shared" ca="1" si="25"/>
        <v>0</v>
      </c>
    </row>
    <row r="103" spans="1:38" ht="27" customHeight="1" x14ac:dyDescent="0.25">
      <c r="A103" s="53">
        <f>'OSNOVNA PLAČA'!A97</f>
        <v>88</v>
      </c>
      <c r="B103" s="333" t="str">
        <f t="shared" ca="1" si="21"/>
        <v>A88</v>
      </c>
      <c r="C103" s="333"/>
      <c r="D103" s="54" t="str">
        <f>IF(LEN('OSNOVNA PLAČA'!C97)&gt;0,'OSNOVNA PLAČA'!C97,"")</f>
        <v/>
      </c>
      <c r="E103" s="55" t="str">
        <f>IF(LEN('OSNOVNA PLAČA'!D97)&gt;0,'OSNOVNA PLAČA'!D97,"")</f>
        <v/>
      </c>
      <c r="F103" s="164">
        <f ca="1">IF(LEN(B103)&gt;0,'OBRAČUNANA OSNOVNA PLAČA'!I97,"")</f>
        <v>0</v>
      </c>
      <c r="G103" s="57"/>
      <c r="H103" s="57"/>
      <c r="I103" s="57"/>
      <c r="J103" s="57"/>
      <c r="K103" s="57"/>
      <c r="L103" s="178">
        <f t="shared" si="26"/>
        <v>0</v>
      </c>
      <c r="M103" s="179">
        <f t="shared" ca="1" si="35"/>
        <v>0</v>
      </c>
      <c r="N103" s="179">
        <f t="shared" ca="1" si="36"/>
        <v>0</v>
      </c>
      <c r="O103" s="180">
        <f t="shared" ca="1" si="27"/>
        <v>0</v>
      </c>
      <c r="P103" s="181">
        <f t="shared" ca="1" si="37"/>
        <v>0</v>
      </c>
      <c r="Q103" s="182">
        <f t="shared" ca="1" si="28"/>
        <v>0</v>
      </c>
      <c r="R103" s="182">
        <f ca="1">IF(LEN(B103)&gt;0,'4'!R103-'4'!Q103,"")</f>
        <v>0</v>
      </c>
      <c r="S103" s="183"/>
      <c r="T103" s="33"/>
      <c r="U103" s="33"/>
      <c r="V103" s="33"/>
      <c r="W103" s="33"/>
      <c r="X103" s="33"/>
      <c r="Y103" s="33"/>
      <c r="AB103" s="243">
        <f>ROW()</f>
        <v>103</v>
      </c>
      <c r="AC103" s="118">
        <f t="shared" ca="1" si="22"/>
        <v>0</v>
      </c>
      <c r="AD103" s="118">
        <f t="shared" ca="1" si="23"/>
        <v>0</v>
      </c>
      <c r="AE103" s="119" t="str">
        <f t="shared" ca="1" si="29"/>
        <v>-</v>
      </c>
      <c r="AF103" s="118" t="str">
        <f t="shared" ca="1" si="30"/>
        <v>-</v>
      </c>
      <c r="AG103" s="119" t="str">
        <f t="shared" ca="1" si="31"/>
        <v>-</v>
      </c>
      <c r="AH103" s="118" t="str">
        <f t="shared" ca="1" si="32"/>
        <v>-</v>
      </c>
      <c r="AI103" s="118">
        <f t="shared" ca="1" si="33"/>
        <v>0</v>
      </c>
      <c r="AJ103" s="120">
        <f t="shared" ca="1" si="34"/>
        <v>0</v>
      </c>
      <c r="AK103" s="118">
        <f t="shared" ca="1" si="24"/>
        <v>0</v>
      </c>
      <c r="AL103" s="118">
        <f t="shared" ca="1" si="25"/>
        <v>0</v>
      </c>
    </row>
    <row r="104" spans="1:38" ht="27" customHeight="1" x14ac:dyDescent="0.25">
      <c r="A104" s="53">
        <f>'OSNOVNA PLAČA'!A98</f>
        <v>89</v>
      </c>
      <c r="B104" s="333" t="str">
        <f t="shared" ca="1" si="21"/>
        <v>A89</v>
      </c>
      <c r="C104" s="333"/>
      <c r="D104" s="54" t="str">
        <f>IF(LEN('OSNOVNA PLAČA'!C98)&gt;0,'OSNOVNA PLAČA'!C98,"")</f>
        <v/>
      </c>
      <c r="E104" s="55" t="str">
        <f>IF(LEN('OSNOVNA PLAČA'!D98)&gt;0,'OSNOVNA PLAČA'!D98,"")</f>
        <v/>
      </c>
      <c r="F104" s="164">
        <f ca="1">IF(LEN(B104)&gt;0,'OBRAČUNANA OSNOVNA PLAČA'!I98,"")</f>
        <v>0</v>
      </c>
      <c r="G104" s="57"/>
      <c r="H104" s="57"/>
      <c r="I104" s="57"/>
      <c r="J104" s="57"/>
      <c r="K104" s="57"/>
      <c r="L104" s="178">
        <f t="shared" si="26"/>
        <v>0</v>
      </c>
      <c r="M104" s="179">
        <f t="shared" ca="1" si="35"/>
        <v>0</v>
      </c>
      <c r="N104" s="179">
        <f t="shared" ca="1" si="36"/>
        <v>0</v>
      </c>
      <c r="O104" s="180">
        <f t="shared" ca="1" si="27"/>
        <v>0</v>
      </c>
      <c r="P104" s="181">
        <f t="shared" ca="1" si="37"/>
        <v>0</v>
      </c>
      <c r="Q104" s="182">
        <f t="shared" ca="1" si="28"/>
        <v>0</v>
      </c>
      <c r="R104" s="182">
        <f ca="1">IF(LEN(B104)&gt;0,'4'!R104-'4'!Q104,"")</f>
        <v>0</v>
      </c>
      <c r="S104" s="183"/>
      <c r="T104" s="33"/>
      <c r="U104" s="33"/>
      <c r="V104" s="33"/>
      <c r="W104" s="33"/>
      <c r="X104" s="33"/>
      <c r="Y104" s="33"/>
      <c r="AB104" s="243">
        <f>ROW()</f>
        <v>104</v>
      </c>
      <c r="AC104" s="118">
        <f t="shared" ca="1" si="22"/>
        <v>0</v>
      </c>
      <c r="AD104" s="118">
        <f t="shared" ca="1" si="23"/>
        <v>0</v>
      </c>
      <c r="AE104" s="119" t="str">
        <f t="shared" ca="1" si="29"/>
        <v>-</v>
      </c>
      <c r="AF104" s="118" t="str">
        <f t="shared" ca="1" si="30"/>
        <v>-</v>
      </c>
      <c r="AG104" s="119" t="str">
        <f t="shared" ca="1" si="31"/>
        <v>-</v>
      </c>
      <c r="AH104" s="118" t="str">
        <f t="shared" ca="1" si="32"/>
        <v>-</v>
      </c>
      <c r="AI104" s="118">
        <f t="shared" ca="1" si="33"/>
        <v>0</v>
      </c>
      <c r="AJ104" s="120">
        <f t="shared" ca="1" si="34"/>
        <v>0</v>
      </c>
      <c r="AK104" s="118">
        <f t="shared" ca="1" si="24"/>
        <v>0</v>
      </c>
      <c r="AL104" s="118">
        <f t="shared" ca="1" si="25"/>
        <v>0</v>
      </c>
    </row>
    <row r="105" spans="1:38" ht="27" customHeight="1" x14ac:dyDescent="0.25">
      <c r="A105" s="53">
        <f>'OSNOVNA PLAČA'!A99</f>
        <v>90</v>
      </c>
      <c r="B105" s="333" t="str">
        <f t="shared" ca="1" si="21"/>
        <v>A90</v>
      </c>
      <c r="C105" s="333"/>
      <c r="D105" s="54" t="str">
        <f>IF(LEN('OSNOVNA PLAČA'!C99)&gt;0,'OSNOVNA PLAČA'!C99,"")</f>
        <v/>
      </c>
      <c r="E105" s="55" t="str">
        <f>IF(LEN('OSNOVNA PLAČA'!D99)&gt;0,'OSNOVNA PLAČA'!D99,"")</f>
        <v/>
      </c>
      <c r="F105" s="164">
        <f ca="1">IF(LEN(B105)&gt;0,'OBRAČUNANA OSNOVNA PLAČA'!I99,"")</f>
        <v>0</v>
      </c>
      <c r="G105" s="57"/>
      <c r="H105" s="57"/>
      <c r="I105" s="57"/>
      <c r="J105" s="57"/>
      <c r="K105" s="57"/>
      <c r="L105" s="178">
        <f t="shared" si="26"/>
        <v>0</v>
      </c>
      <c r="M105" s="179">
        <f t="shared" ca="1" si="35"/>
        <v>0</v>
      </c>
      <c r="N105" s="179">
        <f t="shared" ca="1" si="36"/>
        <v>0</v>
      </c>
      <c r="O105" s="180">
        <f t="shared" ca="1" si="27"/>
        <v>0</v>
      </c>
      <c r="P105" s="181">
        <f t="shared" ca="1" si="37"/>
        <v>0</v>
      </c>
      <c r="Q105" s="182">
        <f t="shared" ca="1" si="28"/>
        <v>0</v>
      </c>
      <c r="R105" s="182">
        <f ca="1">IF(LEN(B105)&gt;0,'4'!R105-'4'!Q105,"")</f>
        <v>0</v>
      </c>
      <c r="S105" s="183"/>
      <c r="T105" s="33"/>
      <c r="U105" s="33"/>
      <c r="V105" s="33"/>
      <c r="W105" s="33"/>
      <c r="X105" s="33"/>
      <c r="Y105" s="33"/>
      <c r="AB105" s="243">
        <f>ROW()</f>
        <v>105</v>
      </c>
      <c r="AC105" s="118">
        <f t="shared" ca="1" si="22"/>
        <v>0</v>
      </c>
      <c r="AD105" s="118">
        <f t="shared" ca="1" si="23"/>
        <v>0</v>
      </c>
      <c r="AE105" s="119" t="str">
        <f t="shared" ca="1" si="29"/>
        <v>-</v>
      </c>
      <c r="AF105" s="118" t="str">
        <f t="shared" ca="1" si="30"/>
        <v>-</v>
      </c>
      <c r="AG105" s="119" t="str">
        <f t="shared" ca="1" si="31"/>
        <v>-</v>
      </c>
      <c r="AH105" s="118" t="str">
        <f t="shared" ca="1" si="32"/>
        <v>-</v>
      </c>
      <c r="AI105" s="118">
        <f t="shared" ca="1" si="33"/>
        <v>0</v>
      </c>
      <c r="AJ105" s="120">
        <f t="shared" ca="1" si="34"/>
        <v>0</v>
      </c>
      <c r="AK105" s="118">
        <f t="shared" ca="1" si="24"/>
        <v>0</v>
      </c>
      <c r="AL105" s="118">
        <f t="shared" ca="1" si="25"/>
        <v>0</v>
      </c>
    </row>
    <row r="106" spans="1:38" ht="27" customHeight="1" x14ac:dyDescent="0.25">
      <c r="A106" s="53">
        <f>'OSNOVNA PLAČA'!A100</f>
        <v>91</v>
      </c>
      <c r="B106" s="333" t="str">
        <f t="shared" ca="1" si="21"/>
        <v>A91</v>
      </c>
      <c r="C106" s="333"/>
      <c r="D106" s="54" t="str">
        <f>IF(LEN('OSNOVNA PLAČA'!C100)&gt;0,'OSNOVNA PLAČA'!C100,"")</f>
        <v/>
      </c>
      <c r="E106" s="55" t="str">
        <f>IF(LEN('OSNOVNA PLAČA'!D100)&gt;0,'OSNOVNA PLAČA'!D100,"")</f>
        <v/>
      </c>
      <c r="F106" s="164">
        <f ca="1">IF(LEN(B106)&gt;0,'OBRAČUNANA OSNOVNA PLAČA'!I100,"")</f>
        <v>0</v>
      </c>
      <c r="G106" s="57"/>
      <c r="H106" s="57"/>
      <c r="I106" s="57"/>
      <c r="J106" s="57"/>
      <c r="K106" s="57"/>
      <c r="L106" s="178">
        <f t="shared" si="26"/>
        <v>0</v>
      </c>
      <c r="M106" s="179">
        <f t="shared" ca="1" si="35"/>
        <v>0</v>
      </c>
      <c r="N106" s="179">
        <f t="shared" ca="1" si="36"/>
        <v>0</v>
      </c>
      <c r="O106" s="180">
        <f t="shared" ca="1" si="27"/>
        <v>0</v>
      </c>
      <c r="P106" s="181">
        <f t="shared" ca="1" si="37"/>
        <v>0</v>
      </c>
      <c r="Q106" s="182">
        <f t="shared" ca="1" si="28"/>
        <v>0</v>
      </c>
      <c r="R106" s="182">
        <f ca="1">IF(LEN(B106)&gt;0,'4'!R106-'4'!Q106,"")</f>
        <v>0</v>
      </c>
      <c r="S106" s="183"/>
      <c r="T106" s="33"/>
      <c r="U106" s="33"/>
      <c r="V106" s="33"/>
      <c r="W106" s="33"/>
      <c r="X106" s="33"/>
      <c r="Y106" s="33"/>
      <c r="AB106" s="243">
        <f>ROW()</f>
        <v>106</v>
      </c>
      <c r="AC106" s="118">
        <f t="shared" ca="1" si="22"/>
        <v>0</v>
      </c>
      <c r="AD106" s="118">
        <f t="shared" ca="1" si="23"/>
        <v>0</v>
      </c>
      <c r="AE106" s="119" t="str">
        <f t="shared" ca="1" si="29"/>
        <v>-</v>
      </c>
      <c r="AF106" s="118" t="str">
        <f t="shared" ca="1" si="30"/>
        <v>-</v>
      </c>
      <c r="AG106" s="119" t="str">
        <f t="shared" ca="1" si="31"/>
        <v>-</v>
      </c>
      <c r="AH106" s="118" t="str">
        <f t="shared" ca="1" si="32"/>
        <v>-</v>
      </c>
      <c r="AI106" s="118">
        <f t="shared" ca="1" si="33"/>
        <v>0</v>
      </c>
      <c r="AJ106" s="120">
        <f t="shared" ca="1" si="34"/>
        <v>0</v>
      </c>
      <c r="AK106" s="118">
        <f t="shared" ca="1" si="24"/>
        <v>0</v>
      </c>
      <c r="AL106" s="118">
        <f t="shared" ca="1" si="25"/>
        <v>0</v>
      </c>
    </row>
    <row r="107" spans="1:38" ht="27" customHeight="1" x14ac:dyDescent="0.25">
      <c r="A107" s="53">
        <f>'OSNOVNA PLAČA'!A101</f>
        <v>92</v>
      </c>
      <c r="B107" s="333" t="str">
        <f t="shared" ca="1" si="21"/>
        <v>A92</v>
      </c>
      <c r="C107" s="333"/>
      <c r="D107" s="54" t="str">
        <f>IF(LEN('OSNOVNA PLAČA'!C101)&gt;0,'OSNOVNA PLAČA'!C101,"")</f>
        <v/>
      </c>
      <c r="E107" s="55" t="str">
        <f>IF(LEN('OSNOVNA PLAČA'!D101)&gt;0,'OSNOVNA PLAČA'!D101,"")</f>
        <v/>
      </c>
      <c r="F107" s="164">
        <f ca="1">IF(LEN(B107)&gt;0,'OBRAČUNANA OSNOVNA PLAČA'!I101,"")</f>
        <v>0</v>
      </c>
      <c r="G107" s="57"/>
      <c r="H107" s="57"/>
      <c r="I107" s="57"/>
      <c r="J107" s="57"/>
      <c r="K107" s="57"/>
      <c r="L107" s="178">
        <f t="shared" si="26"/>
        <v>0</v>
      </c>
      <c r="M107" s="179">
        <f t="shared" ca="1" si="35"/>
        <v>0</v>
      </c>
      <c r="N107" s="179">
        <f t="shared" ca="1" si="36"/>
        <v>0</v>
      </c>
      <c r="O107" s="180">
        <f t="shared" ca="1" si="27"/>
        <v>0</v>
      </c>
      <c r="P107" s="181">
        <f t="shared" ca="1" si="37"/>
        <v>0</v>
      </c>
      <c r="Q107" s="182">
        <f t="shared" ca="1" si="28"/>
        <v>0</v>
      </c>
      <c r="R107" s="182">
        <f ca="1">IF(LEN(B107)&gt;0,'4'!R107-'4'!Q107,"")</f>
        <v>0</v>
      </c>
      <c r="S107" s="183"/>
      <c r="T107" s="33"/>
      <c r="U107" s="33"/>
      <c r="V107" s="33"/>
      <c r="W107" s="33"/>
      <c r="X107" s="33"/>
      <c r="Y107" s="33"/>
      <c r="AB107" s="243">
        <f>ROW()</f>
        <v>107</v>
      </c>
      <c r="AC107" s="118">
        <f t="shared" ca="1" si="22"/>
        <v>0</v>
      </c>
      <c r="AD107" s="118">
        <f t="shared" ca="1" si="23"/>
        <v>0</v>
      </c>
      <c r="AE107" s="119" t="str">
        <f t="shared" ca="1" si="29"/>
        <v>-</v>
      </c>
      <c r="AF107" s="118" t="str">
        <f t="shared" ca="1" si="30"/>
        <v>-</v>
      </c>
      <c r="AG107" s="119" t="str">
        <f t="shared" ca="1" si="31"/>
        <v>-</v>
      </c>
      <c r="AH107" s="118" t="str">
        <f t="shared" ca="1" si="32"/>
        <v>-</v>
      </c>
      <c r="AI107" s="118">
        <f t="shared" ca="1" si="33"/>
        <v>0</v>
      </c>
      <c r="AJ107" s="120">
        <f t="shared" ca="1" si="34"/>
        <v>0</v>
      </c>
      <c r="AK107" s="118">
        <f t="shared" ca="1" si="24"/>
        <v>0</v>
      </c>
      <c r="AL107" s="118">
        <f t="shared" ca="1" si="25"/>
        <v>0</v>
      </c>
    </row>
    <row r="108" spans="1:38" ht="27" customHeight="1" x14ac:dyDescent="0.25">
      <c r="A108" s="53">
        <f>'OSNOVNA PLAČA'!A102</f>
        <v>93</v>
      </c>
      <c r="B108" s="333" t="str">
        <f t="shared" ca="1" si="21"/>
        <v>A93</v>
      </c>
      <c r="C108" s="333"/>
      <c r="D108" s="54" t="str">
        <f>IF(LEN('OSNOVNA PLAČA'!C102)&gt;0,'OSNOVNA PLAČA'!C102,"")</f>
        <v/>
      </c>
      <c r="E108" s="55" t="str">
        <f>IF(LEN('OSNOVNA PLAČA'!D102)&gt;0,'OSNOVNA PLAČA'!D102,"")</f>
        <v/>
      </c>
      <c r="F108" s="164">
        <f ca="1">IF(LEN(B108)&gt;0,'OBRAČUNANA OSNOVNA PLAČA'!I102,"")</f>
        <v>0</v>
      </c>
      <c r="G108" s="57"/>
      <c r="H108" s="57"/>
      <c r="I108" s="57"/>
      <c r="J108" s="57"/>
      <c r="K108" s="57"/>
      <c r="L108" s="178">
        <f t="shared" si="26"/>
        <v>0</v>
      </c>
      <c r="M108" s="179">
        <f t="shared" ca="1" si="35"/>
        <v>0</v>
      </c>
      <c r="N108" s="179">
        <f t="shared" ca="1" si="36"/>
        <v>0</v>
      </c>
      <c r="O108" s="180">
        <f t="shared" ca="1" si="27"/>
        <v>0</v>
      </c>
      <c r="P108" s="181">
        <f t="shared" ca="1" si="37"/>
        <v>0</v>
      </c>
      <c r="Q108" s="182">
        <f t="shared" ca="1" si="28"/>
        <v>0</v>
      </c>
      <c r="R108" s="182">
        <f ca="1">IF(LEN(B108)&gt;0,'4'!R108-'4'!Q108,"")</f>
        <v>0</v>
      </c>
      <c r="S108" s="183"/>
      <c r="T108" s="33"/>
      <c r="U108" s="33"/>
      <c r="V108" s="33"/>
      <c r="W108" s="33"/>
      <c r="X108" s="33"/>
      <c r="Y108" s="33"/>
      <c r="AB108" s="243">
        <f>ROW()</f>
        <v>108</v>
      </c>
      <c r="AC108" s="118">
        <f t="shared" ca="1" si="22"/>
        <v>0</v>
      </c>
      <c r="AD108" s="118">
        <f t="shared" ca="1" si="23"/>
        <v>0</v>
      </c>
      <c r="AE108" s="119" t="str">
        <f t="shared" ca="1" si="29"/>
        <v>-</v>
      </c>
      <c r="AF108" s="118" t="str">
        <f t="shared" ca="1" si="30"/>
        <v>-</v>
      </c>
      <c r="AG108" s="119" t="str">
        <f t="shared" ca="1" si="31"/>
        <v>-</v>
      </c>
      <c r="AH108" s="118" t="str">
        <f t="shared" ca="1" si="32"/>
        <v>-</v>
      </c>
      <c r="AI108" s="118">
        <f t="shared" ca="1" si="33"/>
        <v>0</v>
      </c>
      <c r="AJ108" s="120">
        <f t="shared" ca="1" si="34"/>
        <v>0</v>
      </c>
      <c r="AK108" s="118">
        <f t="shared" ca="1" si="24"/>
        <v>0</v>
      </c>
      <c r="AL108" s="118">
        <f t="shared" ca="1" si="25"/>
        <v>0</v>
      </c>
    </row>
    <row r="109" spans="1:38" ht="27" customHeight="1" x14ac:dyDescent="0.25">
      <c r="A109" s="53">
        <f>'OSNOVNA PLAČA'!A103</f>
        <v>94</v>
      </c>
      <c r="B109" s="333" t="str">
        <f t="shared" ca="1" si="21"/>
        <v>A94</v>
      </c>
      <c r="C109" s="333"/>
      <c r="D109" s="54" t="str">
        <f>IF(LEN('OSNOVNA PLAČA'!C103)&gt;0,'OSNOVNA PLAČA'!C103,"")</f>
        <v/>
      </c>
      <c r="E109" s="55" t="str">
        <f>IF(LEN('OSNOVNA PLAČA'!D103)&gt;0,'OSNOVNA PLAČA'!D103,"")</f>
        <v/>
      </c>
      <c r="F109" s="164">
        <f ca="1">IF(LEN(B109)&gt;0,'OBRAČUNANA OSNOVNA PLAČA'!I103,"")</f>
        <v>0</v>
      </c>
      <c r="G109" s="57"/>
      <c r="H109" s="57"/>
      <c r="I109" s="57"/>
      <c r="J109" s="57"/>
      <c r="K109" s="57"/>
      <c r="L109" s="178">
        <f t="shared" si="26"/>
        <v>0</v>
      </c>
      <c r="M109" s="179">
        <f t="shared" ca="1" si="35"/>
        <v>0</v>
      </c>
      <c r="N109" s="179">
        <f t="shared" ca="1" si="36"/>
        <v>0</v>
      </c>
      <c r="O109" s="180">
        <f t="shared" ca="1" si="27"/>
        <v>0</v>
      </c>
      <c r="P109" s="181">
        <f t="shared" ca="1" si="37"/>
        <v>0</v>
      </c>
      <c r="Q109" s="182">
        <f t="shared" ca="1" si="28"/>
        <v>0</v>
      </c>
      <c r="R109" s="182">
        <f ca="1">IF(LEN(B109)&gt;0,'4'!R109-'4'!Q109,"")</f>
        <v>0</v>
      </c>
      <c r="S109" s="183"/>
      <c r="T109" s="33"/>
      <c r="U109" s="33"/>
      <c r="V109" s="33"/>
      <c r="W109" s="33"/>
      <c r="X109" s="33"/>
      <c r="Y109" s="33"/>
      <c r="AB109" s="243">
        <f>ROW()</f>
        <v>109</v>
      </c>
      <c r="AC109" s="118">
        <f t="shared" ca="1" si="22"/>
        <v>0</v>
      </c>
      <c r="AD109" s="118">
        <f t="shared" ca="1" si="23"/>
        <v>0</v>
      </c>
      <c r="AE109" s="119" t="str">
        <f t="shared" ca="1" si="29"/>
        <v>-</v>
      </c>
      <c r="AF109" s="118" t="str">
        <f t="shared" ca="1" si="30"/>
        <v>-</v>
      </c>
      <c r="AG109" s="119" t="str">
        <f t="shared" ca="1" si="31"/>
        <v>-</v>
      </c>
      <c r="AH109" s="118" t="str">
        <f t="shared" ca="1" si="32"/>
        <v>-</v>
      </c>
      <c r="AI109" s="118">
        <f t="shared" ca="1" si="33"/>
        <v>0</v>
      </c>
      <c r="AJ109" s="120">
        <f t="shared" ca="1" si="34"/>
        <v>0</v>
      </c>
      <c r="AK109" s="118">
        <f t="shared" ca="1" si="24"/>
        <v>0</v>
      </c>
      <c r="AL109" s="118">
        <f t="shared" ca="1" si="25"/>
        <v>0</v>
      </c>
    </row>
    <row r="110" spans="1:38" ht="27" customHeight="1" x14ac:dyDescent="0.25">
      <c r="A110" s="53">
        <f>'OSNOVNA PLAČA'!A104</f>
        <v>95</v>
      </c>
      <c r="B110" s="333" t="str">
        <f t="shared" ca="1" si="21"/>
        <v>A95</v>
      </c>
      <c r="C110" s="333"/>
      <c r="D110" s="54" t="str">
        <f>IF(LEN('OSNOVNA PLAČA'!C104)&gt;0,'OSNOVNA PLAČA'!C104,"")</f>
        <v/>
      </c>
      <c r="E110" s="55" t="str">
        <f>IF(LEN('OSNOVNA PLAČA'!D104)&gt;0,'OSNOVNA PLAČA'!D104,"")</f>
        <v/>
      </c>
      <c r="F110" s="164">
        <f ca="1">IF(LEN(B110)&gt;0,'OBRAČUNANA OSNOVNA PLAČA'!I104,"")</f>
        <v>0</v>
      </c>
      <c r="G110" s="57"/>
      <c r="H110" s="57"/>
      <c r="I110" s="57"/>
      <c r="J110" s="57"/>
      <c r="K110" s="57"/>
      <c r="L110" s="178">
        <f t="shared" si="26"/>
        <v>0</v>
      </c>
      <c r="M110" s="179">
        <f t="shared" ca="1" si="35"/>
        <v>0</v>
      </c>
      <c r="N110" s="179">
        <f t="shared" ca="1" si="36"/>
        <v>0</v>
      </c>
      <c r="O110" s="180">
        <f t="shared" ca="1" si="27"/>
        <v>0</v>
      </c>
      <c r="P110" s="181">
        <f t="shared" ca="1" si="37"/>
        <v>0</v>
      </c>
      <c r="Q110" s="182">
        <f t="shared" ca="1" si="28"/>
        <v>0</v>
      </c>
      <c r="R110" s="182">
        <f ca="1">IF(LEN(B110)&gt;0,'4'!R110-'4'!Q110,"")</f>
        <v>0</v>
      </c>
      <c r="S110" s="183"/>
      <c r="T110" s="33"/>
      <c r="U110" s="33"/>
      <c r="V110" s="33"/>
      <c r="W110" s="33"/>
      <c r="X110" s="33"/>
      <c r="Y110" s="33"/>
      <c r="AB110" s="243">
        <f>ROW()</f>
        <v>110</v>
      </c>
      <c r="AC110" s="118">
        <f t="shared" ca="1" si="22"/>
        <v>0</v>
      </c>
      <c r="AD110" s="118">
        <f t="shared" ca="1" si="23"/>
        <v>0</v>
      </c>
      <c r="AE110" s="119" t="str">
        <f t="shared" ca="1" si="29"/>
        <v>-</v>
      </c>
      <c r="AF110" s="118" t="str">
        <f t="shared" ca="1" si="30"/>
        <v>-</v>
      </c>
      <c r="AG110" s="119" t="str">
        <f t="shared" ca="1" si="31"/>
        <v>-</v>
      </c>
      <c r="AH110" s="118" t="str">
        <f t="shared" ca="1" si="32"/>
        <v>-</v>
      </c>
      <c r="AI110" s="118">
        <f t="shared" ca="1" si="33"/>
        <v>0</v>
      </c>
      <c r="AJ110" s="120">
        <f t="shared" ca="1" si="34"/>
        <v>0</v>
      </c>
      <c r="AK110" s="118">
        <f t="shared" ca="1" si="24"/>
        <v>0</v>
      </c>
      <c r="AL110" s="118">
        <f t="shared" ca="1" si="25"/>
        <v>0</v>
      </c>
    </row>
    <row r="111" spans="1:38" ht="27" customHeight="1" x14ac:dyDescent="0.25">
      <c r="A111" s="53">
        <f>'OSNOVNA PLAČA'!A105</f>
        <v>96</v>
      </c>
      <c r="B111" s="333" t="str">
        <f t="shared" ca="1" si="21"/>
        <v>A96</v>
      </c>
      <c r="C111" s="333"/>
      <c r="D111" s="54" t="str">
        <f>IF(LEN('OSNOVNA PLAČA'!C105)&gt;0,'OSNOVNA PLAČA'!C105,"")</f>
        <v/>
      </c>
      <c r="E111" s="55" t="str">
        <f>IF(LEN('OSNOVNA PLAČA'!D105)&gt;0,'OSNOVNA PLAČA'!D105,"")</f>
        <v/>
      </c>
      <c r="F111" s="164">
        <f ca="1">IF(LEN(B111)&gt;0,'OBRAČUNANA OSNOVNA PLAČA'!I105,"")</f>
        <v>0</v>
      </c>
      <c r="G111" s="57"/>
      <c r="H111" s="57"/>
      <c r="I111" s="57"/>
      <c r="J111" s="57"/>
      <c r="K111" s="57"/>
      <c r="L111" s="178">
        <f t="shared" si="26"/>
        <v>0</v>
      </c>
      <c r="M111" s="179">
        <f t="shared" ca="1" si="35"/>
        <v>0</v>
      </c>
      <c r="N111" s="179">
        <f t="shared" ca="1" si="36"/>
        <v>0</v>
      </c>
      <c r="O111" s="180">
        <f t="shared" ca="1" si="27"/>
        <v>0</v>
      </c>
      <c r="P111" s="181">
        <f t="shared" ca="1" si="37"/>
        <v>0</v>
      </c>
      <c r="Q111" s="182">
        <f t="shared" ca="1" si="28"/>
        <v>0</v>
      </c>
      <c r="R111" s="182">
        <f ca="1">IF(LEN(B111)&gt;0,'4'!R111-'4'!Q111,"")</f>
        <v>0</v>
      </c>
      <c r="S111" s="183"/>
      <c r="T111" s="33"/>
      <c r="U111" s="33"/>
      <c r="V111" s="33"/>
      <c r="W111" s="33"/>
      <c r="X111" s="33"/>
      <c r="Y111" s="33"/>
      <c r="AB111" s="243">
        <f>ROW()</f>
        <v>111</v>
      </c>
      <c r="AC111" s="118">
        <f t="shared" ca="1" si="22"/>
        <v>0</v>
      </c>
      <c r="AD111" s="118">
        <f t="shared" ca="1" si="23"/>
        <v>0</v>
      </c>
      <c r="AE111" s="119" t="str">
        <f t="shared" ca="1" si="29"/>
        <v>-</v>
      </c>
      <c r="AF111" s="118" t="str">
        <f t="shared" ca="1" si="30"/>
        <v>-</v>
      </c>
      <c r="AG111" s="119" t="str">
        <f t="shared" ca="1" si="31"/>
        <v>-</v>
      </c>
      <c r="AH111" s="118" t="str">
        <f t="shared" ca="1" si="32"/>
        <v>-</v>
      </c>
      <c r="AI111" s="118">
        <f t="shared" ca="1" si="33"/>
        <v>0</v>
      </c>
      <c r="AJ111" s="120">
        <f t="shared" ca="1" si="34"/>
        <v>0</v>
      </c>
      <c r="AK111" s="118">
        <f t="shared" ca="1" si="24"/>
        <v>0</v>
      </c>
      <c r="AL111" s="118">
        <f t="shared" ca="1" si="25"/>
        <v>0</v>
      </c>
    </row>
    <row r="112" spans="1:38" ht="27" customHeight="1" x14ac:dyDescent="0.25">
      <c r="A112" s="53">
        <f>'OSNOVNA PLAČA'!A106</f>
        <v>97</v>
      </c>
      <c r="B112" s="333" t="str">
        <f t="shared" ca="1" si="21"/>
        <v>A97</v>
      </c>
      <c r="C112" s="333"/>
      <c r="D112" s="54" t="str">
        <f>IF(LEN('OSNOVNA PLAČA'!C106)&gt;0,'OSNOVNA PLAČA'!C106,"")</f>
        <v/>
      </c>
      <c r="E112" s="55" t="str">
        <f>IF(LEN('OSNOVNA PLAČA'!D106)&gt;0,'OSNOVNA PLAČA'!D106,"")</f>
        <v/>
      </c>
      <c r="F112" s="164">
        <f ca="1">IF(LEN(B112)&gt;0,'OBRAČUNANA OSNOVNA PLAČA'!I106,"")</f>
        <v>0</v>
      </c>
      <c r="G112" s="57"/>
      <c r="H112" s="57"/>
      <c r="I112" s="57"/>
      <c r="J112" s="57"/>
      <c r="K112" s="57"/>
      <c r="L112" s="178">
        <f t="shared" si="26"/>
        <v>0</v>
      </c>
      <c r="M112" s="179">
        <f t="shared" ca="1" si="35"/>
        <v>0</v>
      </c>
      <c r="N112" s="179">
        <f t="shared" ca="1" si="36"/>
        <v>0</v>
      </c>
      <c r="O112" s="180">
        <f t="shared" ca="1" si="27"/>
        <v>0</v>
      </c>
      <c r="P112" s="181">
        <f t="shared" ca="1" si="37"/>
        <v>0</v>
      </c>
      <c r="Q112" s="182">
        <f t="shared" ca="1" si="28"/>
        <v>0</v>
      </c>
      <c r="R112" s="182">
        <f ca="1">IF(LEN(B112)&gt;0,'4'!R112-'4'!Q112,"")</f>
        <v>0</v>
      </c>
      <c r="S112" s="183"/>
      <c r="T112" s="33"/>
      <c r="U112" s="33"/>
      <c r="V112" s="33"/>
      <c r="W112" s="33"/>
      <c r="X112" s="33"/>
      <c r="Y112" s="33"/>
      <c r="AB112" s="243">
        <f>ROW()</f>
        <v>112</v>
      </c>
      <c r="AC112" s="118">
        <f t="shared" ca="1" si="22"/>
        <v>0</v>
      </c>
      <c r="AD112" s="118">
        <f t="shared" ca="1" si="23"/>
        <v>0</v>
      </c>
      <c r="AE112" s="119" t="str">
        <f t="shared" ca="1" si="29"/>
        <v>-</v>
      </c>
      <c r="AF112" s="118" t="str">
        <f t="shared" ca="1" si="30"/>
        <v>-</v>
      </c>
      <c r="AG112" s="119" t="str">
        <f t="shared" ca="1" si="31"/>
        <v>-</v>
      </c>
      <c r="AH112" s="118" t="str">
        <f t="shared" ca="1" si="32"/>
        <v>-</v>
      </c>
      <c r="AI112" s="118">
        <f t="shared" ca="1" si="33"/>
        <v>0</v>
      </c>
      <c r="AJ112" s="120">
        <f t="shared" ca="1" si="34"/>
        <v>0</v>
      </c>
      <c r="AK112" s="118">
        <f t="shared" ca="1" si="24"/>
        <v>0</v>
      </c>
      <c r="AL112" s="118">
        <f t="shared" ca="1" si="25"/>
        <v>0</v>
      </c>
    </row>
    <row r="113" spans="1:38" ht="27" customHeight="1" x14ac:dyDescent="0.25">
      <c r="A113" s="53">
        <f>'OSNOVNA PLAČA'!A107</f>
        <v>98</v>
      </c>
      <c r="B113" s="333" t="str">
        <f t="shared" ca="1" si="21"/>
        <v>A98</v>
      </c>
      <c r="C113" s="333"/>
      <c r="D113" s="54" t="str">
        <f>IF(LEN('OSNOVNA PLAČA'!C107)&gt;0,'OSNOVNA PLAČA'!C107,"")</f>
        <v/>
      </c>
      <c r="E113" s="55" t="str">
        <f>IF(LEN('OSNOVNA PLAČA'!D107)&gt;0,'OSNOVNA PLAČA'!D107,"")</f>
        <v/>
      </c>
      <c r="F113" s="164">
        <f ca="1">IF(LEN(B113)&gt;0,'OBRAČUNANA OSNOVNA PLAČA'!I107,"")</f>
        <v>0</v>
      </c>
      <c r="G113" s="57"/>
      <c r="H113" s="57"/>
      <c r="I113" s="57"/>
      <c r="J113" s="57"/>
      <c r="K113" s="57"/>
      <c r="L113" s="178">
        <f t="shared" si="26"/>
        <v>0</v>
      </c>
      <c r="M113" s="179">
        <f t="shared" ca="1" si="35"/>
        <v>0</v>
      </c>
      <c r="N113" s="179">
        <f t="shared" ca="1" si="36"/>
        <v>0</v>
      </c>
      <c r="O113" s="180">
        <f t="shared" ca="1" si="27"/>
        <v>0</v>
      </c>
      <c r="P113" s="181">
        <f t="shared" ca="1" si="37"/>
        <v>0</v>
      </c>
      <c r="Q113" s="182">
        <f t="shared" ca="1" si="28"/>
        <v>0</v>
      </c>
      <c r="R113" s="182">
        <f ca="1">IF(LEN(B113)&gt;0,'4'!R113-'4'!Q113,"")</f>
        <v>0</v>
      </c>
      <c r="S113" s="183"/>
      <c r="T113" s="33"/>
      <c r="U113" s="33"/>
      <c r="V113" s="33"/>
      <c r="W113" s="33"/>
      <c r="X113" s="33"/>
      <c r="Y113" s="33"/>
      <c r="AB113" s="243">
        <f>ROW()</f>
        <v>113</v>
      </c>
      <c r="AC113" s="118">
        <f t="shared" ca="1" si="22"/>
        <v>0</v>
      </c>
      <c r="AD113" s="118">
        <f t="shared" ca="1" si="23"/>
        <v>0</v>
      </c>
      <c r="AE113" s="119" t="str">
        <f t="shared" ca="1" si="29"/>
        <v>-</v>
      </c>
      <c r="AF113" s="118" t="str">
        <f t="shared" ca="1" si="30"/>
        <v>-</v>
      </c>
      <c r="AG113" s="119" t="str">
        <f t="shared" ca="1" si="31"/>
        <v>-</v>
      </c>
      <c r="AH113" s="118" t="str">
        <f t="shared" ca="1" si="32"/>
        <v>-</v>
      </c>
      <c r="AI113" s="118">
        <f t="shared" ca="1" si="33"/>
        <v>0</v>
      </c>
      <c r="AJ113" s="120">
        <f t="shared" ca="1" si="34"/>
        <v>0</v>
      </c>
      <c r="AK113" s="118">
        <f t="shared" ca="1" si="24"/>
        <v>0</v>
      </c>
      <c r="AL113" s="118">
        <f t="shared" ca="1" si="25"/>
        <v>0</v>
      </c>
    </row>
    <row r="114" spans="1:38" ht="27" customHeight="1" x14ac:dyDescent="0.25">
      <c r="A114" s="53">
        <f>'OSNOVNA PLAČA'!A108</f>
        <v>99</v>
      </c>
      <c r="B114" s="333" t="str">
        <f t="shared" ca="1" si="21"/>
        <v>A99</v>
      </c>
      <c r="C114" s="333"/>
      <c r="D114" s="54" t="str">
        <f>IF(LEN('OSNOVNA PLAČA'!C108)&gt;0,'OSNOVNA PLAČA'!C108,"")</f>
        <v/>
      </c>
      <c r="E114" s="55" t="str">
        <f>IF(LEN('OSNOVNA PLAČA'!D108)&gt;0,'OSNOVNA PLAČA'!D108,"")</f>
        <v/>
      </c>
      <c r="F114" s="164">
        <f ca="1">IF(LEN(B114)&gt;0,'OBRAČUNANA OSNOVNA PLAČA'!I108,"")</f>
        <v>0</v>
      </c>
      <c r="G114" s="57"/>
      <c r="H114" s="57"/>
      <c r="I114" s="57"/>
      <c r="J114" s="57"/>
      <c r="K114" s="57"/>
      <c r="L114" s="178">
        <f t="shared" si="26"/>
        <v>0</v>
      </c>
      <c r="M114" s="179">
        <f t="shared" ca="1" si="35"/>
        <v>0</v>
      </c>
      <c r="N114" s="179">
        <f t="shared" ca="1" si="36"/>
        <v>0</v>
      </c>
      <c r="O114" s="180">
        <f t="shared" ca="1" si="27"/>
        <v>0</v>
      </c>
      <c r="P114" s="181">
        <f t="shared" ca="1" si="37"/>
        <v>0</v>
      </c>
      <c r="Q114" s="182">
        <f t="shared" ca="1" si="28"/>
        <v>0</v>
      </c>
      <c r="R114" s="182">
        <f ca="1">IF(LEN(B114)&gt;0,'4'!R114-'4'!Q114,"")</f>
        <v>0</v>
      </c>
      <c r="S114" s="183"/>
      <c r="T114" s="33"/>
      <c r="U114" s="33"/>
      <c r="V114" s="33"/>
      <c r="W114" s="33"/>
      <c r="X114" s="33"/>
      <c r="Y114" s="33"/>
      <c r="AB114" s="243">
        <f>ROW()</f>
        <v>114</v>
      </c>
      <c r="AC114" s="118">
        <f t="shared" ca="1" si="22"/>
        <v>0</v>
      </c>
      <c r="AD114" s="118">
        <f t="shared" ca="1" si="23"/>
        <v>0</v>
      </c>
      <c r="AE114" s="119" t="str">
        <f t="shared" ca="1" si="29"/>
        <v>-</v>
      </c>
      <c r="AF114" s="118" t="str">
        <f t="shared" ca="1" si="30"/>
        <v>-</v>
      </c>
      <c r="AG114" s="119" t="str">
        <f t="shared" ca="1" si="31"/>
        <v>-</v>
      </c>
      <c r="AH114" s="118" t="str">
        <f t="shared" ca="1" si="32"/>
        <v>-</v>
      </c>
      <c r="AI114" s="118">
        <f t="shared" ca="1" si="33"/>
        <v>0</v>
      </c>
      <c r="AJ114" s="120">
        <f t="shared" ca="1" si="34"/>
        <v>0</v>
      </c>
      <c r="AK114" s="118">
        <f t="shared" ca="1" si="24"/>
        <v>0</v>
      </c>
      <c r="AL114" s="118">
        <f t="shared" ca="1" si="25"/>
        <v>0</v>
      </c>
    </row>
    <row r="115" spans="1:38" ht="27" customHeight="1" x14ac:dyDescent="0.25">
      <c r="A115" s="53">
        <f>'OSNOVNA PLAČA'!A109</f>
        <v>100</v>
      </c>
      <c r="B115" s="333" t="str">
        <f t="shared" ca="1" si="21"/>
        <v>A100</v>
      </c>
      <c r="C115" s="333"/>
      <c r="D115" s="54" t="str">
        <f>IF(LEN('OSNOVNA PLAČA'!C109)&gt;0,'OSNOVNA PLAČA'!C109,"")</f>
        <v/>
      </c>
      <c r="E115" s="55" t="str">
        <f>IF(LEN('OSNOVNA PLAČA'!D109)&gt;0,'OSNOVNA PLAČA'!D109,"")</f>
        <v/>
      </c>
      <c r="F115" s="164">
        <f ca="1">IF(LEN(B115)&gt;0,'OBRAČUNANA OSNOVNA PLAČA'!I109,"")</f>
        <v>0</v>
      </c>
      <c r="G115" s="57"/>
      <c r="H115" s="57"/>
      <c r="I115" s="57"/>
      <c r="J115" s="57"/>
      <c r="K115" s="57"/>
      <c r="L115" s="178">
        <f t="shared" si="26"/>
        <v>0</v>
      </c>
      <c r="M115" s="179">
        <f t="shared" ca="1" si="35"/>
        <v>0</v>
      </c>
      <c r="N115" s="179">
        <f t="shared" ca="1" si="36"/>
        <v>0</v>
      </c>
      <c r="O115" s="180">
        <f t="shared" ca="1" si="27"/>
        <v>0</v>
      </c>
      <c r="P115" s="181">
        <f t="shared" ca="1" si="37"/>
        <v>0</v>
      </c>
      <c r="Q115" s="182">
        <f t="shared" ca="1" si="28"/>
        <v>0</v>
      </c>
      <c r="R115" s="182">
        <f ca="1">IF(LEN(B115)&gt;0,'4'!R115-'4'!Q115,"")</f>
        <v>0</v>
      </c>
      <c r="S115" s="183"/>
      <c r="T115" s="33"/>
      <c r="U115" s="33"/>
      <c r="V115" s="33"/>
      <c r="W115" s="33"/>
      <c r="X115" s="33"/>
      <c r="Y115" s="33"/>
      <c r="AB115" s="243">
        <f>ROW()</f>
        <v>115</v>
      </c>
      <c r="AC115" s="118">
        <f t="shared" ca="1" si="22"/>
        <v>0</v>
      </c>
      <c r="AD115" s="118">
        <f t="shared" ca="1" si="23"/>
        <v>0</v>
      </c>
      <c r="AE115" s="119" t="str">
        <f t="shared" ca="1" si="29"/>
        <v>-</v>
      </c>
      <c r="AF115" s="118" t="str">
        <f t="shared" ca="1" si="30"/>
        <v>-</v>
      </c>
      <c r="AG115" s="119" t="str">
        <f t="shared" ca="1" si="31"/>
        <v>-</v>
      </c>
      <c r="AH115" s="118" t="str">
        <f t="shared" ca="1" si="32"/>
        <v>-</v>
      </c>
      <c r="AI115" s="118">
        <f t="shared" ca="1" si="33"/>
        <v>0</v>
      </c>
      <c r="AJ115" s="120">
        <f t="shared" ca="1" si="34"/>
        <v>0</v>
      </c>
      <c r="AK115" s="118">
        <f t="shared" ca="1" si="24"/>
        <v>0</v>
      </c>
      <c r="AL115" s="118">
        <f t="shared" ca="1" si="25"/>
        <v>0</v>
      </c>
    </row>
    <row r="116" spans="1:38" ht="27" customHeight="1" x14ac:dyDescent="0.25">
      <c r="A116" s="53">
        <f>'OSNOVNA PLAČA'!A110</f>
        <v>101</v>
      </c>
      <c r="B116" s="333" t="str">
        <f t="shared" ca="1" si="21"/>
        <v>A101</v>
      </c>
      <c r="C116" s="333"/>
      <c r="D116" s="54" t="str">
        <f>IF(LEN('OSNOVNA PLAČA'!C110)&gt;0,'OSNOVNA PLAČA'!C110,"")</f>
        <v>VII</v>
      </c>
      <c r="E116" s="55">
        <f>IF(LEN('OSNOVNA PLAČA'!D110)&gt;0,'OSNOVNA PLAČA'!D110,"")</f>
        <v>54</v>
      </c>
      <c r="F116" s="164">
        <f ca="1">IF(LEN(B116)&gt;0,'OBRAČUNANA OSNOVNA PLAČA'!I110,"")</f>
        <v>3500</v>
      </c>
      <c r="G116" s="57">
        <v>1</v>
      </c>
      <c r="H116" s="57">
        <v>1</v>
      </c>
      <c r="I116" s="57">
        <v>1</v>
      </c>
      <c r="J116" s="57"/>
      <c r="K116" s="57">
        <v>1</v>
      </c>
      <c r="L116" s="178">
        <f t="shared" si="26"/>
        <v>4</v>
      </c>
      <c r="M116" s="179">
        <f t="shared" ca="1" si="35"/>
        <v>0.8</v>
      </c>
      <c r="N116" s="179">
        <f t="shared" ca="1" si="36"/>
        <v>2800</v>
      </c>
      <c r="O116" s="180">
        <f t="shared" ca="1" si="27"/>
        <v>4.8500000000000001E-2</v>
      </c>
      <c r="P116" s="181">
        <f t="shared" ca="1" si="37"/>
        <v>169.75</v>
      </c>
      <c r="Q116" s="182">
        <f t="shared" ca="1" si="28"/>
        <v>169.75</v>
      </c>
      <c r="R116" s="182">
        <f ca="1">IF(LEN(B116)&gt;0,'4'!R116-'4'!Q116,"")</f>
        <v>6804.8136371665787</v>
      </c>
      <c r="S116" s="183"/>
      <c r="T116" s="33"/>
      <c r="U116" s="33"/>
      <c r="V116" s="33"/>
      <c r="W116" s="33"/>
      <c r="X116" s="33"/>
      <c r="Y116" s="33"/>
      <c r="AB116" s="243">
        <f>ROW()</f>
        <v>116</v>
      </c>
      <c r="AC116" s="118">
        <f t="shared" ca="1" si="22"/>
        <v>0</v>
      </c>
      <c r="AD116" s="118">
        <f t="shared" ca="1" si="23"/>
        <v>0</v>
      </c>
      <c r="AE116" s="119" t="str">
        <f t="shared" ca="1" si="29"/>
        <v>-</v>
      </c>
      <c r="AF116" s="118" t="str">
        <f t="shared" ca="1" si="30"/>
        <v>-</v>
      </c>
      <c r="AG116" s="119" t="str">
        <f t="shared" ca="1" si="31"/>
        <v>-</v>
      </c>
      <c r="AH116" s="118" t="str">
        <f t="shared" ca="1" si="32"/>
        <v>-</v>
      </c>
      <c r="AI116" s="118">
        <f t="shared" ca="1" si="33"/>
        <v>0</v>
      </c>
      <c r="AJ116" s="120">
        <f t="shared" ca="1" si="34"/>
        <v>0</v>
      </c>
      <c r="AK116" s="118">
        <f t="shared" ca="1" si="24"/>
        <v>3500</v>
      </c>
      <c r="AL116" s="118">
        <f t="shared" ca="1" si="25"/>
        <v>3500</v>
      </c>
    </row>
    <row r="117" spans="1:38" ht="27" customHeight="1" x14ac:dyDescent="0.25">
      <c r="A117" s="53">
        <f>'OSNOVNA PLAČA'!A111</f>
        <v>102</v>
      </c>
      <c r="B117" s="333" t="str">
        <f t="shared" ca="1" si="21"/>
        <v>A102</v>
      </c>
      <c r="C117" s="333"/>
      <c r="D117" s="54" t="str">
        <f>IF(LEN('OSNOVNA PLAČA'!C111)&gt;0,'OSNOVNA PLAČA'!C111,"")</f>
        <v/>
      </c>
      <c r="E117" s="55" t="str">
        <f>IF(LEN('OSNOVNA PLAČA'!D111)&gt;0,'OSNOVNA PLAČA'!D111,"")</f>
        <v/>
      </c>
      <c r="F117" s="164">
        <f ca="1">IF(LEN(B117)&gt;0,'OBRAČUNANA OSNOVNA PLAČA'!I111,"")</f>
        <v>0</v>
      </c>
      <c r="G117" s="57"/>
      <c r="H117" s="57"/>
      <c r="I117" s="57"/>
      <c r="J117" s="57"/>
      <c r="K117" s="57"/>
      <c r="L117" s="178">
        <f t="shared" si="26"/>
        <v>0</v>
      </c>
      <c r="M117" s="179">
        <f t="shared" ca="1" si="35"/>
        <v>0</v>
      </c>
      <c r="N117" s="179">
        <f t="shared" ca="1" si="36"/>
        <v>0</v>
      </c>
      <c r="O117" s="180">
        <f t="shared" ca="1" si="27"/>
        <v>0</v>
      </c>
      <c r="P117" s="181">
        <f t="shared" ca="1" si="37"/>
        <v>0</v>
      </c>
      <c r="Q117" s="182">
        <f t="shared" ca="1" si="28"/>
        <v>0</v>
      </c>
      <c r="R117" s="182">
        <f ca="1">IF(LEN(B117)&gt;0,'4'!R117-'4'!Q117,"")</f>
        <v>0</v>
      </c>
      <c r="S117" s="183"/>
      <c r="T117" s="33"/>
      <c r="U117" s="33"/>
      <c r="V117" s="33"/>
      <c r="W117" s="33"/>
      <c r="X117" s="33"/>
      <c r="Y117" s="33"/>
      <c r="AB117" s="243">
        <f>ROW()</f>
        <v>117</v>
      </c>
      <c r="AC117" s="118">
        <f t="shared" ca="1" si="22"/>
        <v>0</v>
      </c>
      <c r="AD117" s="118">
        <f t="shared" ca="1" si="23"/>
        <v>0</v>
      </c>
      <c r="AE117" s="119" t="str">
        <f t="shared" ca="1" si="29"/>
        <v>-</v>
      </c>
      <c r="AF117" s="118" t="str">
        <f t="shared" ca="1" si="30"/>
        <v>-</v>
      </c>
      <c r="AG117" s="119" t="str">
        <f t="shared" ca="1" si="31"/>
        <v>-</v>
      </c>
      <c r="AH117" s="118" t="str">
        <f t="shared" ca="1" si="32"/>
        <v>-</v>
      </c>
      <c r="AI117" s="118">
        <f t="shared" ca="1" si="33"/>
        <v>0</v>
      </c>
      <c r="AJ117" s="120">
        <f t="shared" ca="1" si="34"/>
        <v>0</v>
      </c>
      <c r="AK117" s="118">
        <f t="shared" ca="1" si="24"/>
        <v>0</v>
      </c>
      <c r="AL117" s="118">
        <f t="shared" ca="1" si="25"/>
        <v>0</v>
      </c>
    </row>
    <row r="118" spans="1:38" ht="27" customHeight="1" x14ac:dyDescent="0.25">
      <c r="A118" s="53">
        <f>'OSNOVNA PLAČA'!A112</f>
        <v>103</v>
      </c>
      <c r="B118" s="333" t="str">
        <f t="shared" ca="1" si="21"/>
        <v>A103</v>
      </c>
      <c r="C118" s="333"/>
      <c r="D118" s="54" t="str">
        <f>IF(LEN('OSNOVNA PLAČA'!C112)&gt;0,'OSNOVNA PLAČA'!C112,"")</f>
        <v/>
      </c>
      <c r="E118" s="55" t="str">
        <f>IF(LEN('OSNOVNA PLAČA'!D112)&gt;0,'OSNOVNA PLAČA'!D112,"")</f>
        <v/>
      </c>
      <c r="F118" s="164">
        <f ca="1">IF(LEN(B118)&gt;0,'OBRAČUNANA OSNOVNA PLAČA'!I112,"")</f>
        <v>0</v>
      </c>
      <c r="G118" s="57"/>
      <c r="H118" s="57"/>
      <c r="I118" s="57"/>
      <c r="J118" s="57"/>
      <c r="K118" s="57"/>
      <c r="L118" s="178">
        <f t="shared" si="26"/>
        <v>0</v>
      </c>
      <c r="M118" s="179">
        <f t="shared" ca="1" si="35"/>
        <v>0</v>
      </c>
      <c r="N118" s="179">
        <f t="shared" ca="1" si="36"/>
        <v>0</v>
      </c>
      <c r="O118" s="180">
        <f t="shared" ca="1" si="27"/>
        <v>0</v>
      </c>
      <c r="P118" s="181">
        <f t="shared" ca="1" si="37"/>
        <v>0</v>
      </c>
      <c r="Q118" s="182">
        <f t="shared" ca="1" si="28"/>
        <v>0</v>
      </c>
      <c r="R118" s="182">
        <f ca="1">IF(LEN(B118)&gt;0,'4'!R118-'4'!Q118,"")</f>
        <v>0</v>
      </c>
      <c r="S118" s="183"/>
      <c r="T118" s="33"/>
      <c r="U118" s="33"/>
      <c r="V118" s="33"/>
      <c r="W118" s="33"/>
      <c r="X118" s="33"/>
      <c r="Y118" s="33"/>
      <c r="AB118" s="243">
        <f>ROW()</f>
        <v>118</v>
      </c>
      <c r="AC118" s="118">
        <f t="shared" ca="1" si="22"/>
        <v>0</v>
      </c>
      <c r="AD118" s="118">
        <f t="shared" ca="1" si="23"/>
        <v>0</v>
      </c>
      <c r="AE118" s="119" t="str">
        <f t="shared" ca="1" si="29"/>
        <v>-</v>
      </c>
      <c r="AF118" s="118" t="str">
        <f t="shared" ca="1" si="30"/>
        <v>-</v>
      </c>
      <c r="AG118" s="119" t="str">
        <f t="shared" ca="1" si="31"/>
        <v>-</v>
      </c>
      <c r="AH118" s="118" t="str">
        <f t="shared" ca="1" si="32"/>
        <v>-</v>
      </c>
      <c r="AI118" s="118">
        <f t="shared" ca="1" si="33"/>
        <v>0</v>
      </c>
      <c r="AJ118" s="120">
        <f t="shared" ca="1" si="34"/>
        <v>0</v>
      </c>
      <c r="AK118" s="118">
        <f t="shared" ca="1" si="24"/>
        <v>0</v>
      </c>
      <c r="AL118" s="118">
        <f t="shared" ca="1" si="25"/>
        <v>0</v>
      </c>
    </row>
    <row r="119" spans="1:38" ht="27" customHeight="1" x14ac:dyDescent="0.25">
      <c r="A119" s="53">
        <f>'OSNOVNA PLAČA'!A113</f>
        <v>104</v>
      </c>
      <c r="B119" s="333" t="str">
        <f t="shared" ca="1" si="21"/>
        <v>A104</v>
      </c>
      <c r="C119" s="333"/>
      <c r="D119" s="54" t="str">
        <f>IF(LEN('OSNOVNA PLAČA'!C113)&gt;0,'OSNOVNA PLAČA'!C113,"")</f>
        <v/>
      </c>
      <c r="E119" s="55" t="str">
        <f>IF(LEN('OSNOVNA PLAČA'!D113)&gt;0,'OSNOVNA PLAČA'!D113,"")</f>
        <v/>
      </c>
      <c r="F119" s="164">
        <f ca="1">IF(LEN(B119)&gt;0,'OBRAČUNANA OSNOVNA PLAČA'!I113,"")</f>
        <v>0</v>
      </c>
      <c r="G119" s="57"/>
      <c r="H119" s="57"/>
      <c r="I119" s="57"/>
      <c r="J119" s="57"/>
      <c r="K119" s="57"/>
      <c r="L119" s="178">
        <f t="shared" si="26"/>
        <v>0</v>
      </c>
      <c r="M119" s="179">
        <f t="shared" ca="1" si="35"/>
        <v>0</v>
      </c>
      <c r="N119" s="179">
        <f t="shared" ca="1" si="36"/>
        <v>0</v>
      </c>
      <c r="O119" s="180">
        <f t="shared" ca="1" si="27"/>
        <v>0</v>
      </c>
      <c r="P119" s="181">
        <f t="shared" ca="1" si="37"/>
        <v>0</v>
      </c>
      <c r="Q119" s="182">
        <f t="shared" ca="1" si="28"/>
        <v>0</v>
      </c>
      <c r="R119" s="182">
        <f ca="1">IF(LEN(B119)&gt;0,'4'!R119-'4'!Q119,"")</f>
        <v>0</v>
      </c>
      <c r="S119" s="183"/>
      <c r="T119" s="33"/>
      <c r="U119" s="33"/>
      <c r="V119" s="33"/>
      <c r="W119" s="33"/>
      <c r="X119" s="33"/>
      <c r="Y119" s="33"/>
      <c r="AB119" s="243">
        <f>ROW()</f>
        <v>119</v>
      </c>
      <c r="AC119" s="118">
        <f t="shared" ca="1" si="22"/>
        <v>0</v>
      </c>
      <c r="AD119" s="118">
        <f t="shared" ca="1" si="23"/>
        <v>0</v>
      </c>
      <c r="AE119" s="119" t="str">
        <f t="shared" ca="1" si="29"/>
        <v>-</v>
      </c>
      <c r="AF119" s="118" t="str">
        <f t="shared" ca="1" si="30"/>
        <v>-</v>
      </c>
      <c r="AG119" s="119" t="str">
        <f t="shared" ca="1" si="31"/>
        <v>-</v>
      </c>
      <c r="AH119" s="118" t="str">
        <f t="shared" ca="1" si="32"/>
        <v>-</v>
      </c>
      <c r="AI119" s="118">
        <f t="shared" ca="1" si="33"/>
        <v>0</v>
      </c>
      <c r="AJ119" s="120">
        <f t="shared" ca="1" si="34"/>
        <v>0</v>
      </c>
      <c r="AK119" s="118">
        <f t="shared" ca="1" si="24"/>
        <v>0</v>
      </c>
      <c r="AL119" s="118">
        <f t="shared" ca="1" si="25"/>
        <v>0</v>
      </c>
    </row>
    <row r="120" spans="1:38" ht="27" customHeight="1" x14ac:dyDescent="0.25">
      <c r="A120" s="53">
        <f>'OSNOVNA PLAČA'!A114</f>
        <v>105</v>
      </c>
      <c r="B120" s="333" t="str">
        <f t="shared" ca="1" si="21"/>
        <v>A105</v>
      </c>
      <c r="C120" s="333"/>
      <c r="D120" s="54" t="str">
        <f>IF(LEN('OSNOVNA PLAČA'!C114)&gt;0,'OSNOVNA PLAČA'!C114,"")</f>
        <v/>
      </c>
      <c r="E120" s="55" t="str">
        <f>IF(LEN('OSNOVNA PLAČA'!D114)&gt;0,'OSNOVNA PLAČA'!D114,"")</f>
        <v/>
      </c>
      <c r="F120" s="164">
        <f ca="1">IF(LEN(B120)&gt;0,'OBRAČUNANA OSNOVNA PLAČA'!I114,"")</f>
        <v>0</v>
      </c>
      <c r="G120" s="57"/>
      <c r="H120" s="57"/>
      <c r="I120" s="57"/>
      <c r="J120" s="57"/>
      <c r="K120" s="57"/>
      <c r="L120" s="178">
        <f t="shared" si="26"/>
        <v>0</v>
      </c>
      <c r="M120" s="179">
        <f t="shared" ca="1" si="35"/>
        <v>0</v>
      </c>
      <c r="N120" s="179">
        <f t="shared" ca="1" si="36"/>
        <v>0</v>
      </c>
      <c r="O120" s="180">
        <f t="shared" ca="1" si="27"/>
        <v>0</v>
      </c>
      <c r="P120" s="181">
        <f t="shared" ca="1" si="37"/>
        <v>0</v>
      </c>
      <c r="Q120" s="182">
        <f t="shared" ca="1" si="28"/>
        <v>0</v>
      </c>
      <c r="R120" s="182">
        <f ca="1">IF(LEN(B120)&gt;0,'4'!R120-'4'!Q120,"")</f>
        <v>0</v>
      </c>
      <c r="S120" s="183"/>
      <c r="T120" s="33"/>
      <c r="U120" s="33"/>
      <c r="V120" s="33"/>
      <c r="W120" s="33"/>
      <c r="X120" s="33"/>
      <c r="Y120" s="33"/>
      <c r="AB120" s="243">
        <f>ROW()</f>
        <v>120</v>
      </c>
      <c r="AC120" s="118">
        <f t="shared" ca="1" si="22"/>
        <v>0</v>
      </c>
      <c r="AD120" s="118">
        <f t="shared" ca="1" si="23"/>
        <v>0</v>
      </c>
      <c r="AE120" s="119" t="str">
        <f t="shared" ca="1" si="29"/>
        <v>-</v>
      </c>
      <c r="AF120" s="118" t="str">
        <f t="shared" ca="1" si="30"/>
        <v>-</v>
      </c>
      <c r="AG120" s="119" t="str">
        <f t="shared" ca="1" si="31"/>
        <v>-</v>
      </c>
      <c r="AH120" s="118" t="str">
        <f t="shared" ca="1" si="32"/>
        <v>-</v>
      </c>
      <c r="AI120" s="118">
        <f t="shared" ca="1" si="33"/>
        <v>0</v>
      </c>
      <c r="AJ120" s="120">
        <f t="shared" ca="1" si="34"/>
        <v>0</v>
      </c>
      <c r="AK120" s="118">
        <f t="shared" ca="1" si="24"/>
        <v>0</v>
      </c>
      <c r="AL120" s="118">
        <f t="shared" ca="1" si="25"/>
        <v>0</v>
      </c>
    </row>
    <row r="121" spans="1:38" ht="27" customHeight="1" x14ac:dyDescent="0.25">
      <c r="A121" s="53">
        <f>'OSNOVNA PLAČA'!A115</f>
        <v>106</v>
      </c>
      <c r="B121" s="333" t="str">
        <f t="shared" ca="1" si="21"/>
        <v>A106</v>
      </c>
      <c r="C121" s="333"/>
      <c r="D121" s="54" t="str">
        <f>IF(LEN('OSNOVNA PLAČA'!C115)&gt;0,'OSNOVNA PLAČA'!C115,"")</f>
        <v/>
      </c>
      <c r="E121" s="55" t="str">
        <f>IF(LEN('OSNOVNA PLAČA'!D115)&gt;0,'OSNOVNA PLAČA'!D115,"")</f>
        <v/>
      </c>
      <c r="F121" s="164">
        <f ca="1">IF(LEN(B121)&gt;0,'OBRAČUNANA OSNOVNA PLAČA'!I115,"")</f>
        <v>0</v>
      </c>
      <c r="G121" s="57"/>
      <c r="H121" s="57"/>
      <c r="I121" s="57"/>
      <c r="J121" s="57"/>
      <c r="K121" s="57"/>
      <c r="L121" s="178">
        <f t="shared" si="26"/>
        <v>0</v>
      </c>
      <c r="M121" s="179">
        <f t="shared" ca="1" si="35"/>
        <v>0</v>
      </c>
      <c r="N121" s="179">
        <f t="shared" ca="1" si="36"/>
        <v>0</v>
      </c>
      <c r="O121" s="180">
        <f t="shared" ca="1" si="27"/>
        <v>0</v>
      </c>
      <c r="P121" s="181">
        <f t="shared" ca="1" si="37"/>
        <v>0</v>
      </c>
      <c r="Q121" s="182">
        <f t="shared" ca="1" si="28"/>
        <v>0</v>
      </c>
      <c r="R121" s="182">
        <f ca="1">IF(LEN(B121)&gt;0,'4'!R121-'4'!Q121,"")</f>
        <v>0</v>
      </c>
      <c r="S121" s="183"/>
      <c r="T121" s="33"/>
      <c r="U121" s="33"/>
      <c r="V121" s="33"/>
      <c r="W121" s="33"/>
      <c r="X121" s="33"/>
      <c r="Y121" s="33"/>
      <c r="AB121" s="243">
        <f>ROW()</f>
        <v>121</v>
      </c>
      <c r="AC121" s="118">
        <f t="shared" ca="1" si="22"/>
        <v>0</v>
      </c>
      <c r="AD121" s="118">
        <f t="shared" ca="1" si="23"/>
        <v>0</v>
      </c>
      <c r="AE121" s="119" t="str">
        <f t="shared" ca="1" si="29"/>
        <v>-</v>
      </c>
      <c r="AF121" s="118" t="str">
        <f t="shared" ca="1" si="30"/>
        <v>-</v>
      </c>
      <c r="AG121" s="119" t="str">
        <f t="shared" ca="1" si="31"/>
        <v>-</v>
      </c>
      <c r="AH121" s="118" t="str">
        <f t="shared" ca="1" si="32"/>
        <v>-</v>
      </c>
      <c r="AI121" s="118">
        <f t="shared" ca="1" si="33"/>
        <v>0</v>
      </c>
      <c r="AJ121" s="120">
        <f t="shared" ca="1" si="34"/>
        <v>0</v>
      </c>
      <c r="AK121" s="118">
        <f t="shared" ca="1" si="24"/>
        <v>0</v>
      </c>
      <c r="AL121" s="118">
        <f t="shared" ca="1" si="25"/>
        <v>0</v>
      </c>
    </row>
    <row r="122" spans="1:38" ht="27" customHeight="1" x14ac:dyDescent="0.25">
      <c r="A122" s="53">
        <f>'OSNOVNA PLAČA'!A116</f>
        <v>107</v>
      </c>
      <c r="B122" s="333" t="str">
        <f t="shared" ca="1" si="21"/>
        <v>A107</v>
      </c>
      <c r="C122" s="333"/>
      <c r="D122" s="54" t="str">
        <f>IF(LEN('OSNOVNA PLAČA'!C116)&gt;0,'OSNOVNA PLAČA'!C116,"")</f>
        <v/>
      </c>
      <c r="E122" s="55" t="str">
        <f>IF(LEN('OSNOVNA PLAČA'!D116)&gt;0,'OSNOVNA PLAČA'!D116,"")</f>
        <v/>
      </c>
      <c r="F122" s="164">
        <f ca="1">IF(LEN(B122)&gt;0,'OBRAČUNANA OSNOVNA PLAČA'!I116,"")</f>
        <v>0</v>
      </c>
      <c r="G122" s="57"/>
      <c r="H122" s="57"/>
      <c r="I122" s="57"/>
      <c r="J122" s="57"/>
      <c r="K122" s="57"/>
      <c r="L122" s="178">
        <f t="shared" si="26"/>
        <v>0</v>
      </c>
      <c r="M122" s="179">
        <f t="shared" ca="1" si="35"/>
        <v>0</v>
      </c>
      <c r="N122" s="179">
        <f t="shared" ca="1" si="36"/>
        <v>0</v>
      </c>
      <c r="O122" s="180">
        <f t="shared" ca="1" si="27"/>
        <v>0</v>
      </c>
      <c r="P122" s="181">
        <f t="shared" ca="1" si="37"/>
        <v>0</v>
      </c>
      <c r="Q122" s="182">
        <f t="shared" ca="1" si="28"/>
        <v>0</v>
      </c>
      <c r="R122" s="182">
        <f ca="1">IF(LEN(B122)&gt;0,'4'!R122-'4'!Q122,"")</f>
        <v>0</v>
      </c>
      <c r="S122" s="183"/>
      <c r="T122" s="33"/>
      <c r="U122" s="33"/>
      <c r="V122" s="33"/>
      <c r="W122" s="33"/>
      <c r="X122" s="33"/>
      <c r="Y122" s="33"/>
      <c r="AB122" s="243">
        <f>ROW()</f>
        <v>122</v>
      </c>
      <c r="AC122" s="118">
        <f t="shared" ca="1" si="22"/>
        <v>0</v>
      </c>
      <c r="AD122" s="118">
        <f t="shared" ca="1" si="23"/>
        <v>0</v>
      </c>
      <c r="AE122" s="119" t="str">
        <f t="shared" ca="1" si="29"/>
        <v>-</v>
      </c>
      <c r="AF122" s="118" t="str">
        <f t="shared" ca="1" si="30"/>
        <v>-</v>
      </c>
      <c r="AG122" s="119" t="str">
        <f t="shared" ca="1" si="31"/>
        <v>-</v>
      </c>
      <c r="AH122" s="118" t="str">
        <f t="shared" ca="1" si="32"/>
        <v>-</v>
      </c>
      <c r="AI122" s="118">
        <f t="shared" ca="1" si="33"/>
        <v>0</v>
      </c>
      <c r="AJ122" s="120">
        <f t="shared" ca="1" si="34"/>
        <v>0</v>
      </c>
      <c r="AK122" s="118">
        <f t="shared" ca="1" si="24"/>
        <v>0</v>
      </c>
      <c r="AL122" s="118">
        <f t="shared" ca="1" si="25"/>
        <v>0</v>
      </c>
    </row>
    <row r="123" spans="1:38" ht="27" customHeight="1" x14ac:dyDescent="0.25">
      <c r="A123" s="53">
        <f>'OSNOVNA PLAČA'!A117</f>
        <v>108</v>
      </c>
      <c r="B123" s="333" t="str">
        <f t="shared" ca="1" si="21"/>
        <v>A108</v>
      </c>
      <c r="C123" s="333"/>
      <c r="D123" s="54" t="str">
        <f>IF(LEN('OSNOVNA PLAČA'!C117)&gt;0,'OSNOVNA PLAČA'!C117,"")</f>
        <v/>
      </c>
      <c r="E123" s="55" t="str">
        <f>IF(LEN('OSNOVNA PLAČA'!D117)&gt;0,'OSNOVNA PLAČA'!D117,"")</f>
        <v/>
      </c>
      <c r="F123" s="164">
        <f ca="1">IF(LEN(B123)&gt;0,'OBRAČUNANA OSNOVNA PLAČA'!I117,"")</f>
        <v>0</v>
      </c>
      <c r="G123" s="57"/>
      <c r="H123" s="57"/>
      <c r="I123" s="57"/>
      <c r="J123" s="57"/>
      <c r="K123" s="57"/>
      <c r="L123" s="178">
        <f t="shared" si="26"/>
        <v>0</v>
      </c>
      <c r="M123" s="179">
        <f t="shared" ca="1" si="35"/>
        <v>0</v>
      </c>
      <c r="N123" s="179">
        <f t="shared" ca="1" si="36"/>
        <v>0</v>
      </c>
      <c r="O123" s="180">
        <f t="shared" ca="1" si="27"/>
        <v>0</v>
      </c>
      <c r="P123" s="181">
        <f t="shared" ca="1" si="37"/>
        <v>0</v>
      </c>
      <c r="Q123" s="182">
        <f t="shared" ca="1" si="28"/>
        <v>0</v>
      </c>
      <c r="R123" s="182">
        <f ca="1">IF(LEN(B123)&gt;0,'4'!R123-'4'!Q123,"")</f>
        <v>0</v>
      </c>
      <c r="S123" s="183"/>
      <c r="T123" s="33"/>
      <c r="U123" s="33"/>
      <c r="V123" s="33"/>
      <c r="W123" s="33"/>
      <c r="X123" s="33"/>
      <c r="Y123" s="33"/>
      <c r="AB123" s="243">
        <f>ROW()</f>
        <v>123</v>
      </c>
      <c r="AC123" s="118">
        <f t="shared" ca="1" si="22"/>
        <v>0</v>
      </c>
      <c r="AD123" s="118">
        <f t="shared" ca="1" si="23"/>
        <v>0</v>
      </c>
      <c r="AE123" s="119" t="str">
        <f t="shared" ca="1" si="29"/>
        <v>-</v>
      </c>
      <c r="AF123" s="118" t="str">
        <f t="shared" ca="1" si="30"/>
        <v>-</v>
      </c>
      <c r="AG123" s="119" t="str">
        <f t="shared" ca="1" si="31"/>
        <v>-</v>
      </c>
      <c r="AH123" s="118" t="str">
        <f t="shared" ca="1" si="32"/>
        <v>-</v>
      </c>
      <c r="AI123" s="118">
        <f t="shared" ca="1" si="33"/>
        <v>0</v>
      </c>
      <c r="AJ123" s="120">
        <f t="shared" ca="1" si="34"/>
        <v>0</v>
      </c>
      <c r="AK123" s="118">
        <f t="shared" ca="1" si="24"/>
        <v>0</v>
      </c>
      <c r="AL123" s="118">
        <f t="shared" ca="1" si="25"/>
        <v>0</v>
      </c>
    </row>
    <row r="124" spans="1:38" ht="27" customHeight="1" x14ac:dyDescent="0.25">
      <c r="A124" s="53">
        <f>'OSNOVNA PLAČA'!A118</f>
        <v>109</v>
      </c>
      <c r="B124" s="333" t="str">
        <f t="shared" ca="1" si="21"/>
        <v>A109</v>
      </c>
      <c r="C124" s="333"/>
      <c r="D124" s="54" t="str">
        <f>IF(LEN('OSNOVNA PLAČA'!C118)&gt;0,'OSNOVNA PLAČA'!C118,"")</f>
        <v/>
      </c>
      <c r="E124" s="55" t="str">
        <f>IF(LEN('OSNOVNA PLAČA'!D118)&gt;0,'OSNOVNA PLAČA'!D118,"")</f>
        <v/>
      </c>
      <c r="F124" s="164">
        <f ca="1">IF(LEN(B124)&gt;0,'OBRAČUNANA OSNOVNA PLAČA'!I118,"")</f>
        <v>0</v>
      </c>
      <c r="G124" s="57"/>
      <c r="H124" s="57"/>
      <c r="I124" s="57"/>
      <c r="J124" s="57"/>
      <c r="K124" s="57"/>
      <c r="L124" s="178">
        <f t="shared" si="26"/>
        <v>0</v>
      </c>
      <c r="M124" s="179">
        <f t="shared" ca="1" si="35"/>
        <v>0</v>
      </c>
      <c r="N124" s="179">
        <f t="shared" ca="1" si="36"/>
        <v>0</v>
      </c>
      <c r="O124" s="180">
        <f t="shared" ca="1" si="27"/>
        <v>0</v>
      </c>
      <c r="P124" s="181">
        <f t="shared" ca="1" si="37"/>
        <v>0</v>
      </c>
      <c r="Q124" s="182">
        <f t="shared" ca="1" si="28"/>
        <v>0</v>
      </c>
      <c r="R124" s="182">
        <f ca="1">IF(LEN(B124)&gt;0,'4'!R124-'4'!Q124,"")</f>
        <v>0</v>
      </c>
      <c r="S124" s="183"/>
      <c r="T124" s="33"/>
      <c r="U124" s="33"/>
      <c r="V124" s="33"/>
      <c r="W124" s="33"/>
      <c r="X124" s="33"/>
      <c r="Y124" s="33"/>
      <c r="AB124" s="243">
        <f>ROW()</f>
        <v>124</v>
      </c>
      <c r="AC124" s="118">
        <f t="shared" ca="1" si="22"/>
        <v>0</v>
      </c>
      <c r="AD124" s="118">
        <f t="shared" ca="1" si="23"/>
        <v>0</v>
      </c>
      <c r="AE124" s="119" t="str">
        <f t="shared" ca="1" si="29"/>
        <v>-</v>
      </c>
      <c r="AF124" s="118" t="str">
        <f t="shared" ca="1" si="30"/>
        <v>-</v>
      </c>
      <c r="AG124" s="119" t="str">
        <f t="shared" ca="1" si="31"/>
        <v>-</v>
      </c>
      <c r="AH124" s="118" t="str">
        <f t="shared" ca="1" si="32"/>
        <v>-</v>
      </c>
      <c r="AI124" s="118">
        <f t="shared" ca="1" si="33"/>
        <v>0</v>
      </c>
      <c r="AJ124" s="120">
        <f t="shared" ca="1" si="34"/>
        <v>0</v>
      </c>
      <c r="AK124" s="118">
        <f t="shared" ca="1" si="24"/>
        <v>0</v>
      </c>
      <c r="AL124" s="118">
        <f t="shared" ca="1" si="25"/>
        <v>0</v>
      </c>
    </row>
    <row r="125" spans="1:38" ht="27" customHeight="1" x14ac:dyDescent="0.25">
      <c r="A125" s="53">
        <f>'OSNOVNA PLAČA'!A119</f>
        <v>110</v>
      </c>
      <c r="B125" s="333" t="str">
        <f t="shared" ca="1" si="21"/>
        <v>A110</v>
      </c>
      <c r="C125" s="333"/>
      <c r="D125" s="54" t="str">
        <f>IF(LEN('OSNOVNA PLAČA'!C119)&gt;0,'OSNOVNA PLAČA'!C119,"")</f>
        <v/>
      </c>
      <c r="E125" s="55" t="str">
        <f>IF(LEN('OSNOVNA PLAČA'!D119)&gt;0,'OSNOVNA PLAČA'!D119,"")</f>
        <v/>
      </c>
      <c r="F125" s="164">
        <f ca="1">IF(LEN(B125)&gt;0,'OBRAČUNANA OSNOVNA PLAČA'!I119,"")</f>
        <v>0</v>
      </c>
      <c r="G125" s="57"/>
      <c r="H125" s="57"/>
      <c r="I125" s="57"/>
      <c r="J125" s="57"/>
      <c r="K125" s="57"/>
      <c r="L125" s="178">
        <f t="shared" si="26"/>
        <v>0</v>
      </c>
      <c r="M125" s="179">
        <f t="shared" ca="1" si="35"/>
        <v>0</v>
      </c>
      <c r="N125" s="179">
        <f t="shared" ca="1" si="36"/>
        <v>0</v>
      </c>
      <c r="O125" s="180">
        <f t="shared" ca="1" si="27"/>
        <v>0</v>
      </c>
      <c r="P125" s="181">
        <f t="shared" ca="1" si="37"/>
        <v>0</v>
      </c>
      <c r="Q125" s="182">
        <f t="shared" ca="1" si="28"/>
        <v>0</v>
      </c>
      <c r="R125" s="182">
        <f ca="1">IF(LEN(B125)&gt;0,'4'!R125-'4'!Q125,"")</f>
        <v>0</v>
      </c>
      <c r="S125" s="183"/>
      <c r="T125" s="33"/>
      <c r="U125" s="33"/>
      <c r="V125" s="33"/>
      <c r="W125" s="33"/>
      <c r="X125" s="33"/>
      <c r="Y125" s="33"/>
      <c r="AB125" s="243">
        <f>ROW()</f>
        <v>125</v>
      </c>
      <c r="AC125" s="118">
        <f t="shared" ca="1" si="22"/>
        <v>0</v>
      </c>
      <c r="AD125" s="118">
        <f t="shared" ca="1" si="23"/>
        <v>0</v>
      </c>
      <c r="AE125" s="119" t="str">
        <f t="shared" ca="1" si="29"/>
        <v>-</v>
      </c>
      <c r="AF125" s="118" t="str">
        <f t="shared" ca="1" si="30"/>
        <v>-</v>
      </c>
      <c r="AG125" s="119" t="str">
        <f t="shared" ca="1" si="31"/>
        <v>-</v>
      </c>
      <c r="AH125" s="118" t="str">
        <f t="shared" ca="1" si="32"/>
        <v>-</v>
      </c>
      <c r="AI125" s="118">
        <f t="shared" ca="1" si="33"/>
        <v>0</v>
      </c>
      <c r="AJ125" s="120">
        <f t="shared" ca="1" si="34"/>
        <v>0</v>
      </c>
      <c r="AK125" s="118">
        <f t="shared" ca="1" si="24"/>
        <v>0</v>
      </c>
      <c r="AL125" s="118">
        <f t="shared" ca="1" si="25"/>
        <v>0</v>
      </c>
    </row>
    <row r="126" spans="1:38" ht="27" customHeight="1" x14ac:dyDescent="0.25">
      <c r="A126" s="53">
        <f>'OSNOVNA PLAČA'!A120</f>
        <v>111</v>
      </c>
      <c r="B126" s="333" t="str">
        <f t="shared" ca="1" si="21"/>
        <v>A111</v>
      </c>
      <c r="C126" s="333"/>
      <c r="D126" s="54" t="str">
        <f>IF(LEN('OSNOVNA PLAČA'!C120)&gt;0,'OSNOVNA PLAČA'!C120,"")</f>
        <v/>
      </c>
      <c r="E126" s="55" t="str">
        <f>IF(LEN('OSNOVNA PLAČA'!D120)&gt;0,'OSNOVNA PLAČA'!D120,"")</f>
        <v/>
      </c>
      <c r="F126" s="164">
        <f ca="1">IF(LEN(B126)&gt;0,'OBRAČUNANA OSNOVNA PLAČA'!I120,"")</f>
        <v>0</v>
      </c>
      <c r="G126" s="57"/>
      <c r="H126" s="57"/>
      <c r="I126" s="57"/>
      <c r="J126" s="57"/>
      <c r="K126" s="57"/>
      <c r="L126" s="178">
        <f t="shared" si="26"/>
        <v>0</v>
      </c>
      <c r="M126" s="179">
        <f t="shared" ca="1" si="35"/>
        <v>0</v>
      </c>
      <c r="N126" s="179">
        <f t="shared" ca="1" si="36"/>
        <v>0</v>
      </c>
      <c r="O126" s="180">
        <f t="shared" ca="1" si="27"/>
        <v>0</v>
      </c>
      <c r="P126" s="181">
        <f t="shared" ca="1" si="37"/>
        <v>0</v>
      </c>
      <c r="Q126" s="182">
        <f t="shared" ca="1" si="28"/>
        <v>0</v>
      </c>
      <c r="R126" s="182">
        <f ca="1">IF(LEN(B126)&gt;0,'4'!R126-'4'!Q126,"")</f>
        <v>0</v>
      </c>
      <c r="S126" s="183"/>
      <c r="T126" s="33"/>
      <c r="U126" s="33"/>
      <c r="V126" s="33"/>
      <c r="W126" s="33"/>
      <c r="X126" s="33"/>
      <c r="Y126" s="33"/>
      <c r="AB126" s="243">
        <f>ROW()</f>
        <v>126</v>
      </c>
      <c r="AC126" s="118">
        <f t="shared" ca="1" si="22"/>
        <v>0</v>
      </c>
      <c r="AD126" s="118">
        <f t="shared" ca="1" si="23"/>
        <v>0</v>
      </c>
      <c r="AE126" s="119" t="str">
        <f t="shared" ca="1" si="29"/>
        <v>-</v>
      </c>
      <c r="AF126" s="118" t="str">
        <f t="shared" ca="1" si="30"/>
        <v>-</v>
      </c>
      <c r="AG126" s="119" t="str">
        <f t="shared" ca="1" si="31"/>
        <v>-</v>
      </c>
      <c r="AH126" s="118" t="str">
        <f t="shared" ca="1" si="32"/>
        <v>-</v>
      </c>
      <c r="AI126" s="118">
        <f t="shared" ca="1" si="33"/>
        <v>0</v>
      </c>
      <c r="AJ126" s="120">
        <f t="shared" ca="1" si="34"/>
        <v>0</v>
      </c>
      <c r="AK126" s="118">
        <f t="shared" ca="1" si="24"/>
        <v>0</v>
      </c>
      <c r="AL126" s="118">
        <f t="shared" ca="1" si="25"/>
        <v>0</v>
      </c>
    </row>
    <row r="127" spans="1:38" ht="27" customHeight="1" x14ac:dyDescent="0.25">
      <c r="A127" s="53">
        <f>'OSNOVNA PLAČA'!A121</f>
        <v>112</v>
      </c>
      <c r="B127" s="333" t="str">
        <f t="shared" ca="1" si="21"/>
        <v>A112</v>
      </c>
      <c r="C127" s="333"/>
      <c r="D127" s="54" t="str">
        <f>IF(LEN('OSNOVNA PLAČA'!C121)&gt;0,'OSNOVNA PLAČA'!C121,"")</f>
        <v/>
      </c>
      <c r="E127" s="55" t="str">
        <f>IF(LEN('OSNOVNA PLAČA'!D121)&gt;0,'OSNOVNA PLAČA'!D121,"")</f>
        <v/>
      </c>
      <c r="F127" s="164">
        <f ca="1">IF(LEN(B127)&gt;0,'OBRAČUNANA OSNOVNA PLAČA'!I121,"")</f>
        <v>0</v>
      </c>
      <c r="G127" s="57"/>
      <c r="H127" s="57"/>
      <c r="I127" s="57"/>
      <c r="J127" s="57"/>
      <c r="K127" s="57"/>
      <c r="L127" s="178">
        <f t="shared" si="26"/>
        <v>0</v>
      </c>
      <c r="M127" s="179">
        <f t="shared" ca="1" si="35"/>
        <v>0</v>
      </c>
      <c r="N127" s="179">
        <f t="shared" ca="1" si="36"/>
        <v>0</v>
      </c>
      <c r="O127" s="180">
        <f t="shared" ca="1" si="27"/>
        <v>0</v>
      </c>
      <c r="P127" s="181">
        <f t="shared" ca="1" si="37"/>
        <v>0</v>
      </c>
      <c r="Q127" s="182">
        <f t="shared" ca="1" si="28"/>
        <v>0</v>
      </c>
      <c r="R127" s="182">
        <f ca="1">IF(LEN(B127)&gt;0,'4'!R127-'4'!Q127,"")</f>
        <v>0</v>
      </c>
      <c r="S127" s="183"/>
      <c r="T127" s="33"/>
      <c r="U127" s="33"/>
      <c r="V127" s="33"/>
      <c r="W127" s="33"/>
      <c r="X127" s="33"/>
      <c r="Y127" s="33"/>
      <c r="AB127" s="243">
        <f>ROW()</f>
        <v>127</v>
      </c>
      <c r="AC127" s="118">
        <f t="shared" ca="1" si="22"/>
        <v>0</v>
      </c>
      <c r="AD127" s="118">
        <f t="shared" ca="1" si="23"/>
        <v>0</v>
      </c>
      <c r="AE127" s="119" t="str">
        <f t="shared" ca="1" si="29"/>
        <v>-</v>
      </c>
      <c r="AF127" s="118" t="str">
        <f t="shared" ca="1" si="30"/>
        <v>-</v>
      </c>
      <c r="AG127" s="119" t="str">
        <f t="shared" ca="1" si="31"/>
        <v>-</v>
      </c>
      <c r="AH127" s="118" t="str">
        <f t="shared" ca="1" si="32"/>
        <v>-</v>
      </c>
      <c r="AI127" s="118">
        <f t="shared" ca="1" si="33"/>
        <v>0</v>
      </c>
      <c r="AJ127" s="120">
        <f t="shared" ca="1" si="34"/>
        <v>0</v>
      </c>
      <c r="AK127" s="118">
        <f t="shared" ca="1" si="24"/>
        <v>0</v>
      </c>
      <c r="AL127" s="118">
        <f t="shared" ca="1" si="25"/>
        <v>0</v>
      </c>
    </row>
    <row r="128" spans="1:38" ht="27" customHeight="1" x14ac:dyDescent="0.25">
      <c r="A128" s="53">
        <f>'OSNOVNA PLAČA'!A122</f>
        <v>113</v>
      </c>
      <c r="B128" s="333" t="str">
        <f t="shared" ca="1" si="21"/>
        <v>A113</v>
      </c>
      <c r="C128" s="333"/>
      <c r="D128" s="54" t="str">
        <f>IF(LEN('OSNOVNA PLAČA'!C122)&gt;0,'OSNOVNA PLAČA'!C122,"")</f>
        <v/>
      </c>
      <c r="E128" s="55" t="str">
        <f>IF(LEN('OSNOVNA PLAČA'!D122)&gt;0,'OSNOVNA PLAČA'!D122,"")</f>
        <v/>
      </c>
      <c r="F128" s="164">
        <f ca="1">IF(LEN(B128)&gt;0,'OBRAČUNANA OSNOVNA PLAČA'!I122,"")</f>
        <v>0</v>
      </c>
      <c r="G128" s="57"/>
      <c r="H128" s="57"/>
      <c r="I128" s="57"/>
      <c r="J128" s="57"/>
      <c r="K128" s="57"/>
      <c r="L128" s="178">
        <f t="shared" si="26"/>
        <v>0</v>
      </c>
      <c r="M128" s="179">
        <f t="shared" ca="1" si="35"/>
        <v>0</v>
      </c>
      <c r="N128" s="179">
        <f t="shared" ca="1" si="36"/>
        <v>0</v>
      </c>
      <c r="O128" s="180">
        <f t="shared" ca="1" si="27"/>
        <v>0</v>
      </c>
      <c r="P128" s="181">
        <f t="shared" ca="1" si="37"/>
        <v>0</v>
      </c>
      <c r="Q128" s="182">
        <f t="shared" ca="1" si="28"/>
        <v>0</v>
      </c>
      <c r="R128" s="182">
        <f ca="1">IF(LEN(B128)&gt;0,'4'!R128-'4'!Q128,"")</f>
        <v>0</v>
      </c>
      <c r="S128" s="183"/>
      <c r="T128" s="33"/>
      <c r="U128" s="33"/>
      <c r="V128" s="33"/>
      <c r="W128" s="33"/>
      <c r="X128" s="33"/>
      <c r="Y128" s="33"/>
      <c r="AB128" s="243">
        <f>ROW()</f>
        <v>128</v>
      </c>
      <c r="AC128" s="118">
        <f t="shared" ca="1" si="22"/>
        <v>0</v>
      </c>
      <c r="AD128" s="118">
        <f t="shared" ca="1" si="23"/>
        <v>0</v>
      </c>
      <c r="AE128" s="119" t="str">
        <f t="shared" ca="1" si="29"/>
        <v>-</v>
      </c>
      <c r="AF128" s="118" t="str">
        <f t="shared" ca="1" si="30"/>
        <v>-</v>
      </c>
      <c r="AG128" s="119" t="str">
        <f t="shared" ca="1" si="31"/>
        <v>-</v>
      </c>
      <c r="AH128" s="118" t="str">
        <f t="shared" ca="1" si="32"/>
        <v>-</v>
      </c>
      <c r="AI128" s="118">
        <f t="shared" ca="1" si="33"/>
        <v>0</v>
      </c>
      <c r="AJ128" s="120">
        <f t="shared" ca="1" si="34"/>
        <v>0</v>
      </c>
      <c r="AK128" s="118">
        <f t="shared" ca="1" si="24"/>
        <v>0</v>
      </c>
      <c r="AL128" s="118">
        <f t="shared" ca="1" si="25"/>
        <v>0</v>
      </c>
    </row>
    <row r="129" spans="1:38" ht="27" customHeight="1" x14ac:dyDescent="0.25">
      <c r="A129" s="53">
        <f>'OSNOVNA PLAČA'!A123</f>
        <v>114</v>
      </c>
      <c r="B129" s="333" t="str">
        <f t="shared" ca="1" si="21"/>
        <v>A114</v>
      </c>
      <c r="C129" s="333"/>
      <c r="D129" s="54" t="str">
        <f>IF(LEN('OSNOVNA PLAČA'!C123)&gt;0,'OSNOVNA PLAČA'!C123,"")</f>
        <v/>
      </c>
      <c r="E129" s="55" t="str">
        <f>IF(LEN('OSNOVNA PLAČA'!D123)&gt;0,'OSNOVNA PLAČA'!D123,"")</f>
        <v/>
      </c>
      <c r="F129" s="164">
        <f ca="1">IF(LEN(B129)&gt;0,'OBRAČUNANA OSNOVNA PLAČA'!I123,"")</f>
        <v>0</v>
      </c>
      <c r="G129" s="57"/>
      <c r="H129" s="57"/>
      <c r="I129" s="57"/>
      <c r="J129" s="57"/>
      <c r="K129" s="57"/>
      <c r="L129" s="178">
        <f t="shared" si="26"/>
        <v>0</v>
      </c>
      <c r="M129" s="179">
        <f t="shared" ca="1" si="35"/>
        <v>0</v>
      </c>
      <c r="N129" s="179">
        <f t="shared" ca="1" si="36"/>
        <v>0</v>
      </c>
      <c r="O129" s="180">
        <f t="shared" ca="1" si="27"/>
        <v>0</v>
      </c>
      <c r="P129" s="181">
        <f t="shared" ca="1" si="37"/>
        <v>0</v>
      </c>
      <c r="Q129" s="182">
        <f t="shared" ca="1" si="28"/>
        <v>0</v>
      </c>
      <c r="R129" s="182">
        <f ca="1">IF(LEN(B129)&gt;0,'4'!R129-'4'!Q129,"")</f>
        <v>0</v>
      </c>
      <c r="S129" s="183"/>
      <c r="T129" s="33"/>
      <c r="U129" s="33"/>
      <c r="V129" s="33"/>
      <c r="W129" s="33"/>
      <c r="X129" s="33"/>
      <c r="Y129" s="33"/>
      <c r="AB129" s="243">
        <f>ROW()</f>
        <v>129</v>
      </c>
      <c r="AC129" s="118">
        <f t="shared" ca="1" si="22"/>
        <v>0</v>
      </c>
      <c r="AD129" s="118">
        <f t="shared" ca="1" si="23"/>
        <v>0</v>
      </c>
      <c r="AE129" s="119" t="str">
        <f t="shared" ca="1" si="29"/>
        <v>-</v>
      </c>
      <c r="AF129" s="118" t="str">
        <f t="shared" ca="1" si="30"/>
        <v>-</v>
      </c>
      <c r="AG129" s="119" t="str">
        <f t="shared" ca="1" si="31"/>
        <v>-</v>
      </c>
      <c r="AH129" s="118" t="str">
        <f t="shared" ca="1" si="32"/>
        <v>-</v>
      </c>
      <c r="AI129" s="118">
        <f t="shared" ca="1" si="33"/>
        <v>0</v>
      </c>
      <c r="AJ129" s="120">
        <f t="shared" ca="1" si="34"/>
        <v>0</v>
      </c>
      <c r="AK129" s="118">
        <f t="shared" ca="1" si="24"/>
        <v>0</v>
      </c>
      <c r="AL129" s="118">
        <f t="shared" ca="1" si="25"/>
        <v>0</v>
      </c>
    </row>
    <row r="130" spans="1:38" ht="27" customHeight="1" x14ac:dyDescent="0.25">
      <c r="A130" s="53">
        <f>'OSNOVNA PLAČA'!A124</f>
        <v>115</v>
      </c>
      <c r="B130" s="333" t="str">
        <f t="shared" ca="1" si="21"/>
        <v>A115</v>
      </c>
      <c r="C130" s="333"/>
      <c r="D130" s="54" t="str">
        <f>IF(LEN('OSNOVNA PLAČA'!C124)&gt;0,'OSNOVNA PLAČA'!C124,"")</f>
        <v/>
      </c>
      <c r="E130" s="55" t="str">
        <f>IF(LEN('OSNOVNA PLAČA'!D124)&gt;0,'OSNOVNA PLAČA'!D124,"")</f>
        <v/>
      </c>
      <c r="F130" s="164">
        <f ca="1">IF(LEN(B130)&gt;0,'OBRAČUNANA OSNOVNA PLAČA'!I124,"")</f>
        <v>0</v>
      </c>
      <c r="G130" s="57"/>
      <c r="H130" s="57"/>
      <c r="I130" s="57"/>
      <c r="J130" s="57"/>
      <c r="K130" s="57"/>
      <c r="L130" s="178">
        <f t="shared" si="26"/>
        <v>0</v>
      </c>
      <c r="M130" s="179">
        <f t="shared" ca="1" si="35"/>
        <v>0</v>
      </c>
      <c r="N130" s="179">
        <f t="shared" ca="1" si="36"/>
        <v>0</v>
      </c>
      <c r="O130" s="180">
        <f t="shared" ca="1" si="27"/>
        <v>0</v>
      </c>
      <c r="P130" s="181">
        <f t="shared" ca="1" si="37"/>
        <v>0</v>
      </c>
      <c r="Q130" s="182">
        <f t="shared" ca="1" si="28"/>
        <v>0</v>
      </c>
      <c r="R130" s="182">
        <f ca="1">IF(LEN(B130)&gt;0,'4'!R130-'4'!Q130,"")</f>
        <v>0</v>
      </c>
      <c r="S130" s="183"/>
      <c r="T130" s="33"/>
      <c r="U130" s="33"/>
      <c r="V130" s="33"/>
      <c r="W130" s="33"/>
      <c r="X130" s="33"/>
      <c r="Y130" s="33"/>
      <c r="AB130" s="243">
        <f>ROW()</f>
        <v>130</v>
      </c>
      <c r="AC130" s="118">
        <f t="shared" ca="1" si="22"/>
        <v>0</v>
      </c>
      <c r="AD130" s="118">
        <f t="shared" ca="1" si="23"/>
        <v>0</v>
      </c>
      <c r="AE130" s="119" t="str">
        <f t="shared" ca="1" si="29"/>
        <v>-</v>
      </c>
      <c r="AF130" s="118" t="str">
        <f t="shared" ca="1" si="30"/>
        <v>-</v>
      </c>
      <c r="AG130" s="119" t="str">
        <f t="shared" ca="1" si="31"/>
        <v>-</v>
      </c>
      <c r="AH130" s="118" t="str">
        <f t="shared" ca="1" si="32"/>
        <v>-</v>
      </c>
      <c r="AI130" s="118">
        <f t="shared" ca="1" si="33"/>
        <v>0</v>
      </c>
      <c r="AJ130" s="120">
        <f t="shared" ca="1" si="34"/>
        <v>0</v>
      </c>
      <c r="AK130" s="118">
        <f t="shared" ca="1" si="24"/>
        <v>0</v>
      </c>
      <c r="AL130" s="118">
        <f t="shared" ca="1" si="25"/>
        <v>0</v>
      </c>
    </row>
    <row r="131" spans="1:38" ht="27" customHeight="1" x14ac:dyDescent="0.25">
      <c r="A131" s="53">
        <f>'OSNOVNA PLAČA'!A125</f>
        <v>116</v>
      </c>
      <c r="B131" s="333" t="str">
        <f t="shared" ca="1" si="21"/>
        <v>A116</v>
      </c>
      <c r="C131" s="333"/>
      <c r="D131" s="54" t="str">
        <f>IF(LEN('OSNOVNA PLAČA'!C125)&gt;0,'OSNOVNA PLAČA'!C125,"")</f>
        <v/>
      </c>
      <c r="E131" s="55" t="str">
        <f>IF(LEN('OSNOVNA PLAČA'!D125)&gt;0,'OSNOVNA PLAČA'!D125,"")</f>
        <v/>
      </c>
      <c r="F131" s="164">
        <f ca="1">IF(LEN(B131)&gt;0,'OBRAČUNANA OSNOVNA PLAČA'!I125,"")</f>
        <v>0</v>
      </c>
      <c r="G131" s="57"/>
      <c r="H131" s="57"/>
      <c r="I131" s="57"/>
      <c r="J131" s="57"/>
      <c r="K131" s="57"/>
      <c r="L131" s="178">
        <f t="shared" si="26"/>
        <v>0</v>
      </c>
      <c r="M131" s="179">
        <f t="shared" ca="1" si="35"/>
        <v>0</v>
      </c>
      <c r="N131" s="179">
        <f t="shared" ca="1" si="36"/>
        <v>0</v>
      </c>
      <c r="O131" s="180">
        <f t="shared" ca="1" si="27"/>
        <v>0</v>
      </c>
      <c r="P131" s="181">
        <f t="shared" ca="1" si="37"/>
        <v>0</v>
      </c>
      <c r="Q131" s="182">
        <f t="shared" ca="1" si="28"/>
        <v>0</v>
      </c>
      <c r="R131" s="182">
        <f ca="1">IF(LEN(B131)&gt;0,'4'!R131-'4'!Q131,"")</f>
        <v>0</v>
      </c>
      <c r="S131" s="183"/>
      <c r="T131" s="33"/>
      <c r="U131" s="33"/>
      <c r="V131" s="33"/>
      <c r="W131" s="33"/>
      <c r="X131" s="33"/>
      <c r="Y131" s="33"/>
      <c r="AB131" s="243">
        <f>ROW()</f>
        <v>131</v>
      </c>
      <c r="AC131" s="118">
        <f t="shared" ca="1" si="22"/>
        <v>0</v>
      </c>
      <c r="AD131" s="118">
        <f t="shared" ca="1" si="23"/>
        <v>0</v>
      </c>
      <c r="AE131" s="119" t="str">
        <f t="shared" ca="1" si="29"/>
        <v>-</v>
      </c>
      <c r="AF131" s="118" t="str">
        <f t="shared" ca="1" si="30"/>
        <v>-</v>
      </c>
      <c r="AG131" s="119" t="str">
        <f t="shared" ca="1" si="31"/>
        <v>-</v>
      </c>
      <c r="AH131" s="118" t="str">
        <f t="shared" ca="1" si="32"/>
        <v>-</v>
      </c>
      <c r="AI131" s="118">
        <f t="shared" ca="1" si="33"/>
        <v>0</v>
      </c>
      <c r="AJ131" s="120">
        <f t="shared" ca="1" si="34"/>
        <v>0</v>
      </c>
      <c r="AK131" s="118">
        <f t="shared" ca="1" si="24"/>
        <v>0</v>
      </c>
      <c r="AL131" s="118">
        <f t="shared" ca="1" si="25"/>
        <v>0</v>
      </c>
    </row>
    <row r="132" spans="1:38" ht="27" customHeight="1" x14ac:dyDescent="0.25">
      <c r="A132" s="53">
        <f>'OSNOVNA PLAČA'!A126</f>
        <v>117</v>
      </c>
      <c r="B132" s="333" t="str">
        <f t="shared" ca="1" si="21"/>
        <v>A117</v>
      </c>
      <c r="C132" s="333"/>
      <c r="D132" s="54" t="str">
        <f>IF(LEN('OSNOVNA PLAČA'!C126)&gt;0,'OSNOVNA PLAČA'!C126,"")</f>
        <v/>
      </c>
      <c r="E132" s="55" t="str">
        <f>IF(LEN('OSNOVNA PLAČA'!D126)&gt;0,'OSNOVNA PLAČA'!D126,"")</f>
        <v/>
      </c>
      <c r="F132" s="164">
        <f ca="1">IF(LEN(B132)&gt;0,'OBRAČUNANA OSNOVNA PLAČA'!I126,"")</f>
        <v>0</v>
      </c>
      <c r="G132" s="57"/>
      <c r="H132" s="57"/>
      <c r="I132" s="57"/>
      <c r="J132" s="57"/>
      <c r="K132" s="57"/>
      <c r="L132" s="178">
        <f t="shared" si="26"/>
        <v>0</v>
      </c>
      <c r="M132" s="179">
        <f t="shared" ca="1" si="35"/>
        <v>0</v>
      </c>
      <c r="N132" s="179">
        <f t="shared" ca="1" si="36"/>
        <v>0</v>
      </c>
      <c r="O132" s="180">
        <f t="shared" ca="1" si="27"/>
        <v>0</v>
      </c>
      <c r="P132" s="181">
        <f t="shared" ca="1" si="37"/>
        <v>0</v>
      </c>
      <c r="Q132" s="182">
        <f t="shared" ca="1" si="28"/>
        <v>0</v>
      </c>
      <c r="R132" s="182">
        <f ca="1">IF(LEN(B132)&gt;0,'4'!R132-'4'!Q132,"")</f>
        <v>0</v>
      </c>
      <c r="S132" s="183"/>
      <c r="T132" s="33"/>
      <c r="U132" s="33"/>
      <c r="V132" s="33"/>
      <c r="W132" s="33"/>
      <c r="X132" s="33"/>
      <c r="Y132" s="33"/>
      <c r="AB132" s="243">
        <f>ROW()</f>
        <v>132</v>
      </c>
      <c r="AC132" s="118">
        <f t="shared" ca="1" si="22"/>
        <v>0</v>
      </c>
      <c r="AD132" s="118">
        <f t="shared" ca="1" si="23"/>
        <v>0</v>
      </c>
      <c r="AE132" s="119" t="str">
        <f t="shared" ca="1" si="29"/>
        <v>-</v>
      </c>
      <c r="AF132" s="118" t="str">
        <f t="shared" ca="1" si="30"/>
        <v>-</v>
      </c>
      <c r="AG132" s="119" t="str">
        <f t="shared" ca="1" si="31"/>
        <v>-</v>
      </c>
      <c r="AH132" s="118" t="str">
        <f t="shared" ca="1" si="32"/>
        <v>-</v>
      </c>
      <c r="AI132" s="118">
        <f t="shared" ca="1" si="33"/>
        <v>0</v>
      </c>
      <c r="AJ132" s="120">
        <f t="shared" ca="1" si="34"/>
        <v>0</v>
      </c>
      <c r="AK132" s="118">
        <f t="shared" ca="1" si="24"/>
        <v>0</v>
      </c>
      <c r="AL132" s="118">
        <f t="shared" ca="1" si="25"/>
        <v>0</v>
      </c>
    </row>
    <row r="133" spans="1:38" ht="27" customHeight="1" x14ac:dyDescent="0.25">
      <c r="A133" s="53">
        <f>'OSNOVNA PLAČA'!A127</f>
        <v>118</v>
      </c>
      <c r="B133" s="333" t="str">
        <f t="shared" ca="1" si="21"/>
        <v>A118</v>
      </c>
      <c r="C133" s="333"/>
      <c r="D133" s="54" t="str">
        <f>IF(LEN('OSNOVNA PLAČA'!C127)&gt;0,'OSNOVNA PLAČA'!C127,"")</f>
        <v/>
      </c>
      <c r="E133" s="55" t="str">
        <f>IF(LEN('OSNOVNA PLAČA'!D127)&gt;0,'OSNOVNA PLAČA'!D127,"")</f>
        <v/>
      </c>
      <c r="F133" s="164">
        <f ca="1">IF(LEN(B133)&gt;0,'OBRAČUNANA OSNOVNA PLAČA'!I127,"")</f>
        <v>0</v>
      </c>
      <c r="G133" s="57"/>
      <c r="H133" s="57"/>
      <c r="I133" s="57"/>
      <c r="J133" s="57"/>
      <c r="K133" s="57"/>
      <c r="L133" s="178">
        <f t="shared" si="26"/>
        <v>0</v>
      </c>
      <c r="M133" s="179">
        <f t="shared" ca="1" si="35"/>
        <v>0</v>
      </c>
      <c r="N133" s="179">
        <f t="shared" ca="1" si="36"/>
        <v>0</v>
      </c>
      <c r="O133" s="180">
        <f t="shared" ca="1" si="27"/>
        <v>0</v>
      </c>
      <c r="P133" s="181">
        <f t="shared" ca="1" si="37"/>
        <v>0</v>
      </c>
      <c r="Q133" s="182">
        <f t="shared" ca="1" si="28"/>
        <v>0</v>
      </c>
      <c r="R133" s="182">
        <f ca="1">IF(LEN(B133)&gt;0,'4'!R133-'4'!Q133,"")</f>
        <v>0</v>
      </c>
      <c r="S133" s="183"/>
      <c r="T133" s="33"/>
      <c r="U133" s="33"/>
      <c r="V133" s="33"/>
      <c r="W133" s="33"/>
      <c r="X133" s="33"/>
      <c r="Y133" s="33"/>
      <c r="AB133" s="243">
        <f>ROW()</f>
        <v>133</v>
      </c>
      <c r="AC133" s="118">
        <f t="shared" ca="1" si="22"/>
        <v>0</v>
      </c>
      <c r="AD133" s="118">
        <f t="shared" ca="1" si="23"/>
        <v>0</v>
      </c>
      <c r="AE133" s="119" t="str">
        <f t="shared" ca="1" si="29"/>
        <v>-</v>
      </c>
      <c r="AF133" s="118" t="str">
        <f t="shared" ca="1" si="30"/>
        <v>-</v>
      </c>
      <c r="AG133" s="119" t="str">
        <f t="shared" ca="1" si="31"/>
        <v>-</v>
      </c>
      <c r="AH133" s="118" t="str">
        <f t="shared" ca="1" si="32"/>
        <v>-</v>
      </c>
      <c r="AI133" s="118">
        <f t="shared" ca="1" si="33"/>
        <v>0</v>
      </c>
      <c r="AJ133" s="120">
        <f t="shared" ca="1" si="34"/>
        <v>0</v>
      </c>
      <c r="AK133" s="118">
        <f t="shared" ca="1" si="24"/>
        <v>0</v>
      </c>
      <c r="AL133" s="118">
        <f t="shared" ca="1" si="25"/>
        <v>0</v>
      </c>
    </row>
    <row r="134" spans="1:38" ht="27" customHeight="1" x14ac:dyDescent="0.25">
      <c r="A134" s="53">
        <f>'OSNOVNA PLAČA'!A128</f>
        <v>119</v>
      </c>
      <c r="B134" s="333" t="str">
        <f t="shared" ca="1" si="21"/>
        <v>A119</v>
      </c>
      <c r="C134" s="333"/>
      <c r="D134" s="54" t="str">
        <f>IF(LEN('OSNOVNA PLAČA'!C128)&gt;0,'OSNOVNA PLAČA'!C128,"")</f>
        <v/>
      </c>
      <c r="E134" s="55" t="str">
        <f>IF(LEN('OSNOVNA PLAČA'!D128)&gt;0,'OSNOVNA PLAČA'!D128,"")</f>
        <v/>
      </c>
      <c r="F134" s="164">
        <f ca="1">IF(LEN(B134)&gt;0,'OBRAČUNANA OSNOVNA PLAČA'!I128,"")</f>
        <v>0</v>
      </c>
      <c r="G134" s="57"/>
      <c r="H134" s="57"/>
      <c r="I134" s="57"/>
      <c r="J134" s="57"/>
      <c r="K134" s="57"/>
      <c r="L134" s="178">
        <f t="shared" si="26"/>
        <v>0</v>
      </c>
      <c r="M134" s="179">
        <f t="shared" ca="1" si="35"/>
        <v>0</v>
      </c>
      <c r="N134" s="179">
        <f t="shared" ca="1" si="36"/>
        <v>0</v>
      </c>
      <c r="O134" s="180">
        <f t="shared" ca="1" si="27"/>
        <v>0</v>
      </c>
      <c r="P134" s="181">
        <f t="shared" ca="1" si="37"/>
        <v>0</v>
      </c>
      <c r="Q134" s="182">
        <f t="shared" ca="1" si="28"/>
        <v>0</v>
      </c>
      <c r="R134" s="182">
        <f ca="1">IF(LEN(B134)&gt;0,'4'!R134-'4'!Q134,"")</f>
        <v>0</v>
      </c>
      <c r="S134" s="183"/>
      <c r="T134" s="33"/>
      <c r="U134" s="33"/>
      <c r="V134" s="33"/>
      <c r="W134" s="33"/>
      <c r="X134" s="33"/>
      <c r="Y134" s="33"/>
      <c r="AB134" s="243">
        <f>ROW()</f>
        <v>134</v>
      </c>
      <c r="AC134" s="118">
        <f t="shared" ca="1" si="22"/>
        <v>0</v>
      </c>
      <c r="AD134" s="118">
        <f t="shared" ca="1" si="23"/>
        <v>0</v>
      </c>
      <c r="AE134" s="119" t="str">
        <f t="shared" ca="1" si="29"/>
        <v>-</v>
      </c>
      <c r="AF134" s="118" t="str">
        <f t="shared" ca="1" si="30"/>
        <v>-</v>
      </c>
      <c r="AG134" s="119" t="str">
        <f t="shared" ca="1" si="31"/>
        <v>-</v>
      </c>
      <c r="AH134" s="118" t="str">
        <f t="shared" ca="1" si="32"/>
        <v>-</v>
      </c>
      <c r="AI134" s="118">
        <f t="shared" ca="1" si="33"/>
        <v>0</v>
      </c>
      <c r="AJ134" s="120">
        <f t="shared" ca="1" si="34"/>
        <v>0</v>
      </c>
      <c r="AK134" s="118">
        <f t="shared" ca="1" si="24"/>
        <v>0</v>
      </c>
      <c r="AL134" s="118">
        <f t="shared" ca="1" si="25"/>
        <v>0</v>
      </c>
    </row>
    <row r="135" spans="1:38" ht="27" customHeight="1" x14ac:dyDescent="0.25">
      <c r="A135" s="53">
        <f>'OSNOVNA PLAČA'!A129</f>
        <v>120</v>
      </c>
      <c r="B135" s="333" t="str">
        <f t="shared" ca="1" si="21"/>
        <v>A120</v>
      </c>
      <c r="C135" s="333"/>
      <c r="D135" s="54" t="str">
        <f>IF(LEN('OSNOVNA PLAČA'!C129)&gt;0,'OSNOVNA PLAČA'!C129,"")</f>
        <v/>
      </c>
      <c r="E135" s="55" t="str">
        <f>IF(LEN('OSNOVNA PLAČA'!D129)&gt;0,'OSNOVNA PLAČA'!D129,"")</f>
        <v/>
      </c>
      <c r="F135" s="164">
        <f ca="1">IF(LEN(B135)&gt;0,'OBRAČUNANA OSNOVNA PLAČA'!I129,"")</f>
        <v>0</v>
      </c>
      <c r="G135" s="57"/>
      <c r="H135" s="57"/>
      <c r="I135" s="57"/>
      <c r="J135" s="57"/>
      <c r="K135" s="57"/>
      <c r="L135" s="178">
        <f t="shared" si="26"/>
        <v>0</v>
      </c>
      <c r="M135" s="179">
        <f t="shared" ca="1" si="35"/>
        <v>0</v>
      </c>
      <c r="N135" s="179">
        <f t="shared" ca="1" si="36"/>
        <v>0</v>
      </c>
      <c r="O135" s="180">
        <f t="shared" ca="1" si="27"/>
        <v>0</v>
      </c>
      <c r="P135" s="181">
        <f t="shared" ca="1" si="37"/>
        <v>0</v>
      </c>
      <c r="Q135" s="182">
        <f t="shared" ca="1" si="28"/>
        <v>0</v>
      </c>
      <c r="R135" s="182">
        <f ca="1">IF(LEN(B135)&gt;0,'4'!R135-'4'!Q135,"")</f>
        <v>0</v>
      </c>
      <c r="S135" s="183"/>
      <c r="T135" s="33"/>
      <c r="U135" s="33"/>
      <c r="V135" s="33"/>
      <c r="W135" s="33"/>
      <c r="X135" s="33"/>
      <c r="Y135" s="33"/>
      <c r="AB135" s="243">
        <f>ROW()</f>
        <v>135</v>
      </c>
      <c r="AC135" s="118">
        <f t="shared" ca="1" si="22"/>
        <v>0</v>
      </c>
      <c r="AD135" s="118">
        <f t="shared" ca="1" si="23"/>
        <v>0</v>
      </c>
      <c r="AE135" s="119" t="str">
        <f t="shared" ca="1" si="29"/>
        <v>-</v>
      </c>
      <c r="AF135" s="118" t="str">
        <f t="shared" ca="1" si="30"/>
        <v>-</v>
      </c>
      <c r="AG135" s="119" t="str">
        <f t="shared" ca="1" si="31"/>
        <v>-</v>
      </c>
      <c r="AH135" s="118" t="str">
        <f t="shared" ca="1" si="32"/>
        <v>-</v>
      </c>
      <c r="AI135" s="118">
        <f t="shared" ca="1" si="33"/>
        <v>0</v>
      </c>
      <c r="AJ135" s="120">
        <f t="shared" ca="1" si="34"/>
        <v>0</v>
      </c>
      <c r="AK135" s="118">
        <f t="shared" ca="1" si="24"/>
        <v>0</v>
      </c>
      <c r="AL135" s="118">
        <f t="shared" ca="1" si="25"/>
        <v>0</v>
      </c>
    </row>
    <row r="136" spans="1:38" ht="27" customHeight="1" x14ac:dyDescent="0.25">
      <c r="A136" s="53">
        <f>'OSNOVNA PLAČA'!A130</f>
        <v>121</v>
      </c>
      <c r="B136" s="333" t="str">
        <f t="shared" ca="1" si="21"/>
        <v>A121</v>
      </c>
      <c r="C136" s="333"/>
      <c r="D136" s="54" t="str">
        <f>IF(LEN('OSNOVNA PLAČA'!C130)&gt;0,'OSNOVNA PLAČA'!C130,"")</f>
        <v/>
      </c>
      <c r="E136" s="55" t="str">
        <f>IF(LEN('OSNOVNA PLAČA'!D130)&gt;0,'OSNOVNA PLAČA'!D130,"")</f>
        <v/>
      </c>
      <c r="F136" s="164">
        <f ca="1">IF(LEN(B136)&gt;0,'OBRAČUNANA OSNOVNA PLAČA'!I130,"")</f>
        <v>0</v>
      </c>
      <c r="G136" s="57"/>
      <c r="H136" s="57"/>
      <c r="I136" s="57"/>
      <c r="J136" s="57"/>
      <c r="K136" s="57"/>
      <c r="L136" s="178">
        <f t="shared" si="26"/>
        <v>0</v>
      </c>
      <c r="M136" s="179">
        <f t="shared" ca="1" si="35"/>
        <v>0</v>
      </c>
      <c r="N136" s="179">
        <f t="shared" ca="1" si="36"/>
        <v>0</v>
      </c>
      <c r="O136" s="180">
        <f t="shared" ca="1" si="27"/>
        <v>0</v>
      </c>
      <c r="P136" s="181">
        <f t="shared" ca="1" si="37"/>
        <v>0</v>
      </c>
      <c r="Q136" s="182">
        <f t="shared" ca="1" si="28"/>
        <v>0</v>
      </c>
      <c r="R136" s="182">
        <f ca="1">IF(LEN(B136)&gt;0,'4'!R136-'4'!Q136,"")</f>
        <v>0</v>
      </c>
      <c r="S136" s="183"/>
      <c r="T136" s="33"/>
      <c r="U136" s="33"/>
      <c r="V136" s="33"/>
      <c r="W136" s="33"/>
      <c r="X136" s="33"/>
      <c r="Y136" s="33"/>
      <c r="AB136" s="243">
        <f>ROW()</f>
        <v>136</v>
      </c>
      <c r="AC136" s="118">
        <f t="shared" ca="1" si="22"/>
        <v>0</v>
      </c>
      <c r="AD136" s="118">
        <f t="shared" ca="1" si="23"/>
        <v>0</v>
      </c>
      <c r="AE136" s="119" t="str">
        <f t="shared" ca="1" si="29"/>
        <v>-</v>
      </c>
      <c r="AF136" s="118" t="str">
        <f t="shared" ca="1" si="30"/>
        <v>-</v>
      </c>
      <c r="AG136" s="119" t="str">
        <f t="shared" ca="1" si="31"/>
        <v>-</v>
      </c>
      <c r="AH136" s="118" t="str">
        <f t="shared" ca="1" si="32"/>
        <v>-</v>
      </c>
      <c r="AI136" s="118">
        <f t="shared" ca="1" si="33"/>
        <v>0</v>
      </c>
      <c r="AJ136" s="120">
        <f t="shared" ca="1" si="34"/>
        <v>0</v>
      </c>
      <c r="AK136" s="118">
        <f t="shared" ca="1" si="24"/>
        <v>0</v>
      </c>
      <c r="AL136" s="118">
        <f t="shared" ca="1" si="25"/>
        <v>0</v>
      </c>
    </row>
    <row r="137" spans="1:38" ht="27" customHeight="1" x14ac:dyDescent="0.25">
      <c r="A137" s="53">
        <f>'OSNOVNA PLAČA'!A131</f>
        <v>122</v>
      </c>
      <c r="B137" s="333" t="str">
        <f t="shared" ca="1" si="21"/>
        <v>A122</v>
      </c>
      <c r="C137" s="333"/>
      <c r="D137" s="54" t="str">
        <f>IF(LEN('OSNOVNA PLAČA'!C131)&gt;0,'OSNOVNA PLAČA'!C131,"")</f>
        <v/>
      </c>
      <c r="E137" s="55" t="str">
        <f>IF(LEN('OSNOVNA PLAČA'!D131)&gt;0,'OSNOVNA PLAČA'!D131,"")</f>
        <v/>
      </c>
      <c r="F137" s="164">
        <f ca="1">IF(LEN(B137)&gt;0,'OBRAČUNANA OSNOVNA PLAČA'!I131,"")</f>
        <v>0</v>
      </c>
      <c r="G137" s="57"/>
      <c r="H137" s="57"/>
      <c r="I137" s="57"/>
      <c r="J137" s="57"/>
      <c r="K137" s="57"/>
      <c r="L137" s="178">
        <f t="shared" si="26"/>
        <v>0</v>
      </c>
      <c r="M137" s="179">
        <f t="shared" ca="1" si="35"/>
        <v>0</v>
      </c>
      <c r="N137" s="179">
        <f t="shared" ca="1" si="36"/>
        <v>0</v>
      </c>
      <c r="O137" s="180">
        <f t="shared" ca="1" si="27"/>
        <v>0</v>
      </c>
      <c r="P137" s="181">
        <f t="shared" ca="1" si="37"/>
        <v>0</v>
      </c>
      <c r="Q137" s="182">
        <f t="shared" ca="1" si="28"/>
        <v>0</v>
      </c>
      <c r="R137" s="182">
        <f ca="1">IF(LEN(B137)&gt;0,'4'!R137-'4'!Q137,"")</f>
        <v>0</v>
      </c>
      <c r="S137" s="183"/>
      <c r="T137" s="33"/>
      <c r="U137" s="33"/>
      <c r="V137" s="33"/>
      <c r="W137" s="33"/>
      <c r="X137" s="33"/>
      <c r="Y137" s="33"/>
      <c r="AB137" s="243">
        <f>ROW()</f>
        <v>137</v>
      </c>
      <c r="AC137" s="118">
        <f t="shared" ca="1" si="22"/>
        <v>0</v>
      </c>
      <c r="AD137" s="118">
        <f t="shared" ca="1" si="23"/>
        <v>0</v>
      </c>
      <c r="AE137" s="119" t="str">
        <f t="shared" ca="1" si="29"/>
        <v>-</v>
      </c>
      <c r="AF137" s="118" t="str">
        <f t="shared" ca="1" si="30"/>
        <v>-</v>
      </c>
      <c r="AG137" s="119" t="str">
        <f t="shared" ca="1" si="31"/>
        <v>-</v>
      </c>
      <c r="AH137" s="118" t="str">
        <f t="shared" ca="1" si="32"/>
        <v>-</v>
      </c>
      <c r="AI137" s="118">
        <f t="shared" ca="1" si="33"/>
        <v>0</v>
      </c>
      <c r="AJ137" s="120">
        <f t="shared" ca="1" si="34"/>
        <v>0</v>
      </c>
      <c r="AK137" s="118">
        <f t="shared" ca="1" si="24"/>
        <v>0</v>
      </c>
      <c r="AL137" s="118">
        <f t="shared" ca="1" si="25"/>
        <v>0</v>
      </c>
    </row>
    <row r="138" spans="1:38" ht="27" customHeight="1" x14ac:dyDescent="0.25">
      <c r="A138" s="53">
        <f>'OSNOVNA PLAČA'!A132</f>
        <v>123</v>
      </c>
      <c r="B138" s="333" t="str">
        <f t="shared" ca="1" si="21"/>
        <v>A123</v>
      </c>
      <c r="C138" s="333"/>
      <c r="D138" s="54" t="str">
        <f>IF(LEN('OSNOVNA PLAČA'!C132)&gt;0,'OSNOVNA PLAČA'!C132,"")</f>
        <v/>
      </c>
      <c r="E138" s="55" t="str">
        <f>IF(LEN('OSNOVNA PLAČA'!D132)&gt;0,'OSNOVNA PLAČA'!D132,"")</f>
        <v/>
      </c>
      <c r="F138" s="164">
        <f ca="1">IF(LEN(B138)&gt;0,'OBRAČUNANA OSNOVNA PLAČA'!I132,"")</f>
        <v>0</v>
      </c>
      <c r="G138" s="57"/>
      <c r="H138" s="57"/>
      <c r="I138" s="57"/>
      <c r="J138" s="57"/>
      <c r="K138" s="57"/>
      <c r="L138" s="178">
        <f t="shared" si="26"/>
        <v>0</v>
      </c>
      <c r="M138" s="179">
        <f t="shared" ca="1" si="35"/>
        <v>0</v>
      </c>
      <c r="N138" s="179">
        <f t="shared" ca="1" si="36"/>
        <v>0</v>
      </c>
      <c r="O138" s="180">
        <f t="shared" ca="1" si="27"/>
        <v>0</v>
      </c>
      <c r="P138" s="181">
        <f t="shared" ca="1" si="37"/>
        <v>0</v>
      </c>
      <c r="Q138" s="182">
        <f t="shared" ca="1" si="28"/>
        <v>0</v>
      </c>
      <c r="R138" s="182">
        <f ca="1">IF(LEN(B138)&gt;0,'4'!R138-'4'!Q138,"")</f>
        <v>0</v>
      </c>
      <c r="S138" s="183"/>
      <c r="T138" s="33"/>
      <c r="U138" s="33"/>
      <c r="V138" s="33"/>
      <c r="W138" s="33"/>
      <c r="X138" s="33"/>
      <c r="Y138" s="33"/>
      <c r="AB138" s="243">
        <f>ROW()</f>
        <v>138</v>
      </c>
      <c r="AC138" s="118">
        <f t="shared" ca="1" si="22"/>
        <v>0</v>
      </c>
      <c r="AD138" s="118">
        <f t="shared" ca="1" si="23"/>
        <v>0</v>
      </c>
      <c r="AE138" s="119" t="str">
        <f t="shared" ca="1" si="29"/>
        <v>-</v>
      </c>
      <c r="AF138" s="118" t="str">
        <f t="shared" ca="1" si="30"/>
        <v>-</v>
      </c>
      <c r="AG138" s="119" t="str">
        <f t="shared" ca="1" si="31"/>
        <v>-</v>
      </c>
      <c r="AH138" s="118" t="str">
        <f t="shared" ca="1" si="32"/>
        <v>-</v>
      </c>
      <c r="AI138" s="118">
        <f t="shared" ca="1" si="33"/>
        <v>0</v>
      </c>
      <c r="AJ138" s="120">
        <f t="shared" ca="1" si="34"/>
        <v>0</v>
      </c>
      <c r="AK138" s="118">
        <f t="shared" ca="1" si="24"/>
        <v>0</v>
      </c>
      <c r="AL138" s="118">
        <f t="shared" ca="1" si="25"/>
        <v>0</v>
      </c>
    </row>
    <row r="139" spans="1:38" ht="27" customHeight="1" x14ac:dyDescent="0.25">
      <c r="A139" s="53">
        <f>'OSNOVNA PLAČA'!A133</f>
        <v>124</v>
      </c>
      <c r="B139" s="333" t="str">
        <f t="shared" ca="1" si="21"/>
        <v>A124</v>
      </c>
      <c r="C139" s="333"/>
      <c r="D139" s="54" t="str">
        <f>IF(LEN('OSNOVNA PLAČA'!C133)&gt;0,'OSNOVNA PLAČA'!C133,"")</f>
        <v/>
      </c>
      <c r="E139" s="55" t="str">
        <f>IF(LEN('OSNOVNA PLAČA'!D133)&gt;0,'OSNOVNA PLAČA'!D133,"")</f>
        <v/>
      </c>
      <c r="F139" s="164">
        <f ca="1">IF(LEN(B139)&gt;0,'OBRAČUNANA OSNOVNA PLAČA'!I133,"")</f>
        <v>0</v>
      </c>
      <c r="G139" s="57"/>
      <c r="H139" s="57"/>
      <c r="I139" s="57"/>
      <c r="J139" s="57"/>
      <c r="K139" s="57"/>
      <c r="L139" s="178">
        <f t="shared" si="26"/>
        <v>0</v>
      </c>
      <c r="M139" s="179">
        <f t="shared" ca="1" si="35"/>
        <v>0</v>
      </c>
      <c r="N139" s="179">
        <f t="shared" ca="1" si="36"/>
        <v>0</v>
      </c>
      <c r="O139" s="180">
        <f t="shared" ca="1" si="27"/>
        <v>0</v>
      </c>
      <c r="P139" s="181">
        <f t="shared" ca="1" si="37"/>
        <v>0</v>
      </c>
      <c r="Q139" s="182">
        <f t="shared" ca="1" si="28"/>
        <v>0</v>
      </c>
      <c r="R139" s="182">
        <f ca="1">IF(LEN(B139)&gt;0,'4'!R139-'4'!Q139,"")</f>
        <v>0</v>
      </c>
      <c r="S139" s="183"/>
      <c r="T139" s="33"/>
      <c r="U139" s="33"/>
      <c r="V139" s="33"/>
      <c r="W139" s="33"/>
      <c r="X139" s="33"/>
      <c r="Y139" s="33"/>
      <c r="AB139" s="243">
        <f>ROW()</f>
        <v>139</v>
      </c>
      <c r="AC139" s="118">
        <f t="shared" ca="1" si="22"/>
        <v>0</v>
      </c>
      <c r="AD139" s="118">
        <f t="shared" ca="1" si="23"/>
        <v>0</v>
      </c>
      <c r="AE139" s="119" t="str">
        <f t="shared" ca="1" si="29"/>
        <v>-</v>
      </c>
      <c r="AF139" s="118" t="str">
        <f t="shared" ca="1" si="30"/>
        <v>-</v>
      </c>
      <c r="AG139" s="119" t="str">
        <f t="shared" ca="1" si="31"/>
        <v>-</v>
      </c>
      <c r="AH139" s="118" t="str">
        <f t="shared" ca="1" si="32"/>
        <v>-</v>
      </c>
      <c r="AI139" s="118">
        <f t="shared" ca="1" si="33"/>
        <v>0</v>
      </c>
      <c r="AJ139" s="120">
        <f t="shared" ca="1" si="34"/>
        <v>0</v>
      </c>
      <c r="AK139" s="118">
        <f t="shared" ca="1" si="24"/>
        <v>0</v>
      </c>
      <c r="AL139" s="118">
        <f t="shared" ca="1" si="25"/>
        <v>0</v>
      </c>
    </row>
    <row r="140" spans="1:38" ht="27" customHeight="1" x14ac:dyDescent="0.25">
      <c r="A140" s="53">
        <f>'OSNOVNA PLAČA'!A134</f>
        <v>125</v>
      </c>
      <c r="B140" s="333" t="str">
        <f t="shared" ca="1" si="21"/>
        <v>A125</v>
      </c>
      <c r="C140" s="333"/>
      <c r="D140" s="54" t="str">
        <f>IF(LEN('OSNOVNA PLAČA'!C134)&gt;0,'OSNOVNA PLAČA'!C134,"")</f>
        <v/>
      </c>
      <c r="E140" s="55" t="str">
        <f>IF(LEN('OSNOVNA PLAČA'!D134)&gt;0,'OSNOVNA PLAČA'!D134,"")</f>
        <v/>
      </c>
      <c r="F140" s="164">
        <f ca="1">IF(LEN(B140)&gt;0,'OBRAČUNANA OSNOVNA PLAČA'!I134,"")</f>
        <v>0</v>
      </c>
      <c r="G140" s="57"/>
      <c r="H140" s="57"/>
      <c r="I140" s="57"/>
      <c r="J140" s="57"/>
      <c r="K140" s="57"/>
      <c r="L140" s="178">
        <f t="shared" si="26"/>
        <v>0</v>
      </c>
      <c r="M140" s="179">
        <f t="shared" ca="1" si="35"/>
        <v>0</v>
      </c>
      <c r="N140" s="179">
        <f t="shared" ca="1" si="36"/>
        <v>0</v>
      </c>
      <c r="O140" s="180">
        <f t="shared" ca="1" si="27"/>
        <v>0</v>
      </c>
      <c r="P140" s="181">
        <f t="shared" ca="1" si="37"/>
        <v>0</v>
      </c>
      <c r="Q140" s="182">
        <f t="shared" ca="1" si="28"/>
        <v>0</v>
      </c>
      <c r="R140" s="182">
        <f ca="1">IF(LEN(B140)&gt;0,'4'!R140-'4'!Q140,"")</f>
        <v>0</v>
      </c>
      <c r="S140" s="183"/>
      <c r="T140" s="33"/>
      <c r="U140" s="33"/>
      <c r="V140" s="33"/>
      <c r="W140" s="33"/>
      <c r="X140" s="33"/>
      <c r="Y140" s="33"/>
      <c r="AB140" s="243">
        <f>ROW()</f>
        <v>140</v>
      </c>
      <c r="AC140" s="118">
        <f t="shared" ca="1" si="22"/>
        <v>0</v>
      </c>
      <c r="AD140" s="118">
        <f t="shared" ca="1" si="23"/>
        <v>0</v>
      </c>
      <c r="AE140" s="119" t="str">
        <f t="shared" ca="1" si="29"/>
        <v>-</v>
      </c>
      <c r="AF140" s="118" t="str">
        <f t="shared" ca="1" si="30"/>
        <v>-</v>
      </c>
      <c r="AG140" s="119" t="str">
        <f t="shared" ca="1" si="31"/>
        <v>-</v>
      </c>
      <c r="AH140" s="118" t="str">
        <f t="shared" ca="1" si="32"/>
        <v>-</v>
      </c>
      <c r="AI140" s="118">
        <f t="shared" ca="1" si="33"/>
        <v>0</v>
      </c>
      <c r="AJ140" s="120">
        <f t="shared" ca="1" si="34"/>
        <v>0</v>
      </c>
      <c r="AK140" s="118">
        <f t="shared" ca="1" si="24"/>
        <v>0</v>
      </c>
      <c r="AL140" s="118">
        <f t="shared" ca="1" si="25"/>
        <v>0</v>
      </c>
    </row>
    <row r="141" spans="1:38" ht="27" customHeight="1" x14ac:dyDescent="0.25">
      <c r="A141" s="53">
        <f>'OSNOVNA PLAČA'!A135</f>
        <v>126</v>
      </c>
      <c r="B141" s="333" t="str">
        <f t="shared" ca="1" si="21"/>
        <v>A126</v>
      </c>
      <c r="C141" s="333"/>
      <c r="D141" s="54" t="str">
        <f>IF(LEN('OSNOVNA PLAČA'!C135)&gt;0,'OSNOVNA PLAČA'!C135,"")</f>
        <v/>
      </c>
      <c r="E141" s="55" t="str">
        <f>IF(LEN('OSNOVNA PLAČA'!D135)&gt;0,'OSNOVNA PLAČA'!D135,"")</f>
        <v/>
      </c>
      <c r="F141" s="164">
        <f ca="1">IF(LEN(B141)&gt;0,'OBRAČUNANA OSNOVNA PLAČA'!I135,"")</f>
        <v>0</v>
      </c>
      <c r="G141" s="57"/>
      <c r="H141" s="57"/>
      <c r="I141" s="57"/>
      <c r="J141" s="57"/>
      <c r="K141" s="57"/>
      <c r="L141" s="178">
        <f t="shared" si="26"/>
        <v>0</v>
      </c>
      <c r="M141" s="179">
        <f t="shared" ca="1" si="35"/>
        <v>0</v>
      </c>
      <c r="N141" s="179">
        <f t="shared" ca="1" si="36"/>
        <v>0</v>
      </c>
      <c r="O141" s="180">
        <f t="shared" ca="1" si="27"/>
        <v>0</v>
      </c>
      <c r="P141" s="181">
        <f t="shared" ca="1" si="37"/>
        <v>0</v>
      </c>
      <c r="Q141" s="182">
        <f t="shared" ca="1" si="28"/>
        <v>0</v>
      </c>
      <c r="R141" s="182">
        <f ca="1">IF(LEN(B141)&gt;0,'4'!R141-'4'!Q141,"")</f>
        <v>0</v>
      </c>
      <c r="S141" s="183"/>
      <c r="T141" s="33"/>
      <c r="U141" s="33"/>
      <c r="V141" s="33"/>
      <c r="W141" s="33"/>
      <c r="X141" s="33"/>
      <c r="Y141" s="33"/>
      <c r="AB141" s="243">
        <f>ROW()</f>
        <v>141</v>
      </c>
      <c r="AC141" s="118">
        <f t="shared" ca="1" si="22"/>
        <v>0</v>
      </c>
      <c r="AD141" s="118">
        <f t="shared" ca="1" si="23"/>
        <v>0</v>
      </c>
      <c r="AE141" s="119" t="str">
        <f t="shared" ca="1" si="29"/>
        <v>-</v>
      </c>
      <c r="AF141" s="118" t="str">
        <f t="shared" ca="1" si="30"/>
        <v>-</v>
      </c>
      <c r="AG141" s="119" t="str">
        <f t="shared" ca="1" si="31"/>
        <v>-</v>
      </c>
      <c r="AH141" s="118" t="str">
        <f t="shared" ca="1" si="32"/>
        <v>-</v>
      </c>
      <c r="AI141" s="118">
        <f t="shared" ca="1" si="33"/>
        <v>0</v>
      </c>
      <c r="AJ141" s="120">
        <f t="shared" ca="1" si="34"/>
        <v>0</v>
      </c>
      <c r="AK141" s="118">
        <f t="shared" ca="1" si="24"/>
        <v>0</v>
      </c>
      <c r="AL141" s="118">
        <f t="shared" ca="1" si="25"/>
        <v>0</v>
      </c>
    </row>
    <row r="142" spans="1:38" ht="27" customHeight="1" x14ac:dyDescent="0.25">
      <c r="A142" s="53">
        <f>'OSNOVNA PLAČA'!A136</f>
        <v>127</v>
      </c>
      <c r="B142" s="333" t="str">
        <f t="shared" ca="1" si="21"/>
        <v>A127</v>
      </c>
      <c r="C142" s="333"/>
      <c r="D142" s="54" t="str">
        <f>IF(LEN('OSNOVNA PLAČA'!C136)&gt;0,'OSNOVNA PLAČA'!C136,"")</f>
        <v/>
      </c>
      <c r="E142" s="55" t="str">
        <f>IF(LEN('OSNOVNA PLAČA'!D136)&gt;0,'OSNOVNA PLAČA'!D136,"")</f>
        <v/>
      </c>
      <c r="F142" s="164">
        <f ca="1">IF(LEN(B142)&gt;0,'OBRAČUNANA OSNOVNA PLAČA'!I136,"")</f>
        <v>0</v>
      </c>
      <c r="G142" s="57"/>
      <c r="H142" s="57"/>
      <c r="I142" s="57"/>
      <c r="J142" s="57"/>
      <c r="K142" s="57"/>
      <c r="L142" s="178">
        <f t="shared" si="26"/>
        <v>0</v>
      </c>
      <c r="M142" s="179">
        <f t="shared" ca="1" si="35"/>
        <v>0</v>
      </c>
      <c r="N142" s="179">
        <f t="shared" ca="1" si="36"/>
        <v>0</v>
      </c>
      <c r="O142" s="180">
        <f t="shared" ca="1" si="27"/>
        <v>0</v>
      </c>
      <c r="P142" s="181">
        <f t="shared" ca="1" si="37"/>
        <v>0</v>
      </c>
      <c r="Q142" s="182">
        <f t="shared" ca="1" si="28"/>
        <v>0</v>
      </c>
      <c r="R142" s="182">
        <f ca="1">IF(LEN(B142)&gt;0,'4'!R142-'4'!Q142,"")</f>
        <v>0</v>
      </c>
      <c r="S142" s="183"/>
      <c r="T142" s="33"/>
      <c r="U142" s="33"/>
      <c r="V142" s="33"/>
      <c r="W142" s="33"/>
      <c r="X142" s="33"/>
      <c r="Y142" s="33"/>
      <c r="AB142" s="243">
        <f>ROW()</f>
        <v>142</v>
      </c>
      <c r="AC142" s="118">
        <f t="shared" ca="1" si="22"/>
        <v>0</v>
      </c>
      <c r="AD142" s="118">
        <f t="shared" ca="1" si="23"/>
        <v>0</v>
      </c>
      <c r="AE142" s="119" t="str">
        <f t="shared" ca="1" si="29"/>
        <v>-</v>
      </c>
      <c r="AF142" s="118" t="str">
        <f t="shared" ca="1" si="30"/>
        <v>-</v>
      </c>
      <c r="AG142" s="119" t="str">
        <f t="shared" ca="1" si="31"/>
        <v>-</v>
      </c>
      <c r="AH142" s="118" t="str">
        <f t="shared" ca="1" si="32"/>
        <v>-</v>
      </c>
      <c r="AI142" s="118">
        <f t="shared" ca="1" si="33"/>
        <v>0</v>
      </c>
      <c r="AJ142" s="120">
        <f t="shared" ca="1" si="34"/>
        <v>0</v>
      </c>
      <c r="AK142" s="118">
        <f t="shared" ca="1" si="24"/>
        <v>0</v>
      </c>
      <c r="AL142" s="118">
        <f t="shared" ca="1" si="25"/>
        <v>0</v>
      </c>
    </row>
    <row r="143" spans="1:38" ht="27" customHeight="1" x14ac:dyDescent="0.25">
      <c r="A143" s="53">
        <f>'OSNOVNA PLAČA'!A137</f>
        <v>128</v>
      </c>
      <c r="B143" s="333" t="str">
        <f t="shared" ca="1" si="21"/>
        <v>A128</v>
      </c>
      <c r="C143" s="333"/>
      <c r="D143" s="54" t="str">
        <f>IF(LEN('OSNOVNA PLAČA'!C137)&gt;0,'OSNOVNA PLAČA'!C137,"")</f>
        <v/>
      </c>
      <c r="E143" s="55" t="str">
        <f>IF(LEN('OSNOVNA PLAČA'!D137)&gt;0,'OSNOVNA PLAČA'!D137,"")</f>
        <v/>
      </c>
      <c r="F143" s="164">
        <f ca="1">IF(LEN(B143)&gt;0,'OBRAČUNANA OSNOVNA PLAČA'!I137,"")</f>
        <v>0</v>
      </c>
      <c r="G143" s="57"/>
      <c r="H143" s="57"/>
      <c r="I143" s="57"/>
      <c r="J143" s="57"/>
      <c r="K143" s="57"/>
      <c r="L143" s="178">
        <f t="shared" si="26"/>
        <v>0</v>
      </c>
      <c r="M143" s="179">
        <f t="shared" ca="1" si="35"/>
        <v>0</v>
      </c>
      <c r="N143" s="179">
        <f t="shared" ca="1" si="36"/>
        <v>0</v>
      </c>
      <c r="O143" s="180">
        <f t="shared" ca="1" si="27"/>
        <v>0</v>
      </c>
      <c r="P143" s="181">
        <f t="shared" ca="1" si="37"/>
        <v>0</v>
      </c>
      <c r="Q143" s="182">
        <f t="shared" ca="1" si="28"/>
        <v>0</v>
      </c>
      <c r="R143" s="182">
        <f ca="1">IF(LEN(B143)&gt;0,'4'!R143-'4'!Q143,"")</f>
        <v>0</v>
      </c>
      <c r="S143" s="183"/>
      <c r="T143" s="33"/>
      <c r="U143" s="33"/>
      <c r="V143" s="33"/>
      <c r="W143" s="33"/>
      <c r="X143" s="33"/>
      <c r="Y143" s="33"/>
      <c r="AB143" s="243">
        <f>ROW()</f>
        <v>143</v>
      </c>
      <c r="AC143" s="118">
        <f t="shared" ca="1" si="22"/>
        <v>0</v>
      </c>
      <c r="AD143" s="118">
        <f t="shared" ca="1" si="23"/>
        <v>0</v>
      </c>
      <c r="AE143" s="119" t="str">
        <f t="shared" ca="1" si="29"/>
        <v>-</v>
      </c>
      <c r="AF143" s="118" t="str">
        <f t="shared" ca="1" si="30"/>
        <v>-</v>
      </c>
      <c r="AG143" s="119" t="str">
        <f t="shared" ca="1" si="31"/>
        <v>-</v>
      </c>
      <c r="AH143" s="118" t="str">
        <f t="shared" ca="1" si="32"/>
        <v>-</v>
      </c>
      <c r="AI143" s="118">
        <f t="shared" ca="1" si="33"/>
        <v>0</v>
      </c>
      <c r="AJ143" s="120">
        <f t="shared" ca="1" si="34"/>
        <v>0</v>
      </c>
      <c r="AK143" s="118">
        <f t="shared" ca="1" si="24"/>
        <v>0</v>
      </c>
      <c r="AL143" s="118">
        <f t="shared" ca="1" si="25"/>
        <v>0</v>
      </c>
    </row>
    <row r="144" spans="1:38" ht="27" customHeight="1" x14ac:dyDescent="0.25">
      <c r="A144" s="53">
        <f>'OSNOVNA PLAČA'!A138</f>
        <v>129</v>
      </c>
      <c r="B144" s="333" t="str">
        <f t="shared" ca="1" si="21"/>
        <v>A129</v>
      </c>
      <c r="C144" s="333"/>
      <c r="D144" s="54" t="str">
        <f>IF(LEN('OSNOVNA PLAČA'!C138)&gt;0,'OSNOVNA PLAČA'!C138,"")</f>
        <v/>
      </c>
      <c r="E144" s="55" t="str">
        <f>IF(LEN('OSNOVNA PLAČA'!D138)&gt;0,'OSNOVNA PLAČA'!D138,"")</f>
        <v/>
      </c>
      <c r="F144" s="164">
        <f ca="1">IF(LEN(B144)&gt;0,'OBRAČUNANA OSNOVNA PLAČA'!I138,"")</f>
        <v>0</v>
      </c>
      <c r="G144" s="57"/>
      <c r="H144" s="57"/>
      <c r="I144" s="57"/>
      <c r="J144" s="57"/>
      <c r="K144" s="57"/>
      <c r="L144" s="178">
        <f t="shared" ref="L144:L207" si="38">+G144+H144+I144+J144+K144</f>
        <v>0</v>
      </c>
      <c r="M144" s="179">
        <f t="shared" ca="1" si="35"/>
        <v>0</v>
      </c>
      <c r="N144" s="179">
        <f t="shared" ca="1" si="36"/>
        <v>0</v>
      </c>
      <c r="O144" s="180">
        <f t="shared" ref="O144:O207" ca="1" si="39">IF(LEN(B144)&gt;0,M144*$P$267,"")</f>
        <v>0</v>
      </c>
      <c r="P144" s="181">
        <f t="shared" ca="1" si="37"/>
        <v>0</v>
      </c>
      <c r="Q144" s="182">
        <f t="shared" ref="Q144:Q207" ca="1" si="40">MIN(P144,R144)</f>
        <v>0</v>
      </c>
      <c r="R144" s="182">
        <f ca="1">IF(LEN(B144)&gt;0,'4'!R144-'4'!Q144,"")</f>
        <v>0</v>
      </c>
      <c r="S144" s="183"/>
      <c r="T144" s="33"/>
      <c r="U144" s="33"/>
      <c r="V144" s="33"/>
      <c r="W144" s="33"/>
      <c r="X144" s="33"/>
      <c r="Y144" s="33"/>
      <c r="AB144" s="243">
        <f>ROW()</f>
        <v>144</v>
      </c>
      <c r="AC144" s="118">
        <f t="shared" ca="1" si="22"/>
        <v>0</v>
      </c>
      <c r="AD144" s="118">
        <f t="shared" ca="1" si="23"/>
        <v>0</v>
      </c>
      <c r="AE144" s="119" t="str">
        <f t="shared" ref="AE144:AE207" ca="1" si="41">IF(AC144&gt;=AD144,"-",$L144/(5*MAX($M$271:$M$272)))</f>
        <v>-</v>
      </c>
      <c r="AF144" s="118" t="str">
        <f t="shared" ref="AF144:AF207" ca="1" si="42">IF(AC144&gt;=AD144,"-",$L144/(5*MAX($M$271:$M$272))*AK144)</f>
        <v>-</v>
      </c>
      <c r="AG144" s="119" t="str">
        <f t="shared" ref="AG144:AG207" ca="1" si="43">IF(AE144="-","-",AE144*$AF$267)</f>
        <v>-</v>
      </c>
      <c r="AH144" s="118" t="str">
        <f t="shared" ref="AH144:AH207" ca="1" si="44">IF(AF144="-","-",AF144*$AF$267)</f>
        <v>-</v>
      </c>
      <c r="AI144" s="118">
        <f t="shared" ref="AI144:AI207" ca="1" si="45">IF(AG144="-",0,MIN(AH144,R144))</f>
        <v>0</v>
      </c>
      <c r="AJ144" s="120">
        <f t="shared" ref="AJ144:AJ207" ca="1" si="46">+AD144-AC144</f>
        <v>0</v>
      </c>
      <c r="AK144" s="118">
        <f t="shared" ca="1" si="24"/>
        <v>0</v>
      </c>
      <c r="AL144" s="118">
        <f t="shared" ca="1" si="25"/>
        <v>0</v>
      </c>
    </row>
    <row r="145" spans="1:38" ht="27" customHeight="1" x14ac:dyDescent="0.25">
      <c r="A145" s="53">
        <f>'OSNOVNA PLAČA'!A139</f>
        <v>130</v>
      </c>
      <c r="B145" s="333" t="str">
        <f t="shared" ca="1" si="21"/>
        <v>A130</v>
      </c>
      <c r="C145" s="333"/>
      <c r="D145" s="54" t="str">
        <f>IF(LEN('OSNOVNA PLAČA'!C139)&gt;0,'OSNOVNA PLAČA'!C139,"")</f>
        <v/>
      </c>
      <c r="E145" s="55" t="str">
        <f>IF(LEN('OSNOVNA PLAČA'!D139)&gt;0,'OSNOVNA PLAČA'!D139,"")</f>
        <v/>
      </c>
      <c r="F145" s="164">
        <f ca="1">IF(LEN(B145)&gt;0,'OBRAČUNANA OSNOVNA PLAČA'!I139,"")</f>
        <v>0</v>
      </c>
      <c r="G145" s="57"/>
      <c r="H145" s="57"/>
      <c r="I145" s="57"/>
      <c r="J145" s="57"/>
      <c r="K145" s="57"/>
      <c r="L145" s="178">
        <f t="shared" si="38"/>
        <v>0</v>
      </c>
      <c r="M145" s="179">
        <f t="shared" ref="M145:M208" ca="1" si="47">IF(LEN(B145)&gt;0,L145/5,"")</f>
        <v>0</v>
      </c>
      <c r="N145" s="179">
        <f t="shared" ref="N145:N208" ca="1" si="48">IF(LEN(B145)&gt;0,F145*M145,"")</f>
        <v>0</v>
      </c>
      <c r="O145" s="180">
        <f t="shared" ca="1" si="39"/>
        <v>0</v>
      </c>
      <c r="P145" s="181">
        <f t="shared" ref="P145:P208" ca="1" si="49">IF(LEN(B145)&gt;0,F145*O145,"")</f>
        <v>0</v>
      </c>
      <c r="Q145" s="182">
        <f t="shared" ca="1" si="40"/>
        <v>0</v>
      </c>
      <c r="R145" s="182">
        <f ca="1">IF(LEN(B145)&gt;0,'4'!R145-'4'!Q145,"")</f>
        <v>0</v>
      </c>
      <c r="S145" s="183"/>
      <c r="T145" s="33"/>
      <c r="U145" s="33"/>
      <c r="V145" s="33"/>
      <c r="W145" s="33"/>
      <c r="X145" s="33"/>
      <c r="Y145" s="33"/>
      <c r="AB145" s="243">
        <f>ROW()</f>
        <v>145</v>
      </c>
      <c r="AC145" s="118">
        <f t="shared" ca="1" si="22"/>
        <v>0</v>
      </c>
      <c r="AD145" s="118">
        <f t="shared" ca="1" si="23"/>
        <v>0</v>
      </c>
      <c r="AE145" s="119" t="str">
        <f t="shared" ca="1" si="41"/>
        <v>-</v>
      </c>
      <c r="AF145" s="118" t="str">
        <f t="shared" ca="1" si="42"/>
        <v>-</v>
      </c>
      <c r="AG145" s="119" t="str">
        <f t="shared" ca="1" si="43"/>
        <v>-</v>
      </c>
      <c r="AH145" s="118" t="str">
        <f t="shared" ca="1" si="44"/>
        <v>-</v>
      </c>
      <c r="AI145" s="118">
        <f t="shared" ca="1" si="45"/>
        <v>0</v>
      </c>
      <c r="AJ145" s="120">
        <f t="shared" ca="1" si="46"/>
        <v>0</v>
      </c>
      <c r="AK145" s="118">
        <f t="shared" ca="1" si="24"/>
        <v>0</v>
      </c>
      <c r="AL145" s="118">
        <f t="shared" ca="1" si="25"/>
        <v>0</v>
      </c>
    </row>
    <row r="146" spans="1:38" ht="27" customHeight="1" x14ac:dyDescent="0.25">
      <c r="A146" s="53">
        <f>'OSNOVNA PLAČA'!A140</f>
        <v>131</v>
      </c>
      <c r="B146" s="333" t="str">
        <f t="shared" ca="1" si="21"/>
        <v>A131</v>
      </c>
      <c r="C146" s="333"/>
      <c r="D146" s="54" t="str">
        <f>IF(LEN('OSNOVNA PLAČA'!C140)&gt;0,'OSNOVNA PLAČA'!C140,"")</f>
        <v/>
      </c>
      <c r="E146" s="55" t="str">
        <f>IF(LEN('OSNOVNA PLAČA'!D140)&gt;0,'OSNOVNA PLAČA'!D140,"")</f>
        <v/>
      </c>
      <c r="F146" s="164">
        <f ca="1">IF(LEN(B146)&gt;0,'OBRAČUNANA OSNOVNA PLAČA'!I140,"")</f>
        <v>0</v>
      </c>
      <c r="G146" s="57"/>
      <c r="H146" s="57"/>
      <c r="I146" s="57"/>
      <c r="J146" s="57"/>
      <c r="K146" s="57"/>
      <c r="L146" s="178">
        <f t="shared" si="38"/>
        <v>0</v>
      </c>
      <c r="M146" s="179">
        <f t="shared" ca="1" si="47"/>
        <v>0</v>
      </c>
      <c r="N146" s="179">
        <f t="shared" ca="1" si="48"/>
        <v>0</v>
      </c>
      <c r="O146" s="180">
        <f t="shared" ca="1" si="39"/>
        <v>0</v>
      </c>
      <c r="P146" s="181">
        <f t="shared" ca="1" si="49"/>
        <v>0</v>
      </c>
      <c r="Q146" s="182">
        <f t="shared" ca="1" si="40"/>
        <v>0</v>
      </c>
      <c r="R146" s="182">
        <f ca="1">IF(LEN(B146)&gt;0,'4'!R146-'4'!Q146,"")</f>
        <v>0</v>
      </c>
      <c r="S146" s="183"/>
      <c r="T146" s="33"/>
      <c r="U146" s="33"/>
      <c r="V146" s="33"/>
      <c r="W146" s="33"/>
      <c r="X146" s="33"/>
      <c r="Y146" s="33"/>
      <c r="AB146" s="243">
        <f>ROW()</f>
        <v>146</v>
      </c>
      <c r="AC146" s="118">
        <f t="shared" ca="1" si="22"/>
        <v>0</v>
      </c>
      <c r="AD146" s="118">
        <f t="shared" ca="1" si="23"/>
        <v>0</v>
      </c>
      <c r="AE146" s="119" t="str">
        <f t="shared" ca="1" si="41"/>
        <v>-</v>
      </c>
      <c r="AF146" s="118" t="str">
        <f t="shared" ca="1" si="42"/>
        <v>-</v>
      </c>
      <c r="AG146" s="119" t="str">
        <f t="shared" ca="1" si="43"/>
        <v>-</v>
      </c>
      <c r="AH146" s="118" t="str">
        <f t="shared" ca="1" si="44"/>
        <v>-</v>
      </c>
      <c r="AI146" s="118">
        <f t="shared" ca="1" si="45"/>
        <v>0</v>
      </c>
      <c r="AJ146" s="120">
        <f t="shared" ca="1" si="46"/>
        <v>0</v>
      </c>
      <c r="AK146" s="118">
        <f t="shared" ca="1" si="24"/>
        <v>0</v>
      </c>
      <c r="AL146" s="118">
        <f t="shared" ca="1" si="25"/>
        <v>0</v>
      </c>
    </row>
    <row r="147" spans="1:38" ht="27" customHeight="1" x14ac:dyDescent="0.25">
      <c r="A147" s="53">
        <f>'OSNOVNA PLAČA'!A141</f>
        <v>132</v>
      </c>
      <c r="B147" s="333" t="str">
        <f t="shared" ca="1" si="21"/>
        <v>A132</v>
      </c>
      <c r="C147" s="333"/>
      <c r="D147" s="54" t="str">
        <f>IF(LEN('OSNOVNA PLAČA'!C141)&gt;0,'OSNOVNA PLAČA'!C141,"")</f>
        <v/>
      </c>
      <c r="E147" s="55" t="str">
        <f>IF(LEN('OSNOVNA PLAČA'!D141)&gt;0,'OSNOVNA PLAČA'!D141,"")</f>
        <v/>
      </c>
      <c r="F147" s="164">
        <f ca="1">IF(LEN(B147)&gt;0,'OBRAČUNANA OSNOVNA PLAČA'!I141,"")</f>
        <v>0</v>
      </c>
      <c r="G147" s="57"/>
      <c r="H147" s="57"/>
      <c r="I147" s="57"/>
      <c r="J147" s="57"/>
      <c r="K147" s="57"/>
      <c r="L147" s="178">
        <f t="shared" si="38"/>
        <v>0</v>
      </c>
      <c r="M147" s="179">
        <f t="shared" ca="1" si="47"/>
        <v>0</v>
      </c>
      <c r="N147" s="179">
        <f t="shared" ca="1" si="48"/>
        <v>0</v>
      </c>
      <c r="O147" s="180">
        <f t="shared" ca="1" si="39"/>
        <v>0</v>
      </c>
      <c r="P147" s="181">
        <f t="shared" ca="1" si="49"/>
        <v>0</v>
      </c>
      <c r="Q147" s="182">
        <f t="shared" ca="1" si="40"/>
        <v>0</v>
      </c>
      <c r="R147" s="182">
        <f ca="1">IF(LEN(B147)&gt;0,'4'!R147-'4'!Q147,"")</f>
        <v>0</v>
      </c>
      <c r="S147" s="183"/>
      <c r="T147" s="33"/>
      <c r="U147" s="33"/>
      <c r="V147" s="33"/>
      <c r="W147" s="33"/>
      <c r="X147" s="33"/>
      <c r="Y147" s="33"/>
      <c r="AB147" s="243">
        <f>ROW()</f>
        <v>147</v>
      </c>
      <c r="AC147" s="118">
        <f t="shared" ca="1" si="22"/>
        <v>0</v>
      </c>
      <c r="AD147" s="118">
        <f t="shared" ca="1" si="23"/>
        <v>0</v>
      </c>
      <c r="AE147" s="119" t="str">
        <f t="shared" ca="1" si="41"/>
        <v>-</v>
      </c>
      <c r="AF147" s="118" t="str">
        <f t="shared" ca="1" si="42"/>
        <v>-</v>
      </c>
      <c r="AG147" s="119" t="str">
        <f t="shared" ca="1" si="43"/>
        <v>-</v>
      </c>
      <c r="AH147" s="118" t="str">
        <f t="shared" ca="1" si="44"/>
        <v>-</v>
      </c>
      <c r="AI147" s="118">
        <f t="shared" ca="1" si="45"/>
        <v>0</v>
      </c>
      <c r="AJ147" s="120">
        <f t="shared" ca="1" si="46"/>
        <v>0</v>
      </c>
      <c r="AK147" s="118">
        <f t="shared" ca="1" si="24"/>
        <v>0</v>
      </c>
      <c r="AL147" s="118">
        <f t="shared" ca="1" si="25"/>
        <v>0</v>
      </c>
    </row>
    <row r="148" spans="1:38" ht="27" customHeight="1" x14ac:dyDescent="0.25">
      <c r="A148" s="53">
        <f>'OSNOVNA PLAČA'!A142</f>
        <v>133</v>
      </c>
      <c r="B148" s="333" t="str">
        <f t="shared" ca="1" si="21"/>
        <v>A133</v>
      </c>
      <c r="C148" s="333"/>
      <c r="D148" s="54" t="str">
        <f>IF(LEN('OSNOVNA PLAČA'!C142)&gt;0,'OSNOVNA PLAČA'!C142,"")</f>
        <v/>
      </c>
      <c r="E148" s="55" t="str">
        <f>IF(LEN('OSNOVNA PLAČA'!D142)&gt;0,'OSNOVNA PLAČA'!D142,"")</f>
        <v/>
      </c>
      <c r="F148" s="164">
        <f ca="1">IF(LEN(B148)&gt;0,'OBRAČUNANA OSNOVNA PLAČA'!I142,"")</f>
        <v>0</v>
      </c>
      <c r="G148" s="57"/>
      <c r="H148" s="57"/>
      <c r="I148" s="57"/>
      <c r="J148" s="57"/>
      <c r="K148" s="57"/>
      <c r="L148" s="178">
        <f t="shared" si="38"/>
        <v>0</v>
      </c>
      <c r="M148" s="179">
        <f t="shared" ca="1" si="47"/>
        <v>0</v>
      </c>
      <c r="N148" s="179">
        <f t="shared" ca="1" si="48"/>
        <v>0</v>
      </c>
      <c r="O148" s="180">
        <f t="shared" ca="1" si="39"/>
        <v>0</v>
      </c>
      <c r="P148" s="181">
        <f t="shared" ca="1" si="49"/>
        <v>0</v>
      </c>
      <c r="Q148" s="182">
        <f t="shared" ca="1" si="40"/>
        <v>0</v>
      </c>
      <c r="R148" s="182">
        <f ca="1">IF(LEN(B148)&gt;0,'4'!R148-'4'!Q148,"")</f>
        <v>0</v>
      </c>
      <c r="S148" s="183"/>
      <c r="T148" s="33"/>
      <c r="U148" s="33"/>
      <c r="V148" s="33"/>
      <c r="W148" s="33"/>
      <c r="X148" s="33"/>
      <c r="Y148" s="33"/>
      <c r="AB148" s="243">
        <f>ROW()</f>
        <v>148</v>
      </c>
      <c r="AC148" s="118">
        <f t="shared" ca="1" si="22"/>
        <v>0</v>
      </c>
      <c r="AD148" s="118">
        <f t="shared" ca="1" si="23"/>
        <v>0</v>
      </c>
      <c r="AE148" s="119" t="str">
        <f t="shared" ca="1" si="41"/>
        <v>-</v>
      </c>
      <c r="AF148" s="118" t="str">
        <f t="shared" ca="1" si="42"/>
        <v>-</v>
      </c>
      <c r="AG148" s="119" t="str">
        <f t="shared" ca="1" si="43"/>
        <v>-</v>
      </c>
      <c r="AH148" s="118" t="str">
        <f t="shared" ca="1" si="44"/>
        <v>-</v>
      </c>
      <c r="AI148" s="118">
        <f t="shared" ca="1" si="45"/>
        <v>0</v>
      </c>
      <c r="AJ148" s="120">
        <f t="shared" ca="1" si="46"/>
        <v>0</v>
      </c>
      <c r="AK148" s="118">
        <f t="shared" ca="1" si="24"/>
        <v>0</v>
      </c>
      <c r="AL148" s="118">
        <f t="shared" ca="1" si="25"/>
        <v>0</v>
      </c>
    </row>
    <row r="149" spans="1:38" ht="27" customHeight="1" x14ac:dyDescent="0.25">
      <c r="A149" s="53">
        <f>'OSNOVNA PLAČA'!A143</f>
        <v>134</v>
      </c>
      <c r="B149" s="333" t="str">
        <f t="shared" ca="1" si="21"/>
        <v>A134</v>
      </c>
      <c r="C149" s="333"/>
      <c r="D149" s="54" t="str">
        <f>IF(LEN('OSNOVNA PLAČA'!C143)&gt;0,'OSNOVNA PLAČA'!C143,"")</f>
        <v/>
      </c>
      <c r="E149" s="55" t="str">
        <f>IF(LEN('OSNOVNA PLAČA'!D143)&gt;0,'OSNOVNA PLAČA'!D143,"")</f>
        <v/>
      </c>
      <c r="F149" s="164">
        <f ca="1">IF(LEN(B149)&gt;0,'OBRAČUNANA OSNOVNA PLAČA'!I143,"")</f>
        <v>0</v>
      </c>
      <c r="G149" s="57"/>
      <c r="H149" s="57"/>
      <c r="I149" s="57"/>
      <c r="J149" s="57"/>
      <c r="K149" s="57"/>
      <c r="L149" s="178">
        <f t="shared" si="38"/>
        <v>0</v>
      </c>
      <c r="M149" s="179">
        <f t="shared" ca="1" si="47"/>
        <v>0</v>
      </c>
      <c r="N149" s="179">
        <f t="shared" ca="1" si="48"/>
        <v>0</v>
      </c>
      <c r="O149" s="180">
        <f t="shared" ca="1" si="39"/>
        <v>0</v>
      </c>
      <c r="P149" s="181">
        <f t="shared" ca="1" si="49"/>
        <v>0</v>
      </c>
      <c r="Q149" s="182">
        <f t="shared" ca="1" si="40"/>
        <v>0</v>
      </c>
      <c r="R149" s="182">
        <f ca="1">IF(LEN(B149)&gt;0,'4'!R149-'4'!Q149,"")</f>
        <v>0</v>
      </c>
      <c r="S149" s="183"/>
      <c r="T149" s="33"/>
      <c r="U149" s="33"/>
      <c r="V149" s="33"/>
      <c r="W149" s="33"/>
      <c r="X149" s="33"/>
      <c r="Y149" s="33"/>
      <c r="AB149" s="243">
        <f>ROW()</f>
        <v>149</v>
      </c>
      <c r="AC149" s="118">
        <f t="shared" ca="1" si="22"/>
        <v>0</v>
      </c>
      <c r="AD149" s="118">
        <f t="shared" ca="1" si="23"/>
        <v>0</v>
      </c>
      <c r="AE149" s="119" t="str">
        <f t="shared" ca="1" si="41"/>
        <v>-</v>
      </c>
      <c r="AF149" s="118" t="str">
        <f t="shared" ca="1" si="42"/>
        <v>-</v>
      </c>
      <c r="AG149" s="119" t="str">
        <f t="shared" ca="1" si="43"/>
        <v>-</v>
      </c>
      <c r="AH149" s="118" t="str">
        <f t="shared" ca="1" si="44"/>
        <v>-</v>
      </c>
      <c r="AI149" s="118">
        <f t="shared" ca="1" si="45"/>
        <v>0</v>
      </c>
      <c r="AJ149" s="120">
        <f t="shared" ca="1" si="46"/>
        <v>0</v>
      </c>
      <c r="AK149" s="118">
        <f t="shared" ca="1" si="24"/>
        <v>0</v>
      </c>
      <c r="AL149" s="118">
        <f t="shared" ca="1" si="25"/>
        <v>0</v>
      </c>
    </row>
    <row r="150" spans="1:38" ht="27" customHeight="1" x14ac:dyDescent="0.25">
      <c r="A150" s="53">
        <f>'OSNOVNA PLAČA'!A144</f>
        <v>135</v>
      </c>
      <c r="B150" s="333" t="str">
        <f t="shared" ca="1" si="21"/>
        <v>A135</v>
      </c>
      <c r="C150" s="333"/>
      <c r="D150" s="54" t="str">
        <f>IF(LEN('OSNOVNA PLAČA'!C144)&gt;0,'OSNOVNA PLAČA'!C144,"")</f>
        <v/>
      </c>
      <c r="E150" s="55" t="str">
        <f>IF(LEN('OSNOVNA PLAČA'!D144)&gt;0,'OSNOVNA PLAČA'!D144,"")</f>
        <v/>
      </c>
      <c r="F150" s="164">
        <f ca="1">IF(LEN(B150)&gt;0,'OBRAČUNANA OSNOVNA PLAČA'!I144,"")</f>
        <v>0</v>
      </c>
      <c r="G150" s="57"/>
      <c r="H150" s="57"/>
      <c r="I150" s="57"/>
      <c r="J150" s="57"/>
      <c r="K150" s="57"/>
      <c r="L150" s="178">
        <f t="shared" si="38"/>
        <v>0</v>
      </c>
      <c r="M150" s="179">
        <f t="shared" ca="1" si="47"/>
        <v>0</v>
      </c>
      <c r="N150" s="179">
        <f t="shared" ca="1" si="48"/>
        <v>0</v>
      </c>
      <c r="O150" s="180">
        <f t="shared" ca="1" si="39"/>
        <v>0</v>
      </c>
      <c r="P150" s="181">
        <f t="shared" ca="1" si="49"/>
        <v>0</v>
      </c>
      <c r="Q150" s="182">
        <f t="shared" ca="1" si="40"/>
        <v>0</v>
      </c>
      <c r="R150" s="182">
        <f ca="1">IF(LEN(B150)&gt;0,'4'!R150-'4'!Q150,"")</f>
        <v>0</v>
      </c>
      <c r="S150" s="183"/>
      <c r="T150" s="33"/>
      <c r="U150" s="33"/>
      <c r="V150" s="33"/>
      <c r="W150" s="33"/>
      <c r="X150" s="33"/>
      <c r="Y150" s="33"/>
      <c r="AB150" s="243">
        <f>ROW()</f>
        <v>150</v>
      </c>
      <c r="AC150" s="118">
        <f t="shared" ca="1" si="22"/>
        <v>0</v>
      </c>
      <c r="AD150" s="118">
        <f t="shared" ca="1" si="23"/>
        <v>0</v>
      </c>
      <c r="AE150" s="119" t="str">
        <f t="shared" ca="1" si="41"/>
        <v>-</v>
      </c>
      <c r="AF150" s="118" t="str">
        <f t="shared" ca="1" si="42"/>
        <v>-</v>
      </c>
      <c r="AG150" s="119" t="str">
        <f t="shared" ca="1" si="43"/>
        <v>-</v>
      </c>
      <c r="AH150" s="118" t="str">
        <f t="shared" ca="1" si="44"/>
        <v>-</v>
      </c>
      <c r="AI150" s="118">
        <f t="shared" ca="1" si="45"/>
        <v>0</v>
      </c>
      <c r="AJ150" s="120">
        <f t="shared" ca="1" si="46"/>
        <v>0</v>
      </c>
      <c r="AK150" s="118">
        <f t="shared" ca="1" si="24"/>
        <v>0</v>
      </c>
      <c r="AL150" s="118">
        <f t="shared" ca="1" si="25"/>
        <v>0</v>
      </c>
    </row>
    <row r="151" spans="1:38" ht="27" customHeight="1" x14ac:dyDescent="0.25">
      <c r="A151" s="53">
        <f>'OSNOVNA PLAČA'!A145</f>
        <v>136</v>
      </c>
      <c r="B151" s="333" t="str">
        <f t="shared" ca="1" si="21"/>
        <v>A136</v>
      </c>
      <c r="C151" s="333"/>
      <c r="D151" s="54" t="str">
        <f>IF(LEN('OSNOVNA PLAČA'!C145)&gt;0,'OSNOVNA PLAČA'!C145,"")</f>
        <v/>
      </c>
      <c r="E151" s="55" t="str">
        <f>IF(LEN('OSNOVNA PLAČA'!D145)&gt;0,'OSNOVNA PLAČA'!D145,"")</f>
        <v/>
      </c>
      <c r="F151" s="164">
        <f ca="1">IF(LEN(B151)&gt;0,'OBRAČUNANA OSNOVNA PLAČA'!I145,"")</f>
        <v>0</v>
      </c>
      <c r="G151" s="57"/>
      <c r="H151" s="57"/>
      <c r="I151" s="57"/>
      <c r="J151" s="57"/>
      <c r="K151" s="57"/>
      <c r="L151" s="178">
        <f t="shared" si="38"/>
        <v>0</v>
      </c>
      <c r="M151" s="179">
        <f t="shared" ca="1" si="47"/>
        <v>0</v>
      </c>
      <c r="N151" s="179">
        <f t="shared" ca="1" si="48"/>
        <v>0</v>
      </c>
      <c r="O151" s="180">
        <f t="shared" ca="1" si="39"/>
        <v>0</v>
      </c>
      <c r="P151" s="181">
        <f t="shared" ca="1" si="49"/>
        <v>0</v>
      </c>
      <c r="Q151" s="182">
        <f t="shared" ca="1" si="40"/>
        <v>0</v>
      </c>
      <c r="R151" s="182">
        <f ca="1">IF(LEN(B151)&gt;0,'4'!R151-'4'!Q151,"")</f>
        <v>0</v>
      </c>
      <c r="S151" s="183"/>
      <c r="T151" s="33"/>
      <c r="U151" s="33"/>
      <c r="V151" s="33"/>
      <c r="W151" s="33"/>
      <c r="X151" s="33"/>
      <c r="Y151" s="33"/>
      <c r="AB151" s="243">
        <f>ROW()</f>
        <v>151</v>
      </c>
      <c r="AC151" s="118">
        <f t="shared" ca="1" si="22"/>
        <v>0</v>
      </c>
      <c r="AD151" s="118">
        <f t="shared" ca="1" si="23"/>
        <v>0</v>
      </c>
      <c r="AE151" s="119" t="str">
        <f t="shared" ca="1" si="41"/>
        <v>-</v>
      </c>
      <c r="AF151" s="118" t="str">
        <f t="shared" ca="1" si="42"/>
        <v>-</v>
      </c>
      <c r="AG151" s="119" t="str">
        <f t="shared" ca="1" si="43"/>
        <v>-</v>
      </c>
      <c r="AH151" s="118" t="str">
        <f t="shared" ca="1" si="44"/>
        <v>-</v>
      </c>
      <c r="AI151" s="118">
        <f t="shared" ca="1" si="45"/>
        <v>0</v>
      </c>
      <c r="AJ151" s="120">
        <f t="shared" ca="1" si="46"/>
        <v>0</v>
      </c>
      <c r="AK151" s="118">
        <f t="shared" ca="1" si="24"/>
        <v>0</v>
      </c>
      <c r="AL151" s="118">
        <f t="shared" ca="1" si="25"/>
        <v>0</v>
      </c>
    </row>
    <row r="152" spans="1:38" ht="27" customHeight="1" x14ac:dyDescent="0.25">
      <c r="A152" s="53">
        <f>'OSNOVNA PLAČA'!A146</f>
        <v>137</v>
      </c>
      <c r="B152" s="333" t="str">
        <f t="shared" ca="1" si="21"/>
        <v>A137</v>
      </c>
      <c r="C152" s="333"/>
      <c r="D152" s="54" t="str">
        <f>IF(LEN('OSNOVNA PLAČA'!C146)&gt;0,'OSNOVNA PLAČA'!C146,"")</f>
        <v/>
      </c>
      <c r="E152" s="55" t="str">
        <f>IF(LEN('OSNOVNA PLAČA'!D146)&gt;0,'OSNOVNA PLAČA'!D146,"")</f>
        <v/>
      </c>
      <c r="F152" s="164">
        <f ca="1">IF(LEN(B152)&gt;0,'OBRAČUNANA OSNOVNA PLAČA'!I146,"")</f>
        <v>0</v>
      </c>
      <c r="G152" s="57"/>
      <c r="H152" s="57"/>
      <c r="I152" s="57"/>
      <c r="J152" s="57"/>
      <c r="K152" s="57"/>
      <c r="L152" s="178">
        <f t="shared" si="38"/>
        <v>0</v>
      </c>
      <c r="M152" s="179">
        <f t="shared" ca="1" si="47"/>
        <v>0</v>
      </c>
      <c r="N152" s="179">
        <f t="shared" ca="1" si="48"/>
        <v>0</v>
      </c>
      <c r="O152" s="180">
        <f t="shared" ca="1" si="39"/>
        <v>0</v>
      </c>
      <c r="P152" s="181">
        <f t="shared" ca="1" si="49"/>
        <v>0</v>
      </c>
      <c r="Q152" s="182">
        <f t="shared" ca="1" si="40"/>
        <v>0</v>
      </c>
      <c r="R152" s="182">
        <f ca="1">IF(LEN(B152)&gt;0,'4'!R152-'4'!Q152,"")</f>
        <v>0</v>
      </c>
      <c r="S152" s="183"/>
      <c r="T152" s="33"/>
      <c r="U152" s="33"/>
      <c r="V152" s="33"/>
      <c r="W152" s="33"/>
      <c r="X152" s="33"/>
      <c r="Y152" s="33"/>
      <c r="AB152" s="243">
        <f>ROW()</f>
        <v>152</v>
      </c>
      <c r="AC152" s="118">
        <f t="shared" ca="1" si="22"/>
        <v>0</v>
      </c>
      <c r="AD152" s="118">
        <f t="shared" ca="1" si="23"/>
        <v>0</v>
      </c>
      <c r="AE152" s="119" t="str">
        <f t="shared" ca="1" si="41"/>
        <v>-</v>
      </c>
      <c r="AF152" s="118" t="str">
        <f t="shared" ca="1" si="42"/>
        <v>-</v>
      </c>
      <c r="AG152" s="119" t="str">
        <f t="shared" ca="1" si="43"/>
        <v>-</v>
      </c>
      <c r="AH152" s="118" t="str">
        <f t="shared" ca="1" si="44"/>
        <v>-</v>
      </c>
      <c r="AI152" s="118">
        <f t="shared" ca="1" si="45"/>
        <v>0</v>
      </c>
      <c r="AJ152" s="120">
        <f t="shared" ca="1" si="46"/>
        <v>0</v>
      </c>
      <c r="AK152" s="118">
        <f t="shared" ca="1" si="24"/>
        <v>0</v>
      </c>
      <c r="AL152" s="118">
        <f t="shared" ca="1" si="25"/>
        <v>0</v>
      </c>
    </row>
    <row r="153" spans="1:38" ht="27" customHeight="1" x14ac:dyDescent="0.25">
      <c r="A153" s="53">
        <f>'OSNOVNA PLAČA'!A147</f>
        <v>138</v>
      </c>
      <c r="B153" s="333" t="str">
        <f t="shared" ca="1" si="21"/>
        <v>A138</v>
      </c>
      <c r="C153" s="333"/>
      <c r="D153" s="54" t="str">
        <f>IF(LEN('OSNOVNA PLAČA'!C147)&gt;0,'OSNOVNA PLAČA'!C147,"")</f>
        <v/>
      </c>
      <c r="E153" s="55" t="str">
        <f>IF(LEN('OSNOVNA PLAČA'!D147)&gt;0,'OSNOVNA PLAČA'!D147,"")</f>
        <v/>
      </c>
      <c r="F153" s="164">
        <f ca="1">IF(LEN(B153)&gt;0,'OBRAČUNANA OSNOVNA PLAČA'!I147,"")</f>
        <v>0</v>
      </c>
      <c r="G153" s="57"/>
      <c r="H153" s="57"/>
      <c r="I153" s="57"/>
      <c r="J153" s="57"/>
      <c r="K153" s="57"/>
      <c r="L153" s="178">
        <f t="shared" si="38"/>
        <v>0</v>
      </c>
      <c r="M153" s="179">
        <f t="shared" ca="1" si="47"/>
        <v>0</v>
      </c>
      <c r="N153" s="179">
        <f t="shared" ca="1" si="48"/>
        <v>0</v>
      </c>
      <c r="O153" s="180">
        <f t="shared" ca="1" si="39"/>
        <v>0</v>
      </c>
      <c r="P153" s="181">
        <f t="shared" ca="1" si="49"/>
        <v>0</v>
      </c>
      <c r="Q153" s="182">
        <f t="shared" ca="1" si="40"/>
        <v>0</v>
      </c>
      <c r="R153" s="182">
        <f ca="1">IF(LEN(B153)&gt;0,'4'!R153-'4'!Q153,"")</f>
        <v>0</v>
      </c>
      <c r="S153" s="183"/>
      <c r="T153" s="33"/>
      <c r="U153" s="33"/>
      <c r="V153" s="33"/>
      <c r="W153" s="33"/>
      <c r="X153" s="33"/>
      <c r="Y153" s="33"/>
      <c r="AB153" s="243">
        <f>ROW()</f>
        <v>153</v>
      </c>
      <c r="AC153" s="118">
        <f t="shared" ca="1" si="22"/>
        <v>0</v>
      </c>
      <c r="AD153" s="118">
        <f t="shared" ca="1" si="23"/>
        <v>0</v>
      </c>
      <c r="AE153" s="119" t="str">
        <f t="shared" ca="1" si="41"/>
        <v>-</v>
      </c>
      <c r="AF153" s="118" t="str">
        <f t="shared" ca="1" si="42"/>
        <v>-</v>
      </c>
      <c r="AG153" s="119" t="str">
        <f t="shared" ca="1" si="43"/>
        <v>-</v>
      </c>
      <c r="AH153" s="118" t="str">
        <f t="shared" ca="1" si="44"/>
        <v>-</v>
      </c>
      <c r="AI153" s="118">
        <f t="shared" ca="1" si="45"/>
        <v>0</v>
      </c>
      <c r="AJ153" s="120">
        <f t="shared" ca="1" si="46"/>
        <v>0</v>
      </c>
      <c r="AK153" s="118">
        <f t="shared" ca="1" si="24"/>
        <v>0</v>
      </c>
      <c r="AL153" s="118">
        <f t="shared" ca="1" si="25"/>
        <v>0</v>
      </c>
    </row>
    <row r="154" spans="1:38" ht="27" customHeight="1" x14ac:dyDescent="0.25">
      <c r="A154" s="53">
        <f>'OSNOVNA PLAČA'!A148</f>
        <v>139</v>
      </c>
      <c r="B154" s="333" t="str">
        <f t="shared" ca="1" si="21"/>
        <v>A139</v>
      </c>
      <c r="C154" s="333"/>
      <c r="D154" s="54" t="str">
        <f>IF(LEN('OSNOVNA PLAČA'!C148)&gt;0,'OSNOVNA PLAČA'!C148,"")</f>
        <v/>
      </c>
      <c r="E154" s="55" t="str">
        <f>IF(LEN('OSNOVNA PLAČA'!D148)&gt;0,'OSNOVNA PLAČA'!D148,"")</f>
        <v/>
      </c>
      <c r="F154" s="164">
        <f ca="1">IF(LEN(B154)&gt;0,'OBRAČUNANA OSNOVNA PLAČA'!I148,"")</f>
        <v>0</v>
      </c>
      <c r="G154" s="57"/>
      <c r="H154" s="57"/>
      <c r="I154" s="57"/>
      <c r="J154" s="57"/>
      <c r="K154" s="57"/>
      <c r="L154" s="178">
        <f t="shared" si="38"/>
        <v>0</v>
      </c>
      <c r="M154" s="179">
        <f t="shared" ca="1" si="47"/>
        <v>0</v>
      </c>
      <c r="N154" s="179">
        <f t="shared" ca="1" si="48"/>
        <v>0</v>
      </c>
      <c r="O154" s="180">
        <f t="shared" ca="1" si="39"/>
        <v>0</v>
      </c>
      <c r="P154" s="181">
        <f t="shared" ca="1" si="49"/>
        <v>0</v>
      </c>
      <c r="Q154" s="182">
        <f t="shared" ca="1" si="40"/>
        <v>0</v>
      </c>
      <c r="R154" s="182">
        <f ca="1">IF(LEN(B154)&gt;0,'4'!R154-'4'!Q154,"")</f>
        <v>0</v>
      </c>
      <c r="S154" s="183"/>
      <c r="T154" s="33"/>
      <c r="U154" s="33"/>
      <c r="V154" s="33"/>
      <c r="W154" s="33"/>
      <c r="X154" s="33"/>
      <c r="Y154" s="33"/>
      <c r="AB154" s="243">
        <f>ROW()</f>
        <v>154</v>
      </c>
      <c r="AC154" s="118">
        <f t="shared" ca="1" si="22"/>
        <v>0</v>
      </c>
      <c r="AD154" s="118">
        <f t="shared" ca="1" si="23"/>
        <v>0</v>
      </c>
      <c r="AE154" s="119" t="str">
        <f t="shared" ca="1" si="41"/>
        <v>-</v>
      </c>
      <c r="AF154" s="118" t="str">
        <f t="shared" ca="1" si="42"/>
        <v>-</v>
      </c>
      <c r="AG154" s="119" t="str">
        <f t="shared" ca="1" si="43"/>
        <v>-</v>
      </c>
      <c r="AH154" s="118" t="str">
        <f t="shared" ca="1" si="44"/>
        <v>-</v>
      </c>
      <c r="AI154" s="118">
        <f t="shared" ca="1" si="45"/>
        <v>0</v>
      </c>
      <c r="AJ154" s="120">
        <f t="shared" ca="1" si="46"/>
        <v>0</v>
      </c>
      <c r="AK154" s="118">
        <f t="shared" ca="1" si="24"/>
        <v>0</v>
      </c>
      <c r="AL154" s="118">
        <f t="shared" ca="1" si="25"/>
        <v>0</v>
      </c>
    </row>
    <row r="155" spans="1:38" ht="27" customHeight="1" x14ac:dyDescent="0.25">
      <c r="A155" s="53">
        <f>'OSNOVNA PLAČA'!A149</f>
        <v>140</v>
      </c>
      <c r="B155" s="333" t="str">
        <f t="shared" ca="1" si="21"/>
        <v>A140</v>
      </c>
      <c r="C155" s="333"/>
      <c r="D155" s="54" t="str">
        <f>IF(LEN('OSNOVNA PLAČA'!C149)&gt;0,'OSNOVNA PLAČA'!C149,"")</f>
        <v/>
      </c>
      <c r="E155" s="55" t="str">
        <f>IF(LEN('OSNOVNA PLAČA'!D149)&gt;0,'OSNOVNA PLAČA'!D149,"")</f>
        <v/>
      </c>
      <c r="F155" s="164">
        <f ca="1">IF(LEN(B155)&gt;0,'OBRAČUNANA OSNOVNA PLAČA'!I149,"")</f>
        <v>0</v>
      </c>
      <c r="G155" s="57"/>
      <c r="H155" s="57"/>
      <c r="I155" s="57"/>
      <c r="J155" s="57"/>
      <c r="K155" s="57"/>
      <c r="L155" s="178">
        <f t="shared" si="38"/>
        <v>0</v>
      </c>
      <c r="M155" s="179">
        <f t="shared" ca="1" si="47"/>
        <v>0</v>
      </c>
      <c r="N155" s="179">
        <f t="shared" ca="1" si="48"/>
        <v>0</v>
      </c>
      <c r="O155" s="180">
        <f t="shared" ca="1" si="39"/>
        <v>0</v>
      </c>
      <c r="P155" s="181">
        <f t="shared" ca="1" si="49"/>
        <v>0</v>
      </c>
      <c r="Q155" s="182">
        <f t="shared" ca="1" si="40"/>
        <v>0</v>
      </c>
      <c r="R155" s="182">
        <f ca="1">IF(LEN(B155)&gt;0,'4'!R155-'4'!Q155,"")</f>
        <v>0</v>
      </c>
      <c r="S155" s="183"/>
      <c r="T155" s="33"/>
      <c r="U155" s="33"/>
      <c r="V155" s="33"/>
      <c r="W155" s="33"/>
      <c r="X155" s="33"/>
      <c r="Y155" s="33"/>
      <c r="AB155" s="243">
        <f>ROW()</f>
        <v>155</v>
      </c>
      <c r="AC155" s="118">
        <f t="shared" ca="1" si="22"/>
        <v>0</v>
      </c>
      <c r="AD155" s="118">
        <f t="shared" ca="1" si="23"/>
        <v>0</v>
      </c>
      <c r="AE155" s="119" t="str">
        <f t="shared" ca="1" si="41"/>
        <v>-</v>
      </c>
      <c r="AF155" s="118" t="str">
        <f t="shared" ca="1" si="42"/>
        <v>-</v>
      </c>
      <c r="AG155" s="119" t="str">
        <f t="shared" ca="1" si="43"/>
        <v>-</v>
      </c>
      <c r="AH155" s="118" t="str">
        <f t="shared" ca="1" si="44"/>
        <v>-</v>
      </c>
      <c r="AI155" s="118">
        <f t="shared" ca="1" si="45"/>
        <v>0</v>
      </c>
      <c r="AJ155" s="120">
        <f t="shared" ca="1" si="46"/>
        <v>0</v>
      </c>
      <c r="AK155" s="118">
        <f t="shared" ca="1" si="24"/>
        <v>0</v>
      </c>
      <c r="AL155" s="118">
        <f t="shared" ca="1" si="25"/>
        <v>0</v>
      </c>
    </row>
    <row r="156" spans="1:38" ht="27" customHeight="1" x14ac:dyDescent="0.25">
      <c r="A156" s="53">
        <f>'OSNOVNA PLAČA'!A150</f>
        <v>141</v>
      </c>
      <c r="B156" s="333" t="str">
        <f t="shared" ca="1" si="21"/>
        <v>A141</v>
      </c>
      <c r="C156" s="333"/>
      <c r="D156" s="54" t="str">
        <f>IF(LEN('OSNOVNA PLAČA'!C150)&gt;0,'OSNOVNA PLAČA'!C150,"")</f>
        <v/>
      </c>
      <c r="E156" s="55" t="str">
        <f>IF(LEN('OSNOVNA PLAČA'!D150)&gt;0,'OSNOVNA PLAČA'!D150,"")</f>
        <v/>
      </c>
      <c r="F156" s="164">
        <f ca="1">IF(LEN(B156)&gt;0,'OBRAČUNANA OSNOVNA PLAČA'!I150,"")</f>
        <v>0</v>
      </c>
      <c r="G156" s="57"/>
      <c r="H156" s="57"/>
      <c r="I156" s="57"/>
      <c r="J156" s="57"/>
      <c r="K156" s="57"/>
      <c r="L156" s="178">
        <f t="shared" si="38"/>
        <v>0</v>
      </c>
      <c r="M156" s="179">
        <f t="shared" ca="1" si="47"/>
        <v>0</v>
      </c>
      <c r="N156" s="179">
        <f t="shared" ca="1" si="48"/>
        <v>0</v>
      </c>
      <c r="O156" s="180">
        <f t="shared" ca="1" si="39"/>
        <v>0</v>
      </c>
      <c r="P156" s="181">
        <f t="shared" ca="1" si="49"/>
        <v>0</v>
      </c>
      <c r="Q156" s="182">
        <f t="shared" ca="1" si="40"/>
        <v>0</v>
      </c>
      <c r="R156" s="182">
        <f ca="1">IF(LEN(B156)&gt;0,'4'!R156-'4'!Q156,"")</f>
        <v>0</v>
      </c>
      <c r="S156" s="183"/>
      <c r="T156" s="33"/>
      <c r="U156" s="33"/>
      <c r="V156" s="33"/>
      <c r="W156" s="33"/>
      <c r="X156" s="33"/>
      <c r="Y156" s="33"/>
      <c r="AB156" s="243">
        <f>ROW()</f>
        <v>156</v>
      </c>
      <c r="AC156" s="118">
        <f t="shared" ca="1" si="22"/>
        <v>0</v>
      </c>
      <c r="AD156" s="118">
        <f t="shared" ca="1" si="23"/>
        <v>0</v>
      </c>
      <c r="AE156" s="119" t="str">
        <f t="shared" ca="1" si="41"/>
        <v>-</v>
      </c>
      <c r="AF156" s="118" t="str">
        <f t="shared" ca="1" si="42"/>
        <v>-</v>
      </c>
      <c r="AG156" s="119" t="str">
        <f t="shared" ca="1" si="43"/>
        <v>-</v>
      </c>
      <c r="AH156" s="118" t="str">
        <f t="shared" ca="1" si="44"/>
        <v>-</v>
      </c>
      <c r="AI156" s="118">
        <f t="shared" ca="1" si="45"/>
        <v>0</v>
      </c>
      <c r="AJ156" s="120">
        <f t="shared" ca="1" si="46"/>
        <v>0</v>
      </c>
      <c r="AK156" s="118">
        <f t="shared" ca="1" si="24"/>
        <v>0</v>
      </c>
      <c r="AL156" s="118">
        <f t="shared" ca="1" si="25"/>
        <v>0</v>
      </c>
    </row>
    <row r="157" spans="1:38" ht="27" customHeight="1" x14ac:dyDescent="0.25">
      <c r="A157" s="53">
        <f>'OSNOVNA PLAČA'!A151</f>
        <v>142</v>
      </c>
      <c r="B157" s="333" t="str">
        <f t="shared" ca="1" si="21"/>
        <v>A142</v>
      </c>
      <c r="C157" s="333"/>
      <c r="D157" s="54" t="str">
        <f>IF(LEN('OSNOVNA PLAČA'!C151)&gt;0,'OSNOVNA PLAČA'!C151,"")</f>
        <v/>
      </c>
      <c r="E157" s="55" t="str">
        <f>IF(LEN('OSNOVNA PLAČA'!D151)&gt;0,'OSNOVNA PLAČA'!D151,"")</f>
        <v/>
      </c>
      <c r="F157" s="164">
        <f ca="1">IF(LEN(B157)&gt;0,'OBRAČUNANA OSNOVNA PLAČA'!I151,"")</f>
        <v>0</v>
      </c>
      <c r="G157" s="57"/>
      <c r="H157" s="57"/>
      <c r="I157" s="57"/>
      <c r="J157" s="57"/>
      <c r="K157" s="57"/>
      <c r="L157" s="178">
        <f t="shared" si="38"/>
        <v>0</v>
      </c>
      <c r="M157" s="179">
        <f t="shared" ca="1" si="47"/>
        <v>0</v>
      </c>
      <c r="N157" s="179">
        <f t="shared" ca="1" si="48"/>
        <v>0</v>
      </c>
      <c r="O157" s="180">
        <f t="shared" ca="1" si="39"/>
        <v>0</v>
      </c>
      <c r="P157" s="181">
        <f t="shared" ca="1" si="49"/>
        <v>0</v>
      </c>
      <c r="Q157" s="182">
        <f t="shared" ca="1" si="40"/>
        <v>0</v>
      </c>
      <c r="R157" s="182">
        <f ca="1">IF(LEN(B157)&gt;0,'4'!R157-'4'!Q157,"")</f>
        <v>0</v>
      </c>
      <c r="S157" s="183"/>
      <c r="T157" s="33"/>
      <c r="U157" s="33"/>
      <c r="V157" s="33"/>
      <c r="W157" s="33"/>
      <c r="X157" s="33"/>
      <c r="Y157" s="33"/>
      <c r="AB157" s="243">
        <f>ROW()</f>
        <v>157</v>
      </c>
      <c r="AC157" s="118">
        <f t="shared" ca="1" si="22"/>
        <v>0</v>
      </c>
      <c r="AD157" s="118">
        <f t="shared" ca="1" si="23"/>
        <v>0</v>
      </c>
      <c r="AE157" s="119" t="str">
        <f t="shared" ca="1" si="41"/>
        <v>-</v>
      </c>
      <c r="AF157" s="118" t="str">
        <f t="shared" ca="1" si="42"/>
        <v>-</v>
      </c>
      <c r="AG157" s="119" t="str">
        <f t="shared" ca="1" si="43"/>
        <v>-</v>
      </c>
      <c r="AH157" s="118" t="str">
        <f t="shared" ca="1" si="44"/>
        <v>-</v>
      </c>
      <c r="AI157" s="118">
        <f t="shared" ca="1" si="45"/>
        <v>0</v>
      </c>
      <c r="AJ157" s="120">
        <f t="shared" ca="1" si="46"/>
        <v>0</v>
      </c>
      <c r="AK157" s="118">
        <f t="shared" ca="1" si="24"/>
        <v>0</v>
      </c>
      <c r="AL157" s="118">
        <f t="shared" ca="1" si="25"/>
        <v>0</v>
      </c>
    </row>
    <row r="158" spans="1:38" ht="27" customHeight="1" x14ac:dyDescent="0.25">
      <c r="A158" s="53">
        <f>'OSNOVNA PLAČA'!A152</f>
        <v>143</v>
      </c>
      <c r="B158" s="333" t="str">
        <f t="shared" ca="1" si="21"/>
        <v>A143</v>
      </c>
      <c r="C158" s="333"/>
      <c r="D158" s="54" t="str">
        <f>IF(LEN('OSNOVNA PLAČA'!C152)&gt;0,'OSNOVNA PLAČA'!C152,"")</f>
        <v/>
      </c>
      <c r="E158" s="55" t="str">
        <f>IF(LEN('OSNOVNA PLAČA'!D152)&gt;0,'OSNOVNA PLAČA'!D152,"")</f>
        <v/>
      </c>
      <c r="F158" s="164">
        <f ca="1">IF(LEN(B158)&gt;0,'OBRAČUNANA OSNOVNA PLAČA'!I152,"")</f>
        <v>0</v>
      </c>
      <c r="G158" s="57"/>
      <c r="H158" s="57"/>
      <c r="I158" s="57"/>
      <c r="J158" s="57"/>
      <c r="K158" s="57"/>
      <c r="L158" s="178">
        <f t="shared" si="38"/>
        <v>0</v>
      </c>
      <c r="M158" s="179">
        <f t="shared" ca="1" si="47"/>
        <v>0</v>
      </c>
      <c r="N158" s="179">
        <f t="shared" ca="1" si="48"/>
        <v>0</v>
      </c>
      <c r="O158" s="180">
        <f t="shared" ca="1" si="39"/>
        <v>0</v>
      </c>
      <c r="P158" s="181">
        <f t="shared" ca="1" si="49"/>
        <v>0</v>
      </c>
      <c r="Q158" s="182">
        <f t="shared" ca="1" si="40"/>
        <v>0</v>
      </c>
      <c r="R158" s="182">
        <f ca="1">IF(LEN(B158)&gt;0,'4'!R158-'4'!Q158,"")</f>
        <v>0</v>
      </c>
      <c r="S158" s="183"/>
      <c r="T158" s="33"/>
      <c r="U158" s="33"/>
      <c r="V158" s="33"/>
      <c r="W158" s="33"/>
      <c r="X158" s="33"/>
      <c r="Y158" s="33"/>
      <c r="AB158" s="243">
        <f>ROW()</f>
        <v>158</v>
      </c>
      <c r="AC158" s="118">
        <f t="shared" ca="1" si="22"/>
        <v>0</v>
      </c>
      <c r="AD158" s="118">
        <f t="shared" ca="1" si="23"/>
        <v>0</v>
      </c>
      <c r="AE158" s="119" t="str">
        <f t="shared" ca="1" si="41"/>
        <v>-</v>
      </c>
      <c r="AF158" s="118" t="str">
        <f t="shared" ca="1" si="42"/>
        <v>-</v>
      </c>
      <c r="AG158" s="119" t="str">
        <f t="shared" ca="1" si="43"/>
        <v>-</v>
      </c>
      <c r="AH158" s="118" t="str">
        <f t="shared" ca="1" si="44"/>
        <v>-</v>
      </c>
      <c r="AI158" s="118">
        <f t="shared" ca="1" si="45"/>
        <v>0</v>
      </c>
      <c r="AJ158" s="120">
        <f t="shared" ca="1" si="46"/>
        <v>0</v>
      </c>
      <c r="AK158" s="118">
        <f t="shared" ca="1" si="24"/>
        <v>0</v>
      </c>
      <c r="AL158" s="118">
        <f t="shared" ca="1" si="25"/>
        <v>0</v>
      </c>
    </row>
    <row r="159" spans="1:38" ht="27" customHeight="1" x14ac:dyDescent="0.25">
      <c r="A159" s="53">
        <f>'OSNOVNA PLAČA'!A153</f>
        <v>144</v>
      </c>
      <c r="B159" s="333" t="str">
        <f t="shared" ca="1" si="21"/>
        <v>A144</v>
      </c>
      <c r="C159" s="333"/>
      <c r="D159" s="54" t="str">
        <f>IF(LEN('OSNOVNA PLAČA'!C153)&gt;0,'OSNOVNA PLAČA'!C153,"")</f>
        <v/>
      </c>
      <c r="E159" s="55" t="str">
        <f>IF(LEN('OSNOVNA PLAČA'!D153)&gt;0,'OSNOVNA PLAČA'!D153,"")</f>
        <v/>
      </c>
      <c r="F159" s="164">
        <f ca="1">IF(LEN(B159)&gt;0,'OBRAČUNANA OSNOVNA PLAČA'!I153,"")</f>
        <v>0</v>
      </c>
      <c r="G159" s="57"/>
      <c r="H159" s="57"/>
      <c r="I159" s="57"/>
      <c r="J159" s="57"/>
      <c r="K159" s="57"/>
      <c r="L159" s="178">
        <f t="shared" si="38"/>
        <v>0</v>
      </c>
      <c r="M159" s="179">
        <f t="shared" ca="1" si="47"/>
        <v>0</v>
      </c>
      <c r="N159" s="179">
        <f t="shared" ca="1" si="48"/>
        <v>0</v>
      </c>
      <c r="O159" s="180">
        <f t="shared" ca="1" si="39"/>
        <v>0</v>
      </c>
      <c r="P159" s="181">
        <f t="shared" ca="1" si="49"/>
        <v>0</v>
      </c>
      <c r="Q159" s="182">
        <f t="shared" ca="1" si="40"/>
        <v>0</v>
      </c>
      <c r="R159" s="182">
        <f ca="1">IF(LEN(B159)&gt;0,'4'!R159-'4'!Q159,"")</f>
        <v>0</v>
      </c>
      <c r="S159" s="183"/>
      <c r="T159" s="33"/>
      <c r="U159" s="33"/>
      <c r="V159" s="33"/>
      <c r="W159" s="33"/>
      <c r="X159" s="33"/>
      <c r="Y159" s="33"/>
      <c r="AB159" s="243">
        <f>ROW()</f>
        <v>159</v>
      </c>
      <c r="AC159" s="118">
        <f t="shared" ca="1" si="22"/>
        <v>0</v>
      </c>
      <c r="AD159" s="118">
        <f t="shared" ca="1" si="23"/>
        <v>0</v>
      </c>
      <c r="AE159" s="119" t="str">
        <f t="shared" ca="1" si="41"/>
        <v>-</v>
      </c>
      <c r="AF159" s="118" t="str">
        <f t="shared" ca="1" si="42"/>
        <v>-</v>
      </c>
      <c r="AG159" s="119" t="str">
        <f t="shared" ca="1" si="43"/>
        <v>-</v>
      </c>
      <c r="AH159" s="118" t="str">
        <f t="shared" ca="1" si="44"/>
        <v>-</v>
      </c>
      <c r="AI159" s="118">
        <f t="shared" ca="1" si="45"/>
        <v>0</v>
      </c>
      <c r="AJ159" s="120">
        <f t="shared" ca="1" si="46"/>
        <v>0</v>
      </c>
      <c r="AK159" s="118">
        <f t="shared" ca="1" si="24"/>
        <v>0</v>
      </c>
      <c r="AL159" s="118">
        <f t="shared" ca="1" si="25"/>
        <v>0</v>
      </c>
    </row>
    <row r="160" spans="1:38" ht="27" customHeight="1" x14ac:dyDescent="0.25">
      <c r="A160" s="53">
        <f>'OSNOVNA PLAČA'!A154</f>
        <v>145</v>
      </c>
      <c r="B160" s="333" t="str">
        <f t="shared" ca="1" si="21"/>
        <v>A145</v>
      </c>
      <c r="C160" s="333"/>
      <c r="D160" s="54" t="str">
        <f>IF(LEN('OSNOVNA PLAČA'!C154)&gt;0,'OSNOVNA PLAČA'!C154,"")</f>
        <v/>
      </c>
      <c r="E160" s="55" t="str">
        <f>IF(LEN('OSNOVNA PLAČA'!D154)&gt;0,'OSNOVNA PLAČA'!D154,"")</f>
        <v/>
      </c>
      <c r="F160" s="164">
        <f ca="1">IF(LEN(B160)&gt;0,'OBRAČUNANA OSNOVNA PLAČA'!I154,"")</f>
        <v>0</v>
      </c>
      <c r="G160" s="57"/>
      <c r="H160" s="57"/>
      <c r="I160" s="57"/>
      <c r="J160" s="57"/>
      <c r="K160" s="57"/>
      <c r="L160" s="178">
        <f t="shared" si="38"/>
        <v>0</v>
      </c>
      <c r="M160" s="179">
        <f t="shared" ca="1" si="47"/>
        <v>0</v>
      </c>
      <c r="N160" s="179">
        <f t="shared" ca="1" si="48"/>
        <v>0</v>
      </c>
      <c r="O160" s="180">
        <f t="shared" ca="1" si="39"/>
        <v>0</v>
      </c>
      <c r="P160" s="181">
        <f t="shared" ca="1" si="49"/>
        <v>0</v>
      </c>
      <c r="Q160" s="182">
        <f t="shared" ca="1" si="40"/>
        <v>0</v>
      </c>
      <c r="R160" s="182">
        <f ca="1">IF(LEN(B160)&gt;0,'4'!R160-'4'!Q160,"")</f>
        <v>0</v>
      </c>
      <c r="S160" s="183"/>
      <c r="T160" s="33"/>
      <c r="U160" s="33"/>
      <c r="V160" s="33"/>
      <c r="W160" s="33"/>
      <c r="X160" s="33"/>
      <c r="Y160" s="33"/>
      <c r="AB160" s="243">
        <f>ROW()</f>
        <v>160</v>
      </c>
      <c r="AC160" s="118">
        <f t="shared" ca="1" si="22"/>
        <v>0</v>
      </c>
      <c r="AD160" s="118">
        <f t="shared" ca="1" si="23"/>
        <v>0</v>
      </c>
      <c r="AE160" s="119" t="str">
        <f t="shared" ca="1" si="41"/>
        <v>-</v>
      </c>
      <c r="AF160" s="118" t="str">
        <f t="shared" ca="1" si="42"/>
        <v>-</v>
      </c>
      <c r="AG160" s="119" t="str">
        <f t="shared" ca="1" si="43"/>
        <v>-</v>
      </c>
      <c r="AH160" s="118" t="str">
        <f t="shared" ca="1" si="44"/>
        <v>-</v>
      </c>
      <c r="AI160" s="118">
        <f t="shared" ca="1" si="45"/>
        <v>0</v>
      </c>
      <c r="AJ160" s="120">
        <f t="shared" ca="1" si="46"/>
        <v>0</v>
      </c>
      <c r="AK160" s="118">
        <f t="shared" ca="1" si="24"/>
        <v>0</v>
      </c>
      <c r="AL160" s="118">
        <f t="shared" ca="1" si="25"/>
        <v>0</v>
      </c>
    </row>
    <row r="161" spans="1:38" ht="27" customHeight="1" x14ac:dyDescent="0.25">
      <c r="A161" s="53">
        <f>'OSNOVNA PLAČA'!A155</f>
        <v>146</v>
      </c>
      <c r="B161" s="333" t="str">
        <f t="shared" ca="1" si="21"/>
        <v>A146</v>
      </c>
      <c r="C161" s="333"/>
      <c r="D161" s="54" t="str">
        <f>IF(LEN('OSNOVNA PLAČA'!C155)&gt;0,'OSNOVNA PLAČA'!C155,"")</f>
        <v/>
      </c>
      <c r="E161" s="55" t="str">
        <f>IF(LEN('OSNOVNA PLAČA'!D155)&gt;0,'OSNOVNA PLAČA'!D155,"")</f>
        <v/>
      </c>
      <c r="F161" s="164">
        <f ca="1">IF(LEN(B161)&gt;0,'OBRAČUNANA OSNOVNA PLAČA'!I155,"")</f>
        <v>0</v>
      </c>
      <c r="G161" s="57"/>
      <c r="H161" s="57"/>
      <c r="I161" s="57"/>
      <c r="J161" s="57"/>
      <c r="K161" s="57"/>
      <c r="L161" s="178">
        <f t="shared" si="38"/>
        <v>0</v>
      </c>
      <c r="M161" s="179">
        <f t="shared" ca="1" si="47"/>
        <v>0</v>
      </c>
      <c r="N161" s="179">
        <f t="shared" ca="1" si="48"/>
        <v>0</v>
      </c>
      <c r="O161" s="180">
        <f t="shared" ca="1" si="39"/>
        <v>0</v>
      </c>
      <c r="P161" s="181">
        <f t="shared" ca="1" si="49"/>
        <v>0</v>
      </c>
      <c r="Q161" s="182">
        <f t="shared" ca="1" si="40"/>
        <v>0</v>
      </c>
      <c r="R161" s="182">
        <f ca="1">IF(LEN(B161)&gt;0,'4'!R161-'4'!Q161,"")</f>
        <v>0</v>
      </c>
      <c r="S161" s="183"/>
      <c r="T161" s="33"/>
      <c r="U161" s="33"/>
      <c r="V161" s="33"/>
      <c r="W161" s="33"/>
      <c r="X161" s="33"/>
      <c r="Y161" s="33"/>
      <c r="AB161" s="243">
        <f>ROW()</f>
        <v>161</v>
      </c>
      <c r="AC161" s="118">
        <f t="shared" ca="1" si="22"/>
        <v>0</v>
      </c>
      <c r="AD161" s="118">
        <f t="shared" ca="1" si="23"/>
        <v>0</v>
      </c>
      <c r="AE161" s="119" t="str">
        <f t="shared" ca="1" si="41"/>
        <v>-</v>
      </c>
      <c r="AF161" s="118" t="str">
        <f t="shared" ca="1" si="42"/>
        <v>-</v>
      </c>
      <c r="AG161" s="119" t="str">
        <f t="shared" ca="1" si="43"/>
        <v>-</v>
      </c>
      <c r="AH161" s="118" t="str">
        <f t="shared" ca="1" si="44"/>
        <v>-</v>
      </c>
      <c r="AI161" s="118">
        <f t="shared" ca="1" si="45"/>
        <v>0</v>
      </c>
      <c r="AJ161" s="120">
        <f t="shared" ca="1" si="46"/>
        <v>0</v>
      </c>
      <c r="AK161" s="118">
        <f t="shared" ca="1" si="24"/>
        <v>0</v>
      </c>
      <c r="AL161" s="118">
        <f t="shared" ca="1" si="25"/>
        <v>0</v>
      </c>
    </row>
    <row r="162" spans="1:38" ht="27" customHeight="1" x14ac:dyDescent="0.25">
      <c r="A162" s="53">
        <f>'OSNOVNA PLAČA'!A156</f>
        <v>147</v>
      </c>
      <c r="B162" s="333" t="str">
        <f t="shared" ca="1" si="21"/>
        <v>A147</v>
      </c>
      <c r="C162" s="333"/>
      <c r="D162" s="54" t="str">
        <f>IF(LEN('OSNOVNA PLAČA'!C156)&gt;0,'OSNOVNA PLAČA'!C156,"")</f>
        <v/>
      </c>
      <c r="E162" s="55" t="str">
        <f>IF(LEN('OSNOVNA PLAČA'!D156)&gt;0,'OSNOVNA PLAČA'!D156,"")</f>
        <v/>
      </c>
      <c r="F162" s="164">
        <f ca="1">IF(LEN(B162)&gt;0,'OBRAČUNANA OSNOVNA PLAČA'!I156,"")</f>
        <v>0</v>
      </c>
      <c r="G162" s="57"/>
      <c r="H162" s="57"/>
      <c r="I162" s="57"/>
      <c r="J162" s="57"/>
      <c r="K162" s="57"/>
      <c r="L162" s="178">
        <f t="shared" si="38"/>
        <v>0</v>
      </c>
      <c r="M162" s="179">
        <f t="shared" ca="1" si="47"/>
        <v>0</v>
      </c>
      <c r="N162" s="179">
        <f t="shared" ca="1" si="48"/>
        <v>0</v>
      </c>
      <c r="O162" s="180">
        <f t="shared" ca="1" si="39"/>
        <v>0</v>
      </c>
      <c r="P162" s="181">
        <f t="shared" ca="1" si="49"/>
        <v>0</v>
      </c>
      <c r="Q162" s="182">
        <f t="shared" ca="1" si="40"/>
        <v>0</v>
      </c>
      <c r="R162" s="182">
        <f ca="1">IF(LEN(B162)&gt;0,'4'!R162-'4'!Q162,"")</f>
        <v>0</v>
      </c>
      <c r="S162" s="183"/>
      <c r="T162" s="33"/>
      <c r="U162" s="33"/>
      <c r="V162" s="33"/>
      <c r="W162" s="33"/>
      <c r="X162" s="33"/>
      <c r="Y162" s="33"/>
      <c r="AB162" s="243">
        <f>ROW()</f>
        <v>162</v>
      </c>
      <c r="AC162" s="118">
        <f t="shared" ca="1" si="22"/>
        <v>0</v>
      </c>
      <c r="AD162" s="118">
        <f t="shared" ca="1" si="23"/>
        <v>0</v>
      </c>
      <c r="AE162" s="119" t="str">
        <f t="shared" ca="1" si="41"/>
        <v>-</v>
      </c>
      <c r="AF162" s="118" t="str">
        <f t="shared" ca="1" si="42"/>
        <v>-</v>
      </c>
      <c r="AG162" s="119" t="str">
        <f t="shared" ca="1" si="43"/>
        <v>-</v>
      </c>
      <c r="AH162" s="118" t="str">
        <f t="shared" ca="1" si="44"/>
        <v>-</v>
      </c>
      <c r="AI162" s="118">
        <f t="shared" ca="1" si="45"/>
        <v>0</v>
      </c>
      <c r="AJ162" s="120">
        <f t="shared" ca="1" si="46"/>
        <v>0</v>
      </c>
      <c r="AK162" s="118">
        <f t="shared" ca="1" si="24"/>
        <v>0</v>
      </c>
      <c r="AL162" s="118">
        <f t="shared" ca="1" si="25"/>
        <v>0</v>
      </c>
    </row>
    <row r="163" spans="1:38" ht="27" customHeight="1" x14ac:dyDescent="0.25">
      <c r="A163" s="53">
        <f>'OSNOVNA PLAČA'!A157</f>
        <v>148</v>
      </c>
      <c r="B163" s="333" t="str">
        <f t="shared" ca="1" si="21"/>
        <v>A148</v>
      </c>
      <c r="C163" s="333"/>
      <c r="D163" s="54" t="str">
        <f>IF(LEN('OSNOVNA PLAČA'!C157)&gt;0,'OSNOVNA PLAČA'!C157,"")</f>
        <v/>
      </c>
      <c r="E163" s="55" t="str">
        <f>IF(LEN('OSNOVNA PLAČA'!D157)&gt;0,'OSNOVNA PLAČA'!D157,"")</f>
        <v/>
      </c>
      <c r="F163" s="164">
        <f ca="1">IF(LEN(B163)&gt;0,'OBRAČUNANA OSNOVNA PLAČA'!I157,"")</f>
        <v>0</v>
      </c>
      <c r="G163" s="57"/>
      <c r="H163" s="57"/>
      <c r="I163" s="57"/>
      <c r="J163" s="57"/>
      <c r="K163" s="57"/>
      <c r="L163" s="178">
        <f t="shared" si="38"/>
        <v>0</v>
      </c>
      <c r="M163" s="179">
        <f t="shared" ca="1" si="47"/>
        <v>0</v>
      </c>
      <c r="N163" s="179">
        <f t="shared" ca="1" si="48"/>
        <v>0</v>
      </c>
      <c r="O163" s="180">
        <f t="shared" ca="1" si="39"/>
        <v>0</v>
      </c>
      <c r="P163" s="181">
        <f t="shared" ca="1" si="49"/>
        <v>0</v>
      </c>
      <c r="Q163" s="182">
        <f t="shared" ca="1" si="40"/>
        <v>0</v>
      </c>
      <c r="R163" s="182">
        <f ca="1">IF(LEN(B163)&gt;0,'4'!R163-'4'!Q163,"")</f>
        <v>0</v>
      </c>
      <c r="S163" s="183"/>
      <c r="T163" s="33"/>
      <c r="U163" s="33"/>
      <c r="V163" s="33"/>
      <c r="W163" s="33"/>
      <c r="X163" s="33"/>
      <c r="Y163" s="33"/>
      <c r="AB163" s="243">
        <f>ROW()</f>
        <v>163</v>
      </c>
      <c r="AC163" s="118">
        <f t="shared" ca="1" si="22"/>
        <v>0</v>
      </c>
      <c r="AD163" s="118">
        <f t="shared" ca="1" si="23"/>
        <v>0</v>
      </c>
      <c r="AE163" s="119" t="str">
        <f t="shared" ca="1" si="41"/>
        <v>-</v>
      </c>
      <c r="AF163" s="118" t="str">
        <f t="shared" ca="1" si="42"/>
        <v>-</v>
      </c>
      <c r="AG163" s="119" t="str">
        <f t="shared" ca="1" si="43"/>
        <v>-</v>
      </c>
      <c r="AH163" s="118" t="str">
        <f t="shared" ca="1" si="44"/>
        <v>-</v>
      </c>
      <c r="AI163" s="118">
        <f t="shared" ca="1" si="45"/>
        <v>0</v>
      </c>
      <c r="AJ163" s="120">
        <f t="shared" ca="1" si="46"/>
        <v>0</v>
      </c>
      <c r="AK163" s="118">
        <f t="shared" ca="1" si="24"/>
        <v>0</v>
      </c>
      <c r="AL163" s="118">
        <f t="shared" ca="1" si="25"/>
        <v>0</v>
      </c>
    </row>
    <row r="164" spans="1:38" ht="27" customHeight="1" x14ac:dyDescent="0.25">
      <c r="A164" s="53">
        <f>'OSNOVNA PLAČA'!A158</f>
        <v>149</v>
      </c>
      <c r="B164" s="333" t="str">
        <f t="shared" ca="1" si="21"/>
        <v>A149</v>
      </c>
      <c r="C164" s="333"/>
      <c r="D164" s="54" t="str">
        <f>IF(LEN('OSNOVNA PLAČA'!C158)&gt;0,'OSNOVNA PLAČA'!C158,"")</f>
        <v/>
      </c>
      <c r="E164" s="55" t="str">
        <f>IF(LEN('OSNOVNA PLAČA'!D158)&gt;0,'OSNOVNA PLAČA'!D158,"")</f>
        <v/>
      </c>
      <c r="F164" s="164">
        <f ca="1">IF(LEN(B164)&gt;0,'OBRAČUNANA OSNOVNA PLAČA'!I158,"")</f>
        <v>0</v>
      </c>
      <c r="G164" s="57"/>
      <c r="H164" s="57"/>
      <c r="I164" s="57"/>
      <c r="J164" s="57"/>
      <c r="K164" s="57"/>
      <c r="L164" s="178">
        <f t="shared" si="38"/>
        <v>0</v>
      </c>
      <c r="M164" s="179">
        <f t="shared" ca="1" si="47"/>
        <v>0</v>
      </c>
      <c r="N164" s="179">
        <f t="shared" ca="1" si="48"/>
        <v>0</v>
      </c>
      <c r="O164" s="180">
        <f t="shared" ca="1" si="39"/>
        <v>0</v>
      </c>
      <c r="P164" s="181">
        <f t="shared" ca="1" si="49"/>
        <v>0</v>
      </c>
      <c r="Q164" s="182">
        <f t="shared" ca="1" si="40"/>
        <v>0</v>
      </c>
      <c r="R164" s="182">
        <f ca="1">IF(LEN(B164)&gt;0,'4'!R164-'4'!Q164,"")</f>
        <v>0</v>
      </c>
      <c r="S164" s="183"/>
      <c r="T164" s="33"/>
      <c r="U164" s="33"/>
      <c r="V164" s="33"/>
      <c r="W164" s="33"/>
      <c r="X164" s="33"/>
      <c r="Y164" s="33"/>
      <c r="AB164" s="243">
        <f>ROW()</f>
        <v>164</v>
      </c>
      <c r="AC164" s="118">
        <f t="shared" ca="1" si="22"/>
        <v>0</v>
      </c>
      <c r="AD164" s="118">
        <f t="shared" ca="1" si="23"/>
        <v>0</v>
      </c>
      <c r="AE164" s="119" t="str">
        <f t="shared" ca="1" si="41"/>
        <v>-</v>
      </c>
      <c r="AF164" s="118" t="str">
        <f t="shared" ca="1" si="42"/>
        <v>-</v>
      </c>
      <c r="AG164" s="119" t="str">
        <f t="shared" ca="1" si="43"/>
        <v>-</v>
      </c>
      <c r="AH164" s="118" t="str">
        <f t="shared" ca="1" si="44"/>
        <v>-</v>
      </c>
      <c r="AI164" s="118">
        <f t="shared" ca="1" si="45"/>
        <v>0</v>
      </c>
      <c r="AJ164" s="120">
        <f t="shared" ca="1" si="46"/>
        <v>0</v>
      </c>
      <c r="AK164" s="118">
        <f t="shared" ca="1" si="24"/>
        <v>0</v>
      </c>
      <c r="AL164" s="118">
        <f t="shared" ca="1" si="25"/>
        <v>0</v>
      </c>
    </row>
    <row r="165" spans="1:38" ht="27" customHeight="1" x14ac:dyDescent="0.25">
      <c r="A165" s="53">
        <f>'OSNOVNA PLAČA'!A159</f>
        <v>150</v>
      </c>
      <c r="B165" s="333" t="str">
        <f t="shared" ca="1" si="21"/>
        <v>A150</v>
      </c>
      <c r="C165" s="333"/>
      <c r="D165" s="54" t="str">
        <f>IF(LEN('OSNOVNA PLAČA'!C159)&gt;0,'OSNOVNA PLAČA'!C159,"")</f>
        <v/>
      </c>
      <c r="E165" s="55" t="str">
        <f>IF(LEN('OSNOVNA PLAČA'!D159)&gt;0,'OSNOVNA PLAČA'!D159,"")</f>
        <v/>
      </c>
      <c r="F165" s="164">
        <f ca="1">IF(LEN(B165)&gt;0,'OBRAČUNANA OSNOVNA PLAČA'!I159,"")</f>
        <v>0</v>
      </c>
      <c r="G165" s="57"/>
      <c r="H165" s="57"/>
      <c r="I165" s="57"/>
      <c r="J165" s="57"/>
      <c r="K165" s="57"/>
      <c r="L165" s="178">
        <f t="shared" si="38"/>
        <v>0</v>
      </c>
      <c r="M165" s="179">
        <f t="shared" ca="1" si="47"/>
        <v>0</v>
      </c>
      <c r="N165" s="179">
        <f t="shared" ca="1" si="48"/>
        <v>0</v>
      </c>
      <c r="O165" s="180">
        <f t="shared" ca="1" si="39"/>
        <v>0</v>
      </c>
      <c r="P165" s="181">
        <f t="shared" ca="1" si="49"/>
        <v>0</v>
      </c>
      <c r="Q165" s="182">
        <f t="shared" ca="1" si="40"/>
        <v>0</v>
      </c>
      <c r="R165" s="182">
        <f ca="1">IF(LEN(B165)&gt;0,'4'!R165-'4'!Q165,"")</f>
        <v>0</v>
      </c>
      <c r="S165" s="183"/>
      <c r="T165" s="33"/>
      <c r="U165" s="33"/>
      <c r="V165" s="33"/>
      <c r="W165" s="33"/>
      <c r="X165" s="33"/>
      <c r="Y165" s="33"/>
      <c r="AB165" s="243">
        <f>ROW()</f>
        <v>165</v>
      </c>
      <c r="AC165" s="118">
        <f t="shared" ca="1" si="22"/>
        <v>0</v>
      </c>
      <c r="AD165" s="118">
        <f t="shared" ca="1" si="23"/>
        <v>0</v>
      </c>
      <c r="AE165" s="119" t="str">
        <f t="shared" ca="1" si="41"/>
        <v>-</v>
      </c>
      <c r="AF165" s="118" t="str">
        <f t="shared" ca="1" si="42"/>
        <v>-</v>
      </c>
      <c r="AG165" s="119" t="str">
        <f t="shared" ca="1" si="43"/>
        <v>-</v>
      </c>
      <c r="AH165" s="118" t="str">
        <f t="shared" ca="1" si="44"/>
        <v>-</v>
      </c>
      <c r="AI165" s="118">
        <f t="shared" ca="1" si="45"/>
        <v>0</v>
      </c>
      <c r="AJ165" s="120">
        <f t="shared" ca="1" si="46"/>
        <v>0</v>
      </c>
      <c r="AK165" s="118">
        <f t="shared" ca="1" si="24"/>
        <v>0</v>
      </c>
      <c r="AL165" s="118">
        <f t="shared" ca="1" si="25"/>
        <v>0</v>
      </c>
    </row>
    <row r="166" spans="1:38" ht="27" customHeight="1" x14ac:dyDescent="0.25">
      <c r="A166" s="53">
        <f>'OSNOVNA PLAČA'!A160</f>
        <v>151</v>
      </c>
      <c r="B166" s="333" t="str">
        <f t="shared" ca="1" si="21"/>
        <v>A151</v>
      </c>
      <c r="C166" s="333"/>
      <c r="D166" s="54" t="str">
        <f>IF(LEN('OSNOVNA PLAČA'!C160)&gt;0,'OSNOVNA PLAČA'!C160,"")</f>
        <v/>
      </c>
      <c r="E166" s="55" t="str">
        <f>IF(LEN('OSNOVNA PLAČA'!D160)&gt;0,'OSNOVNA PLAČA'!D160,"")</f>
        <v/>
      </c>
      <c r="F166" s="164">
        <f ca="1">IF(LEN(B166)&gt;0,'OBRAČUNANA OSNOVNA PLAČA'!I160,"")</f>
        <v>0</v>
      </c>
      <c r="G166" s="57"/>
      <c r="H166" s="57"/>
      <c r="I166" s="57"/>
      <c r="J166" s="57"/>
      <c r="K166" s="57"/>
      <c r="L166" s="178">
        <f t="shared" si="38"/>
        <v>0</v>
      </c>
      <c r="M166" s="179">
        <f t="shared" ca="1" si="47"/>
        <v>0</v>
      </c>
      <c r="N166" s="179">
        <f t="shared" ca="1" si="48"/>
        <v>0</v>
      </c>
      <c r="O166" s="180">
        <f t="shared" ca="1" si="39"/>
        <v>0</v>
      </c>
      <c r="P166" s="181">
        <f t="shared" ca="1" si="49"/>
        <v>0</v>
      </c>
      <c r="Q166" s="182">
        <f t="shared" ca="1" si="40"/>
        <v>0</v>
      </c>
      <c r="R166" s="182">
        <f ca="1">IF(LEN(B166)&gt;0,'4'!R166-'4'!Q166,"")</f>
        <v>0</v>
      </c>
      <c r="S166" s="183"/>
      <c r="T166" s="33"/>
      <c r="U166" s="33"/>
      <c r="V166" s="33"/>
      <c r="W166" s="33"/>
      <c r="X166" s="33"/>
      <c r="Y166" s="33"/>
      <c r="AB166" s="243">
        <f>ROW()</f>
        <v>166</v>
      </c>
      <c r="AC166" s="118">
        <f t="shared" ca="1" si="22"/>
        <v>0</v>
      </c>
      <c r="AD166" s="118">
        <f t="shared" ca="1" si="23"/>
        <v>0</v>
      </c>
      <c r="AE166" s="119" t="str">
        <f t="shared" ca="1" si="41"/>
        <v>-</v>
      </c>
      <c r="AF166" s="118" t="str">
        <f t="shared" ca="1" si="42"/>
        <v>-</v>
      </c>
      <c r="AG166" s="119" t="str">
        <f t="shared" ca="1" si="43"/>
        <v>-</v>
      </c>
      <c r="AH166" s="118" t="str">
        <f t="shared" ca="1" si="44"/>
        <v>-</v>
      </c>
      <c r="AI166" s="118">
        <f t="shared" ca="1" si="45"/>
        <v>0</v>
      </c>
      <c r="AJ166" s="120">
        <f t="shared" ca="1" si="46"/>
        <v>0</v>
      </c>
      <c r="AK166" s="118">
        <f t="shared" ca="1" si="24"/>
        <v>0</v>
      </c>
      <c r="AL166" s="118">
        <f t="shared" ca="1" si="25"/>
        <v>0</v>
      </c>
    </row>
    <row r="167" spans="1:38" ht="27" customHeight="1" x14ac:dyDescent="0.25">
      <c r="A167" s="53">
        <f>'OSNOVNA PLAČA'!A161</f>
        <v>152</v>
      </c>
      <c r="B167" s="333" t="str">
        <f t="shared" ca="1" si="21"/>
        <v>A152</v>
      </c>
      <c r="C167" s="333"/>
      <c r="D167" s="54" t="str">
        <f>IF(LEN('OSNOVNA PLAČA'!C161)&gt;0,'OSNOVNA PLAČA'!C161,"")</f>
        <v/>
      </c>
      <c r="E167" s="55" t="str">
        <f>IF(LEN('OSNOVNA PLAČA'!D161)&gt;0,'OSNOVNA PLAČA'!D161,"")</f>
        <v/>
      </c>
      <c r="F167" s="164">
        <f ca="1">IF(LEN(B167)&gt;0,'OBRAČUNANA OSNOVNA PLAČA'!I161,"")</f>
        <v>0</v>
      </c>
      <c r="G167" s="57"/>
      <c r="H167" s="57"/>
      <c r="I167" s="57"/>
      <c r="J167" s="57"/>
      <c r="K167" s="57"/>
      <c r="L167" s="178">
        <f t="shared" si="38"/>
        <v>0</v>
      </c>
      <c r="M167" s="179">
        <f t="shared" ca="1" si="47"/>
        <v>0</v>
      </c>
      <c r="N167" s="179">
        <f t="shared" ca="1" si="48"/>
        <v>0</v>
      </c>
      <c r="O167" s="180">
        <f t="shared" ca="1" si="39"/>
        <v>0</v>
      </c>
      <c r="P167" s="181">
        <f t="shared" ca="1" si="49"/>
        <v>0</v>
      </c>
      <c r="Q167" s="182">
        <f t="shared" ca="1" si="40"/>
        <v>0</v>
      </c>
      <c r="R167" s="182">
        <f ca="1">IF(LEN(B167)&gt;0,'4'!R167-'4'!Q167,"")</f>
        <v>0</v>
      </c>
      <c r="S167" s="183"/>
      <c r="T167" s="33"/>
      <c r="U167" s="33"/>
      <c r="V167" s="33"/>
      <c r="W167" s="33"/>
      <c r="X167" s="33"/>
      <c r="Y167" s="33"/>
      <c r="AB167" s="243">
        <f>ROW()</f>
        <v>167</v>
      </c>
      <c r="AC167" s="118">
        <f t="shared" ca="1" si="22"/>
        <v>0</v>
      </c>
      <c r="AD167" s="118">
        <f t="shared" ca="1" si="23"/>
        <v>0</v>
      </c>
      <c r="AE167" s="119" t="str">
        <f t="shared" ca="1" si="41"/>
        <v>-</v>
      </c>
      <c r="AF167" s="118" t="str">
        <f t="shared" ca="1" si="42"/>
        <v>-</v>
      </c>
      <c r="AG167" s="119" t="str">
        <f t="shared" ca="1" si="43"/>
        <v>-</v>
      </c>
      <c r="AH167" s="118" t="str">
        <f t="shared" ca="1" si="44"/>
        <v>-</v>
      </c>
      <c r="AI167" s="118">
        <f t="shared" ca="1" si="45"/>
        <v>0</v>
      </c>
      <c r="AJ167" s="120">
        <f t="shared" ca="1" si="46"/>
        <v>0</v>
      </c>
      <c r="AK167" s="118">
        <f t="shared" ca="1" si="24"/>
        <v>0</v>
      </c>
      <c r="AL167" s="118">
        <f t="shared" ca="1" si="25"/>
        <v>0</v>
      </c>
    </row>
    <row r="168" spans="1:38" ht="27" customHeight="1" x14ac:dyDescent="0.25">
      <c r="A168" s="53">
        <f>'OSNOVNA PLAČA'!A162</f>
        <v>153</v>
      </c>
      <c r="B168" s="333" t="str">
        <f t="shared" ca="1" si="21"/>
        <v>A153</v>
      </c>
      <c r="C168" s="333"/>
      <c r="D168" s="54" t="str">
        <f>IF(LEN('OSNOVNA PLAČA'!C162)&gt;0,'OSNOVNA PLAČA'!C162,"")</f>
        <v/>
      </c>
      <c r="E168" s="55" t="str">
        <f>IF(LEN('OSNOVNA PLAČA'!D162)&gt;0,'OSNOVNA PLAČA'!D162,"")</f>
        <v/>
      </c>
      <c r="F168" s="164">
        <f ca="1">IF(LEN(B168)&gt;0,'OBRAČUNANA OSNOVNA PLAČA'!I162,"")</f>
        <v>0</v>
      </c>
      <c r="G168" s="57"/>
      <c r="H168" s="57"/>
      <c r="I168" s="57"/>
      <c r="J168" s="57"/>
      <c r="K168" s="57"/>
      <c r="L168" s="178">
        <f t="shared" si="38"/>
        <v>0</v>
      </c>
      <c r="M168" s="179">
        <f t="shared" ca="1" si="47"/>
        <v>0</v>
      </c>
      <c r="N168" s="179">
        <f t="shared" ca="1" si="48"/>
        <v>0</v>
      </c>
      <c r="O168" s="180">
        <f t="shared" ca="1" si="39"/>
        <v>0</v>
      </c>
      <c r="P168" s="181">
        <f t="shared" ca="1" si="49"/>
        <v>0</v>
      </c>
      <c r="Q168" s="182">
        <f t="shared" ca="1" si="40"/>
        <v>0</v>
      </c>
      <c r="R168" s="182">
        <f ca="1">IF(LEN(B168)&gt;0,'4'!R168-'4'!Q168,"")</f>
        <v>0</v>
      </c>
      <c r="S168" s="183"/>
      <c r="T168" s="33"/>
      <c r="U168" s="33"/>
      <c r="V168" s="33"/>
      <c r="W168" s="33"/>
      <c r="X168" s="33"/>
      <c r="Y168" s="33"/>
      <c r="AB168" s="243">
        <f>ROW()</f>
        <v>168</v>
      </c>
      <c r="AC168" s="118">
        <f t="shared" ca="1" si="22"/>
        <v>0</v>
      </c>
      <c r="AD168" s="118">
        <f t="shared" ca="1" si="23"/>
        <v>0</v>
      </c>
      <c r="AE168" s="119" t="str">
        <f t="shared" ca="1" si="41"/>
        <v>-</v>
      </c>
      <c r="AF168" s="118" t="str">
        <f t="shared" ca="1" si="42"/>
        <v>-</v>
      </c>
      <c r="AG168" s="119" t="str">
        <f t="shared" ca="1" si="43"/>
        <v>-</v>
      </c>
      <c r="AH168" s="118" t="str">
        <f t="shared" ca="1" si="44"/>
        <v>-</v>
      </c>
      <c r="AI168" s="118">
        <f t="shared" ca="1" si="45"/>
        <v>0</v>
      </c>
      <c r="AJ168" s="120">
        <f t="shared" ca="1" si="46"/>
        <v>0</v>
      </c>
      <c r="AK168" s="118">
        <f t="shared" ca="1" si="24"/>
        <v>0</v>
      </c>
      <c r="AL168" s="118">
        <f t="shared" ca="1" si="25"/>
        <v>0</v>
      </c>
    </row>
    <row r="169" spans="1:38" ht="27" customHeight="1" x14ac:dyDescent="0.25">
      <c r="A169" s="53">
        <f>'OSNOVNA PLAČA'!A163</f>
        <v>154</v>
      </c>
      <c r="B169" s="333" t="str">
        <f t="shared" ca="1" si="21"/>
        <v>A154</v>
      </c>
      <c r="C169" s="333"/>
      <c r="D169" s="54" t="str">
        <f>IF(LEN('OSNOVNA PLAČA'!C163)&gt;0,'OSNOVNA PLAČA'!C163,"")</f>
        <v/>
      </c>
      <c r="E169" s="55" t="str">
        <f>IF(LEN('OSNOVNA PLAČA'!D163)&gt;0,'OSNOVNA PLAČA'!D163,"")</f>
        <v/>
      </c>
      <c r="F169" s="164">
        <f ca="1">IF(LEN(B169)&gt;0,'OBRAČUNANA OSNOVNA PLAČA'!I163,"")</f>
        <v>0</v>
      </c>
      <c r="G169" s="57"/>
      <c r="H169" s="57"/>
      <c r="I169" s="57"/>
      <c r="J169" s="57"/>
      <c r="K169" s="57"/>
      <c r="L169" s="178">
        <f t="shared" si="38"/>
        <v>0</v>
      </c>
      <c r="M169" s="179">
        <f t="shared" ca="1" si="47"/>
        <v>0</v>
      </c>
      <c r="N169" s="179">
        <f t="shared" ca="1" si="48"/>
        <v>0</v>
      </c>
      <c r="O169" s="180">
        <f t="shared" ca="1" si="39"/>
        <v>0</v>
      </c>
      <c r="P169" s="181">
        <f t="shared" ca="1" si="49"/>
        <v>0</v>
      </c>
      <c r="Q169" s="182">
        <f t="shared" ca="1" si="40"/>
        <v>0</v>
      </c>
      <c r="R169" s="182">
        <f ca="1">IF(LEN(B169)&gt;0,'4'!R169-'4'!Q169,"")</f>
        <v>0</v>
      </c>
      <c r="S169" s="183"/>
      <c r="T169" s="33"/>
      <c r="U169" s="33"/>
      <c r="V169" s="33"/>
      <c r="W169" s="33"/>
      <c r="X169" s="33"/>
      <c r="Y169" s="33"/>
      <c r="AB169" s="243">
        <f>ROW()</f>
        <v>169</v>
      </c>
      <c r="AC169" s="118">
        <f t="shared" ca="1" si="22"/>
        <v>0</v>
      </c>
      <c r="AD169" s="118">
        <f t="shared" ca="1" si="23"/>
        <v>0</v>
      </c>
      <c r="AE169" s="119" t="str">
        <f t="shared" ca="1" si="41"/>
        <v>-</v>
      </c>
      <c r="AF169" s="118" t="str">
        <f t="shared" ca="1" si="42"/>
        <v>-</v>
      </c>
      <c r="AG169" s="119" t="str">
        <f t="shared" ca="1" si="43"/>
        <v>-</v>
      </c>
      <c r="AH169" s="118" t="str">
        <f t="shared" ca="1" si="44"/>
        <v>-</v>
      </c>
      <c r="AI169" s="118">
        <f t="shared" ca="1" si="45"/>
        <v>0</v>
      </c>
      <c r="AJ169" s="120">
        <f t="shared" ca="1" si="46"/>
        <v>0</v>
      </c>
      <c r="AK169" s="118">
        <f t="shared" ca="1" si="24"/>
        <v>0</v>
      </c>
      <c r="AL169" s="118">
        <f t="shared" ca="1" si="25"/>
        <v>0</v>
      </c>
    </row>
    <row r="170" spans="1:38" ht="27" customHeight="1" x14ac:dyDescent="0.25">
      <c r="A170" s="53">
        <f>'OSNOVNA PLAČA'!A164</f>
        <v>155</v>
      </c>
      <c r="B170" s="333" t="str">
        <f t="shared" ca="1" si="21"/>
        <v>A155</v>
      </c>
      <c r="C170" s="333"/>
      <c r="D170" s="54" t="str">
        <f>IF(LEN('OSNOVNA PLAČA'!C164)&gt;0,'OSNOVNA PLAČA'!C164,"")</f>
        <v/>
      </c>
      <c r="E170" s="55" t="str">
        <f>IF(LEN('OSNOVNA PLAČA'!D164)&gt;0,'OSNOVNA PLAČA'!D164,"")</f>
        <v/>
      </c>
      <c r="F170" s="164">
        <f ca="1">IF(LEN(B170)&gt;0,'OBRAČUNANA OSNOVNA PLAČA'!I164,"")</f>
        <v>0</v>
      </c>
      <c r="G170" s="57"/>
      <c r="H170" s="57"/>
      <c r="I170" s="57"/>
      <c r="J170" s="57"/>
      <c r="K170" s="57"/>
      <c r="L170" s="178">
        <f t="shared" si="38"/>
        <v>0</v>
      </c>
      <c r="M170" s="179">
        <f t="shared" ca="1" si="47"/>
        <v>0</v>
      </c>
      <c r="N170" s="179">
        <f t="shared" ca="1" si="48"/>
        <v>0</v>
      </c>
      <c r="O170" s="180">
        <f t="shared" ca="1" si="39"/>
        <v>0</v>
      </c>
      <c r="P170" s="181">
        <f t="shared" ca="1" si="49"/>
        <v>0</v>
      </c>
      <c r="Q170" s="182">
        <f t="shared" ca="1" si="40"/>
        <v>0</v>
      </c>
      <c r="R170" s="182">
        <f ca="1">IF(LEN(B170)&gt;0,'4'!R170-'4'!Q170,"")</f>
        <v>0</v>
      </c>
      <c r="S170" s="183"/>
      <c r="T170" s="33"/>
      <c r="U170" s="33"/>
      <c r="V170" s="33"/>
      <c r="W170" s="33"/>
      <c r="X170" s="33"/>
      <c r="Y170" s="33"/>
      <c r="AB170" s="243">
        <f>ROW()</f>
        <v>170</v>
      </c>
      <c r="AC170" s="118">
        <f t="shared" ca="1" si="22"/>
        <v>0</v>
      </c>
      <c r="AD170" s="118">
        <f t="shared" ca="1" si="23"/>
        <v>0</v>
      </c>
      <c r="AE170" s="119" t="str">
        <f t="shared" ca="1" si="41"/>
        <v>-</v>
      </c>
      <c r="AF170" s="118" t="str">
        <f t="shared" ca="1" si="42"/>
        <v>-</v>
      </c>
      <c r="AG170" s="119" t="str">
        <f t="shared" ca="1" si="43"/>
        <v>-</v>
      </c>
      <c r="AH170" s="118" t="str">
        <f t="shared" ca="1" si="44"/>
        <v>-</v>
      </c>
      <c r="AI170" s="118">
        <f t="shared" ca="1" si="45"/>
        <v>0</v>
      </c>
      <c r="AJ170" s="120">
        <f t="shared" ca="1" si="46"/>
        <v>0</v>
      </c>
      <c r="AK170" s="118">
        <f t="shared" ca="1" si="24"/>
        <v>0</v>
      </c>
      <c r="AL170" s="118">
        <f t="shared" ca="1" si="25"/>
        <v>0</v>
      </c>
    </row>
    <row r="171" spans="1:38" ht="27" customHeight="1" x14ac:dyDescent="0.25">
      <c r="A171" s="53">
        <f>'OSNOVNA PLAČA'!A165</f>
        <v>156</v>
      </c>
      <c r="B171" s="333" t="str">
        <f t="shared" ca="1" si="21"/>
        <v>A156</v>
      </c>
      <c r="C171" s="333"/>
      <c r="D171" s="54" t="str">
        <f>IF(LEN('OSNOVNA PLAČA'!C165)&gt;0,'OSNOVNA PLAČA'!C165,"")</f>
        <v/>
      </c>
      <c r="E171" s="55" t="str">
        <f>IF(LEN('OSNOVNA PLAČA'!D165)&gt;0,'OSNOVNA PLAČA'!D165,"")</f>
        <v/>
      </c>
      <c r="F171" s="164">
        <f ca="1">IF(LEN(B171)&gt;0,'OBRAČUNANA OSNOVNA PLAČA'!I165,"")</f>
        <v>0</v>
      </c>
      <c r="G171" s="57"/>
      <c r="H171" s="57"/>
      <c r="I171" s="57"/>
      <c r="J171" s="57"/>
      <c r="K171" s="57"/>
      <c r="L171" s="178">
        <f t="shared" si="38"/>
        <v>0</v>
      </c>
      <c r="M171" s="179">
        <f t="shared" ca="1" si="47"/>
        <v>0</v>
      </c>
      <c r="N171" s="179">
        <f t="shared" ca="1" si="48"/>
        <v>0</v>
      </c>
      <c r="O171" s="180">
        <f t="shared" ca="1" si="39"/>
        <v>0</v>
      </c>
      <c r="P171" s="181">
        <f t="shared" ca="1" si="49"/>
        <v>0</v>
      </c>
      <c r="Q171" s="182">
        <f t="shared" ca="1" si="40"/>
        <v>0</v>
      </c>
      <c r="R171" s="182">
        <f ca="1">IF(LEN(B171)&gt;0,'4'!R171-'4'!Q171,"")</f>
        <v>0</v>
      </c>
      <c r="S171" s="183"/>
      <c r="T171" s="33"/>
      <c r="U171" s="33"/>
      <c r="V171" s="33"/>
      <c r="W171" s="33"/>
      <c r="X171" s="33"/>
      <c r="Y171" s="33"/>
      <c r="AB171" s="243">
        <f>ROW()</f>
        <v>171</v>
      </c>
      <c r="AC171" s="118">
        <f t="shared" ca="1" si="22"/>
        <v>0</v>
      </c>
      <c r="AD171" s="118">
        <f t="shared" ca="1" si="23"/>
        <v>0</v>
      </c>
      <c r="AE171" s="119" t="str">
        <f t="shared" ca="1" si="41"/>
        <v>-</v>
      </c>
      <c r="AF171" s="118" t="str">
        <f t="shared" ca="1" si="42"/>
        <v>-</v>
      </c>
      <c r="AG171" s="119" t="str">
        <f t="shared" ca="1" si="43"/>
        <v>-</v>
      </c>
      <c r="AH171" s="118" t="str">
        <f t="shared" ca="1" si="44"/>
        <v>-</v>
      </c>
      <c r="AI171" s="118">
        <f t="shared" ca="1" si="45"/>
        <v>0</v>
      </c>
      <c r="AJ171" s="120">
        <f t="shared" ca="1" si="46"/>
        <v>0</v>
      </c>
      <c r="AK171" s="118">
        <f t="shared" ca="1" si="24"/>
        <v>0</v>
      </c>
      <c r="AL171" s="118">
        <f t="shared" ca="1" si="25"/>
        <v>0</v>
      </c>
    </row>
    <row r="172" spans="1:38" ht="27" customHeight="1" x14ac:dyDescent="0.25">
      <c r="A172" s="53">
        <f>'OSNOVNA PLAČA'!A166</f>
        <v>157</v>
      </c>
      <c r="B172" s="333" t="str">
        <f t="shared" ca="1" si="21"/>
        <v>A157</v>
      </c>
      <c r="C172" s="333"/>
      <c r="D172" s="54" t="str">
        <f>IF(LEN('OSNOVNA PLAČA'!C166)&gt;0,'OSNOVNA PLAČA'!C166,"")</f>
        <v/>
      </c>
      <c r="E172" s="55" t="str">
        <f>IF(LEN('OSNOVNA PLAČA'!D166)&gt;0,'OSNOVNA PLAČA'!D166,"")</f>
        <v/>
      </c>
      <c r="F172" s="164">
        <f ca="1">IF(LEN(B172)&gt;0,'OBRAČUNANA OSNOVNA PLAČA'!I166,"")</f>
        <v>0</v>
      </c>
      <c r="G172" s="57"/>
      <c r="H172" s="57"/>
      <c r="I172" s="57"/>
      <c r="J172" s="57"/>
      <c r="K172" s="57"/>
      <c r="L172" s="178">
        <f t="shared" si="38"/>
        <v>0</v>
      </c>
      <c r="M172" s="179">
        <f t="shared" ca="1" si="47"/>
        <v>0</v>
      </c>
      <c r="N172" s="179">
        <f t="shared" ca="1" si="48"/>
        <v>0</v>
      </c>
      <c r="O172" s="180">
        <f t="shared" ca="1" si="39"/>
        <v>0</v>
      </c>
      <c r="P172" s="181">
        <f t="shared" ca="1" si="49"/>
        <v>0</v>
      </c>
      <c r="Q172" s="182">
        <f t="shared" ca="1" si="40"/>
        <v>0</v>
      </c>
      <c r="R172" s="182">
        <f ca="1">IF(LEN(B172)&gt;0,'4'!R172-'4'!Q172,"")</f>
        <v>0</v>
      </c>
      <c r="S172" s="183"/>
      <c r="T172" s="33"/>
      <c r="U172" s="33"/>
      <c r="V172" s="33"/>
      <c r="W172" s="33"/>
      <c r="X172" s="33"/>
      <c r="Y172" s="33"/>
      <c r="AB172" s="243">
        <f>ROW()</f>
        <v>172</v>
      </c>
      <c r="AC172" s="118">
        <f t="shared" ca="1" si="22"/>
        <v>0</v>
      </c>
      <c r="AD172" s="118">
        <f t="shared" ca="1" si="23"/>
        <v>0</v>
      </c>
      <c r="AE172" s="119" t="str">
        <f t="shared" ca="1" si="41"/>
        <v>-</v>
      </c>
      <c r="AF172" s="118" t="str">
        <f t="shared" ca="1" si="42"/>
        <v>-</v>
      </c>
      <c r="AG172" s="119" t="str">
        <f t="shared" ca="1" si="43"/>
        <v>-</v>
      </c>
      <c r="AH172" s="118" t="str">
        <f t="shared" ca="1" si="44"/>
        <v>-</v>
      </c>
      <c r="AI172" s="118">
        <f t="shared" ca="1" si="45"/>
        <v>0</v>
      </c>
      <c r="AJ172" s="120">
        <f t="shared" ca="1" si="46"/>
        <v>0</v>
      </c>
      <c r="AK172" s="118">
        <f t="shared" ca="1" si="24"/>
        <v>0</v>
      </c>
      <c r="AL172" s="118">
        <f t="shared" ca="1" si="25"/>
        <v>0</v>
      </c>
    </row>
    <row r="173" spans="1:38" ht="27" customHeight="1" x14ac:dyDescent="0.25">
      <c r="A173" s="53">
        <f>'OSNOVNA PLAČA'!A167</f>
        <v>158</v>
      </c>
      <c r="B173" s="333" t="str">
        <f t="shared" ca="1" si="21"/>
        <v>A158</v>
      </c>
      <c r="C173" s="333"/>
      <c r="D173" s="54" t="str">
        <f>IF(LEN('OSNOVNA PLAČA'!C167)&gt;0,'OSNOVNA PLAČA'!C167,"")</f>
        <v/>
      </c>
      <c r="E173" s="55" t="str">
        <f>IF(LEN('OSNOVNA PLAČA'!D167)&gt;0,'OSNOVNA PLAČA'!D167,"")</f>
        <v/>
      </c>
      <c r="F173" s="164">
        <f ca="1">IF(LEN(B173)&gt;0,'OBRAČUNANA OSNOVNA PLAČA'!I167,"")</f>
        <v>0</v>
      </c>
      <c r="G173" s="57"/>
      <c r="H173" s="57"/>
      <c r="I173" s="57"/>
      <c r="J173" s="57"/>
      <c r="K173" s="57"/>
      <c r="L173" s="178">
        <f t="shared" si="38"/>
        <v>0</v>
      </c>
      <c r="M173" s="179">
        <f t="shared" ca="1" si="47"/>
        <v>0</v>
      </c>
      <c r="N173" s="179">
        <f t="shared" ca="1" si="48"/>
        <v>0</v>
      </c>
      <c r="O173" s="180">
        <f t="shared" ca="1" si="39"/>
        <v>0</v>
      </c>
      <c r="P173" s="181">
        <f t="shared" ca="1" si="49"/>
        <v>0</v>
      </c>
      <c r="Q173" s="182">
        <f t="shared" ca="1" si="40"/>
        <v>0</v>
      </c>
      <c r="R173" s="182">
        <f ca="1">IF(LEN(B173)&gt;0,'4'!R173-'4'!Q173,"")</f>
        <v>0</v>
      </c>
      <c r="S173" s="183"/>
      <c r="T173" s="33"/>
      <c r="U173" s="33"/>
      <c r="V173" s="33"/>
      <c r="W173" s="33"/>
      <c r="X173" s="33"/>
      <c r="Y173" s="33"/>
      <c r="AB173" s="243">
        <f>ROW()</f>
        <v>173</v>
      </c>
      <c r="AC173" s="118">
        <f t="shared" ca="1" si="22"/>
        <v>0</v>
      </c>
      <c r="AD173" s="118">
        <f t="shared" ca="1" si="23"/>
        <v>0</v>
      </c>
      <c r="AE173" s="119" t="str">
        <f t="shared" ca="1" si="41"/>
        <v>-</v>
      </c>
      <c r="AF173" s="118" t="str">
        <f t="shared" ca="1" si="42"/>
        <v>-</v>
      </c>
      <c r="AG173" s="119" t="str">
        <f t="shared" ca="1" si="43"/>
        <v>-</v>
      </c>
      <c r="AH173" s="118" t="str">
        <f t="shared" ca="1" si="44"/>
        <v>-</v>
      </c>
      <c r="AI173" s="118">
        <f t="shared" ca="1" si="45"/>
        <v>0</v>
      </c>
      <c r="AJ173" s="120">
        <f t="shared" ca="1" si="46"/>
        <v>0</v>
      </c>
      <c r="AK173" s="118">
        <f t="shared" ca="1" si="24"/>
        <v>0</v>
      </c>
      <c r="AL173" s="118">
        <f t="shared" ca="1" si="25"/>
        <v>0</v>
      </c>
    </row>
    <row r="174" spans="1:38" ht="27" customHeight="1" x14ac:dyDescent="0.25">
      <c r="A174" s="53">
        <f>'OSNOVNA PLAČA'!A168</f>
        <v>159</v>
      </c>
      <c r="B174" s="333" t="str">
        <f t="shared" ca="1" si="21"/>
        <v>A159</v>
      </c>
      <c r="C174" s="333"/>
      <c r="D174" s="54" t="str">
        <f>IF(LEN('OSNOVNA PLAČA'!C168)&gt;0,'OSNOVNA PLAČA'!C168,"")</f>
        <v/>
      </c>
      <c r="E174" s="55" t="str">
        <f>IF(LEN('OSNOVNA PLAČA'!D168)&gt;0,'OSNOVNA PLAČA'!D168,"")</f>
        <v/>
      </c>
      <c r="F174" s="164">
        <f ca="1">IF(LEN(B174)&gt;0,'OBRAČUNANA OSNOVNA PLAČA'!I168,"")</f>
        <v>0</v>
      </c>
      <c r="G174" s="57"/>
      <c r="H174" s="57"/>
      <c r="I174" s="57"/>
      <c r="J174" s="57"/>
      <c r="K174" s="57"/>
      <c r="L174" s="178">
        <f t="shared" si="38"/>
        <v>0</v>
      </c>
      <c r="M174" s="179">
        <f t="shared" ca="1" si="47"/>
        <v>0</v>
      </c>
      <c r="N174" s="179">
        <f t="shared" ca="1" si="48"/>
        <v>0</v>
      </c>
      <c r="O174" s="180">
        <f t="shared" ca="1" si="39"/>
        <v>0</v>
      </c>
      <c r="P174" s="181">
        <f t="shared" ca="1" si="49"/>
        <v>0</v>
      </c>
      <c r="Q174" s="182">
        <f t="shared" ca="1" si="40"/>
        <v>0</v>
      </c>
      <c r="R174" s="182">
        <f ca="1">IF(LEN(B174)&gt;0,'4'!R174-'4'!Q174,"")</f>
        <v>0</v>
      </c>
      <c r="S174" s="183"/>
      <c r="T174" s="33"/>
      <c r="U174" s="33"/>
      <c r="V174" s="33"/>
      <c r="W174" s="33"/>
      <c r="X174" s="33"/>
      <c r="Y174" s="33"/>
      <c r="AB174" s="243">
        <f>ROW()</f>
        <v>174</v>
      </c>
      <c r="AC174" s="118">
        <f t="shared" ca="1" si="22"/>
        <v>0</v>
      </c>
      <c r="AD174" s="118">
        <f t="shared" ca="1" si="23"/>
        <v>0</v>
      </c>
      <c r="AE174" s="119" t="str">
        <f t="shared" ca="1" si="41"/>
        <v>-</v>
      </c>
      <c r="AF174" s="118" t="str">
        <f t="shared" ca="1" si="42"/>
        <v>-</v>
      </c>
      <c r="AG174" s="119" t="str">
        <f t="shared" ca="1" si="43"/>
        <v>-</v>
      </c>
      <c r="AH174" s="118" t="str">
        <f t="shared" ca="1" si="44"/>
        <v>-</v>
      </c>
      <c r="AI174" s="118">
        <f t="shared" ca="1" si="45"/>
        <v>0</v>
      </c>
      <c r="AJ174" s="120">
        <f t="shared" ca="1" si="46"/>
        <v>0</v>
      </c>
      <c r="AK174" s="118">
        <f t="shared" ca="1" si="24"/>
        <v>0</v>
      </c>
      <c r="AL174" s="118">
        <f t="shared" ca="1" si="25"/>
        <v>0</v>
      </c>
    </row>
    <row r="175" spans="1:38" ht="27" customHeight="1" x14ac:dyDescent="0.25">
      <c r="A175" s="53">
        <f>'OSNOVNA PLAČA'!A169</f>
        <v>160</v>
      </c>
      <c r="B175" s="333" t="str">
        <f t="shared" ca="1" si="21"/>
        <v>A160</v>
      </c>
      <c r="C175" s="333"/>
      <c r="D175" s="54" t="str">
        <f>IF(LEN('OSNOVNA PLAČA'!C169)&gt;0,'OSNOVNA PLAČA'!C169,"")</f>
        <v/>
      </c>
      <c r="E175" s="55" t="str">
        <f>IF(LEN('OSNOVNA PLAČA'!D169)&gt;0,'OSNOVNA PLAČA'!D169,"")</f>
        <v/>
      </c>
      <c r="F175" s="164">
        <f ca="1">IF(LEN(B175)&gt;0,'OBRAČUNANA OSNOVNA PLAČA'!I169,"")</f>
        <v>0</v>
      </c>
      <c r="G175" s="57"/>
      <c r="H175" s="57"/>
      <c r="I175" s="57"/>
      <c r="J175" s="57"/>
      <c r="K175" s="57"/>
      <c r="L175" s="178">
        <f t="shared" si="38"/>
        <v>0</v>
      </c>
      <c r="M175" s="179">
        <f t="shared" ca="1" si="47"/>
        <v>0</v>
      </c>
      <c r="N175" s="179">
        <f t="shared" ca="1" si="48"/>
        <v>0</v>
      </c>
      <c r="O175" s="180">
        <f t="shared" ca="1" si="39"/>
        <v>0</v>
      </c>
      <c r="P175" s="181">
        <f t="shared" ca="1" si="49"/>
        <v>0</v>
      </c>
      <c r="Q175" s="182">
        <f t="shared" ca="1" si="40"/>
        <v>0</v>
      </c>
      <c r="R175" s="182">
        <f ca="1">IF(LEN(B175)&gt;0,'4'!R175-'4'!Q175,"")</f>
        <v>0</v>
      </c>
      <c r="S175" s="183"/>
      <c r="T175" s="33"/>
      <c r="U175" s="33"/>
      <c r="V175" s="33"/>
      <c r="W175" s="33"/>
      <c r="X175" s="33"/>
      <c r="Y175" s="33"/>
      <c r="AB175" s="243">
        <f>ROW()</f>
        <v>175</v>
      </c>
      <c r="AC175" s="118">
        <f t="shared" ca="1" si="22"/>
        <v>0</v>
      </c>
      <c r="AD175" s="118">
        <f t="shared" ca="1" si="23"/>
        <v>0</v>
      </c>
      <c r="AE175" s="119" t="str">
        <f t="shared" ca="1" si="41"/>
        <v>-</v>
      </c>
      <c r="AF175" s="118" t="str">
        <f t="shared" ca="1" si="42"/>
        <v>-</v>
      </c>
      <c r="AG175" s="119" t="str">
        <f t="shared" ca="1" si="43"/>
        <v>-</v>
      </c>
      <c r="AH175" s="118" t="str">
        <f t="shared" ca="1" si="44"/>
        <v>-</v>
      </c>
      <c r="AI175" s="118">
        <f t="shared" ca="1" si="45"/>
        <v>0</v>
      </c>
      <c r="AJ175" s="120">
        <f t="shared" ca="1" si="46"/>
        <v>0</v>
      </c>
      <c r="AK175" s="118">
        <f t="shared" ca="1" si="24"/>
        <v>0</v>
      </c>
      <c r="AL175" s="118">
        <f t="shared" ca="1" si="25"/>
        <v>0</v>
      </c>
    </row>
    <row r="176" spans="1:38" ht="27" customHeight="1" x14ac:dyDescent="0.25">
      <c r="A176" s="53">
        <f>'OSNOVNA PLAČA'!A170</f>
        <v>161</v>
      </c>
      <c r="B176" s="333" t="str">
        <f t="shared" ca="1" si="21"/>
        <v>A161</v>
      </c>
      <c r="C176" s="333"/>
      <c r="D176" s="54" t="str">
        <f>IF(LEN('OSNOVNA PLAČA'!C170)&gt;0,'OSNOVNA PLAČA'!C170,"")</f>
        <v/>
      </c>
      <c r="E176" s="55" t="str">
        <f>IF(LEN('OSNOVNA PLAČA'!D170)&gt;0,'OSNOVNA PLAČA'!D170,"")</f>
        <v/>
      </c>
      <c r="F176" s="164">
        <f ca="1">IF(LEN(B176)&gt;0,'OBRAČUNANA OSNOVNA PLAČA'!I170,"")</f>
        <v>0</v>
      </c>
      <c r="G176" s="57"/>
      <c r="H176" s="57"/>
      <c r="I176" s="57"/>
      <c r="J176" s="57"/>
      <c r="K176" s="57"/>
      <c r="L176" s="178">
        <f t="shared" si="38"/>
        <v>0</v>
      </c>
      <c r="M176" s="179">
        <f t="shared" ca="1" si="47"/>
        <v>0</v>
      </c>
      <c r="N176" s="179">
        <f t="shared" ca="1" si="48"/>
        <v>0</v>
      </c>
      <c r="O176" s="180">
        <f t="shared" ca="1" si="39"/>
        <v>0</v>
      </c>
      <c r="P176" s="181">
        <f t="shared" ca="1" si="49"/>
        <v>0</v>
      </c>
      <c r="Q176" s="182">
        <f t="shared" ca="1" si="40"/>
        <v>0</v>
      </c>
      <c r="R176" s="182">
        <f ca="1">IF(LEN(B176)&gt;0,'4'!R176-'4'!Q176,"")</f>
        <v>0</v>
      </c>
      <c r="S176" s="183"/>
      <c r="T176" s="33"/>
      <c r="U176" s="33"/>
      <c r="V176" s="33"/>
      <c r="W176" s="33"/>
      <c r="X176" s="33"/>
      <c r="Y176" s="33"/>
      <c r="AB176" s="243">
        <f>ROW()</f>
        <v>176</v>
      </c>
      <c r="AC176" s="118">
        <f t="shared" ca="1" si="22"/>
        <v>0</v>
      </c>
      <c r="AD176" s="118">
        <f t="shared" ca="1" si="23"/>
        <v>0</v>
      </c>
      <c r="AE176" s="119" t="str">
        <f t="shared" ca="1" si="41"/>
        <v>-</v>
      </c>
      <c r="AF176" s="118" t="str">
        <f t="shared" ca="1" si="42"/>
        <v>-</v>
      </c>
      <c r="AG176" s="119" t="str">
        <f t="shared" ca="1" si="43"/>
        <v>-</v>
      </c>
      <c r="AH176" s="118" t="str">
        <f t="shared" ca="1" si="44"/>
        <v>-</v>
      </c>
      <c r="AI176" s="118">
        <f t="shared" ca="1" si="45"/>
        <v>0</v>
      </c>
      <c r="AJ176" s="120">
        <f t="shared" ca="1" si="46"/>
        <v>0</v>
      </c>
      <c r="AK176" s="118">
        <f t="shared" ca="1" si="24"/>
        <v>0</v>
      </c>
      <c r="AL176" s="118">
        <f t="shared" ca="1" si="25"/>
        <v>0</v>
      </c>
    </row>
    <row r="177" spans="1:38" ht="27" customHeight="1" x14ac:dyDescent="0.25">
      <c r="A177" s="53">
        <f>'OSNOVNA PLAČA'!A171</f>
        <v>162</v>
      </c>
      <c r="B177" s="333" t="str">
        <f t="shared" ca="1" si="21"/>
        <v>A162</v>
      </c>
      <c r="C177" s="333"/>
      <c r="D177" s="54" t="str">
        <f>IF(LEN('OSNOVNA PLAČA'!C171)&gt;0,'OSNOVNA PLAČA'!C171,"")</f>
        <v/>
      </c>
      <c r="E177" s="55" t="str">
        <f>IF(LEN('OSNOVNA PLAČA'!D171)&gt;0,'OSNOVNA PLAČA'!D171,"")</f>
        <v/>
      </c>
      <c r="F177" s="164">
        <f ca="1">IF(LEN(B177)&gt;0,'OBRAČUNANA OSNOVNA PLAČA'!I171,"")</f>
        <v>0</v>
      </c>
      <c r="G177" s="57"/>
      <c r="H177" s="57"/>
      <c r="I177" s="57"/>
      <c r="J177" s="57"/>
      <c r="K177" s="57"/>
      <c r="L177" s="178">
        <f t="shared" si="38"/>
        <v>0</v>
      </c>
      <c r="M177" s="179">
        <f t="shared" ca="1" si="47"/>
        <v>0</v>
      </c>
      <c r="N177" s="179">
        <f t="shared" ca="1" si="48"/>
        <v>0</v>
      </c>
      <c r="O177" s="180">
        <f t="shared" ca="1" si="39"/>
        <v>0</v>
      </c>
      <c r="P177" s="181">
        <f t="shared" ca="1" si="49"/>
        <v>0</v>
      </c>
      <c r="Q177" s="182">
        <f t="shared" ca="1" si="40"/>
        <v>0</v>
      </c>
      <c r="R177" s="182">
        <f ca="1">IF(LEN(B177)&gt;0,'4'!R177-'4'!Q177,"")</f>
        <v>0</v>
      </c>
      <c r="S177" s="183"/>
      <c r="T177" s="33"/>
      <c r="U177" s="33"/>
      <c r="V177" s="33"/>
      <c r="W177" s="33"/>
      <c r="X177" s="33"/>
      <c r="Y177" s="33"/>
      <c r="AB177" s="243">
        <f>ROW()</f>
        <v>177</v>
      </c>
      <c r="AC177" s="118">
        <f t="shared" ca="1" si="22"/>
        <v>0</v>
      </c>
      <c r="AD177" s="118">
        <f t="shared" ca="1" si="23"/>
        <v>0</v>
      </c>
      <c r="AE177" s="119" t="str">
        <f t="shared" ca="1" si="41"/>
        <v>-</v>
      </c>
      <c r="AF177" s="118" t="str">
        <f t="shared" ca="1" si="42"/>
        <v>-</v>
      </c>
      <c r="AG177" s="119" t="str">
        <f t="shared" ca="1" si="43"/>
        <v>-</v>
      </c>
      <c r="AH177" s="118" t="str">
        <f t="shared" ca="1" si="44"/>
        <v>-</v>
      </c>
      <c r="AI177" s="118">
        <f t="shared" ca="1" si="45"/>
        <v>0</v>
      </c>
      <c r="AJ177" s="120">
        <f t="shared" ca="1" si="46"/>
        <v>0</v>
      </c>
      <c r="AK177" s="118">
        <f t="shared" ca="1" si="24"/>
        <v>0</v>
      </c>
      <c r="AL177" s="118">
        <f t="shared" ca="1" si="25"/>
        <v>0</v>
      </c>
    </row>
    <row r="178" spans="1:38" ht="27" customHeight="1" x14ac:dyDescent="0.25">
      <c r="A178" s="53">
        <f>'OSNOVNA PLAČA'!A172</f>
        <v>163</v>
      </c>
      <c r="B178" s="333" t="str">
        <f t="shared" ca="1" si="21"/>
        <v>A163</v>
      </c>
      <c r="C178" s="333"/>
      <c r="D178" s="54" t="str">
        <f>IF(LEN('OSNOVNA PLAČA'!C172)&gt;0,'OSNOVNA PLAČA'!C172,"")</f>
        <v/>
      </c>
      <c r="E178" s="55" t="str">
        <f>IF(LEN('OSNOVNA PLAČA'!D172)&gt;0,'OSNOVNA PLAČA'!D172,"")</f>
        <v/>
      </c>
      <c r="F178" s="164">
        <f ca="1">IF(LEN(B178)&gt;0,'OBRAČUNANA OSNOVNA PLAČA'!I172,"")</f>
        <v>0</v>
      </c>
      <c r="G178" s="57"/>
      <c r="H178" s="57"/>
      <c r="I178" s="57"/>
      <c r="J178" s="57"/>
      <c r="K178" s="57"/>
      <c r="L178" s="178">
        <f t="shared" si="38"/>
        <v>0</v>
      </c>
      <c r="M178" s="179">
        <f t="shared" ca="1" si="47"/>
        <v>0</v>
      </c>
      <c r="N178" s="179">
        <f t="shared" ca="1" si="48"/>
        <v>0</v>
      </c>
      <c r="O178" s="180">
        <f t="shared" ca="1" si="39"/>
        <v>0</v>
      </c>
      <c r="P178" s="181">
        <f t="shared" ca="1" si="49"/>
        <v>0</v>
      </c>
      <c r="Q178" s="182">
        <f t="shared" ca="1" si="40"/>
        <v>0</v>
      </c>
      <c r="R178" s="182">
        <f ca="1">IF(LEN(B178)&gt;0,'4'!R178-'4'!Q178,"")</f>
        <v>0</v>
      </c>
      <c r="S178" s="183"/>
      <c r="T178" s="33"/>
      <c r="U178" s="33"/>
      <c r="V178" s="33"/>
      <c r="W178" s="33"/>
      <c r="X178" s="33"/>
      <c r="Y178" s="33"/>
      <c r="AB178" s="243">
        <f>ROW()</f>
        <v>178</v>
      </c>
      <c r="AC178" s="118">
        <f t="shared" ca="1" si="22"/>
        <v>0</v>
      </c>
      <c r="AD178" s="118">
        <f t="shared" ca="1" si="23"/>
        <v>0</v>
      </c>
      <c r="AE178" s="119" t="str">
        <f t="shared" ca="1" si="41"/>
        <v>-</v>
      </c>
      <c r="AF178" s="118" t="str">
        <f t="shared" ca="1" si="42"/>
        <v>-</v>
      </c>
      <c r="AG178" s="119" t="str">
        <f t="shared" ca="1" si="43"/>
        <v>-</v>
      </c>
      <c r="AH178" s="118" t="str">
        <f t="shared" ca="1" si="44"/>
        <v>-</v>
      </c>
      <c r="AI178" s="118">
        <f t="shared" ca="1" si="45"/>
        <v>0</v>
      </c>
      <c r="AJ178" s="120">
        <f t="shared" ca="1" si="46"/>
        <v>0</v>
      </c>
      <c r="AK178" s="118">
        <f t="shared" ca="1" si="24"/>
        <v>0</v>
      </c>
      <c r="AL178" s="118">
        <f t="shared" ca="1" si="25"/>
        <v>0</v>
      </c>
    </row>
    <row r="179" spans="1:38" ht="27" customHeight="1" x14ac:dyDescent="0.25">
      <c r="A179" s="53">
        <f>'OSNOVNA PLAČA'!A173</f>
        <v>164</v>
      </c>
      <c r="B179" s="333" t="str">
        <f t="shared" ca="1" si="21"/>
        <v>A164</v>
      </c>
      <c r="C179" s="333"/>
      <c r="D179" s="54" t="str">
        <f>IF(LEN('OSNOVNA PLAČA'!C173)&gt;0,'OSNOVNA PLAČA'!C173,"")</f>
        <v/>
      </c>
      <c r="E179" s="55" t="str">
        <f>IF(LEN('OSNOVNA PLAČA'!D173)&gt;0,'OSNOVNA PLAČA'!D173,"")</f>
        <v/>
      </c>
      <c r="F179" s="164">
        <f ca="1">IF(LEN(B179)&gt;0,'OBRAČUNANA OSNOVNA PLAČA'!I173,"")</f>
        <v>0</v>
      </c>
      <c r="G179" s="57"/>
      <c r="H179" s="57"/>
      <c r="I179" s="57"/>
      <c r="J179" s="57"/>
      <c r="K179" s="57"/>
      <c r="L179" s="178">
        <f t="shared" si="38"/>
        <v>0</v>
      </c>
      <c r="M179" s="179">
        <f t="shared" ca="1" si="47"/>
        <v>0</v>
      </c>
      <c r="N179" s="179">
        <f t="shared" ca="1" si="48"/>
        <v>0</v>
      </c>
      <c r="O179" s="180">
        <f t="shared" ca="1" si="39"/>
        <v>0</v>
      </c>
      <c r="P179" s="181">
        <f t="shared" ca="1" si="49"/>
        <v>0</v>
      </c>
      <c r="Q179" s="182">
        <f t="shared" ca="1" si="40"/>
        <v>0</v>
      </c>
      <c r="R179" s="182">
        <f ca="1">IF(LEN(B179)&gt;0,'4'!R179-'4'!Q179,"")</f>
        <v>0</v>
      </c>
      <c r="S179" s="183"/>
      <c r="T179" s="33"/>
      <c r="U179" s="33"/>
      <c r="V179" s="33"/>
      <c r="W179" s="33"/>
      <c r="X179" s="33"/>
      <c r="Y179" s="33"/>
      <c r="AB179" s="243">
        <f>ROW()</f>
        <v>179</v>
      </c>
      <c r="AC179" s="118">
        <f t="shared" ca="1" si="22"/>
        <v>0</v>
      </c>
      <c r="AD179" s="118">
        <f t="shared" ca="1" si="23"/>
        <v>0</v>
      </c>
      <c r="AE179" s="119" t="str">
        <f t="shared" ca="1" si="41"/>
        <v>-</v>
      </c>
      <c r="AF179" s="118" t="str">
        <f t="shared" ca="1" si="42"/>
        <v>-</v>
      </c>
      <c r="AG179" s="119" t="str">
        <f t="shared" ca="1" si="43"/>
        <v>-</v>
      </c>
      <c r="AH179" s="118" t="str">
        <f t="shared" ca="1" si="44"/>
        <v>-</v>
      </c>
      <c r="AI179" s="118">
        <f t="shared" ca="1" si="45"/>
        <v>0</v>
      </c>
      <c r="AJ179" s="120">
        <f t="shared" ca="1" si="46"/>
        <v>0</v>
      </c>
      <c r="AK179" s="118">
        <f t="shared" ca="1" si="24"/>
        <v>0</v>
      </c>
      <c r="AL179" s="118">
        <f t="shared" ca="1" si="25"/>
        <v>0</v>
      </c>
    </row>
    <row r="180" spans="1:38" ht="27" customHeight="1" x14ac:dyDescent="0.25">
      <c r="A180" s="53">
        <f>'OSNOVNA PLAČA'!A174</f>
        <v>165</v>
      </c>
      <c r="B180" s="333" t="str">
        <f t="shared" ca="1" si="21"/>
        <v>A165</v>
      </c>
      <c r="C180" s="333"/>
      <c r="D180" s="54" t="str">
        <f>IF(LEN('OSNOVNA PLAČA'!C174)&gt;0,'OSNOVNA PLAČA'!C174,"")</f>
        <v/>
      </c>
      <c r="E180" s="55" t="str">
        <f>IF(LEN('OSNOVNA PLAČA'!D174)&gt;0,'OSNOVNA PLAČA'!D174,"")</f>
        <v/>
      </c>
      <c r="F180" s="164">
        <f ca="1">IF(LEN(B180)&gt;0,'OBRAČUNANA OSNOVNA PLAČA'!I174,"")</f>
        <v>0</v>
      </c>
      <c r="G180" s="57"/>
      <c r="H180" s="57"/>
      <c r="I180" s="57"/>
      <c r="J180" s="57"/>
      <c r="K180" s="57"/>
      <c r="L180" s="178">
        <f t="shared" si="38"/>
        <v>0</v>
      </c>
      <c r="M180" s="179">
        <f t="shared" ca="1" si="47"/>
        <v>0</v>
      </c>
      <c r="N180" s="179">
        <f t="shared" ca="1" si="48"/>
        <v>0</v>
      </c>
      <c r="O180" s="180">
        <f t="shared" ca="1" si="39"/>
        <v>0</v>
      </c>
      <c r="P180" s="181">
        <f t="shared" ca="1" si="49"/>
        <v>0</v>
      </c>
      <c r="Q180" s="182">
        <f t="shared" ca="1" si="40"/>
        <v>0</v>
      </c>
      <c r="R180" s="182">
        <f ca="1">IF(LEN(B180)&gt;0,'4'!R180-'4'!Q180,"")</f>
        <v>0</v>
      </c>
      <c r="S180" s="183"/>
      <c r="T180" s="33"/>
      <c r="U180" s="33"/>
      <c r="V180" s="33"/>
      <c r="W180" s="33"/>
      <c r="X180" s="33"/>
      <c r="Y180" s="33"/>
      <c r="AB180" s="243">
        <f>ROW()</f>
        <v>180</v>
      </c>
      <c r="AC180" s="118">
        <f t="shared" ca="1" si="22"/>
        <v>0</v>
      </c>
      <c r="AD180" s="118">
        <f t="shared" ca="1" si="23"/>
        <v>0</v>
      </c>
      <c r="AE180" s="119" t="str">
        <f t="shared" ca="1" si="41"/>
        <v>-</v>
      </c>
      <c r="AF180" s="118" t="str">
        <f t="shared" ca="1" si="42"/>
        <v>-</v>
      </c>
      <c r="AG180" s="119" t="str">
        <f t="shared" ca="1" si="43"/>
        <v>-</v>
      </c>
      <c r="AH180" s="118" t="str">
        <f t="shared" ca="1" si="44"/>
        <v>-</v>
      </c>
      <c r="AI180" s="118">
        <f t="shared" ca="1" si="45"/>
        <v>0</v>
      </c>
      <c r="AJ180" s="120">
        <f t="shared" ca="1" si="46"/>
        <v>0</v>
      </c>
      <c r="AK180" s="118">
        <f t="shared" ca="1" si="24"/>
        <v>0</v>
      </c>
      <c r="AL180" s="118">
        <f t="shared" ca="1" si="25"/>
        <v>0</v>
      </c>
    </row>
    <row r="181" spans="1:38" ht="27" customHeight="1" x14ac:dyDescent="0.25">
      <c r="A181" s="53">
        <f>'OSNOVNA PLAČA'!A175</f>
        <v>166</v>
      </c>
      <c r="B181" s="333" t="str">
        <f t="shared" ca="1" si="21"/>
        <v>A166</v>
      </c>
      <c r="C181" s="333"/>
      <c r="D181" s="54" t="str">
        <f>IF(LEN('OSNOVNA PLAČA'!C175)&gt;0,'OSNOVNA PLAČA'!C175,"")</f>
        <v/>
      </c>
      <c r="E181" s="55" t="str">
        <f>IF(LEN('OSNOVNA PLAČA'!D175)&gt;0,'OSNOVNA PLAČA'!D175,"")</f>
        <v/>
      </c>
      <c r="F181" s="164">
        <f ca="1">IF(LEN(B181)&gt;0,'OBRAČUNANA OSNOVNA PLAČA'!I175,"")</f>
        <v>0</v>
      </c>
      <c r="G181" s="57"/>
      <c r="H181" s="57"/>
      <c r="I181" s="57"/>
      <c r="J181" s="57"/>
      <c r="K181" s="57"/>
      <c r="L181" s="178">
        <f t="shared" si="38"/>
        <v>0</v>
      </c>
      <c r="M181" s="179">
        <f t="shared" ca="1" si="47"/>
        <v>0</v>
      </c>
      <c r="N181" s="179">
        <f t="shared" ca="1" si="48"/>
        <v>0</v>
      </c>
      <c r="O181" s="180">
        <f t="shared" ca="1" si="39"/>
        <v>0</v>
      </c>
      <c r="P181" s="181">
        <f t="shared" ca="1" si="49"/>
        <v>0</v>
      </c>
      <c r="Q181" s="182">
        <f t="shared" ca="1" si="40"/>
        <v>0</v>
      </c>
      <c r="R181" s="182">
        <f ca="1">IF(LEN(B181)&gt;0,'4'!R181-'4'!Q181,"")</f>
        <v>0</v>
      </c>
      <c r="S181" s="183"/>
      <c r="T181" s="33"/>
      <c r="U181" s="33"/>
      <c r="V181" s="33"/>
      <c r="W181" s="33"/>
      <c r="X181" s="33"/>
      <c r="Y181" s="33"/>
      <c r="AB181" s="243">
        <f>ROW()</f>
        <v>181</v>
      </c>
      <c r="AC181" s="118">
        <f t="shared" ca="1" si="22"/>
        <v>0</v>
      </c>
      <c r="AD181" s="118">
        <f t="shared" ca="1" si="23"/>
        <v>0</v>
      </c>
      <c r="AE181" s="119" t="str">
        <f t="shared" ca="1" si="41"/>
        <v>-</v>
      </c>
      <c r="AF181" s="118" t="str">
        <f t="shared" ca="1" si="42"/>
        <v>-</v>
      </c>
      <c r="AG181" s="119" t="str">
        <f t="shared" ca="1" si="43"/>
        <v>-</v>
      </c>
      <c r="AH181" s="118" t="str">
        <f t="shared" ca="1" si="44"/>
        <v>-</v>
      </c>
      <c r="AI181" s="118">
        <f t="shared" ca="1" si="45"/>
        <v>0</v>
      </c>
      <c r="AJ181" s="120">
        <f t="shared" ca="1" si="46"/>
        <v>0</v>
      </c>
      <c r="AK181" s="118">
        <f t="shared" ca="1" si="24"/>
        <v>0</v>
      </c>
      <c r="AL181" s="118">
        <f t="shared" ca="1" si="25"/>
        <v>0</v>
      </c>
    </row>
    <row r="182" spans="1:38" ht="27" customHeight="1" x14ac:dyDescent="0.25">
      <c r="A182" s="53">
        <f>'OSNOVNA PLAČA'!A176</f>
        <v>167</v>
      </c>
      <c r="B182" s="333" t="str">
        <f t="shared" ca="1" si="21"/>
        <v>A167</v>
      </c>
      <c r="C182" s="333"/>
      <c r="D182" s="54" t="str">
        <f>IF(LEN('OSNOVNA PLAČA'!C176)&gt;0,'OSNOVNA PLAČA'!C176,"")</f>
        <v/>
      </c>
      <c r="E182" s="55" t="str">
        <f>IF(LEN('OSNOVNA PLAČA'!D176)&gt;0,'OSNOVNA PLAČA'!D176,"")</f>
        <v/>
      </c>
      <c r="F182" s="164">
        <f ca="1">IF(LEN(B182)&gt;0,'OBRAČUNANA OSNOVNA PLAČA'!I176,"")</f>
        <v>0</v>
      </c>
      <c r="G182" s="57"/>
      <c r="H182" s="57"/>
      <c r="I182" s="57"/>
      <c r="J182" s="57"/>
      <c r="K182" s="57"/>
      <c r="L182" s="178">
        <f t="shared" si="38"/>
        <v>0</v>
      </c>
      <c r="M182" s="179">
        <f t="shared" ca="1" si="47"/>
        <v>0</v>
      </c>
      <c r="N182" s="179">
        <f t="shared" ca="1" si="48"/>
        <v>0</v>
      </c>
      <c r="O182" s="180">
        <f t="shared" ca="1" si="39"/>
        <v>0</v>
      </c>
      <c r="P182" s="181">
        <f t="shared" ca="1" si="49"/>
        <v>0</v>
      </c>
      <c r="Q182" s="182">
        <f t="shared" ca="1" si="40"/>
        <v>0</v>
      </c>
      <c r="R182" s="182">
        <f ca="1">IF(LEN(B182)&gt;0,'4'!R182-'4'!Q182,"")</f>
        <v>0</v>
      </c>
      <c r="S182" s="183"/>
      <c r="T182" s="33"/>
      <c r="U182" s="33"/>
      <c r="V182" s="33"/>
      <c r="W182" s="33"/>
      <c r="X182" s="33"/>
      <c r="Y182" s="33"/>
      <c r="AB182" s="243">
        <f>ROW()</f>
        <v>182</v>
      </c>
      <c r="AC182" s="118">
        <f t="shared" ca="1" si="22"/>
        <v>0</v>
      </c>
      <c r="AD182" s="118">
        <f t="shared" ca="1" si="23"/>
        <v>0</v>
      </c>
      <c r="AE182" s="119" t="str">
        <f t="shared" ca="1" si="41"/>
        <v>-</v>
      </c>
      <c r="AF182" s="118" t="str">
        <f t="shared" ca="1" si="42"/>
        <v>-</v>
      </c>
      <c r="AG182" s="119" t="str">
        <f t="shared" ca="1" si="43"/>
        <v>-</v>
      </c>
      <c r="AH182" s="118" t="str">
        <f t="shared" ca="1" si="44"/>
        <v>-</v>
      </c>
      <c r="AI182" s="118">
        <f t="shared" ca="1" si="45"/>
        <v>0</v>
      </c>
      <c r="AJ182" s="120">
        <f t="shared" ca="1" si="46"/>
        <v>0</v>
      </c>
      <c r="AK182" s="118">
        <f t="shared" ca="1" si="24"/>
        <v>0</v>
      </c>
      <c r="AL182" s="118">
        <f t="shared" ca="1" si="25"/>
        <v>0</v>
      </c>
    </row>
    <row r="183" spans="1:38" ht="27" customHeight="1" x14ac:dyDescent="0.25">
      <c r="A183" s="53">
        <f>'OSNOVNA PLAČA'!A177</f>
        <v>168</v>
      </c>
      <c r="B183" s="333" t="str">
        <f t="shared" ca="1" si="21"/>
        <v>A168</v>
      </c>
      <c r="C183" s="333"/>
      <c r="D183" s="54" t="str">
        <f>IF(LEN('OSNOVNA PLAČA'!C177)&gt;0,'OSNOVNA PLAČA'!C177,"")</f>
        <v/>
      </c>
      <c r="E183" s="55" t="str">
        <f>IF(LEN('OSNOVNA PLAČA'!D177)&gt;0,'OSNOVNA PLAČA'!D177,"")</f>
        <v/>
      </c>
      <c r="F183" s="164">
        <f ca="1">IF(LEN(B183)&gt;0,'OBRAČUNANA OSNOVNA PLAČA'!I177,"")</f>
        <v>0</v>
      </c>
      <c r="G183" s="57"/>
      <c r="H183" s="57"/>
      <c r="I183" s="57"/>
      <c r="J183" s="57"/>
      <c r="K183" s="57"/>
      <c r="L183" s="178">
        <f t="shared" si="38"/>
        <v>0</v>
      </c>
      <c r="M183" s="179">
        <f t="shared" ca="1" si="47"/>
        <v>0</v>
      </c>
      <c r="N183" s="179">
        <f t="shared" ca="1" si="48"/>
        <v>0</v>
      </c>
      <c r="O183" s="180">
        <f t="shared" ca="1" si="39"/>
        <v>0</v>
      </c>
      <c r="P183" s="181">
        <f t="shared" ca="1" si="49"/>
        <v>0</v>
      </c>
      <c r="Q183" s="182">
        <f t="shared" ca="1" si="40"/>
        <v>0</v>
      </c>
      <c r="R183" s="182">
        <f ca="1">IF(LEN(B183)&gt;0,'4'!R183-'4'!Q183,"")</f>
        <v>0</v>
      </c>
      <c r="S183" s="183"/>
      <c r="T183" s="33"/>
      <c r="U183" s="33"/>
      <c r="V183" s="33"/>
      <c r="W183" s="33"/>
      <c r="X183" s="33"/>
      <c r="Y183" s="33"/>
      <c r="AB183" s="243">
        <f>ROW()</f>
        <v>183</v>
      </c>
      <c r="AC183" s="118">
        <f t="shared" ca="1" si="22"/>
        <v>0</v>
      </c>
      <c r="AD183" s="118">
        <f t="shared" ca="1" si="23"/>
        <v>0</v>
      </c>
      <c r="AE183" s="119" t="str">
        <f t="shared" ca="1" si="41"/>
        <v>-</v>
      </c>
      <c r="AF183" s="118" t="str">
        <f t="shared" ca="1" si="42"/>
        <v>-</v>
      </c>
      <c r="AG183" s="119" t="str">
        <f t="shared" ca="1" si="43"/>
        <v>-</v>
      </c>
      <c r="AH183" s="118" t="str">
        <f t="shared" ca="1" si="44"/>
        <v>-</v>
      </c>
      <c r="AI183" s="118">
        <f t="shared" ca="1" si="45"/>
        <v>0</v>
      </c>
      <c r="AJ183" s="120">
        <f t="shared" ca="1" si="46"/>
        <v>0</v>
      </c>
      <c r="AK183" s="118">
        <f t="shared" ca="1" si="24"/>
        <v>0</v>
      </c>
      <c r="AL183" s="118">
        <f t="shared" ca="1" si="25"/>
        <v>0</v>
      </c>
    </row>
    <row r="184" spans="1:38" ht="27" customHeight="1" x14ac:dyDescent="0.25">
      <c r="A184" s="53">
        <f>'OSNOVNA PLAČA'!A178</f>
        <v>169</v>
      </c>
      <c r="B184" s="333" t="str">
        <f t="shared" ca="1" si="21"/>
        <v>A169</v>
      </c>
      <c r="C184" s="333"/>
      <c r="D184" s="54" t="str">
        <f>IF(LEN('OSNOVNA PLAČA'!C178)&gt;0,'OSNOVNA PLAČA'!C178,"")</f>
        <v/>
      </c>
      <c r="E184" s="55" t="str">
        <f>IF(LEN('OSNOVNA PLAČA'!D178)&gt;0,'OSNOVNA PLAČA'!D178,"")</f>
        <v/>
      </c>
      <c r="F184" s="164">
        <f ca="1">IF(LEN(B184)&gt;0,'OBRAČUNANA OSNOVNA PLAČA'!I178,"")</f>
        <v>0</v>
      </c>
      <c r="G184" s="57"/>
      <c r="H184" s="57"/>
      <c r="I184" s="57"/>
      <c r="J184" s="57"/>
      <c r="K184" s="57"/>
      <c r="L184" s="178">
        <f t="shared" si="38"/>
        <v>0</v>
      </c>
      <c r="M184" s="179">
        <f t="shared" ca="1" si="47"/>
        <v>0</v>
      </c>
      <c r="N184" s="179">
        <f t="shared" ca="1" si="48"/>
        <v>0</v>
      </c>
      <c r="O184" s="180">
        <f t="shared" ca="1" si="39"/>
        <v>0</v>
      </c>
      <c r="P184" s="181">
        <f t="shared" ca="1" si="49"/>
        <v>0</v>
      </c>
      <c r="Q184" s="182">
        <f t="shared" ca="1" si="40"/>
        <v>0</v>
      </c>
      <c r="R184" s="182">
        <f ca="1">IF(LEN(B184)&gt;0,'4'!R184-'4'!Q184,"")</f>
        <v>0</v>
      </c>
      <c r="S184" s="183"/>
      <c r="T184" s="33"/>
      <c r="U184" s="33"/>
      <c r="V184" s="33"/>
      <c r="W184" s="33"/>
      <c r="X184" s="33"/>
      <c r="Y184" s="33"/>
      <c r="AB184" s="243">
        <f>ROW()</f>
        <v>184</v>
      </c>
      <c r="AC184" s="118">
        <f t="shared" ca="1" si="22"/>
        <v>0</v>
      </c>
      <c r="AD184" s="118">
        <f t="shared" ca="1" si="23"/>
        <v>0</v>
      </c>
      <c r="AE184" s="119" t="str">
        <f t="shared" ca="1" si="41"/>
        <v>-</v>
      </c>
      <c r="AF184" s="118" t="str">
        <f t="shared" ca="1" si="42"/>
        <v>-</v>
      </c>
      <c r="AG184" s="119" t="str">
        <f t="shared" ca="1" si="43"/>
        <v>-</v>
      </c>
      <c r="AH184" s="118" t="str">
        <f t="shared" ca="1" si="44"/>
        <v>-</v>
      </c>
      <c r="AI184" s="118">
        <f t="shared" ca="1" si="45"/>
        <v>0</v>
      </c>
      <c r="AJ184" s="120">
        <f t="shared" ca="1" si="46"/>
        <v>0</v>
      </c>
      <c r="AK184" s="118">
        <f t="shared" ca="1" si="24"/>
        <v>0</v>
      </c>
      <c r="AL184" s="118">
        <f t="shared" ca="1" si="25"/>
        <v>0</v>
      </c>
    </row>
    <row r="185" spans="1:38" ht="27" customHeight="1" x14ac:dyDescent="0.25">
      <c r="A185" s="53">
        <f>'OSNOVNA PLAČA'!A179</f>
        <v>170</v>
      </c>
      <c r="B185" s="333" t="str">
        <f t="shared" ca="1" si="21"/>
        <v>A170</v>
      </c>
      <c r="C185" s="333"/>
      <c r="D185" s="54" t="str">
        <f>IF(LEN('OSNOVNA PLAČA'!C179)&gt;0,'OSNOVNA PLAČA'!C179,"")</f>
        <v/>
      </c>
      <c r="E185" s="55" t="str">
        <f>IF(LEN('OSNOVNA PLAČA'!D179)&gt;0,'OSNOVNA PLAČA'!D179,"")</f>
        <v/>
      </c>
      <c r="F185" s="164">
        <f ca="1">IF(LEN(B185)&gt;0,'OBRAČUNANA OSNOVNA PLAČA'!I179,"")</f>
        <v>0</v>
      </c>
      <c r="G185" s="57"/>
      <c r="H185" s="57"/>
      <c r="I185" s="57"/>
      <c r="J185" s="57"/>
      <c r="K185" s="57"/>
      <c r="L185" s="178">
        <f t="shared" si="38"/>
        <v>0</v>
      </c>
      <c r="M185" s="179">
        <f t="shared" ca="1" si="47"/>
        <v>0</v>
      </c>
      <c r="N185" s="179">
        <f t="shared" ca="1" si="48"/>
        <v>0</v>
      </c>
      <c r="O185" s="180">
        <f t="shared" ca="1" si="39"/>
        <v>0</v>
      </c>
      <c r="P185" s="181">
        <f t="shared" ca="1" si="49"/>
        <v>0</v>
      </c>
      <c r="Q185" s="182">
        <f t="shared" ca="1" si="40"/>
        <v>0</v>
      </c>
      <c r="R185" s="182">
        <f ca="1">IF(LEN(B185)&gt;0,'4'!R185-'4'!Q185,"")</f>
        <v>0</v>
      </c>
      <c r="S185" s="183"/>
      <c r="T185" s="33"/>
      <c r="U185" s="33"/>
      <c r="V185" s="33"/>
      <c r="W185" s="33"/>
      <c r="X185" s="33"/>
      <c r="Y185" s="33"/>
      <c r="AB185" s="243">
        <f>ROW()</f>
        <v>185</v>
      </c>
      <c r="AC185" s="118">
        <f t="shared" ca="1" si="22"/>
        <v>0</v>
      </c>
      <c r="AD185" s="118">
        <f t="shared" ca="1" si="23"/>
        <v>0</v>
      </c>
      <c r="AE185" s="119" t="str">
        <f t="shared" ca="1" si="41"/>
        <v>-</v>
      </c>
      <c r="AF185" s="118" t="str">
        <f t="shared" ca="1" si="42"/>
        <v>-</v>
      </c>
      <c r="AG185" s="119" t="str">
        <f t="shared" ca="1" si="43"/>
        <v>-</v>
      </c>
      <c r="AH185" s="118" t="str">
        <f t="shared" ca="1" si="44"/>
        <v>-</v>
      </c>
      <c r="AI185" s="118">
        <f t="shared" ca="1" si="45"/>
        <v>0</v>
      </c>
      <c r="AJ185" s="120">
        <f t="shared" ca="1" si="46"/>
        <v>0</v>
      </c>
      <c r="AK185" s="118">
        <f t="shared" ca="1" si="24"/>
        <v>0</v>
      </c>
      <c r="AL185" s="118">
        <f t="shared" ca="1" si="25"/>
        <v>0</v>
      </c>
    </row>
    <row r="186" spans="1:38" ht="27" customHeight="1" x14ac:dyDescent="0.25">
      <c r="A186" s="53">
        <f>'OSNOVNA PLAČA'!A180</f>
        <v>171</v>
      </c>
      <c r="B186" s="333" t="str">
        <f t="shared" ca="1" si="21"/>
        <v>A171</v>
      </c>
      <c r="C186" s="333"/>
      <c r="D186" s="54" t="str">
        <f>IF(LEN('OSNOVNA PLAČA'!C180)&gt;0,'OSNOVNA PLAČA'!C180,"")</f>
        <v/>
      </c>
      <c r="E186" s="55" t="str">
        <f>IF(LEN('OSNOVNA PLAČA'!D180)&gt;0,'OSNOVNA PLAČA'!D180,"")</f>
        <v/>
      </c>
      <c r="F186" s="164">
        <f ca="1">IF(LEN(B186)&gt;0,'OBRAČUNANA OSNOVNA PLAČA'!I180,"")</f>
        <v>0</v>
      </c>
      <c r="G186" s="57"/>
      <c r="H186" s="57"/>
      <c r="I186" s="57"/>
      <c r="J186" s="57"/>
      <c r="K186" s="57"/>
      <c r="L186" s="178">
        <f t="shared" si="38"/>
        <v>0</v>
      </c>
      <c r="M186" s="179">
        <f t="shared" ca="1" si="47"/>
        <v>0</v>
      </c>
      <c r="N186" s="179">
        <f t="shared" ca="1" si="48"/>
        <v>0</v>
      </c>
      <c r="O186" s="180">
        <f t="shared" ca="1" si="39"/>
        <v>0</v>
      </c>
      <c r="P186" s="181">
        <f t="shared" ca="1" si="49"/>
        <v>0</v>
      </c>
      <c r="Q186" s="182">
        <f t="shared" ca="1" si="40"/>
        <v>0</v>
      </c>
      <c r="R186" s="182">
        <f ca="1">IF(LEN(B186)&gt;0,'4'!R186-'4'!Q186,"")</f>
        <v>0</v>
      </c>
      <c r="S186" s="183"/>
      <c r="T186" s="33"/>
      <c r="U186" s="33"/>
      <c r="V186" s="33"/>
      <c r="W186" s="33"/>
      <c r="X186" s="33"/>
      <c r="Y186" s="33"/>
      <c r="AB186" s="243">
        <f>ROW()</f>
        <v>186</v>
      </c>
      <c r="AC186" s="118">
        <f t="shared" ca="1" si="22"/>
        <v>0</v>
      </c>
      <c r="AD186" s="118">
        <f t="shared" ca="1" si="23"/>
        <v>0</v>
      </c>
      <c r="AE186" s="119" t="str">
        <f t="shared" ca="1" si="41"/>
        <v>-</v>
      </c>
      <c r="AF186" s="118" t="str">
        <f t="shared" ca="1" si="42"/>
        <v>-</v>
      </c>
      <c r="AG186" s="119" t="str">
        <f t="shared" ca="1" si="43"/>
        <v>-</v>
      </c>
      <c r="AH186" s="118" t="str">
        <f t="shared" ca="1" si="44"/>
        <v>-</v>
      </c>
      <c r="AI186" s="118">
        <f t="shared" ca="1" si="45"/>
        <v>0</v>
      </c>
      <c r="AJ186" s="120">
        <f t="shared" ca="1" si="46"/>
        <v>0</v>
      </c>
      <c r="AK186" s="118">
        <f t="shared" ca="1" si="24"/>
        <v>0</v>
      </c>
      <c r="AL186" s="118">
        <f t="shared" ca="1" si="25"/>
        <v>0</v>
      </c>
    </row>
    <row r="187" spans="1:38" ht="27" customHeight="1" x14ac:dyDescent="0.25">
      <c r="A187" s="53">
        <f>'OSNOVNA PLAČA'!A181</f>
        <v>172</v>
      </c>
      <c r="B187" s="333" t="str">
        <f t="shared" ca="1" si="21"/>
        <v>A172</v>
      </c>
      <c r="C187" s="333"/>
      <c r="D187" s="54" t="str">
        <f>IF(LEN('OSNOVNA PLAČA'!C181)&gt;0,'OSNOVNA PLAČA'!C181,"")</f>
        <v/>
      </c>
      <c r="E187" s="55" t="str">
        <f>IF(LEN('OSNOVNA PLAČA'!D181)&gt;0,'OSNOVNA PLAČA'!D181,"")</f>
        <v/>
      </c>
      <c r="F187" s="164">
        <f ca="1">IF(LEN(B187)&gt;0,'OBRAČUNANA OSNOVNA PLAČA'!I181,"")</f>
        <v>0</v>
      </c>
      <c r="G187" s="57"/>
      <c r="H187" s="57"/>
      <c r="I187" s="57"/>
      <c r="J187" s="57"/>
      <c r="K187" s="57"/>
      <c r="L187" s="178">
        <f t="shared" si="38"/>
        <v>0</v>
      </c>
      <c r="M187" s="179">
        <f t="shared" ca="1" si="47"/>
        <v>0</v>
      </c>
      <c r="N187" s="179">
        <f t="shared" ca="1" si="48"/>
        <v>0</v>
      </c>
      <c r="O187" s="180">
        <f t="shared" ca="1" si="39"/>
        <v>0</v>
      </c>
      <c r="P187" s="181">
        <f t="shared" ca="1" si="49"/>
        <v>0</v>
      </c>
      <c r="Q187" s="182">
        <f t="shared" ca="1" si="40"/>
        <v>0</v>
      </c>
      <c r="R187" s="182">
        <f ca="1">IF(LEN(B187)&gt;0,'4'!R187-'4'!Q187,"")</f>
        <v>0</v>
      </c>
      <c r="S187" s="183"/>
      <c r="T187" s="33"/>
      <c r="U187" s="33"/>
      <c r="V187" s="33"/>
      <c r="W187" s="33"/>
      <c r="X187" s="33"/>
      <c r="Y187" s="33"/>
      <c r="AB187" s="243">
        <f>ROW()</f>
        <v>187</v>
      </c>
      <c r="AC187" s="118">
        <f t="shared" ca="1" si="22"/>
        <v>0</v>
      </c>
      <c r="AD187" s="118">
        <f t="shared" ca="1" si="23"/>
        <v>0</v>
      </c>
      <c r="AE187" s="119" t="str">
        <f t="shared" ca="1" si="41"/>
        <v>-</v>
      </c>
      <c r="AF187" s="118" t="str">
        <f t="shared" ca="1" si="42"/>
        <v>-</v>
      </c>
      <c r="AG187" s="119" t="str">
        <f t="shared" ca="1" si="43"/>
        <v>-</v>
      </c>
      <c r="AH187" s="118" t="str">
        <f t="shared" ca="1" si="44"/>
        <v>-</v>
      </c>
      <c r="AI187" s="118">
        <f t="shared" ca="1" si="45"/>
        <v>0</v>
      </c>
      <c r="AJ187" s="120">
        <f t="shared" ca="1" si="46"/>
        <v>0</v>
      </c>
      <c r="AK187" s="118">
        <f t="shared" ca="1" si="24"/>
        <v>0</v>
      </c>
      <c r="AL187" s="118">
        <f t="shared" ca="1" si="25"/>
        <v>0</v>
      </c>
    </row>
    <row r="188" spans="1:38" ht="27" customHeight="1" x14ac:dyDescent="0.25">
      <c r="A188" s="53">
        <f>'OSNOVNA PLAČA'!A182</f>
        <v>173</v>
      </c>
      <c r="B188" s="333" t="str">
        <f t="shared" ca="1" si="21"/>
        <v>A173</v>
      </c>
      <c r="C188" s="333"/>
      <c r="D188" s="54" t="str">
        <f>IF(LEN('OSNOVNA PLAČA'!C182)&gt;0,'OSNOVNA PLAČA'!C182,"")</f>
        <v/>
      </c>
      <c r="E188" s="55" t="str">
        <f>IF(LEN('OSNOVNA PLAČA'!D182)&gt;0,'OSNOVNA PLAČA'!D182,"")</f>
        <v/>
      </c>
      <c r="F188" s="164">
        <f ca="1">IF(LEN(B188)&gt;0,'OBRAČUNANA OSNOVNA PLAČA'!I182,"")</f>
        <v>0</v>
      </c>
      <c r="G188" s="57"/>
      <c r="H188" s="57"/>
      <c r="I188" s="57"/>
      <c r="J188" s="57"/>
      <c r="K188" s="57"/>
      <c r="L188" s="178">
        <f t="shared" si="38"/>
        <v>0</v>
      </c>
      <c r="M188" s="179">
        <f t="shared" ca="1" si="47"/>
        <v>0</v>
      </c>
      <c r="N188" s="179">
        <f t="shared" ca="1" si="48"/>
        <v>0</v>
      </c>
      <c r="O188" s="180">
        <f t="shared" ca="1" si="39"/>
        <v>0</v>
      </c>
      <c r="P188" s="181">
        <f t="shared" ca="1" si="49"/>
        <v>0</v>
      </c>
      <c r="Q188" s="182">
        <f t="shared" ca="1" si="40"/>
        <v>0</v>
      </c>
      <c r="R188" s="182">
        <f ca="1">IF(LEN(B188)&gt;0,'4'!R188-'4'!Q188,"")</f>
        <v>0</v>
      </c>
      <c r="S188" s="183"/>
      <c r="T188" s="33"/>
      <c r="U188" s="33"/>
      <c r="V188" s="33"/>
      <c r="W188" s="33"/>
      <c r="X188" s="33"/>
      <c r="Y188" s="33"/>
      <c r="AB188" s="243">
        <f>ROW()</f>
        <v>188</v>
      </c>
      <c r="AC188" s="118">
        <f t="shared" ca="1" si="22"/>
        <v>0</v>
      </c>
      <c r="AD188" s="118">
        <f t="shared" ca="1" si="23"/>
        <v>0</v>
      </c>
      <c r="AE188" s="119" t="str">
        <f t="shared" ca="1" si="41"/>
        <v>-</v>
      </c>
      <c r="AF188" s="118" t="str">
        <f t="shared" ca="1" si="42"/>
        <v>-</v>
      </c>
      <c r="AG188" s="119" t="str">
        <f t="shared" ca="1" si="43"/>
        <v>-</v>
      </c>
      <c r="AH188" s="118" t="str">
        <f t="shared" ca="1" si="44"/>
        <v>-</v>
      </c>
      <c r="AI188" s="118">
        <f t="shared" ca="1" si="45"/>
        <v>0</v>
      </c>
      <c r="AJ188" s="120">
        <f t="shared" ca="1" si="46"/>
        <v>0</v>
      </c>
      <c r="AK188" s="118">
        <f t="shared" ca="1" si="24"/>
        <v>0</v>
      </c>
      <c r="AL188" s="118">
        <f t="shared" ca="1" si="25"/>
        <v>0</v>
      </c>
    </row>
    <row r="189" spans="1:38" ht="27" customHeight="1" x14ac:dyDescent="0.25">
      <c r="A189" s="53">
        <f>'OSNOVNA PLAČA'!A183</f>
        <v>174</v>
      </c>
      <c r="B189" s="333" t="str">
        <f t="shared" ca="1" si="21"/>
        <v>A174</v>
      </c>
      <c r="C189" s="333"/>
      <c r="D189" s="54" t="str">
        <f>IF(LEN('OSNOVNA PLAČA'!C183)&gt;0,'OSNOVNA PLAČA'!C183,"")</f>
        <v/>
      </c>
      <c r="E189" s="55" t="str">
        <f>IF(LEN('OSNOVNA PLAČA'!D183)&gt;0,'OSNOVNA PLAČA'!D183,"")</f>
        <v/>
      </c>
      <c r="F189" s="164">
        <f ca="1">IF(LEN(B189)&gt;0,'OBRAČUNANA OSNOVNA PLAČA'!I183,"")</f>
        <v>0</v>
      </c>
      <c r="G189" s="57"/>
      <c r="H189" s="57"/>
      <c r="I189" s="57"/>
      <c r="J189" s="57"/>
      <c r="K189" s="57"/>
      <c r="L189" s="178">
        <f t="shared" si="38"/>
        <v>0</v>
      </c>
      <c r="M189" s="179">
        <f t="shared" ca="1" si="47"/>
        <v>0</v>
      </c>
      <c r="N189" s="179">
        <f t="shared" ca="1" si="48"/>
        <v>0</v>
      </c>
      <c r="O189" s="180">
        <f t="shared" ca="1" si="39"/>
        <v>0</v>
      </c>
      <c r="P189" s="181">
        <f t="shared" ca="1" si="49"/>
        <v>0</v>
      </c>
      <c r="Q189" s="182">
        <f t="shared" ca="1" si="40"/>
        <v>0</v>
      </c>
      <c r="R189" s="182">
        <f ca="1">IF(LEN(B189)&gt;0,'4'!R189-'4'!Q189,"")</f>
        <v>0</v>
      </c>
      <c r="S189" s="183"/>
      <c r="T189" s="33"/>
      <c r="U189" s="33"/>
      <c r="V189" s="33"/>
      <c r="W189" s="33"/>
      <c r="X189" s="33"/>
      <c r="Y189" s="33"/>
      <c r="AB189" s="243">
        <f>ROW()</f>
        <v>189</v>
      </c>
      <c r="AC189" s="118">
        <f t="shared" ca="1" si="22"/>
        <v>0</v>
      </c>
      <c r="AD189" s="118">
        <f t="shared" ca="1" si="23"/>
        <v>0</v>
      </c>
      <c r="AE189" s="119" t="str">
        <f t="shared" ca="1" si="41"/>
        <v>-</v>
      </c>
      <c r="AF189" s="118" t="str">
        <f t="shared" ca="1" si="42"/>
        <v>-</v>
      </c>
      <c r="AG189" s="119" t="str">
        <f t="shared" ca="1" si="43"/>
        <v>-</v>
      </c>
      <c r="AH189" s="118" t="str">
        <f t="shared" ca="1" si="44"/>
        <v>-</v>
      </c>
      <c r="AI189" s="118">
        <f t="shared" ca="1" si="45"/>
        <v>0</v>
      </c>
      <c r="AJ189" s="120">
        <f t="shared" ca="1" si="46"/>
        <v>0</v>
      </c>
      <c r="AK189" s="118">
        <f t="shared" ca="1" si="24"/>
        <v>0</v>
      </c>
      <c r="AL189" s="118">
        <f t="shared" ca="1" si="25"/>
        <v>0</v>
      </c>
    </row>
    <row r="190" spans="1:38" ht="27" customHeight="1" x14ac:dyDescent="0.25">
      <c r="A190" s="53">
        <f>'OSNOVNA PLAČA'!A184</f>
        <v>175</v>
      </c>
      <c r="B190" s="333" t="str">
        <f t="shared" ca="1" si="21"/>
        <v>A175</v>
      </c>
      <c r="C190" s="333"/>
      <c r="D190" s="54" t="str">
        <f>IF(LEN('OSNOVNA PLAČA'!C184)&gt;0,'OSNOVNA PLAČA'!C184,"")</f>
        <v/>
      </c>
      <c r="E190" s="55" t="str">
        <f>IF(LEN('OSNOVNA PLAČA'!D184)&gt;0,'OSNOVNA PLAČA'!D184,"")</f>
        <v/>
      </c>
      <c r="F190" s="164">
        <f ca="1">IF(LEN(B190)&gt;0,'OBRAČUNANA OSNOVNA PLAČA'!I184,"")</f>
        <v>0</v>
      </c>
      <c r="G190" s="57"/>
      <c r="H190" s="57"/>
      <c r="I190" s="57"/>
      <c r="J190" s="57"/>
      <c r="K190" s="57"/>
      <c r="L190" s="178">
        <f t="shared" si="38"/>
        <v>0</v>
      </c>
      <c r="M190" s="179">
        <f t="shared" ca="1" si="47"/>
        <v>0</v>
      </c>
      <c r="N190" s="179">
        <f t="shared" ca="1" si="48"/>
        <v>0</v>
      </c>
      <c r="O190" s="180">
        <f t="shared" ca="1" si="39"/>
        <v>0</v>
      </c>
      <c r="P190" s="181">
        <f t="shared" ca="1" si="49"/>
        <v>0</v>
      </c>
      <c r="Q190" s="182">
        <f t="shared" ca="1" si="40"/>
        <v>0</v>
      </c>
      <c r="R190" s="182">
        <f ca="1">IF(LEN(B190)&gt;0,'4'!R190-'4'!Q190,"")</f>
        <v>0</v>
      </c>
      <c r="S190" s="183"/>
      <c r="T190" s="33"/>
      <c r="U190" s="33"/>
      <c r="V190" s="33"/>
      <c r="W190" s="33"/>
      <c r="X190" s="33"/>
      <c r="Y190" s="33"/>
      <c r="AB190" s="243">
        <f>ROW()</f>
        <v>190</v>
      </c>
      <c r="AC190" s="118">
        <f t="shared" ca="1" si="22"/>
        <v>0</v>
      </c>
      <c r="AD190" s="118">
        <f t="shared" ca="1" si="23"/>
        <v>0</v>
      </c>
      <c r="AE190" s="119" t="str">
        <f t="shared" ca="1" si="41"/>
        <v>-</v>
      </c>
      <c r="AF190" s="118" t="str">
        <f t="shared" ca="1" si="42"/>
        <v>-</v>
      </c>
      <c r="AG190" s="119" t="str">
        <f t="shared" ca="1" si="43"/>
        <v>-</v>
      </c>
      <c r="AH190" s="118" t="str">
        <f t="shared" ca="1" si="44"/>
        <v>-</v>
      </c>
      <c r="AI190" s="118">
        <f t="shared" ca="1" si="45"/>
        <v>0</v>
      </c>
      <c r="AJ190" s="120">
        <f t="shared" ca="1" si="46"/>
        <v>0</v>
      </c>
      <c r="AK190" s="118">
        <f t="shared" ca="1" si="24"/>
        <v>0</v>
      </c>
      <c r="AL190" s="118">
        <f t="shared" ca="1" si="25"/>
        <v>0</v>
      </c>
    </row>
    <row r="191" spans="1:38" ht="27" customHeight="1" x14ac:dyDescent="0.25">
      <c r="A191" s="53">
        <f>'OSNOVNA PLAČA'!A185</f>
        <v>176</v>
      </c>
      <c r="B191" s="333" t="str">
        <f t="shared" ca="1" si="21"/>
        <v>A176</v>
      </c>
      <c r="C191" s="333"/>
      <c r="D191" s="54" t="str">
        <f>IF(LEN('OSNOVNA PLAČA'!C185)&gt;0,'OSNOVNA PLAČA'!C185,"")</f>
        <v/>
      </c>
      <c r="E191" s="55" t="str">
        <f>IF(LEN('OSNOVNA PLAČA'!D185)&gt;0,'OSNOVNA PLAČA'!D185,"")</f>
        <v/>
      </c>
      <c r="F191" s="164">
        <f ca="1">IF(LEN(B191)&gt;0,'OBRAČUNANA OSNOVNA PLAČA'!I185,"")</f>
        <v>0</v>
      </c>
      <c r="G191" s="57"/>
      <c r="H191" s="57"/>
      <c r="I191" s="57"/>
      <c r="J191" s="57"/>
      <c r="K191" s="57"/>
      <c r="L191" s="178">
        <f t="shared" si="38"/>
        <v>0</v>
      </c>
      <c r="M191" s="179">
        <f t="shared" ca="1" si="47"/>
        <v>0</v>
      </c>
      <c r="N191" s="179">
        <f t="shared" ca="1" si="48"/>
        <v>0</v>
      </c>
      <c r="O191" s="180">
        <f t="shared" ca="1" si="39"/>
        <v>0</v>
      </c>
      <c r="P191" s="181">
        <f t="shared" ca="1" si="49"/>
        <v>0</v>
      </c>
      <c r="Q191" s="182">
        <f t="shared" ca="1" si="40"/>
        <v>0</v>
      </c>
      <c r="R191" s="182">
        <f ca="1">IF(LEN(B191)&gt;0,'4'!R191-'4'!Q191,"")</f>
        <v>0</v>
      </c>
      <c r="S191" s="183"/>
      <c r="T191" s="33"/>
      <c r="U191" s="33"/>
      <c r="V191" s="33"/>
      <c r="W191" s="33"/>
      <c r="X191" s="33"/>
      <c r="Y191" s="33"/>
      <c r="AB191" s="243">
        <f>ROW()</f>
        <v>191</v>
      </c>
      <c r="AC191" s="118">
        <f t="shared" ca="1" si="22"/>
        <v>0</v>
      </c>
      <c r="AD191" s="118">
        <f t="shared" ca="1" si="23"/>
        <v>0</v>
      </c>
      <c r="AE191" s="119" t="str">
        <f t="shared" ca="1" si="41"/>
        <v>-</v>
      </c>
      <c r="AF191" s="118" t="str">
        <f t="shared" ca="1" si="42"/>
        <v>-</v>
      </c>
      <c r="AG191" s="119" t="str">
        <f t="shared" ca="1" si="43"/>
        <v>-</v>
      </c>
      <c r="AH191" s="118" t="str">
        <f t="shared" ca="1" si="44"/>
        <v>-</v>
      </c>
      <c r="AI191" s="118">
        <f t="shared" ca="1" si="45"/>
        <v>0</v>
      </c>
      <c r="AJ191" s="120">
        <f t="shared" ca="1" si="46"/>
        <v>0</v>
      </c>
      <c r="AK191" s="118">
        <f t="shared" ca="1" si="24"/>
        <v>0</v>
      </c>
      <c r="AL191" s="118">
        <f t="shared" ca="1" si="25"/>
        <v>0</v>
      </c>
    </row>
    <row r="192" spans="1:38" ht="27" customHeight="1" x14ac:dyDescent="0.25">
      <c r="A192" s="53">
        <f>'OSNOVNA PLAČA'!A186</f>
        <v>177</v>
      </c>
      <c r="B192" s="333" t="str">
        <f t="shared" ca="1" si="21"/>
        <v>A177</v>
      </c>
      <c r="C192" s="333"/>
      <c r="D192" s="54" t="str">
        <f>IF(LEN('OSNOVNA PLAČA'!C186)&gt;0,'OSNOVNA PLAČA'!C186,"")</f>
        <v/>
      </c>
      <c r="E192" s="55" t="str">
        <f>IF(LEN('OSNOVNA PLAČA'!D186)&gt;0,'OSNOVNA PLAČA'!D186,"")</f>
        <v/>
      </c>
      <c r="F192" s="164">
        <f ca="1">IF(LEN(B192)&gt;0,'OBRAČUNANA OSNOVNA PLAČA'!I186,"")</f>
        <v>0</v>
      </c>
      <c r="G192" s="57"/>
      <c r="H192" s="57"/>
      <c r="I192" s="57"/>
      <c r="J192" s="57"/>
      <c r="K192" s="57"/>
      <c r="L192" s="178">
        <f t="shared" si="38"/>
        <v>0</v>
      </c>
      <c r="M192" s="179">
        <f t="shared" ca="1" si="47"/>
        <v>0</v>
      </c>
      <c r="N192" s="179">
        <f t="shared" ca="1" si="48"/>
        <v>0</v>
      </c>
      <c r="O192" s="180">
        <f t="shared" ca="1" si="39"/>
        <v>0</v>
      </c>
      <c r="P192" s="181">
        <f t="shared" ca="1" si="49"/>
        <v>0</v>
      </c>
      <c r="Q192" s="182">
        <f t="shared" ca="1" si="40"/>
        <v>0</v>
      </c>
      <c r="R192" s="182">
        <f ca="1">IF(LEN(B192)&gt;0,'4'!R192-'4'!Q192,"")</f>
        <v>0</v>
      </c>
      <c r="S192" s="183"/>
      <c r="T192" s="33"/>
      <c r="U192" s="33"/>
      <c r="V192" s="33"/>
      <c r="W192" s="33"/>
      <c r="X192" s="33"/>
      <c r="Y192" s="33"/>
      <c r="AB192" s="243">
        <f>ROW()</f>
        <v>192</v>
      </c>
      <c r="AC192" s="118">
        <f t="shared" ca="1" si="22"/>
        <v>0</v>
      </c>
      <c r="AD192" s="118">
        <f t="shared" ca="1" si="23"/>
        <v>0</v>
      </c>
      <c r="AE192" s="119" t="str">
        <f t="shared" ca="1" si="41"/>
        <v>-</v>
      </c>
      <c r="AF192" s="118" t="str">
        <f t="shared" ca="1" si="42"/>
        <v>-</v>
      </c>
      <c r="AG192" s="119" t="str">
        <f t="shared" ca="1" si="43"/>
        <v>-</v>
      </c>
      <c r="AH192" s="118" t="str">
        <f t="shared" ca="1" si="44"/>
        <v>-</v>
      </c>
      <c r="AI192" s="118">
        <f t="shared" ca="1" si="45"/>
        <v>0</v>
      </c>
      <c r="AJ192" s="120">
        <f t="shared" ca="1" si="46"/>
        <v>0</v>
      </c>
      <c r="AK192" s="118">
        <f t="shared" ca="1" si="24"/>
        <v>0</v>
      </c>
      <c r="AL192" s="118">
        <f t="shared" ca="1" si="25"/>
        <v>0</v>
      </c>
    </row>
    <row r="193" spans="1:38" ht="27" customHeight="1" x14ac:dyDescent="0.25">
      <c r="A193" s="53">
        <f>'OSNOVNA PLAČA'!A187</f>
        <v>178</v>
      </c>
      <c r="B193" s="333" t="str">
        <f t="shared" ca="1" si="21"/>
        <v>A178</v>
      </c>
      <c r="C193" s="333"/>
      <c r="D193" s="54" t="str">
        <f>IF(LEN('OSNOVNA PLAČA'!C187)&gt;0,'OSNOVNA PLAČA'!C187,"")</f>
        <v/>
      </c>
      <c r="E193" s="55" t="str">
        <f>IF(LEN('OSNOVNA PLAČA'!D187)&gt;0,'OSNOVNA PLAČA'!D187,"")</f>
        <v/>
      </c>
      <c r="F193" s="164">
        <f ca="1">IF(LEN(B193)&gt;0,'OBRAČUNANA OSNOVNA PLAČA'!I187,"")</f>
        <v>0</v>
      </c>
      <c r="G193" s="57"/>
      <c r="H193" s="57"/>
      <c r="I193" s="57"/>
      <c r="J193" s="57"/>
      <c r="K193" s="57"/>
      <c r="L193" s="178">
        <f t="shared" si="38"/>
        <v>0</v>
      </c>
      <c r="M193" s="179">
        <f t="shared" ca="1" si="47"/>
        <v>0</v>
      </c>
      <c r="N193" s="179">
        <f t="shared" ca="1" si="48"/>
        <v>0</v>
      </c>
      <c r="O193" s="180">
        <f t="shared" ca="1" si="39"/>
        <v>0</v>
      </c>
      <c r="P193" s="181">
        <f t="shared" ca="1" si="49"/>
        <v>0</v>
      </c>
      <c r="Q193" s="182">
        <f t="shared" ca="1" si="40"/>
        <v>0</v>
      </c>
      <c r="R193" s="182">
        <f ca="1">IF(LEN(B193)&gt;0,'4'!R193-'4'!Q193,"")</f>
        <v>0</v>
      </c>
      <c r="S193" s="183"/>
      <c r="T193" s="33"/>
      <c r="U193" s="33"/>
      <c r="V193" s="33"/>
      <c r="W193" s="33"/>
      <c r="X193" s="33"/>
      <c r="Y193" s="33"/>
      <c r="AB193" s="243">
        <f>ROW()</f>
        <v>193</v>
      </c>
      <c r="AC193" s="118">
        <f t="shared" ca="1" si="22"/>
        <v>0</v>
      </c>
      <c r="AD193" s="118">
        <f t="shared" ca="1" si="23"/>
        <v>0</v>
      </c>
      <c r="AE193" s="119" t="str">
        <f t="shared" ca="1" si="41"/>
        <v>-</v>
      </c>
      <c r="AF193" s="118" t="str">
        <f t="shared" ca="1" si="42"/>
        <v>-</v>
      </c>
      <c r="AG193" s="119" t="str">
        <f t="shared" ca="1" si="43"/>
        <v>-</v>
      </c>
      <c r="AH193" s="118" t="str">
        <f t="shared" ca="1" si="44"/>
        <v>-</v>
      </c>
      <c r="AI193" s="118">
        <f t="shared" ca="1" si="45"/>
        <v>0</v>
      </c>
      <c r="AJ193" s="120">
        <f t="shared" ca="1" si="46"/>
        <v>0</v>
      </c>
      <c r="AK193" s="118">
        <f t="shared" ca="1" si="24"/>
        <v>0</v>
      </c>
      <c r="AL193" s="118">
        <f t="shared" ca="1" si="25"/>
        <v>0</v>
      </c>
    </row>
    <row r="194" spans="1:38" ht="27" customHeight="1" x14ac:dyDescent="0.25">
      <c r="A194" s="53">
        <f>'OSNOVNA PLAČA'!A188</f>
        <v>179</v>
      </c>
      <c r="B194" s="333" t="str">
        <f t="shared" ca="1" si="21"/>
        <v>A179</v>
      </c>
      <c r="C194" s="333"/>
      <c r="D194" s="54" t="str">
        <f>IF(LEN('OSNOVNA PLAČA'!C188)&gt;0,'OSNOVNA PLAČA'!C188,"")</f>
        <v/>
      </c>
      <c r="E194" s="55" t="str">
        <f>IF(LEN('OSNOVNA PLAČA'!D188)&gt;0,'OSNOVNA PLAČA'!D188,"")</f>
        <v/>
      </c>
      <c r="F194" s="164">
        <f ca="1">IF(LEN(B194)&gt;0,'OBRAČUNANA OSNOVNA PLAČA'!I188,"")</f>
        <v>0</v>
      </c>
      <c r="G194" s="57"/>
      <c r="H194" s="57"/>
      <c r="I194" s="57"/>
      <c r="J194" s="57"/>
      <c r="K194" s="57"/>
      <c r="L194" s="178">
        <f t="shared" si="38"/>
        <v>0</v>
      </c>
      <c r="M194" s="179">
        <f t="shared" ca="1" si="47"/>
        <v>0</v>
      </c>
      <c r="N194" s="179">
        <f t="shared" ca="1" si="48"/>
        <v>0</v>
      </c>
      <c r="O194" s="180">
        <f t="shared" ca="1" si="39"/>
        <v>0</v>
      </c>
      <c r="P194" s="181">
        <f t="shared" ca="1" si="49"/>
        <v>0</v>
      </c>
      <c r="Q194" s="182">
        <f t="shared" ca="1" si="40"/>
        <v>0</v>
      </c>
      <c r="R194" s="182">
        <f ca="1">IF(LEN(B194)&gt;0,'4'!R194-'4'!Q194,"")</f>
        <v>0</v>
      </c>
      <c r="S194" s="183"/>
      <c r="T194" s="33"/>
      <c r="U194" s="33"/>
      <c r="V194" s="33"/>
      <c r="W194" s="33"/>
      <c r="X194" s="33"/>
      <c r="Y194" s="33"/>
      <c r="AB194" s="243">
        <f>ROW()</f>
        <v>194</v>
      </c>
      <c r="AC194" s="118">
        <f t="shared" ca="1" si="22"/>
        <v>0</v>
      </c>
      <c r="AD194" s="118">
        <f t="shared" ca="1" si="23"/>
        <v>0</v>
      </c>
      <c r="AE194" s="119" t="str">
        <f t="shared" ca="1" si="41"/>
        <v>-</v>
      </c>
      <c r="AF194" s="118" t="str">
        <f t="shared" ca="1" si="42"/>
        <v>-</v>
      </c>
      <c r="AG194" s="119" t="str">
        <f t="shared" ca="1" si="43"/>
        <v>-</v>
      </c>
      <c r="AH194" s="118" t="str">
        <f t="shared" ca="1" si="44"/>
        <v>-</v>
      </c>
      <c r="AI194" s="118">
        <f t="shared" ca="1" si="45"/>
        <v>0</v>
      </c>
      <c r="AJ194" s="120">
        <f t="shared" ca="1" si="46"/>
        <v>0</v>
      </c>
      <c r="AK194" s="118">
        <f t="shared" ca="1" si="24"/>
        <v>0</v>
      </c>
      <c r="AL194" s="118">
        <f t="shared" ca="1" si="25"/>
        <v>0</v>
      </c>
    </row>
    <row r="195" spans="1:38" ht="27" customHeight="1" x14ac:dyDescent="0.25">
      <c r="A195" s="53">
        <f>'OSNOVNA PLAČA'!A189</f>
        <v>180</v>
      </c>
      <c r="B195" s="333" t="str">
        <f t="shared" ca="1" si="21"/>
        <v>A180</v>
      </c>
      <c r="C195" s="333"/>
      <c r="D195" s="54" t="str">
        <f>IF(LEN('OSNOVNA PLAČA'!C189)&gt;0,'OSNOVNA PLAČA'!C189,"")</f>
        <v/>
      </c>
      <c r="E195" s="55" t="str">
        <f>IF(LEN('OSNOVNA PLAČA'!D189)&gt;0,'OSNOVNA PLAČA'!D189,"")</f>
        <v/>
      </c>
      <c r="F195" s="164">
        <f ca="1">IF(LEN(B195)&gt;0,'OBRAČUNANA OSNOVNA PLAČA'!I189,"")</f>
        <v>0</v>
      </c>
      <c r="G195" s="57"/>
      <c r="H195" s="57"/>
      <c r="I195" s="57"/>
      <c r="J195" s="57"/>
      <c r="K195" s="57"/>
      <c r="L195" s="178">
        <f t="shared" si="38"/>
        <v>0</v>
      </c>
      <c r="M195" s="179">
        <f t="shared" ca="1" si="47"/>
        <v>0</v>
      </c>
      <c r="N195" s="179">
        <f t="shared" ca="1" si="48"/>
        <v>0</v>
      </c>
      <c r="O195" s="180">
        <f t="shared" ca="1" si="39"/>
        <v>0</v>
      </c>
      <c r="P195" s="181">
        <f t="shared" ca="1" si="49"/>
        <v>0</v>
      </c>
      <c r="Q195" s="182">
        <f t="shared" ca="1" si="40"/>
        <v>0</v>
      </c>
      <c r="R195" s="182">
        <f ca="1">IF(LEN(B195)&gt;0,'4'!R195-'4'!Q195,"")</f>
        <v>0</v>
      </c>
      <c r="S195" s="183"/>
      <c r="T195" s="33"/>
      <c r="U195" s="33"/>
      <c r="V195" s="33"/>
      <c r="W195" s="33"/>
      <c r="X195" s="33"/>
      <c r="Y195" s="33"/>
      <c r="AB195" s="243">
        <f>ROW()</f>
        <v>195</v>
      </c>
      <c r="AC195" s="118">
        <f t="shared" ca="1" si="22"/>
        <v>0</v>
      </c>
      <c r="AD195" s="118">
        <f t="shared" ca="1" si="23"/>
        <v>0</v>
      </c>
      <c r="AE195" s="119" t="str">
        <f t="shared" ca="1" si="41"/>
        <v>-</v>
      </c>
      <c r="AF195" s="118" t="str">
        <f t="shared" ca="1" si="42"/>
        <v>-</v>
      </c>
      <c r="AG195" s="119" t="str">
        <f t="shared" ca="1" si="43"/>
        <v>-</v>
      </c>
      <c r="AH195" s="118" t="str">
        <f t="shared" ca="1" si="44"/>
        <v>-</v>
      </c>
      <c r="AI195" s="118">
        <f t="shared" ca="1" si="45"/>
        <v>0</v>
      </c>
      <c r="AJ195" s="120">
        <f t="shared" ca="1" si="46"/>
        <v>0</v>
      </c>
      <c r="AK195" s="118">
        <f t="shared" ca="1" si="24"/>
        <v>0</v>
      </c>
      <c r="AL195" s="118">
        <f t="shared" ca="1" si="25"/>
        <v>0</v>
      </c>
    </row>
    <row r="196" spans="1:38" ht="27" customHeight="1" x14ac:dyDescent="0.25">
      <c r="A196" s="53">
        <f>'OSNOVNA PLAČA'!A190</f>
        <v>181</v>
      </c>
      <c r="B196" s="333" t="str">
        <f t="shared" ca="1" si="21"/>
        <v>A181</v>
      </c>
      <c r="C196" s="333"/>
      <c r="D196" s="54" t="str">
        <f>IF(LEN('OSNOVNA PLAČA'!C190)&gt;0,'OSNOVNA PLAČA'!C190,"")</f>
        <v/>
      </c>
      <c r="E196" s="55" t="str">
        <f>IF(LEN('OSNOVNA PLAČA'!D190)&gt;0,'OSNOVNA PLAČA'!D190,"")</f>
        <v/>
      </c>
      <c r="F196" s="164">
        <f ca="1">IF(LEN(B196)&gt;0,'OBRAČUNANA OSNOVNA PLAČA'!I190,"")</f>
        <v>0</v>
      </c>
      <c r="G196" s="57"/>
      <c r="H196" s="57"/>
      <c r="I196" s="57"/>
      <c r="J196" s="57"/>
      <c r="K196" s="57"/>
      <c r="L196" s="178">
        <f t="shared" si="38"/>
        <v>0</v>
      </c>
      <c r="M196" s="179">
        <f t="shared" ca="1" si="47"/>
        <v>0</v>
      </c>
      <c r="N196" s="179">
        <f t="shared" ca="1" si="48"/>
        <v>0</v>
      </c>
      <c r="O196" s="180">
        <f t="shared" ca="1" si="39"/>
        <v>0</v>
      </c>
      <c r="P196" s="181">
        <f t="shared" ca="1" si="49"/>
        <v>0</v>
      </c>
      <c r="Q196" s="182">
        <f t="shared" ca="1" si="40"/>
        <v>0</v>
      </c>
      <c r="R196" s="182">
        <f ca="1">IF(LEN(B196)&gt;0,'4'!R196-'4'!Q196,"")</f>
        <v>0</v>
      </c>
      <c r="S196" s="183"/>
      <c r="T196" s="33"/>
      <c r="U196" s="33"/>
      <c r="V196" s="33"/>
      <c r="W196" s="33"/>
      <c r="X196" s="33"/>
      <c r="Y196" s="33"/>
      <c r="AB196" s="243">
        <f>ROW()</f>
        <v>196</v>
      </c>
      <c r="AC196" s="118">
        <f t="shared" ca="1" si="22"/>
        <v>0</v>
      </c>
      <c r="AD196" s="118">
        <f t="shared" ca="1" si="23"/>
        <v>0</v>
      </c>
      <c r="AE196" s="119" t="str">
        <f t="shared" ca="1" si="41"/>
        <v>-</v>
      </c>
      <c r="AF196" s="118" t="str">
        <f t="shared" ca="1" si="42"/>
        <v>-</v>
      </c>
      <c r="AG196" s="119" t="str">
        <f t="shared" ca="1" si="43"/>
        <v>-</v>
      </c>
      <c r="AH196" s="118" t="str">
        <f t="shared" ca="1" si="44"/>
        <v>-</v>
      </c>
      <c r="AI196" s="118">
        <f t="shared" ca="1" si="45"/>
        <v>0</v>
      </c>
      <c r="AJ196" s="120">
        <f t="shared" ca="1" si="46"/>
        <v>0</v>
      </c>
      <c r="AK196" s="118">
        <f t="shared" ca="1" si="24"/>
        <v>0</v>
      </c>
      <c r="AL196" s="118">
        <f t="shared" ca="1" si="25"/>
        <v>0</v>
      </c>
    </row>
    <row r="197" spans="1:38" ht="27" customHeight="1" x14ac:dyDescent="0.25">
      <c r="A197" s="53">
        <f>'OSNOVNA PLAČA'!A191</f>
        <v>182</v>
      </c>
      <c r="B197" s="333" t="str">
        <f t="shared" ca="1" si="21"/>
        <v>A182</v>
      </c>
      <c r="C197" s="333"/>
      <c r="D197" s="54" t="str">
        <f>IF(LEN('OSNOVNA PLAČA'!C191)&gt;0,'OSNOVNA PLAČA'!C191,"")</f>
        <v/>
      </c>
      <c r="E197" s="55" t="str">
        <f>IF(LEN('OSNOVNA PLAČA'!D191)&gt;0,'OSNOVNA PLAČA'!D191,"")</f>
        <v/>
      </c>
      <c r="F197" s="164">
        <f ca="1">IF(LEN(B197)&gt;0,'OBRAČUNANA OSNOVNA PLAČA'!I191,"")</f>
        <v>0</v>
      </c>
      <c r="G197" s="57"/>
      <c r="H197" s="57"/>
      <c r="I197" s="57"/>
      <c r="J197" s="57"/>
      <c r="K197" s="57"/>
      <c r="L197" s="178">
        <f t="shared" si="38"/>
        <v>0</v>
      </c>
      <c r="M197" s="179">
        <f t="shared" ca="1" si="47"/>
        <v>0</v>
      </c>
      <c r="N197" s="179">
        <f t="shared" ca="1" si="48"/>
        <v>0</v>
      </c>
      <c r="O197" s="180">
        <f t="shared" ca="1" si="39"/>
        <v>0</v>
      </c>
      <c r="P197" s="181">
        <f t="shared" ca="1" si="49"/>
        <v>0</v>
      </c>
      <c r="Q197" s="182">
        <f t="shared" ca="1" si="40"/>
        <v>0</v>
      </c>
      <c r="R197" s="182">
        <f ca="1">IF(LEN(B197)&gt;0,'4'!R197-'4'!Q197,"")</f>
        <v>0</v>
      </c>
      <c r="S197" s="183"/>
      <c r="T197" s="33"/>
      <c r="U197" s="33"/>
      <c r="V197" s="33"/>
      <c r="W197" s="33"/>
      <c r="X197" s="33"/>
      <c r="Y197" s="33"/>
      <c r="AB197" s="243">
        <f>ROW()</f>
        <v>197</v>
      </c>
      <c r="AC197" s="118">
        <f t="shared" ca="1" si="22"/>
        <v>0</v>
      </c>
      <c r="AD197" s="118">
        <f t="shared" ca="1" si="23"/>
        <v>0</v>
      </c>
      <c r="AE197" s="119" t="str">
        <f t="shared" ca="1" si="41"/>
        <v>-</v>
      </c>
      <c r="AF197" s="118" t="str">
        <f t="shared" ca="1" si="42"/>
        <v>-</v>
      </c>
      <c r="AG197" s="119" t="str">
        <f t="shared" ca="1" si="43"/>
        <v>-</v>
      </c>
      <c r="AH197" s="118" t="str">
        <f t="shared" ca="1" si="44"/>
        <v>-</v>
      </c>
      <c r="AI197" s="118">
        <f t="shared" ca="1" si="45"/>
        <v>0</v>
      </c>
      <c r="AJ197" s="120">
        <f t="shared" ca="1" si="46"/>
        <v>0</v>
      </c>
      <c r="AK197" s="118">
        <f t="shared" ca="1" si="24"/>
        <v>0</v>
      </c>
      <c r="AL197" s="118">
        <f t="shared" ca="1" si="25"/>
        <v>0</v>
      </c>
    </row>
    <row r="198" spans="1:38" ht="27" customHeight="1" x14ac:dyDescent="0.25">
      <c r="A198" s="53">
        <f>'OSNOVNA PLAČA'!A192</f>
        <v>183</v>
      </c>
      <c r="B198" s="333" t="str">
        <f t="shared" ca="1" si="21"/>
        <v>A183</v>
      </c>
      <c r="C198" s="333"/>
      <c r="D198" s="54" t="str">
        <f>IF(LEN('OSNOVNA PLAČA'!C192)&gt;0,'OSNOVNA PLAČA'!C192,"")</f>
        <v/>
      </c>
      <c r="E198" s="55" t="str">
        <f>IF(LEN('OSNOVNA PLAČA'!D192)&gt;0,'OSNOVNA PLAČA'!D192,"")</f>
        <v/>
      </c>
      <c r="F198" s="164">
        <f ca="1">IF(LEN(B198)&gt;0,'OBRAČUNANA OSNOVNA PLAČA'!I192,"")</f>
        <v>0</v>
      </c>
      <c r="G198" s="57"/>
      <c r="H198" s="57"/>
      <c r="I198" s="57"/>
      <c r="J198" s="57"/>
      <c r="K198" s="57"/>
      <c r="L198" s="178">
        <f t="shared" si="38"/>
        <v>0</v>
      </c>
      <c r="M198" s="179">
        <f t="shared" ca="1" si="47"/>
        <v>0</v>
      </c>
      <c r="N198" s="179">
        <f t="shared" ca="1" si="48"/>
        <v>0</v>
      </c>
      <c r="O198" s="180">
        <f t="shared" ca="1" si="39"/>
        <v>0</v>
      </c>
      <c r="P198" s="181">
        <f t="shared" ca="1" si="49"/>
        <v>0</v>
      </c>
      <c r="Q198" s="182">
        <f t="shared" ca="1" si="40"/>
        <v>0</v>
      </c>
      <c r="R198" s="182">
        <f ca="1">IF(LEN(B198)&gt;0,'4'!R198-'4'!Q198,"")</f>
        <v>0</v>
      </c>
      <c r="S198" s="183"/>
      <c r="T198" s="33"/>
      <c r="U198" s="33"/>
      <c r="V198" s="33"/>
      <c r="W198" s="33"/>
      <c r="X198" s="33"/>
      <c r="Y198" s="33"/>
      <c r="AB198" s="243">
        <f>ROW()</f>
        <v>198</v>
      </c>
      <c r="AC198" s="118">
        <f t="shared" ca="1" si="22"/>
        <v>0</v>
      </c>
      <c r="AD198" s="118">
        <f t="shared" ca="1" si="23"/>
        <v>0</v>
      </c>
      <c r="AE198" s="119" t="str">
        <f t="shared" ca="1" si="41"/>
        <v>-</v>
      </c>
      <c r="AF198" s="118" t="str">
        <f t="shared" ca="1" si="42"/>
        <v>-</v>
      </c>
      <c r="AG198" s="119" t="str">
        <f t="shared" ca="1" si="43"/>
        <v>-</v>
      </c>
      <c r="AH198" s="118" t="str">
        <f t="shared" ca="1" si="44"/>
        <v>-</v>
      </c>
      <c r="AI198" s="118">
        <f t="shared" ca="1" si="45"/>
        <v>0</v>
      </c>
      <c r="AJ198" s="120">
        <f t="shared" ca="1" si="46"/>
        <v>0</v>
      </c>
      <c r="AK198" s="118">
        <f t="shared" ca="1" si="24"/>
        <v>0</v>
      </c>
      <c r="AL198" s="118">
        <f t="shared" ca="1" si="25"/>
        <v>0</v>
      </c>
    </row>
    <row r="199" spans="1:38" ht="27" customHeight="1" x14ac:dyDescent="0.25">
      <c r="A199" s="53">
        <f>'OSNOVNA PLAČA'!A193</f>
        <v>184</v>
      </c>
      <c r="B199" s="333" t="str">
        <f t="shared" ca="1" si="21"/>
        <v>A184</v>
      </c>
      <c r="C199" s="333"/>
      <c r="D199" s="54" t="str">
        <f>IF(LEN('OSNOVNA PLAČA'!C193)&gt;0,'OSNOVNA PLAČA'!C193,"")</f>
        <v/>
      </c>
      <c r="E199" s="55" t="str">
        <f>IF(LEN('OSNOVNA PLAČA'!D193)&gt;0,'OSNOVNA PLAČA'!D193,"")</f>
        <v/>
      </c>
      <c r="F199" s="164">
        <f ca="1">IF(LEN(B199)&gt;0,'OBRAČUNANA OSNOVNA PLAČA'!I193,"")</f>
        <v>0</v>
      </c>
      <c r="G199" s="57"/>
      <c r="H199" s="57"/>
      <c r="I199" s="57"/>
      <c r="J199" s="57"/>
      <c r="K199" s="57"/>
      <c r="L199" s="178">
        <f t="shared" si="38"/>
        <v>0</v>
      </c>
      <c r="M199" s="179">
        <f t="shared" ca="1" si="47"/>
        <v>0</v>
      </c>
      <c r="N199" s="179">
        <f t="shared" ca="1" si="48"/>
        <v>0</v>
      </c>
      <c r="O199" s="180">
        <f t="shared" ca="1" si="39"/>
        <v>0</v>
      </c>
      <c r="P199" s="181">
        <f t="shared" ca="1" si="49"/>
        <v>0</v>
      </c>
      <c r="Q199" s="182">
        <f t="shared" ca="1" si="40"/>
        <v>0</v>
      </c>
      <c r="R199" s="182">
        <f ca="1">IF(LEN(B199)&gt;0,'4'!R199-'4'!Q199,"")</f>
        <v>0</v>
      </c>
      <c r="S199" s="183"/>
      <c r="T199" s="33"/>
      <c r="U199" s="33"/>
      <c r="V199" s="33"/>
      <c r="W199" s="33"/>
      <c r="X199" s="33"/>
      <c r="Y199" s="33"/>
      <c r="AB199" s="243">
        <f>ROW()</f>
        <v>199</v>
      </c>
      <c r="AC199" s="118">
        <f t="shared" ca="1" si="22"/>
        <v>0</v>
      </c>
      <c r="AD199" s="118">
        <f t="shared" ca="1" si="23"/>
        <v>0</v>
      </c>
      <c r="AE199" s="119" t="str">
        <f t="shared" ca="1" si="41"/>
        <v>-</v>
      </c>
      <c r="AF199" s="118" t="str">
        <f t="shared" ca="1" si="42"/>
        <v>-</v>
      </c>
      <c r="AG199" s="119" t="str">
        <f t="shared" ca="1" si="43"/>
        <v>-</v>
      </c>
      <c r="AH199" s="118" t="str">
        <f t="shared" ca="1" si="44"/>
        <v>-</v>
      </c>
      <c r="AI199" s="118">
        <f t="shared" ca="1" si="45"/>
        <v>0</v>
      </c>
      <c r="AJ199" s="120">
        <f t="shared" ca="1" si="46"/>
        <v>0</v>
      </c>
      <c r="AK199" s="118">
        <f t="shared" ca="1" si="24"/>
        <v>0</v>
      </c>
      <c r="AL199" s="118">
        <f t="shared" ca="1" si="25"/>
        <v>0</v>
      </c>
    </row>
    <row r="200" spans="1:38" ht="27" customHeight="1" x14ac:dyDescent="0.25">
      <c r="A200" s="53">
        <f>'OSNOVNA PLAČA'!A194</f>
        <v>185</v>
      </c>
      <c r="B200" s="333" t="str">
        <f t="shared" ca="1" si="21"/>
        <v>A185</v>
      </c>
      <c r="C200" s="333"/>
      <c r="D200" s="54" t="str">
        <f>IF(LEN('OSNOVNA PLAČA'!C194)&gt;0,'OSNOVNA PLAČA'!C194,"")</f>
        <v/>
      </c>
      <c r="E200" s="55" t="str">
        <f>IF(LEN('OSNOVNA PLAČA'!D194)&gt;0,'OSNOVNA PLAČA'!D194,"")</f>
        <v/>
      </c>
      <c r="F200" s="164">
        <f ca="1">IF(LEN(B200)&gt;0,'OBRAČUNANA OSNOVNA PLAČA'!I194,"")</f>
        <v>0</v>
      </c>
      <c r="G200" s="57"/>
      <c r="H200" s="57"/>
      <c r="I200" s="57"/>
      <c r="J200" s="57"/>
      <c r="K200" s="57"/>
      <c r="L200" s="178">
        <f t="shared" si="38"/>
        <v>0</v>
      </c>
      <c r="M200" s="179">
        <f t="shared" ca="1" si="47"/>
        <v>0</v>
      </c>
      <c r="N200" s="179">
        <f t="shared" ca="1" si="48"/>
        <v>0</v>
      </c>
      <c r="O200" s="180">
        <f t="shared" ca="1" si="39"/>
        <v>0</v>
      </c>
      <c r="P200" s="181">
        <f t="shared" ca="1" si="49"/>
        <v>0</v>
      </c>
      <c r="Q200" s="182">
        <f t="shared" ca="1" si="40"/>
        <v>0</v>
      </c>
      <c r="R200" s="182">
        <f ca="1">IF(LEN(B200)&gt;0,'4'!R200-'4'!Q200,"")</f>
        <v>0</v>
      </c>
      <c r="S200" s="183"/>
      <c r="T200" s="33"/>
      <c r="U200" s="33"/>
      <c r="V200" s="33"/>
      <c r="W200" s="33"/>
      <c r="X200" s="33"/>
      <c r="Y200" s="33"/>
      <c r="AB200" s="243">
        <f>ROW()</f>
        <v>200</v>
      </c>
      <c r="AC200" s="118">
        <f t="shared" ca="1" si="22"/>
        <v>0</v>
      </c>
      <c r="AD200" s="118">
        <f t="shared" ca="1" si="23"/>
        <v>0</v>
      </c>
      <c r="AE200" s="119" t="str">
        <f t="shared" ca="1" si="41"/>
        <v>-</v>
      </c>
      <c r="AF200" s="118" t="str">
        <f t="shared" ca="1" si="42"/>
        <v>-</v>
      </c>
      <c r="AG200" s="119" t="str">
        <f t="shared" ca="1" si="43"/>
        <v>-</v>
      </c>
      <c r="AH200" s="118" t="str">
        <f t="shared" ca="1" si="44"/>
        <v>-</v>
      </c>
      <c r="AI200" s="118">
        <f t="shared" ca="1" si="45"/>
        <v>0</v>
      </c>
      <c r="AJ200" s="120">
        <f t="shared" ca="1" si="46"/>
        <v>0</v>
      </c>
      <c r="AK200" s="118">
        <f t="shared" ca="1" si="24"/>
        <v>0</v>
      </c>
      <c r="AL200" s="118">
        <f t="shared" ca="1" si="25"/>
        <v>0</v>
      </c>
    </row>
    <row r="201" spans="1:38" ht="27" customHeight="1" x14ac:dyDescent="0.25">
      <c r="A201" s="53">
        <f>'OSNOVNA PLAČA'!A195</f>
        <v>186</v>
      </c>
      <c r="B201" s="333" t="str">
        <f t="shared" ca="1" si="21"/>
        <v>A186</v>
      </c>
      <c r="C201" s="333"/>
      <c r="D201" s="54" t="str">
        <f>IF(LEN('OSNOVNA PLAČA'!C195)&gt;0,'OSNOVNA PLAČA'!C195,"")</f>
        <v/>
      </c>
      <c r="E201" s="55" t="str">
        <f>IF(LEN('OSNOVNA PLAČA'!D195)&gt;0,'OSNOVNA PLAČA'!D195,"")</f>
        <v/>
      </c>
      <c r="F201" s="164">
        <f ca="1">IF(LEN(B201)&gt;0,'OBRAČUNANA OSNOVNA PLAČA'!I195,"")</f>
        <v>0</v>
      </c>
      <c r="G201" s="57"/>
      <c r="H201" s="57"/>
      <c r="I201" s="57"/>
      <c r="J201" s="57"/>
      <c r="K201" s="57"/>
      <c r="L201" s="178">
        <f t="shared" si="38"/>
        <v>0</v>
      </c>
      <c r="M201" s="179">
        <f t="shared" ca="1" si="47"/>
        <v>0</v>
      </c>
      <c r="N201" s="179">
        <f t="shared" ca="1" si="48"/>
        <v>0</v>
      </c>
      <c r="O201" s="180">
        <f t="shared" ca="1" si="39"/>
        <v>0</v>
      </c>
      <c r="P201" s="181">
        <f t="shared" ca="1" si="49"/>
        <v>0</v>
      </c>
      <c r="Q201" s="182">
        <f t="shared" ca="1" si="40"/>
        <v>0</v>
      </c>
      <c r="R201" s="182">
        <f ca="1">IF(LEN(B201)&gt;0,'4'!R201-'4'!Q201,"")</f>
        <v>0</v>
      </c>
      <c r="S201" s="183"/>
      <c r="T201" s="33"/>
      <c r="U201" s="33"/>
      <c r="V201" s="33"/>
      <c r="W201" s="33"/>
      <c r="X201" s="33"/>
      <c r="Y201" s="33"/>
      <c r="AB201" s="243">
        <f>ROW()</f>
        <v>201</v>
      </c>
      <c r="AC201" s="118">
        <f t="shared" ca="1" si="22"/>
        <v>0</v>
      </c>
      <c r="AD201" s="118">
        <f t="shared" ca="1" si="23"/>
        <v>0</v>
      </c>
      <c r="AE201" s="119" t="str">
        <f t="shared" ca="1" si="41"/>
        <v>-</v>
      </c>
      <c r="AF201" s="118" t="str">
        <f t="shared" ca="1" si="42"/>
        <v>-</v>
      </c>
      <c r="AG201" s="119" t="str">
        <f t="shared" ca="1" si="43"/>
        <v>-</v>
      </c>
      <c r="AH201" s="118" t="str">
        <f t="shared" ca="1" si="44"/>
        <v>-</v>
      </c>
      <c r="AI201" s="118">
        <f t="shared" ca="1" si="45"/>
        <v>0</v>
      </c>
      <c r="AJ201" s="120">
        <f t="shared" ca="1" si="46"/>
        <v>0</v>
      </c>
      <c r="AK201" s="118">
        <f t="shared" ca="1" si="24"/>
        <v>0</v>
      </c>
      <c r="AL201" s="118">
        <f t="shared" ca="1" si="25"/>
        <v>0</v>
      </c>
    </row>
    <row r="202" spans="1:38" ht="27" customHeight="1" x14ac:dyDescent="0.25">
      <c r="A202" s="53">
        <f>'OSNOVNA PLAČA'!A196</f>
        <v>187</v>
      </c>
      <c r="B202" s="333" t="str">
        <f t="shared" ca="1" si="21"/>
        <v>A187</v>
      </c>
      <c r="C202" s="333"/>
      <c r="D202" s="54" t="str">
        <f>IF(LEN('OSNOVNA PLAČA'!C196)&gt;0,'OSNOVNA PLAČA'!C196,"")</f>
        <v/>
      </c>
      <c r="E202" s="55" t="str">
        <f>IF(LEN('OSNOVNA PLAČA'!D196)&gt;0,'OSNOVNA PLAČA'!D196,"")</f>
        <v/>
      </c>
      <c r="F202" s="164">
        <f ca="1">IF(LEN(B202)&gt;0,'OBRAČUNANA OSNOVNA PLAČA'!I196,"")</f>
        <v>0</v>
      </c>
      <c r="G202" s="57"/>
      <c r="H202" s="57"/>
      <c r="I202" s="57"/>
      <c r="J202" s="57"/>
      <c r="K202" s="57"/>
      <c r="L202" s="178">
        <f t="shared" si="38"/>
        <v>0</v>
      </c>
      <c r="M202" s="179">
        <f t="shared" ca="1" si="47"/>
        <v>0</v>
      </c>
      <c r="N202" s="179">
        <f t="shared" ca="1" si="48"/>
        <v>0</v>
      </c>
      <c r="O202" s="180">
        <f t="shared" ca="1" si="39"/>
        <v>0</v>
      </c>
      <c r="P202" s="181">
        <f t="shared" ca="1" si="49"/>
        <v>0</v>
      </c>
      <c r="Q202" s="182">
        <f t="shared" ca="1" si="40"/>
        <v>0</v>
      </c>
      <c r="R202" s="182">
        <f ca="1">IF(LEN(B202)&gt;0,'4'!R202-'4'!Q202,"")</f>
        <v>0</v>
      </c>
      <c r="S202" s="183"/>
      <c r="T202" s="33"/>
      <c r="U202" s="33"/>
      <c r="V202" s="33"/>
      <c r="W202" s="33"/>
      <c r="X202" s="33"/>
      <c r="Y202" s="33"/>
      <c r="AB202" s="243">
        <f>ROW()</f>
        <v>202</v>
      </c>
      <c r="AC202" s="118">
        <f t="shared" ca="1" si="22"/>
        <v>0</v>
      </c>
      <c r="AD202" s="118">
        <f t="shared" ca="1" si="23"/>
        <v>0</v>
      </c>
      <c r="AE202" s="119" t="str">
        <f t="shared" ca="1" si="41"/>
        <v>-</v>
      </c>
      <c r="AF202" s="118" t="str">
        <f t="shared" ca="1" si="42"/>
        <v>-</v>
      </c>
      <c r="AG202" s="119" t="str">
        <f t="shared" ca="1" si="43"/>
        <v>-</v>
      </c>
      <c r="AH202" s="118" t="str">
        <f t="shared" ca="1" si="44"/>
        <v>-</v>
      </c>
      <c r="AI202" s="118">
        <f t="shared" ca="1" si="45"/>
        <v>0</v>
      </c>
      <c r="AJ202" s="120">
        <f t="shared" ca="1" si="46"/>
        <v>0</v>
      </c>
      <c r="AK202" s="118">
        <f t="shared" ca="1" si="24"/>
        <v>0</v>
      </c>
      <c r="AL202" s="118">
        <f t="shared" ca="1" si="25"/>
        <v>0</v>
      </c>
    </row>
    <row r="203" spans="1:38" ht="27" customHeight="1" x14ac:dyDescent="0.25">
      <c r="A203" s="53">
        <f>'OSNOVNA PLAČA'!A197</f>
        <v>188</v>
      </c>
      <c r="B203" s="333" t="str">
        <f t="shared" ca="1" si="21"/>
        <v>A188</v>
      </c>
      <c r="C203" s="333"/>
      <c r="D203" s="54" t="str">
        <f>IF(LEN('OSNOVNA PLAČA'!C197)&gt;0,'OSNOVNA PLAČA'!C197,"")</f>
        <v/>
      </c>
      <c r="E203" s="55" t="str">
        <f>IF(LEN('OSNOVNA PLAČA'!D197)&gt;0,'OSNOVNA PLAČA'!D197,"")</f>
        <v/>
      </c>
      <c r="F203" s="164">
        <f ca="1">IF(LEN(B203)&gt;0,'OBRAČUNANA OSNOVNA PLAČA'!I197,"")</f>
        <v>0</v>
      </c>
      <c r="G203" s="57"/>
      <c r="H203" s="57"/>
      <c r="I203" s="57"/>
      <c r="J203" s="57"/>
      <c r="K203" s="57"/>
      <c r="L203" s="178">
        <f t="shared" si="38"/>
        <v>0</v>
      </c>
      <c r="M203" s="179">
        <f t="shared" ca="1" si="47"/>
        <v>0</v>
      </c>
      <c r="N203" s="179">
        <f t="shared" ca="1" si="48"/>
        <v>0</v>
      </c>
      <c r="O203" s="180">
        <f t="shared" ca="1" si="39"/>
        <v>0</v>
      </c>
      <c r="P203" s="181">
        <f t="shared" ca="1" si="49"/>
        <v>0</v>
      </c>
      <c r="Q203" s="182">
        <f t="shared" ca="1" si="40"/>
        <v>0</v>
      </c>
      <c r="R203" s="182">
        <f ca="1">IF(LEN(B203)&gt;0,'4'!R203-'4'!Q203,"")</f>
        <v>0</v>
      </c>
      <c r="S203" s="183"/>
      <c r="T203" s="33"/>
      <c r="U203" s="33"/>
      <c r="V203" s="33"/>
      <c r="W203" s="33"/>
      <c r="X203" s="33"/>
      <c r="Y203" s="33"/>
      <c r="AB203" s="243">
        <f>ROW()</f>
        <v>203</v>
      </c>
      <c r="AC203" s="118">
        <f t="shared" ca="1" si="22"/>
        <v>0</v>
      </c>
      <c r="AD203" s="118">
        <f t="shared" ca="1" si="23"/>
        <v>0</v>
      </c>
      <c r="AE203" s="119" t="str">
        <f t="shared" ca="1" si="41"/>
        <v>-</v>
      </c>
      <c r="AF203" s="118" t="str">
        <f t="shared" ca="1" si="42"/>
        <v>-</v>
      </c>
      <c r="AG203" s="119" t="str">
        <f t="shared" ca="1" si="43"/>
        <v>-</v>
      </c>
      <c r="AH203" s="118" t="str">
        <f t="shared" ca="1" si="44"/>
        <v>-</v>
      </c>
      <c r="AI203" s="118">
        <f t="shared" ca="1" si="45"/>
        <v>0</v>
      </c>
      <c r="AJ203" s="120">
        <f t="shared" ca="1" si="46"/>
        <v>0</v>
      </c>
      <c r="AK203" s="118">
        <f t="shared" ca="1" si="24"/>
        <v>0</v>
      </c>
      <c r="AL203" s="118">
        <f t="shared" ca="1" si="25"/>
        <v>0</v>
      </c>
    </row>
    <row r="204" spans="1:38" ht="27" customHeight="1" x14ac:dyDescent="0.25">
      <c r="A204" s="53">
        <f>'OSNOVNA PLAČA'!A198</f>
        <v>189</v>
      </c>
      <c r="B204" s="333" t="str">
        <f t="shared" ca="1" si="21"/>
        <v>A189</v>
      </c>
      <c r="C204" s="333"/>
      <c r="D204" s="54" t="str">
        <f>IF(LEN('OSNOVNA PLAČA'!C198)&gt;0,'OSNOVNA PLAČA'!C198,"")</f>
        <v/>
      </c>
      <c r="E204" s="55" t="str">
        <f>IF(LEN('OSNOVNA PLAČA'!D198)&gt;0,'OSNOVNA PLAČA'!D198,"")</f>
        <v/>
      </c>
      <c r="F204" s="164">
        <f ca="1">IF(LEN(B204)&gt;0,'OBRAČUNANA OSNOVNA PLAČA'!I198,"")</f>
        <v>0</v>
      </c>
      <c r="G204" s="57"/>
      <c r="H204" s="57"/>
      <c r="I204" s="57"/>
      <c r="J204" s="57"/>
      <c r="K204" s="57"/>
      <c r="L204" s="178">
        <f t="shared" si="38"/>
        <v>0</v>
      </c>
      <c r="M204" s="179">
        <f t="shared" ca="1" si="47"/>
        <v>0</v>
      </c>
      <c r="N204" s="179">
        <f t="shared" ca="1" si="48"/>
        <v>0</v>
      </c>
      <c r="O204" s="180">
        <f t="shared" ca="1" si="39"/>
        <v>0</v>
      </c>
      <c r="P204" s="181">
        <f t="shared" ca="1" si="49"/>
        <v>0</v>
      </c>
      <c r="Q204" s="182">
        <f t="shared" ca="1" si="40"/>
        <v>0</v>
      </c>
      <c r="R204" s="182">
        <f ca="1">IF(LEN(B204)&gt;0,'4'!R204-'4'!Q204,"")</f>
        <v>0</v>
      </c>
      <c r="S204" s="183"/>
      <c r="T204" s="33"/>
      <c r="U204" s="33"/>
      <c r="V204" s="33"/>
      <c r="W204" s="33"/>
      <c r="X204" s="33"/>
      <c r="Y204" s="33"/>
      <c r="AB204" s="243">
        <f>ROW()</f>
        <v>204</v>
      </c>
      <c r="AC204" s="118">
        <f t="shared" ca="1" si="22"/>
        <v>0</v>
      </c>
      <c r="AD204" s="118">
        <f t="shared" ca="1" si="23"/>
        <v>0</v>
      </c>
      <c r="AE204" s="119" t="str">
        <f t="shared" ca="1" si="41"/>
        <v>-</v>
      </c>
      <c r="AF204" s="118" t="str">
        <f t="shared" ca="1" si="42"/>
        <v>-</v>
      </c>
      <c r="AG204" s="119" t="str">
        <f t="shared" ca="1" si="43"/>
        <v>-</v>
      </c>
      <c r="AH204" s="118" t="str">
        <f t="shared" ca="1" si="44"/>
        <v>-</v>
      </c>
      <c r="AI204" s="118">
        <f t="shared" ca="1" si="45"/>
        <v>0</v>
      </c>
      <c r="AJ204" s="120">
        <f t="shared" ca="1" si="46"/>
        <v>0</v>
      </c>
      <c r="AK204" s="118">
        <f t="shared" ca="1" si="24"/>
        <v>0</v>
      </c>
      <c r="AL204" s="118">
        <f t="shared" ca="1" si="25"/>
        <v>0</v>
      </c>
    </row>
    <row r="205" spans="1:38" ht="27" customHeight="1" x14ac:dyDescent="0.25">
      <c r="A205" s="53">
        <f>'OSNOVNA PLAČA'!A199</f>
        <v>190</v>
      </c>
      <c r="B205" s="333" t="str">
        <f t="shared" ca="1" si="21"/>
        <v>A190</v>
      </c>
      <c r="C205" s="333"/>
      <c r="D205" s="54" t="str">
        <f>IF(LEN('OSNOVNA PLAČA'!C199)&gt;0,'OSNOVNA PLAČA'!C199,"")</f>
        <v/>
      </c>
      <c r="E205" s="55" t="str">
        <f>IF(LEN('OSNOVNA PLAČA'!D199)&gt;0,'OSNOVNA PLAČA'!D199,"")</f>
        <v/>
      </c>
      <c r="F205" s="164">
        <f ca="1">IF(LEN(B205)&gt;0,'OBRAČUNANA OSNOVNA PLAČA'!I199,"")</f>
        <v>0</v>
      </c>
      <c r="G205" s="57"/>
      <c r="H205" s="57"/>
      <c r="I205" s="57"/>
      <c r="J205" s="57"/>
      <c r="K205" s="57"/>
      <c r="L205" s="178">
        <f t="shared" si="38"/>
        <v>0</v>
      </c>
      <c r="M205" s="179">
        <f t="shared" ca="1" si="47"/>
        <v>0</v>
      </c>
      <c r="N205" s="179">
        <f t="shared" ca="1" si="48"/>
        <v>0</v>
      </c>
      <c r="O205" s="180">
        <f t="shared" ca="1" si="39"/>
        <v>0</v>
      </c>
      <c r="P205" s="181">
        <f t="shared" ca="1" si="49"/>
        <v>0</v>
      </c>
      <c r="Q205" s="182">
        <f t="shared" ca="1" si="40"/>
        <v>0</v>
      </c>
      <c r="R205" s="182">
        <f ca="1">IF(LEN(B205)&gt;0,'4'!R205-'4'!Q205,"")</f>
        <v>0</v>
      </c>
      <c r="S205" s="183"/>
      <c r="T205" s="33"/>
      <c r="U205" s="33"/>
      <c r="V205" s="33"/>
      <c r="W205" s="33"/>
      <c r="X205" s="33"/>
      <c r="Y205" s="33"/>
      <c r="AB205" s="243">
        <f>ROW()</f>
        <v>205</v>
      </c>
      <c r="AC205" s="118">
        <f t="shared" ca="1" si="22"/>
        <v>0</v>
      </c>
      <c r="AD205" s="118">
        <f t="shared" ca="1" si="23"/>
        <v>0</v>
      </c>
      <c r="AE205" s="119" t="str">
        <f t="shared" ca="1" si="41"/>
        <v>-</v>
      </c>
      <c r="AF205" s="118" t="str">
        <f t="shared" ca="1" si="42"/>
        <v>-</v>
      </c>
      <c r="AG205" s="119" t="str">
        <f t="shared" ca="1" si="43"/>
        <v>-</v>
      </c>
      <c r="AH205" s="118" t="str">
        <f t="shared" ca="1" si="44"/>
        <v>-</v>
      </c>
      <c r="AI205" s="118">
        <f t="shared" ca="1" si="45"/>
        <v>0</v>
      </c>
      <c r="AJ205" s="120">
        <f t="shared" ca="1" si="46"/>
        <v>0</v>
      </c>
      <c r="AK205" s="118">
        <f t="shared" ca="1" si="24"/>
        <v>0</v>
      </c>
      <c r="AL205" s="118">
        <f t="shared" ca="1" si="25"/>
        <v>0</v>
      </c>
    </row>
    <row r="206" spans="1:38" ht="27" customHeight="1" x14ac:dyDescent="0.25">
      <c r="A206" s="53">
        <f>'OSNOVNA PLAČA'!A200</f>
        <v>191</v>
      </c>
      <c r="B206" s="333" t="str">
        <f t="shared" ca="1" si="21"/>
        <v>A191</v>
      </c>
      <c r="C206" s="333"/>
      <c r="D206" s="54" t="str">
        <f>IF(LEN('OSNOVNA PLAČA'!C200)&gt;0,'OSNOVNA PLAČA'!C200,"")</f>
        <v/>
      </c>
      <c r="E206" s="55" t="str">
        <f>IF(LEN('OSNOVNA PLAČA'!D200)&gt;0,'OSNOVNA PLAČA'!D200,"")</f>
        <v/>
      </c>
      <c r="F206" s="164">
        <f ca="1">IF(LEN(B206)&gt;0,'OBRAČUNANA OSNOVNA PLAČA'!I200,"")</f>
        <v>0</v>
      </c>
      <c r="G206" s="57"/>
      <c r="H206" s="57"/>
      <c r="I206" s="57"/>
      <c r="J206" s="57"/>
      <c r="K206" s="57"/>
      <c r="L206" s="178">
        <f t="shared" si="38"/>
        <v>0</v>
      </c>
      <c r="M206" s="179">
        <f t="shared" ca="1" si="47"/>
        <v>0</v>
      </c>
      <c r="N206" s="179">
        <f t="shared" ca="1" si="48"/>
        <v>0</v>
      </c>
      <c r="O206" s="180">
        <f t="shared" ca="1" si="39"/>
        <v>0</v>
      </c>
      <c r="P206" s="181">
        <f t="shared" ca="1" si="49"/>
        <v>0</v>
      </c>
      <c r="Q206" s="182">
        <f t="shared" ca="1" si="40"/>
        <v>0</v>
      </c>
      <c r="R206" s="182">
        <f ca="1">IF(LEN(B206)&gt;0,'4'!R206-'4'!Q206,"")</f>
        <v>0</v>
      </c>
      <c r="S206" s="183"/>
      <c r="T206" s="33"/>
      <c r="U206" s="33"/>
      <c r="V206" s="33"/>
      <c r="W206" s="33"/>
      <c r="X206" s="33"/>
      <c r="Y206" s="33"/>
      <c r="AB206" s="243">
        <f>ROW()</f>
        <v>206</v>
      </c>
      <c r="AC206" s="118">
        <f t="shared" ca="1" si="22"/>
        <v>0</v>
      </c>
      <c r="AD206" s="118">
        <f t="shared" ca="1" si="23"/>
        <v>0</v>
      </c>
      <c r="AE206" s="119" t="str">
        <f t="shared" ca="1" si="41"/>
        <v>-</v>
      </c>
      <c r="AF206" s="118" t="str">
        <f t="shared" ca="1" si="42"/>
        <v>-</v>
      </c>
      <c r="AG206" s="119" t="str">
        <f t="shared" ca="1" si="43"/>
        <v>-</v>
      </c>
      <c r="AH206" s="118" t="str">
        <f t="shared" ca="1" si="44"/>
        <v>-</v>
      </c>
      <c r="AI206" s="118">
        <f t="shared" ca="1" si="45"/>
        <v>0</v>
      </c>
      <c r="AJ206" s="120">
        <f t="shared" ca="1" si="46"/>
        <v>0</v>
      </c>
      <c r="AK206" s="118">
        <f t="shared" ca="1" si="24"/>
        <v>0</v>
      </c>
      <c r="AL206" s="118">
        <f t="shared" ca="1" si="25"/>
        <v>0</v>
      </c>
    </row>
    <row r="207" spans="1:38" ht="27" customHeight="1" x14ac:dyDescent="0.25">
      <c r="A207" s="53">
        <f>'OSNOVNA PLAČA'!A201</f>
        <v>192</v>
      </c>
      <c r="B207" s="333" t="str">
        <f t="shared" ca="1" si="21"/>
        <v>A192</v>
      </c>
      <c r="C207" s="333"/>
      <c r="D207" s="54" t="str">
        <f>IF(LEN('OSNOVNA PLAČA'!C201)&gt;0,'OSNOVNA PLAČA'!C201,"")</f>
        <v/>
      </c>
      <c r="E207" s="55" t="str">
        <f>IF(LEN('OSNOVNA PLAČA'!D201)&gt;0,'OSNOVNA PLAČA'!D201,"")</f>
        <v/>
      </c>
      <c r="F207" s="164">
        <f ca="1">IF(LEN(B207)&gt;0,'OBRAČUNANA OSNOVNA PLAČA'!I201,"")</f>
        <v>0</v>
      </c>
      <c r="G207" s="57"/>
      <c r="H207" s="57"/>
      <c r="I207" s="57"/>
      <c r="J207" s="57"/>
      <c r="K207" s="57"/>
      <c r="L207" s="178">
        <f t="shared" si="38"/>
        <v>0</v>
      </c>
      <c r="M207" s="179">
        <f t="shared" ca="1" si="47"/>
        <v>0</v>
      </c>
      <c r="N207" s="179">
        <f t="shared" ca="1" si="48"/>
        <v>0</v>
      </c>
      <c r="O207" s="180">
        <f t="shared" ca="1" si="39"/>
        <v>0</v>
      </c>
      <c r="P207" s="181">
        <f t="shared" ca="1" si="49"/>
        <v>0</v>
      </c>
      <c r="Q207" s="182">
        <f t="shared" ca="1" si="40"/>
        <v>0</v>
      </c>
      <c r="R207" s="182">
        <f ca="1">IF(LEN(B207)&gt;0,'4'!R207-'4'!Q207,"")</f>
        <v>0</v>
      </c>
      <c r="S207" s="183"/>
      <c r="T207" s="33"/>
      <c r="U207" s="33"/>
      <c r="V207" s="33"/>
      <c r="W207" s="33"/>
      <c r="X207" s="33"/>
      <c r="Y207" s="33"/>
      <c r="AB207" s="243">
        <f>ROW()</f>
        <v>207</v>
      </c>
      <c r="AC207" s="118">
        <f t="shared" ca="1" si="22"/>
        <v>0</v>
      </c>
      <c r="AD207" s="118">
        <f t="shared" ca="1" si="23"/>
        <v>0</v>
      </c>
      <c r="AE207" s="119" t="str">
        <f t="shared" ca="1" si="41"/>
        <v>-</v>
      </c>
      <c r="AF207" s="118" t="str">
        <f t="shared" ca="1" si="42"/>
        <v>-</v>
      </c>
      <c r="AG207" s="119" t="str">
        <f t="shared" ca="1" si="43"/>
        <v>-</v>
      </c>
      <c r="AH207" s="118" t="str">
        <f t="shared" ca="1" si="44"/>
        <v>-</v>
      </c>
      <c r="AI207" s="118">
        <f t="shared" ca="1" si="45"/>
        <v>0</v>
      </c>
      <c r="AJ207" s="120">
        <f t="shared" ca="1" si="46"/>
        <v>0</v>
      </c>
      <c r="AK207" s="118">
        <f t="shared" ca="1" si="24"/>
        <v>0</v>
      </c>
      <c r="AL207" s="118">
        <f t="shared" ca="1" si="25"/>
        <v>0</v>
      </c>
    </row>
    <row r="208" spans="1:38" ht="27" customHeight="1" x14ac:dyDescent="0.25">
      <c r="A208" s="53">
        <f>'OSNOVNA PLAČA'!A202</f>
        <v>193</v>
      </c>
      <c r="B208" s="333" t="str">
        <f t="shared" ca="1" si="21"/>
        <v>A193</v>
      </c>
      <c r="C208" s="333"/>
      <c r="D208" s="54" t="str">
        <f>IF(LEN('OSNOVNA PLAČA'!C202)&gt;0,'OSNOVNA PLAČA'!C202,"")</f>
        <v/>
      </c>
      <c r="E208" s="55" t="str">
        <f>IF(LEN('OSNOVNA PLAČA'!D202)&gt;0,'OSNOVNA PLAČA'!D202,"")</f>
        <v/>
      </c>
      <c r="F208" s="164">
        <f ca="1">IF(LEN(B208)&gt;0,'OBRAČUNANA OSNOVNA PLAČA'!I202,"")</f>
        <v>0</v>
      </c>
      <c r="G208" s="57"/>
      <c r="H208" s="57"/>
      <c r="I208" s="57"/>
      <c r="J208" s="57"/>
      <c r="K208" s="57"/>
      <c r="L208" s="178">
        <f t="shared" ref="L208:L265" si="50">+G208+H208+I208+J208+K208</f>
        <v>0</v>
      </c>
      <c r="M208" s="179">
        <f t="shared" ca="1" si="47"/>
        <v>0</v>
      </c>
      <c r="N208" s="179">
        <f t="shared" ca="1" si="48"/>
        <v>0</v>
      </c>
      <c r="O208" s="180">
        <f t="shared" ref="O208:O265" ca="1" si="51">IF(LEN(B208)&gt;0,M208*$P$267,"")</f>
        <v>0</v>
      </c>
      <c r="P208" s="181">
        <f t="shared" ca="1" si="49"/>
        <v>0</v>
      </c>
      <c r="Q208" s="182">
        <f t="shared" ref="Q208:Q265" ca="1" si="52">MIN(P208,R208)</f>
        <v>0</v>
      </c>
      <c r="R208" s="182">
        <f ca="1">IF(LEN(B208)&gt;0,'4'!R208-'4'!Q208,"")</f>
        <v>0</v>
      </c>
      <c r="S208" s="183"/>
      <c r="T208" s="33"/>
      <c r="U208" s="33"/>
      <c r="V208" s="33"/>
      <c r="W208" s="33"/>
      <c r="X208" s="33"/>
      <c r="Y208" s="33"/>
      <c r="AB208" s="243">
        <f>ROW()</f>
        <v>208</v>
      </c>
      <c r="AC208" s="118">
        <f t="shared" ca="1" si="22"/>
        <v>0</v>
      </c>
      <c r="AD208" s="118">
        <f t="shared" ca="1" si="23"/>
        <v>0</v>
      </c>
      <c r="AE208" s="119" t="str">
        <f t="shared" ref="AE208:AE265" ca="1" si="53">IF(AC208&gt;=AD208,"-",$L208/(5*MAX($M$271:$M$272)))</f>
        <v>-</v>
      </c>
      <c r="AF208" s="118" t="str">
        <f t="shared" ref="AF208:AF265" ca="1" si="54">IF(AC208&gt;=AD208,"-",$L208/(5*MAX($M$271:$M$272))*AK208)</f>
        <v>-</v>
      </c>
      <c r="AG208" s="119" t="str">
        <f t="shared" ref="AG208:AG265" ca="1" si="55">IF(AE208="-","-",AE208*$AF$267)</f>
        <v>-</v>
      </c>
      <c r="AH208" s="118" t="str">
        <f t="shared" ref="AH208:AH265" ca="1" si="56">IF(AF208="-","-",AF208*$AF$267)</f>
        <v>-</v>
      </c>
      <c r="AI208" s="118">
        <f t="shared" ref="AI208:AI265" ca="1" si="57">IF(AG208="-",0,MIN(AH208,R208))</f>
        <v>0</v>
      </c>
      <c r="AJ208" s="120">
        <f t="shared" ref="AJ208:AJ265" ca="1" si="58">+AD208-AC208</f>
        <v>0</v>
      </c>
      <c r="AK208" s="118">
        <f t="shared" ca="1" si="24"/>
        <v>0</v>
      </c>
      <c r="AL208" s="118">
        <f t="shared" ca="1" si="25"/>
        <v>0</v>
      </c>
    </row>
    <row r="209" spans="1:38" ht="27" customHeight="1" x14ac:dyDescent="0.25">
      <c r="A209" s="53">
        <f>'OSNOVNA PLAČA'!A203</f>
        <v>194</v>
      </c>
      <c r="B209" s="333" t="str">
        <f t="shared" ca="1" si="21"/>
        <v>A194</v>
      </c>
      <c r="C209" s="333"/>
      <c r="D209" s="54" t="str">
        <f>IF(LEN('OSNOVNA PLAČA'!C203)&gt;0,'OSNOVNA PLAČA'!C203,"")</f>
        <v/>
      </c>
      <c r="E209" s="55" t="str">
        <f>IF(LEN('OSNOVNA PLAČA'!D203)&gt;0,'OSNOVNA PLAČA'!D203,"")</f>
        <v/>
      </c>
      <c r="F209" s="164">
        <f ca="1">IF(LEN(B209)&gt;0,'OBRAČUNANA OSNOVNA PLAČA'!I203,"")</f>
        <v>0</v>
      </c>
      <c r="G209" s="57"/>
      <c r="H209" s="57"/>
      <c r="I209" s="57"/>
      <c r="J209" s="57"/>
      <c r="K209" s="57"/>
      <c r="L209" s="178">
        <f t="shared" si="50"/>
        <v>0</v>
      </c>
      <c r="M209" s="179">
        <f t="shared" ref="M209:M265" ca="1" si="59">IF(LEN(B209)&gt;0,L209/5,"")</f>
        <v>0</v>
      </c>
      <c r="N209" s="179">
        <f t="shared" ref="N209:N265" ca="1" si="60">IF(LEN(B209)&gt;0,F209*M209,"")</f>
        <v>0</v>
      </c>
      <c r="O209" s="180">
        <f t="shared" ca="1" si="51"/>
        <v>0</v>
      </c>
      <c r="P209" s="181">
        <f t="shared" ref="P209:P265" ca="1" si="61">IF(LEN(B209)&gt;0,F209*O209,"")</f>
        <v>0</v>
      </c>
      <c r="Q209" s="182">
        <f t="shared" ca="1" si="52"/>
        <v>0</v>
      </c>
      <c r="R209" s="182">
        <f ca="1">IF(LEN(B209)&gt;0,'4'!R209-'4'!Q209,"")</f>
        <v>0</v>
      </c>
      <c r="S209" s="183"/>
      <c r="T209" s="33"/>
      <c r="U209" s="33"/>
      <c r="V209" s="33"/>
      <c r="W209" s="33"/>
      <c r="X209" s="33"/>
      <c r="Y209" s="33"/>
      <c r="AB209" s="243">
        <f>ROW()</f>
        <v>209</v>
      </c>
      <c r="AC209" s="118">
        <f t="shared" ca="1" si="22"/>
        <v>0</v>
      </c>
      <c r="AD209" s="118">
        <f t="shared" ca="1" si="23"/>
        <v>0</v>
      </c>
      <c r="AE209" s="119" t="str">
        <f t="shared" ca="1" si="53"/>
        <v>-</v>
      </c>
      <c r="AF209" s="118" t="str">
        <f t="shared" ca="1" si="54"/>
        <v>-</v>
      </c>
      <c r="AG209" s="119" t="str">
        <f t="shared" ca="1" si="55"/>
        <v>-</v>
      </c>
      <c r="AH209" s="118" t="str">
        <f t="shared" ca="1" si="56"/>
        <v>-</v>
      </c>
      <c r="AI209" s="118">
        <f t="shared" ca="1" si="57"/>
        <v>0</v>
      </c>
      <c r="AJ209" s="120">
        <f t="shared" ca="1" si="58"/>
        <v>0</v>
      </c>
      <c r="AK209" s="118">
        <f t="shared" ca="1" si="24"/>
        <v>0</v>
      </c>
      <c r="AL209" s="118">
        <f t="shared" ca="1" si="25"/>
        <v>0</v>
      </c>
    </row>
    <row r="210" spans="1:38" ht="27" customHeight="1" x14ac:dyDescent="0.25">
      <c r="A210" s="53">
        <f>'OSNOVNA PLAČA'!A204</f>
        <v>195</v>
      </c>
      <c r="B210" s="333" t="str">
        <f t="shared" ca="1" si="21"/>
        <v>A195</v>
      </c>
      <c r="C210" s="333"/>
      <c r="D210" s="54" t="str">
        <f>IF(LEN('OSNOVNA PLAČA'!C204)&gt;0,'OSNOVNA PLAČA'!C204,"")</f>
        <v/>
      </c>
      <c r="E210" s="55" t="str">
        <f>IF(LEN('OSNOVNA PLAČA'!D204)&gt;0,'OSNOVNA PLAČA'!D204,"")</f>
        <v/>
      </c>
      <c r="F210" s="164">
        <f ca="1">IF(LEN(B210)&gt;0,'OBRAČUNANA OSNOVNA PLAČA'!I204,"")</f>
        <v>0</v>
      </c>
      <c r="G210" s="57"/>
      <c r="H210" s="57"/>
      <c r="I210" s="57"/>
      <c r="J210" s="57"/>
      <c r="K210" s="57"/>
      <c r="L210" s="178">
        <f t="shared" si="50"/>
        <v>0</v>
      </c>
      <c r="M210" s="179">
        <f t="shared" ca="1" si="59"/>
        <v>0</v>
      </c>
      <c r="N210" s="179">
        <f t="shared" ca="1" si="60"/>
        <v>0</v>
      </c>
      <c r="O210" s="180">
        <f t="shared" ca="1" si="51"/>
        <v>0</v>
      </c>
      <c r="P210" s="181">
        <f t="shared" ca="1" si="61"/>
        <v>0</v>
      </c>
      <c r="Q210" s="182">
        <f t="shared" ca="1" si="52"/>
        <v>0</v>
      </c>
      <c r="R210" s="182">
        <f ca="1">IF(LEN(B210)&gt;0,'4'!R210-'4'!Q210,"")</f>
        <v>0</v>
      </c>
      <c r="S210" s="183"/>
      <c r="T210" s="33"/>
      <c r="U210" s="33"/>
      <c r="V210" s="33"/>
      <c r="W210" s="33"/>
      <c r="X210" s="33"/>
      <c r="Y210" s="33"/>
      <c r="AB210" s="243">
        <f>ROW()</f>
        <v>210</v>
      </c>
      <c r="AC210" s="118">
        <f t="shared" ca="1" si="22"/>
        <v>0</v>
      </c>
      <c r="AD210" s="118">
        <f t="shared" ca="1" si="23"/>
        <v>0</v>
      </c>
      <c r="AE210" s="119" t="str">
        <f t="shared" ca="1" si="53"/>
        <v>-</v>
      </c>
      <c r="AF210" s="118" t="str">
        <f t="shared" ca="1" si="54"/>
        <v>-</v>
      </c>
      <c r="AG210" s="119" t="str">
        <f t="shared" ca="1" si="55"/>
        <v>-</v>
      </c>
      <c r="AH210" s="118" t="str">
        <f t="shared" ca="1" si="56"/>
        <v>-</v>
      </c>
      <c r="AI210" s="118">
        <f t="shared" ca="1" si="57"/>
        <v>0</v>
      </c>
      <c r="AJ210" s="120">
        <f t="shared" ca="1" si="58"/>
        <v>0</v>
      </c>
      <c r="AK210" s="118">
        <f t="shared" ca="1" si="24"/>
        <v>0</v>
      </c>
      <c r="AL210" s="118">
        <f t="shared" ca="1" si="25"/>
        <v>0</v>
      </c>
    </row>
    <row r="211" spans="1:38" ht="27" customHeight="1" x14ac:dyDescent="0.25">
      <c r="A211" s="53">
        <f>'OSNOVNA PLAČA'!A205</f>
        <v>196</v>
      </c>
      <c r="B211" s="333" t="str">
        <f t="shared" ca="1" si="21"/>
        <v>A196</v>
      </c>
      <c r="C211" s="333"/>
      <c r="D211" s="54" t="str">
        <f>IF(LEN('OSNOVNA PLAČA'!C205)&gt;0,'OSNOVNA PLAČA'!C205,"")</f>
        <v/>
      </c>
      <c r="E211" s="55" t="str">
        <f>IF(LEN('OSNOVNA PLAČA'!D205)&gt;0,'OSNOVNA PLAČA'!D205,"")</f>
        <v/>
      </c>
      <c r="F211" s="164">
        <f ca="1">IF(LEN(B211)&gt;0,'OBRAČUNANA OSNOVNA PLAČA'!I205,"")</f>
        <v>0</v>
      </c>
      <c r="G211" s="57"/>
      <c r="H211" s="57"/>
      <c r="I211" s="57"/>
      <c r="J211" s="57"/>
      <c r="K211" s="57"/>
      <c r="L211" s="178">
        <f t="shared" si="50"/>
        <v>0</v>
      </c>
      <c r="M211" s="179">
        <f t="shared" ca="1" si="59"/>
        <v>0</v>
      </c>
      <c r="N211" s="179">
        <f t="shared" ca="1" si="60"/>
        <v>0</v>
      </c>
      <c r="O211" s="180">
        <f t="shared" ca="1" si="51"/>
        <v>0</v>
      </c>
      <c r="P211" s="181">
        <f t="shared" ca="1" si="61"/>
        <v>0</v>
      </c>
      <c r="Q211" s="182">
        <f t="shared" ca="1" si="52"/>
        <v>0</v>
      </c>
      <c r="R211" s="182">
        <f ca="1">IF(LEN(B211)&gt;0,'4'!R211-'4'!Q211,"")</f>
        <v>0</v>
      </c>
      <c r="S211" s="183"/>
      <c r="T211" s="33"/>
      <c r="U211" s="33"/>
      <c r="V211" s="33"/>
      <c r="W211" s="33"/>
      <c r="X211" s="33"/>
      <c r="Y211" s="33"/>
      <c r="AB211" s="243">
        <f>ROW()</f>
        <v>211</v>
      </c>
      <c r="AC211" s="118">
        <f t="shared" ca="1" si="22"/>
        <v>0</v>
      </c>
      <c r="AD211" s="118">
        <f t="shared" ca="1" si="23"/>
        <v>0</v>
      </c>
      <c r="AE211" s="119" t="str">
        <f t="shared" ca="1" si="53"/>
        <v>-</v>
      </c>
      <c r="AF211" s="118" t="str">
        <f t="shared" ca="1" si="54"/>
        <v>-</v>
      </c>
      <c r="AG211" s="119" t="str">
        <f t="shared" ca="1" si="55"/>
        <v>-</v>
      </c>
      <c r="AH211" s="118" t="str">
        <f t="shared" ca="1" si="56"/>
        <v>-</v>
      </c>
      <c r="AI211" s="118">
        <f t="shared" ca="1" si="57"/>
        <v>0</v>
      </c>
      <c r="AJ211" s="120">
        <f t="shared" ca="1" si="58"/>
        <v>0</v>
      </c>
      <c r="AK211" s="118">
        <f t="shared" ca="1" si="24"/>
        <v>0</v>
      </c>
      <c r="AL211" s="118">
        <f t="shared" ca="1" si="25"/>
        <v>0</v>
      </c>
    </row>
    <row r="212" spans="1:38" ht="27" customHeight="1" x14ac:dyDescent="0.25">
      <c r="A212" s="53">
        <f>'OSNOVNA PLAČA'!A206</f>
        <v>197</v>
      </c>
      <c r="B212" s="333" t="str">
        <f t="shared" ca="1" si="21"/>
        <v>A197</v>
      </c>
      <c r="C212" s="333"/>
      <c r="D212" s="54" t="str">
        <f>IF(LEN('OSNOVNA PLAČA'!C206)&gt;0,'OSNOVNA PLAČA'!C206,"")</f>
        <v/>
      </c>
      <c r="E212" s="55" t="str">
        <f>IF(LEN('OSNOVNA PLAČA'!D206)&gt;0,'OSNOVNA PLAČA'!D206,"")</f>
        <v/>
      </c>
      <c r="F212" s="164">
        <f ca="1">IF(LEN(B212)&gt;0,'OBRAČUNANA OSNOVNA PLAČA'!I206,"")</f>
        <v>0</v>
      </c>
      <c r="G212" s="57"/>
      <c r="H212" s="57"/>
      <c r="I212" s="57"/>
      <c r="J212" s="57"/>
      <c r="K212" s="57"/>
      <c r="L212" s="178">
        <f t="shared" si="50"/>
        <v>0</v>
      </c>
      <c r="M212" s="179">
        <f t="shared" ca="1" si="59"/>
        <v>0</v>
      </c>
      <c r="N212" s="179">
        <f t="shared" ca="1" si="60"/>
        <v>0</v>
      </c>
      <c r="O212" s="180">
        <f t="shared" ca="1" si="51"/>
        <v>0</v>
      </c>
      <c r="P212" s="181">
        <f t="shared" ca="1" si="61"/>
        <v>0</v>
      </c>
      <c r="Q212" s="182">
        <f t="shared" ca="1" si="52"/>
        <v>0</v>
      </c>
      <c r="R212" s="182">
        <f ca="1">IF(LEN(B212)&gt;0,'4'!R212-'4'!Q212,"")</f>
        <v>0</v>
      </c>
      <c r="S212" s="183"/>
      <c r="T212" s="33"/>
      <c r="U212" s="33"/>
      <c r="V212" s="33"/>
      <c r="W212" s="33"/>
      <c r="X212" s="33"/>
      <c r="Y212" s="33"/>
      <c r="AB212" s="243">
        <f>ROW()</f>
        <v>212</v>
      </c>
      <c r="AC212" s="118">
        <f t="shared" ca="1" si="22"/>
        <v>0</v>
      </c>
      <c r="AD212" s="118">
        <f t="shared" ca="1" si="23"/>
        <v>0</v>
      </c>
      <c r="AE212" s="119" t="str">
        <f t="shared" ca="1" si="53"/>
        <v>-</v>
      </c>
      <c r="AF212" s="118" t="str">
        <f t="shared" ca="1" si="54"/>
        <v>-</v>
      </c>
      <c r="AG212" s="119" t="str">
        <f t="shared" ca="1" si="55"/>
        <v>-</v>
      </c>
      <c r="AH212" s="118" t="str">
        <f t="shared" ca="1" si="56"/>
        <v>-</v>
      </c>
      <c r="AI212" s="118">
        <f t="shared" ca="1" si="57"/>
        <v>0</v>
      </c>
      <c r="AJ212" s="120">
        <f t="shared" ca="1" si="58"/>
        <v>0</v>
      </c>
      <c r="AK212" s="118">
        <f t="shared" ca="1" si="24"/>
        <v>0</v>
      </c>
      <c r="AL212" s="118">
        <f t="shared" ca="1" si="25"/>
        <v>0</v>
      </c>
    </row>
    <row r="213" spans="1:38" ht="27" customHeight="1" x14ac:dyDescent="0.25">
      <c r="A213" s="53">
        <f>'OSNOVNA PLAČA'!A207</f>
        <v>198</v>
      </c>
      <c r="B213" s="333" t="str">
        <f t="shared" ca="1" si="21"/>
        <v>A198</v>
      </c>
      <c r="C213" s="333"/>
      <c r="D213" s="54" t="str">
        <f>IF(LEN('OSNOVNA PLAČA'!C207)&gt;0,'OSNOVNA PLAČA'!C207,"")</f>
        <v/>
      </c>
      <c r="E213" s="55" t="str">
        <f>IF(LEN('OSNOVNA PLAČA'!D207)&gt;0,'OSNOVNA PLAČA'!D207,"")</f>
        <v/>
      </c>
      <c r="F213" s="164">
        <f ca="1">IF(LEN(B213)&gt;0,'OBRAČUNANA OSNOVNA PLAČA'!I207,"")</f>
        <v>0</v>
      </c>
      <c r="G213" s="57"/>
      <c r="H213" s="57"/>
      <c r="I213" s="57"/>
      <c r="J213" s="57"/>
      <c r="K213" s="57"/>
      <c r="L213" s="178">
        <f t="shared" si="50"/>
        <v>0</v>
      </c>
      <c r="M213" s="179">
        <f t="shared" ca="1" si="59"/>
        <v>0</v>
      </c>
      <c r="N213" s="179">
        <f t="shared" ca="1" si="60"/>
        <v>0</v>
      </c>
      <c r="O213" s="180">
        <f t="shared" ca="1" si="51"/>
        <v>0</v>
      </c>
      <c r="P213" s="181">
        <f t="shared" ca="1" si="61"/>
        <v>0</v>
      </c>
      <c r="Q213" s="182">
        <f t="shared" ca="1" si="52"/>
        <v>0</v>
      </c>
      <c r="R213" s="182">
        <f ca="1">IF(LEN(B213)&gt;0,'4'!R213-'4'!Q213,"")</f>
        <v>0</v>
      </c>
      <c r="S213" s="183"/>
      <c r="T213" s="33"/>
      <c r="U213" s="33"/>
      <c r="V213" s="33"/>
      <c r="W213" s="33"/>
      <c r="X213" s="33"/>
      <c r="Y213" s="33"/>
      <c r="AB213" s="243">
        <f>ROW()</f>
        <v>213</v>
      </c>
      <c r="AC213" s="118">
        <f t="shared" ca="1" si="22"/>
        <v>0</v>
      </c>
      <c r="AD213" s="118">
        <f t="shared" ca="1" si="23"/>
        <v>0</v>
      </c>
      <c r="AE213" s="119" t="str">
        <f t="shared" ca="1" si="53"/>
        <v>-</v>
      </c>
      <c r="AF213" s="118" t="str">
        <f t="shared" ca="1" si="54"/>
        <v>-</v>
      </c>
      <c r="AG213" s="119" t="str">
        <f t="shared" ca="1" si="55"/>
        <v>-</v>
      </c>
      <c r="AH213" s="118" t="str">
        <f t="shared" ca="1" si="56"/>
        <v>-</v>
      </c>
      <c r="AI213" s="118">
        <f t="shared" ca="1" si="57"/>
        <v>0</v>
      </c>
      <c r="AJ213" s="120">
        <f t="shared" ca="1" si="58"/>
        <v>0</v>
      </c>
      <c r="AK213" s="118">
        <f t="shared" ca="1" si="24"/>
        <v>0</v>
      </c>
      <c r="AL213" s="118">
        <f t="shared" ca="1" si="25"/>
        <v>0</v>
      </c>
    </row>
    <row r="214" spans="1:38" ht="27" customHeight="1" x14ac:dyDescent="0.25">
      <c r="A214" s="53">
        <f>'OSNOVNA PLAČA'!A208</f>
        <v>199</v>
      </c>
      <c r="B214" s="333" t="str">
        <f t="shared" ca="1" si="21"/>
        <v>A199</v>
      </c>
      <c r="C214" s="333"/>
      <c r="D214" s="54" t="str">
        <f>IF(LEN('OSNOVNA PLAČA'!C208)&gt;0,'OSNOVNA PLAČA'!C208,"")</f>
        <v/>
      </c>
      <c r="E214" s="55" t="str">
        <f>IF(LEN('OSNOVNA PLAČA'!D208)&gt;0,'OSNOVNA PLAČA'!D208,"")</f>
        <v/>
      </c>
      <c r="F214" s="164">
        <f ca="1">IF(LEN(B214)&gt;0,'OBRAČUNANA OSNOVNA PLAČA'!I208,"")</f>
        <v>0</v>
      </c>
      <c r="G214" s="57"/>
      <c r="H214" s="57"/>
      <c r="I214" s="57"/>
      <c r="J214" s="57"/>
      <c r="K214" s="57"/>
      <c r="L214" s="178">
        <f t="shared" si="50"/>
        <v>0</v>
      </c>
      <c r="M214" s="179">
        <f t="shared" ca="1" si="59"/>
        <v>0</v>
      </c>
      <c r="N214" s="179">
        <f t="shared" ca="1" si="60"/>
        <v>0</v>
      </c>
      <c r="O214" s="180">
        <f t="shared" ca="1" si="51"/>
        <v>0</v>
      </c>
      <c r="P214" s="181">
        <f t="shared" ca="1" si="61"/>
        <v>0</v>
      </c>
      <c r="Q214" s="182">
        <f t="shared" ca="1" si="52"/>
        <v>0</v>
      </c>
      <c r="R214" s="182">
        <f ca="1">IF(LEN(B214)&gt;0,'4'!R214-'4'!Q214,"")</f>
        <v>0</v>
      </c>
      <c r="S214" s="183"/>
      <c r="T214" s="33"/>
      <c r="U214" s="33"/>
      <c r="V214" s="33"/>
      <c r="W214" s="33"/>
      <c r="X214" s="33"/>
      <c r="Y214" s="33"/>
      <c r="AB214" s="243">
        <f>ROW()</f>
        <v>214</v>
      </c>
      <c r="AC214" s="118">
        <f t="shared" ca="1" si="22"/>
        <v>0</v>
      </c>
      <c r="AD214" s="118">
        <f t="shared" ca="1" si="23"/>
        <v>0</v>
      </c>
      <c r="AE214" s="119" t="str">
        <f t="shared" ca="1" si="53"/>
        <v>-</v>
      </c>
      <c r="AF214" s="118" t="str">
        <f t="shared" ca="1" si="54"/>
        <v>-</v>
      </c>
      <c r="AG214" s="119" t="str">
        <f t="shared" ca="1" si="55"/>
        <v>-</v>
      </c>
      <c r="AH214" s="118" t="str">
        <f t="shared" ca="1" si="56"/>
        <v>-</v>
      </c>
      <c r="AI214" s="118">
        <f t="shared" ca="1" si="57"/>
        <v>0</v>
      </c>
      <c r="AJ214" s="120">
        <f t="shared" ca="1" si="58"/>
        <v>0</v>
      </c>
      <c r="AK214" s="118">
        <f t="shared" ca="1" si="24"/>
        <v>0</v>
      </c>
      <c r="AL214" s="118">
        <f t="shared" ca="1" si="25"/>
        <v>0</v>
      </c>
    </row>
    <row r="215" spans="1:38" ht="27" customHeight="1" x14ac:dyDescent="0.25">
      <c r="A215" s="53">
        <f>'OSNOVNA PLAČA'!A209</f>
        <v>200</v>
      </c>
      <c r="B215" s="333" t="str">
        <f t="shared" ca="1" si="21"/>
        <v>A200</v>
      </c>
      <c r="C215" s="333"/>
      <c r="D215" s="54" t="str">
        <f>IF(LEN('OSNOVNA PLAČA'!C209)&gt;0,'OSNOVNA PLAČA'!C209,"")</f>
        <v/>
      </c>
      <c r="E215" s="55" t="str">
        <f>IF(LEN('OSNOVNA PLAČA'!D209)&gt;0,'OSNOVNA PLAČA'!D209,"")</f>
        <v/>
      </c>
      <c r="F215" s="164">
        <f ca="1">IF(LEN(B215)&gt;0,'OBRAČUNANA OSNOVNA PLAČA'!I209,"")</f>
        <v>0</v>
      </c>
      <c r="G215" s="57"/>
      <c r="H215" s="57"/>
      <c r="I215" s="57"/>
      <c r="J215" s="57"/>
      <c r="K215" s="57"/>
      <c r="L215" s="178">
        <f t="shared" si="50"/>
        <v>0</v>
      </c>
      <c r="M215" s="179">
        <f t="shared" ca="1" si="59"/>
        <v>0</v>
      </c>
      <c r="N215" s="179">
        <f t="shared" ca="1" si="60"/>
        <v>0</v>
      </c>
      <c r="O215" s="180">
        <f t="shared" ca="1" si="51"/>
        <v>0</v>
      </c>
      <c r="P215" s="181">
        <f t="shared" ca="1" si="61"/>
        <v>0</v>
      </c>
      <c r="Q215" s="182">
        <f t="shared" ca="1" si="52"/>
        <v>0</v>
      </c>
      <c r="R215" s="182">
        <f ca="1">IF(LEN(B215)&gt;0,'4'!R215-'4'!Q215,"")</f>
        <v>0</v>
      </c>
      <c r="S215" s="183"/>
      <c r="T215" s="33"/>
      <c r="U215" s="33"/>
      <c r="V215" s="33"/>
      <c r="W215" s="33"/>
      <c r="X215" s="33"/>
      <c r="Y215" s="33"/>
      <c r="AB215" s="243">
        <f>ROW()</f>
        <v>215</v>
      </c>
      <c r="AC215" s="118">
        <f t="shared" ca="1" si="22"/>
        <v>0</v>
      </c>
      <c r="AD215" s="118">
        <f t="shared" ca="1" si="23"/>
        <v>0</v>
      </c>
      <c r="AE215" s="119" t="str">
        <f t="shared" ca="1" si="53"/>
        <v>-</v>
      </c>
      <c r="AF215" s="118" t="str">
        <f t="shared" ca="1" si="54"/>
        <v>-</v>
      </c>
      <c r="AG215" s="119" t="str">
        <f t="shared" ca="1" si="55"/>
        <v>-</v>
      </c>
      <c r="AH215" s="118" t="str">
        <f t="shared" ca="1" si="56"/>
        <v>-</v>
      </c>
      <c r="AI215" s="118">
        <f t="shared" ca="1" si="57"/>
        <v>0</v>
      </c>
      <c r="AJ215" s="120">
        <f t="shared" ca="1" si="58"/>
        <v>0</v>
      </c>
      <c r="AK215" s="118">
        <f t="shared" ca="1" si="24"/>
        <v>0</v>
      </c>
      <c r="AL215" s="118">
        <f t="shared" ca="1" si="25"/>
        <v>0</v>
      </c>
    </row>
    <row r="216" spans="1:38" ht="27" customHeight="1" x14ac:dyDescent="0.25">
      <c r="A216" s="53">
        <f>'OSNOVNA PLAČA'!A210</f>
        <v>201</v>
      </c>
      <c r="B216" s="333" t="str">
        <f t="shared" ca="1" si="21"/>
        <v>A201</v>
      </c>
      <c r="C216" s="333"/>
      <c r="D216" s="54" t="str">
        <f>IF(LEN('OSNOVNA PLAČA'!C210)&gt;0,'OSNOVNA PLAČA'!C210,"")</f>
        <v/>
      </c>
      <c r="E216" s="55" t="str">
        <f>IF(LEN('OSNOVNA PLAČA'!D210)&gt;0,'OSNOVNA PLAČA'!D210,"")</f>
        <v/>
      </c>
      <c r="F216" s="164">
        <f ca="1">IF(LEN(B216)&gt;0,'OBRAČUNANA OSNOVNA PLAČA'!I210,"")</f>
        <v>0</v>
      </c>
      <c r="G216" s="57"/>
      <c r="H216" s="57"/>
      <c r="I216" s="57"/>
      <c r="J216" s="57"/>
      <c r="K216" s="57"/>
      <c r="L216" s="178">
        <f t="shared" si="50"/>
        <v>0</v>
      </c>
      <c r="M216" s="179">
        <f t="shared" ca="1" si="59"/>
        <v>0</v>
      </c>
      <c r="N216" s="179">
        <f t="shared" ca="1" si="60"/>
        <v>0</v>
      </c>
      <c r="O216" s="180">
        <f t="shared" ca="1" si="51"/>
        <v>0</v>
      </c>
      <c r="P216" s="181">
        <f t="shared" ca="1" si="61"/>
        <v>0</v>
      </c>
      <c r="Q216" s="182">
        <f t="shared" ca="1" si="52"/>
        <v>0</v>
      </c>
      <c r="R216" s="182">
        <f ca="1">IF(LEN(B216)&gt;0,'4'!R216-'4'!Q216,"")</f>
        <v>0</v>
      </c>
      <c r="S216" s="183"/>
      <c r="T216" s="33"/>
      <c r="U216" s="33"/>
      <c r="V216" s="33"/>
      <c r="W216" s="33"/>
      <c r="X216" s="33"/>
      <c r="Y216" s="33"/>
      <c r="AB216" s="243">
        <f>ROW()</f>
        <v>216</v>
      </c>
      <c r="AC216" s="118">
        <f t="shared" ca="1" si="22"/>
        <v>0</v>
      </c>
      <c r="AD216" s="118">
        <f t="shared" ca="1" si="23"/>
        <v>0</v>
      </c>
      <c r="AE216" s="119" t="str">
        <f t="shared" ca="1" si="53"/>
        <v>-</v>
      </c>
      <c r="AF216" s="118" t="str">
        <f t="shared" ca="1" si="54"/>
        <v>-</v>
      </c>
      <c r="AG216" s="119" t="str">
        <f t="shared" ca="1" si="55"/>
        <v>-</v>
      </c>
      <c r="AH216" s="118" t="str">
        <f t="shared" ca="1" si="56"/>
        <v>-</v>
      </c>
      <c r="AI216" s="118">
        <f t="shared" ca="1" si="57"/>
        <v>0</v>
      </c>
      <c r="AJ216" s="120">
        <f t="shared" ca="1" si="58"/>
        <v>0</v>
      </c>
      <c r="AK216" s="118">
        <f t="shared" ca="1" si="24"/>
        <v>0</v>
      </c>
      <c r="AL216" s="118">
        <f t="shared" ca="1" si="25"/>
        <v>0</v>
      </c>
    </row>
    <row r="217" spans="1:38" ht="27" customHeight="1" x14ac:dyDescent="0.25">
      <c r="A217" s="53">
        <f>'OSNOVNA PLAČA'!A211</f>
        <v>202</v>
      </c>
      <c r="B217" s="333" t="str">
        <f t="shared" ca="1" si="21"/>
        <v>A202</v>
      </c>
      <c r="C217" s="333"/>
      <c r="D217" s="54" t="str">
        <f>IF(LEN('OSNOVNA PLAČA'!C211)&gt;0,'OSNOVNA PLAČA'!C211,"")</f>
        <v/>
      </c>
      <c r="E217" s="55" t="str">
        <f>IF(LEN('OSNOVNA PLAČA'!D211)&gt;0,'OSNOVNA PLAČA'!D211,"")</f>
        <v/>
      </c>
      <c r="F217" s="164">
        <f ca="1">IF(LEN(B217)&gt;0,'OBRAČUNANA OSNOVNA PLAČA'!I211,"")</f>
        <v>0</v>
      </c>
      <c r="G217" s="57"/>
      <c r="H217" s="57"/>
      <c r="I217" s="57"/>
      <c r="J217" s="57"/>
      <c r="K217" s="57"/>
      <c r="L217" s="178">
        <f t="shared" si="50"/>
        <v>0</v>
      </c>
      <c r="M217" s="179">
        <f t="shared" ca="1" si="59"/>
        <v>0</v>
      </c>
      <c r="N217" s="179">
        <f t="shared" ca="1" si="60"/>
        <v>0</v>
      </c>
      <c r="O217" s="180">
        <f t="shared" ca="1" si="51"/>
        <v>0</v>
      </c>
      <c r="P217" s="181">
        <f t="shared" ca="1" si="61"/>
        <v>0</v>
      </c>
      <c r="Q217" s="182">
        <f t="shared" ca="1" si="52"/>
        <v>0</v>
      </c>
      <c r="R217" s="182">
        <f ca="1">IF(LEN(B217)&gt;0,'4'!R217-'4'!Q217,"")</f>
        <v>0</v>
      </c>
      <c r="S217" s="183"/>
      <c r="T217" s="33"/>
      <c r="U217" s="33"/>
      <c r="V217" s="33"/>
      <c r="W217" s="33"/>
      <c r="X217" s="33"/>
      <c r="Y217" s="33"/>
      <c r="AB217" s="243">
        <f>ROW()</f>
        <v>217</v>
      </c>
      <c r="AC217" s="118">
        <f t="shared" ca="1" si="22"/>
        <v>0</v>
      </c>
      <c r="AD217" s="118">
        <f t="shared" ca="1" si="23"/>
        <v>0</v>
      </c>
      <c r="AE217" s="119" t="str">
        <f t="shared" ca="1" si="53"/>
        <v>-</v>
      </c>
      <c r="AF217" s="118" t="str">
        <f t="shared" ca="1" si="54"/>
        <v>-</v>
      </c>
      <c r="AG217" s="119" t="str">
        <f t="shared" ca="1" si="55"/>
        <v>-</v>
      </c>
      <c r="AH217" s="118" t="str">
        <f t="shared" ca="1" si="56"/>
        <v>-</v>
      </c>
      <c r="AI217" s="118">
        <f t="shared" ca="1" si="57"/>
        <v>0</v>
      </c>
      <c r="AJ217" s="120">
        <f t="shared" ca="1" si="58"/>
        <v>0</v>
      </c>
      <c r="AK217" s="118">
        <f t="shared" ca="1" si="24"/>
        <v>0</v>
      </c>
      <c r="AL217" s="118">
        <f t="shared" ca="1" si="25"/>
        <v>0</v>
      </c>
    </row>
    <row r="218" spans="1:38" ht="27" customHeight="1" x14ac:dyDescent="0.25">
      <c r="A218" s="53">
        <f>'OSNOVNA PLAČA'!A212</f>
        <v>203</v>
      </c>
      <c r="B218" s="333" t="str">
        <f t="shared" ca="1" si="21"/>
        <v>A203</v>
      </c>
      <c r="C218" s="333"/>
      <c r="D218" s="54" t="str">
        <f>IF(LEN('OSNOVNA PLAČA'!C212)&gt;0,'OSNOVNA PLAČA'!C212,"")</f>
        <v/>
      </c>
      <c r="E218" s="55" t="str">
        <f>IF(LEN('OSNOVNA PLAČA'!D212)&gt;0,'OSNOVNA PLAČA'!D212,"")</f>
        <v/>
      </c>
      <c r="F218" s="164">
        <f ca="1">IF(LEN(B218)&gt;0,'OBRAČUNANA OSNOVNA PLAČA'!I212,"")</f>
        <v>0</v>
      </c>
      <c r="G218" s="57"/>
      <c r="H218" s="57"/>
      <c r="I218" s="57"/>
      <c r="J218" s="57"/>
      <c r="K218" s="57"/>
      <c r="L218" s="178">
        <f t="shared" si="50"/>
        <v>0</v>
      </c>
      <c r="M218" s="179">
        <f t="shared" ca="1" si="59"/>
        <v>0</v>
      </c>
      <c r="N218" s="179">
        <f t="shared" ca="1" si="60"/>
        <v>0</v>
      </c>
      <c r="O218" s="180">
        <f t="shared" ca="1" si="51"/>
        <v>0</v>
      </c>
      <c r="P218" s="181">
        <f t="shared" ca="1" si="61"/>
        <v>0</v>
      </c>
      <c r="Q218" s="182">
        <f t="shared" ca="1" si="52"/>
        <v>0</v>
      </c>
      <c r="R218" s="182">
        <f ca="1">IF(LEN(B218)&gt;0,'4'!R218-'4'!Q218,"")</f>
        <v>0</v>
      </c>
      <c r="S218" s="183"/>
      <c r="T218" s="33"/>
      <c r="U218" s="33"/>
      <c r="V218" s="33"/>
      <c r="W218" s="33"/>
      <c r="X218" s="33"/>
      <c r="Y218" s="33"/>
      <c r="AB218" s="243">
        <f>ROW()</f>
        <v>218</v>
      </c>
      <c r="AC218" s="118">
        <f t="shared" ca="1" si="22"/>
        <v>0</v>
      </c>
      <c r="AD218" s="118">
        <f t="shared" ca="1" si="23"/>
        <v>0</v>
      </c>
      <c r="AE218" s="119" t="str">
        <f t="shared" ca="1" si="53"/>
        <v>-</v>
      </c>
      <c r="AF218" s="118" t="str">
        <f t="shared" ca="1" si="54"/>
        <v>-</v>
      </c>
      <c r="AG218" s="119" t="str">
        <f t="shared" ca="1" si="55"/>
        <v>-</v>
      </c>
      <c r="AH218" s="118" t="str">
        <f t="shared" ca="1" si="56"/>
        <v>-</v>
      </c>
      <c r="AI218" s="118">
        <f t="shared" ca="1" si="57"/>
        <v>0</v>
      </c>
      <c r="AJ218" s="120">
        <f t="shared" ca="1" si="58"/>
        <v>0</v>
      </c>
      <c r="AK218" s="118">
        <f t="shared" ca="1" si="24"/>
        <v>0</v>
      </c>
      <c r="AL218" s="118">
        <f t="shared" ca="1" si="25"/>
        <v>0</v>
      </c>
    </row>
    <row r="219" spans="1:38" ht="27" customHeight="1" x14ac:dyDescent="0.25">
      <c r="A219" s="53">
        <f>'OSNOVNA PLAČA'!A213</f>
        <v>204</v>
      </c>
      <c r="B219" s="333" t="str">
        <f t="shared" ca="1" si="21"/>
        <v>A204</v>
      </c>
      <c r="C219" s="333"/>
      <c r="D219" s="54" t="str">
        <f>IF(LEN('OSNOVNA PLAČA'!C213)&gt;0,'OSNOVNA PLAČA'!C213,"")</f>
        <v/>
      </c>
      <c r="E219" s="55" t="str">
        <f>IF(LEN('OSNOVNA PLAČA'!D213)&gt;0,'OSNOVNA PLAČA'!D213,"")</f>
        <v/>
      </c>
      <c r="F219" s="164">
        <f ca="1">IF(LEN(B219)&gt;0,'OBRAČUNANA OSNOVNA PLAČA'!I213,"")</f>
        <v>0</v>
      </c>
      <c r="G219" s="57"/>
      <c r="H219" s="57"/>
      <c r="I219" s="57"/>
      <c r="J219" s="57"/>
      <c r="K219" s="57"/>
      <c r="L219" s="178">
        <f t="shared" si="50"/>
        <v>0</v>
      </c>
      <c r="M219" s="179">
        <f t="shared" ca="1" si="59"/>
        <v>0</v>
      </c>
      <c r="N219" s="179">
        <f t="shared" ca="1" si="60"/>
        <v>0</v>
      </c>
      <c r="O219" s="180">
        <f t="shared" ca="1" si="51"/>
        <v>0</v>
      </c>
      <c r="P219" s="181">
        <f t="shared" ca="1" si="61"/>
        <v>0</v>
      </c>
      <c r="Q219" s="182">
        <f t="shared" ca="1" si="52"/>
        <v>0</v>
      </c>
      <c r="R219" s="182">
        <f ca="1">IF(LEN(B219)&gt;0,'4'!R219-'4'!Q219,"")</f>
        <v>0</v>
      </c>
      <c r="S219" s="183"/>
      <c r="T219" s="33"/>
      <c r="U219" s="33"/>
      <c r="V219" s="33"/>
      <c r="W219" s="33"/>
      <c r="X219" s="33"/>
      <c r="Y219" s="33"/>
      <c r="AB219" s="243">
        <f>ROW()</f>
        <v>219</v>
      </c>
      <c r="AC219" s="118">
        <f t="shared" ca="1" si="22"/>
        <v>0</v>
      </c>
      <c r="AD219" s="118">
        <f t="shared" ca="1" si="23"/>
        <v>0</v>
      </c>
      <c r="AE219" s="119" t="str">
        <f t="shared" ca="1" si="53"/>
        <v>-</v>
      </c>
      <c r="AF219" s="118" t="str">
        <f t="shared" ca="1" si="54"/>
        <v>-</v>
      </c>
      <c r="AG219" s="119" t="str">
        <f t="shared" ca="1" si="55"/>
        <v>-</v>
      </c>
      <c r="AH219" s="118" t="str">
        <f t="shared" ca="1" si="56"/>
        <v>-</v>
      </c>
      <c r="AI219" s="118">
        <f t="shared" ca="1" si="57"/>
        <v>0</v>
      </c>
      <c r="AJ219" s="120">
        <f t="shared" ca="1" si="58"/>
        <v>0</v>
      </c>
      <c r="AK219" s="118">
        <f t="shared" ca="1" si="24"/>
        <v>0</v>
      </c>
      <c r="AL219" s="118">
        <f t="shared" ca="1" si="25"/>
        <v>0</v>
      </c>
    </row>
    <row r="220" spans="1:38" ht="27" customHeight="1" x14ac:dyDescent="0.25">
      <c r="A220" s="53">
        <f>'OSNOVNA PLAČA'!A214</f>
        <v>205</v>
      </c>
      <c r="B220" s="333" t="str">
        <f t="shared" ca="1" si="21"/>
        <v>A205</v>
      </c>
      <c r="C220" s="333"/>
      <c r="D220" s="54" t="str">
        <f>IF(LEN('OSNOVNA PLAČA'!C214)&gt;0,'OSNOVNA PLAČA'!C214,"")</f>
        <v/>
      </c>
      <c r="E220" s="55" t="str">
        <f>IF(LEN('OSNOVNA PLAČA'!D214)&gt;0,'OSNOVNA PLAČA'!D214,"")</f>
        <v/>
      </c>
      <c r="F220" s="164">
        <f ca="1">IF(LEN(B220)&gt;0,'OBRAČUNANA OSNOVNA PLAČA'!I214,"")</f>
        <v>0</v>
      </c>
      <c r="G220" s="57"/>
      <c r="H220" s="57"/>
      <c r="I220" s="57"/>
      <c r="J220" s="57"/>
      <c r="K220" s="57"/>
      <c r="L220" s="178">
        <f t="shared" si="50"/>
        <v>0</v>
      </c>
      <c r="M220" s="179">
        <f t="shared" ca="1" si="59"/>
        <v>0</v>
      </c>
      <c r="N220" s="179">
        <f t="shared" ca="1" si="60"/>
        <v>0</v>
      </c>
      <c r="O220" s="180">
        <f t="shared" ca="1" si="51"/>
        <v>0</v>
      </c>
      <c r="P220" s="181">
        <f t="shared" ca="1" si="61"/>
        <v>0</v>
      </c>
      <c r="Q220" s="182">
        <f t="shared" ca="1" si="52"/>
        <v>0</v>
      </c>
      <c r="R220" s="182">
        <f ca="1">IF(LEN(B220)&gt;0,'4'!R220-'4'!Q220,"")</f>
        <v>0</v>
      </c>
      <c r="S220" s="183"/>
      <c r="T220" s="33"/>
      <c r="U220" s="33"/>
      <c r="V220" s="33"/>
      <c r="W220" s="33"/>
      <c r="X220" s="33"/>
      <c r="Y220" s="33"/>
      <c r="AB220" s="243">
        <f>ROW()</f>
        <v>220</v>
      </c>
      <c r="AC220" s="118">
        <f t="shared" ca="1" si="22"/>
        <v>0</v>
      </c>
      <c r="AD220" s="118">
        <f t="shared" ca="1" si="23"/>
        <v>0</v>
      </c>
      <c r="AE220" s="119" t="str">
        <f t="shared" ca="1" si="53"/>
        <v>-</v>
      </c>
      <c r="AF220" s="118" t="str">
        <f t="shared" ca="1" si="54"/>
        <v>-</v>
      </c>
      <c r="AG220" s="119" t="str">
        <f t="shared" ca="1" si="55"/>
        <v>-</v>
      </c>
      <c r="AH220" s="118" t="str">
        <f t="shared" ca="1" si="56"/>
        <v>-</v>
      </c>
      <c r="AI220" s="118">
        <f t="shared" ca="1" si="57"/>
        <v>0</v>
      </c>
      <c r="AJ220" s="120">
        <f t="shared" ca="1" si="58"/>
        <v>0</v>
      </c>
      <c r="AK220" s="118">
        <f t="shared" ca="1" si="24"/>
        <v>0</v>
      </c>
      <c r="AL220" s="118">
        <f t="shared" ca="1" si="25"/>
        <v>0</v>
      </c>
    </row>
    <row r="221" spans="1:38" ht="27" customHeight="1" x14ac:dyDescent="0.25">
      <c r="A221" s="53">
        <f>'OSNOVNA PLAČA'!A215</f>
        <v>206</v>
      </c>
      <c r="B221" s="333" t="str">
        <f t="shared" ca="1" si="21"/>
        <v>A206</v>
      </c>
      <c r="C221" s="333"/>
      <c r="D221" s="54" t="str">
        <f>IF(LEN('OSNOVNA PLAČA'!C215)&gt;0,'OSNOVNA PLAČA'!C215,"")</f>
        <v/>
      </c>
      <c r="E221" s="55" t="str">
        <f>IF(LEN('OSNOVNA PLAČA'!D215)&gt;0,'OSNOVNA PLAČA'!D215,"")</f>
        <v/>
      </c>
      <c r="F221" s="164">
        <f ca="1">IF(LEN(B221)&gt;0,'OBRAČUNANA OSNOVNA PLAČA'!I215,"")</f>
        <v>0</v>
      </c>
      <c r="G221" s="57"/>
      <c r="H221" s="57"/>
      <c r="I221" s="57"/>
      <c r="J221" s="57"/>
      <c r="K221" s="57"/>
      <c r="L221" s="178">
        <f t="shared" si="50"/>
        <v>0</v>
      </c>
      <c r="M221" s="179">
        <f t="shared" ca="1" si="59"/>
        <v>0</v>
      </c>
      <c r="N221" s="179">
        <f t="shared" ca="1" si="60"/>
        <v>0</v>
      </c>
      <c r="O221" s="180">
        <f t="shared" ca="1" si="51"/>
        <v>0</v>
      </c>
      <c r="P221" s="181">
        <f t="shared" ca="1" si="61"/>
        <v>0</v>
      </c>
      <c r="Q221" s="182">
        <f t="shared" ca="1" si="52"/>
        <v>0</v>
      </c>
      <c r="R221" s="182">
        <f ca="1">IF(LEN(B221)&gt;0,'4'!R221-'4'!Q221,"")</f>
        <v>0</v>
      </c>
      <c r="S221" s="183"/>
      <c r="T221" s="33"/>
      <c r="U221" s="33"/>
      <c r="V221" s="33"/>
      <c r="W221" s="33"/>
      <c r="X221" s="33"/>
      <c r="Y221" s="33"/>
      <c r="AB221" s="243">
        <f>ROW()</f>
        <v>221</v>
      </c>
      <c r="AC221" s="118">
        <f t="shared" ca="1" si="22"/>
        <v>0</v>
      </c>
      <c r="AD221" s="118">
        <f t="shared" ca="1" si="23"/>
        <v>0</v>
      </c>
      <c r="AE221" s="119" t="str">
        <f t="shared" ca="1" si="53"/>
        <v>-</v>
      </c>
      <c r="AF221" s="118" t="str">
        <f t="shared" ca="1" si="54"/>
        <v>-</v>
      </c>
      <c r="AG221" s="119" t="str">
        <f t="shared" ca="1" si="55"/>
        <v>-</v>
      </c>
      <c r="AH221" s="118" t="str">
        <f t="shared" ca="1" si="56"/>
        <v>-</v>
      </c>
      <c r="AI221" s="118">
        <f t="shared" ca="1" si="57"/>
        <v>0</v>
      </c>
      <c r="AJ221" s="120">
        <f t="shared" ca="1" si="58"/>
        <v>0</v>
      </c>
      <c r="AK221" s="118">
        <f t="shared" ca="1" si="24"/>
        <v>0</v>
      </c>
      <c r="AL221" s="118">
        <f t="shared" ca="1" si="25"/>
        <v>0</v>
      </c>
    </row>
    <row r="222" spans="1:38" ht="27" customHeight="1" x14ac:dyDescent="0.25">
      <c r="A222" s="53">
        <f>'OSNOVNA PLAČA'!A216</f>
        <v>207</v>
      </c>
      <c r="B222" s="333" t="str">
        <f t="shared" ca="1" si="21"/>
        <v>A207</v>
      </c>
      <c r="C222" s="333"/>
      <c r="D222" s="54" t="str">
        <f>IF(LEN('OSNOVNA PLAČA'!C216)&gt;0,'OSNOVNA PLAČA'!C216,"")</f>
        <v/>
      </c>
      <c r="E222" s="55" t="str">
        <f>IF(LEN('OSNOVNA PLAČA'!D216)&gt;0,'OSNOVNA PLAČA'!D216,"")</f>
        <v/>
      </c>
      <c r="F222" s="164">
        <f ca="1">IF(LEN(B222)&gt;0,'OBRAČUNANA OSNOVNA PLAČA'!I216,"")</f>
        <v>0</v>
      </c>
      <c r="G222" s="57"/>
      <c r="H222" s="57"/>
      <c r="I222" s="57"/>
      <c r="J222" s="57"/>
      <c r="K222" s="57"/>
      <c r="L222" s="178">
        <f t="shared" si="50"/>
        <v>0</v>
      </c>
      <c r="M222" s="179">
        <f t="shared" ca="1" si="59"/>
        <v>0</v>
      </c>
      <c r="N222" s="179">
        <f t="shared" ca="1" si="60"/>
        <v>0</v>
      </c>
      <c r="O222" s="180">
        <f t="shared" ca="1" si="51"/>
        <v>0</v>
      </c>
      <c r="P222" s="181">
        <f t="shared" ca="1" si="61"/>
        <v>0</v>
      </c>
      <c r="Q222" s="182">
        <f t="shared" ca="1" si="52"/>
        <v>0</v>
      </c>
      <c r="R222" s="182">
        <f ca="1">IF(LEN(B222)&gt;0,'4'!R222-'4'!Q222,"")</f>
        <v>0</v>
      </c>
      <c r="S222" s="183"/>
      <c r="T222" s="33"/>
      <c r="U222" s="33"/>
      <c r="V222" s="33"/>
      <c r="W222" s="33"/>
      <c r="X222" s="33"/>
      <c r="Y222" s="33"/>
      <c r="AB222" s="243">
        <f>ROW()</f>
        <v>222</v>
      </c>
      <c r="AC222" s="118">
        <f t="shared" ca="1" si="22"/>
        <v>0</v>
      </c>
      <c r="AD222" s="118">
        <f t="shared" ca="1" si="23"/>
        <v>0</v>
      </c>
      <c r="AE222" s="119" t="str">
        <f t="shared" ca="1" si="53"/>
        <v>-</v>
      </c>
      <c r="AF222" s="118" t="str">
        <f t="shared" ca="1" si="54"/>
        <v>-</v>
      </c>
      <c r="AG222" s="119" t="str">
        <f t="shared" ca="1" si="55"/>
        <v>-</v>
      </c>
      <c r="AH222" s="118" t="str">
        <f t="shared" ca="1" si="56"/>
        <v>-</v>
      </c>
      <c r="AI222" s="118">
        <f t="shared" ca="1" si="57"/>
        <v>0</v>
      </c>
      <c r="AJ222" s="120">
        <f t="shared" ca="1" si="58"/>
        <v>0</v>
      </c>
      <c r="AK222" s="118">
        <f t="shared" ca="1" si="24"/>
        <v>0</v>
      </c>
      <c r="AL222" s="118">
        <f t="shared" ca="1" si="25"/>
        <v>0</v>
      </c>
    </row>
    <row r="223" spans="1:38" ht="27" customHeight="1" x14ac:dyDescent="0.25">
      <c r="A223" s="53">
        <f>'OSNOVNA PLAČA'!A217</f>
        <v>208</v>
      </c>
      <c r="B223" s="333" t="str">
        <f t="shared" ca="1" si="21"/>
        <v>A208</v>
      </c>
      <c r="C223" s="333"/>
      <c r="D223" s="54" t="str">
        <f>IF(LEN('OSNOVNA PLAČA'!C217)&gt;0,'OSNOVNA PLAČA'!C217,"")</f>
        <v/>
      </c>
      <c r="E223" s="55" t="str">
        <f>IF(LEN('OSNOVNA PLAČA'!D217)&gt;0,'OSNOVNA PLAČA'!D217,"")</f>
        <v/>
      </c>
      <c r="F223" s="164">
        <f ca="1">IF(LEN(B223)&gt;0,'OBRAČUNANA OSNOVNA PLAČA'!I217,"")</f>
        <v>0</v>
      </c>
      <c r="G223" s="57"/>
      <c r="H223" s="57"/>
      <c r="I223" s="57"/>
      <c r="J223" s="57"/>
      <c r="K223" s="57"/>
      <c r="L223" s="178">
        <f t="shared" si="50"/>
        <v>0</v>
      </c>
      <c r="M223" s="179">
        <f t="shared" ca="1" si="59"/>
        <v>0</v>
      </c>
      <c r="N223" s="179">
        <f t="shared" ca="1" si="60"/>
        <v>0</v>
      </c>
      <c r="O223" s="180">
        <f t="shared" ca="1" si="51"/>
        <v>0</v>
      </c>
      <c r="P223" s="181">
        <f t="shared" ca="1" si="61"/>
        <v>0</v>
      </c>
      <c r="Q223" s="182">
        <f t="shared" ca="1" si="52"/>
        <v>0</v>
      </c>
      <c r="R223" s="182">
        <f ca="1">IF(LEN(B223)&gt;0,'4'!R223-'4'!Q223,"")</f>
        <v>0</v>
      </c>
      <c r="S223" s="183"/>
      <c r="T223" s="33"/>
      <c r="U223" s="33"/>
      <c r="V223" s="33"/>
      <c r="W223" s="33"/>
      <c r="X223" s="33"/>
      <c r="Y223" s="33"/>
      <c r="AB223" s="243">
        <f>ROW()</f>
        <v>223</v>
      </c>
      <c r="AC223" s="118">
        <f t="shared" ca="1" si="22"/>
        <v>0</v>
      </c>
      <c r="AD223" s="118">
        <f t="shared" ca="1" si="23"/>
        <v>0</v>
      </c>
      <c r="AE223" s="119" t="str">
        <f t="shared" ca="1" si="53"/>
        <v>-</v>
      </c>
      <c r="AF223" s="118" t="str">
        <f t="shared" ca="1" si="54"/>
        <v>-</v>
      </c>
      <c r="AG223" s="119" t="str">
        <f t="shared" ca="1" si="55"/>
        <v>-</v>
      </c>
      <c r="AH223" s="118" t="str">
        <f t="shared" ca="1" si="56"/>
        <v>-</v>
      </c>
      <c r="AI223" s="118">
        <f t="shared" ca="1" si="57"/>
        <v>0</v>
      </c>
      <c r="AJ223" s="120">
        <f t="shared" ca="1" si="58"/>
        <v>0</v>
      </c>
      <c r="AK223" s="118">
        <f t="shared" ca="1" si="24"/>
        <v>0</v>
      </c>
      <c r="AL223" s="118">
        <f t="shared" ca="1" si="25"/>
        <v>0</v>
      </c>
    </row>
    <row r="224" spans="1:38" ht="27" customHeight="1" x14ac:dyDescent="0.25">
      <c r="A224" s="53">
        <f>'OSNOVNA PLAČA'!A218</f>
        <v>209</v>
      </c>
      <c r="B224" s="333" t="str">
        <f t="shared" ca="1" si="21"/>
        <v>A209</v>
      </c>
      <c r="C224" s="333"/>
      <c r="D224" s="54" t="str">
        <f>IF(LEN('OSNOVNA PLAČA'!C218)&gt;0,'OSNOVNA PLAČA'!C218,"")</f>
        <v/>
      </c>
      <c r="E224" s="55" t="str">
        <f>IF(LEN('OSNOVNA PLAČA'!D218)&gt;0,'OSNOVNA PLAČA'!D218,"")</f>
        <v/>
      </c>
      <c r="F224" s="164">
        <f ca="1">IF(LEN(B224)&gt;0,'OBRAČUNANA OSNOVNA PLAČA'!I218,"")</f>
        <v>0</v>
      </c>
      <c r="G224" s="57"/>
      <c r="H224" s="57"/>
      <c r="I224" s="57"/>
      <c r="J224" s="57"/>
      <c r="K224" s="57"/>
      <c r="L224" s="178">
        <f t="shared" si="50"/>
        <v>0</v>
      </c>
      <c r="M224" s="179">
        <f t="shared" ca="1" si="59"/>
        <v>0</v>
      </c>
      <c r="N224" s="179">
        <f t="shared" ca="1" si="60"/>
        <v>0</v>
      </c>
      <c r="O224" s="180">
        <f t="shared" ca="1" si="51"/>
        <v>0</v>
      </c>
      <c r="P224" s="181">
        <f t="shared" ca="1" si="61"/>
        <v>0</v>
      </c>
      <c r="Q224" s="182">
        <f t="shared" ca="1" si="52"/>
        <v>0</v>
      </c>
      <c r="R224" s="182">
        <f ca="1">IF(LEN(B224)&gt;0,'4'!R224-'4'!Q224,"")</f>
        <v>0</v>
      </c>
      <c r="S224" s="183"/>
      <c r="T224" s="33"/>
      <c r="U224" s="33"/>
      <c r="V224" s="33"/>
      <c r="W224" s="33"/>
      <c r="X224" s="33"/>
      <c r="Y224" s="33"/>
      <c r="AB224" s="243">
        <f>ROW()</f>
        <v>224</v>
      </c>
      <c r="AC224" s="118">
        <f t="shared" ca="1" si="22"/>
        <v>0</v>
      </c>
      <c r="AD224" s="118">
        <f t="shared" ca="1" si="23"/>
        <v>0</v>
      </c>
      <c r="AE224" s="119" t="str">
        <f t="shared" ca="1" si="53"/>
        <v>-</v>
      </c>
      <c r="AF224" s="118" t="str">
        <f t="shared" ca="1" si="54"/>
        <v>-</v>
      </c>
      <c r="AG224" s="119" t="str">
        <f t="shared" ca="1" si="55"/>
        <v>-</v>
      </c>
      <c r="AH224" s="118" t="str">
        <f t="shared" ca="1" si="56"/>
        <v>-</v>
      </c>
      <c r="AI224" s="118">
        <f t="shared" ca="1" si="57"/>
        <v>0</v>
      </c>
      <c r="AJ224" s="120">
        <f t="shared" ca="1" si="58"/>
        <v>0</v>
      </c>
      <c r="AK224" s="118">
        <f t="shared" ca="1" si="24"/>
        <v>0</v>
      </c>
      <c r="AL224" s="118">
        <f t="shared" ca="1" si="25"/>
        <v>0</v>
      </c>
    </row>
    <row r="225" spans="1:38" ht="27" customHeight="1" x14ac:dyDescent="0.25">
      <c r="A225" s="53">
        <f>'OSNOVNA PLAČA'!A219</f>
        <v>210</v>
      </c>
      <c r="B225" s="333" t="str">
        <f t="shared" ca="1" si="21"/>
        <v>A210</v>
      </c>
      <c r="C225" s="333"/>
      <c r="D225" s="54" t="str">
        <f>IF(LEN('OSNOVNA PLAČA'!C219)&gt;0,'OSNOVNA PLAČA'!C219,"")</f>
        <v/>
      </c>
      <c r="E225" s="55" t="str">
        <f>IF(LEN('OSNOVNA PLAČA'!D219)&gt;0,'OSNOVNA PLAČA'!D219,"")</f>
        <v/>
      </c>
      <c r="F225" s="164">
        <f ca="1">IF(LEN(B225)&gt;0,'OBRAČUNANA OSNOVNA PLAČA'!I219,"")</f>
        <v>0</v>
      </c>
      <c r="G225" s="57"/>
      <c r="H225" s="57"/>
      <c r="I225" s="57"/>
      <c r="J225" s="57"/>
      <c r="K225" s="57"/>
      <c r="L225" s="178">
        <f t="shared" si="50"/>
        <v>0</v>
      </c>
      <c r="M225" s="179">
        <f t="shared" ca="1" si="59"/>
        <v>0</v>
      </c>
      <c r="N225" s="179">
        <f t="shared" ca="1" si="60"/>
        <v>0</v>
      </c>
      <c r="O225" s="180">
        <f t="shared" ca="1" si="51"/>
        <v>0</v>
      </c>
      <c r="P225" s="181">
        <f t="shared" ca="1" si="61"/>
        <v>0</v>
      </c>
      <c r="Q225" s="182">
        <f t="shared" ca="1" si="52"/>
        <v>0</v>
      </c>
      <c r="R225" s="182">
        <f ca="1">IF(LEN(B225)&gt;0,'4'!R225-'4'!Q225,"")</f>
        <v>0</v>
      </c>
      <c r="S225" s="183"/>
      <c r="T225" s="33"/>
      <c r="U225" s="33"/>
      <c r="V225" s="33"/>
      <c r="W225" s="33"/>
      <c r="X225" s="33"/>
      <c r="Y225" s="33"/>
      <c r="AB225" s="243">
        <f>ROW()</f>
        <v>225</v>
      </c>
      <c r="AC225" s="118">
        <f t="shared" ca="1" si="22"/>
        <v>0</v>
      </c>
      <c r="AD225" s="118">
        <f t="shared" ca="1" si="23"/>
        <v>0</v>
      </c>
      <c r="AE225" s="119" t="str">
        <f t="shared" ca="1" si="53"/>
        <v>-</v>
      </c>
      <c r="AF225" s="118" t="str">
        <f t="shared" ca="1" si="54"/>
        <v>-</v>
      </c>
      <c r="AG225" s="119" t="str">
        <f t="shared" ca="1" si="55"/>
        <v>-</v>
      </c>
      <c r="AH225" s="118" t="str">
        <f t="shared" ca="1" si="56"/>
        <v>-</v>
      </c>
      <c r="AI225" s="118">
        <f t="shared" ca="1" si="57"/>
        <v>0</v>
      </c>
      <c r="AJ225" s="120">
        <f t="shared" ca="1" si="58"/>
        <v>0</v>
      </c>
      <c r="AK225" s="118">
        <f t="shared" ca="1" si="24"/>
        <v>0</v>
      </c>
      <c r="AL225" s="118">
        <f t="shared" ca="1" si="25"/>
        <v>0</v>
      </c>
    </row>
    <row r="226" spans="1:38" ht="27" customHeight="1" x14ac:dyDescent="0.25">
      <c r="A226" s="53">
        <f>'OSNOVNA PLAČA'!A220</f>
        <v>211</v>
      </c>
      <c r="B226" s="333" t="str">
        <f t="shared" ca="1" si="21"/>
        <v>A211</v>
      </c>
      <c r="C226" s="333"/>
      <c r="D226" s="54" t="str">
        <f>IF(LEN('OSNOVNA PLAČA'!C220)&gt;0,'OSNOVNA PLAČA'!C220,"")</f>
        <v/>
      </c>
      <c r="E226" s="55" t="str">
        <f>IF(LEN('OSNOVNA PLAČA'!D220)&gt;0,'OSNOVNA PLAČA'!D220,"")</f>
        <v/>
      </c>
      <c r="F226" s="164">
        <f ca="1">IF(LEN(B226)&gt;0,'OBRAČUNANA OSNOVNA PLAČA'!I220,"")</f>
        <v>0</v>
      </c>
      <c r="G226" s="57"/>
      <c r="H226" s="57"/>
      <c r="I226" s="57"/>
      <c r="J226" s="57"/>
      <c r="K226" s="57"/>
      <c r="L226" s="178">
        <f t="shared" si="50"/>
        <v>0</v>
      </c>
      <c r="M226" s="179">
        <f t="shared" ca="1" si="59"/>
        <v>0</v>
      </c>
      <c r="N226" s="179">
        <f t="shared" ca="1" si="60"/>
        <v>0</v>
      </c>
      <c r="O226" s="180">
        <f t="shared" ca="1" si="51"/>
        <v>0</v>
      </c>
      <c r="P226" s="181">
        <f t="shared" ca="1" si="61"/>
        <v>0</v>
      </c>
      <c r="Q226" s="182">
        <f t="shared" ca="1" si="52"/>
        <v>0</v>
      </c>
      <c r="R226" s="182">
        <f ca="1">IF(LEN(B226)&gt;0,'4'!R226-'4'!Q226,"")</f>
        <v>0</v>
      </c>
      <c r="S226" s="183"/>
      <c r="T226" s="33"/>
      <c r="U226" s="33"/>
      <c r="V226" s="33"/>
      <c r="W226" s="33"/>
      <c r="X226" s="33"/>
      <c r="Y226" s="33"/>
      <c r="AB226" s="243">
        <f>ROW()</f>
        <v>226</v>
      </c>
      <c r="AC226" s="118">
        <f t="shared" ca="1" si="22"/>
        <v>0</v>
      </c>
      <c r="AD226" s="118">
        <f t="shared" ca="1" si="23"/>
        <v>0</v>
      </c>
      <c r="AE226" s="119" t="str">
        <f t="shared" ca="1" si="53"/>
        <v>-</v>
      </c>
      <c r="AF226" s="118" t="str">
        <f t="shared" ca="1" si="54"/>
        <v>-</v>
      </c>
      <c r="AG226" s="119" t="str">
        <f t="shared" ca="1" si="55"/>
        <v>-</v>
      </c>
      <c r="AH226" s="118" t="str">
        <f t="shared" ca="1" si="56"/>
        <v>-</v>
      </c>
      <c r="AI226" s="118">
        <f t="shared" ca="1" si="57"/>
        <v>0</v>
      </c>
      <c r="AJ226" s="120">
        <f t="shared" ca="1" si="58"/>
        <v>0</v>
      </c>
      <c r="AK226" s="118">
        <f t="shared" ca="1" si="24"/>
        <v>0</v>
      </c>
      <c r="AL226" s="118">
        <f t="shared" ca="1" si="25"/>
        <v>0</v>
      </c>
    </row>
    <row r="227" spans="1:38" ht="27" customHeight="1" x14ac:dyDescent="0.25">
      <c r="A227" s="53">
        <f>'OSNOVNA PLAČA'!A221</f>
        <v>212</v>
      </c>
      <c r="B227" s="333" t="str">
        <f t="shared" ca="1" si="21"/>
        <v>A212</v>
      </c>
      <c r="C227" s="333"/>
      <c r="D227" s="54" t="str">
        <f>IF(LEN('OSNOVNA PLAČA'!C221)&gt;0,'OSNOVNA PLAČA'!C221,"")</f>
        <v/>
      </c>
      <c r="E227" s="55" t="str">
        <f>IF(LEN('OSNOVNA PLAČA'!D221)&gt;0,'OSNOVNA PLAČA'!D221,"")</f>
        <v/>
      </c>
      <c r="F227" s="164">
        <f ca="1">IF(LEN(B227)&gt;0,'OBRAČUNANA OSNOVNA PLAČA'!I221,"")</f>
        <v>0</v>
      </c>
      <c r="G227" s="57"/>
      <c r="H227" s="57"/>
      <c r="I227" s="57"/>
      <c r="J227" s="57"/>
      <c r="K227" s="57"/>
      <c r="L227" s="178">
        <f t="shared" si="50"/>
        <v>0</v>
      </c>
      <c r="M227" s="179">
        <f t="shared" ca="1" si="59"/>
        <v>0</v>
      </c>
      <c r="N227" s="179">
        <f t="shared" ca="1" si="60"/>
        <v>0</v>
      </c>
      <c r="O227" s="180">
        <f t="shared" ca="1" si="51"/>
        <v>0</v>
      </c>
      <c r="P227" s="181">
        <f t="shared" ca="1" si="61"/>
        <v>0</v>
      </c>
      <c r="Q227" s="182">
        <f t="shared" ca="1" si="52"/>
        <v>0</v>
      </c>
      <c r="R227" s="182">
        <f ca="1">IF(LEN(B227)&gt;0,'4'!R227-'4'!Q227,"")</f>
        <v>0</v>
      </c>
      <c r="S227" s="183"/>
      <c r="T227" s="33"/>
      <c r="U227" s="33"/>
      <c r="V227" s="33"/>
      <c r="W227" s="33"/>
      <c r="X227" s="33"/>
      <c r="Y227" s="33"/>
      <c r="AB227" s="243">
        <f>ROW()</f>
        <v>227</v>
      </c>
      <c r="AC227" s="118">
        <f t="shared" ca="1" si="22"/>
        <v>0</v>
      </c>
      <c r="AD227" s="118">
        <f t="shared" ca="1" si="23"/>
        <v>0</v>
      </c>
      <c r="AE227" s="119" t="str">
        <f t="shared" ca="1" si="53"/>
        <v>-</v>
      </c>
      <c r="AF227" s="118" t="str">
        <f t="shared" ca="1" si="54"/>
        <v>-</v>
      </c>
      <c r="AG227" s="119" t="str">
        <f t="shared" ca="1" si="55"/>
        <v>-</v>
      </c>
      <c r="AH227" s="118" t="str">
        <f t="shared" ca="1" si="56"/>
        <v>-</v>
      </c>
      <c r="AI227" s="118">
        <f t="shared" ca="1" si="57"/>
        <v>0</v>
      </c>
      <c r="AJ227" s="120">
        <f t="shared" ca="1" si="58"/>
        <v>0</v>
      </c>
      <c r="AK227" s="118">
        <f t="shared" ca="1" si="24"/>
        <v>0</v>
      </c>
      <c r="AL227" s="118">
        <f t="shared" ca="1" si="25"/>
        <v>0</v>
      </c>
    </row>
    <row r="228" spans="1:38" ht="27" customHeight="1" x14ac:dyDescent="0.25">
      <c r="A228" s="53">
        <f>'OSNOVNA PLAČA'!A222</f>
        <v>213</v>
      </c>
      <c r="B228" s="333" t="str">
        <f t="shared" ca="1" si="21"/>
        <v>A213</v>
      </c>
      <c r="C228" s="333"/>
      <c r="D228" s="54" t="str">
        <f>IF(LEN('OSNOVNA PLAČA'!C222)&gt;0,'OSNOVNA PLAČA'!C222,"")</f>
        <v/>
      </c>
      <c r="E228" s="55" t="str">
        <f>IF(LEN('OSNOVNA PLAČA'!D222)&gt;0,'OSNOVNA PLAČA'!D222,"")</f>
        <v/>
      </c>
      <c r="F228" s="164">
        <f ca="1">IF(LEN(B228)&gt;0,'OBRAČUNANA OSNOVNA PLAČA'!I222,"")</f>
        <v>0</v>
      </c>
      <c r="G228" s="57"/>
      <c r="H228" s="57"/>
      <c r="I228" s="57"/>
      <c r="J228" s="57"/>
      <c r="K228" s="57"/>
      <c r="L228" s="178">
        <f t="shared" si="50"/>
        <v>0</v>
      </c>
      <c r="M228" s="179">
        <f t="shared" ca="1" si="59"/>
        <v>0</v>
      </c>
      <c r="N228" s="179">
        <f t="shared" ca="1" si="60"/>
        <v>0</v>
      </c>
      <c r="O228" s="180">
        <f t="shared" ca="1" si="51"/>
        <v>0</v>
      </c>
      <c r="P228" s="181">
        <f t="shared" ca="1" si="61"/>
        <v>0</v>
      </c>
      <c r="Q228" s="182">
        <f t="shared" ca="1" si="52"/>
        <v>0</v>
      </c>
      <c r="R228" s="182">
        <f ca="1">IF(LEN(B228)&gt;0,'4'!R228-'4'!Q228,"")</f>
        <v>0</v>
      </c>
      <c r="S228" s="183"/>
      <c r="T228" s="33"/>
      <c r="U228" s="33"/>
      <c r="V228" s="33"/>
      <c r="W228" s="33"/>
      <c r="X228" s="33"/>
      <c r="Y228" s="33"/>
      <c r="AB228" s="243">
        <f>ROW()</f>
        <v>228</v>
      </c>
      <c r="AC228" s="118">
        <f t="shared" ca="1" si="22"/>
        <v>0</v>
      </c>
      <c r="AD228" s="118">
        <f t="shared" ca="1" si="23"/>
        <v>0</v>
      </c>
      <c r="AE228" s="119" t="str">
        <f t="shared" ca="1" si="53"/>
        <v>-</v>
      </c>
      <c r="AF228" s="118" t="str">
        <f t="shared" ca="1" si="54"/>
        <v>-</v>
      </c>
      <c r="AG228" s="119" t="str">
        <f t="shared" ca="1" si="55"/>
        <v>-</v>
      </c>
      <c r="AH228" s="118" t="str">
        <f t="shared" ca="1" si="56"/>
        <v>-</v>
      </c>
      <c r="AI228" s="118">
        <f t="shared" ca="1" si="57"/>
        <v>0</v>
      </c>
      <c r="AJ228" s="120">
        <f t="shared" ca="1" si="58"/>
        <v>0</v>
      </c>
      <c r="AK228" s="118">
        <f t="shared" ca="1" si="24"/>
        <v>0</v>
      </c>
      <c r="AL228" s="118">
        <f t="shared" ca="1" si="25"/>
        <v>0</v>
      </c>
    </row>
    <row r="229" spans="1:38" ht="27" customHeight="1" x14ac:dyDescent="0.25">
      <c r="A229" s="53">
        <f>'OSNOVNA PLAČA'!A223</f>
        <v>214</v>
      </c>
      <c r="B229" s="333" t="str">
        <f t="shared" ca="1" si="21"/>
        <v>A214</v>
      </c>
      <c r="C229" s="333"/>
      <c r="D229" s="54" t="str">
        <f>IF(LEN('OSNOVNA PLAČA'!C223)&gt;0,'OSNOVNA PLAČA'!C223,"")</f>
        <v/>
      </c>
      <c r="E229" s="55" t="str">
        <f>IF(LEN('OSNOVNA PLAČA'!D223)&gt;0,'OSNOVNA PLAČA'!D223,"")</f>
        <v/>
      </c>
      <c r="F229" s="164">
        <f ca="1">IF(LEN(B229)&gt;0,'OBRAČUNANA OSNOVNA PLAČA'!I223,"")</f>
        <v>0</v>
      </c>
      <c r="G229" s="57"/>
      <c r="H229" s="57"/>
      <c r="I229" s="57"/>
      <c r="J229" s="57"/>
      <c r="K229" s="57"/>
      <c r="L229" s="178">
        <f t="shared" si="50"/>
        <v>0</v>
      </c>
      <c r="M229" s="179">
        <f t="shared" ca="1" si="59"/>
        <v>0</v>
      </c>
      <c r="N229" s="179">
        <f t="shared" ca="1" si="60"/>
        <v>0</v>
      </c>
      <c r="O229" s="180">
        <f t="shared" ca="1" si="51"/>
        <v>0</v>
      </c>
      <c r="P229" s="181">
        <f t="shared" ca="1" si="61"/>
        <v>0</v>
      </c>
      <c r="Q229" s="182">
        <f t="shared" ca="1" si="52"/>
        <v>0</v>
      </c>
      <c r="R229" s="182">
        <f ca="1">IF(LEN(B229)&gt;0,'4'!R229-'4'!Q229,"")</f>
        <v>0</v>
      </c>
      <c r="S229" s="183"/>
      <c r="T229" s="33"/>
      <c r="U229" s="33"/>
      <c r="V229" s="33"/>
      <c r="W229" s="33"/>
      <c r="X229" s="33"/>
      <c r="Y229" s="33"/>
      <c r="AB229" s="243">
        <f>ROW()</f>
        <v>229</v>
      </c>
      <c r="AC229" s="118">
        <f t="shared" ca="1" si="22"/>
        <v>0</v>
      </c>
      <c r="AD229" s="118">
        <f t="shared" ca="1" si="23"/>
        <v>0</v>
      </c>
      <c r="AE229" s="119" t="str">
        <f t="shared" ca="1" si="53"/>
        <v>-</v>
      </c>
      <c r="AF229" s="118" t="str">
        <f t="shared" ca="1" si="54"/>
        <v>-</v>
      </c>
      <c r="AG229" s="119" t="str">
        <f t="shared" ca="1" si="55"/>
        <v>-</v>
      </c>
      <c r="AH229" s="118" t="str">
        <f t="shared" ca="1" si="56"/>
        <v>-</v>
      </c>
      <c r="AI229" s="118">
        <f t="shared" ca="1" si="57"/>
        <v>0</v>
      </c>
      <c r="AJ229" s="120">
        <f t="shared" ca="1" si="58"/>
        <v>0</v>
      </c>
      <c r="AK229" s="118">
        <f t="shared" ca="1" si="24"/>
        <v>0</v>
      </c>
      <c r="AL229" s="118">
        <f t="shared" ca="1" si="25"/>
        <v>0</v>
      </c>
    </row>
    <row r="230" spans="1:38" ht="27" customHeight="1" x14ac:dyDescent="0.25">
      <c r="A230" s="53">
        <f>'OSNOVNA PLAČA'!A224</f>
        <v>215</v>
      </c>
      <c r="B230" s="333" t="str">
        <f t="shared" ca="1" si="21"/>
        <v>A215</v>
      </c>
      <c r="C230" s="333"/>
      <c r="D230" s="54" t="str">
        <f>IF(LEN('OSNOVNA PLAČA'!C224)&gt;0,'OSNOVNA PLAČA'!C224,"")</f>
        <v/>
      </c>
      <c r="E230" s="55" t="str">
        <f>IF(LEN('OSNOVNA PLAČA'!D224)&gt;0,'OSNOVNA PLAČA'!D224,"")</f>
        <v/>
      </c>
      <c r="F230" s="164">
        <f ca="1">IF(LEN(B230)&gt;0,'OBRAČUNANA OSNOVNA PLAČA'!I224,"")</f>
        <v>0</v>
      </c>
      <c r="G230" s="57"/>
      <c r="H230" s="57"/>
      <c r="I230" s="57"/>
      <c r="J230" s="57"/>
      <c r="K230" s="57"/>
      <c r="L230" s="178">
        <f t="shared" si="50"/>
        <v>0</v>
      </c>
      <c r="M230" s="179">
        <f t="shared" ca="1" si="59"/>
        <v>0</v>
      </c>
      <c r="N230" s="179">
        <f t="shared" ca="1" si="60"/>
        <v>0</v>
      </c>
      <c r="O230" s="180">
        <f t="shared" ca="1" si="51"/>
        <v>0</v>
      </c>
      <c r="P230" s="181">
        <f t="shared" ca="1" si="61"/>
        <v>0</v>
      </c>
      <c r="Q230" s="182">
        <f t="shared" ca="1" si="52"/>
        <v>0</v>
      </c>
      <c r="R230" s="182">
        <f ca="1">IF(LEN(B230)&gt;0,'4'!R230-'4'!Q230,"")</f>
        <v>0</v>
      </c>
      <c r="S230" s="183"/>
      <c r="T230" s="33"/>
      <c r="U230" s="33"/>
      <c r="V230" s="33"/>
      <c r="W230" s="33"/>
      <c r="X230" s="33"/>
      <c r="Y230" s="33"/>
      <c r="AB230" s="243">
        <f>ROW()</f>
        <v>230</v>
      </c>
      <c r="AC230" s="118">
        <f t="shared" ca="1" si="22"/>
        <v>0</v>
      </c>
      <c r="AD230" s="118">
        <f t="shared" ca="1" si="23"/>
        <v>0</v>
      </c>
      <c r="AE230" s="119" t="str">
        <f t="shared" ca="1" si="53"/>
        <v>-</v>
      </c>
      <c r="AF230" s="118" t="str">
        <f t="shared" ca="1" si="54"/>
        <v>-</v>
      </c>
      <c r="AG230" s="119" t="str">
        <f t="shared" ca="1" si="55"/>
        <v>-</v>
      </c>
      <c r="AH230" s="118" t="str">
        <f t="shared" ca="1" si="56"/>
        <v>-</v>
      </c>
      <c r="AI230" s="118">
        <f t="shared" ca="1" si="57"/>
        <v>0</v>
      </c>
      <c r="AJ230" s="120">
        <f t="shared" ca="1" si="58"/>
        <v>0</v>
      </c>
      <c r="AK230" s="118">
        <f t="shared" ca="1" si="24"/>
        <v>0</v>
      </c>
      <c r="AL230" s="118">
        <f t="shared" ca="1" si="25"/>
        <v>0</v>
      </c>
    </row>
    <row r="231" spans="1:38" ht="27" customHeight="1" x14ac:dyDescent="0.25">
      <c r="A231" s="53">
        <f>'OSNOVNA PLAČA'!A225</f>
        <v>216</v>
      </c>
      <c r="B231" s="333" t="str">
        <f t="shared" ca="1" si="21"/>
        <v>A216</v>
      </c>
      <c r="C231" s="333"/>
      <c r="D231" s="54" t="str">
        <f>IF(LEN('OSNOVNA PLAČA'!C225)&gt;0,'OSNOVNA PLAČA'!C225,"")</f>
        <v/>
      </c>
      <c r="E231" s="55" t="str">
        <f>IF(LEN('OSNOVNA PLAČA'!D225)&gt;0,'OSNOVNA PLAČA'!D225,"")</f>
        <v/>
      </c>
      <c r="F231" s="164">
        <f ca="1">IF(LEN(B231)&gt;0,'OBRAČUNANA OSNOVNA PLAČA'!I225,"")</f>
        <v>0</v>
      </c>
      <c r="G231" s="57"/>
      <c r="H231" s="57"/>
      <c r="I231" s="57"/>
      <c r="J231" s="57"/>
      <c r="K231" s="57"/>
      <c r="L231" s="178">
        <f t="shared" si="50"/>
        <v>0</v>
      </c>
      <c r="M231" s="179">
        <f t="shared" ca="1" si="59"/>
        <v>0</v>
      </c>
      <c r="N231" s="179">
        <f t="shared" ca="1" si="60"/>
        <v>0</v>
      </c>
      <c r="O231" s="180">
        <f t="shared" ca="1" si="51"/>
        <v>0</v>
      </c>
      <c r="P231" s="181">
        <f t="shared" ca="1" si="61"/>
        <v>0</v>
      </c>
      <c r="Q231" s="182">
        <f t="shared" ca="1" si="52"/>
        <v>0</v>
      </c>
      <c r="R231" s="182">
        <f ca="1">IF(LEN(B231)&gt;0,'4'!R231-'4'!Q231,"")</f>
        <v>0</v>
      </c>
      <c r="S231" s="183"/>
      <c r="T231" s="33"/>
      <c r="U231" s="33"/>
      <c r="V231" s="33"/>
      <c r="W231" s="33"/>
      <c r="X231" s="33"/>
      <c r="Y231" s="33"/>
      <c r="AB231" s="243">
        <f>ROW()</f>
        <v>231</v>
      </c>
      <c r="AC231" s="118">
        <f t="shared" ca="1" si="22"/>
        <v>0</v>
      </c>
      <c r="AD231" s="118">
        <f t="shared" ca="1" si="23"/>
        <v>0</v>
      </c>
      <c r="AE231" s="119" t="str">
        <f t="shared" ca="1" si="53"/>
        <v>-</v>
      </c>
      <c r="AF231" s="118" t="str">
        <f t="shared" ca="1" si="54"/>
        <v>-</v>
      </c>
      <c r="AG231" s="119" t="str">
        <f t="shared" ca="1" si="55"/>
        <v>-</v>
      </c>
      <c r="AH231" s="118" t="str">
        <f t="shared" ca="1" si="56"/>
        <v>-</v>
      </c>
      <c r="AI231" s="118">
        <f t="shared" ca="1" si="57"/>
        <v>0</v>
      </c>
      <c r="AJ231" s="120">
        <f t="shared" ca="1" si="58"/>
        <v>0</v>
      </c>
      <c r="AK231" s="118">
        <f t="shared" ca="1" si="24"/>
        <v>0</v>
      </c>
      <c r="AL231" s="118">
        <f t="shared" ca="1" si="25"/>
        <v>0</v>
      </c>
    </row>
    <row r="232" spans="1:38" ht="27" customHeight="1" x14ac:dyDescent="0.25">
      <c r="A232" s="53">
        <f>'OSNOVNA PLAČA'!A226</f>
        <v>217</v>
      </c>
      <c r="B232" s="333" t="str">
        <f t="shared" ca="1" si="21"/>
        <v>A217</v>
      </c>
      <c r="C232" s="333"/>
      <c r="D232" s="54" t="str">
        <f>IF(LEN('OSNOVNA PLAČA'!C226)&gt;0,'OSNOVNA PLAČA'!C226,"")</f>
        <v/>
      </c>
      <c r="E232" s="55" t="str">
        <f>IF(LEN('OSNOVNA PLAČA'!D226)&gt;0,'OSNOVNA PLAČA'!D226,"")</f>
        <v/>
      </c>
      <c r="F232" s="164">
        <f ca="1">IF(LEN(B232)&gt;0,'OBRAČUNANA OSNOVNA PLAČA'!I226,"")</f>
        <v>0</v>
      </c>
      <c r="G232" s="57"/>
      <c r="H232" s="57"/>
      <c r="I232" s="57"/>
      <c r="J232" s="57"/>
      <c r="K232" s="57"/>
      <c r="L232" s="178">
        <f t="shared" si="50"/>
        <v>0</v>
      </c>
      <c r="M232" s="179">
        <f t="shared" ca="1" si="59"/>
        <v>0</v>
      </c>
      <c r="N232" s="179">
        <f t="shared" ca="1" si="60"/>
        <v>0</v>
      </c>
      <c r="O232" s="180">
        <f t="shared" ca="1" si="51"/>
        <v>0</v>
      </c>
      <c r="P232" s="181">
        <f t="shared" ca="1" si="61"/>
        <v>0</v>
      </c>
      <c r="Q232" s="182">
        <f t="shared" ca="1" si="52"/>
        <v>0</v>
      </c>
      <c r="R232" s="182">
        <f ca="1">IF(LEN(B232)&gt;0,'4'!R232-'4'!Q232,"")</f>
        <v>0</v>
      </c>
      <c r="S232" s="183"/>
      <c r="T232" s="33"/>
      <c r="U232" s="33"/>
      <c r="V232" s="33"/>
      <c r="W232" s="33"/>
      <c r="X232" s="33"/>
      <c r="Y232" s="33"/>
      <c r="AB232" s="243">
        <f>ROW()</f>
        <v>232</v>
      </c>
      <c r="AC232" s="118">
        <f t="shared" ca="1" si="22"/>
        <v>0</v>
      </c>
      <c r="AD232" s="118">
        <f t="shared" ca="1" si="23"/>
        <v>0</v>
      </c>
      <c r="AE232" s="119" t="str">
        <f t="shared" ca="1" si="53"/>
        <v>-</v>
      </c>
      <c r="AF232" s="118" t="str">
        <f t="shared" ca="1" si="54"/>
        <v>-</v>
      </c>
      <c r="AG232" s="119" t="str">
        <f t="shared" ca="1" si="55"/>
        <v>-</v>
      </c>
      <c r="AH232" s="118" t="str">
        <f t="shared" ca="1" si="56"/>
        <v>-</v>
      </c>
      <c r="AI232" s="118">
        <f t="shared" ca="1" si="57"/>
        <v>0</v>
      </c>
      <c r="AJ232" s="120">
        <f t="shared" ca="1" si="58"/>
        <v>0</v>
      </c>
      <c r="AK232" s="118">
        <f t="shared" ca="1" si="24"/>
        <v>0</v>
      </c>
      <c r="AL232" s="118">
        <f t="shared" ca="1" si="25"/>
        <v>0</v>
      </c>
    </row>
    <row r="233" spans="1:38" ht="27" customHeight="1" x14ac:dyDescent="0.25">
      <c r="A233" s="53">
        <f>'OSNOVNA PLAČA'!A227</f>
        <v>218</v>
      </c>
      <c r="B233" s="333" t="str">
        <f t="shared" ca="1" si="21"/>
        <v>A218</v>
      </c>
      <c r="C233" s="333"/>
      <c r="D233" s="54" t="str">
        <f>IF(LEN('OSNOVNA PLAČA'!C227)&gt;0,'OSNOVNA PLAČA'!C227,"")</f>
        <v/>
      </c>
      <c r="E233" s="55" t="str">
        <f>IF(LEN('OSNOVNA PLAČA'!D227)&gt;0,'OSNOVNA PLAČA'!D227,"")</f>
        <v/>
      </c>
      <c r="F233" s="164">
        <f ca="1">IF(LEN(B233)&gt;0,'OBRAČUNANA OSNOVNA PLAČA'!I227,"")</f>
        <v>0</v>
      </c>
      <c r="G233" s="57"/>
      <c r="H233" s="57"/>
      <c r="I233" s="57"/>
      <c r="J233" s="57"/>
      <c r="K233" s="57"/>
      <c r="L233" s="178">
        <f t="shared" si="50"/>
        <v>0</v>
      </c>
      <c r="M233" s="179">
        <f t="shared" ca="1" si="59"/>
        <v>0</v>
      </c>
      <c r="N233" s="179">
        <f t="shared" ca="1" si="60"/>
        <v>0</v>
      </c>
      <c r="O233" s="180">
        <f t="shared" ca="1" si="51"/>
        <v>0</v>
      </c>
      <c r="P233" s="181">
        <f t="shared" ca="1" si="61"/>
        <v>0</v>
      </c>
      <c r="Q233" s="182">
        <f t="shared" ca="1" si="52"/>
        <v>0</v>
      </c>
      <c r="R233" s="182">
        <f ca="1">IF(LEN(B233)&gt;0,'4'!R233-'4'!Q233,"")</f>
        <v>0</v>
      </c>
      <c r="S233" s="183"/>
      <c r="T233" s="33"/>
      <c r="U233" s="33"/>
      <c r="V233" s="33"/>
      <c r="W233" s="33"/>
      <c r="X233" s="33"/>
      <c r="Y233" s="33"/>
      <c r="AB233" s="243">
        <f>ROW()</f>
        <v>233</v>
      </c>
      <c r="AC233" s="118">
        <f t="shared" ca="1" si="22"/>
        <v>0</v>
      </c>
      <c r="AD233" s="118">
        <f t="shared" ca="1" si="23"/>
        <v>0</v>
      </c>
      <c r="AE233" s="119" t="str">
        <f t="shared" ca="1" si="53"/>
        <v>-</v>
      </c>
      <c r="AF233" s="118" t="str">
        <f t="shared" ca="1" si="54"/>
        <v>-</v>
      </c>
      <c r="AG233" s="119" t="str">
        <f t="shared" ca="1" si="55"/>
        <v>-</v>
      </c>
      <c r="AH233" s="118" t="str">
        <f t="shared" ca="1" si="56"/>
        <v>-</v>
      </c>
      <c r="AI233" s="118">
        <f t="shared" ca="1" si="57"/>
        <v>0</v>
      </c>
      <c r="AJ233" s="120">
        <f t="shared" ca="1" si="58"/>
        <v>0</v>
      </c>
      <c r="AK233" s="118">
        <f t="shared" ca="1" si="24"/>
        <v>0</v>
      </c>
      <c r="AL233" s="118">
        <f t="shared" ca="1" si="25"/>
        <v>0</v>
      </c>
    </row>
    <row r="234" spans="1:38" ht="27" customHeight="1" x14ac:dyDescent="0.25">
      <c r="A234" s="53">
        <f>'OSNOVNA PLAČA'!A228</f>
        <v>219</v>
      </c>
      <c r="B234" s="333" t="str">
        <f t="shared" ca="1" si="21"/>
        <v>A219</v>
      </c>
      <c r="C234" s="333"/>
      <c r="D234" s="54" t="str">
        <f>IF(LEN('OSNOVNA PLAČA'!C228)&gt;0,'OSNOVNA PLAČA'!C228,"")</f>
        <v/>
      </c>
      <c r="E234" s="55" t="str">
        <f>IF(LEN('OSNOVNA PLAČA'!D228)&gt;0,'OSNOVNA PLAČA'!D228,"")</f>
        <v/>
      </c>
      <c r="F234" s="164">
        <f ca="1">IF(LEN(B234)&gt;0,'OBRAČUNANA OSNOVNA PLAČA'!I228,"")</f>
        <v>0</v>
      </c>
      <c r="G234" s="57"/>
      <c r="H234" s="57"/>
      <c r="I234" s="57"/>
      <c r="J234" s="57"/>
      <c r="K234" s="57"/>
      <c r="L234" s="178">
        <f t="shared" si="50"/>
        <v>0</v>
      </c>
      <c r="M234" s="179">
        <f t="shared" ca="1" si="59"/>
        <v>0</v>
      </c>
      <c r="N234" s="179">
        <f t="shared" ca="1" si="60"/>
        <v>0</v>
      </c>
      <c r="O234" s="180">
        <f t="shared" ca="1" si="51"/>
        <v>0</v>
      </c>
      <c r="P234" s="181">
        <f t="shared" ca="1" si="61"/>
        <v>0</v>
      </c>
      <c r="Q234" s="182">
        <f t="shared" ca="1" si="52"/>
        <v>0</v>
      </c>
      <c r="R234" s="182">
        <f ca="1">IF(LEN(B234)&gt;0,'4'!R234-'4'!Q234,"")</f>
        <v>0</v>
      </c>
      <c r="S234" s="183"/>
      <c r="T234" s="33"/>
      <c r="U234" s="33"/>
      <c r="V234" s="33"/>
      <c r="W234" s="33"/>
      <c r="X234" s="33"/>
      <c r="Y234" s="33"/>
      <c r="AB234" s="243">
        <f>ROW()</f>
        <v>234</v>
      </c>
      <c r="AC234" s="118">
        <f t="shared" ca="1" si="22"/>
        <v>0</v>
      </c>
      <c r="AD234" s="118">
        <f t="shared" ca="1" si="23"/>
        <v>0</v>
      </c>
      <c r="AE234" s="119" t="str">
        <f t="shared" ca="1" si="53"/>
        <v>-</v>
      </c>
      <c r="AF234" s="118" t="str">
        <f t="shared" ca="1" si="54"/>
        <v>-</v>
      </c>
      <c r="AG234" s="119" t="str">
        <f t="shared" ca="1" si="55"/>
        <v>-</v>
      </c>
      <c r="AH234" s="118" t="str">
        <f t="shared" ca="1" si="56"/>
        <v>-</v>
      </c>
      <c r="AI234" s="118">
        <f t="shared" ca="1" si="57"/>
        <v>0</v>
      </c>
      <c r="AJ234" s="120">
        <f t="shared" ca="1" si="58"/>
        <v>0</v>
      </c>
      <c r="AK234" s="118">
        <f t="shared" ca="1" si="24"/>
        <v>0</v>
      </c>
      <c r="AL234" s="118">
        <f t="shared" ca="1" si="25"/>
        <v>0</v>
      </c>
    </row>
    <row r="235" spans="1:38" ht="27" customHeight="1" x14ac:dyDescent="0.25">
      <c r="A235" s="53">
        <f>'OSNOVNA PLAČA'!A229</f>
        <v>220</v>
      </c>
      <c r="B235" s="333" t="str">
        <f t="shared" ca="1" si="21"/>
        <v>A220</v>
      </c>
      <c r="C235" s="333"/>
      <c r="D235" s="54" t="str">
        <f>IF(LEN('OSNOVNA PLAČA'!C229)&gt;0,'OSNOVNA PLAČA'!C229,"")</f>
        <v/>
      </c>
      <c r="E235" s="55" t="str">
        <f>IF(LEN('OSNOVNA PLAČA'!D229)&gt;0,'OSNOVNA PLAČA'!D229,"")</f>
        <v/>
      </c>
      <c r="F235" s="164">
        <f ca="1">IF(LEN(B235)&gt;0,'OBRAČUNANA OSNOVNA PLAČA'!I229,"")</f>
        <v>0</v>
      </c>
      <c r="G235" s="57"/>
      <c r="H235" s="57"/>
      <c r="I235" s="57"/>
      <c r="J235" s="57"/>
      <c r="K235" s="57"/>
      <c r="L235" s="178">
        <f t="shared" si="50"/>
        <v>0</v>
      </c>
      <c r="M235" s="179">
        <f t="shared" ca="1" si="59"/>
        <v>0</v>
      </c>
      <c r="N235" s="179">
        <f t="shared" ca="1" si="60"/>
        <v>0</v>
      </c>
      <c r="O235" s="180">
        <f t="shared" ca="1" si="51"/>
        <v>0</v>
      </c>
      <c r="P235" s="181">
        <f t="shared" ca="1" si="61"/>
        <v>0</v>
      </c>
      <c r="Q235" s="182">
        <f t="shared" ca="1" si="52"/>
        <v>0</v>
      </c>
      <c r="R235" s="182">
        <f ca="1">IF(LEN(B235)&gt;0,'4'!R235-'4'!Q235,"")</f>
        <v>0</v>
      </c>
      <c r="S235" s="183"/>
      <c r="T235" s="33"/>
      <c r="U235" s="33"/>
      <c r="V235" s="33"/>
      <c r="W235" s="33"/>
      <c r="X235" s="33"/>
      <c r="Y235" s="33"/>
      <c r="AB235" s="243">
        <f>ROW()</f>
        <v>235</v>
      </c>
      <c r="AC235" s="118">
        <f t="shared" ca="1" si="22"/>
        <v>0</v>
      </c>
      <c r="AD235" s="118">
        <f t="shared" ca="1" si="23"/>
        <v>0</v>
      </c>
      <c r="AE235" s="119" t="str">
        <f t="shared" ca="1" si="53"/>
        <v>-</v>
      </c>
      <c r="AF235" s="118" t="str">
        <f t="shared" ca="1" si="54"/>
        <v>-</v>
      </c>
      <c r="AG235" s="119" t="str">
        <f t="shared" ca="1" si="55"/>
        <v>-</v>
      </c>
      <c r="AH235" s="118" t="str">
        <f t="shared" ca="1" si="56"/>
        <v>-</v>
      </c>
      <c r="AI235" s="118">
        <f t="shared" ca="1" si="57"/>
        <v>0</v>
      </c>
      <c r="AJ235" s="120">
        <f t="shared" ca="1" si="58"/>
        <v>0</v>
      </c>
      <c r="AK235" s="118">
        <f t="shared" ca="1" si="24"/>
        <v>0</v>
      </c>
      <c r="AL235" s="118">
        <f t="shared" ca="1" si="25"/>
        <v>0</v>
      </c>
    </row>
    <row r="236" spans="1:38" ht="27" customHeight="1" x14ac:dyDescent="0.25">
      <c r="A236" s="53">
        <f>'OSNOVNA PLAČA'!A230</f>
        <v>221</v>
      </c>
      <c r="B236" s="333" t="str">
        <f t="shared" ca="1" si="21"/>
        <v>A221</v>
      </c>
      <c r="C236" s="333"/>
      <c r="D236" s="54" t="str">
        <f>IF(LEN('OSNOVNA PLAČA'!C230)&gt;0,'OSNOVNA PLAČA'!C230,"")</f>
        <v/>
      </c>
      <c r="E236" s="55" t="str">
        <f>IF(LEN('OSNOVNA PLAČA'!D230)&gt;0,'OSNOVNA PLAČA'!D230,"")</f>
        <v/>
      </c>
      <c r="F236" s="164">
        <f ca="1">IF(LEN(B236)&gt;0,'OBRAČUNANA OSNOVNA PLAČA'!I230,"")</f>
        <v>0</v>
      </c>
      <c r="G236" s="57"/>
      <c r="H236" s="57"/>
      <c r="I236" s="57"/>
      <c r="J236" s="57"/>
      <c r="K236" s="57"/>
      <c r="L236" s="178">
        <f t="shared" si="50"/>
        <v>0</v>
      </c>
      <c r="M236" s="179">
        <f t="shared" ca="1" si="59"/>
        <v>0</v>
      </c>
      <c r="N236" s="179">
        <f t="shared" ca="1" si="60"/>
        <v>0</v>
      </c>
      <c r="O236" s="180">
        <f t="shared" ca="1" si="51"/>
        <v>0</v>
      </c>
      <c r="P236" s="181">
        <f t="shared" ca="1" si="61"/>
        <v>0</v>
      </c>
      <c r="Q236" s="182">
        <f t="shared" ca="1" si="52"/>
        <v>0</v>
      </c>
      <c r="R236" s="182">
        <f ca="1">IF(LEN(B236)&gt;0,'4'!R236-'4'!Q236,"")</f>
        <v>0</v>
      </c>
      <c r="S236" s="183"/>
      <c r="T236" s="33"/>
      <c r="U236" s="33"/>
      <c r="V236" s="33"/>
      <c r="W236" s="33"/>
      <c r="X236" s="33"/>
      <c r="Y236" s="33"/>
      <c r="AB236" s="243">
        <f>ROW()</f>
        <v>236</v>
      </c>
      <c r="AC236" s="118">
        <f t="shared" ca="1" si="22"/>
        <v>0</v>
      </c>
      <c r="AD236" s="118">
        <f t="shared" ca="1" si="23"/>
        <v>0</v>
      </c>
      <c r="AE236" s="119" t="str">
        <f t="shared" ca="1" si="53"/>
        <v>-</v>
      </c>
      <c r="AF236" s="118" t="str">
        <f t="shared" ca="1" si="54"/>
        <v>-</v>
      </c>
      <c r="AG236" s="119" t="str">
        <f t="shared" ca="1" si="55"/>
        <v>-</v>
      </c>
      <c r="AH236" s="118" t="str">
        <f t="shared" ca="1" si="56"/>
        <v>-</v>
      </c>
      <c r="AI236" s="118">
        <f t="shared" ca="1" si="57"/>
        <v>0</v>
      </c>
      <c r="AJ236" s="120">
        <f t="shared" ca="1" si="58"/>
        <v>0</v>
      </c>
      <c r="AK236" s="118">
        <f t="shared" ca="1" si="24"/>
        <v>0</v>
      </c>
      <c r="AL236" s="118">
        <f t="shared" ca="1" si="25"/>
        <v>0</v>
      </c>
    </row>
    <row r="237" spans="1:38" ht="27" customHeight="1" x14ac:dyDescent="0.25">
      <c r="A237" s="53">
        <f>'OSNOVNA PLAČA'!A231</f>
        <v>222</v>
      </c>
      <c r="B237" s="333" t="str">
        <f t="shared" ca="1" si="21"/>
        <v>A222</v>
      </c>
      <c r="C237" s="333"/>
      <c r="D237" s="54" t="str">
        <f>IF(LEN('OSNOVNA PLAČA'!C231)&gt;0,'OSNOVNA PLAČA'!C231,"")</f>
        <v/>
      </c>
      <c r="E237" s="55" t="str">
        <f>IF(LEN('OSNOVNA PLAČA'!D231)&gt;0,'OSNOVNA PLAČA'!D231,"")</f>
        <v/>
      </c>
      <c r="F237" s="164">
        <f ca="1">IF(LEN(B237)&gt;0,'OBRAČUNANA OSNOVNA PLAČA'!I231,"")</f>
        <v>0</v>
      </c>
      <c r="G237" s="57"/>
      <c r="H237" s="57"/>
      <c r="I237" s="57"/>
      <c r="J237" s="57"/>
      <c r="K237" s="57"/>
      <c r="L237" s="178">
        <f t="shared" si="50"/>
        <v>0</v>
      </c>
      <c r="M237" s="179">
        <f t="shared" ca="1" si="59"/>
        <v>0</v>
      </c>
      <c r="N237" s="179">
        <f t="shared" ca="1" si="60"/>
        <v>0</v>
      </c>
      <c r="O237" s="180">
        <f t="shared" ca="1" si="51"/>
        <v>0</v>
      </c>
      <c r="P237" s="181">
        <f t="shared" ca="1" si="61"/>
        <v>0</v>
      </c>
      <c r="Q237" s="182">
        <f t="shared" ca="1" si="52"/>
        <v>0</v>
      </c>
      <c r="R237" s="182">
        <f ca="1">IF(LEN(B237)&gt;0,'4'!R237-'4'!Q237,"")</f>
        <v>0</v>
      </c>
      <c r="S237" s="183"/>
      <c r="T237" s="33"/>
      <c r="U237" s="33"/>
      <c r="V237" s="33"/>
      <c r="W237" s="33"/>
      <c r="X237" s="33"/>
      <c r="Y237" s="33"/>
      <c r="AB237" s="243">
        <f>ROW()</f>
        <v>237</v>
      </c>
      <c r="AC237" s="118">
        <f t="shared" ca="1" si="22"/>
        <v>0</v>
      </c>
      <c r="AD237" s="118">
        <f t="shared" ca="1" si="23"/>
        <v>0</v>
      </c>
      <c r="AE237" s="119" t="str">
        <f t="shared" ca="1" si="53"/>
        <v>-</v>
      </c>
      <c r="AF237" s="118" t="str">
        <f t="shared" ca="1" si="54"/>
        <v>-</v>
      </c>
      <c r="AG237" s="119" t="str">
        <f t="shared" ca="1" si="55"/>
        <v>-</v>
      </c>
      <c r="AH237" s="118" t="str">
        <f t="shared" ca="1" si="56"/>
        <v>-</v>
      </c>
      <c r="AI237" s="118">
        <f t="shared" ca="1" si="57"/>
        <v>0</v>
      </c>
      <c r="AJ237" s="120">
        <f t="shared" ca="1" si="58"/>
        <v>0</v>
      </c>
      <c r="AK237" s="118">
        <f t="shared" ca="1" si="24"/>
        <v>0</v>
      </c>
      <c r="AL237" s="118">
        <f t="shared" ca="1" si="25"/>
        <v>0</v>
      </c>
    </row>
    <row r="238" spans="1:38" ht="27" customHeight="1" x14ac:dyDescent="0.25">
      <c r="A238" s="53">
        <f>'OSNOVNA PLAČA'!A232</f>
        <v>223</v>
      </c>
      <c r="B238" s="333" t="str">
        <f t="shared" ca="1" si="21"/>
        <v>A223</v>
      </c>
      <c r="C238" s="333"/>
      <c r="D238" s="54" t="str">
        <f>IF(LEN('OSNOVNA PLAČA'!C232)&gt;0,'OSNOVNA PLAČA'!C232,"")</f>
        <v/>
      </c>
      <c r="E238" s="55" t="str">
        <f>IF(LEN('OSNOVNA PLAČA'!D232)&gt;0,'OSNOVNA PLAČA'!D232,"")</f>
        <v/>
      </c>
      <c r="F238" s="164">
        <f ca="1">IF(LEN(B238)&gt;0,'OBRAČUNANA OSNOVNA PLAČA'!I232,"")</f>
        <v>0</v>
      </c>
      <c r="G238" s="57"/>
      <c r="H238" s="57"/>
      <c r="I238" s="57"/>
      <c r="J238" s="57"/>
      <c r="K238" s="57"/>
      <c r="L238" s="178">
        <f t="shared" si="50"/>
        <v>0</v>
      </c>
      <c r="M238" s="179">
        <f t="shared" ca="1" si="59"/>
        <v>0</v>
      </c>
      <c r="N238" s="179">
        <f t="shared" ca="1" si="60"/>
        <v>0</v>
      </c>
      <c r="O238" s="180">
        <f t="shared" ca="1" si="51"/>
        <v>0</v>
      </c>
      <c r="P238" s="181">
        <f t="shared" ca="1" si="61"/>
        <v>0</v>
      </c>
      <c r="Q238" s="182">
        <f t="shared" ca="1" si="52"/>
        <v>0</v>
      </c>
      <c r="R238" s="182">
        <f ca="1">IF(LEN(B238)&gt;0,'4'!R238-'4'!Q238,"")</f>
        <v>0</v>
      </c>
      <c r="S238" s="183"/>
      <c r="T238" s="33"/>
      <c r="U238" s="33"/>
      <c r="V238" s="33"/>
      <c r="W238" s="33"/>
      <c r="X238" s="33"/>
      <c r="Y238" s="33"/>
      <c r="AB238" s="243">
        <f>ROW()</f>
        <v>238</v>
      </c>
      <c r="AC238" s="118">
        <f t="shared" ca="1" si="22"/>
        <v>0</v>
      </c>
      <c r="AD238" s="118">
        <f t="shared" ca="1" si="23"/>
        <v>0</v>
      </c>
      <c r="AE238" s="119" t="str">
        <f t="shared" ca="1" si="53"/>
        <v>-</v>
      </c>
      <c r="AF238" s="118" t="str">
        <f t="shared" ca="1" si="54"/>
        <v>-</v>
      </c>
      <c r="AG238" s="119" t="str">
        <f t="shared" ca="1" si="55"/>
        <v>-</v>
      </c>
      <c r="AH238" s="118" t="str">
        <f t="shared" ca="1" si="56"/>
        <v>-</v>
      </c>
      <c r="AI238" s="118">
        <f t="shared" ca="1" si="57"/>
        <v>0</v>
      </c>
      <c r="AJ238" s="120">
        <f t="shared" ca="1" si="58"/>
        <v>0</v>
      </c>
      <c r="AK238" s="118">
        <f t="shared" ca="1" si="24"/>
        <v>0</v>
      </c>
      <c r="AL238" s="118">
        <f t="shared" ca="1" si="25"/>
        <v>0</v>
      </c>
    </row>
    <row r="239" spans="1:38" ht="27" customHeight="1" x14ac:dyDescent="0.25">
      <c r="A239" s="53">
        <f>'OSNOVNA PLAČA'!A233</f>
        <v>224</v>
      </c>
      <c r="B239" s="333" t="str">
        <f t="shared" ca="1" si="21"/>
        <v>A224</v>
      </c>
      <c r="C239" s="333"/>
      <c r="D239" s="54" t="str">
        <f>IF(LEN('OSNOVNA PLAČA'!C233)&gt;0,'OSNOVNA PLAČA'!C233,"")</f>
        <v/>
      </c>
      <c r="E239" s="55" t="str">
        <f>IF(LEN('OSNOVNA PLAČA'!D233)&gt;0,'OSNOVNA PLAČA'!D233,"")</f>
        <v/>
      </c>
      <c r="F239" s="164">
        <f ca="1">IF(LEN(B239)&gt;0,'OBRAČUNANA OSNOVNA PLAČA'!I233,"")</f>
        <v>0</v>
      </c>
      <c r="G239" s="57"/>
      <c r="H239" s="57"/>
      <c r="I239" s="57"/>
      <c r="J239" s="57"/>
      <c r="K239" s="57"/>
      <c r="L239" s="178">
        <f t="shared" si="50"/>
        <v>0</v>
      </c>
      <c r="M239" s="179">
        <f t="shared" ca="1" si="59"/>
        <v>0</v>
      </c>
      <c r="N239" s="179">
        <f t="shared" ca="1" si="60"/>
        <v>0</v>
      </c>
      <c r="O239" s="180">
        <f t="shared" ca="1" si="51"/>
        <v>0</v>
      </c>
      <c r="P239" s="181">
        <f t="shared" ca="1" si="61"/>
        <v>0</v>
      </c>
      <c r="Q239" s="182">
        <f t="shared" ca="1" si="52"/>
        <v>0</v>
      </c>
      <c r="R239" s="182">
        <f ca="1">IF(LEN(B239)&gt;0,'4'!R239-'4'!Q239,"")</f>
        <v>0</v>
      </c>
      <c r="S239" s="183"/>
      <c r="T239" s="33"/>
      <c r="U239" s="33"/>
      <c r="V239" s="33"/>
      <c r="W239" s="33"/>
      <c r="X239" s="33"/>
      <c r="Y239" s="33"/>
      <c r="AB239" s="243">
        <f>ROW()</f>
        <v>239</v>
      </c>
      <c r="AC239" s="118">
        <f t="shared" ca="1" si="22"/>
        <v>0</v>
      </c>
      <c r="AD239" s="118">
        <f t="shared" ca="1" si="23"/>
        <v>0</v>
      </c>
      <c r="AE239" s="119" t="str">
        <f t="shared" ca="1" si="53"/>
        <v>-</v>
      </c>
      <c r="AF239" s="118" t="str">
        <f t="shared" ca="1" si="54"/>
        <v>-</v>
      </c>
      <c r="AG239" s="119" t="str">
        <f t="shared" ca="1" si="55"/>
        <v>-</v>
      </c>
      <c r="AH239" s="118" t="str">
        <f t="shared" ca="1" si="56"/>
        <v>-</v>
      </c>
      <c r="AI239" s="118">
        <f t="shared" ca="1" si="57"/>
        <v>0</v>
      </c>
      <c r="AJ239" s="120">
        <f t="shared" ca="1" si="58"/>
        <v>0</v>
      </c>
      <c r="AK239" s="118">
        <f t="shared" ca="1" si="24"/>
        <v>0</v>
      </c>
      <c r="AL239" s="118">
        <f t="shared" ca="1" si="25"/>
        <v>0</v>
      </c>
    </row>
    <row r="240" spans="1:38" ht="27" customHeight="1" x14ac:dyDescent="0.25">
      <c r="A240" s="53">
        <f>'OSNOVNA PLAČA'!A234</f>
        <v>225</v>
      </c>
      <c r="B240" s="333" t="str">
        <f t="shared" ca="1" si="21"/>
        <v>A225</v>
      </c>
      <c r="C240" s="333"/>
      <c r="D240" s="54" t="str">
        <f>IF(LEN('OSNOVNA PLAČA'!C234)&gt;0,'OSNOVNA PLAČA'!C234,"")</f>
        <v/>
      </c>
      <c r="E240" s="55" t="str">
        <f>IF(LEN('OSNOVNA PLAČA'!D234)&gt;0,'OSNOVNA PLAČA'!D234,"")</f>
        <v/>
      </c>
      <c r="F240" s="164">
        <f ca="1">IF(LEN(B240)&gt;0,'OBRAČUNANA OSNOVNA PLAČA'!I234,"")</f>
        <v>0</v>
      </c>
      <c r="G240" s="57"/>
      <c r="H240" s="57"/>
      <c r="I240" s="57"/>
      <c r="J240" s="57"/>
      <c r="K240" s="57"/>
      <c r="L240" s="178">
        <f t="shared" si="50"/>
        <v>0</v>
      </c>
      <c r="M240" s="179">
        <f t="shared" ca="1" si="59"/>
        <v>0</v>
      </c>
      <c r="N240" s="179">
        <f t="shared" ca="1" si="60"/>
        <v>0</v>
      </c>
      <c r="O240" s="180">
        <f t="shared" ca="1" si="51"/>
        <v>0</v>
      </c>
      <c r="P240" s="181">
        <f t="shared" ca="1" si="61"/>
        <v>0</v>
      </c>
      <c r="Q240" s="182">
        <f t="shared" ca="1" si="52"/>
        <v>0</v>
      </c>
      <c r="R240" s="182">
        <f ca="1">IF(LEN(B240)&gt;0,'4'!R240-'4'!Q240,"")</f>
        <v>0</v>
      </c>
      <c r="S240" s="183"/>
      <c r="T240" s="33"/>
      <c r="U240" s="33"/>
      <c r="V240" s="33"/>
      <c r="W240" s="33"/>
      <c r="X240" s="33"/>
      <c r="Y240" s="33"/>
      <c r="AB240" s="243">
        <f>ROW()</f>
        <v>240</v>
      </c>
      <c r="AC240" s="118">
        <f t="shared" ca="1" si="22"/>
        <v>0</v>
      </c>
      <c r="AD240" s="118">
        <f t="shared" ca="1" si="23"/>
        <v>0</v>
      </c>
      <c r="AE240" s="119" t="str">
        <f t="shared" ca="1" si="53"/>
        <v>-</v>
      </c>
      <c r="AF240" s="118" t="str">
        <f t="shared" ca="1" si="54"/>
        <v>-</v>
      </c>
      <c r="AG240" s="119" t="str">
        <f t="shared" ca="1" si="55"/>
        <v>-</v>
      </c>
      <c r="AH240" s="118" t="str">
        <f t="shared" ca="1" si="56"/>
        <v>-</v>
      </c>
      <c r="AI240" s="118">
        <f t="shared" ca="1" si="57"/>
        <v>0</v>
      </c>
      <c r="AJ240" s="120">
        <f t="shared" ca="1" si="58"/>
        <v>0</v>
      </c>
      <c r="AK240" s="118">
        <f t="shared" ca="1" si="24"/>
        <v>0</v>
      </c>
      <c r="AL240" s="118">
        <f t="shared" ca="1" si="25"/>
        <v>0</v>
      </c>
    </row>
    <row r="241" spans="1:38" ht="27" customHeight="1" x14ac:dyDescent="0.25">
      <c r="A241" s="53">
        <f>'OSNOVNA PLAČA'!A235</f>
        <v>226</v>
      </c>
      <c r="B241" s="333" t="str">
        <f t="shared" ca="1" si="21"/>
        <v>A226</v>
      </c>
      <c r="C241" s="333"/>
      <c r="D241" s="54" t="str">
        <f>IF(LEN('OSNOVNA PLAČA'!C235)&gt;0,'OSNOVNA PLAČA'!C235,"")</f>
        <v/>
      </c>
      <c r="E241" s="55" t="str">
        <f>IF(LEN('OSNOVNA PLAČA'!D235)&gt;0,'OSNOVNA PLAČA'!D235,"")</f>
        <v/>
      </c>
      <c r="F241" s="164">
        <f ca="1">IF(LEN(B241)&gt;0,'OBRAČUNANA OSNOVNA PLAČA'!I235,"")</f>
        <v>0</v>
      </c>
      <c r="G241" s="57"/>
      <c r="H241" s="57"/>
      <c r="I241" s="57"/>
      <c r="J241" s="57"/>
      <c r="K241" s="57"/>
      <c r="L241" s="178">
        <f t="shared" si="50"/>
        <v>0</v>
      </c>
      <c r="M241" s="179">
        <f t="shared" ca="1" si="59"/>
        <v>0</v>
      </c>
      <c r="N241" s="179">
        <f t="shared" ca="1" si="60"/>
        <v>0</v>
      </c>
      <c r="O241" s="180">
        <f t="shared" ca="1" si="51"/>
        <v>0</v>
      </c>
      <c r="P241" s="181">
        <f t="shared" ca="1" si="61"/>
        <v>0</v>
      </c>
      <c r="Q241" s="182">
        <f t="shared" ca="1" si="52"/>
        <v>0</v>
      </c>
      <c r="R241" s="182">
        <f ca="1">IF(LEN(B241)&gt;0,'4'!R241-'4'!Q241,"")</f>
        <v>0</v>
      </c>
      <c r="S241" s="183"/>
      <c r="T241" s="33"/>
      <c r="U241" s="33"/>
      <c r="V241" s="33"/>
      <c r="W241" s="33"/>
      <c r="X241" s="33"/>
      <c r="Y241" s="33"/>
      <c r="AB241" s="243">
        <f>ROW()</f>
        <v>241</v>
      </c>
      <c r="AC241" s="118">
        <f t="shared" ca="1" si="22"/>
        <v>0</v>
      </c>
      <c r="AD241" s="118">
        <f t="shared" ca="1" si="23"/>
        <v>0</v>
      </c>
      <c r="AE241" s="119" t="str">
        <f t="shared" ca="1" si="53"/>
        <v>-</v>
      </c>
      <c r="AF241" s="118" t="str">
        <f t="shared" ca="1" si="54"/>
        <v>-</v>
      </c>
      <c r="AG241" s="119" t="str">
        <f t="shared" ca="1" si="55"/>
        <v>-</v>
      </c>
      <c r="AH241" s="118" t="str">
        <f t="shared" ca="1" si="56"/>
        <v>-</v>
      </c>
      <c r="AI241" s="118">
        <f t="shared" ca="1" si="57"/>
        <v>0</v>
      </c>
      <c r="AJ241" s="120">
        <f t="shared" ca="1" si="58"/>
        <v>0</v>
      </c>
      <c r="AK241" s="118">
        <f t="shared" ca="1" si="24"/>
        <v>0</v>
      </c>
      <c r="AL241" s="118">
        <f t="shared" ca="1" si="25"/>
        <v>0</v>
      </c>
    </row>
    <row r="242" spans="1:38" ht="27" customHeight="1" x14ac:dyDescent="0.25">
      <c r="A242" s="53">
        <f>'OSNOVNA PLAČA'!A236</f>
        <v>227</v>
      </c>
      <c r="B242" s="333" t="str">
        <f t="shared" ca="1" si="21"/>
        <v>A227</v>
      </c>
      <c r="C242" s="333"/>
      <c r="D242" s="54" t="str">
        <f>IF(LEN('OSNOVNA PLAČA'!C236)&gt;0,'OSNOVNA PLAČA'!C236,"")</f>
        <v/>
      </c>
      <c r="E242" s="55" t="str">
        <f>IF(LEN('OSNOVNA PLAČA'!D236)&gt;0,'OSNOVNA PLAČA'!D236,"")</f>
        <v/>
      </c>
      <c r="F242" s="164">
        <f ca="1">IF(LEN(B242)&gt;0,'OBRAČUNANA OSNOVNA PLAČA'!I236,"")</f>
        <v>0</v>
      </c>
      <c r="G242" s="57"/>
      <c r="H242" s="57"/>
      <c r="I242" s="57"/>
      <c r="J242" s="57"/>
      <c r="K242" s="57"/>
      <c r="L242" s="178">
        <f t="shared" si="50"/>
        <v>0</v>
      </c>
      <c r="M242" s="179">
        <f t="shared" ca="1" si="59"/>
        <v>0</v>
      </c>
      <c r="N242" s="179">
        <f t="shared" ca="1" si="60"/>
        <v>0</v>
      </c>
      <c r="O242" s="180">
        <f t="shared" ca="1" si="51"/>
        <v>0</v>
      </c>
      <c r="P242" s="181">
        <f t="shared" ca="1" si="61"/>
        <v>0</v>
      </c>
      <c r="Q242" s="182">
        <f t="shared" ca="1" si="52"/>
        <v>0</v>
      </c>
      <c r="R242" s="182">
        <f ca="1">IF(LEN(B242)&gt;0,'4'!R242-'4'!Q242,"")</f>
        <v>0</v>
      </c>
      <c r="S242" s="183"/>
      <c r="T242" s="33"/>
      <c r="U242" s="33"/>
      <c r="V242" s="33"/>
      <c r="W242" s="33"/>
      <c r="X242" s="33"/>
      <c r="Y242" s="33"/>
      <c r="AB242" s="243">
        <f>ROW()</f>
        <v>242</v>
      </c>
      <c r="AC242" s="118">
        <f t="shared" ca="1" si="22"/>
        <v>0</v>
      </c>
      <c r="AD242" s="118">
        <f t="shared" ca="1" si="23"/>
        <v>0</v>
      </c>
      <c r="AE242" s="119" t="str">
        <f t="shared" ca="1" si="53"/>
        <v>-</v>
      </c>
      <c r="AF242" s="118" t="str">
        <f t="shared" ca="1" si="54"/>
        <v>-</v>
      </c>
      <c r="AG242" s="119" t="str">
        <f t="shared" ca="1" si="55"/>
        <v>-</v>
      </c>
      <c r="AH242" s="118" t="str">
        <f t="shared" ca="1" si="56"/>
        <v>-</v>
      </c>
      <c r="AI242" s="118">
        <f t="shared" ca="1" si="57"/>
        <v>0</v>
      </c>
      <c r="AJ242" s="120">
        <f t="shared" ca="1" si="58"/>
        <v>0</v>
      </c>
      <c r="AK242" s="118">
        <f t="shared" ca="1" si="24"/>
        <v>0</v>
      </c>
      <c r="AL242" s="118">
        <f t="shared" ca="1" si="25"/>
        <v>0</v>
      </c>
    </row>
    <row r="243" spans="1:38" ht="27" customHeight="1" x14ac:dyDescent="0.25">
      <c r="A243" s="53">
        <f>'OSNOVNA PLAČA'!A237</f>
        <v>228</v>
      </c>
      <c r="B243" s="333" t="str">
        <f t="shared" ca="1" si="21"/>
        <v>A228</v>
      </c>
      <c r="C243" s="333"/>
      <c r="D243" s="54" t="str">
        <f>IF(LEN('OSNOVNA PLAČA'!C237)&gt;0,'OSNOVNA PLAČA'!C237,"")</f>
        <v/>
      </c>
      <c r="E243" s="55" t="str">
        <f>IF(LEN('OSNOVNA PLAČA'!D237)&gt;0,'OSNOVNA PLAČA'!D237,"")</f>
        <v/>
      </c>
      <c r="F243" s="164">
        <f ca="1">IF(LEN(B243)&gt;0,'OBRAČUNANA OSNOVNA PLAČA'!I237,"")</f>
        <v>0</v>
      </c>
      <c r="G243" s="57"/>
      <c r="H243" s="57"/>
      <c r="I243" s="57"/>
      <c r="J243" s="57"/>
      <c r="K243" s="57"/>
      <c r="L243" s="178">
        <f t="shared" si="50"/>
        <v>0</v>
      </c>
      <c r="M243" s="179">
        <f t="shared" ca="1" si="59"/>
        <v>0</v>
      </c>
      <c r="N243" s="179">
        <f t="shared" ca="1" si="60"/>
        <v>0</v>
      </c>
      <c r="O243" s="180">
        <f t="shared" ca="1" si="51"/>
        <v>0</v>
      </c>
      <c r="P243" s="181">
        <f t="shared" ca="1" si="61"/>
        <v>0</v>
      </c>
      <c r="Q243" s="182">
        <f t="shared" ca="1" si="52"/>
        <v>0</v>
      </c>
      <c r="R243" s="182">
        <f ca="1">IF(LEN(B243)&gt;0,'4'!R243-'4'!Q243,"")</f>
        <v>0</v>
      </c>
      <c r="S243" s="183"/>
      <c r="T243" s="33"/>
      <c r="U243" s="33"/>
      <c r="V243" s="33"/>
      <c r="W243" s="33"/>
      <c r="X243" s="33"/>
      <c r="Y243" s="33"/>
      <c r="AB243" s="243">
        <f>ROW()</f>
        <v>243</v>
      </c>
      <c r="AC243" s="118">
        <f t="shared" ca="1" si="22"/>
        <v>0</v>
      </c>
      <c r="AD243" s="118">
        <f t="shared" ca="1" si="23"/>
        <v>0</v>
      </c>
      <c r="AE243" s="119" t="str">
        <f t="shared" ca="1" si="53"/>
        <v>-</v>
      </c>
      <c r="AF243" s="118" t="str">
        <f t="shared" ca="1" si="54"/>
        <v>-</v>
      </c>
      <c r="AG243" s="119" t="str">
        <f t="shared" ca="1" si="55"/>
        <v>-</v>
      </c>
      <c r="AH243" s="118" t="str">
        <f t="shared" ca="1" si="56"/>
        <v>-</v>
      </c>
      <c r="AI243" s="118">
        <f t="shared" ca="1" si="57"/>
        <v>0</v>
      </c>
      <c r="AJ243" s="120">
        <f t="shared" ca="1" si="58"/>
        <v>0</v>
      </c>
      <c r="AK243" s="118">
        <f t="shared" ca="1" si="24"/>
        <v>0</v>
      </c>
      <c r="AL243" s="118">
        <f t="shared" ca="1" si="25"/>
        <v>0</v>
      </c>
    </row>
    <row r="244" spans="1:38" ht="27" customHeight="1" x14ac:dyDescent="0.25">
      <c r="A244" s="53">
        <f>'OSNOVNA PLAČA'!A238</f>
        <v>229</v>
      </c>
      <c r="B244" s="333" t="str">
        <f t="shared" ca="1" si="21"/>
        <v>A229</v>
      </c>
      <c r="C244" s="333"/>
      <c r="D244" s="54" t="str">
        <f>IF(LEN('OSNOVNA PLAČA'!C238)&gt;0,'OSNOVNA PLAČA'!C238,"")</f>
        <v/>
      </c>
      <c r="E244" s="55" t="str">
        <f>IF(LEN('OSNOVNA PLAČA'!D238)&gt;0,'OSNOVNA PLAČA'!D238,"")</f>
        <v/>
      </c>
      <c r="F244" s="164">
        <f ca="1">IF(LEN(B244)&gt;0,'OBRAČUNANA OSNOVNA PLAČA'!I238,"")</f>
        <v>0</v>
      </c>
      <c r="G244" s="57"/>
      <c r="H244" s="57"/>
      <c r="I244" s="57"/>
      <c r="J244" s="57"/>
      <c r="K244" s="57"/>
      <c r="L244" s="178">
        <f t="shared" si="50"/>
        <v>0</v>
      </c>
      <c r="M244" s="179">
        <f t="shared" ca="1" si="59"/>
        <v>0</v>
      </c>
      <c r="N244" s="179">
        <f t="shared" ca="1" si="60"/>
        <v>0</v>
      </c>
      <c r="O244" s="180">
        <f t="shared" ca="1" si="51"/>
        <v>0</v>
      </c>
      <c r="P244" s="181">
        <f t="shared" ca="1" si="61"/>
        <v>0</v>
      </c>
      <c r="Q244" s="182">
        <f t="shared" ca="1" si="52"/>
        <v>0</v>
      </c>
      <c r="R244" s="182">
        <f ca="1">IF(LEN(B244)&gt;0,'4'!R244-'4'!Q244,"")</f>
        <v>0</v>
      </c>
      <c r="S244" s="183"/>
      <c r="T244" s="33"/>
      <c r="U244" s="33"/>
      <c r="V244" s="33"/>
      <c r="W244" s="33"/>
      <c r="X244" s="33"/>
      <c r="Y244" s="33"/>
      <c r="AB244" s="243">
        <f>ROW()</f>
        <v>244</v>
      </c>
      <c r="AC244" s="118">
        <f t="shared" ca="1" si="22"/>
        <v>0</v>
      </c>
      <c r="AD244" s="118">
        <f t="shared" ca="1" si="23"/>
        <v>0</v>
      </c>
      <c r="AE244" s="119" t="str">
        <f t="shared" ca="1" si="53"/>
        <v>-</v>
      </c>
      <c r="AF244" s="118" t="str">
        <f t="shared" ca="1" si="54"/>
        <v>-</v>
      </c>
      <c r="AG244" s="119" t="str">
        <f t="shared" ca="1" si="55"/>
        <v>-</v>
      </c>
      <c r="AH244" s="118" t="str">
        <f t="shared" ca="1" si="56"/>
        <v>-</v>
      </c>
      <c r="AI244" s="118">
        <f t="shared" ca="1" si="57"/>
        <v>0</v>
      </c>
      <c r="AJ244" s="120">
        <f t="shared" ca="1" si="58"/>
        <v>0</v>
      </c>
      <c r="AK244" s="118">
        <f t="shared" ca="1" si="24"/>
        <v>0</v>
      </c>
      <c r="AL244" s="118">
        <f t="shared" ca="1" si="25"/>
        <v>0</v>
      </c>
    </row>
    <row r="245" spans="1:38" ht="27" customHeight="1" x14ac:dyDescent="0.25">
      <c r="A245" s="53">
        <f>'OSNOVNA PLAČA'!A239</f>
        <v>230</v>
      </c>
      <c r="B245" s="333" t="str">
        <f t="shared" ca="1" si="21"/>
        <v>A230</v>
      </c>
      <c r="C245" s="333"/>
      <c r="D245" s="54" t="str">
        <f>IF(LEN('OSNOVNA PLAČA'!C239)&gt;0,'OSNOVNA PLAČA'!C239,"")</f>
        <v/>
      </c>
      <c r="E245" s="55" t="str">
        <f>IF(LEN('OSNOVNA PLAČA'!D239)&gt;0,'OSNOVNA PLAČA'!D239,"")</f>
        <v/>
      </c>
      <c r="F245" s="164">
        <f ca="1">IF(LEN(B245)&gt;0,'OBRAČUNANA OSNOVNA PLAČA'!I239,"")</f>
        <v>0</v>
      </c>
      <c r="G245" s="57"/>
      <c r="H245" s="57"/>
      <c r="I245" s="57"/>
      <c r="J245" s="57"/>
      <c r="K245" s="57"/>
      <c r="L245" s="178">
        <f t="shared" si="50"/>
        <v>0</v>
      </c>
      <c r="M245" s="179">
        <f t="shared" ca="1" si="59"/>
        <v>0</v>
      </c>
      <c r="N245" s="179">
        <f t="shared" ca="1" si="60"/>
        <v>0</v>
      </c>
      <c r="O245" s="180">
        <f t="shared" ca="1" si="51"/>
        <v>0</v>
      </c>
      <c r="P245" s="181">
        <f t="shared" ca="1" si="61"/>
        <v>0</v>
      </c>
      <c r="Q245" s="182">
        <f t="shared" ca="1" si="52"/>
        <v>0</v>
      </c>
      <c r="R245" s="182">
        <f ca="1">IF(LEN(B245)&gt;0,'4'!R245-'4'!Q245,"")</f>
        <v>0</v>
      </c>
      <c r="S245" s="183"/>
      <c r="T245" s="33"/>
      <c r="U245" s="33"/>
      <c r="V245" s="33"/>
      <c r="W245" s="33"/>
      <c r="X245" s="33"/>
      <c r="Y245" s="33"/>
      <c r="AB245" s="243">
        <f>ROW()</f>
        <v>245</v>
      </c>
      <c r="AC245" s="118">
        <f t="shared" ca="1" si="22"/>
        <v>0</v>
      </c>
      <c r="AD245" s="118">
        <f t="shared" ca="1" si="23"/>
        <v>0</v>
      </c>
      <c r="AE245" s="119" t="str">
        <f t="shared" ca="1" si="53"/>
        <v>-</v>
      </c>
      <c r="AF245" s="118" t="str">
        <f t="shared" ca="1" si="54"/>
        <v>-</v>
      </c>
      <c r="AG245" s="119" t="str">
        <f t="shared" ca="1" si="55"/>
        <v>-</v>
      </c>
      <c r="AH245" s="118" t="str">
        <f t="shared" ca="1" si="56"/>
        <v>-</v>
      </c>
      <c r="AI245" s="118">
        <f t="shared" ca="1" si="57"/>
        <v>0</v>
      </c>
      <c r="AJ245" s="120">
        <f t="shared" ca="1" si="58"/>
        <v>0</v>
      </c>
      <c r="AK245" s="118">
        <f t="shared" ca="1" si="24"/>
        <v>0</v>
      </c>
      <c r="AL245" s="118">
        <f t="shared" ca="1" si="25"/>
        <v>0</v>
      </c>
    </row>
    <row r="246" spans="1:38" ht="27" customHeight="1" x14ac:dyDescent="0.25">
      <c r="A246" s="53">
        <f>'OSNOVNA PLAČA'!A240</f>
        <v>231</v>
      </c>
      <c r="B246" s="333" t="str">
        <f t="shared" ca="1" si="21"/>
        <v>A231</v>
      </c>
      <c r="C246" s="333"/>
      <c r="D246" s="54" t="str">
        <f>IF(LEN('OSNOVNA PLAČA'!C240)&gt;0,'OSNOVNA PLAČA'!C240,"")</f>
        <v/>
      </c>
      <c r="E246" s="55" t="str">
        <f>IF(LEN('OSNOVNA PLAČA'!D240)&gt;0,'OSNOVNA PLAČA'!D240,"")</f>
        <v/>
      </c>
      <c r="F246" s="164">
        <f ca="1">IF(LEN(B246)&gt;0,'OBRAČUNANA OSNOVNA PLAČA'!I240,"")</f>
        <v>0</v>
      </c>
      <c r="G246" s="57"/>
      <c r="H246" s="57"/>
      <c r="I246" s="57"/>
      <c r="J246" s="57"/>
      <c r="K246" s="57"/>
      <c r="L246" s="178">
        <f t="shared" si="50"/>
        <v>0</v>
      </c>
      <c r="M246" s="179">
        <f t="shared" ca="1" si="59"/>
        <v>0</v>
      </c>
      <c r="N246" s="179">
        <f t="shared" ca="1" si="60"/>
        <v>0</v>
      </c>
      <c r="O246" s="180">
        <f t="shared" ca="1" si="51"/>
        <v>0</v>
      </c>
      <c r="P246" s="181">
        <f t="shared" ca="1" si="61"/>
        <v>0</v>
      </c>
      <c r="Q246" s="182">
        <f t="shared" ca="1" si="52"/>
        <v>0</v>
      </c>
      <c r="R246" s="182">
        <f ca="1">IF(LEN(B246)&gt;0,'4'!R246-'4'!Q246,"")</f>
        <v>0</v>
      </c>
      <c r="S246" s="183"/>
      <c r="T246" s="33"/>
      <c r="U246" s="33"/>
      <c r="V246" s="33"/>
      <c r="W246" s="33"/>
      <c r="X246" s="33"/>
      <c r="Y246" s="33"/>
      <c r="AB246" s="243">
        <f>ROW()</f>
        <v>246</v>
      </c>
      <c r="AC246" s="118">
        <f t="shared" ca="1" si="22"/>
        <v>0</v>
      </c>
      <c r="AD246" s="118">
        <f t="shared" ca="1" si="23"/>
        <v>0</v>
      </c>
      <c r="AE246" s="119" t="str">
        <f t="shared" ca="1" si="53"/>
        <v>-</v>
      </c>
      <c r="AF246" s="118" t="str">
        <f t="shared" ca="1" si="54"/>
        <v>-</v>
      </c>
      <c r="AG246" s="119" t="str">
        <f t="shared" ca="1" si="55"/>
        <v>-</v>
      </c>
      <c r="AH246" s="118" t="str">
        <f t="shared" ca="1" si="56"/>
        <v>-</v>
      </c>
      <c r="AI246" s="118">
        <f t="shared" ca="1" si="57"/>
        <v>0</v>
      </c>
      <c r="AJ246" s="120">
        <f t="shared" ca="1" si="58"/>
        <v>0</v>
      </c>
      <c r="AK246" s="118">
        <f t="shared" ca="1" si="24"/>
        <v>0</v>
      </c>
      <c r="AL246" s="118">
        <f t="shared" ca="1" si="25"/>
        <v>0</v>
      </c>
    </row>
    <row r="247" spans="1:38" ht="27" customHeight="1" x14ac:dyDescent="0.25">
      <c r="A247" s="53">
        <f>'OSNOVNA PLAČA'!A241</f>
        <v>232</v>
      </c>
      <c r="B247" s="333" t="str">
        <f t="shared" ca="1" si="21"/>
        <v>A232</v>
      </c>
      <c r="C247" s="333"/>
      <c r="D247" s="54" t="str">
        <f>IF(LEN('OSNOVNA PLAČA'!C241)&gt;0,'OSNOVNA PLAČA'!C241,"")</f>
        <v/>
      </c>
      <c r="E247" s="55" t="str">
        <f>IF(LEN('OSNOVNA PLAČA'!D241)&gt;0,'OSNOVNA PLAČA'!D241,"")</f>
        <v/>
      </c>
      <c r="F247" s="164">
        <f ca="1">IF(LEN(B247)&gt;0,'OBRAČUNANA OSNOVNA PLAČA'!I241,"")</f>
        <v>0</v>
      </c>
      <c r="G247" s="57"/>
      <c r="H247" s="57"/>
      <c r="I247" s="57"/>
      <c r="J247" s="57"/>
      <c r="K247" s="57"/>
      <c r="L247" s="178">
        <f t="shared" si="50"/>
        <v>0</v>
      </c>
      <c r="M247" s="179">
        <f t="shared" ca="1" si="59"/>
        <v>0</v>
      </c>
      <c r="N247" s="179">
        <f t="shared" ca="1" si="60"/>
        <v>0</v>
      </c>
      <c r="O247" s="180">
        <f t="shared" ca="1" si="51"/>
        <v>0</v>
      </c>
      <c r="P247" s="181">
        <f t="shared" ca="1" si="61"/>
        <v>0</v>
      </c>
      <c r="Q247" s="182">
        <f t="shared" ca="1" si="52"/>
        <v>0</v>
      </c>
      <c r="R247" s="182">
        <f ca="1">IF(LEN(B247)&gt;0,'4'!R247-'4'!Q247,"")</f>
        <v>0</v>
      </c>
      <c r="S247" s="183"/>
      <c r="T247" s="33"/>
      <c r="U247" s="33"/>
      <c r="V247" s="33"/>
      <c r="W247" s="33"/>
      <c r="X247" s="33"/>
      <c r="Y247" s="33"/>
      <c r="AB247" s="243">
        <f>ROW()</f>
        <v>247</v>
      </c>
      <c r="AC247" s="118">
        <f t="shared" ca="1" si="22"/>
        <v>0</v>
      </c>
      <c r="AD247" s="118">
        <f t="shared" ca="1" si="23"/>
        <v>0</v>
      </c>
      <c r="AE247" s="119" t="str">
        <f t="shared" ca="1" si="53"/>
        <v>-</v>
      </c>
      <c r="AF247" s="118" t="str">
        <f t="shared" ca="1" si="54"/>
        <v>-</v>
      </c>
      <c r="AG247" s="119" t="str">
        <f t="shared" ca="1" si="55"/>
        <v>-</v>
      </c>
      <c r="AH247" s="118" t="str">
        <f t="shared" ca="1" si="56"/>
        <v>-</v>
      </c>
      <c r="AI247" s="118">
        <f t="shared" ca="1" si="57"/>
        <v>0</v>
      </c>
      <c r="AJ247" s="120">
        <f t="shared" ca="1" si="58"/>
        <v>0</v>
      </c>
      <c r="AK247" s="118">
        <f t="shared" ca="1" si="24"/>
        <v>0</v>
      </c>
      <c r="AL247" s="118">
        <f t="shared" ca="1" si="25"/>
        <v>0</v>
      </c>
    </row>
    <row r="248" spans="1:38" ht="27" customHeight="1" x14ac:dyDescent="0.25">
      <c r="A248" s="53">
        <f>'OSNOVNA PLAČA'!A242</f>
        <v>233</v>
      </c>
      <c r="B248" s="333" t="str">
        <f t="shared" ca="1" si="21"/>
        <v>A233</v>
      </c>
      <c r="C248" s="333"/>
      <c r="D248" s="54" t="str">
        <f>IF(LEN('OSNOVNA PLAČA'!C242)&gt;0,'OSNOVNA PLAČA'!C242,"")</f>
        <v/>
      </c>
      <c r="E248" s="55" t="str">
        <f>IF(LEN('OSNOVNA PLAČA'!D242)&gt;0,'OSNOVNA PLAČA'!D242,"")</f>
        <v/>
      </c>
      <c r="F248" s="164">
        <f ca="1">IF(LEN(B248)&gt;0,'OBRAČUNANA OSNOVNA PLAČA'!I242,"")</f>
        <v>0</v>
      </c>
      <c r="G248" s="57"/>
      <c r="H248" s="57"/>
      <c r="I248" s="57"/>
      <c r="J248" s="57"/>
      <c r="K248" s="57"/>
      <c r="L248" s="178">
        <f t="shared" si="50"/>
        <v>0</v>
      </c>
      <c r="M248" s="179">
        <f t="shared" ca="1" si="59"/>
        <v>0</v>
      </c>
      <c r="N248" s="179">
        <f t="shared" ca="1" si="60"/>
        <v>0</v>
      </c>
      <c r="O248" s="180">
        <f t="shared" ca="1" si="51"/>
        <v>0</v>
      </c>
      <c r="P248" s="181">
        <f t="shared" ca="1" si="61"/>
        <v>0</v>
      </c>
      <c r="Q248" s="182">
        <f t="shared" ca="1" si="52"/>
        <v>0</v>
      </c>
      <c r="R248" s="182">
        <f ca="1">IF(LEN(B248)&gt;0,'4'!R248-'4'!Q248,"")</f>
        <v>0</v>
      </c>
      <c r="S248" s="183"/>
      <c r="T248" s="33"/>
      <c r="U248" s="33"/>
      <c r="V248" s="33"/>
      <c r="W248" s="33"/>
      <c r="X248" s="33"/>
      <c r="Y248" s="33"/>
      <c r="AB248" s="243">
        <f>ROW()</f>
        <v>248</v>
      </c>
      <c r="AC248" s="118">
        <f t="shared" ca="1" si="22"/>
        <v>0</v>
      </c>
      <c r="AD248" s="118">
        <f t="shared" ca="1" si="23"/>
        <v>0</v>
      </c>
      <c r="AE248" s="119" t="str">
        <f t="shared" ca="1" si="53"/>
        <v>-</v>
      </c>
      <c r="AF248" s="118" t="str">
        <f t="shared" ca="1" si="54"/>
        <v>-</v>
      </c>
      <c r="AG248" s="119" t="str">
        <f t="shared" ca="1" si="55"/>
        <v>-</v>
      </c>
      <c r="AH248" s="118" t="str">
        <f t="shared" ca="1" si="56"/>
        <v>-</v>
      </c>
      <c r="AI248" s="118">
        <f t="shared" ca="1" si="57"/>
        <v>0</v>
      </c>
      <c r="AJ248" s="120">
        <f t="shared" ca="1" si="58"/>
        <v>0</v>
      </c>
      <c r="AK248" s="118">
        <f t="shared" ca="1" si="24"/>
        <v>0</v>
      </c>
      <c r="AL248" s="118">
        <f t="shared" ca="1" si="25"/>
        <v>0</v>
      </c>
    </row>
    <row r="249" spans="1:38" ht="27" customHeight="1" x14ac:dyDescent="0.25">
      <c r="A249" s="53">
        <f>'OSNOVNA PLAČA'!A243</f>
        <v>234</v>
      </c>
      <c r="B249" s="333" t="str">
        <f t="shared" ca="1" si="21"/>
        <v>A234</v>
      </c>
      <c r="C249" s="333"/>
      <c r="D249" s="54" t="str">
        <f>IF(LEN('OSNOVNA PLAČA'!C243)&gt;0,'OSNOVNA PLAČA'!C243,"")</f>
        <v/>
      </c>
      <c r="E249" s="55" t="str">
        <f>IF(LEN('OSNOVNA PLAČA'!D243)&gt;0,'OSNOVNA PLAČA'!D243,"")</f>
        <v/>
      </c>
      <c r="F249" s="164">
        <f ca="1">IF(LEN(B249)&gt;0,'OBRAČUNANA OSNOVNA PLAČA'!I243,"")</f>
        <v>0</v>
      </c>
      <c r="G249" s="57"/>
      <c r="H249" s="57"/>
      <c r="I249" s="57"/>
      <c r="J249" s="57"/>
      <c r="K249" s="57"/>
      <c r="L249" s="178">
        <f t="shared" si="50"/>
        <v>0</v>
      </c>
      <c r="M249" s="179">
        <f t="shared" ca="1" si="59"/>
        <v>0</v>
      </c>
      <c r="N249" s="179">
        <f t="shared" ca="1" si="60"/>
        <v>0</v>
      </c>
      <c r="O249" s="180">
        <f t="shared" ca="1" si="51"/>
        <v>0</v>
      </c>
      <c r="P249" s="181">
        <f t="shared" ca="1" si="61"/>
        <v>0</v>
      </c>
      <c r="Q249" s="182">
        <f t="shared" ca="1" si="52"/>
        <v>0</v>
      </c>
      <c r="R249" s="182">
        <f ca="1">IF(LEN(B249)&gt;0,'4'!R249-'4'!Q249,"")</f>
        <v>0</v>
      </c>
      <c r="S249" s="183"/>
      <c r="T249" s="33"/>
      <c r="U249" s="33"/>
      <c r="V249" s="33"/>
      <c r="W249" s="33"/>
      <c r="X249" s="33"/>
      <c r="Y249" s="33"/>
      <c r="AB249" s="243">
        <f>ROW()</f>
        <v>249</v>
      </c>
      <c r="AC249" s="118">
        <f t="shared" ca="1" si="22"/>
        <v>0</v>
      </c>
      <c r="AD249" s="118">
        <f t="shared" ca="1" si="23"/>
        <v>0</v>
      </c>
      <c r="AE249" s="119" t="str">
        <f t="shared" ca="1" si="53"/>
        <v>-</v>
      </c>
      <c r="AF249" s="118" t="str">
        <f t="shared" ca="1" si="54"/>
        <v>-</v>
      </c>
      <c r="AG249" s="119" t="str">
        <f t="shared" ca="1" si="55"/>
        <v>-</v>
      </c>
      <c r="AH249" s="118" t="str">
        <f t="shared" ca="1" si="56"/>
        <v>-</v>
      </c>
      <c r="AI249" s="118">
        <f t="shared" ca="1" si="57"/>
        <v>0</v>
      </c>
      <c r="AJ249" s="120">
        <f t="shared" ca="1" si="58"/>
        <v>0</v>
      </c>
      <c r="AK249" s="118">
        <f t="shared" ca="1" si="24"/>
        <v>0</v>
      </c>
      <c r="AL249" s="118">
        <f t="shared" ca="1" si="25"/>
        <v>0</v>
      </c>
    </row>
    <row r="250" spans="1:38" ht="27" customHeight="1" x14ac:dyDescent="0.25">
      <c r="A250" s="53">
        <f>'OSNOVNA PLAČA'!A244</f>
        <v>235</v>
      </c>
      <c r="B250" s="333" t="str">
        <f t="shared" ca="1" si="21"/>
        <v>A235</v>
      </c>
      <c r="C250" s="333"/>
      <c r="D250" s="54" t="str">
        <f>IF(LEN('OSNOVNA PLAČA'!C244)&gt;0,'OSNOVNA PLAČA'!C244,"")</f>
        <v/>
      </c>
      <c r="E250" s="55" t="str">
        <f>IF(LEN('OSNOVNA PLAČA'!D244)&gt;0,'OSNOVNA PLAČA'!D244,"")</f>
        <v/>
      </c>
      <c r="F250" s="164">
        <f ca="1">IF(LEN(B250)&gt;0,'OBRAČUNANA OSNOVNA PLAČA'!I244,"")</f>
        <v>0</v>
      </c>
      <c r="G250" s="57"/>
      <c r="H250" s="57"/>
      <c r="I250" s="57"/>
      <c r="J250" s="57"/>
      <c r="K250" s="57"/>
      <c r="L250" s="178">
        <f t="shared" si="50"/>
        <v>0</v>
      </c>
      <c r="M250" s="179">
        <f t="shared" ca="1" si="59"/>
        <v>0</v>
      </c>
      <c r="N250" s="179">
        <f t="shared" ca="1" si="60"/>
        <v>0</v>
      </c>
      <c r="O250" s="180">
        <f t="shared" ca="1" si="51"/>
        <v>0</v>
      </c>
      <c r="P250" s="181">
        <f t="shared" ca="1" si="61"/>
        <v>0</v>
      </c>
      <c r="Q250" s="182">
        <f t="shared" ca="1" si="52"/>
        <v>0</v>
      </c>
      <c r="R250" s="182">
        <f ca="1">IF(LEN(B250)&gt;0,'4'!R250-'4'!Q250,"")</f>
        <v>0</v>
      </c>
      <c r="S250" s="183"/>
      <c r="T250" s="33"/>
      <c r="U250" s="33"/>
      <c r="V250" s="33"/>
      <c r="W250" s="33"/>
      <c r="X250" s="33"/>
      <c r="Y250" s="33"/>
      <c r="AB250" s="243">
        <f>ROW()</f>
        <v>250</v>
      </c>
      <c r="AC250" s="118">
        <f t="shared" ca="1" si="22"/>
        <v>0</v>
      </c>
      <c r="AD250" s="118">
        <f t="shared" ca="1" si="23"/>
        <v>0</v>
      </c>
      <c r="AE250" s="119" t="str">
        <f t="shared" ca="1" si="53"/>
        <v>-</v>
      </c>
      <c r="AF250" s="118" t="str">
        <f t="shared" ca="1" si="54"/>
        <v>-</v>
      </c>
      <c r="AG250" s="119" t="str">
        <f t="shared" ca="1" si="55"/>
        <v>-</v>
      </c>
      <c r="AH250" s="118" t="str">
        <f t="shared" ca="1" si="56"/>
        <v>-</v>
      </c>
      <c r="AI250" s="118">
        <f t="shared" ca="1" si="57"/>
        <v>0</v>
      </c>
      <c r="AJ250" s="120">
        <f t="shared" ca="1" si="58"/>
        <v>0</v>
      </c>
      <c r="AK250" s="118">
        <f t="shared" ca="1" si="24"/>
        <v>0</v>
      </c>
      <c r="AL250" s="118">
        <f t="shared" ca="1" si="25"/>
        <v>0</v>
      </c>
    </row>
    <row r="251" spans="1:38" ht="27" customHeight="1" x14ac:dyDescent="0.25">
      <c r="A251" s="53">
        <f>'OSNOVNA PLAČA'!A245</f>
        <v>236</v>
      </c>
      <c r="B251" s="333" t="str">
        <f t="shared" ca="1" si="21"/>
        <v>A236</v>
      </c>
      <c r="C251" s="333"/>
      <c r="D251" s="54" t="str">
        <f>IF(LEN('OSNOVNA PLAČA'!C245)&gt;0,'OSNOVNA PLAČA'!C245,"")</f>
        <v/>
      </c>
      <c r="E251" s="55" t="str">
        <f>IF(LEN('OSNOVNA PLAČA'!D245)&gt;0,'OSNOVNA PLAČA'!D245,"")</f>
        <v/>
      </c>
      <c r="F251" s="164">
        <f ca="1">IF(LEN(B251)&gt;0,'OBRAČUNANA OSNOVNA PLAČA'!I245,"")</f>
        <v>0</v>
      </c>
      <c r="G251" s="57"/>
      <c r="H251" s="57"/>
      <c r="I251" s="57"/>
      <c r="J251" s="57"/>
      <c r="K251" s="57"/>
      <c r="L251" s="178">
        <f t="shared" si="50"/>
        <v>0</v>
      </c>
      <c r="M251" s="179">
        <f t="shared" ca="1" si="59"/>
        <v>0</v>
      </c>
      <c r="N251" s="179">
        <f t="shared" ca="1" si="60"/>
        <v>0</v>
      </c>
      <c r="O251" s="180">
        <f t="shared" ca="1" si="51"/>
        <v>0</v>
      </c>
      <c r="P251" s="181">
        <f t="shared" ca="1" si="61"/>
        <v>0</v>
      </c>
      <c r="Q251" s="182">
        <f t="shared" ca="1" si="52"/>
        <v>0</v>
      </c>
      <c r="R251" s="182">
        <f ca="1">IF(LEN(B251)&gt;0,'4'!R251-'4'!Q251,"")</f>
        <v>0</v>
      </c>
      <c r="S251" s="183"/>
      <c r="T251" s="33"/>
      <c r="U251" s="33"/>
      <c r="V251" s="33"/>
      <c r="W251" s="33"/>
      <c r="X251" s="33"/>
      <c r="Y251" s="33"/>
      <c r="AB251" s="243">
        <f>ROW()</f>
        <v>251</v>
      </c>
      <c r="AC251" s="118">
        <f t="shared" ca="1" si="22"/>
        <v>0</v>
      </c>
      <c r="AD251" s="118">
        <f t="shared" ca="1" si="23"/>
        <v>0</v>
      </c>
      <c r="AE251" s="119" t="str">
        <f t="shared" ca="1" si="53"/>
        <v>-</v>
      </c>
      <c r="AF251" s="118" t="str">
        <f t="shared" ca="1" si="54"/>
        <v>-</v>
      </c>
      <c r="AG251" s="119" t="str">
        <f t="shared" ca="1" si="55"/>
        <v>-</v>
      </c>
      <c r="AH251" s="118" t="str">
        <f t="shared" ca="1" si="56"/>
        <v>-</v>
      </c>
      <c r="AI251" s="118">
        <f t="shared" ca="1" si="57"/>
        <v>0</v>
      </c>
      <c r="AJ251" s="120">
        <f t="shared" ca="1" si="58"/>
        <v>0</v>
      </c>
      <c r="AK251" s="118">
        <f t="shared" ca="1" si="24"/>
        <v>0</v>
      </c>
      <c r="AL251" s="118">
        <f t="shared" ca="1" si="25"/>
        <v>0</v>
      </c>
    </row>
    <row r="252" spans="1:38" ht="27" customHeight="1" x14ac:dyDescent="0.25">
      <c r="A252" s="53">
        <f>'OSNOVNA PLAČA'!A246</f>
        <v>237</v>
      </c>
      <c r="B252" s="333" t="str">
        <f t="shared" ca="1" si="21"/>
        <v>A237</v>
      </c>
      <c r="C252" s="333"/>
      <c r="D252" s="54" t="str">
        <f>IF(LEN('OSNOVNA PLAČA'!C246)&gt;0,'OSNOVNA PLAČA'!C246,"")</f>
        <v/>
      </c>
      <c r="E252" s="55" t="str">
        <f>IF(LEN('OSNOVNA PLAČA'!D246)&gt;0,'OSNOVNA PLAČA'!D246,"")</f>
        <v/>
      </c>
      <c r="F252" s="164">
        <f ca="1">IF(LEN(B252)&gt;0,'OBRAČUNANA OSNOVNA PLAČA'!I246,"")</f>
        <v>0</v>
      </c>
      <c r="G252" s="57"/>
      <c r="H252" s="57"/>
      <c r="I252" s="57"/>
      <c r="J252" s="57"/>
      <c r="K252" s="57"/>
      <c r="L252" s="178">
        <f t="shared" si="50"/>
        <v>0</v>
      </c>
      <c r="M252" s="179">
        <f t="shared" ca="1" si="59"/>
        <v>0</v>
      </c>
      <c r="N252" s="179">
        <f t="shared" ca="1" si="60"/>
        <v>0</v>
      </c>
      <c r="O252" s="180">
        <f t="shared" ca="1" si="51"/>
        <v>0</v>
      </c>
      <c r="P252" s="181">
        <f t="shared" ca="1" si="61"/>
        <v>0</v>
      </c>
      <c r="Q252" s="182">
        <f t="shared" ca="1" si="52"/>
        <v>0</v>
      </c>
      <c r="R252" s="182">
        <f ca="1">IF(LEN(B252)&gt;0,'4'!R252-'4'!Q252,"")</f>
        <v>0</v>
      </c>
      <c r="S252" s="183"/>
      <c r="T252" s="33"/>
      <c r="U252" s="33"/>
      <c r="V252" s="33"/>
      <c r="W252" s="33"/>
      <c r="X252" s="33"/>
      <c r="Y252" s="33"/>
      <c r="AB252" s="243">
        <f>ROW()</f>
        <v>252</v>
      </c>
      <c r="AC252" s="118">
        <f t="shared" ca="1" si="22"/>
        <v>0</v>
      </c>
      <c r="AD252" s="118">
        <f t="shared" ca="1" si="23"/>
        <v>0</v>
      </c>
      <c r="AE252" s="119" t="str">
        <f t="shared" ca="1" si="53"/>
        <v>-</v>
      </c>
      <c r="AF252" s="118" t="str">
        <f t="shared" ca="1" si="54"/>
        <v>-</v>
      </c>
      <c r="AG252" s="119" t="str">
        <f t="shared" ca="1" si="55"/>
        <v>-</v>
      </c>
      <c r="AH252" s="118" t="str">
        <f t="shared" ca="1" si="56"/>
        <v>-</v>
      </c>
      <c r="AI252" s="118">
        <f t="shared" ca="1" si="57"/>
        <v>0</v>
      </c>
      <c r="AJ252" s="120">
        <f t="shared" ca="1" si="58"/>
        <v>0</v>
      </c>
      <c r="AK252" s="118">
        <f t="shared" ca="1" si="24"/>
        <v>0</v>
      </c>
      <c r="AL252" s="118">
        <f t="shared" ca="1" si="25"/>
        <v>0</v>
      </c>
    </row>
    <row r="253" spans="1:38" ht="27" customHeight="1" x14ac:dyDescent="0.25">
      <c r="A253" s="53">
        <f>'OSNOVNA PLAČA'!A247</f>
        <v>238</v>
      </c>
      <c r="B253" s="333" t="str">
        <f t="shared" ca="1" si="21"/>
        <v>A238</v>
      </c>
      <c r="C253" s="333"/>
      <c r="D253" s="54" t="str">
        <f>IF(LEN('OSNOVNA PLAČA'!C247)&gt;0,'OSNOVNA PLAČA'!C247,"")</f>
        <v/>
      </c>
      <c r="E253" s="55" t="str">
        <f>IF(LEN('OSNOVNA PLAČA'!D247)&gt;0,'OSNOVNA PLAČA'!D247,"")</f>
        <v/>
      </c>
      <c r="F253" s="164">
        <f ca="1">IF(LEN(B253)&gt;0,'OBRAČUNANA OSNOVNA PLAČA'!I247,"")</f>
        <v>0</v>
      </c>
      <c r="G253" s="57"/>
      <c r="H253" s="57"/>
      <c r="I253" s="57"/>
      <c r="J253" s="57"/>
      <c r="K253" s="57"/>
      <c r="L253" s="178">
        <f t="shared" si="50"/>
        <v>0</v>
      </c>
      <c r="M253" s="179">
        <f t="shared" ca="1" si="59"/>
        <v>0</v>
      </c>
      <c r="N253" s="179">
        <f t="shared" ca="1" si="60"/>
        <v>0</v>
      </c>
      <c r="O253" s="180">
        <f t="shared" ca="1" si="51"/>
        <v>0</v>
      </c>
      <c r="P253" s="181">
        <f t="shared" ca="1" si="61"/>
        <v>0</v>
      </c>
      <c r="Q253" s="182">
        <f t="shared" ca="1" si="52"/>
        <v>0</v>
      </c>
      <c r="R253" s="182">
        <f ca="1">IF(LEN(B253)&gt;0,'4'!R253-'4'!Q253,"")</f>
        <v>0</v>
      </c>
      <c r="S253" s="183"/>
      <c r="T253" s="33"/>
      <c r="U253" s="33"/>
      <c r="V253" s="33"/>
      <c r="W253" s="33"/>
      <c r="X253" s="33"/>
      <c r="Y253" s="33"/>
      <c r="AB253" s="243">
        <f>ROW()</f>
        <v>253</v>
      </c>
      <c r="AC253" s="118">
        <f t="shared" ca="1" si="22"/>
        <v>0</v>
      </c>
      <c r="AD253" s="118">
        <f t="shared" ca="1" si="23"/>
        <v>0</v>
      </c>
      <c r="AE253" s="119" t="str">
        <f t="shared" ca="1" si="53"/>
        <v>-</v>
      </c>
      <c r="AF253" s="118" t="str">
        <f t="shared" ca="1" si="54"/>
        <v>-</v>
      </c>
      <c r="AG253" s="119" t="str">
        <f t="shared" ca="1" si="55"/>
        <v>-</v>
      </c>
      <c r="AH253" s="118" t="str">
        <f t="shared" ca="1" si="56"/>
        <v>-</v>
      </c>
      <c r="AI253" s="118">
        <f t="shared" ca="1" si="57"/>
        <v>0</v>
      </c>
      <c r="AJ253" s="120">
        <f t="shared" ca="1" si="58"/>
        <v>0</v>
      </c>
      <c r="AK253" s="118">
        <f t="shared" ca="1" si="24"/>
        <v>0</v>
      </c>
      <c r="AL253" s="118">
        <f t="shared" ca="1" si="25"/>
        <v>0</v>
      </c>
    </row>
    <row r="254" spans="1:38" ht="27" customHeight="1" x14ac:dyDescent="0.25">
      <c r="A254" s="53">
        <f>'OSNOVNA PLAČA'!A248</f>
        <v>239</v>
      </c>
      <c r="B254" s="333" t="str">
        <f t="shared" ca="1" si="21"/>
        <v>A239</v>
      </c>
      <c r="C254" s="333"/>
      <c r="D254" s="54" t="str">
        <f>IF(LEN('OSNOVNA PLAČA'!C248)&gt;0,'OSNOVNA PLAČA'!C248,"")</f>
        <v/>
      </c>
      <c r="E254" s="55" t="str">
        <f>IF(LEN('OSNOVNA PLAČA'!D248)&gt;0,'OSNOVNA PLAČA'!D248,"")</f>
        <v/>
      </c>
      <c r="F254" s="164">
        <f ca="1">IF(LEN(B254)&gt;0,'OBRAČUNANA OSNOVNA PLAČA'!I248,"")</f>
        <v>0</v>
      </c>
      <c r="G254" s="57"/>
      <c r="H254" s="57"/>
      <c r="I254" s="57"/>
      <c r="J254" s="57"/>
      <c r="K254" s="57"/>
      <c r="L254" s="178">
        <f t="shared" si="50"/>
        <v>0</v>
      </c>
      <c r="M254" s="179">
        <f t="shared" ca="1" si="59"/>
        <v>0</v>
      </c>
      <c r="N254" s="179">
        <f t="shared" ca="1" si="60"/>
        <v>0</v>
      </c>
      <c r="O254" s="180">
        <f t="shared" ca="1" si="51"/>
        <v>0</v>
      </c>
      <c r="P254" s="181">
        <f t="shared" ca="1" si="61"/>
        <v>0</v>
      </c>
      <c r="Q254" s="182">
        <f t="shared" ca="1" si="52"/>
        <v>0</v>
      </c>
      <c r="R254" s="182">
        <f ca="1">IF(LEN(B254)&gt;0,'4'!R254-'4'!Q254,"")</f>
        <v>0</v>
      </c>
      <c r="S254" s="183"/>
      <c r="T254" s="33"/>
      <c r="U254" s="33"/>
      <c r="V254" s="33"/>
      <c r="W254" s="33"/>
      <c r="X254" s="33"/>
      <c r="Y254" s="33"/>
      <c r="AB254" s="243">
        <f>ROW()</f>
        <v>254</v>
      </c>
      <c r="AC254" s="118">
        <f t="shared" ca="1" si="22"/>
        <v>0</v>
      </c>
      <c r="AD254" s="118">
        <f t="shared" ca="1" si="23"/>
        <v>0</v>
      </c>
      <c r="AE254" s="119" t="str">
        <f t="shared" ca="1" si="53"/>
        <v>-</v>
      </c>
      <c r="AF254" s="118" t="str">
        <f t="shared" ca="1" si="54"/>
        <v>-</v>
      </c>
      <c r="AG254" s="119" t="str">
        <f t="shared" ca="1" si="55"/>
        <v>-</v>
      </c>
      <c r="AH254" s="118" t="str">
        <f t="shared" ca="1" si="56"/>
        <v>-</v>
      </c>
      <c r="AI254" s="118">
        <f t="shared" ca="1" si="57"/>
        <v>0</v>
      </c>
      <c r="AJ254" s="120">
        <f t="shared" ca="1" si="58"/>
        <v>0</v>
      </c>
      <c r="AK254" s="118">
        <f t="shared" ca="1" si="24"/>
        <v>0</v>
      </c>
      <c r="AL254" s="118">
        <f t="shared" ca="1" si="25"/>
        <v>0</v>
      </c>
    </row>
    <row r="255" spans="1:38" ht="27" customHeight="1" x14ac:dyDescent="0.25">
      <c r="A255" s="53">
        <f>'OSNOVNA PLAČA'!A249</f>
        <v>240</v>
      </c>
      <c r="B255" s="333" t="str">
        <f t="shared" ca="1" si="21"/>
        <v>A240</v>
      </c>
      <c r="C255" s="333"/>
      <c r="D255" s="54" t="str">
        <f>IF(LEN('OSNOVNA PLAČA'!C249)&gt;0,'OSNOVNA PLAČA'!C249,"")</f>
        <v/>
      </c>
      <c r="E255" s="55" t="str">
        <f>IF(LEN('OSNOVNA PLAČA'!D249)&gt;0,'OSNOVNA PLAČA'!D249,"")</f>
        <v/>
      </c>
      <c r="F255" s="164">
        <f ca="1">IF(LEN(B255)&gt;0,'OBRAČUNANA OSNOVNA PLAČA'!I249,"")</f>
        <v>0</v>
      </c>
      <c r="G255" s="57"/>
      <c r="H255" s="57"/>
      <c r="I255" s="57"/>
      <c r="J255" s="57"/>
      <c r="K255" s="57"/>
      <c r="L255" s="178">
        <f t="shared" si="50"/>
        <v>0</v>
      </c>
      <c r="M255" s="179">
        <f t="shared" ca="1" si="59"/>
        <v>0</v>
      </c>
      <c r="N255" s="179">
        <f t="shared" ca="1" si="60"/>
        <v>0</v>
      </c>
      <c r="O255" s="180">
        <f t="shared" ca="1" si="51"/>
        <v>0</v>
      </c>
      <c r="P255" s="181">
        <f t="shared" ca="1" si="61"/>
        <v>0</v>
      </c>
      <c r="Q255" s="182">
        <f t="shared" ca="1" si="52"/>
        <v>0</v>
      </c>
      <c r="R255" s="182">
        <f ca="1">IF(LEN(B255)&gt;0,'4'!R255-'4'!Q255,"")</f>
        <v>0</v>
      </c>
      <c r="S255" s="183"/>
      <c r="T255" s="33"/>
      <c r="U255" s="33"/>
      <c r="V255" s="33"/>
      <c r="W255" s="33"/>
      <c r="X255" s="33"/>
      <c r="Y255" s="33"/>
      <c r="AB255" s="243">
        <f>ROW()</f>
        <v>255</v>
      </c>
      <c r="AC255" s="118">
        <f t="shared" ca="1" si="22"/>
        <v>0</v>
      </c>
      <c r="AD255" s="118">
        <f t="shared" ca="1" si="23"/>
        <v>0</v>
      </c>
      <c r="AE255" s="119" t="str">
        <f t="shared" ca="1" si="53"/>
        <v>-</v>
      </c>
      <c r="AF255" s="118" t="str">
        <f t="shared" ca="1" si="54"/>
        <v>-</v>
      </c>
      <c r="AG255" s="119" t="str">
        <f t="shared" ca="1" si="55"/>
        <v>-</v>
      </c>
      <c r="AH255" s="118" t="str">
        <f t="shared" ca="1" si="56"/>
        <v>-</v>
      </c>
      <c r="AI255" s="118">
        <f t="shared" ca="1" si="57"/>
        <v>0</v>
      </c>
      <c r="AJ255" s="120">
        <f t="shared" ca="1" si="58"/>
        <v>0</v>
      </c>
      <c r="AK255" s="118">
        <f t="shared" ca="1" si="24"/>
        <v>0</v>
      </c>
      <c r="AL255" s="118">
        <f t="shared" ca="1" si="25"/>
        <v>0</v>
      </c>
    </row>
    <row r="256" spans="1:38" ht="27" customHeight="1" x14ac:dyDescent="0.25">
      <c r="A256" s="53">
        <f>'OSNOVNA PLAČA'!A250</f>
        <v>241</v>
      </c>
      <c r="B256" s="333" t="str">
        <f t="shared" ca="1" si="21"/>
        <v>A241</v>
      </c>
      <c r="C256" s="333"/>
      <c r="D256" s="54" t="str">
        <f>IF(LEN('OSNOVNA PLAČA'!C250)&gt;0,'OSNOVNA PLAČA'!C250,"")</f>
        <v/>
      </c>
      <c r="E256" s="55" t="str">
        <f>IF(LEN('OSNOVNA PLAČA'!D250)&gt;0,'OSNOVNA PLAČA'!D250,"")</f>
        <v/>
      </c>
      <c r="F256" s="164">
        <f ca="1">IF(LEN(B256)&gt;0,'OBRAČUNANA OSNOVNA PLAČA'!I250,"")</f>
        <v>0</v>
      </c>
      <c r="G256" s="57"/>
      <c r="H256" s="57"/>
      <c r="I256" s="57"/>
      <c r="J256" s="57"/>
      <c r="K256" s="57"/>
      <c r="L256" s="178">
        <f t="shared" si="50"/>
        <v>0</v>
      </c>
      <c r="M256" s="179">
        <f t="shared" ca="1" si="59"/>
        <v>0</v>
      </c>
      <c r="N256" s="179">
        <f t="shared" ca="1" si="60"/>
        <v>0</v>
      </c>
      <c r="O256" s="180">
        <f t="shared" ca="1" si="51"/>
        <v>0</v>
      </c>
      <c r="P256" s="181">
        <f t="shared" ca="1" si="61"/>
        <v>0</v>
      </c>
      <c r="Q256" s="182">
        <f t="shared" ca="1" si="52"/>
        <v>0</v>
      </c>
      <c r="R256" s="182">
        <f ca="1">IF(LEN(B256)&gt;0,'4'!R256-'4'!Q256,"")</f>
        <v>0</v>
      </c>
      <c r="S256" s="183"/>
      <c r="T256" s="33"/>
      <c r="U256" s="33"/>
      <c r="V256" s="33"/>
      <c r="W256" s="33"/>
      <c r="X256" s="33"/>
      <c r="Y256" s="33"/>
      <c r="AB256" s="243">
        <f>ROW()</f>
        <v>256</v>
      </c>
      <c r="AC256" s="118">
        <f t="shared" ca="1" si="22"/>
        <v>0</v>
      </c>
      <c r="AD256" s="118">
        <f t="shared" ca="1" si="23"/>
        <v>0</v>
      </c>
      <c r="AE256" s="119" t="str">
        <f t="shared" ca="1" si="53"/>
        <v>-</v>
      </c>
      <c r="AF256" s="118" t="str">
        <f t="shared" ca="1" si="54"/>
        <v>-</v>
      </c>
      <c r="AG256" s="119" t="str">
        <f t="shared" ca="1" si="55"/>
        <v>-</v>
      </c>
      <c r="AH256" s="118" t="str">
        <f t="shared" ca="1" si="56"/>
        <v>-</v>
      </c>
      <c r="AI256" s="118">
        <f t="shared" ca="1" si="57"/>
        <v>0</v>
      </c>
      <c r="AJ256" s="120">
        <f t="shared" ca="1" si="58"/>
        <v>0</v>
      </c>
      <c r="AK256" s="118">
        <f t="shared" ca="1" si="24"/>
        <v>0</v>
      </c>
      <c r="AL256" s="118">
        <f t="shared" ca="1" si="25"/>
        <v>0</v>
      </c>
    </row>
    <row r="257" spans="1:44" ht="27" customHeight="1" x14ac:dyDescent="0.25">
      <c r="A257" s="53">
        <f>'OSNOVNA PLAČA'!A251</f>
        <v>242</v>
      </c>
      <c r="B257" s="333" t="str">
        <f t="shared" ca="1" si="21"/>
        <v>A242</v>
      </c>
      <c r="C257" s="333"/>
      <c r="D257" s="54" t="str">
        <f>IF(LEN('OSNOVNA PLAČA'!C251)&gt;0,'OSNOVNA PLAČA'!C251,"")</f>
        <v/>
      </c>
      <c r="E257" s="55" t="str">
        <f>IF(LEN('OSNOVNA PLAČA'!D251)&gt;0,'OSNOVNA PLAČA'!D251,"")</f>
        <v/>
      </c>
      <c r="F257" s="164">
        <f ca="1">IF(LEN(B257)&gt;0,'OBRAČUNANA OSNOVNA PLAČA'!I251,"")</f>
        <v>0</v>
      </c>
      <c r="G257" s="57"/>
      <c r="H257" s="57"/>
      <c r="I257" s="57"/>
      <c r="J257" s="57"/>
      <c r="K257" s="57"/>
      <c r="L257" s="178">
        <f t="shared" si="50"/>
        <v>0</v>
      </c>
      <c r="M257" s="179">
        <f t="shared" ca="1" si="59"/>
        <v>0</v>
      </c>
      <c r="N257" s="179">
        <f t="shared" ca="1" si="60"/>
        <v>0</v>
      </c>
      <c r="O257" s="180">
        <f t="shared" ca="1" si="51"/>
        <v>0</v>
      </c>
      <c r="P257" s="181">
        <f t="shared" ca="1" si="61"/>
        <v>0</v>
      </c>
      <c r="Q257" s="182">
        <f t="shared" ca="1" si="52"/>
        <v>0</v>
      </c>
      <c r="R257" s="182">
        <f ca="1">IF(LEN(B257)&gt;0,'4'!R257-'4'!Q257,"")</f>
        <v>0</v>
      </c>
      <c r="S257" s="183"/>
      <c r="T257" s="33"/>
      <c r="U257" s="33"/>
      <c r="V257" s="33"/>
      <c r="W257" s="33"/>
      <c r="X257" s="33"/>
      <c r="Y257" s="33"/>
      <c r="AB257" s="243">
        <f>ROW()</f>
        <v>257</v>
      </c>
      <c r="AC257" s="118">
        <f t="shared" ca="1" si="22"/>
        <v>0</v>
      </c>
      <c r="AD257" s="118">
        <f t="shared" ca="1" si="23"/>
        <v>0</v>
      </c>
      <c r="AE257" s="119" t="str">
        <f t="shared" ca="1" si="53"/>
        <v>-</v>
      </c>
      <c r="AF257" s="118" t="str">
        <f t="shared" ca="1" si="54"/>
        <v>-</v>
      </c>
      <c r="AG257" s="119" t="str">
        <f t="shared" ca="1" si="55"/>
        <v>-</v>
      </c>
      <c r="AH257" s="118" t="str">
        <f t="shared" ca="1" si="56"/>
        <v>-</v>
      </c>
      <c r="AI257" s="118">
        <f t="shared" ca="1" si="57"/>
        <v>0</v>
      </c>
      <c r="AJ257" s="120">
        <f t="shared" ca="1" si="58"/>
        <v>0</v>
      </c>
      <c r="AK257" s="118">
        <f t="shared" ca="1" si="24"/>
        <v>0</v>
      </c>
      <c r="AL257" s="118">
        <f t="shared" ca="1" si="25"/>
        <v>0</v>
      </c>
    </row>
    <row r="258" spans="1:44" ht="27" customHeight="1" x14ac:dyDescent="0.25">
      <c r="A258" s="53">
        <f>'OSNOVNA PLAČA'!A252</f>
        <v>243</v>
      </c>
      <c r="B258" s="333" t="str">
        <f t="shared" ca="1" si="21"/>
        <v>A243</v>
      </c>
      <c r="C258" s="333"/>
      <c r="D258" s="54" t="str">
        <f>IF(LEN('OSNOVNA PLAČA'!C252)&gt;0,'OSNOVNA PLAČA'!C252,"")</f>
        <v/>
      </c>
      <c r="E258" s="55" t="str">
        <f>IF(LEN('OSNOVNA PLAČA'!D252)&gt;0,'OSNOVNA PLAČA'!D252,"")</f>
        <v/>
      </c>
      <c r="F258" s="164">
        <f ca="1">IF(LEN(B258)&gt;0,'OBRAČUNANA OSNOVNA PLAČA'!I252,"")</f>
        <v>0</v>
      </c>
      <c r="G258" s="57"/>
      <c r="H258" s="57"/>
      <c r="I258" s="57"/>
      <c r="J258" s="57"/>
      <c r="K258" s="57"/>
      <c r="L258" s="178">
        <f t="shared" si="50"/>
        <v>0</v>
      </c>
      <c r="M258" s="179">
        <f t="shared" ca="1" si="59"/>
        <v>0</v>
      </c>
      <c r="N258" s="179">
        <f t="shared" ca="1" si="60"/>
        <v>0</v>
      </c>
      <c r="O258" s="180">
        <f t="shared" ca="1" si="51"/>
        <v>0</v>
      </c>
      <c r="P258" s="181">
        <f t="shared" ca="1" si="61"/>
        <v>0</v>
      </c>
      <c r="Q258" s="182">
        <f t="shared" ca="1" si="52"/>
        <v>0</v>
      </c>
      <c r="R258" s="182">
        <f ca="1">IF(LEN(B258)&gt;0,'4'!R258-'4'!Q258,"")</f>
        <v>0</v>
      </c>
      <c r="S258" s="183"/>
      <c r="T258" s="33"/>
      <c r="U258" s="33"/>
      <c r="V258" s="33"/>
      <c r="W258" s="33"/>
      <c r="X258" s="33"/>
      <c r="Y258" s="33"/>
      <c r="AB258" s="243">
        <f>ROW()</f>
        <v>258</v>
      </c>
      <c r="AC258" s="118">
        <f t="shared" ca="1" si="22"/>
        <v>0</v>
      </c>
      <c r="AD258" s="118">
        <f t="shared" ca="1" si="23"/>
        <v>0</v>
      </c>
      <c r="AE258" s="119" t="str">
        <f t="shared" ca="1" si="53"/>
        <v>-</v>
      </c>
      <c r="AF258" s="118" t="str">
        <f t="shared" ca="1" si="54"/>
        <v>-</v>
      </c>
      <c r="AG258" s="119" t="str">
        <f t="shared" ca="1" si="55"/>
        <v>-</v>
      </c>
      <c r="AH258" s="118" t="str">
        <f t="shared" ca="1" si="56"/>
        <v>-</v>
      </c>
      <c r="AI258" s="118">
        <f t="shared" ca="1" si="57"/>
        <v>0</v>
      </c>
      <c r="AJ258" s="120">
        <f t="shared" ca="1" si="58"/>
        <v>0</v>
      </c>
      <c r="AK258" s="118">
        <f t="shared" ca="1" si="24"/>
        <v>0</v>
      </c>
      <c r="AL258" s="118">
        <f t="shared" ca="1" si="25"/>
        <v>0</v>
      </c>
    </row>
    <row r="259" spans="1:44" ht="27" customHeight="1" x14ac:dyDescent="0.25">
      <c r="A259" s="53">
        <f>'OSNOVNA PLAČA'!A253</f>
        <v>244</v>
      </c>
      <c r="B259" s="333" t="str">
        <f t="shared" ca="1" si="21"/>
        <v>A244</v>
      </c>
      <c r="C259" s="333"/>
      <c r="D259" s="54" t="str">
        <f>IF(LEN('OSNOVNA PLAČA'!C253)&gt;0,'OSNOVNA PLAČA'!C253,"")</f>
        <v/>
      </c>
      <c r="E259" s="55" t="str">
        <f>IF(LEN('OSNOVNA PLAČA'!D253)&gt;0,'OSNOVNA PLAČA'!D253,"")</f>
        <v/>
      </c>
      <c r="F259" s="164">
        <f ca="1">IF(LEN(B259)&gt;0,'OBRAČUNANA OSNOVNA PLAČA'!I253,"")</f>
        <v>0</v>
      </c>
      <c r="G259" s="57"/>
      <c r="H259" s="57"/>
      <c r="I259" s="57"/>
      <c r="J259" s="57"/>
      <c r="K259" s="57"/>
      <c r="L259" s="178">
        <f t="shared" si="50"/>
        <v>0</v>
      </c>
      <c r="M259" s="179">
        <f t="shared" ca="1" si="59"/>
        <v>0</v>
      </c>
      <c r="N259" s="179">
        <f t="shared" ca="1" si="60"/>
        <v>0</v>
      </c>
      <c r="O259" s="180">
        <f t="shared" ca="1" si="51"/>
        <v>0</v>
      </c>
      <c r="P259" s="181">
        <f t="shared" ca="1" si="61"/>
        <v>0</v>
      </c>
      <c r="Q259" s="182">
        <f t="shared" ca="1" si="52"/>
        <v>0</v>
      </c>
      <c r="R259" s="182">
        <f ca="1">IF(LEN(B259)&gt;0,'4'!R259-'4'!Q259,"")</f>
        <v>0</v>
      </c>
      <c r="S259" s="183"/>
      <c r="T259" s="33"/>
      <c r="U259" s="33"/>
      <c r="V259" s="33"/>
      <c r="W259" s="33"/>
      <c r="X259" s="33"/>
      <c r="Y259" s="33"/>
      <c r="AB259" s="243">
        <f>ROW()</f>
        <v>259</v>
      </c>
      <c r="AC259" s="118">
        <f t="shared" ca="1" si="22"/>
        <v>0</v>
      </c>
      <c r="AD259" s="118">
        <f t="shared" ca="1" si="23"/>
        <v>0</v>
      </c>
      <c r="AE259" s="119" t="str">
        <f t="shared" ca="1" si="53"/>
        <v>-</v>
      </c>
      <c r="AF259" s="118" t="str">
        <f t="shared" ca="1" si="54"/>
        <v>-</v>
      </c>
      <c r="AG259" s="119" t="str">
        <f t="shared" ca="1" si="55"/>
        <v>-</v>
      </c>
      <c r="AH259" s="118" t="str">
        <f t="shared" ca="1" si="56"/>
        <v>-</v>
      </c>
      <c r="AI259" s="118">
        <f t="shared" ca="1" si="57"/>
        <v>0</v>
      </c>
      <c r="AJ259" s="120">
        <f t="shared" ca="1" si="58"/>
        <v>0</v>
      </c>
      <c r="AK259" s="118">
        <f t="shared" ca="1" si="24"/>
        <v>0</v>
      </c>
      <c r="AL259" s="118">
        <f t="shared" ca="1" si="25"/>
        <v>0</v>
      </c>
    </row>
    <row r="260" spans="1:44" ht="27" customHeight="1" x14ac:dyDescent="0.25">
      <c r="A260" s="53">
        <f>'OSNOVNA PLAČA'!A254</f>
        <v>245</v>
      </c>
      <c r="B260" s="333" t="str">
        <f t="shared" ca="1" si="21"/>
        <v>A245</v>
      </c>
      <c r="C260" s="333"/>
      <c r="D260" s="54" t="str">
        <f>IF(LEN('OSNOVNA PLAČA'!C254)&gt;0,'OSNOVNA PLAČA'!C254,"")</f>
        <v/>
      </c>
      <c r="E260" s="55" t="str">
        <f>IF(LEN('OSNOVNA PLAČA'!D254)&gt;0,'OSNOVNA PLAČA'!D254,"")</f>
        <v/>
      </c>
      <c r="F260" s="164">
        <f ca="1">IF(LEN(B260)&gt;0,'OBRAČUNANA OSNOVNA PLAČA'!I254,"")</f>
        <v>0</v>
      </c>
      <c r="G260" s="57"/>
      <c r="H260" s="57"/>
      <c r="I260" s="57"/>
      <c r="J260" s="57"/>
      <c r="K260" s="57"/>
      <c r="L260" s="178">
        <f t="shared" si="50"/>
        <v>0</v>
      </c>
      <c r="M260" s="179">
        <f t="shared" ca="1" si="59"/>
        <v>0</v>
      </c>
      <c r="N260" s="179">
        <f t="shared" ca="1" si="60"/>
        <v>0</v>
      </c>
      <c r="O260" s="180">
        <f t="shared" ca="1" si="51"/>
        <v>0</v>
      </c>
      <c r="P260" s="181">
        <f t="shared" ca="1" si="61"/>
        <v>0</v>
      </c>
      <c r="Q260" s="182">
        <f t="shared" ca="1" si="52"/>
        <v>0</v>
      </c>
      <c r="R260" s="182">
        <f ca="1">IF(LEN(B260)&gt;0,'4'!R260-'4'!Q260,"")</f>
        <v>0</v>
      </c>
      <c r="S260" s="183"/>
      <c r="T260" s="33"/>
      <c r="U260" s="33"/>
      <c r="V260" s="33"/>
      <c r="W260" s="33"/>
      <c r="X260" s="33"/>
      <c r="Y260" s="33"/>
      <c r="AB260" s="243">
        <f>ROW()</f>
        <v>260</v>
      </c>
      <c r="AC260" s="118">
        <f t="shared" ca="1" si="22"/>
        <v>0</v>
      </c>
      <c r="AD260" s="118">
        <f t="shared" ca="1" si="23"/>
        <v>0</v>
      </c>
      <c r="AE260" s="119" t="str">
        <f t="shared" ca="1" si="53"/>
        <v>-</v>
      </c>
      <c r="AF260" s="118" t="str">
        <f t="shared" ca="1" si="54"/>
        <v>-</v>
      </c>
      <c r="AG260" s="119" t="str">
        <f t="shared" ca="1" si="55"/>
        <v>-</v>
      </c>
      <c r="AH260" s="118" t="str">
        <f t="shared" ca="1" si="56"/>
        <v>-</v>
      </c>
      <c r="AI260" s="118">
        <f t="shared" ca="1" si="57"/>
        <v>0</v>
      </c>
      <c r="AJ260" s="120">
        <f t="shared" ca="1" si="58"/>
        <v>0</v>
      </c>
      <c r="AK260" s="118">
        <f t="shared" ca="1" si="24"/>
        <v>0</v>
      </c>
      <c r="AL260" s="118">
        <f t="shared" ca="1" si="25"/>
        <v>0</v>
      </c>
    </row>
    <row r="261" spans="1:44" ht="27" customHeight="1" x14ac:dyDescent="0.25">
      <c r="A261" s="53">
        <f>'OSNOVNA PLAČA'!A255</f>
        <v>246</v>
      </c>
      <c r="B261" s="333" t="str">
        <f t="shared" ca="1" si="21"/>
        <v>A246</v>
      </c>
      <c r="C261" s="333"/>
      <c r="D261" s="54" t="str">
        <f>IF(LEN('OSNOVNA PLAČA'!C255)&gt;0,'OSNOVNA PLAČA'!C255,"")</f>
        <v/>
      </c>
      <c r="E261" s="55" t="str">
        <f>IF(LEN('OSNOVNA PLAČA'!D255)&gt;0,'OSNOVNA PLAČA'!D255,"")</f>
        <v/>
      </c>
      <c r="F261" s="164">
        <f ca="1">IF(LEN(B261)&gt;0,'OBRAČUNANA OSNOVNA PLAČA'!I255,"")</f>
        <v>0</v>
      </c>
      <c r="G261" s="57"/>
      <c r="H261" s="57"/>
      <c r="I261" s="57"/>
      <c r="J261" s="57"/>
      <c r="K261" s="57"/>
      <c r="L261" s="178">
        <f t="shared" si="50"/>
        <v>0</v>
      </c>
      <c r="M261" s="179">
        <f t="shared" ca="1" si="59"/>
        <v>0</v>
      </c>
      <c r="N261" s="179">
        <f t="shared" ca="1" si="60"/>
        <v>0</v>
      </c>
      <c r="O261" s="180">
        <f t="shared" ca="1" si="51"/>
        <v>0</v>
      </c>
      <c r="P261" s="181">
        <f t="shared" ca="1" si="61"/>
        <v>0</v>
      </c>
      <c r="Q261" s="182">
        <f t="shared" ca="1" si="52"/>
        <v>0</v>
      </c>
      <c r="R261" s="182">
        <f ca="1">IF(LEN(B261)&gt;0,'4'!R261-'4'!Q261,"")</f>
        <v>0</v>
      </c>
      <c r="S261" s="183"/>
      <c r="T261" s="33"/>
      <c r="U261" s="33"/>
      <c r="V261" s="33"/>
      <c r="W261" s="33"/>
      <c r="X261" s="33"/>
      <c r="Y261" s="33"/>
      <c r="AB261" s="243">
        <f>ROW()</f>
        <v>261</v>
      </c>
      <c r="AC261" s="118">
        <f t="shared" ca="1" si="22"/>
        <v>0</v>
      </c>
      <c r="AD261" s="118">
        <f t="shared" ca="1" si="23"/>
        <v>0</v>
      </c>
      <c r="AE261" s="119" t="str">
        <f t="shared" ca="1" si="53"/>
        <v>-</v>
      </c>
      <c r="AF261" s="118" t="str">
        <f t="shared" ca="1" si="54"/>
        <v>-</v>
      </c>
      <c r="AG261" s="119" t="str">
        <f t="shared" ca="1" si="55"/>
        <v>-</v>
      </c>
      <c r="AH261" s="118" t="str">
        <f t="shared" ca="1" si="56"/>
        <v>-</v>
      </c>
      <c r="AI261" s="118">
        <f t="shared" ca="1" si="57"/>
        <v>0</v>
      </c>
      <c r="AJ261" s="120">
        <f t="shared" ca="1" si="58"/>
        <v>0</v>
      </c>
      <c r="AK261" s="118">
        <f t="shared" ca="1" si="24"/>
        <v>0</v>
      </c>
      <c r="AL261" s="118">
        <f t="shared" ca="1" si="25"/>
        <v>0</v>
      </c>
    </row>
    <row r="262" spans="1:44" ht="27" customHeight="1" x14ac:dyDescent="0.25">
      <c r="A262" s="53">
        <f>'OSNOVNA PLAČA'!A256</f>
        <v>247</v>
      </c>
      <c r="B262" s="333" t="str">
        <f t="shared" ca="1" si="21"/>
        <v>A247</v>
      </c>
      <c r="C262" s="333"/>
      <c r="D262" s="54" t="str">
        <f>IF(LEN('OSNOVNA PLAČA'!C256)&gt;0,'OSNOVNA PLAČA'!C256,"")</f>
        <v/>
      </c>
      <c r="E262" s="55" t="str">
        <f>IF(LEN('OSNOVNA PLAČA'!D256)&gt;0,'OSNOVNA PLAČA'!D256,"")</f>
        <v/>
      </c>
      <c r="F262" s="164">
        <f ca="1">IF(LEN(B262)&gt;0,'OBRAČUNANA OSNOVNA PLAČA'!I256,"")</f>
        <v>0</v>
      </c>
      <c r="G262" s="57"/>
      <c r="H262" s="57"/>
      <c r="I262" s="57"/>
      <c r="J262" s="57"/>
      <c r="K262" s="57"/>
      <c r="L262" s="178">
        <f t="shared" si="50"/>
        <v>0</v>
      </c>
      <c r="M262" s="179">
        <f t="shared" ca="1" si="59"/>
        <v>0</v>
      </c>
      <c r="N262" s="179">
        <f t="shared" ca="1" si="60"/>
        <v>0</v>
      </c>
      <c r="O262" s="180">
        <f t="shared" ca="1" si="51"/>
        <v>0</v>
      </c>
      <c r="P262" s="181">
        <f t="shared" ca="1" si="61"/>
        <v>0</v>
      </c>
      <c r="Q262" s="182">
        <f t="shared" ca="1" si="52"/>
        <v>0</v>
      </c>
      <c r="R262" s="182">
        <f ca="1">IF(LEN(B262)&gt;0,'4'!R262-'4'!Q262,"")</f>
        <v>0</v>
      </c>
      <c r="S262" s="183"/>
      <c r="T262" s="33"/>
      <c r="U262" s="33"/>
      <c r="V262" s="33"/>
      <c r="W262" s="33"/>
      <c r="X262" s="33"/>
      <c r="Y262" s="33"/>
      <c r="AB262" s="243">
        <f>ROW()</f>
        <v>262</v>
      </c>
      <c r="AC262" s="118">
        <f t="shared" ca="1" si="22"/>
        <v>0</v>
      </c>
      <c r="AD262" s="118">
        <f t="shared" ca="1" si="23"/>
        <v>0</v>
      </c>
      <c r="AE262" s="119" t="str">
        <f t="shared" ca="1" si="53"/>
        <v>-</v>
      </c>
      <c r="AF262" s="118" t="str">
        <f t="shared" ca="1" si="54"/>
        <v>-</v>
      </c>
      <c r="AG262" s="119" t="str">
        <f t="shared" ca="1" si="55"/>
        <v>-</v>
      </c>
      <c r="AH262" s="118" t="str">
        <f t="shared" ca="1" si="56"/>
        <v>-</v>
      </c>
      <c r="AI262" s="118">
        <f t="shared" ca="1" si="57"/>
        <v>0</v>
      </c>
      <c r="AJ262" s="120">
        <f t="shared" ca="1" si="58"/>
        <v>0</v>
      </c>
      <c r="AK262" s="118">
        <f t="shared" ca="1" si="24"/>
        <v>0</v>
      </c>
      <c r="AL262" s="118">
        <f t="shared" ref="AL262:AL265" ca="1" si="62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263" spans="1:44" ht="27" customHeight="1" x14ac:dyDescent="0.25">
      <c r="A263" s="53">
        <f>'OSNOVNA PLAČA'!A257</f>
        <v>248</v>
      </c>
      <c r="B263" s="333" t="str">
        <f t="shared" ref="B263:B265" ca="1" si="63">IF(LEN(INDIRECT( "'" &amp; $AD$2 &amp; "'!B" &amp; TEXT($AB263-6,0)))&gt;0,INDIRECT( "'" &amp; $AD$2 &amp; "'!B" &amp; TEXT($AB263-6,0)),"")</f>
        <v>A248</v>
      </c>
      <c r="C263" s="333"/>
      <c r="D263" s="54" t="str">
        <f>IF(LEN('OSNOVNA PLAČA'!C257)&gt;0,'OSNOVNA PLAČA'!C257,"")</f>
        <v/>
      </c>
      <c r="E263" s="55" t="str">
        <f>IF(LEN('OSNOVNA PLAČA'!D257)&gt;0,'OSNOVNA PLAČA'!D257,"")</f>
        <v/>
      </c>
      <c r="F263" s="164">
        <f ca="1">IF(LEN(B263)&gt;0,'OBRAČUNANA OSNOVNA PLAČA'!I257,"")</f>
        <v>0</v>
      </c>
      <c r="G263" s="57"/>
      <c r="H263" s="57"/>
      <c r="I263" s="57"/>
      <c r="J263" s="57"/>
      <c r="K263" s="57"/>
      <c r="L263" s="178">
        <f t="shared" si="50"/>
        <v>0</v>
      </c>
      <c r="M263" s="179">
        <f t="shared" ca="1" si="59"/>
        <v>0</v>
      </c>
      <c r="N263" s="179">
        <f t="shared" ca="1" si="60"/>
        <v>0</v>
      </c>
      <c r="O263" s="180">
        <f t="shared" ca="1" si="51"/>
        <v>0</v>
      </c>
      <c r="P263" s="181">
        <f t="shared" ca="1" si="61"/>
        <v>0</v>
      </c>
      <c r="Q263" s="182">
        <f t="shared" ca="1" si="52"/>
        <v>0</v>
      </c>
      <c r="R263" s="182">
        <f ca="1">IF(LEN(B263)&gt;0,'4'!R263-'4'!Q263,"")</f>
        <v>0</v>
      </c>
      <c r="S263" s="183"/>
      <c r="T263" s="33"/>
      <c r="U263" s="33"/>
      <c r="V263" s="33"/>
      <c r="W263" s="33"/>
      <c r="X263" s="33"/>
      <c r="Y263" s="33"/>
      <c r="AB263" s="243">
        <f>ROW()</f>
        <v>263</v>
      </c>
      <c r="AC263" s="118">
        <f t="shared" ref="AC263:AC265" ca="1" si="64">IF($AO$3=1,0,INDIRECT( "'" &amp; $AO$2 &amp; "'!P" &amp; TEXT($AB263,0)))</f>
        <v>0</v>
      </c>
      <c r="AD263" s="118">
        <f t="shared" ca="1" si="23"/>
        <v>0</v>
      </c>
      <c r="AE263" s="119" t="str">
        <f t="shared" ca="1" si="53"/>
        <v>-</v>
      </c>
      <c r="AF263" s="118" t="str">
        <f t="shared" ca="1" si="54"/>
        <v>-</v>
      </c>
      <c r="AG263" s="119" t="str">
        <f t="shared" ca="1" si="55"/>
        <v>-</v>
      </c>
      <c r="AH263" s="118" t="str">
        <f t="shared" ca="1" si="56"/>
        <v>-</v>
      </c>
      <c r="AI263" s="118">
        <f t="shared" ca="1" si="57"/>
        <v>0</v>
      </c>
      <c r="AJ263" s="120">
        <f t="shared" ca="1" si="58"/>
        <v>0</v>
      </c>
      <c r="AK263" s="118">
        <f t="shared" ref="AK263:AK265" ca="1" si="65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263" s="118">
        <f t="shared" ca="1" si="62"/>
        <v>0</v>
      </c>
    </row>
    <row r="264" spans="1:44" ht="27" customHeight="1" x14ac:dyDescent="0.25">
      <c r="A264" s="53">
        <f>'OSNOVNA PLAČA'!A258</f>
        <v>249</v>
      </c>
      <c r="B264" s="333" t="str">
        <f t="shared" ca="1" si="63"/>
        <v>A249</v>
      </c>
      <c r="C264" s="333"/>
      <c r="D264" s="54" t="str">
        <f>IF(LEN('OSNOVNA PLAČA'!C258)&gt;0,'OSNOVNA PLAČA'!C258,"")</f>
        <v/>
      </c>
      <c r="E264" s="55" t="str">
        <f>IF(LEN('OSNOVNA PLAČA'!D258)&gt;0,'OSNOVNA PLAČA'!D258,"")</f>
        <v/>
      </c>
      <c r="F264" s="164">
        <f ca="1">IF(LEN(B264)&gt;0,'OBRAČUNANA OSNOVNA PLAČA'!I258,"")</f>
        <v>0</v>
      </c>
      <c r="G264" s="57"/>
      <c r="H264" s="57"/>
      <c r="I264" s="57"/>
      <c r="J264" s="57"/>
      <c r="K264" s="57"/>
      <c r="L264" s="178">
        <f t="shared" si="50"/>
        <v>0</v>
      </c>
      <c r="M264" s="179">
        <f t="shared" ca="1" si="59"/>
        <v>0</v>
      </c>
      <c r="N264" s="179">
        <f t="shared" ca="1" si="60"/>
        <v>0</v>
      </c>
      <c r="O264" s="180">
        <f t="shared" ca="1" si="51"/>
        <v>0</v>
      </c>
      <c r="P264" s="181">
        <f t="shared" ca="1" si="61"/>
        <v>0</v>
      </c>
      <c r="Q264" s="182">
        <f t="shared" ca="1" si="52"/>
        <v>0</v>
      </c>
      <c r="R264" s="182">
        <f ca="1">IF(LEN(B264)&gt;0,'4'!R264-'4'!Q264,"")</f>
        <v>0</v>
      </c>
      <c r="S264" s="183"/>
      <c r="T264" s="33"/>
      <c r="U264" s="33"/>
      <c r="V264" s="33"/>
      <c r="W264" s="33"/>
      <c r="X264" s="33"/>
      <c r="Y264" s="33"/>
      <c r="AB264" s="243">
        <f>ROW()</f>
        <v>264</v>
      </c>
      <c r="AC264" s="118">
        <f t="shared" ca="1" si="64"/>
        <v>0</v>
      </c>
      <c r="AD264" s="118">
        <f t="shared" ca="1" si="23"/>
        <v>0</v>
      </c>
      <c r="AE264" s="119" t="str">
        <f t="shared" ca="1" si="53"/>
        <v>-</v>
      </c>
      <c r="AF264" s="118" t="str">
        <f t="shared" ca="1" si="54"/>
        <v>-</v>
      </c>
      <c r="AG264" s="119" t="str">
        <f t="shared" ca="1" si="55"/>
        <v>-</v>
      </c>
      <c r="AH264" s="118" t="str">
        <f t="shared" ca="1" si="56"/>
        <v>-</v>
      </c>
      <c r="AI264" s="118">
        <f t="shared" ca="1" si="57"/>
        <v>0</v>
      </c>
      <c r="AJ264" s="120">
        <f t="shared" ca="1" si="58"/>
        <v>0</v>
      </c>
      <c r="AK264" s="118">
        <f t="shared" ca="1" si="65"/>
        <v>0</v>
      </c>
      <c r="AL264" s="118">
        <f t="shared" ca="1" si="62"/>
        <v>0</v>
      </c>
    </row>
    <row r="265" spans="1:44" ht="27" customHeight="1" x14ac:dyDescent="0.25">
      <c r="A265" s="53">
        <f>'OSNOVNA PLAČA'!A259</f>
        <v>250</v>
      </c>
      <c r="B265" s="333" t="str">
        <f t="shared" ca="1" si="63"/>
        <v>A250</v>
      </c>
      <c r="C265" s="333"/>
      <c r="D265" s="54" t="str">
        <f>IF(LEN('OSNOVNA PLAČA'!C259)&gt;0,'OSNOVNA PLAČA'!C259,"")</f>
        <v/>
      </c>
      <c r="E265" s="55" t="str">
        <f>IF(LEN('OSNOVNA PLAČA'!D259)&gt;0,'OSNOVNA PLAČA'!D259,"")</f>
        <v/>
      </c>
      <c r="F265" s="164">
        <f ca="1">IF(LEN(B265)&gt;0,'OBRAČUNANA OSNOVNA PLAČA'!I259,"")</f>
        <v>0</v>
      </c>
      <c r="G265" s="57"/>
      <c r="H265" s="57"/>
      <c r="I265" s="57"/>
      <c r="J265" s="57"/>
      <c r="K265" s="57"/>
      <c r="L265" s="178">
        <f t="shared" si="50"/>
        <v>0</v>
      </c>
      <c r="M265" s="179">
        <f t="shared" ca="1" si="59"/>
        <v>0</v>
      </c>
      <c r="N265" s="179">
        <f t="shared" ca="1" si="60"/>
        <v>0</v>
      </c>
      <c r="O265" s="180">
        <f t="shared" ca="1" si="51"/>
        <v>0</v>
      </c>
      <c r="P265" s="181">
        <f t="shared" ca="1" si="61"/>
        <v>0</v>
      </c>
      <c r="Q265" s="182">
        <f t="shared" ca="1" si="52"/>
        <v>0</v>
      </c>
      <c r="R265" s="182">
        <f ca="1">IF(LEN(B265)&gt;0,'4'!R265-'4'!Q265,"")</f>
        <v>0</v>
      </c>
      <c r="S265" s="183"/>
      <c r="T265" s="33"/>
      <c r="U265" s="33"/>
      <c r="V265" s="33"/>
      <c r="W265" s="33"/>
      <c r="X265" s="33"/>
      <c r="Y265" s="33"/>
      <c r="AB265" s="243">
        <f>ROW()</f>
        <v>265</v>
      </c>
      <c r="AC265" s="118">
        <f t="shared" ca="1" si="64"/>
        <v>0</v>
      </c>
      <c r="AD265" s="118">
        <f t="shared" ca="1" si="23"/>
        <v>0</v>
      </c>
      <c r="AE265" s="119" t="str">
        <f t="shared" ca="1" si="53"/>
        <v>-</v>
      </c>
      <c r="AF265" s="118" t="str">
        <f t="shared" ca="1" si="54"/>
        <v>-</v>
      </c>
      <c r="AG265" s="119" t="str">
        <f t="shared" ca="1" si="55"/>
        <v>-</v>
      </c>
      <c r="AH265" s="118" t="str">
        <f t="shared" ca="1" si="56"/>
        <v>-</v>
      </c>
      <c r="AI265" s="118">
        <f t="shared" ca="1" si="57"/>
        <v>0</v>
      </c>
      <c r="AJ265" s="120">
        <f t="shared" ca="1" si="58"/>
        <v>0</v>
      </c>
      <c r="AK265" s="118">
        <f t="shared" ca="1" si="65"/>
        <v>0</v>
      </c>
      <c r="AL265" s="118">
        <f t="shared" ca="1" si="62"/>
        <v>0</v>
      </c>
    </row>
    <row r="266" spans="1:44" ht="26.25" customHeight="1" thickBot="1" x14ac:dyDescent="0.3">
      <c r="A266" s="33"/>
      <c r="B266" s="165" t="s">
        <v>37</v>
      </c>
      <c r="C266" s="336" t="s">
        <v>46</v>
      </c>
      <c r="D266" s="337"/>
      <c r="E266" s="338"/>
      <c r="F266" s="166">
        <f>'OSNOVNA PLAČA'!J260</f>
        <v>9700</v>
      </c>
      <c r="G266" s="121"/>
      <c r="H266" s="121"/>
      <c r="L266" s="33"/>
      <c r="M266" s="42"/>
      <c r="N266" s="42"/>
      <c r="O266" s="184" t="s">
        <v>413</v>
      </c>
      <c r="P266" s="185">
        <f ca="1">SUM(N16:N265)</f>
        <v>3200</v>
      </c>
      <c r="Q266" s="186" t="s">
        <v>86</v>
      </c>
      <c r="R266" s="187">
        <f ca="1">SUM(Q16:Q265)</f>
        <v>194</v>
      </c>
      <c r="S266" s="188"/>
      <c r="T266" s="33"/>
      <c r="U266" s="33"/>
      <c r="V266" s="33"/>
      <c r="W266" s="33"/>
      <c r="X266" s="33"/>
      <c r="Y266" s="33"/>
      <c r="AB266" s="122">
        <f>ROW()</f>
        <v>266</v>
      </c>
      <c r="AC266" s="123">
        <f ca="1">SUM(AC16:AC265)</f>
        <v>194.00000000000003</v>
      </c>
      <c r="AD266" s="123">
        <f ca="1">SUM(AD16:AD265)</f>
        <v>194.00000000000003</v>
      </c>
      <c r="AE266" s="124" t="str">
        <f>+O266</f>
        <v>Izračunana masa (KF)</v>
      </c>
      <c r="AF266" s="124">
        <f ca="1">SUM(AF16:AF265)</f>
        <v>0</v>
      </c>
      <c r="AG266" s="125"/>
      <c r="AH266" s="245" t="str">
        <f>+Q266</f>
        <v>Izplačana masa</v>
      </c>
      <c r="AI266" s="123">
        <f ca="1">SUM(AI16:AI265)</f>
        <v>0</v>
      </c>
      <c r="AL266" s="118">
        <f ca="1">SUM(AL16:AL265)</f>
        <v>9700</v>
      </c>
      <c r="AM266" s="350" t="str">
        <f>+C266</f>
        <v>SREDSTVA ZA
OSNOVNE PLAČE</v>
      </c>
      <c r="AN266" s="351"/>
      <c r="AO266" s="351"/>
      <c r="AP266" s="351"/>
      <c r="AQ266" s="351"/>
      <c r="AR266" s="352"/>
    </row>
    <row r="267" spans="1:44" ht="26.25" customHeight="1" thickBot="1" x14ac:dyDescent="0.3">
      <c r="A267" s="33"/>
      <c r="B267" s="167" t="s">
        <v>47</v>
      </c>
      <c r="C267" s="334" t="s">
        <v>48</v>
      </c>
      <c r="D267" s="335"/>
      <c r="E267" s="168">
        <v>0.02</v>
      </c>
      <c r="F267" s="169">
        <f ca="1">0.02*F266+'4'!R267</f>
        <v>194</v>
      </c>
      <c r="G267" s="87"/>
      <c r="H267" s="87"/>
      <c r="I267" s="87"/>
      <c r="J267" s="87"/>
      <c r="K267" s="127"/>
      <c r="L267" s="33"/>
      <c r="M267" s="42"/>
      <c r="N267" s="42"/>
      <c r="O267" s="189" t="s">
        <v>83</v>
      </c>
      <c r="P267" s="190">
        <f ca="1">IF(SUM(N16:N265)=0,0,F267/SUM(N16:N265))</f>
        <v>6.0624999999999998E-2</v>
      </c>
      <c r="Q267" s="191" t="s">
        <v>87</v>
      </c>
      <c r="R267" s="192">
        <f ca="1">F267-R266</f>
        <v>0</v>
      </c>
      <c r="S267" s="71"/>
      <c r="T267" s="33"/>
      <c r="U267" s="33"/>
      <c r="V267" s="33"/>
      <c r="W267" s="33"/>
      <c r="X267" s="33"/>
      <c r="Y267" s="33"/>
      <c r="AB267" s="122">
        <f>ROW()</f>
        <v>267</v>
      </c>
      <c r="AC267" s="128" t="str">
        <f>+Q267</f>
        <v>Ostanek</v>
      </c>
      <c r="AD267" s="129" t="str">
        <f ca="1">IF($AO$3=1,0,INDIRECT( "'" &amp; $AO$2 &amp; "'!Q" &amp; TEXT($AB267,0)))</f>
        <v>Ostanek</v>
      </c>
      <c r="AE267" s="124" t="str">
        <f>+O267</f>
        <v>Kor. faktor (KF)</v>
      </c>
      <c r="AF267" s="130">
        <f ca="1">IF(AF266=0,0,(AD267+AL267)/AF266)</f>
        <v>0</v>
      </c>
      <c r="AG267" s="125"/>
      <c r="AH267" s="131" t="str">
        <f>+AC267</f>
        <v>Ostanek</v>
      </c>
      <c r="AI267" s="129" t="e">
        <f ca="1">+F267-AI266+AD267</f>
        <v>#VALUE!</v>
      </c>
      <c r="AL267" s="118">
        <f ca="1">+AM267*AL266</f>
        <v>194</v>
      </c>
      <c r="AM267" s="132">
        <f>+E267</f>
        <v>0.02</v>
      </c>
      <c r="AN267" s="350" t="str">
        <f>+C267</f>
        <v>SKUPEN OBSEG SREDSTEV
DELOVNE USPEŠNOSTI</v>
      </c>
      <c r="AO267" s="351"/>
      <c r="AP267" s="351"/>
      <c r="AQ267" s="351"/>
      <c r="AR267" s="352"/>
    </row>
    <row r="268" spans="1:44" x14ac:dyDescent="0.25">
      <c r="A268" s="33"/>
      <c r="B268" s="33"/>
      <c r="C268" s="33"/>
      <c r="D268" s="33"/>
      <c r="E268" s="33"/>
      <c r="F268" s="42"/>
      <c r="G268" s="87"/>
      <c r="H268" s="87"/>
      <c r="I268" s="87"/>
      <c r="J268" s="87"/>
      <c r="K268" s="87"/>
      <c r="L268" s="193"/>
      <c r="M268" s="42"/>
      <c r="N268" s="42"/>
      <c r="O268" s="42"/>
      <c r="P268" s="42"/>
      <c r="Q268" s="160"/>
      <c r="R268" s="160"/>
      <c r="S268" s="42"/>
      <c r="T268" s="193"/>
      <c r="U268" s="33"/>
      <c r="V268" s="33"/>
      <c r="W268" s="33"/>
      <c r="X268" s="33"/>
      <c r="Y268" s="33"/>
    </row>
    <row r="269" spans="1:44" ht="13.8" thickBot="1" x14ac:dyDescent="0.3"/>
    <row r="270" spans="1:44" ht="12.75" customHeight="1" x14ac:dyDescent="0.25">
      <c r="B270" s="327" t="s">
        <v>30</v>
      </c>
      <c r="C270" s="328"/>
      <c r="D270" s="329"/>
      <c r="E270" s="134"/>
      <c r="F270" s="353" t="s">
        <v>29</v>
      </c>
      <c r="G270" s="354"/>
      <c r="H270" s="354"/>
      <c r="I270" s="354"/>
      <c r="J270" s="354"/>
      <c r="K270" s="355"/>
      <c r="L270" s="134"/>
      <c r="M270" s="135" t="s">
        <v>21</v>
      </c>
      <c r="N270" s="142"/>
      <c r="O270" s="137"/>
      <c r="P270" s="327" t="s">
        <v>88</v>
      </c>
      <c r="Q270" s="328"/>
      <c r="R270" s="329"/>
    </row>
    <row r="271" spans="1:44" x14ac:dyDescent="0.25">
      <c r="B271" s="330"/>
      <c r="C271" s="331"/>
      <c r="D271" s="332"/>
      <c r="E271" s="134"/>
      <c r="F271" s="138" t="s">
        <v>25</v>
      </c>
      <c r="G271" s="139"/>
      <c r="H271" s="139"/>
      <c r="I271" s="139"/>
      <c r="J271" s="139"/>
      <c r="K271" s="140"/>
      <c r="L271" s="134"/>
      <c r="M271" s="141">
        <v>0</v>
      </c>
      <c r="N271" s="142"/>
      <c r="O271" s="137"/>
      <c r="P271" s="330"/>
      <c r="Q271" s="331"/>
      <c r="R271" s="332"/>
    </row>
    <row r="272" spans="1:44" ht="13.8" thickBot="1" x14ac:dyDescent="0.3">
      <c r="B272" s="143" t="s">
        <v>50</v>
      </c>
      <c r="C272" s="144" t="s">
        <v>31</v>
      </c>
      <c r="D272" s="145">
        <v>2</v>
      </c>
      <c r="E272" s="134"/>
      <c r="F272" s="138" t="s">
        <v>24</v>
      </c>
      <c r="G272" s="139"/>
      <c r="H272" s="139"/>
      <c r="I272" s="139"/>
      <c r="J272" s="139"/>
      <c r="K272" s="140"/>
      <c r="L272" s="134"/>
      <c r="M272" s="146">
        <v>1</v>
      </c>
      <c r="N272" s="142"/>
      <c r="O272" s="137"/>
      <c r="P272" s="147" t="s">
        <v>85</v>
      </c>
      <c r="Q272" s="148" t="s">
        <v>93</v>
      </c>
      <c r="R272" s="149">
        <v>5</v>
      </c>
    </row>
    <row r="273" spans="2:18" x14ac:dyDescent="0.25">
      <c r="B273" s="150"/>
      <c r="C273" s="31"/>
      <c r="D273" s="45"/>
      <c r="E273" s="134"/>
      <c r="F273" s="138" t="s">
        <v>26</v>
      </c>
      <c r="G273" s="139"/>
      <c r="H273" s="139"/>
      <c r="I273" s="139"/>
      <c r="J273" s="139"/>
      <c r="K273" s="140"/>
      <c r="L273" s="134"/>
      <c r="M273" s="9"/>
      <c r="N273" s="9"/>
      <c r="O273" s="151"/>
      <c r="P273" s="137"/>
      <c r="Q273" s="137"/>
      <c r="R273" s="137"/>
    </row>
    <row r="274" spans="2:18" x14ac:dyDescent="0.25">
      <c r="B274" s="134"/>
      <c r="C274" s="134"/>
      <c r="D274" s="134"/>
      <c r="E274" s="134"/>
      <c r="F274" s="138" t="s">
        <v>27</v>
      </c>
      <c r="G274" s="139"/>
      <c r="H274" s="139"/>
      <c r="I274" s="139"/>
      <c r="J274" s="139"/>
      <c r="K274" s="140"/>
      <c r="L274" s="134"/>
      <c r="M274" s="137"/>
      <c r="N274" s="137"/>
      <c r="O274" s="137"/>
      <c r="P274" s="137"/>
      <c r="Q274" s="137"/>
      <c r="R274" s="137"/>
    </row>
    <row r="275" spans="2:18" ht="13.8" thickBot="1" x14ac:dyDescent="0.3">
      <c r="B275" s="134"/>
      <c r="C275" s="134"/>
      <c r="D275" s="134"/>
      <c r="E275" s="134"/>
      <c r="F275" s="152" t="s">
        <v>28</v>
      </c>
      <c r="G275" s="153"/>
      <c r="H275" s="153"/>
      <c r="I275" s="153"/>
      <c r="J275" s="153"/>
      <c r="K275" s="154"/>
      <c r="L275" s="134"/>
      <c r="M275" s="137"/>
      <c r="N275" s="137"/>
      <c r="O275" s="137"/>
      <c r="P275" s="137"/>
      <c r="Q275" s="155"/>
      <c r="R275" s="137"/>
    </row>
    <row r="276" spans="2:18" x14ac:dyDescent="0.25">
      <c r="K276" s="9"/>
    </row>
  </sheetData>
  <sheetProtection algorithmName="SHA-512" hashValue="VbYSMOFXX9csp4S+7zbY2FDK2eUqYpzB7y53qweT0pDtxi42AG7cJRt3agggO2jf4qgyKnwiKm/fjXJOi6h7yQ==" saltValue="C3PT1fjAD+5RFOwlZbvvcA==" spinCount="100000" sheet="1" objects="1" scenarios="1"/>
  <mergeCells count="301">
    <mergeCell ref="B46:C46"/>
    <mergeCell ref="B51:C51"/>
    <mergeCell ref="B50:C50"/>
    <mergeCell ref="B49:C49"/>
    <mergeCell ref="B48:C48"/>
    <mergeCell ref="B67:C67"/>
    <mergeCell ref="B66:C66"/>
    <mergeCell ref="B65:C65"/>
    <mergeCell ref="B64:C64"/>
    <mergeCell ref="B63:C63"/>
    <mergeCell ref="B62:C62"/>
    <mergeCell ref="B61:C61"/>
    <mergeCell ref="B60:C60"/>
    <mergeCell ref="B59:C59"/>
    <mergeCell ref="B58:C58"/>
    <mergeCell ref="B57:C57"/>
    <mergeCell ref="B56:C56"/>
    <mergeCell ref="B55:C55"/>
    <mergeCell ref="B54:C54"/>
    <mergeCell ref="B53:C53"/>
    <mergeCell ref="B52:C52"/>
    <mergeCell ref="B47:C47"/>
    <mergeCell ref="B84:C84"/>
    <mergeCell ref="B83:C83"/>
    <mergeCell ref="B82:C82"/>
    <mergeCell ref="B81:C81"/>
    <mergeCell ref="B80:C80"/>
    <mergeCell ref="B79:C79"/>
    <mergeCell ref="B78:C78"/>
    <mergeCell ref="B77:C77"/>
    <mergeCell ref="B76:C76"/>
    <mergeCell ref="B75:C75"/>
    <mergeCell ref="B74:C74"/>
    <mergeCell ref="B73:C73"/>
    <mergeCell ref="B72:C72"/>
    <mergeCell ref="B71:C71"/>
    <mergeCell ref="B70:C70"/>
    <mergeCell ref="B69:C69"/>
    <mergeCell ref="B68:C68"/>
    <mergeCell ref="B101:C101"/>
    <mergeCell ref="B100:C100"/>
    <mergeCell ref="B99:C99"/>
    <mergeCell ref="B98:C98"/>
    <mergeCell ref="B97:C97"/>
    <mergeCell ref="B96:C96"/>
    <mergeCell ref="B95:C95"/>
    <mergeCell ref="B94:C94"/>
    <mergeCell ref="B93:C93"/>
    <mergeCell ref="B92:C92"/>
    <mergeCell ref="B91:C91"/>
    <mergeCell ref="B90:C90"/>
    <mergeCell ref="B89:C89"/>
    <mergeCell ref="B88:C88"/>
    <mergeCell ref="B87:C87"/>
    <mergeCell ref="B86:C86"/>
    <mergeCell ref="B85:C85"/>
    <mergeCell ref="B118:C118"/>
    <mergeCell ref="B117:C117"/>
    <mergeCell ref="B116:C116"/>
    <mergeCell ref="B115:C115"/>
    <mergeCell ref="B114:C114"/>
    <mergeCell ref="B113:C113"/>
    <mergeCell ref="B112:C112"/>
    <mergeCell ref="B111:C111"/>
    <mergeCell ref="B110:C110"/>
    <mergeCell ref="B109:C109"/>
    <mergeCell ref="B108:C108"/>
    <mergeCell ref="B107:C107"/>
    <mergeCell ref="B106:C106"/>
    <mergeCell ref="B105:C105"/>
    <mergeCell ref="B104:C104"/>
    <mergeCell ref="B103:C103"/>
    <mergeCell ref="B102:C102"/>
    <mergeCell ref="B135:C135"/>
    <mergeCell ref="B134:C134"/>
    <mergeCell ref="B133:C133"/>
    <mergeCell ref="B132:C132"/>
    <mergeCell ref="B131:C131"/>
    <mergeCell ref="B130:C130"/>
    <mergeCell ref="B129:C129"/>
    <mergeCell ref="B128:C128"/>
    <mergeCell ref="B127:C127"/>
    <mergeCell ref="B126:C126"/>
    <mergeCell ref="B125:C125"/>
    <mergeCell ref="B124:C124"/>
    <mergeCell ref="B123:C123"/>
    <mergeCell ref="B122:C122"/>
    <mergeCell ref="B121:C121"/>
    <mergeCell ref="B120:C120"/>
    <mergeCell ref="B119:C119"/>
    <mergeCell ref="B152:C152"/>
    <mergeCell ref="B151:C151"/>
    <mergeCell ref="B150:C150"/>
    <mergeCell ref="B149:C149"/>
    <mergeCell ref="B148:C148"/>
    <mergeCell ref="B147:C147"/>
    <mergeCell ref="B146:C146"/>
    <mergeCell ref="B145:C145"/>
    <mergeCell ref="B144:C144"/>
    <mergeCell ref="B143:C143"/>
    <mergeCell ref="B142:C142"/>
    <mergeCell ref="B141:C141"/>
    <mergeCell ref="B140:C140"/>
    <mergeCell ref="B139:C139"/>
    <mergeCell ref="B138:C138"/>
    <mergeCell ref="B137:C137"/>
    <mergeCell ref="B136:C136"/>
    <mergeCell ref="B169:C169"/>
    <mergeCell ref="B168:C168"/>
    <mergeCell ref="B167:C167"/>
    <mergeCell ref="B166:C166"/>
    <mergeCell ref="B165:C165"/>
    <mergeCell ref="B164:C164"/>
    <mergeCell ref="B163:C163"/>
    <mergeCell ref="B162:C162"/>
    <mergeCell ref="B161:C161"/>
    <mergeCell ref="B160:C160"/>
    <mergeCell ref="B159:C159"/>
    <mergeCell ref="B158:C158"/>
    <mergeCell ref="B157:C157"/>
    <mergeCell ref="B156:C156"/>
    <mergeCell ref="B155:C155"/>
    <mergeCell ref="B154:C154"/>
    <mergeCell ref="B153:C153"/>
    <mergeCell ref="B186:C186"/>
    <mergeCell ref="B185:C185"/>
    <mergeCell ref="B184:C184"/>
    <mergeCell ref="B183:C183"/>
    <mergeCell ref="B182:C182"/>
    <mergeCell ref="B181:C181"/>
    <mergeCell ref="B180:C180"/>
    <mergeCell ref="B179:C179"/>
    <mergeCell ref="B178:C178"/>
    <mergeCell ref="B177:C177"/>
    <mergeCell ref="B176:C176"/>
    <mergeCell ref="B175:C175"/>
    <mergeCell ref="B174:C174"/>
    <mergeCell ref="B173:C173"/>
    <mergeCell ref="B172:C172"/>
    <mergeCell ref="B171:C171"/>
    <mergeCell ref="B170:C170"/>
    <mergeCell ref="B203:C203"/>
    <mergeCell ref="B202:C202"/>
    <mergeCell ref="B201:C201"/>
    <mergeCell ref="B200:C200"/>
    <mergeCell ref="B199:C199"/>
    <mergeCell ref="B198:C198"/>
    <mergeCell ref="B197:C197"/>
    <mergeCell ref="B196:C196"/>
    <mergeCell ref="B195:C195"/>
    <mergeCell ref="B194:C194"/>
    <mergeCell ref="B193:C193"/>
    <mergeCell ref="B192:C192"/>
    <mergeCell ref="B191:C191"/>
    <mergeCell ref="B190:C190"/>
    <mergeCell ref="B189:C189"/>
    <mergeCell ref="B188:C188"/>
    <mergeCell ref="B234:C234"/>
    <mergeCell ref="B233:C233"/>
    <mergeCell ref="B232:C232"/>
    <mergeCell ref="B231:C231"/>
    <mergeCell ref="B230:C230"/>
    <mergeCell ref="B229:C229"/>
    <mergeCell ref="B187:C187"/>
    <mergeCell ref="B220:C220"/>
    <mergeCell ref="B219:C219"/>
    <mergeCell ref="B218:C218"/>
    <mergeCell ref="B217:C217"/>
    <mergeCell ref="B216:C216"/>
    <mergeCell ref="B215:C215"/>
    <mergeCell ref="B214:C214"/>
    <mergeCell ref="B213:C213"/>
    <mergeCell ref="B212:C212"/>
    <mergeCell ref="B211:C211"/>
    <mergeCell ref="B210:C210"/>
    <mergeCell ref="B209:C209"/>
    <mergeCell ref="B208:C208"/>
    <mergeCell ref="B207:C207"/>
    <mergeCell ref="B206:C206"/>
    <mergeCell ref="B205:C205"/>
    <mergeCell ref="B204:C204"/>
    <mergeCell ref="B225:C225"/>
    <mergeCell ref="B224:C224"/>
    <mergeCell ref="B223:C223"/>
    <mergeCell ref="B222:C222"/>
    <mergeCell ref="B221:C221"/>
    <mergeCell ref="B254:C254"/>
    <mergeCell ref="B253:C253"/>
    <mergeCell ref="B252:C252"/>
    <mergeCell ref="B251:C251"/>
    <mergeCell ref="B250:C250"/>
    <mergeCell ref="B249:C249"/>
    <mergeCell ref="B248:C248"/>
    <mergeCell ref="B247:C247"/>
    <mergeCell ref="B246:C246"/>
    <mergeCell ref="B245:C245"/>
    <mergeCell ref="B244:C244"/>
    <mergeCell ref="B243:C243"/>
    <mergeCell ref="B242:C242"/>
    <mergeCell ref="B241:C241"/>
    <mergeCell ref="B240:C240"/>
    <mergeCell ref="B239:C239"/>
    <mergeCell ref="B237:C237"/>
    <mergeCell ref="B236:C236"/>
    <mergeCell ref="B235:C235"/>
    <mergeCell ref="E7:F7"/>
    <mergeCell ref="E3:F3"/>
    <mergeCell ref="E5:F5"/>
    <mergeCell ref="E4:R4"/>
    <mergeCell ref="AH1:AL2"/>
    <mergeCell ref="AB1:AF1"/>
    <mergeCell ref="AJ6:AL6"/>
    <mergeCell ref="AJ5:AL5"/>
    <mergeCell ref="AD3:AF3"/>
    <mergeCell ref="AB2:AC2"/>
    <mergeCell ref="AD2:AF2"/>
    <mergeCell ref="B270:D271"/>
    <mergeCell ref="B17:C17"/>
    <mergeCell ref="B18:C18"/>
    <mergeCell ref="C267:D267"/>
    <mergeCell ref="B8:D8"/>
    <mergeCell ref="B36:C36"/>
    <mergeCell ref="B3:D3"/>
    <mergeCell ref="B4:D4"/>
    <mergeCell ref="B7:D7"/>
    <mergeCell ref="B238:C238"/>
    <mergeCell ref="B265:C265"/>
    <mergeCell ref="B264:C264"/>
    <mergeCell ref="B263:C263"/>
    <mergeCell ref="B262:C262"/>
    <mergeCell ref="B261:C261"/>
    <mergeCell ref="B260:C260"/>
    <mergeCell ref="B259:C259"/>
    <mergeCell ref="B258:C258"/>
    <mergeCell ref="B257:C257"/>
    <mergeCell ref="B256:C256"/>
    <mergeCell ref="B255:C255"/>
    <mergeCell ref="B228:C228"/>
    <mergeCell ref="B227:C227"/>
    <mergeCell ref="B226:C226"/>
    <mergeCell ref="B10:L10"/>
    <mergeCell ref="B12:F12"/>
    <mergeCell ref="G12:L12"/>
    <mergeCell ref="G13:K13"/>
    <mergeCell ref="B13:C14"/>
    <mergeCell ref="D13:D14"/>
    <mergeCell ref="B35:C35"/>
    <mergeCell ref="B23:C23"/>
    <mergeCell ref="B19:C19"/>
    <mergeCell ref="B20:C20"/>
    <mergeCell ref="B21:C21"/>
    <mergeCell ref="B22:C22"/>
    <mergeCell ref="B15:C15"/>
    <mergeCell ref="B16:C16"/>
    <mergeCell ref="B24:C24"/>
    <mergeCell ref="B25:C25"/>
    <mergeCell ref="B26:C26"/>
    <mergeCell ref="B27:C27"/>
    <mergeCell ref="AC11:AD11"/>
    <mergeCell ref="Q13:Q14"/>
    <mergeCell ref="R13:R14"/>
    <mergeCell ref="M12:P12"/>
    <mergeCell ref="M10:R10"/>
    <mergeCell ref="AN267:AR267"/>
    <mergeCell ref="AM266:AR266"/>
    <mergeCell ref="E8:R8"/>
    <mergeCell ref="F270:K270"/>
    <mergeCell ref="P270:R271"/>
    <mergeCell ref="AC12:AC14"/>
    <mergeCell ref="AD12:AD14"/>
    <mergeCell ref="AE12:AF14"/>
    <mergeCell ref="AG12:AH14"/>
    <mergeCell ref="AI12:AI14"/>
    <mergeCell ref="AL12:AL14"/>
    <mergeCell ref="M13:M14"/>
    <mergeCell ref="C266:E266"/>
    <mergeCell ref="AJ12:AJ14"/>
    <mergeCell ref="AK12:AK14"/>
    <mergeCell ref="O13:O14"/>
    <mergeCell ref="P13:P14"/>
    <mergeCell ref="L13:L14"/>
    <mergeCell ref="B45:C45"/>
    <mergeCell ref="A13:A14"/>
    <mergeCell ref="N13:N14"/>
    <mergeCell ref="B41:C41"/>
    <mergeCell ref="B42:C42"/>
    <mergeCell ref="B43:C43"/>
    <mergeCell ref="B44:C44"/>
    <mergeCell ref="B37:C37"/>
    <mergeCell ref="B38:C38"/>
    <mergeCell ref="B39:C39"/>
    <mergeCell ref="B40:C40"/>
    <mergeCell ref="B28:C28"/>
    <mergeCell ref="B29:C29"/>
    <mergeCell ref="B30:C30"/>
    <mergeCell ref="B31:C31"/>
    <mergeCell ref="B32:C32"/>
    <mergeCell ref="B33:C33"/>
    <mergeCell ref="B34:C34"/>
    <mergeCell ref="E13:E14"/>
    <mergeCell ref="F13:F14"/>
  </mergeCells>
  <phoneticPr fontId="2" type="noConversion"/>
  <dataValidations count="1">
    <dataValidation type="list" allowBlank="1" showInputMessage="1" showErrorMessage="1" sqref="G16:K265" xr:uid="{00000000-0002-0000-0600-000000000000}">
      <formula1>$M$271:$M$272</formula1>
    </dataValidation>
  </dataValidations>
  <printOptions horizontalCentered="1"/>
  <pageMargins left="0.75" right="0.75" top="0.19685039370078741" bottom="0.39370078740157483" header="0" footer="0"/>
  <pageSetup paperSize="9" scale="90" orientation="landscape" r:id="rId1"/>
  <headerFooter alignWithMargins="0">
    <oddFooter>&amp;C&amp;D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A56DE-AEDB-4E3E-B498-92DBB75D1F2D}">
  <dimension ref="A1:BA276"/>
  <sheetViews>
    <sheetView showGridLines="0" showRowColHeaders="0" workbookViewId="0"/>
  </sheetViews>
  <sheetFormatPr defaultColWidth="9.109375" defaultRowHeight="13.2" x14ac:dyDescent="0.25"/>
  <cols>
    <col min="1" max="1" width="10.44140625" style="6" customWidth="1"/>
    <col min="2" max="2" width="6.5546875" style="6" customWidth="1"/>
    <col min="3" max="3" width="40.6640625" style="6" customWidth="1"/>
    <col min="4" max="5" width="7" style="6" customWidth="1"/>
    <col min="6" max="6" width="13.33203125" style="8" customWidth="1"/>
    <col min="7" max="11" width="5.44140625" style="6" customWidth="1"/>
    <col min="12" max="12" width="13.44140625" style="6" customWidth="1"/>
    <col min="13" max="18" width="13.44140625" style="8" customWidth="1"/>
    <col min="19" max="19" width="0.109375" style="8" customWidth="1"/>
    <col min="20" max="22" width="9.44140625" style="6" customWidth="1"/>
    <col min="23" max="23" width="10.88671875" style="6" customWidth="1"/>
    <col min="24" max="27" width="9.109375" style="6"/>
    <col min="28" max="28" width="9.33203125" style="90" hidden="1" customWidth="1"/>
    <col min="29" max="29" width="21.5546875" style="6" hidden="1" customWidth="1"/>
    <col min="30" max="30" width="12.88671875" style="6" hidden="1" customWidth="1"/>
    <col min="31" max="32" width="12.6640625" style="6" hidden="1" customWidth="1"/>
    <col min="33" max="33" width="13.44140625" style="84" hidden="1" customWidth="1"/>
    <col min="34" max="34" width="13.44140625" style="6" hidden="1" customWidth="1"/>
    <col min="35" max="38" width="13.6640625" style="6" hidden="1" customWidth="1"/>
    <col min="39" max="39" width="9.109375" style="6" hidden="1" customWidth="1"/>
    <col min="40" max="40" width="19.6640625" style="6" hidden="1" customWidth="1"/>
    <col min="41" max="41" width="25.33203125" style="6" hidden="1" customWidth="1"/>
    <col min="42" max="42" width="9.109375" style="6" hidden="1" customWidth="1"/>
    <col min="43" max="43" width="18.88671875" style="6" hidden="1" customWidth="1"/>
    <col min="44" max="44" width="9.88671875" style="6" hidden="1" customWidth="1"/>
    <col min="45" max="45" width="17.5546875" style="6" hidden="1" customWidth="1"/>
    <col min="46" max="46" width="11.6640625" style="6" hidden="1" customWidth="1"/>
    <col min="47" max="47" width="16" style="6" hidden="1" customWidth="1"/>
    <col min="48" max="53" width="9.109375" style="6" hidden="1" customWidth="1"/>
    <col min="54" max="16384" width="9.109375" style="6"/>
  </cols>
  <sheetData>
    <row r="1" spans="1:53" ht="15.6" x14ac:dyDescent="0.25">
      <c r="A1" s="33"/>
      <c r="B1" s="7" t="s">
        <v>408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6"/>
      <c r="S1" s="157"/>
      <c r="T1" s="157"/>
      <c r="U1" s="158"/>
      <c r="V1" s="33"/>
      <c r="W1" s="33"/>
      <c r="X1" s="33"/>
      <c r="Y1" s="33"/>
      <c r="Z1" s="33"/>
      <c r="AB1" s="285" t="s">
        <v>113</v>
      </c>
      <c r="AC1" s="286"/>
      <c r="AD1" s="286"/>
      <c r="AE1" s="286"/>
      <c r="AF1" s="287"/>
      <c r="AG1" s="74"/>
      <c r="AH1" s="279" t="s">
        <v>112</v>
      </c>
      <c r="AI1" s="280"/>
      <c r="AJ1" s="280"/>
      <c r="AK1" s="280"/>
      <c r="AL1" s="281"/>
      <c r="AN1" s="75" t="s">
        <v>33</v>
      </c>
      <c r="AO1" s="76" t="str">
        <f ca="1">RIGHT(CELL("filename",A1),LEN(CELL("filename",A1))-FIND("]",CELL("filename",A1)))</f>
        <v>6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6" x14ac:dyDescent="0.25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6"/>
      <c r="S2" s="157"/>
      <c r="T2" s="159"/>
      <c r="U2" s="158"/>
      <c r="V2" s="33"/>
      <c r="W2" s="33"/>
      <c r="X2" s="33"/>
      <c r="Y2" s="33"/>
      <c r="Z2" s="33"/>
      <c r="AB2" s="295" t="s">
        <v>49</v>
      </c>
      <c r="AC2" s="296"/>
      <c r="AD2" s="292" t="s">
        <v>49</v>
      </c>
      <c r="AE2" s="293"/>
      <c r="AF2" s="294"/>
      <c r="AG2" s="74"/>
      <c r="AH2" s="282"/>
      <c r="AI2" s="283"/>
      <c r="AJ2" s="283"/>
      <c r="AK2" s="283"/>
      <c r="AL2" s="284"/>
      <c r="AN2" s="242" t="s">
        <v>108</v>
      </c>
      <c r="AO2" s="77" t="str">
        <f ca="1">VLOOKUP(AO1,AP2:AQ19,2,FALSE)</f>
        <v>5</v>
      </c>
      <c r="AP2" s="79" t="s">
        <v>105</v>
      </c>
      <c r="AQ2" s="79"/>
      <c r="AR2" s="80">
        <f t="shared" ref="AR2:AR13" ca="1" si="0">MAX($AS$2:$AS$13)</f>
        <v>12</v>
      </c>
      <c r="AS2" s="81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5">
      <c r="A3" s="33"/>
      <c r="B3" s="297" t="str">
        <f ca="1">INDIRECT( "'" &amp; $AD$2 &amp; "'!B3")</f>
        <v>Šifra proračunskega uporabnika:</v>
      </c>
      <c r="C3" s="297"/>
      <c r="D3" s="298"/>
      <c r="E3" s="259"/>
      <c r="F3" s="260"/>
      <c r="R3" s="72"/>
      <c r="S3" s="159"/>
      <c r="T3" s="158"/>
      <c r="U3" s="158"/>
      <c r="V3" s="33"/>
      <c r="W3" s="33"/>
      <c r="X3" s="33"/>
      <c r="Y3" s="33"/>
      <c r="Z3" s="33"/>
      <c r="AB3" s="82" t="s">
        <v>78</v>
      </c>
      <c r="AC3" s="83"/>
      <c r="AD3" s="292" t="s">
        <v>78</v>
      </c>
      <c r="AE3" s="293"/>
      <c r="AF3" s="294"/>
      <c r="AH3" s="85" t="s">
        <v>110</v>
      </c>
      <c r="AI3" s="86" t="s">
        <v>116</v>
      </c>
      <c r="AJ3" s="87"/>
      <c r="AK3" s="87"/>
      <c r="AL3" s="88"/>
      <c r="AN3" s="75" t="s">
        <v>106</v>
      </c>
      <c r="AO3" s="77">
        <f ca="1">VLOOKUP(AO1,AP2:AS19,4,FALSE)</f>
        <v>8</v>
      </c>
      <c r="AP3" s="79" t="s">
        <v>36</v>
      </c>
      <c r="AQ3" s="79" t="str">
        <f t="shared" ref="AQ3:AQ19" si="3">+AP2</f>
        <v>11</v>
      </c>
      <c r="AR3" s="80">
        <f t="shared" ca="1" si="0"/>
        <v>12</v>
      </c>
      <c r="AS3" s="81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5">
      <c r="A4" s="33"/>
      <c r="B4" s="297" t="str">
        <f ca="1">INDIRECT( "'" &amp; $AD$2 &amp; "'!B4")</f>
        <v>Organizacijska enota:</v>
      </c>
      <c r="C4" s="297"/>
      <c r="D4" s="297"/>
      <c r="E4" s="304"/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5"/>
      <c r="Q4" s="305"/>
      <c r="R4" s="302"/>
      <c r="S4" s="160"/>
      <c r="T4" s="160"/>
      <c r="U4" s="33"/>
      <c r="V4" s="33"/>
      <c r="W4" s="33"/>
      <c r="X4" s="33"/>
      <c r="Y4" s="33"/>
      <c r="Z4" s="33"/>
      <c r="AH4" s="75" t="s">
        <v>109</v>
      </c>
      <c r="AI4" s="30">
        <v>6</v>
      </c>
      <c r="AJ4" s="87"/>
      <c r="AK4" s="87"/>
      <c r="AL4" s="88"/>
      <c r="AN4" s="75" t="s">
        <v>77</v>
      </c>
      <c r="AO4" s="77">
        <f ca="1">VLOOKUP(AO1,AP2:AR19,3,FALSE)</f>
        <v>12</v>
      </c>
      <c r="AP4" s="79" t="s">
        <v>95</v>
      </c>
      <c r="AQ4" s="79" t="str">
        <f t="shared" si="3"/>
        <v>12</v>
      </c>
      <c r="AR4" s="80">
        <f t="shared" ca="1" si="0"/>
        <v>12</v>
      </c>
      <c r="AS4" s="81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5">
      <c r="A5" s="33"/>
      <c r="B5" s="232" t="str">
        <f ca="1">INDIRECT( "'" &amp; $AD$2 &amp; "'!B5")</f>
        <v>Leto:</v>
      </c>
      <c r="C5" s="232"/>
      <c r="D5" s="232"/>
      <c r="E5" s="303"/>
      <c r="F5" s="302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X5" s="33"/>
      <c r="Y5" s="33"/>
      <c r="Z5" s="33"/>
      <c r="AB5" s="91"/>
      <c r="AC5" s="73"/>
      <c r="AD5" s="73"/>
      <c r="AE5" s="73"/>
      <c r="AH5" s="75" t="s">
        <v>111</v>
      </c>
      <c r="AI5" s="30">
        <v>29</v>
      </c>
      <c r="AJ5" s="289" t="str">
        <f>+$AD$2</f>
        <v>OSNOVNA PLAČA</v>
      </c>
      <c r="AK5" s="290"/>
      <c r="AL5" s="291"/>
      <c r="AN5" s="75" t="s">
        <v>106</v>
      </c>
      <c r="AO5" s="77" t="str">
        <f ca="1">VLOOKUP(AO1,AP2:AU19,6,FALSE)</f>
        <v>junij</v>
      </c>
      <c r="AP5" s="79" t="s">
        <v>96</v>
      </c>
      <c r="AQ5" s="79" t="str">
        <f t="shared" si="3"/>
        <v>1</v>
      </c>
      <c r="AR5" s="80">
        <f t="shared" ca="1" si="0"/>
        <v>12</v>
      </c>
      <c r="AS5" s="81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5">
      <c r="B6" s="17"/>
      <c r="C6" s="17"/>
      <c r="D6" s="17"/>
      <c r="E6" s="8"/>
      <c r="F6" s="6"/>
      <c r="R6" s="72"/>
      <c r="S6" s="72"/>
      <c r="T6" s="73"/>
      <c r="AB6" s="91"/>
      <c r="AE6" s="73"/>
      <c r="AH6" s="75" t="s">
        <v>111</v>
      </c>
      <c r="AI6" s="30">
        <v>29</v>
      </c>
      <c r="AJ6" s="288" t="str">
        <f>+$AD$3</f>
        <v>OBRAČUNANA OSNOVNA PLAČA</v>
      </c>
      <c r="AK6" s="288"/>
      <c r="AL6" s="288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junij </v>
      </c>
      <c r="AP6" s="79" t="s">
        <v>97</v>
      </c>
      <c r="AQ6" s="79" t="str">
        <f t="shared" si="3"/>
        <v>2</v>
      </c>
      <c r="AR6" s="80">
        <f t="shared" ca="1" si="0"/>
        <v>12</v>
      </c>
      <c r="AS6" s="81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5">
      <c r="B7" s="299" t="s">
        <v>9</v>
      </c>
      <c r="C7" s="299"/>
      <c r="D7" s="300"/>
      <c r="E7" s="301"/>
      <c r="F7" s="302"/>
      <c r="R7" s="72"/>
      <c r="S7" s="72"/>
      <c r="T7" s="73"/>
      <c r="AB7" s="91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9" t="s">
        <v>98</v>
      </c>
      <c r="AQ7" s="79" t="str">
        <f t="shared" si="3"/>
        <v>3</v>
      </c>
      <c r="AR7" s="80">
        <f t="shared" ca="1" si="0"/>
        <v>12</v>
      </c>
      <c r="AS7" s="81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5">
      <c r="B8" s="299" t="s">
        <v>10</v>
      </c>
      <c r="C8" s="299"/>
      <c r="D8" s="306"/>
      <c r="E8" s="304"/>
      <c r="F8" s="305"/>
      <c r="G8" s="305"/>
      <c r="H8" s="305"/>
      <c r="I8" s="305"/>
      <c r="J8" s="305"/>
      <c r="K8" s="305"/>
      <c r="L8" s="305"/>
      <c r="M8" s="305"/>
      <c r="N8" s="305"/>
      <c r="O8" s="305"/>
      <c r="P8" s="305"/>
      <c r="Q8" s="305"/>
      <c r="R8" s="302"/>
      <c r="S8" s="89"/>
      <c r="T8" s="89"/>
      <c r="AP8" s="79" t="s">
        <v>99</v>
      </c>
      <c r="AQ8" s="79" t="str">
        <f t="shared" si="3"/>
        <v>4</v>
      </c>
      <c r="AR8" s="80">
        <f t="shared" ca="1" si="0"/>
        <v>12</v>
      </c>
      <c r="AS8" s="81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2" thickBot="1" x14ac:dyDescent="0.3">
      <c r="B9" s="7"/>
      <c r="C9" s="7"/>
      <c r="AP9" s="79" t="s">
        <v>100</v>
      </c>
      <c r="AQ9" s="79" t="str">
        <f t="shared" si="3"/>
        <v>5</v>
      </c>
      <c r="AR9" s="80">
        <f t="shared" ca="1" si="0"/>
        <v>12</v>
      </c>
      <c r="AS9" s="81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3">
      <c r="B10" s="311" t="s">
        <v>0</v>
      </c>
      <c r="C10" s="312"/>
      <c r="D10" s="312"/>
      <c r="E10" s="312"/>
      <c r="F10" s="312"/>
      <c r="G10" s="312"/>
      <c r="H10" s="312"/>
      <c r="I10" s="312"/>
      <c r="J10" s="312"/>
      <c r="K10" s="312"/>
      <c r="L10" s="313"/>
      <c r="M10" s="369" t="s">
        <v>1</v>
      </c>
      <c r="N10" s="370"/>
      <c r="O10" s="370"/>
      <c r="P10" s="370"/>
      <c r="Q10" s="370"/>
      <c r="R10" s="370"/>
      <c r="S10" s="92"/>
      <c r="T10" s="93"/>
      <c r="AP10" s="79" t="s">
        <v>101</v>
      </c>
      <c r="AQ10" s="79" t="str">
        <f t="shared" si="3"/>
        <v>6</v>
      </c>
      <c r="AR10" s="80">
        <f t="shared" ca="1" si="0"/>
        <v>12</v>
      </c>
      <c r="AS10" s="81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8" thickBot="1" x14ac:dyDescent="0.3">
      <c r="B11" s="94"/>
      <c r="C11" s="94"/>
      <c r="D11" s="94"/>
      <c r="E11" s="94"/>
      <c r="F11" s="95"/>
      <c r="G11" s="96"/>
      <c r="H11" s="96"/>
      <c r="I11" s="96"/>
      <c r="J11" s="96"/>
      <c r="K11" s="96"/>
      <c r="L11" s="96"/>
      <c r="M11" s="95"/>
      <c r="N11" s="95"/>
      <c r="O11" s="95"/>
      <c r="P11" s="95"/>
      <c r="Q11" s="95"/>
      <c r="R11" s="97"/>
      <c r="S11" s="89"/>
      <c r="T11" s="87"/>
      <c r="AC11" s="364" t="s">
        <v>35</v>
      </c>
      <c r="AD11" s="364"/>
      <c r="AG11" s="6"/>
      <c r="AP11" s="79" t="s">
        <v>102</v>
      </c>
      <c r="AQ11" s="79" t="str">
        <f t="shared" si="3"/>
        <v>7</v>
      </c>
      <c r="AR11" s="80">
        <f t="shared" ca="1" si="0"/>
        <v>12</v>
      </c>
      <c r="AS11" s="81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5">
      <c r="A12" s="241"/>
      <c r="B12" s="371" t="s">
        <v>13</v>
      </c>
      <c r="C12" s="372"/>
      <c r="D12" s="372"/>
      <c r="E12" s="372"/>
      <c r="F12" s="373"/>
      <c r="G12" s="317" t="s">
        <v>14</v>
      </c>
      <c r="H12" s="318"/>
      <c r="I12" s="318"/>
      <c r="J12" s="318"/>
      <c r="K12" s="318"/>
      <c r="L12" s="319"/>
      <c r="M12" s="348" t="s">
        <v>80</v>
      </c>
      <c r="N12" s="349"/>
      <c r="O12" s="349"/>
      <c r="P12" s="349"/>
      <c r="Q12" s="98" t="s">
        <v>38</v>
      </c>
      <c r="R12" s="99" t="s">
        <v>84</v>
      </c>
      <c r="S12" s="100"/>
      <c r="AB12" s="101"/>
      <c r="AC12" s="339" t="str">
        <f>+Q12</f>
        <v>IZPLAČILO REDNE DELOVNE USPEŠNOSTI</v>
      </c>
      <c r="AD12" s="339" t="str">
        <f>+R12</f>
        <v>NAJVIŠJE MOŽNO IZPLAČILO REDNE LETNE DELOVNE USPEŠNOSTI</v>
      </c>
      <c r="AE12" s="362" t="s">
        <v>15</v>
      </c>
      <c r="AF12" s="362"/>
      <c r="AG12" s="363" t="s">
        <v>16</v>
      </c>
      <c r="AH12" s="363"/>
      <c r="AI12" s="339" t="s">
        <v>17</v>
      </c>
      <c r="AJ12" s="339" t="s">
        <v>18</v>
      </c>
      <c r="AK12" s="339" t="str">
        <f>+AD3</f>
        <v>OBRAČUNANA OSNOVNA PLAČA</v>
      </c>
      <c r="AL12" s="339" t="str">
        <f>+AD2</f>
        <v>OSNOVNA PLAČA</v>
      </c>
      <c r="AN12" s="6"/>
      <c r="AO12" s="6"/>
      <c r="AP12" s="79" t="s">
        <v>103</v>
      </c>
      <c r="AQ12" s="79" t="str">
        <f t="shared" si="3"/>
        <v>8</v>
      </c>
      <c r="AR12" s="80">
        <f t="shared" ca="1" si="0"/>
        <v>12</v>
      </c>
      <c r="AS12" s="81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5">
      <c r="A13" s="275" t="s">
        <v>130</v>
      </c>
      <c r="B13" s="323" t="s">
        <v>2</v>
      </c>
      <c r="C13" s="324"/>
      <c r="D13" s="307" t="s">
        <v>11</v>
      </c>
      <c r="E13" s="307" t="s">
        <v>12</v>
      </c>
      <c r="F13" s="309" t="s">
        <v>94</v>
      </c>
      <c r="G13" s="320" t="s">
        <v>39</v>
      </c>
      <c r="H13" s="321"/>
      <c r="I13" s="321"/>
      <c r="J13" s="321"/>
      <c r="K13" s="322"/>
      <c r="L13" s="342" t="s">
        <v>3</v>
      </c>
      <c r="M13" s="346" t="s">
        <v>79</v>
      </c>
      <c r="N13" s="277" t="s">
        <v>82</v>
      </c>
      <c r="O13" s="340" t="s">
        <v>81</v>
      </c>
      <c r="P13" s="277" t="s">
        <v>82</v>
      </c>
      <c r="Q13" s="365" t="s">
        <v>82</v>
      </c>
      <c r="R13" s="367" t="s">
        <v>82</v>
      </c>
      <c r="S13" s="170"/>
      <c r="T13" s="33"/>
      <c r="U13" s="33"/>
      <c r="V13" s="33"/>
      <c r="W13" s="33"/>
      <c r="X13" s="33"/>
      <c r="Y13" s="33"/>
      <c r="AC13" s="339"/>
      <c r="AD13" s="339"/>
      <c r="AE13" s="362"/>
      <c r="AF13" s="362"/>
      <c r="AG13" s="363"/>
      <c r="AH13" s="363"/>
      <c r="AI13" s="339"/>
      <c r="AJ13" s="339"/>
      <c r="AK13" s="339"/>
      <c r="AL13" s="339"/>
      <c r="AP13" s="79" t="s">
        <v>104</v>
      </c>
      <c r="AQ13" s="79" t="str">
        <f t="shared" si="3"/>
        <v>9</v>
      </c>
      <c r="AR13" s="80">
        <f t="shared" ca="1" si="0"/>
        <v>12</v>
      </c>
      <c r="AS13" s="81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8" thickBot="1" x14ac:dyDescent="0.3">
      <c r="A14" s="276"/>
      <c r="B14" s="325"/>
      <c r="C14" s="326"/>
      <c r="D14" s="308"/>
      <c r="E14" s="308"/>
      <c r="F14" s="310"/>
      <c r="G14" s="102" t="s">
        <v>4</v>
      </c>
      <c r="H14" s="103" t="s">
        <v>5</v>
      </c>
      <c r="I14" s="104" t="s">
        <v>6</v>
      </c>
      <c r="J14" s="103" t="s">
        <v>22</v>
      </c>
      <c r="K14" s="105" t="s">
        <v>23</v>
      </c>
      <c r="L14" s="343"/>
      <c r="M14" s="347"/>
      <c r="N14" s="278"/>
      <c r="O14" s="341"/>
      <c r="P14" s="278"/>
      <c r="Q14" s="366"/>
      <c r="R14" s="368"/>
      <c r="S14" s="170"/>
      <c r="T14" s="33"/>
      <c r="U14" s="33"/>
      <c r="V14" s="33"/>
      <c r="W14" s="33"/>
      <c r="X14" s="33"/>
      <c r="Y14" s="33"/>
      <c r="AC14" s="339"/>
      <c r="AD14" s="339"/>
      <c r="AE14" s="362"/>
      <c r="AF14" s="362"/>
      <c r="AG14" s="363"/>
      <c r="AH14" s="363"/>
      <c r="AI14" s="339"/>
      <c r="AJ14" s="339"/>
      <c r="AK14" s="339"/>
      <c r="AL14" s="339"/>
      <c r="AP14" s="79" t="s">
        <v>117</v>
      </c>
      <c r="AQ14" s="79" t="str">
        <f t="shared" si="3"/>
        <v>10</v>
      </c>
      <c r="AR14" s="80">
        <f ca="1">MAX($AS$14:$AS$17)</f>
        <v>4</v>
      </c>
      <c r="AS14" s="81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5">
      <c r="A15" s="162"/>
      <c r="B15" s="344">
        <v>1</v>
      </c>
      <c r="C15" s="345"/>
      <c r="D15" s="162">
        <v>2</v>
      </c>
      <c r="E15" s="247">
        <v>3</v>
      </c>
      <c r="F15" s="163">
        <v>4</v>
      </c>
      <c r="G15" s="106">
        <v>5</v>
      </c>
      <c r="H15" s="107">
        <v>6</v>
      </c>
      <c r="I15" s="108">
        <v>7</v>
      </c>
      <c r="J15" s="107">
        <v>8</v>
      </c>
      <c r="K15" s="109">
        <v>9</v>
      </c>
      <c r="L15" s="171" t="s">
        <v>32</v>
      </c>
      <c r="M15" s="172" t="s">
        <v>76</v>
      </c>
      <c r="N15" s="172"/>
      <c r="O15" s="173" t="s">
        <v>90</v>
      </c>
      <c r="P15" s="174" t="s">
        <v>91</v>
      </c>
      <c r="Q15" s="175" t="s">
        <v>92</v>
      </c>
      <c r="R15" s="176">
        <v>15</v>
      </c>
      <c r="S15" s="177"/>
      <c r="T15" s="37"/>
      <c r="U15" s="37"/>
      <c r="V15" s="37"/>
      <c r="W15" s="37"/>
      <c r="X15" s="37"/>
      <c r="Y15" s="37"/>
      <c r="AB15" s="110" t="s">
        <v>34</v>
      </c>
      <c r="AC15" s="111" t="str">
        <f>+Q13</f>
        <v>€</v>
      </c>
      <c r="AD15" s="111" t="str">
        <f>+R13</f>
        <v>€</v>
      </c>
      <c r="AE15" s="112" t="s">
        <v>19</v>
      </c>
      <c r="AF15" s="112" t="s">
        <v>20</v>
      </c>
      <c r="AG15" s="113" t="s">
        <v>19</v>
      </c>
      <c r="AH15" s="114" t="s">
        <v>20</v>
      </c>
      <c r="AI15" s="115" t="s">
        <v>20</v>
      </c>
      <c r="AJ15" s="116" t="s">
        <v>20</v>
      </c>
      <c r="AK15" s="111" t="s">
        <v>20</v>
      </c>
      <c r="AL15" s="111" t="s">
        <v>20</v>
      </c>
      <c r="AN15" s="6"/>
      <c r="AO15" s="6"/>
      <c r="AP15" s="79" t="s">
        <v>118</v>
      </c>
      <c r="AQ15" s="79" t="str">
        <f t="shared" si="3"/>
        <v>11-1</v>
      </c>
      <c r="AR15" s="80">
        <f ca="1">MAX($AS$14:$AS$17)</f>
        <v>4</v>
      </c>
      <c r="AS15" s="81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7" customHeight="1" x14ac:dyDescent="0.25">
      <c r="A16" s="53">
        <f>'OSNOVNA PLAČA'!A10</f>
        <v>1</v>
      </c>
      <c r="B16" s="333" t="str">
        <f t="shared" ref="B16:B79" ca="1" si="4">IF(LEN(INDIRECT( "'" &amp; $AD$2 &amp; "'!B" &amp; TEXT($AB16-6,0)))&gt;0,INDIRECT( "'" &amp; $AD$2 &amp; "'!B" &amp; TEXT($AB16-6,0)),"")</f>
        <v>A1</v>
      </c>
      <c r="C16" s="333"/>
      <c r="D16" s="54" t="str">
        <f>IF(LEN('OSNOVNA PLAČA'!C10)&gt;0,'OSNOVNA PLAČA'!C10,"")</f>
        <v>V</v>
      </c>
      <c r="E16" s="55">
        <f>IF(LEN('OSNOVNA PLAČA'!D10)&gt;0,'OSNOVNA PLAČA'!D10,"")</f>
        <v>20</v>
      </c>
      <c r="F16" s="164">
        <f ca="1">IF(LEN(B16)&gt;0,'OBRAČUNANA OSNOVNA PLAČA'!J10,"")</f>
        <v>1000</v>
      </c>
      <c r="G16" s="57">
        <v>1</v>
      </c>
      <c r="H16" s="57"/>
      <c r="I16" s="57">
        <v>1</v>
      </c>
      <c r="J16" s="57">
        <v>1</v>
      </c>
      <c r="K16" s="57"/>
      <c r="L16" s="178">
        <f t="shared" ref="L16:L79" si="5">+G16+H16+I16+J16+K16</f>
        <v>3</v>
      </c>
      <c r="M16" s="179">
        <f ca="1">IF(LEN(B16)&gt;0,L16/5,"")</f>
        <v>0.6</v>
      </c>
      <c r="N16" s="179">
        <f ca="1">IF(LEN(B16)&gt;0,F16*M16,"")</f>
        <v>600</v>
      </c>
      <c r="O16" s="180">
        <f t="shared" ref="O16:O47" ca="1" si="6">IF(LEN(B16)&gt;0,M16*$P$267,"")</f>
        <v>5.2909090909090906E-2</v>
      </c>
      <c r="P16" s="181">
        <f ca="1">IF(LEN(B16)&gt;0,F16*O16,"")</f>
        <v>52.909090909090907</v>
      </c>
      <c r="Q16" s="182">
        <f t="shared" ref="Q16:Q79" ca="1" si="7">MIN(P16,R16)</f>
        <v>52.909090909090907</v>
      </c>
      <c r="R16" s="182">
        <f ca="1">IF(LEN(B16)&gt;0,'5'!R16-'5'!Q16,"")</f>
        <v>1826.0433443916761</v>
      </c>
      <c r="S16" s="183"/>
      <c r="T16" s="33"/>
      <c r="U16" s="33"/>
      <c r="V16" s="33"/>
      <c r="W16" s="33"/>
      <c r="X16" s="33"/>
      <c r="Y16" s="33"/>
      <c r="AB16" s="243">
        <f>ROW()</f>
        <v>16</v>
      </c>
      <c r="AC16" s="118">
        <f t="shared" ref="AC16:AC79" ca="1" si="8">IF($AO$3=1,0,INDIRECT( "'" &amp; $AO$2 &amp; "'!P" &amp; TEXT($AB16,0)))</f>
        <v>24.25</v>
      </c>
      <c r="AD16" s="118">
        <f t="shared" ref="AD16:AD79" ca="1" si="9">IF($AO$3=1,(INDIRECT( "'" &amp; $AD$2 &amp; "'!F" &amp; TEXT($AB16-6,0))*2/12+INDIRECT( "'" &amp; $AD$2 &amp; "'!G" &amp; TEXT($AB16-6,0))*10/12)*2,INDIRECT( "'" &amp; $AO$2 &amp; "'!Q" &amp; TEXT($AB16,0)))</f>
        <v>24.25</v>
      </c>
      <c r="AE16" s="119" t="str">
        <f t="shared" ref="AE16:AE79" ca="1" si="10">IF(AC16&gt;=AD16,"-",$L16/(5*MAX($M$271:$M$272)))</f>
        <v>-</v>
      </c>
      <c r="AF16" s="118" t="str">
        <f t="shared" ref="AF16:AF79" ca="1" si="11">IF(AC16&gt;=AD16,"-",$L16/(5*MAX($M$271:$M$272))*AK16)</f>
        <v>-</v>
      </c>
      <c r="AG16" s="119" t="str">
        <f t="shared" ref="AG16:AG47" ca="1" si="12">IF(AE16="-","-",AE16*$AF$267)</f>
        <v>-</v>
      </c>
      <c r="AH16" s="118" t="str">
        <f t="shared" ref="AH16:AH47" ca="1" si="13">IF(AF16="-","-",AF16*$AF$267)</f>
        <v>-</v>
      </c>
      <c r="AI16" s="118">
        <f t="shared" ref="AI16:AI79" ca="1" si="14">IF(AG16="-",0,MIN(AH16,R16))</f>
        <v>0</v>
      </c>
      <c r="AJ16" s="120">
        <f t="shared" ref="AJ16:AJ79" ca="1" si="15">+AD16-AC16</f>
        <v>0</v>
      </c>
      <c r="AK16" s="118">
        <f t="shared" ref="AK16:AK79" ca="1" si="16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118">
        <f t="shared" ref="AL16:AL79" ca="1" si="17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P16" s="79" t="s">
        <v>119</v>
      </c>
      <c r="AQ16" s="79" t="str">
        <f t="shared" si="3"/>
        <v>2-4</v>
      </c>
      <c r="AR16" s="80">
        <f ca="1">MAX($AS$14:$AS$17)</f>
        <v>4</v>
      </c>
      <c r="AS16" s="81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5">
      <c r="A17" s="53">
        <f>'OSNOVNA PLAČA'!A11</f>
        <v>2</v>
      </c>
      <c r="B17" s="333" t="str">
        <f t="shared" ca="1" si="4"/>
        <v>A2</v>
      </c>
      <c r="C17" s="333"/>
      <c r="D17" s="54" t="str">
        <f>IF(LEN('OSNOVNA PLAČA'!C11)&gt;0,'OSNOVNA PLAČA'!C11,"")</f>
        <v>VII</v>
      </c>
      <c r="E17" s="55">
        <f>IF(LEN('OSNOVNA PLAČA'!D11)&gt;0,'OSNOVNA PLAČA'!D11,"")</f>
        <v>40</v>
      </c>
      <c r="F17" s="164">
        <f ca="1">IF(LEN(B17)&gt;0,'OBRAČUNANA OSNOVNA PLAČA'!J11,"")</f>
        <v>2000</v>
      </c>
      <c r="G17" s="57"/>
      <c r="H17" s="57"/>
      <c r="I17" s="57"/>
      <c r="J17" s="57"/>
      <c r="K17" s="57"/>
      <c r="L17" s="178">
        <f t="shared" si="5"/>
        <v>0</v>
      </c>
      <c r="M17" s="179">
        <f t="shared" ref="M17:M80" ca="1" si="18">IF(LEN(B17)&gt;0,L17/5,"")</f>
        <v>0</v>
      </c>
      <c r="N17" s="179">
        <f ca="1">IF(LEN(B17)&gt;0,F17*M17,"")</f>
        <v>0</v>
      </c>
      <c r="O17" s="180">
        <f t="shared" ca="1" si="6"/>
        <v>0</v>
      </c>
      <c r="P17" s="181">
        <f t="shared" ref="P17:P80" ca="1" si="19">IF(LEN(B17)&gt;0,F17*O17,"")</f>
        <v>0</v>
      </c>
      <c r="Q17" s="182">
        <f t="shared" ca="1" si="7"/>
        <v>0</v>
      </c>
      <c r="R17" s="182">
        <f ca="1">IF(LEN(B17)&gt;0,'5'!R17-'5'!Q17,"")</f>
        <v>3962.8828828828828</v>
      </c>
      <c r="S17" s="183"/>
      <c r="T17" s="33"/>
      <c r="U17" s="33"/>
      <c r="V17" s="33"/>
      <c r="W17" s="33"/>
      <c r="X17" s="33"/>
      <c r="Y17" s="33"/>
      <c r="AB17" s="243">
        <f>ROW()</f>
        <v>17</v>
      </c>
      <c r="AC17" s="118">
        <f t="shared" ca="1" si="8"/>
        <v>0</v>
      </c>
      <c r="AD17" s="118">
        <f t="shared" ca="1" si="9"/>
        <v>0</v>
      </c>
      <c r="AE17" s="119" t="str">
        <f t="shared" ca="1" si="10"/>
        <v>-</v>
      </c>
      <c r="AF17" s="118" t="str">
        <f t="shared" ca="1" si="11"/>
        <v>-</v>
      </c>
      <c r="AG17" s="119" t="str">
        <f t="shared" ca="1" si="12"/>
        <v>-</v>
      </c>
      <c r="AH17" s="118" t="str">
        <f t="shared" ca="1" si="13"/>
        <v>-</v>
      </c>
      <c r="AI17" s="118">
        <f t="shared" ca="1" si="14"/>
        <v>0</v>
      </c>
      <c r="AJ17" s="120">
        <f t="shared" ca="1" si="15"/>
        <v>0</v>
      </c>
      <c r="AK17" s="118">
        <f t="shared" ca="1" si="16"/>
        <v>2000</v>
      </c>
      <c r="AL17" s="118">
        <f t="shared" ca="1" si="17"/>
        <v>2400</v>
      </c>
      <c r="AP17" s="79" t="s">
        <v>120</v>
      </c>
      <c r="AQ17" s="79" t="str">
        <f t="shared" si="3"/>
        <v>5-7</v>
      </c>
      <c r="AR17" s="80">
        <f ca="1">MAX($AS$14:$AS$17)</f>
        <v>4</v>
      </c>
      <c r="AS17" s="81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5">
      <c r="A18" s="53">
        <f>'OSNOVNA PLAČA'!A12</f>
        <v>3</v>
      </c>
      <c r="B18" s="333" t="str">
        <f t="shared" ca="1" si="4"/>
        <v>A3</v>
      </c>
      <c r="C18" s="333"/>
      <c r="D18" s="54" t="str">
        <f>IF(LEN('OSNOVNA PLAČA'!C12)&gt;0,'OSNOVNA PLAČA'!C12,"")</f>
        <v>VIII</v>
      </c>
      <c r="E18" s="55">
        <f>IF(LEN('OSNOVNA PLAČA'!D12)&gt;0,'OSNOVNA PLAČA'!D12,"")</f>
        <v>48</v>
      </c>
      <c r="F18" s="164">
        <f ca="1">IF(LEN(B18)&gt;0,'OBRAČUNANA OSNOVNA PLAČA'!J12,"")</f>
        <v>3000</v>
      </c>
      <c r="G18" s="57"/>
      <c r="H18" s="57"/>
      <c r="I18" s="57">
        <v>1</v>
      </c>
      <c r="J18" s="57">
        <v>1</v>
      </c>
      <c r="K18" s="57"/>
      <c r="L18" s="178">
        <f t="shared" si="5"/>
        <v>2</v>
      </c>
      <c r="M18" s="179">
        <f t="shared" ca="1" si="18"/>
        <v>0.4</v>
      </c>
      <c r="N18" s="179">
        <f t="shared" ref="N18:N81" ca="1" si="20">IF(LEN(B18)&gt;0,F18*M18,"")</f>
        <v>1200</v>
      </c>
      <c r="O18" s="180">
        <f t="shared" ca="1" si="6"/>
        <v>3.5272727272727275E-2</v>
      </c>
      <c r="P18" s="181">
        <f t="shared" ca="1" si="19"/>
        <v>105.81818181818183</v>
      </c>
      <c r="Q18" s="182">
        <f t="shared" ca="1" si="7"/>
        <v>105.81818181818183</v>
      </c>
      <c r="R18" s="182">
        <f ca="1">IF(LEN(B18)&gt;0,'5'!R18-'5'!Q18,"")</f>
        <v>4660.0097822643911</v>
      </c>
      <c r="S18" s="183"/>
      <c r="T18" s="33"/>
      <c r="U18" s="33"/>
      <c r="V18" s="33"/>
      <c r="W18" s="33"/>
      <c r="X18" s="33"/>
      <c r="Y18" s="33"/>
      <c r="AB18" s="243">
        <f>ROW()</f>
        <v>18</v>
      </c>
      <c r="AC18" s="118">
        <f t="shared" ca="1" si="8"/>
        <v>0</v>
      </c>
      <c r="AD18" s="118">
        <f t="shared" ca="1" si="9"/>
        <v>0</v>
      </c>
      <c r="AE18" s="119" t="str">
        <f t="shared" ca="1" si="10"/>
        <v>-</v>
      </c>
      <c r="AF18" s="118" t="str">
        <f t="shared" ca="1" si="11"/>
        <v>-</v>
      </c>
      <c r="AG18" s="119" t="str">
        <f t="shared" ca="1" si="12"/>
        <v>-</v>
      </c>
      <c r="AH18" s="118" t="str">
        <f t="shared" ca="1" si="13"/>
        <v>-</v>
      </c>
      <c r="AI18" s="118">
        <f t="shared" ca="1" si="14"/>
        <v>0</v>
      </c>
      <c r="AJ18" s="120">
        <f t="shared" ca="1" si="15"/>
        <v>0</v>
      </c>
      <c r="AK18" s="118">
        <f t="shared" ca="1" si="16"/>
        <v>3000</v>
      </c>
      <c r="AL18" s="118">
        <f t="shared" ca="1" si="17"/>
        <v>0</v>
      </c>
      <c r="AP18" s="79" t="s">
        <v>121</v>
      </c>
      <c r="AQ18" s="79" t="str">
        <f t="shared" si="3"/>
        <v>8-10</v>
      </c>
      <c r="AR18" s="80">
        <f ca="1">MAX($AS$18:$AS$19)</f>
        <v>2</v>
      </c>
      <c r="AS18" s="81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5">
      <c r="A19" s="53">
        <f>'OSNOVNA PLAČA'!A13</f>
        <v>4</v>
      </c>
      <c r="B19" s="333" t="str">
        <f t="shared" ca="1" si="4"/>
        <v>A4</v>
      </c>
      <c r="C19" s="333"/>
      <c r="D19" s="54" t="str">
        <f>IF(LEN('OSNOVNA PLAČA'!C13)&gt;0,'OSNOVNA PLAČA'!C13,"")</f>
        <v/>
      </c>
      <c r="E19" s="55" t="str">
        <f>IF(LEN('OSNOVNA PLAČA'!D13)&gt;0,'OSNOVNA PLAČA'!D13,"")</f>
        <v/>
      </c>
      <c r="F19" s="164">
        <f ca="1">IF(LEN(B19)&gt;0,'OBRAČUNANA OSNOVNA PLAČA'!J13,"")</f>
        <v>0</v>
      </c>
      <c r="G19" s="57"/>
      <c r="H19" s="57"/>
      <c r="I19" s="57"/>
      <c r="J19" s="57"/>
      <c r="K19" s="57"/>
      <c r="L19" s="178">
        <f t="shared" si="5"/>
        <v>0</v>
      </c>
      <c r="M19" s="179">
        <f t="shared" ca="1" si="18"/>
        <v>0</v>
      </c>
      <c r="N19" s="179">
        <f t="shared" ca="1" si="20"/>
        <v>0</v>
      </c>
      <c r="O19" s="180">
        <f t="shared" ca="1" si="6"/>
        <v>0</v>
      </c>
      <c r="P19" s="181">
        <f t="shared" ca="1" si="19"/>
        <v>0</v>
      </c>
      <c r="Q19" s="182">
        <f t="shared" ca="1" si="7"/>
        <v>0</v>
      </c>
      <c r="R19" s="182">
        <f ca="1">IF(LEN(B19)&gt;0,'5'!R19-'5'!Q19,"")</f>
        <v>0</v>
      </c>
      <c r="S19" s="183"/>
      <c r="T19" s="33"/>
      <c r="U19" s="33"/>
      <c r="V19" s="33"/>
      <c r="W19" s="33"/>
      <c r="X19" s="33"/>
      <c r="Y19" s="33"/>
      <c r="AB19" s="243">
        <f>ROW()</f>
        <v>19</v>
      </c>
      <c r="AC19" s="118">
        <f t="shared" ca="1" si="8"/>
        <v>0</v>
      </c>
      <c r="AD19" s="118">
        <f t="shared" ca="1" si="9"/>
        <v>0</v>
      </c>
      <c r="AE19" s="119" t="str">
        <f t="shared" ca="1" si="10"/>
        <v>-</v>
      </c>
      <c r="AF19" s="118" t="str">
        <f t="shared" ca="1" si="11"/>
        <v>-</v>
      </c>
      <c r="AG19" s="119" t="str">
        <f t="shared" ca="1" si="12"/>
        <v>-</v>
      </c>
      <c r="AH19" s="118" t="str">
        <f t="shared" ca="1" si="13"/>
        <v>-</v>
      </c>
      <c r="AI19" s="118">
        <f t="shared" ca="1" si="14"/>
        <v>0</v>
      </c>
      <c r="AJ19" s="120">
        <f t="shared" ca="1" si="15"/>
        <v>0</v>
      </c>
      <c r="AK19" s="118">
        <f t="shared" ca="1" si="16"/>
        <v>0</v>
      </c>
      <c r="AL19" s="118">
        <f t="shared" ca="1" si="17"/>
        <v>0</v>
      </c>
      <c r="AP19" s="79" t="s">
        <v>122</v>
      </c>
      <c r="AQ19" s="79" t="str">
        <f t="shared" si="3"/>
        <v>11-4</v>
      </c>
      <c r="AR19" s="80">
        <f ca="1">MAX($AS$18:$AS$19)</f>
        <v>2</v>
      </c>
      <c r="AS19" s="81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5">
      <c r="A20" s="53">
        <f>'OSNOVNA PLAČA'!A14</f>
        <v>5</v>
      </c>
      <c r="B20" s="333" t="str">
        <f t="shared" ca="1" si="4"/>
        <v>A5</v>
      </c>
      <c r="C20" s="333"/>
      <c r="D20" s="54" t="str">
        <f>IF(LEN('OSNOVNA PLAČA'!C14)&gt;0,'OSNOVNA PLAČA'!C14,"")</f>
        <v/>
      </c>
      <c r="E20" s="55" t="str">
        <f>IF(LEN('OSNOVNA PLAČA'!D14)&gt;0,'OSNOVNA PLAČA'!D14,"")</f>
        <v/>
      </c>
      <c r="F20" s="164">
        <f ca="1">IF(LEN(B20)&gt;0,'OBRAČUNANA OSNOVNA PLAČA'!J14,"")</f>
        <v>0</v>
      </c>
      <c r="G20" s="57"/>
      <c r="H20" s="57"/>
      <c r="I20" s="57"/>
      <c r="J20" s="57"/>
      <c r="K20" s="57"/>
      <c r="L20" s="178">
        <f t="shared" si="5"/>
        <v>0</v>
      </c>
      <c r="M20" s="179">
        <f t="shared" ca="1" si="18"/>
        <v>0</v>
      </c>
      <c r="N20" s="179">
        <f t="shared" ca="1" si="20"/>
        <v>0</v>
      </c>
      <c r="O20" s="180">
        <f t="shared" ca="1" si="6"/>
        <v>0</v>
      </c>
      <c r="P20" s="181">
        <f t="shared" ca="1" si="19"/>
        <v>0</v>
      </c>
      <c r="Q20" s="182">
        <f t="shared" ca="1" si="7"/>
        <v>0</v>
      </c>
      <c r="R20" s="182">
        <f ca="1">IF(LEN(B20)&gt;0,'5'!R20-'5'!Q20,"")</f>
        <v>0</v>
      </c>
      <c r="S20" s="183"/>
      <c r="T20" s="33"/>
      <c r="U20" s="33"/>
      <c r="V20" s="33"/>
      <c r="W20" s="33"/>
      <c r="X20" s="33"/>
      <c r="Y20" s="33"/>
      <c r="AB20" s="243">
        <f>ROW()</f>
        <v>20</v>
      </c>
      <c r="AC20" s="118">
        <f t="shared" ca="1" si="8"/>
        <v>0</v>
      </c>
      <c r="AD20" s="118">
        <f t="shared" ca="1" si="9"/>
        <v>0</v>
      </c>
      <c r="AE20" s="119" t="str">
        <f t="shared" ca="1" si="10"/>
        <v>-</v>
      </c>
      <c r="AF20" s="118" t="str">
        <f t="shared" ca="1" si="11"/>
        <v>-</v>
      </c>
      <c r="AG20" s="119" t="str">
        <f t="shared" ca="1" si="12"/>
        <v>-</v>
      </c>
      <c r="AH20" s="118" t="str">
        <f t="shared" ca="1" si="13"/>
        <v>-</v>
      </c>
      <c r="AI20" s="118">
        <f t="shared" ca="1" si="14"/>
        <v>0</v>
      </c>
      <c r="AJ20" s="120">
        <f t="shared" ca="1" si="15"/>
        <v>0</v>
      </c>
      <c r="AK20" s="118">
        <f t="shared" ca="1" si="16"/>
        <v>0</v>
      </c>
      <c r="AL20" s="118">
        <f t="shared" ca="1" si="17"/>
        <v>0</v>
      </c>
    </row>
    <row r="21" spans="1:47" ht="27" customHeight="1" x14ac:dyDescent="0.25">
      <c r="A21" s="53">
        <f>'OSNOVNA PLAČA'!A15</f>
        <v>6</v>
      </c>
      <c r="B21" s="333" t="str">
        <f t="shared" ca="1" si="4"/>
        <v>A6</v>
      </c>
      <c r="C21" s="333"/>
      <c r="D21" s="54" t="str">
        <f>IF(LEN('OSNOVNA PLAČA'!C15)&gt;0,'OSNOVNA PLAČA'!C15,"")</f>
        <v/>
      </c>
      <c r="E21" s="55" t="str">
        <f>IF(LEN('OSNOVNA PLAČA'!D15)&gt;0,'OSNOVNA PLAČA'!D15,"")</f>
        <v/>
      </c>
      <c r="F21" s="164">
        <f ca="1">IF(LEN(B21)&gt;0,'OBRAČUNANA OSNOVNA PLAČA'!J15,"")</f>
        <v>0</v>
      </c>
      <c r="G21" s="57"/>
      <c r="H21" s="57"/>
      <c r="I21" s="57"/>
      <c r="J21" s="57"/>
      <c r="K21" s="57"/>
      <c r="L21" s="178">
        <f t="shared" si="5"/>
        <v>0</v>
      </c>
      <c r="M21" s="179">
        <f t="shared" ca="1" si="18"/>
        <v>0</v>
      </c>
      <c r="N21" s="179">
        <f t="shared" ca="1" si="20"/>
        <v>0</v>
      </c>
      <c r="O21" s="180">
        <f t="shared" ca="1" si="6"/>
        <v>0</v>
      </c>
      <c r="P21" s="181">
        <f t="shared" ca="1" si="19"/>
        <v>0</v>
      </c>
      <c r="Q21" s="182">
        <f t="shared" ca="1" si="7"/>
        <v>0</v>
      </c>
      <c r="R21" s="182">
        <f ca="1">IF(LEN(B21)&gt;0,'5'!R21-'5'!Q21,"")</f>
        <v>0</v>
      </c>
      <c r="S21" s="183"/>
      <c r="T21" s="33"/>
      <c r="U21" s="33"/>
      <c r="V21" s="33"/>
      <c r="W21" s="33"/>
      <c r="X21" s="33"/>
      <c r="Y21" s="33"/>
      <c r="AB21" s="243">
        <f>ROW()</f>
        <v>21</v>
      </c>
      <c r="AC21" s="118">
        <f t="shared" ca="1" si="8"/>
        <v>0</v>
      </c>
      <c r="AD21" s="118">
        <f t="shared" ca="1" si="9"/>
        <v>0</v>
      </c>
      <c r="AE21" s="119" t="str">
        <f t="shared" ca="1" si="10"/>
        <v>-</v>
      </c>
      <c r="AF21" s="118" t="str">
        <f t="shared" ca="1" si="11"/>
        <v>-</v>
      </c>
      <c r="AG21" s="119" t="str">
        <f t="shared" ca="1" si="12"/>
        <v>-</v>
      </c>
      <c r="AH21" s="118" t="str">
        <f t="shared" ca="1" si="13"/>
        <v>-</v>
      </c>
      <c r="AI21" s="118">
        <f t="shared" ca="1" si="14"/>
        <v>0</v>
      </c>
      <c r="AJ21" s="120">
        <f t="shared" ca="1" si="15"/>
        <v>0</v>
      </c>
      <c r="AK21" s="118">
        <f t="shared" ca="1" si="16"/>
        <v>0</v>
      </c>
      <c r="AL21" s="118">
        <f t="shared" ca="1" si="17"/>
        <v>0</v>
      </c>
    </row>
    <row r="22" spans="1:47" ht="27" customHeight="1" x14ac:dyDescent="0.25">
      <c r="A22" s="53">
        <f>'OSNOVNA PLAČA'!A16</f>
        <v>7</v>
      </c>
      <c r="B22" s="333" t="str">
        <f t="shared" ca="1" si="4"/>
        <v>A7</v>
      </c>
      <c r="C22" s="333"/>
      <c r="D22" s="54" t="str">
        <f>IF(LEN('OSNOVNA PLAČA'!C16)&gt;0,'OSNOVNA PLAČA'!C16,"")</f>
        <v>IV</v>
      </c>
      <c r="E22" s="55">
        <f>IF(LEN('OSNOVNA PLAČA'!D16)&gt;0,'OSNOVNA PLAČA'!D16,"")</f>
        <v>34</v>
      </c>
      <c r="F22" s="164">
        <f ca="1">IF(LEN(B22)&gt;0,'OBRAČUNANA OSNOVNA PLAČA'!J16,"")</f>
        <v>0</v>
      </c>
      <c r="G22" s="57"/>
      <c r="H22" s="57"/>
      <c r="I22" s="57"/>
      <c r="J22" s="57"/>
      <c r="K22" s="57"/>
      <c r="L22" s="178">
        <f t="shared" si="5"/>
        <v>0</v>
      </c>
      <c r="M22" s="179">
        <f t="shared" ca="1" si="18"/>
        <v>0</v>
      </c>
      <c r="N22" s="179">
        <f t="shared" ca="1" si="20"/>
        <v>0</v>
      </c>
      <c r="O22" s="180">
        <f t="shared" ca="1" si="6"/>
        <v>0</v>
      </c>
      <c r="P22" s="181">
        <f t="shared" ca="1" si="19"/>
        <v>0</v>
      </c>
      <c r="Q22" s="182">
        <f t="shared" ca="1" si="7"/>
        <v>0</v>
      </c>
      <c r="R22" s="182">
        <f ca="1">IF(LEN(B22)&gt;0,'5'!R22-'5'!Q22,"")</f>
        <v>3000</v>
      </c>
      <c r="S22" s="183"/>
      <c r="T22" s="33"/>
      <c r="U22" s="33"/>
      <c r="V22" s="33"/>
      <c r="W22" s="33"/>
      <c r="X22" s="33"/>
      <c r="Y22" s="33"/>
      <c r="AB22" s="243">
        <f>ROW()</f>
        <v>22</v>
      </c>
      <c r="AC22" s="118">
        <f t="shared" ca="1" si="8"/>
        <v>0</v>
      </c>
      <c r="AD22" s="118">
        <f t="shared" ca="1" si="9"/>
        <v>0</v>
      </c>
      <c r="AE22" s="119" t="str">
        <f t="shared" ca="1" si="10"/>
        <v>-</v>
      </c>
      <c r="AF22" s="118" t="str">
        <f t="shared" ca="1" si="11"/>
        <v>-</v>
      </c>
      <c r="AG22" s="119" t="str">
        <f t="shared" ca="1" si="12"/>
        <v>-</v>
      </c>
      <c r="AH22" s="118" t="str">
        <f t="shared" ca="1" si="13"/>
        <v>-</v>
      </c>
      <c r="AI22" s="118">
        <f t="shared" ca="1" si="14"/>
        <v>0</v>
      </c>
      <c r="AJ22" s="120">
        <f t="shared" ca="1" si="15"/>
        <v>0</v>
      </c>
      <c r="AK22" s="118">
        <f t="shared" ca="1" si="16"/>
        <v>0</v>
      </c>
      <c r="AL22" s="118">
        <f t="shared" ca="1" si="17"/>
        <v>1500</v>
      </c>
    </row>
    <row r="23" spans="1:47" ht="27" customHeight="1" x14ac:dyDescent="0.25">
      <c r="A23" s="53">
        <f>'OSNOVNA PLAČA'!A17</f>
        <v>8</v>
      </c>
      <c r="B23" s="333" t="str">
        <f t="shared" ca="1" si="4"/>
        <v>A8</v>
      </c>
      <c r="C23" s="333"/>
      <c r="D23" s="54" t="str">
        <f>IF(LEN('OSNOVNA PLAČA'!C17)&gt;0,'OSNOVNA PLAČA'!C17,"")</f>
        <v/>
      </c>
      <c r="E23" s="55" t="str">
        <f>IF(LEN('OSNOVNA PLAČA'!D17)&gt;0,'OSNOVNA PLAČA'!D17,"")</f>
        <v/>
      </c>
      <c r="F23" s="164">
        <f ca="1">IF(LEN(B23)&gt;0,'OBRAČUNANA OSNOVNA PLAČA'!J17,"")</f>
        <v>0</v>
      </c>
      <c r="G23" s="57"/>
      <c r="H23" s="57"/>
      <c r="I23" s="57"/>
      <c r="J23" s="57"/>
      <c r="K23" s="57"/>
      <c r="L23" s="178">
        <f t="shared" si="5"/>
        <v>0</v>
      </c>
      <c r="M23" s="179">
        <f t="shared" ca="1" si="18"/>
        <v>0</v>
      </c>
      <c r="N23" s="179">
        <f t="shared" ca="1" si="20"/>
        <v>0</v>
      </c>
      <c r="O23" s="180">
        <f t="shared" ca="1" si="6"/>
        <v>0</v>
      </c>
      <c r="P23" s="181">
        <f t="shared" ca="1" si="19"/>
        <v>0</v>
      </c>
      <c r="Q23" s="182">
        <f t="shared" ca="1" si="7"/>
        <v>0</v>
      </c>
      <c r="R23" s="182">
        <f ca="1">IF(LEN(B23)&gt;0,'5'!R23-'5'!Q23,"")</f>
        <v>0</v>
      </c>
      <c r="S23" s="183"/>
      <c r="T23" s="33"/>
      <c r="U23" s="33"/>
      <c r="V23" s="33"/>
      <c r="W23" s="33"/>
      <c r="X23" s="33"/>
      <c r="Y23" s="33"/>
      <c r="AB23" s="243">
        <f>ROW()</f>
        <v>23</v>
      </c>
      <c r="AC23" s="118">
        <f t="shared" ca="1" si="8"/>
        <v>0</v>
      </c>
      <c r="AD23" s="118">
        <f t="shared" ca="1" si="9"/>
        <v>0</v>
      </c>
      <c r="AE23" s="119" t="str">
        <f t="shared" ca="1" si="10"/>
        <v>-</v>
      </c>
      <c r="AF23" s="118" t="str">
        <f t="shared" ca="1" si="11"/>
        <v>-</v>
      </c>
      <c r="AG23" s="119" t="str">
        <f t="shared" ca="1" si="12"/>
        <v>-</v>
      </c>
      <c r="AH23" s="118" t="str">
        <f t="shared" ca="1" si="13"/>
        <v>-</v>
      </c>
      <c r="AI23" s="118">
        <f t="shared" ca="1" si="14"/>
        <v>0</v>
      </c>
      <c r="AJ23" s="120">
        <f t="shared" ca="1" si="15"/>
        <v>0</v>
      </c>
      <c r="AK23" s="118">
        <f t="shared" ca="1" si="16"/>
        <v>0</v>
      </c>
      <c r="AL23" s="118">
        <f t="shared" ca="1" si="17"/>
        <v>0</v>
      </c>
    </row>
    <row r="24" spans="1:47" ht="27" customHeight="1" x14ac:dyDescent="0.25">
      <c r="A24" s="53">
        <f>'OSNOVNA PLAČA'!A18</f>
        <v>9</v>
      </c>
      <c r="B24" s="333" t="str">
        <f t="shared" ca="1" si="4"/>
        <v>A9</v>
      </c>
      <c r="C24" s="333"/>
      <c r="D24" s="54" t="str">
        <f>IF(LEN('OSNOVNA PLAČA'!C18)&gt;0,'OSNOVNA PLAČA'!C18,"")</f>
        <v/>
      </c>
      <c r="E24" s="55" t="str">
        <f>IF(LEN('OSNOVNA PLAČA'!D18)&gt;0,'OSNOVNA PLAČA'!D18,"")</f>
        <v/>
      </c>
      <c r="F24" s="164">
        <f ca="1">IF(LEN(B24)&gt;0,'OBRAČUNANA OSNOVNA PLAČA'!J18,"")</f>
        <v>0</v>
      </c>
      <c r="G24" s="57"/>
      <c r="H24" s="57"/>
      <c r="I24" s="57"/>
      <c r="J24" s="57"/>
      <c r="K24" s="57"/>
      <c r="L24" s="178">
        <f t="shared" si="5"/>
        <v>0</v>
      </c>
      <c r="M24" s="179">
        <f t="shared" ca="1" si="18"/>
        <v>0</v>
      </c>
      <c r="N24" s="179">
        <f t="shared" ca="1" si="20"/>
        <v>0</v>
      </c>
      <c r="O24" s="180">
        <f t="shared" ca="1" si="6"/>
        <v>0</v>
      </c>
      <c r="P24" s="181">
        <f t="shared" ca="1" si="19"/>
        <v>0</v>
      </c>
      <c r="Q24" s="182">
        <f t="shared" ca="1" si="7"/>
        <v>0</v>
      </c>
      <c r="R24" s="182">
        <f ca="1">IF(LEN(B24)&gt;0,'5'!R24-'5'!Q24,"")</f>
        <v>0</v>
      </c>
      <c r="S24" s="183"/>
      <c r="T24" s="33"/>
      <c r="U24" s="33"/>
      <c r="V24" s="33"/>
      <c r="W24" s="33"/>
      <c r="X24" s="33"/>
      <c r="Y24" s="33"/>
      <c r="AB24" s="243">
        <f>ROW()</f>
        <v>24</v>
      </c>
      <c r="AC24" s="118">
        <f t="shared" ca="1" si="8"/>
        <v>0</v>
      </c>
      <c r="AD24" s="118">
        <f t="shared" ca="1" si="9"/>
        <v>0</v>
      </c>
      <c r="AE24" s="119" t="str">
        <f t="shared" ca="1" si="10"/>
        <v>-</v>
      </c>
      <c r="AF24" s="118" t="str">
        <f t="shared" ca="1" si="11"/>
        <v>-</v>
      </c>
      <c r="AG24" s="119" t="str">
        <f t="shared" ca="1" si="12"/>
        <v>-</v>
      </c>
      <c r="AH24" s="118" t="str">
        <f t="shared" ca="1" si="13"/>
        <v>-</v>
      </c>
      <c r="AI24" s="118">
        <f t="shared" ca="1" si="14"/>
        <v>0</v>
      </c>
      <c r="AJ24" s="120">
        <f t="shared" ca="1" si="15"/>
        <v>0</v>
      </c>
      <c r="AK24" s="118">
        <f t="shared" ca="1" si="16"/>
        <v>0</v>
      </c>
      <c r="AL24" s="118">
        <f t="shared" ca="1" si="17"/>
        <v>0</v>
      </c>
    </row>
    <row r="25" spans="1:47" ht="27" customHeight="1" x14ac:dyDescent="0.25">
      <c r="A25" s="53">
        <f>'OSNOVNA PLAČA'!A19</f>
        <v>10</v>
      </c>
      <c r="B25" s="333" t="str">
        <f t="shared" ca="1" si="4"/>
        <v>A10</v>
      </c>
      <c r="C25" s="333"/>
      <c r="D25" s="54" t="str">
        <f>IF(LEN('OSNOVNA PLAČA'!C19)&gt;0,'OSNOVNA PLAČA'!C19,"")</f>
        <v/>
      </c>
      <c r="E25" s="55" t="str">
        <f>IF(LEN('OSNOVNA PLAČA'!D19)&gt;0,'OSNOVNA PLAČA'!D19,"")</f>
        <v/>
      </c>
      <c r="F25" s="164">
        <f ca="1">IF(LEN(B25)&gt;0,'OBRAČUNANA OSNOVNA PLAČA'!J19,"")</f>
        <v>0</v>
      </c>
      <c r="G25" s="57"/>
      <c r="H25" s="57"/>
      <c r="I25" s="57"/>
      <c r="J25" s="57"/>
      <c r="K25" s="57"/>
      <c r="L25" s="178">
        <f t="shared" si="5"/>
        <v>0</v>
      </c>
      <c r="M25" s="179">
        <f t="shared" ca="1" si="18"/>
        <v>0</v>
      </c>
      <c r="N25" s="179">
        <f t="shared" ca="1" si="20"/>
        <v>0</v>
      </c>
      <c r="O25" s="180">
        <f t="shared" ca="1" si="6"/>
        <v>0</v>
      </c>
      <c r="P25" s="181">
        <f t="shared" ca="1" si="19"/>
        <v>0</v>
      </c>
      <c r="Q25" s="182">
        <f t="shared" ca="1" si="7"/>
        <v>0</v>
      </c>
      <c r="R25" s="182">
        <f ca="1">IF(LEN(B25)&gt;0,'5'!R25-'5'!Q25,"")</f>
        <v>0</v>
      </c>
      <c r="S25" s="183"/>
      <c r="T25" s="33"/>
      <c r="U25" s="33"/>
      <c r="V25" s="33"/>
      <c r="W25" s="33"/>
      <c r="X25" s="33"/>
      <c r="Y25" s="33"/>
      <c r="AB25" s="243">
        <f>ROW()</f>
        <v>25</v>
      </c>
      <c r="AC25" s="118">
        <f t="shared" ca="1" si="8"/>
        <v>0</v>
      </c>
      <c r="AD25" s="118">
        <f t="shared" ca="1" si="9"/>
        <v>0</v>
      </c>
      <c r="AE25" s="119" t="str">
        <f t="shared" ca="1" si="10"/>
        <v>-</v>
      </c>
      <c r="AF25" s="118" t="str">
        <f t="shared" ca="1" si="11"/>
        <v>-</v>
      </c>
      <c r="AG25" s="119" t="str">
        <f t="shared" ca="1" si="12"/>
        <v>-</v>
      </c>
      <c r="AH25" s="118" t="str">
        <f t="shared" ca="1" si="13"/>
        <v>-</v>
      </c>
      <c r="AI25" s="118">
        <f t="shared" ca="1" si="14"/>
        <v>0</v>
      </c>
      <c r="AJ25" s="120">
        <f t="shared" ca="1" si="15"/>
        <v>0</v>
      </c>
      <c r="AK25" s="118">
        <f t="shared" ca="1" si="16"/>
        <v>0</v>
      </c>
      <c r="AL25" s="118">
        <f t="shared" ca="1" si="17"/>
        <v>0</v>
      </c>
    </row>
    <row r="26" spans="1:47" ht="27" customHeight="1" x14ac:dyDescent="0.25">
      <c r="A26" s="53">
        <f>'OSNOVNA PLAČA'!A20</f>
        <v>11</v>
      </c>
      <c r="B26" s="333" t="str">
        <f t="shared" ca="1" si="4"/>
        <v>A11</v>
      </c>
      <c r="C26" s="333"/>
      <c r="D26" s="54" t="str">
        <f>IF(LEN('OSNOVNA PLAČA'!C20)&gt;0,'OSNOVNA PLAČA'!C20,"")</f>
        <v>IV</v>
      </c>
      <c r="E26" s="55">
        <f>IF(LEN('OSNOVNA PLAČA'!D20)&gt;0,'OSNOVNA PLAČA'!D20,"")</f>
        <v>34</v>
      </c>
      <c r="F26" s="164">
        <f ca="1">IF(LEN(B26)&gt;0,'OBRAČUNANA OSNOVNA PLAČA'!J20,"")</f>
        <v>2000</v>
      </c>
      <c r="G26" s="57">
        <v>1</v>
      </c>
      <c r="H26" s="57"/>
      <c r="I26" s="57"/>
      <c r="J26" s="57"/>
      <c r="K26" s="57"/>
      <c r="L26" s="178">
        <f t="shared" si="5"/>
        <v>1</v>
      </c>
      <c r="M26" s="179">
        <f t="shared" ca="1" si="18"/>
        <v>0.2</v>
      </c>
      <c r="N26" s="179">
        <f t="shared" ca="1" si="20"/>
        <v>400</v>
      </c>
      <c r="O26" s="180">
        <f t="shared" ca="1" si="6"/>
        <v>1.7636363636363638E-2</v>
      </c>
      <c r="P26" s="181">
        <f t="shared" ca="1" si="19"/>
        <v>35.272727272727273</v>
      </c>
      <c r="Q26" s="182">
        <f t="shared" ca="1" si="7"/>
        <v>35.272727272727273</v>
      </c>
      <c r="R26" s="182">
        <f ca="1">IF(LEN(B26)&gt;0,'5'!R26-'5'!Q26,"")</f>
        <v>2938.0003532944706</v>
      </c>
      <c r="S26" s="183"/>
      <c r="T26" s="33"/>
      <c r="U26" s="33"/>
      <c r="V26" s="33"/>
      <c r="W26" s="33"/>
      <c r="X26" s="33"/>
      <c r="Y26" s="33"/>
      <c r="AB26" s="243">
        <f>ROW()</f>
        <v>26</v>
      </c>
      <c r="AC26" s="118">
        <f t="shared" ca="1" si="8"/>
        <v>0</v>
      </c>
      <c r="AD26" s="118">
        <f t="shared" ca="1" si="9"/>
        <v>0</v>
      </c>
      <c r="AE26" s="119" t="str">
        <f t="shared" ca="1" si="10"/>
        <v>-</v>
      </c>
      <c r="AF26" s="118" t="str">
        <f t="shared" ca="1" si="11"/>
        <v>-</v>
      </c>
      <c r="AG26" s="119" t="str">
        <f t="shared" ca="1" si="12"/>
        <v>-</v>
      </c>
      <c r="AH26" s="118" t="str">
        <f t="shared" ca="1" si="13"/>
        <v>-</v>
      </c>
      <c r="AI26" s="118">
        <f t="shared" ca="1" si="14"/>
        <v>0</v>
      </c>
      <c r="AJ26" s="120">
        <f t="shared" ca="1" si="15"/>
        <v>0</v>
      </c>
      <c r="AK26" s="118">
        <f t="shared" ca="1" si="16"/>
        <v>2000</v>
      </c>
      <c r="AL26" s="118">
        <f t="shared" ca="1" si="17"/>
        <v>1500</v>
      </c>
    </row>
    <row r="27" spans="1:47" ht="27" customHeight="1" x14ac:dyDescent="0.25">
      <c r="A27" s="53">
        <f>'OSNOVNA PLAČA'!A21</f>
        <v>12</v>
      </c>
      <c r="B27" s="333" t="str">
        <f t="shared" ca="1" si="4"/>
        <v>A12</v>
      </c>
      <c r="C27" s="333"/>
      <c r="D27" s="54" t="str">
        <f>IF(LEN('OSNOVNA PLAČA'!C21)&gt;0,'OSNOVNA PLAČA'!C21,"")</f>
        <v/>
      </c>
      <c r="E27" s="55" t="str">
        <f>IF(LEN('OSNOVNA PLAČA'!D21)&gt;0,'OSNOVNA PLAČA'!D21,"")</f>
        <v/>
      </c>
      <c r="F27" s="164">
        <f ca="1">IF(LEN(B27)&gt;0,'OBRAČUNANA OSNOVNA PLAČA'!J21,"")</f>
        <v>0</v>
      </c>
      <c r="G27" s="57"/>
      <c r="H27" s="57"/>
      <c r="I27" s="57"/>
      <c r="J27" s="57"/>
      <c r="K27" s="57"/>
      <c r="L27" s="178">
        <f t="shared" si="5"/>
        <v>0</v>
      </c>
      <c r="M27" s="179">
        <f t="shared" ca="1" si="18"/>
        <v>0</v>
      </c>
      <c r="N27" s="179">
        <f t="shared" ca="1" si="20"/>
        <v>0</v>
      </c>
      <c r="O27" s="180">
        <f t="shared" ca="1" si="6"/>
        <v>0</v>
      </c>
      <c r="P27" s="181">
        <f t="shared" ca="1" si="19"/>
        <v>0</v>
      </c>
      <c r="Q27" s="182">
        <f t="shared" ca="1" si="7"/>
        <v>0</v>
      </c>
      <c r="R27" s="182">
        <f ca="1">IF(LEN(B27)&gt;0,'5'!R27-'5'!Q27,"")</f>
        <v>0</v>
      </c>
      <c r="S27" s="183"/>
      <c r="T27" s="33"/>
      <c r="U27" s="33"/>
      <c r="V27" s="33"/>
      <c r="W27" s="33"/>
      <c r="X27" s="33"/>
      <c r="Y27" s="33"/>
      <c r="AB27" s="243">
        <f>ROW()</f>
        <v>27</v>
      </c>
      <c r="AC27" s="118">
        <f t="shared" ca="1" si="8"/>
        <v>0</v>
      </c>
      <c r="AD27" s="118">
        <f t="shared" ca="1" si="9"/>
        <v>0</v>
      </c>
      <c r="AE27" s="119" t="str">
        <f t="shared" ca="1" si="10"/>
        <v>-</v>
      </c>
      <c r="AF27" s="118" t="str">
        <f t="shared" ca="1" si="11"/>
        <v>-</v>
      </c>
      <c r="AG27" s="119" t="str">
        <f t="shared" ca="1" si="12"/>
        <v>-</v>
      </c>
      <c r="AH27" s="118" t="str">
        <f t="shared" ca="1" si="13"/>
        <v>-</v>
      </c>
      <c r="AI27" s="118">
        <f t="shared" ca="1" si="14"/>
        <v>0</v>
      </c>
      <c r="AJ27" s="120">
        <f t="shared" ca="1" si="15"/>
        <v>0</v>
      </c>
      <c r="AK27" s="118">
        <f t="shared" ca="1" si="16"/>
        <v>0</v>
      </c>
      <c r="AL27" s="118">
        <f t="shared" ca="1" si="17"/>
        <v>0</v>
      </c>
    </row>
    <row r="28" spans="1:47" ht="27" customHeight="1" x14ac:dyDescent="0.25">
      <c r="A28" s="53">
        <f>'OSNOVNA PLAČA'!A22</f>
        <v>13</v>
      </c>
      <c r="B28" s="333" t="str">
        <f t="shared" ca="1" si="4"/>
        <v>A13</v>
      </c>
      <c r="C28" s="333"/>
      <c r="D28" s="54" t="str">
        <f>IF(LEN('OSNOVNA PLAČA'!C22)&gt;0,'OSNOVNA PLAČA'!C22,"")</f>
        <v/>
      </c>
      <c r="E28" s="55" t="str">
        <f>IF(LEN('OSNOVNA PLAČA'!D22)&gt;0,'OSNOVNA PLAČA'!D22,"")</f>
        <v/>
      </c>
      <c r="F28" s="164">
        <f ca="1">IF(LEN(B28)&gt;0,'OBRAČUNANA OSNOVNA PLAČA'!J22,"")</f>
        <v>0</v>
      </c>
      <c r="G28" s="57"/>
      <c r="H28" s="57"/>
      <c r="I28" s="57"/>
      <c r="J28" s="57"/>
      <c r="K28" s="57"/>
      <c r="L28" s="178">
        <f t="shared" si="5"/>
        <v>0</v>
      </c>
      <c r="M28" s="179">
        <f t="shared" ca="1" si="18"/>
        <v>0</v>
      </c>
      <c r="N28" s="179">
        <f t="shared" ca="1" si="20"/>
        <v>0</v>
      </c>
      <c r="O28" s="180">
        <f t="shared" ca="1" si="6"/>
        <v>0</v>
      </c>
      <c r="P28" s="181">
        <f t="shared" ca="1" si="19"/>
        <v>0</v>
      </c>
      <c r="Q28" s="182">
        <f t="shared" ca="1" si="7"/>
        <v>0</v>
      </c>
      <c r="R28" s="182">
        <f ca="1">IF(LEN(B28)&gt;0,'5'!R28-'5'!Q28,"")</f>
        <v>0</v>
      </c>
      <c r="S28" s="183"/>
      <c r="T28" s="33"/>
      <c r="U28" s="33"/>
      <c r="V28" s="33"/>
      <c r="W28" s="33"/>
      <c r="X28" s="33"/>
      <c r="Y28" s="33"/>
      <c r="AB28" s="243">
        <f>ROW()</f>
        <v>28</v>
      </c>
      <c r="AC28" s="118">
        <f t="shared" ca="1" si="8"/>
        <v>0</v>
      </c>
      <c r="AD28" s="118">
        <f t="shared" ca="1" si="9"/>
        <v>0</v>
      </c>
      <c r="AE28" s="119" t="str">
        <f t="shared" ca="1" si="10"/>
        <v>-</v>
      </c>
      <c r="AF28" s="118" t="str">
        <f t="shared" ca="1" si="11"/>
        <v>-</v>
      </c>
      <c r="AG28" s="119" t="str">
        <f t="shared" ca="1" si="12"/>
        <v>-</v>
      </c>
      <c r="AH28" s="118" t="str">
        <f t="shared" ca="1" si="13"/>
        <v>-</v>
      </c>
      <c r="AI28" s="118">
        <f t="shared" ca="1" si="14"/>
        <v>0</v>
      </c>
      <c r="AJ28" s="120">
        <f t="shared" ca="1" si="15"/>
        <v>0</v>
      </c>
      <c r="AK28" s="118">
        <f t="shared" ca="1" si="16"/>
        <v>0</v>
      </c>
      <c r="AL28" s="118">
        <f t="shared" ca="1" si="17"/>
        <v>0</v>
      </c>
    </row>
    <row r="29" spans="1:47" ht="27" customHeight="1" x14ac:dyDescent="0.25">
      <c r="A29" s="53">
        <f>'OSNOVNA PLAČA'!A23</f>
        <v>14</v>
      </c>
      <c r="B29" s="333" t="str">
        <f t="shared" ca="1" si="4"/>
        <v>A14</v>
      </c>
      <c r="C29" s="333"/>
      <c r="D29" s="54" t="str">
        <f>IF(LEN('OSNOVNA PLAČA'!C23)&gt;0,'OSNOVNA PLAČA'!C23,"")</f>
        <v/>
      </c>
      <c r="E29" s="55" t="str">
        <f>IF(LEN('OSNOVNA PLAČA'!D23)&gt;0,'OSNOVNA PLAČA'!D23,"")</f>
        <v/>
      </c>
      <c r="F29" s="164">
        <f ca="1">IF(LEN(B29)&gt;0,'OBRAČUNANA OSNOVNA PLAČA'!J23,"")</f>
        <v>0</v>
      </c>
      <c r="G29" s="57"/>
      <c r="H29" s="57"/>
      <c r="I29" s="57"/>
      <c r="J29" s="57"/>
      <c r="K29" s="57"/>
      <c r="L29" s="178">
        <f t="shared" si="5"/>
        <v>0</v>
      </c>
      <c r="M29" s="179">
        <f t="shared" ca="1" si="18"/>
        <v>0</v>
      </c>
      <c r="N29" s="179">
        <f t="shared" ca="1" si="20"/>
        <v>0</v>
      </c>
      <c r="O29" s="180">
        <f t="shared" ca="1" si="6"/>
        <v>0</v>
      </c>
      <c r="P29" s="181">
        <f t="shared" ca="1" si="19"/>
        <v>0</v>
      </c>
      <c r="Q29" s="182">
        <f t="shared" ca="1" si="7"/>
        <v>0</v>
      </c>
      <c r="R29" s="182">
        <f ca="1">IF(LEN(B29)&gt;0,'5'!R29-'5'!Q29,"")</f>
        <v>0</v>
      </c>
      <c r="S29" s="183"/>
      <c r="T29" s="33"/>
      <c r="U29" s="33"/>
      <c r="V29" s="33"/>
      <c r="W29" s="33"/>
      <c r="X29" s="33"/>
      <c r="Y29" s="33"/>
      <c r="AB29" s="243">
        <f>ROW()</f>
        <v>29</v>
      </c>
      <c r="AC29" s="118">
        <f t="shared" ca="1" si="8"/>
        <v>0</v>
      </c>
      <c r="AD29" s="118">
        <f t="shared" ca="1" si="9"/>
        <v>0</v>
      </c>
      <c r="AE29" s="119" t="str">
        <f t="shared" ca="1" si="10"/>
        <v>-</v>
      </c>
      <c r="AF29" s="118" t="str">
        <f t="shared" ca="1" si="11"/>
        <v>-</v>
      </c>
      <c r="AG29" s="119" t="str">
        <f t="shared" ca="1" si="12"/>
        <v>-</v>
      </c>
      <c r="AH29" s="118" t="str">
        <f t="shared" ca="1" si="13"/>
        <v>-</v>
      </c>
      <c r="AI29" s="118">
        <f t="shared" ca="1" si="14"/>
        <v>0</v>
      </c>
      <c r="AJ29" s="120">
        <f t="shared" ca="1" si="15"/>
        <v>0</v>
      </c>
      <c r="AK29" s="118">
        <f t="shared" ca="1" si="16"/>
        <v>0</v>
      </c>
      <c r="AL29" s="118">
        <f t="shared" ca="1" si="17"/>
        <v>0</v>
      </c>
    </row>
    <row r="30" spans="1:47" ht="27" customHeight="1" x14ac:dyDescent="0.25">
      <c r="A30" s="53">
        <f>'OSNOVNA PLAČA'!A24</f>
        <v>15</v>
      </c>
      <c r="B30" s="333" t="str">
        <f t="shared" ca="1" si="4"/>
        <v>A15</v>
      </c>
      <c r="C30" s="333"/>
      <c r="D30" s="54" t="str">
        <f>IF(LEN('OSNOVNA PLAČA'!C24)&gt;0,'OSNOVNA PLAČA'!C24,"")</f>
        <v/>
      </c>
      <c r="E30" s="55" t="str">
        <f>IF(LEN('OSNOVNA PLAČA'!D24)&gt;0,'OSNOVNA PLAČA'!D24,"")</f>
        <v/>
      </c>
      <c r="F30" s="164">
        <f ca="1">IF(LEN(B30)&gt;0,'OBRAČUNANA OSNOVNA PLAČA'!J24,"")</f>
        <v>0</v>
      </c>
      <c r="G30" s="57"/>
      <c r="H30" s="57"/>
      <c r="I30" s="57"/>
      <c r="J30" s="57"/>
      <c r="K30" s="57"/>
      <c r="L30" s="178">
        <f t="shared" si="5"/>
        <v>0</v>
      </c>
      <c r="M30" s="179">
        <f t="shared" ca="1" si="18"/>
        <v>0</v>
      </c>
      <c r="N30" s="179">
        <f t="shared" ca="1" si="20"/>
        <v>0</v>
      </c>
      <c r="O30" s="180">
        <f t="shared" ca="1" si="6"/>
        <v>0</v>
      </c>
      <c r="P30" s="181">
        <f t="shared" ca="1" si="19"/>
        <v>0</v>
      </c>
      <c r="Q30" s="182">
        <f t="shared" ca="1" si="7"/>
        <v>0</v>
      </c>
      <c r="R30" s="182">
        <f ca="1">IF(LEN(B30)&gt;0,'5'!R30-'5'!Q30,"")</f>
        <v>0</v>
      </c>
      <c r="S30" s="183"/>
      <c r="T30" s="33"/>
      <c r="U30" s="33"/>
      <c r="V30" s="33"/>
      <c r="W30" s="33"/>
      <c r="X30" s="33"/>
      <c r="Y30" s="33"/>
      <c r="AB30" s="243">
        <f>ROW()</f>
        <v>30</v>
      </c>
      <c r="AC30" s="118">
        <f t="shared" ca="1" si="8"/>
        <v>0</v>
      </c>
      <c r="AD30" s="118">
        <f t="shared" ca="1" si="9"/>
        <v>0</v>
      </c>
      <c r="AE30" s="119" t="str">
        <f t="shared" ca="1" si="10"/>
        <v>-</v>
      </c>
      <c r="AF30" s="118" t="str">
        <f t="shared" ca="1" si="11"/>
        <v>-</v>
      </c>
      <c r="AG30" s="119" t="str">
        <f t="shared" ca="1" si="12"/>
        <v>-</v>
      </c>
      <c r="AH30" s="118" t="str">
        <f t="shared" ca="1" si="13"/>
        <v>-</v>
      </c>
      <c r="AI30" s="118">
        <f t="shared" ca="1" si="14"/>
        <v>0</v>
      </c>
      <c r="AJ30" s="120">
        <f t="shared" ca="1" si="15"/>
        <v>0</v>
      </c>
      <c r="AK30" s="118">
        <f t="shared" ca="1" si="16"/>
        <v>0</v>
      </c>
      <c r="AL30" s="118">
        <f t="shared" ca="1" si="17"/>
        <v>0</v>
      </c>
    </row>
    <row r="31" spans="1:47" ht="27" customHeight="1" x14ac:dyDescent="0.25">
      <c r="A31" s="53">
        <f>'OSNOVNA PLAČA'!A25</f>
        <v>16</v>
      </c>
      <c r="B31" s="333" t="str">
        <f t="shared" ca="1" si="4"/>
        <v>A16</v>
      </c>
      <c r="C31" s="333"/>
      <c r="D31" s="54" t="str">
        <f>IF(LEN('OSNOVNA PLAČA'!C25)&gt;0,'OSNOVNA PLAČA'!C25,"")</f>
        <v/>
      </c>
      <c r="E31" s="55" t="str">
        <f>IF(LEN('OSNOVNA PLAČA'!D25)&gt;0,'OSNOVNA PLAČA'!D25,"")</f>
        <v/>
      </c>
      <c r="F31" s="164">
        <f ca="1">IF(LEN(B31)&gt;0,'OBRAČUNANA OSNOVNA PLAČA'!J25,"")</f>
        <v>0</v>
      </c>
      <c r="G31" s="57"/>
      <c r="H31" s="57"/>
      <c r="I31" s="57"/>
      <c r="J31" s="57"/>
      <c r="K31" s="57"/>
      <c r="L31" s="178">
        <f t="shared" si="5"/>
        <v>0</v>
      </c>
      <c r="M31" s="179">
        <f t="shared" ca="1" si="18"/>
        <v>0</v>
      </c>
      <c r="N31" s="179">
        <f t="shared" ca="1" si="20"/>
        <v>0</v>
      </c>
      <c r="O31" s="180">
        <f t="shared" ca="1" si="6"/>
        <v>0</v>
      </c>
      <c r="P31" s="181">
        <f t="shared" ca="1" si="19"/>
        <v>0</v>
      </c>
      <c r="Q31" s="182">
        <f t="shared" ca="1" si="7"/>
        <v>0</v>
      </c>
      <c r="R31" s="182">
        <f ca="1">IF(LEN(B31)&gt;0,'5'!R31-'5'!Q31,"")</f>
        <v>0</v>
      </c>
      <c r="S31" s="183"/>
      <c r="T31" s="33"/>
      <c r="U31" s="33"/>
      <c r="V31" s="33"/>
      <c r="W31" s="33"/>
      <c r="X31" s="33"/>
      <c r="Y31" s="33"/>
      <c r="AB31" s="243">
        <f>ROW()</f>
        <v>31</v>
      </c>
      <c r="AC31" s="118">
        <f t="shared" ca="1" si="8"/>
        <v>0</v>
      </c>
      <c r="AD31" s="118">
        <f t="shared" ca="1" si="9"/>
        <v>0</v>
      </c>
      <c r="AE31" s="119" t="str">
        <f t="shared" ca="1" si="10"/>
        <v>-</v>
      </c>
      <c r="AF31" s="118" t="str">
        <f t="shared" ca="1" si="11"/>
        <v>-</v>
      </c>
      <c r="AG31" s="119" t="str">
        <f t="shared" ca="1" si="12"/>
        <v>-</v>
      </c>
      <c r="AH31" s="118" t="str">
        <f t="shared" ca="1" si="13"/>
        <v>-</v>
      </c>
      <c r="AI31" s="118">
        <f t="shared" ca="1" si="14"/>
        <v>0</v>
      </c>
      <c r="AJ31" s="120">
        <f t="shared" ca="1" si="15"/>
        <v>0</v>
      </c>
      <c r="AK31" s="118">
        <f t="shared" ca="1" si="16"/>
        <v>0</v>
      </c>
      <c r="AL31" s="118">
        <f t="shared" ca="1" si="17"/>
        <v>0</v>
      </c>
    </row>
    <row r="32" spans="1:47" ht="27" customHeight="1" x14ac:dyDescent="0.25">
      <c r="A32" s="53">
        <f>'OSNOVNA PLAČA'!A26</f>
        <v>17</v>
      </c>
      <c r="B32" s="333" t="str">
        <f t="shared" ca="1" si="4"/>
        <v>A17</v>
      </c>
      <c r="C32" s="333"/>
      <c r="D32" s="54" t="str">
        <f>IF(LEN('OSNOVNA PLAČA'!C26)&gt;0,'OSNOVNA PLAČA'!C26,"")</f>
        <v/>
      </c>
      <c r="E32" s="55" t="str">
        <f>IF(LEN('OSNOVNA PLAČA'!D26)&gt;0,'OSNOVNA PLAČA'!D26,"")</f>
        <v/>
      </c>
      <c r="F32" s="164">
        <f ca="1">IF(LEN(B32)&gt;0,'OBRAČUNANA OSNOVNA PLAČA'!J26,"")</f>
        <v>0</v>
      </c>
      <c r="G32" s="57"/>
      <c r="H32" s="57"/>
      <c r="I32" s="57"/>
      <c r="J32" s="57"/>
      <c r="K32" s="57"/>
      <c r="L32" s="178">
        <f t="shared" si="5"/>
        <v>0</v>
      </c>
      <c r="M32" s="179">
        <f t="shared" ca="1" si="18"/>
        <v>0</v>
      </c>
      <c r="N32" s="179">
        <f t="shared" ca="1" si="20"/>
        <v>0</v>
      </c>
      <c r="O32" s="180">
        <f t="shared" ca="1" si="6"/>
        <v>0</v>
      </c>
      <c r="P32" s="181">
        <f t="shared" ca="1" si="19"/>
        <v>0</v>
      </c>
      <c r="Q32" s="182">
        <f t="shared" ca="1" si="7"/>
        <v>0</v>
      </c>
      <c r="R32" s="182">
        <f ca="1">IF(LEN(B32)&gt;0,'5'!R32-'5'!Q32,"")</f>
        <v>0</v>
      </c>
      <c r="S32" s="183"/>
      <c r="T32" s="33"/>
      <c r="U32" s="33"/>
      <c r="V32" s="33"/>
      <c r="W32" s="33"/>
      <c r="X32" s="33"/>
      <c r="Y32" s="33"/>
      <c r="AB32" s="243">
        <f>ROW()</f>
        <v>32</v>
      </c>
      <c r="AC32" s="118">
        <f t="shared" ca="1" si="8"/>
        <v>0</v>
      </c>
      <c r="AD32" s="118">
        <f t="shared" ca="1" si="9"/>
        <v>0</v>
      </c>
      <c r="AE32" s="119" t="str">
        <f t="shared" ca="1" si="10"/>
        <v>-</v>
      </c>
      <c r="AF32" s="118" t="str">
        <f t="shared" ca="1" si="11"/>
        <v>-</v>
      </c>
      <c r="AG32" s="119" t="str">
        <f t="shared" ca="1" si="12"/>
        <v>-</v>
      </c>
      <c r="AH32" s="118" t="str">
        <f t="shared" ca="1" si="13"/>
        <v>-</v>
      </c>
      <c r="AI32" s="118">
        <f t="shared" ca="1" si="14"/>
        <v>0</v>
      </c>
      <c r="AJ32" s="120">
        <f t="shared" ca="1" si="15"/>
        <v>0</v>
      </c>
      <c r="AK32" s="118">
        <f t="shared" ca="1" si="16"/>
        <v>0</v>
      </c>
      <c r="AL32" s="118">
        <f t="shared" ca="1" si="17"/>
        <v>0</v>
      </c>
    </row>
    <row r="33" spans="1:38" ht="27" customHeight="1" x14ac:dyDescent="0.25">
      <c r="A33" s="53">
        <f>'OSNOVNA PLAČA'!A27</f>
        <v>18</v>
      </c>
      <c r="B33" s="333" t="str">
        <f t="shared" ca="1" si="4"/>
        <v>A18</v>
      </c>
      <c r="C33" s="333"/>
      <c r="D33" s="54" t="str">
        <f>IF(LEN('OSNOVNA PLAČA'!C27)&gt;0,'OSNOVNA PLAČA'!C27,"")</f>
        <v/>
      </c>
      <c r="E33" s="55" t="str">
        <f>IF(LEN('OSNOVNA PLAČA'!D27)&gt;0,'OSNOVNA PLAČA'!D27,"")</f>
        <v/>
      </c>
      <c r="F33" s="164">
        <f ca="1">IF(LEN(B33)&gt;0,'OBRAČUNANA OSNOVNA PLAČA'!J27,"")</f>
        <v>0</v>
      </c>
      <c r="G33" s="57"/>
      <c r="H33" s="57"/>
      <c r="I33" s="57"/>
      <c r="J33" s="57"/>
      <c r="K33" s="57"/>
      <c r="L33" s="178">
        <f t="shared" si="5"/>
        <v>0</v>
      </c>
      <c r="M33" s="179">
        <f t="shared" ca="1" si="18"/>
        <v>0</v>
      </c>
      <c r="N33" s="179">
        <f t="shared" ca="1" si="20"/>
        <v>0</v>
      </c>
      <c r="O33" s="180">
        <f t="shared" ca="1" si="6"/>
        <v>0</v>
      </c>
      <c r="P33" s="181">
        <f t="shared" ca="1" si="19"/>
        <v>0</v>
      </c>
      <c r="Q33" s="182">
        <f t="shared" ca="1" si="7"/>
        <v>0</v>
      </c>
      <c r="R33" s="182">
        <f ca="1">IF(LEN(B33)&gt;0,'5'!R33-'5'!Q33,"")</f>
        <v>0</v>
      </c>
      <c r="S33" s="183"/>
      <c r="T33" s="33"/>
      <c r="U33" s="33"/>
      <c r="V33" s="33"/>
      <c r="W33" s="33"/>
      <c r="X33" s="33"/>
      <c r="Y33" s="33"/>
      <c r="AB33" s="243">
        <f>ROW()</f>
        <v>33</v>
      </c>
      <c r="AC33" s="118">
        <f t="shared" ca="1" si="8"/>
        <v>0</v>
      </c>
      <c r="AD33" s="118">
        <f t="shared" ca="1" si="9"/>
        <v>0</v>
      </c>
      <c r="AE33" s="119" t="str">
        <f t="shared" ca="1" si="10"/>
        <v>-</v>
      </c>
      <c r="AF33" s="118" t="str">
        <f t="shared" ca="1" si="11"/>
        <v>-</v>
      </c>
      <c r="AG33" s="119" t="str">
        <f t="shared" ca="1" si="12"/>
        <v>-</v>
      </c>
      <c r="AH33" s="118" t="str">
        <f t="shared" ca="1" si="13"/>
        <v>-</v>
      </c>
      <c r="AI33" s="118">
        <f t="shared" ca="1" si="14"/>
        <v>0</v>
      </c>
      <c r="AJ33" s="120">
        <f t="shared" ca="1" si="15"/>
        <v>0</v>
      </c>
      <c r="AK33" s="118">
        <f t="shared" ca="1" si="16"/>
        <v>0</v>
      </c>
      <c r="AL33" s="118">
        <f t="shared" ca="1" si="17"/>
        <v>0</v>
      </c>
    </row>
    <row r="34" spans="1:38" ht="27" customHeight="1" x14ac:dyDescent="0.25">
      <c r="A34" s="53">
        <f>'OSNOVNA PLAČA'!A28</f>
        <v>19</v>
      </c>
      <c r="B34" s="333" t="str">
        <f t="shared" ca="1" si="4"/>
        <v>A19</v>
      </c>
      <c r="C34" s="333"/>
      <c r="D34" s="54" t="str">
        <f>IF(LEN('OSNOVNA PLAČA'!C28)&gt;0,'OSNOVNA PLAČA'!C28,"")</f>
        <v/>
      </c>
      <c r="E34" s="55" t="str">
        <f>IF(LEN('OSNOVNA PLAČA'!D28)&gt;0,'OSNOVNA PLAČA'!D28,"")</f>
        <v/>
      </c>
      <c r="F34" s="164">
        <f ca="1">IF(LEN(B34)&gt;0,'OBRAČUNANA OSNOVNA PLAČA'!J28,"")</f>
        <v>0</v>
      </c>
      <c r="G34" s="57"/>
      <c r="H34" s="57"/>
      <c r="I34" s="57"/>
      <c r="J34" s="57"/>
      <c r="K34" s="57"/>
      <c r="L34" s="178">
        <f t="shared" si="5"/>
        <v>0</v>
      </c>
      <c r="M34" s="179">
        <f t="shared" ca="1" si="18"/>
        <v>0</v>
      </c>
      <c r="N34" s="179">
        <f t="shared" ca="1" si="20"/>
        <v>0</v>
      </c>
      <c r="O34" s="180">
        <f t="shared" ca="1" si="6"/>
        <v>0</v>
      </c>
      <c r="P34" s="181">
        <f t="shared" ca="1" si="19"/>
        <v>0</v>
      </c>
      <c r="Q34" s="182">
        <f t="shared" ca="1" si="7"/>
        <v>0</v>
      </c>
      <c r="R34" s="182">
        <f ca="1">IF(LEN(B34)&gt;0,'5'!R34-'5'!Q34,"")</f>
        <v>0</v>
      </c>
      <c r="S34" s="183"/>
      <c r="T34" s="33"/>
      <c r="U34" s="33"/>
      <c r="V34" s="33"/>
      <c r="W34" s="33"/>
      <c r="X34" s="33"/>
      <c r="Y34" s="33"/>
      <c r="AB34" s="243">
        <f>ROW()</f>
        <v>34</v>
      </c>
      <c r="AC34" s="118">
        <f t="shared" ca="1" si="8"/>
        <v>0</v>
      </c>
      <c r="AD34" s="118">
        <f t="shared" ca="1" si="9"/>
        <v>0</v>
      </c>
      <c r="AE34" s="119" t="str">
        <f t="shared" ca="1" si="10"/>
        <v>-</v>
      </c>
      <c r="AF34" s="118" t="str">
        <f t="shared" ca="1" si="11"/>
        <v>-</v>
      </c>
      <c r="AG34" s="119" t="str">
        <f t="shared" ca="1" si="12"/>
        <v>-</v>
      </c>
      <c r="AH34" s="118" t="str">
        <f t="shared" ca="1" si="13"/>
        <v>-</v>
      </c>
      <c r="AI34" s="118">
        <f t="shared" ca="1" si="14"/>
        <v>0</v>
      </c>
      <c r="AJ34" s="120">
        <f t="shared" ca="1" si="15"/>
        <v>0</v>
      </c>
      <c r="AK34" s="118">
        <f t="shared" ca="1" si="16"/>
        <v>0</v>
      </c>
      <c r="AL34" s="118">
        <f t="shared" ca="1" si="17"/>
        <v>0</v>
      </c>
    </row>
    <row r="35" spans="1:38" ht="27" customHeight="1" x14ac:dyDescent="0.25">
      <c r="A35" s="53">
        <f>'OSNOVNA PLAČA'!A29</f>
        <v>20</v>
      </c>
      <c r="B35" s="333" t="str">
        <f t="shared" ca="1" si="4"/>
        <v>A20</v>
      </c>
      <c r="C35" s="333"/>
      <c r="D35" s="54" t="str">
        <f>IF(LEN('OSNOVNA PLAČA'!C29)&gt;0,'OSNOVNA PLAČA'!C29,"")</f>
        <v/>
      </c>
      <c r="E35" s="55" t="str">
        <f>IF(LEN('OSNOVNA PLAČA'!D29)&gt;0,'OSNOVNA PLAČA'!D29,"")</f>
        <v/>
      </c>
      <c r="F35" s="164">
        <f ca="1">IF(LEN(B35)&gt;0,'OBRAČUNANA OSNOVNA PLAČA'!J29,"")</f>
        <v>0</v>
      </c>
      <c r="G35" s="57"/>
      <c r="H35" s="57"/>
      <c r="I35" s="57"/>
      <c r="J35" s="57"/>
      <c r="K35" s="57"/>
      <c r="L35" s="178">
        <f t="shared" si="5"/>
        <v>0</v>
      </c>
      <c r="M35" s="179">
        <f t="shared" ca="1" si="18"/>
        <v>0</v>
      </c>
      <c r="N35" s="179">
        <f t="shared" ca="1" si="20"/>
        <v>0</v>
      </c>
      <c r="O35" s="180">
        <f t="shared" ca="1" si="6"/>
        <v>0</v>
      </c>
      <c r="P35" s="181">
        <f t="shared" ca="1" si="19"/>
        <v>0</v>
      </c>
      <c r="Q35" s="182">
        <f t="shared" ca="1" si="7"/>
        <v>0</v>
      </c>
      <c r="R35" s="182">
        <f ca="1">IF(LEN(B35)&gt;0,'5'!R35-'5'!Q35,"")</f>
        <v>0</v>
      </c>
      <c r="S35" s="183"/>
      <c r="T35" s="33"/>
      <c r="U35" s="33"/>
      <c r="V35" s="33"/>
      <c r="W35" s="33"/>
      <c r="X35" s="33"/>
      <c r="Y35" s="33"/>
      <c r="AB35" s="243">
        <f>ROW()</f>
        <v>35</v>
      </c>
      <c r="AC35" s="118">
        <f t="shared" ca="1" si="8"/>
        <v>0</v>
      </c>
      <c r="AD35" s="118">
        <f t="shared" ca="1" si="9"/>
        <v>0</v>
      </c>
      <c r="AE35" s="119" t="str">
        <f t="shared" ca="1" si="10"/>
        <v>-</v>
      </c>
      <c r="AF35" s="118" t="str">
        <f t="shared" ca="1" si="11"/>
        <v>-</v>
      </c>
      <c r="AG35" s="119" t="str">
        <f t="shared" ca="1" si="12"/>
        <v>-</v>
      </c>
      <c r="AH35" s="118" t="str">
        <f t="shared" ca="1" si="13"/>
        <v>-</v>
      </c>
      <c r="AI35" s="118">
        <f t="shared" ca="1" si="14"/>
        <v>0</v>
      </c>
      <c r="AJ35" s="120">
        <f t="shared" ca="1" si="15"/>
        <v>0</v>
      </c>
      <c r="AK35" s="118">
        <f t="shared" ca="1" si="16"/>
        <v>0</v>
      </c>
      <c r="AL35" s="118">
        <f t="shared" ca="1" si="17"/>
        <v>0</v>
      </c>
    </row>
    <row r="36" spans="1:38" ht="27" customHeight="1" x14ac:dyDescent="0.25">
      <c r="A36" s="53">
        <f>'OSNOVNA PLAČA'!A30</f>
        <v>21</v>
      </c>
      <c r="B36" s="333" t="str">
        <f t="shared" ca="1" si="4"/>
        <v>A21</v>
      </c>
      <c r="C36" s="333"/>
      <c r="D36" s="54" t="str">
        <f>IF(LEN('OSNOVNA PLAČA'!C30)&gt;0,'OSNOVNA PLAČA'!C30,"")</f>
        <v/>
      </c>
      <c r="E36" s="55" t="str">
        <f>IF(LEN('OSNOVNA PLAČA'!D30)&gt;0,'OSNOVNA PLAČA'!D30,"")</f>
        <v/>
      </c>
      <c r="F36" s="164">
        <f ca="1">IF(LEN(B36)&gt;0,'OBRAČUNANA OSNOVNA PLAČA'!J30,"")</f>
        <v>0</v>
      </c>
      <c r="G36" s="57"/>
      <c r="H36" s="57"/>
      <c r="I36" s="57"/>
      <c r="J36" s="57"/>
      <c r="K36" s="57"/>
      <c r="L36" s="178">
        <f t="shared" si="5"/>
        <v>0</v>
      </c>
      <c r="M36" s="179">
        <f t="shared" ca="1" si="18"/>
        <v>0</v>
      </c>
      <c r="N36" s="179">
        <f t="shared" ca="1" si="20"/>
        <v>0</v>
      </c>
      <c r="O36" s="180">
        <f t="shared" ca="1" si="6"/>
        <v>0</v>
      </c>
      <c r="P36" s="181">
        <f t="shared" ca="1" si="19"/>
        <v>0</v>
      </c>
      <c r="Q36" s="182">
        <f t="shared" ca="1" si="7"/>
        <v>0</v>
      </c>
      <c r="R36" s="182">
        <f ca="1">IF(LEN(B36)&gt;0,'5'!R36-'5'!Q36,"")</f>
        <v>0</v>
      </c>
      <c r="S36" s="183"/>
      <c r="T36" s="33"/>
      <c r="U36" s="33"/>
      <c r="V36" s="33"/>
      <c r="W36" s="33"/>
      <c r="X36" s="33"/>
      <c r="Y36" s="33"/>
      <c r="AB36" s="243">
        <f>ROW()</f>
        <v>36</v>
      </c>
      <c r="AC36" s="118">
        <f t="shared" ca="1" si="8"/>
        <v>0</v>
      </c>
      <c r="AD36" s="118">
        <f t="shared" ca="1" si="9"/>
        <v>0</v>
      </c>
      <c r="AE36" s="119" t="str">
        <f t="shared" ca="1" si="10"/>
        <v>-</v>
      </c>
      <c r="AF36" s="118" t="str">
        <f t="shared" ca="1" si="11"/>
        <v>-</v>
      </c>
      <c r="AG36" s="119" t="str">
        <f t="shared" ca="1" si="12"/>
        <v>-</v>
      </c>
      <c r="AH36" s="118" t="str">
        <f t="shared" ca="1" si="13"/>
        <v>-</v>
      </c>
      <c r="AI36" s="118">
        <f t="shared" ca="1" si="14"/>
        <v>0</v>
      </c>
      <c r="AJ36" s="120">
        <f t="shared" ca="1" si="15"/>
        <v>0</v>
      </c>
      <c r="AK36" s="118">
        <f t="shared" ca="1" si="16"/>
        <v>0</v>
      </c>
      <c r="AL36" s="118">
        <f t="shared" ca="1" si="17"/>
        <v>0</v>
      </c>
    </row>
    <row r="37" spans="1:38" ht="27" customHeight="1" x14ac:dyDescent="0.25">
      <c r="A37" s="53">
        <f>'OSNOVNA PLAČA'!A31</f>
        <v>22</v>
      </c>
      <c r="B37" s="333" t="str">
        <f t="shared" ca="1" si="4"/>
        <v>A22</v>
      </c>
      <c r="C37" s="333"/>
      <c r="D37" s="54" t="str">
        <f>IF(LEN('OSNOVNA PLAČA'!C31)&gt;0,'OSNOVNA PLAČA'!C31,"")</f>
        <v/>
      </c>
      <c r="E37" s="55" t="str">
        <f>IF(LEN('OSNOVNA PLAČA'!D31)&gt;0,'OSNOVNA PLAČA'!D31,"")</f>
        <v/>
      </c>
      <c r="F37" s="164">
        <f ca="1">IF(LEN(B37)&gt;0,'OBRAČUNANA OSNOVNA PLAČA'!J31,"")</f>
        <v>0</v>
      </c>
      <c r="G37" s="57"/>
      <c r="H37" s="57"/>
      <c r="I37" s="57"/>
      <c r="J37" s="57"/>
      <c r="K37" s="57"/>
      <c r="L37" s="178">
        <f t="shared" si="5"/>
        <v>0</v>
      </c>
      <c r="M37" s="179">
        <f t="shared" ca="1" si="18"/>
        <v>0</v>
      </c>
      <c r="N37" s="179">
        <f t="shared" ca="1" si="20"/>
        <v>0</v>
      </c>
      <c r="O37" s="180">
        <f t="shared" ca="1" si="6"/>
        <v>0</v>
      </c>
      <c r="P37" s="181">
        <f t="shared" ca="1" si="19"/>
        <v>0</v>
      </c>
      <c r="Q37" s="182">
        <f t="shared" ca="1" si="7"/>
        <v>0</v>
      </c>
      <c r="R37" s="182">
        <f ca="1">IF(LEN(B37)&gt;0,'5'!R37-'5'!Q37,"")</f>
        <v>0</v>
      </c>
      <c r="S37" s="183"/>
      <c r="T37" s="33"/>
      <c r="U37" s="33"/>
      <c r="V37" s="33"/>
      <c r="W37" s="33"/>
      <c r="X37" s="33"/>
      <c r="Y37" s="33"/>
      <c r="AB37" s="243">
        <f>ROW()</f>
        <v>37</v>
      </c>
      <c r="AC37" s="118">
        <f t="shared" ca="1" si="8"/>
        <v>0</v>
      </c>
      <c r="AD37" s="118">
        <f t="shared" ca="1" si="9"/>
        <v>0</v>
      </c>
      <c r="AE37" s="119" t="str">
        <f t="shared" ca="1" si="10"/>
        <v>-</v>
      </c>
      <c r="AF37" s="118" t="str">
        <f t="shared" ca="1" si="11"/>
        <v>-</v>
      </c>
      <c r="AG37" s="119" t="str">
        <f t="shared" ca="1" si="12"/>
        <v>-</v>
      </c>
      <c r="AH37" s="118" t="str">
        <f t="shared" ca="1" si="13"/>
        <v>-</v>
      </c>
      <c r="AI37" s="118">
        <f t="shared" ca="1" si="14"/>
        <v>0</v>
      </c>
      <c r="AJ37" s="120">
        <f t="shared" ca="1" si="15"/>
        <v>0</v>
      </c>
      <c r="AK37" s="118">
        <f t="shared" ca="1" si="16"/>
        <v>0</v>
      </c>
      <c r="AL37" s="118">
        <f t="shared" ca="1" si="17"/>
        <v>0</v>
      </c>
    </row>
    <row r="38" spans="1:38" ht="27" customHeight="1" x14ac:dyDescent="0.25">
      <c r="A38" s="53">
        <f>'OSNOVNA PLAČA'!A32</f>
        <v>23</v>
      </c>
      <c r="B38" s="333" t="str">
        <f t="shared" ca="1" si="4"/>
        <v>A23</v>
      </c>
      <c r="C38" s="333"/>
      <c r="D38" s="54" t="str">
        <f>IF(LEN('OSNOVNA PLAČA'!C32)&gt;0,'OSNOVNA PLAČA'!C32,"")</f>
        <v/>
      </c>
      <c r="E38" s="55" t="str">
        <f>IF(LEN('OSNOVNA PLAČA'!D32)&gt;0,'OSNOVNA PLAČA'!D32,"")</f>
        <v/>
      </c>
      <c r="F38" s="164">
        <f ca="1">IF(LEN(B38)&gt;0,'OBRAČUNANA OSNOVNA PLAČA'!J32,"")</f>
        <v>0</v>
      </c>
      <c r="G38" s="57"/>
      <c r="H38" s="57"/>
      <c r="I38" s="57"/>
      <c r="J38" s="57"/>
      <c r="K38" s="57"/>
      <c r="L38" s="178">
        <f t="shared" si="5"/>
        <v>0</v>
      </c>
      <c r="M38" s="179">
        <f t="shared" ca="1" si="18"/>
        <v>0</v>
      </c>
      <c r="N38" s="179">
        <f t="shared" ca="1" si="20"/>
        <v>0</v>
      </c>
      <c r="O38" s="180">
        <f t="shared" ca="1" si="6"/>
        <v>0</v>
      </c>
      <c r="P38" s="181">
        <f t="shared" ca="1" si="19"/>
        <v>0</v>
      </c>
      <c r="Q38" s="182">
        <f t="shared" ca="1" si="7"/>
        <v>0</v>
      </c>
      <c r="R38" s="182">
        <f ca="1">IF(LEN(B38)&gt;0,'5'!R38-'5'!Q38,"")</f>
        <v>0</v>
      </c>
      <c r="S38" s="183"/>
      <c r="T38" s="33"/>
      <c r="U38" s="33"/>
      <c r="V38" s="33"/>
      <c r="W38" s="33"/>
      <c r="X38" s="33"/>
      <c r="Y38" s="33"/>
      <c r="AB38" s="243">
        <f>ROW()</f>
        <v>38</v>
      </c>
      <c r="AC38" s="118">
        <f t="shared" ca="1" si="8"/>
        <v>0</v>
      </c>
      <c r="AD38" s="118">
        <f t="shared" ca="1" si="9"/>
        <v>0</v>
      </c>
      <c r="AE38" s="119" t="str">
        <f t="shared" ca="1" si="10"/>
        <v>-</v>
      </c>
      <c r="AF38" s="118" t="str">
        <f t="shared" ca="1" si="11"/>
        <v>-</v>
      </c>
      <c r="AG38" s="119" t="str">
        <f t="shared" ca="1" si="12"/>
        <v>-</v>
      </c>
      <c r="AH38" s="118" t="str">
        <f t="shared" ca="1" si="13"/>
        <v>-</v>
      </c>
      <c r="AI38" s="118">
        <f t="shared" ca="1" si="14"/>
        <v>0</v>
      </c>
      <c r="AJ38" s="120">
        <f t="shared" ca="1" si="15"/>
        <v>0</v>
      </c>
      <c r="AK38" s="118">
        <f t="shared" ca="1" si="16"/>
        <v>0</v>
      </c>
      <c r="AL38" s="118">
        <f t="shared" ca="1" si="17"/>
        <v>0</v>
      </c>
    </row>
    <row r="39" spans="1:38" ht="27" customHeight="1" x14ac:dyDescent="0.25">
      <c r="A39" s="53">
        <f>'OSNOVNA PLAČA'!A33</f>
        <v>24</v>
      </c>
      <c r="B39" s="333" t="str">
        <f t="shared" ca="1" si="4"/>
        <v>A24</v>
      </c>
      <c r="C39" s="333"/>
      <c r="D39" s="54" t="str">
        <f>IF(LEN('OSNOVNA PLAČA'!C33)&gt;0,'OSNOVNA PLAČA'!C33,"")</f>
        <v/>
      </c>
      <c r="E39" s="55" t="str">
        <f>IF(LEN('OSNOVNA PLAČA'!D33)&gt;0,'OSNOVNA PLAČA'!D33,"")</f>
        <v/>
      </c>
      <c r="F39" s="164">
        <f ca="1">IF(LEN(B39)&gt;0,'OBRAČUNANA OSNOVNA PLAČA'!J33,"")</f>
        <v>0</v>
      </c>
      <c r="G39" s="57"/>
      <c r="H39" s="57"/>
      <c r="I39" s="57"/>
      <c r="J39" s="57"/>
      <c r="K39" s="57"/>
      <c r="L39" s="178">
        <f t="shared" si="5"/>
        <v>0</v>
      </c>
      <c r="M39" s="179">
        <f t="shared" ca="1" si="18"/>
        <v>0</v>
      </c>
      <c r="N39" s="179">
        <f t="shared" ca="1" si="20"/>
        <v>0</v>
      </c>
      <c r="O39" s="180">
        <f t="shared" ca="1" si="6"/>
        <v>0</v>
      </c>
      <c r="P39" s="181">
        <f t="shared" ca="1" si="19"/>
        <v>0</v>
      </c>
      <c r="Q39" s="182">
        <f t="shared" ca="1" si="7"/>
        <v>0</v>
      </c>
      <c r="R39" s="182">
        <f ca="1">IF(LEN(B39)&gt;0,'5'!R39-'5'!Q39,"")</f>
        <v>0</v>
      </c>
      <c r="S39" s="183"/>
      <c r="T39" s="33"/>
      <c r="U39" s="33"/>
      <c r="V39" s="33"/>
      <c r="W39" s="33"/>
      <c r="X39" s="33"/>
      <c r="Y39" s="33"/>
      <c r="AB39" s="243">
        <f>ROW()</f>
        <v>39</v>
      </c>
      <c r="AC39" s="118">
        <f t="shared" ca="1" si="8"/>
        <v>0</v>
      </c>
      <c r="AD39" s="118">
        <f t="shared" ca="1" si="9"/>
        <v>0</v>
      </c>
      <c r="AE39" s="119" t="str">
        <f t="shared" ca="1" si="10"/>
        <v>-</v>
      </c>
      <c r="AF39" s="118" t="str">
        <f t="shared" ca="1" si="11"/>
        <v>-</v>
      </c>
      <c r="AG39" s="119" t="str">
        <f t="shared" ca="1" si="12"/>
        <v>-</v>
      </c>
      <c r="AH39" s="118" t="str">
        <f t="shared" ca="1" si="13"/>
        <v>-</v>
      </c>
      <c r="AI39" s="118">
        <f t="shared" ca="1" si="14"/>
        <v>0</v>
      </c>
      <c r="AJ39" s="120">
        <f t="shared" ca="1" si="15"/>
        <v>0</v>
      </c>
      <c r="AK39" s="118">
        <f t="shared" ca="1" si="16"/>
        <v>0</v>
      </c>
      <c r="AL39" s="118">
        <f t="shared" ca="1" si="17"/>
        <v>0</v>
      </c>
    </row>
    <row r="40" spans="1:38" ht="27" customHeight="1" x14ac:dyDescent="0.25">
      <c r="A40" s="53">
        <f>'OSNOVNA PLAČA'!A34</f>
        <v>25</v>
      </c>
      <c r="B40" s="333" t="str">
        <f t="shared" ca="1" si="4"/>
        <v>A25</v>
      </c>
      <c r="C40" s="333"/>
      <c r="D40" s="54" t="str">
        <f>IF(LEN('OSNOVNA PLAČA'!C34)&gt;0,'OSNOVNA PLAČA'!C34,"")</f>
        <v/>
      </c>
      <c r="E40" s="55" t="str">
        <f>IF(LEN('OSNOVNA PLAČA'!D34)&gt;0,'OSNOVNA PLAČA'!D34,"")</f>
        <v/>
      </c>
      <c r="F40" s="164">
        <f ca="1">IF(LEN(B40)&gt;0,'OBRAČUNANA OSNOVNA PLAČA'!J34,"")</f>
        <v>0</v>
      </c>
      <c r="G40" s="57"/>
      <c r="H40" s="57"/>
      <c r="I40" s="57"/>
      <c r="J40" s="57"/>
      <c r="K40" s="57"/>
      <c r="L40" s="178">
        <f t="shared" si="5"/>
        <v>0</v>
      </c>
      <c r="M40" s="179">
        <f t="shared" ca="1" si="18"/>
        <v>0</v>
      </c>
      <c r="N40" s="179">
        <f t="shared" ca="1" si="20"/>
        <v>0</v>
      </c>
      <c r="O40" s="180">
        <f t="shared" ca="1" si="6"/>
        <v>0</v>
      </c>
      <c r="P40" s="181">
        <f t="shared" ca="1" si="19"/>
        <v>0</v>
      </c>
      <c r="Q40" s="182">
        <f t="shared" ca="1" si="7"/>
        <v>0</v>
      </c>
      <c r="R40" s="182">
        <f ca="1">IF(LEN(B40)&gt;0,'5'!R40-'5'!Q40,"")</f>
        <v>0</v>
      </c>
      <c r="S40" s="183"/>
      <c r="T40" s="33"/>
      <c r="U40" s="33"/>
      <c r="V40" s="33"/>
      <c r="W40" s="33"/>
      <c r="X40" s="33"/>
      <c r="Y40" s="33"/>
      <c r="AB40" s="243">
        <f>ROW()</f>
        <v>40</v>
      </c>
      <c r="AC40" s="118">
        <f t="shared" ca="1" si="8"/>
        <v>0</v>
      </c>
      <c r="AD40" s="118">
        <f t="shared" ca="1" si="9"/>
        <v>0</v>
      </c>
      <c r="AE40" s="119" t="str">
        <f t="shared" ca="1" si="10"/>
        <v>-</v>
      </c>
      <c r="AF40" s="118" t="str">
        <f t="shared" ca="1" si="11"/>
        <v>-</v>
      </c>
      <c r="AG40" s="119" t="str">
        <f t="shared" ca="1" si="12"/>
        <v>-</v>
      </c>
      <c r="AH40" s="118" t="str">
        <f t="shared" ca="1" si="13"/>
        <v>-</v>
      </c>
      <c r="AI40" s="118">
        <f t="shared" ca="1" si="14"/>
        <v>0</v>
      </c>
      <c r="AJ40" s="120">
        <f t="shared" ca="1" si="15"/>
        <v>0</v>
      </c>
      <c r="AK40" s="118">
        <f t="shared" ca="1" si="16"/>
        <v>0</v>
      </c>
      <c r="AL40" s="118">
        <f t="shared" ca="1" si="17"/>
        <v>0</v>
      </c>
    </row>
    <row r="41" spans="1:38" ht="27" customHeight="1" x14ac:dyDescent="0.25">
      <c r="A41" s="53">
        <f>'OSNOVNA PLAČA'!A35</f>
        <v>26</v>
      </c>
      <c r="B41" s="333" t="str">
        <f t="shared" ca="1" si="4"/>
        <v>A26</v>
      </c>
      <c r="C41" s="333"/>
      <c r="D41" s="54" t="str">
        <f>IF(LEN('OSNOVNA PLAČA'!C35)&gt;0,'OSNOVNA PLAČA'!C35,"")</f>
        <v/>
      </c>
      <c r="E41" s="55" t="str">
        <f>IF(LEN('OSNOVNA PLAČA'!D35)&gt;0,'OSNOVNA PLAČA'!D35,"")</f>
        <v/>
      </c>
      <c r="F41" s="164">
        <f ca="1">IF(LEN(B41)&gt;0,'OBRAČUNANA OSNOVNA PLAČA'!J35,"")</f>
        <v>0</v>
      </c>
      <c r="G41" s="57"/>
      <c r="H41" s="57"/>
      <c r="I41" s="57"/>
      <c r="J41" s="57"/>
      <c r="K41" s="57"/>
      <c r="L41" s="178">
        <f t="shared" si="5"/>
        <v>0</v>
      </c>
      <c r="M41" s="179">
        <f t="shared" ca="1" si="18"/>
        <v>0</v>
      </c>
      <c r="N41" s="179">
        <f t="shared" ca="1" si="20"/>
        <v>0</v>
      </c>
      <c r="O41" s="180">
        <f t="shared" ca="1" si="6"/>
        <v>0</v>
      </c>
      <c r="P41" s="181">
        <f t="shared" ca="1" si="19"/>
        <v>0</v>
      </c>
      <c r="Q41" s="182">
        <f t="shared" ca="1" si="7"/>
        <v>0</v>
      </c>
      <c r="R41" s="182">
        <f ca="1">IF(LEN(B41)&gt;0,'5'!R41-'5'!Q41,"")</f>
        <v>0</v>
      </c>
      <c r="S41" s="183"/>
      <c r="T41" s="33"/>
      <c r="U41" s="33"/>
      <c r="V41" s="33"/>
      <c r="W41" s="33"/>
      <c r="X41" s="33"/>
      <c r="Y41" s="33"/>
      <c r="AB41" s="243">
        <f>ROW()</f>
        <v>41</v>
      </c>
      <c r="AC41" s="118">
        <f t="shared" ca="1" si="8"/>
        <v>0</v>
      </c>
      <c r="AD41" s="118">
        <f t="shared" ca="1" si="9"/>
        <v>0</v>
      </c>
      <c r="AE41" s="119" t="str">
        <f t="shared" ca="1" si="10"/>
        <v>-</v>
      </c>
      <c r="AF41" s="118" t="str">
        <f t="shared" ca="1" si="11"/>
        <v>-</v>
      </c>
      <c r="AG41" s="119" t="str">
        <f t="shared" ca="1" si="12"/>
        <v>-</v>
      </c>
      <c r="AH41" s="118" t="str">
        <f t="shared" ca="1" si="13"/>
        <v>-</v>
      </c>
      <c r="AI41" s="118">
        <f t="shared" ca="1" si="14"/>
        <v>0</v>
      </c>
      <c r="AJ41" s="120">
        <f t="shared" ca="1" si="15"/>
        <v>0</v>
      </c>
      <c r="AK41" s="118">
        <f t="shared" ca="1" si="16"/>
        <v>0</v>
      </c>
      <c r="AL41" s="118">
        <f t="shared" ca="1" si="17"/>
        <v>0</v>
      </c>
    </row>
    <row r="42" spans="1:38" ht="27" customHeight="1" x14ac:dyDescent="0.25">
      <c r="A42" s="53">
        <f>'OSNOVNA PLAČA'!A36</f>
        <v>27</v>
      </c>
      <c r="B42" s="333" t="str">
        <f t="shared" ca="1" si="4"/>
        <v>A27</v>
      </c>
      <c r="C42" s="333"/>
      <c r="D42" s="54" t="str">
        <f>IF(LEN('OSNOVNA PLAČA'!C36)&gt;0,'OSNOVNA PLAČA'!C36,"")</f>
        <v/>
      </c>
      <c r="E42" s="55" t="str">
        <f>IF(LEN('OSNOVNA PLAČA'!D36)&gt;0,'OSNOVNA PLAČA'!D36,"")</f>
        <v/>
      </c>
      <c r="F42" s="164">
        <f ca="1">IF(LEN(B42)&gt;0,'OBRAČUNANA OSNOVNA PLAČA'!J36,"")</f>
        <v>0</v>
      </c>
      <c r="G42" s="57"/>
      <c r="H42" s="57"/>
      <c r="I42" s="57"/>
      <c r="J42" s="57"/>
      <c r="K42" s="57"/>
      <c r="L42" s="178">
        <f t="shared" si="5"/>
        <v>0</v>
      </c>
      <c r="M42" s="179">
        <f t="shared" ca="1" si="18"/>
        <v>0</v>
      </c>
      <c r="N42" s="179">
        <f t="shared" ca="1" si="20"/>
        <v>0</v>
      </c>
      <c r="O42" s="180">
        <f t="shared" ca="1" si="6"/>
        <v>0</v>
      </c>
      <c r="P42" s="181">
        <f t="shared" ca="1" si="19"/>
        <v>0</v>
      </c>
      <c r="Q42" s="182">
        <f t="shared" ca="1" si="7"/>
        <v>0</v>
      </c>
      <c r="R42" s="182">
        <f ca="1">IF(LEN(B42)&gt;0,'5'!R42-'5'!Q42,"")</f>
        <v>0</v>
      </c>
      <c r="S42" s="183"/>
      <c r="T42" s="33"/>
      <c r="U42" s="33"/>
      <c r="V42" s="33"/>
      <c r="W42" s="33"/>
      <c r="X42" s="33"/>
      <c r="Y42" s="33"/>
      <c r="AB42" s="243">
        <f>ROW()</f>
        <v>42</v>
      </c>
      <c r="AC42" s="118">
        <f t="shared" ca="1" si="8"/>
        <v>0</v>
      </c>
      <c r="AD42" s="118">
        <f t="shared" ca="1" si="9"/>
        <v>0</v>
      </c>
      <c r="AE42" s="119" t="str">
        <f t="shared" ca="1" si="10"/>
        <v>-</v>
      </c>
      <c r="AF42" s="118" t="str">
        <f t="shared" ca="1" si="11"/>
        <v>-</v>
      </c>
      <c r="AG42" s="119" t="str">
        <f t="shared" ca="1" si="12"/>
        <v>-</v>
      </c>
      <c r="AH42" s="118" t="str">
        <f t="shared" ca="1" si="13"/>
        <v>-</v>
      </c>
      <c r="AI42" s="118">
        <f t="shared" ca="1" si="14"/>
        <v>0</v>
      </c>
      <c r="AJ42" s="120">
        <f t="shared" ca="1" si="15"/>
        <v>0</v>
      </c>
      <c r="AK42" s="118">
        <f t="shared" ca="1" si="16"/>
        <v>0</v>
      </c>
      <c r="AL42" s="118">
        <f t="shared" ca="1" si="17"/>
        <v>0</v>
      </c>
    </row>
    <row r="43" spans="1:38" ht="27" customHeight="1" x14ac:dyDescent="0.25">
      <c r="A43" s="53">
        <f>'OSNOVNA PLAČA'!A37</f>
        <v>28</v>
      </c>
      <c r="B43" s="333" t="str">
        <f t="shared" ca="1" si="4"/>
        <v>A28</v>
      </c>
      <c r="C43" s="333"/>
      <c r="D43" s="54" t="str">
        <f>IF(LEN('OSNOVNA PLAČA'!C37)&gt;0,'OSNOVNA PLAČA'!C37,"")</f>
        <v/>
      </c>
      <c r="E43" s="55" t="str">
        <f>IF(LEN('OSNOVNA PLAČA'!D37)&gt;0,'OSNOVNA PLAČA'!D37,"")</f>
        <v/>
      </c>
      <c r="F43" s="164">
        <f ca="1">IF(LEN(B43)&gt;0,'OBRAČUNANA OSNOVNA PLAČA'!J37,"")</f>
        <v>0</v>
      </c>
      <c r="G43" s="57"/>
      <c r="H43" s="57"/>
      <c r="I43" s="57"/>
      <c r="J43" s="57"/>
      <c r="K43" s="57"/>
      <c r="L43" s="178">
        <f t="shared" si="5"/>
        <v>0</v>
      </c>
      <c r="M43" s="179">
        <f t="shared" ca="1" si="18"/>
        <v>0</v>
      </c>
      <c r="N43" s="179">
        <f t="shared" ca="1" si="20"/>
        <v>0</v>
      </c>
      <c r="O43" s="180">
        <f t="shared" ca="1" si="6"/>
        <v>0</v>
      </c>
      <c r="P43" s="181">
        <f t="shared" ca="1" si="19"/>
        <v>0</v>
      </c>
      <c r="Q43" s="182">
        <f t="shared" ca="1" si="7"/>
        <v>0</v>
      </c>
      <c r="R43" s="182">
        <f ca="1">IF(LEN(B43)&gt;0,'5'!R43-'5'!Q43,"")</f>
        <v>0</v>
      </c>
      <c r="S43" s="183"/>
      <c r="T43" s="33"/>
      <c r="U43" s="33"/>
      <c r="V43" s="33"/>
      <c r="W43" s="33"/>
      <c r="X43" s="33"/>
      <c r="Y43" s="33"/>
      <c r="AB43" s="243">
        <f>ROW()</f>
        <v>43</v>
      </c>
      <c r="AC43" s="118">
        <f t="shared" ca="1" si="8"/>
        <v>0</v>
      </c>
      <c r="AD43" s="118">
        <f t="shared" ca="1" si="9"/>
        <v>0</v>
      </c>
      <c r="AE43" s="119" t="str">
        <f t="shared" ca="1" si="10"/>
        <v>-</v>
      </c>
      <c r="AF43" s="118" t="str">
        <f t="shared" ca="1" si="11"/>
        <v>-</v>
      </c>
      <c r="AG43" s="119" t="str">
        <f t="shared" ca="1" si="12"/>
        <v>-</v>
      </c>
      <c r="AH43" s="118" t="str">
        <f t="shared" ca="1" si="13"/>
        <v>-</v>
      </c>
      <c r="AI43" s="118">
        <f t="shared" ca="1" si="14"/>
        <v>0</v>
      </c>
      <c r="AJ43" s="120">
        <f t="shared" ca="1" si="15"/>
        <v>0</v>
      </c>
      <c r="AK43" s="118">
        <f t="shared" ca="1" si="16"/>
        <v>0</v>
      </c>
      <c r="AL43" s="118">
        <f t="shared" ca="1" si="17"/>
        <v>0</v>
      </c>
    </row>
    <row r="44" spans="1:38" ht="27" customHeight="1" x14ac:dyDescent="0.25">
      <c r="A44" s="53">
        <f>'OSNOVNA PLAČA'!A38</f>
        <v>29</v>
      </c>
      <c r="B44" s="333" t="str">
        <f t="shared" ca="1" si="4"/>
        <v>A29</v>
      </c>
      <c r="C44" s="333"/>
      <c r="D44" s="54" t="str">
        <f>IF(LEN('OSNOVNA PLAČA'!C38)&gt;0,'OSNOVNA PLAČA'!C38,"")</f>
        <v/>
      </c>
      <c r="E44" s="55" t="str">
        <f>IF(LEN('OSNOVNA PLAČA'!D38)&gt;0,'OSNOVNA PLAČA'!D38,"")</f>
        <v/>
      </c>
      <c r="F44" s="164">
        <f ca="1">IF(LEN(B44)&gt;0,'OBRAČUNANA OSNOVNA PLAČA'!J38,"")</f>
        <v>0</v>
      </c>
      <c r="G44" s="57"/>
      <c r="H44" s="57"/>
      <c r="I44" s="57"/>
      <c r="J44" s="57"/>
      <c r="K44" s="57"/>
      <c r="L44" s="178">
        <f t="shared" si="5"/>
        <v>0</v>
      </c>
      <c r="M44" s="179">
        <f t="shared" ca="1" si="18"/>
        <v>0</v>
      </c>
      <c r="N44" s="179">
        <f t="shared" ca="1" si="20"/>
        <v>0</v>
      </c>
      <c r="O44" s="180">
        <f t="shared" ca="1" si="6"/>
        <v>0</v>
      </c>
      <c r="P44" s="181">
        <f t="shared" ca="1" si="19"/>
        <v>0</v>
      </c>
      <c r="Q44" s="182">
        <f t="shared" ca="1" si="7"/>
        <v>0</v>
      </c>
      <c r="R44" s="182">
        <f ca="1">IF(LEN(B44)&gt;0,'5'!R44-'5'!Q44,"")</f>
        <v>0</v>
      </c>
      <c r="S44" s="183"/>
      <c r="T44" s="33"/>
      <c r="U44" s="33"/>
      <c r="V44" s="33"/>
      <c r="W44" s="33"/>
      <c r="X44" s="33"/>
      <c r="Y44" s="33"/>
      <c r="AB44" s="243">
        <f>ROW()</f>
        <v>44</v>
      </c>
      <c r="AC44" s="118">
        <f t="shared" ca="1" si="8"/>
        <v>0</v>
      </c>
      <c r="AD44" s="118">
        <f t="shared" ca="1" si="9"/>
        <v>0</v>
      </c>
      <c r="AE44" s="119" t="str">
        <f t="shared" ca="1" si="10"/>
        <v>-</v>
      </c>
      <c r="AF44" s="118" t="str">
        <f t="shared" ca="1" si="11"/>
        <v>-</v>
      </c>
      <c r="AG44" s="119" t="str">
        <f t="shared" ca="1" si="12"/>
        <v>-</v>
      </c>
      <c r="AH44" s="118" t="str">
        <f t="shared" ca="1" si="13"/>
        <v>-</v>
      </c>
      <c r="AI44" s="118">
        <f t="shared" ca="1" si="14"/>
        <v>0</v>
      </c>
      <c r="AJ44" s="120">
        <f t="shared" ca="1" si="15"/>
        <v>0</v>
      </c>
      <c r="AK44" s="118">
        <f t="shared" ca="1" si="16"/>
        <v>0</v>
      </c>
      <c r="AL44" s="118">
        <f t="shared" ca="1" si="17"/>
        <v>0</v>
      </c>
    </row>
    <row r="45" spans="1:38" ht="27" customHeight="1" x14ac:dyDescent="0.25">
      <c r="A45" s="53">
        <f>'OSNOVNA PLAČA'!A39</f>
        <v>30</v>
      </c>
      <c r="B45" s="333" t="str">
        <f t="shared" ca="1" si="4"/>
        <v>A30</v>
      </c>
      <c r="C45" s="333"/>
      <c r="D45" s="54" t="str">
        <f>IF(LEN('OSNOVNA PLAČA'!C39)&gt;0,'OSNOVNA PLAČA'!C39,"")</f>
        <v/>
      </c>
      <c r="E45" s="55" t="str">
        <f>IF(LEN('OSNOVNA PLAČA'!D39)&gt;0,'OSNOVNA PLAČA'!D39,"")</f>
        <v/>
      </c>
      <c r="F45" s="164">
        <f ca="1">IF(LEN(B45)&gt;0,'OBRAČUNANA OSNOVNA PLAČA'!J39,"")</f>
        <v>0</v>
      </c>
      <c r="G45" s="57"/>
      <c r="H45" s="57"/>
      <c r="I45" s="57"/>
      <c r="J45" s="57"/>
      <c r="K45" s="57"/>
      <c r="L45" s="178">
        <f t="shared" si="5"/>
        <v>0</v>
      </c>
      <c r="M45" s="179">
        <f t="shared" ca="1" si="18"/>
        <v>0</v>
      </c>
      <c r="N45" s="179">
        <f t="shared" ca="1" si="20"/>
        <v>0</v>
      </c>
      <c r="O45" s="180">
        <f t="shared" ca="1" si="6"/>
        <v>0</v>
      </c>
      <c r="P45" s="181">
        <f t="shared" ca="1" si="19"/>
        <v>0</v>
      </c>
      <c r="Q45" s="182">
        <f t="shared" ca="1" si="7"/>
        <v>0</v>
      </c>
      <c r="R45" s="182">
        <f ca="1">IF(LEN(B45)&gt;0,'5'!R45-'5'!Q45,"")</f>
        <v>0</v>
      </c>
      <c r="S45" s="183"/>
      <c r="T45" s="33"/>
      <c r="U45" s="33"/>
      <c r="V45" s="33"/>
      <c r="W45" s="33"/>
      <c r="X45" s="33"/>
      <c r="Y45" s="33"/>
      <c r="AB45" s="243">
        <f>ROW()</f>
        <v>45</v>
      </c>
      <c r="AC45" s="118">
        <f t="shared" ca="1" si="8"/>
        <v>0</v>
      </c>
      <c r="AD45" s="118">
        <f t="shared" ca="1" si="9"/>
        <v>0</v>
      </c>
      <c r="AE45" s="119" t="str">
        <f t="shared" ca="1" si="10"/>
        <v>-</v>
      </c>
      <c r="AF45" s="118" t="str">
        <f t="shared" ca="1" si="11"/>
        <v>-</v>
      </c>
      <c r="AG45" s="119" t="str">
        <f t="shared" ca="1" si="12"/>
        <v>-</v>
      </c>
      <c r="AH45" s="118" t="str">
        <f t="shared" ca="1" si="13"/>
        <v>-</v>
      </c>
      <c r="AI45" s="118">
        <f t="shared" ca="1" si="14"/>
        <v>0</v>
      </c>
      <c r="AJ45" s="120">
        <f t="shared" ca="1" si="15"/>
        <v>0</v>
      </c>
      <c r="AK45" s="118">
        <f t="shared" ca="1" si="16"/>
        <v>0</v>
      </c>
      <c r="AL45" s="118">
        <f t="shared" ca="1" si="17"/>
        <v>0</v>
      </c>
    </row>
    <row r="46" spans="1:38" ht="27" customHeight="1" x14ac:dyDescent="0.25">
      <c r="A46" s="53">
        <f>'OSNOVNA PLAČA'!A40</f>
        <v>31</v>
      </c>
      <c r="B46" s="333" t="str">
        <f t="shared" ca="1" si="4"/>
        <v>A31</v>
      </c>
      <c r="C46" s="333"/>
      <c r="D46" s="54" t="str">
        <f>IF(LEN('OSNOVNA PLAČA'!C40)&gt;0,'OSNOVNA PLAČA'!C40,"")</f>
        <v/>
      </c>
      <c r="E46" s="55" t="str">
        <f>IF(LEN('OSNOVNA PLAČA'!D40)&gt;0,'OSNOVNA PLAČA'!D40,"")</f>
        <v/>
      </c>
      <c r="F46" s="164">
        <f ca="1">IF(LEN(B46)&gt;0,'OBRAČUNANA OSNOVNA PLAČA'!J40,"")</f>
        <v>0</v>
      </c>
      <c r="G46" s="57"/>
      <c r="H46" s="57"/>
      <c r="I46" s="57"/>
      <c r="J46" s="57"/>
      <c r="K46" s="57"/>
      <c r="L46" s="178">
        <f t="shared" si="5"/>
        <v>0</v>
      </c>
      <c r="M46" s="179">
        <f t="shared" ca="1" si="18"/>
        <v>0</v>
      </c>
      <c r="N46" s="179">
        <f t="shared" ca="1" si="20"/>
        <v>0</v>
      </c>
      <c r="O46" s="180">
        <f t="shared" ca="1" si="6"/>
        <v>0</v>
      </c>
      <c r="P46" s="181">
        <f t="shared" ca="1" si="19"/>
        <v>0</v>
      </c>
      <c r="Q46" s="182">
        <f t="shared" ca="1" si="7"/>
        <v>0</v>
      </c>
      <c r="R46" s="182">
        <f ca="1">IF(LEN(B46)&gt;0,'5'!R46-'5'!Q46,"")</f>
        <v>0</v>
      </c>
      <c r="S46" s="183"/>
      <c r="T46" s="33"/>
      <c r="U46" s="33"/>
      <c r="V46" s="33"/>
      <c r="W46" s="33"/>
      <c r="X46" s="33"/>
      <c r="Y46" s="33"/>
      <c r="AB46" s="243">
        <f>ROW()</f>
        <v>46</v>
      </c>
      <c r="AC46" s="118">
        <f t="shared" ca="1" si="8"/>
        <v>0</v>
      </c>
      <c r="AD46" s="118">
        <f t="shared" ca="1" si="9"/>
        <v>0</v>
      </c>
      <c r="AE46" s="119" t="str">
        <f t="shared" ca="1" si="10"/>
        <v>-</v>
      </c>
      <c r="AF46" s="118" t="str">
        <f t="shared" ca="1" si="11"/>
        <v>-</v>
      </c>
      <c r="AG46" s="119" t="str">
        <f t="shared" ca="1" si="12"/>
        <v>-</v>
      </c>
      <c r="AH46" s="118" t="str">
        <f t="shared" ca="1" si="13"/>
        <v>-</v>
      </c>
      <c r="AI46" s="118">
        <f t="shared" ca="1" si="14"/>
        <v>0</v>
      </c>
      <c r="AJ46" s="120">
        <f t="shared" ca="1" si="15"/>
        <v>0</v>
      </c>
      <c r="AK46" s="118">
        <f t="shared" ca="1" si="16"/>
        <v>0</v>
      </c>
      <c r="AL46" s="118">
        <f t="shared" ca="1" si="17"/>
        <v>0</v>
      </c>
    </row>
    <row r="47" spans="1:38" ht="27" customHeight="1" x14ac:dyDescent="0.25">
      <c r="A47" s="53">
        <f>'OSNOVNA PLAČA'!A41</f>
        <v>32</v>
      </c>
      <c r="B47" s="333" t="str">
        <f t="shared" ca="1" si="4"/>
        <v>A32</v>
      </c>
      <c r="C47" s="333"/>
      <c r="D47" s="54" t="str">
        <f>IF(LEN('OSNOVNA PLAČA'!C41)&gt;0,'OSNOVNA PLAČA'!C41,"")</f>
        <v/>
      </c>
      <c r="E47" s="55" t="str">
        <f>IF(LEN('OSNOVNA PLAČA'!D41)&gt;0,'OSNOVNA PLAČA'!D41,"")</f>
        <v/>
      </c>
      <c r="F47" s="164">
        <f ca="1">IF(LEN(B47)&gt;0,'OBRAČUNANA OSNOVNA PLAČA'!J41,"")</f>
        <v>0</v>
      </c>
      <c r="G47" s="57"/>
      <c r="H47" s="57"/>
      <c r="I47" s="57"/>
      <c r="J47" s="57"/>
      <c r="K47" s="57"/>
      <c r="L47" s="178">
        <f t="shared" si="5"/>
        <v>0</v>
      </c>
      <c r="M47" s="179">
        <f t="shared" ca="1" si="18"/>
        <v>0</v>
      </c>
      <c r="N47" s="179">
        <f t="shared" ca="1" si="20"/>
        <v>0</v>
      </c>
      <c r="O47" s="180">
        <f t="shared" ca="1" si="6"/>
        <v>0</v>
      </c>
      <c r="P47" s="181">
        <f t="shared" ca="1" si="19"/>
        <v>0</v>
      </c>
      <c r="Q47" s="182">
        <f t="shared" ca="1" si="7"/>
        <v>0</v>
      </c>
      <c r="R47" s="182">
        <f ca="1">IF(LEN(B47)&gt;0,'5'!R47-'5'!Q47,"")</f>
        <v>0</v>
      </c>
      <c r="S47" s="183"/>
      <c r="T47" s="33"/>
      <c r="U47" s="33"/>
      <c r="V47" s="33"/>
      <c r="W47" s="33"/>
      <c r="X47" s="33"/>
      <c r="Y47" s="33"/>
      <c r="AB47" s="243">
        <f>ROW()</f>
        <v>47</v>
      </c>
      <c r="AC47" s="118">
        <f t="shared" ca="1" si="8"/>
        <v>0</v>
      </c>
      <c r="AD47" s="118">
        <f t="shared" ca="1" si="9"/>
        <v>0</v>
      </c>
      <c r="AE47" s="119" t="str">
        <f t="shared" ca="1" si="10"/>
        <v>-</v>
      </c>
      <c r="AF47" s="118" t="str">
        <f t="shared" ca="1" si="11"/>
        <v>-</v>
      </c>
      <c r="AG47" s="119" t="str">
        <f t="shared" ca="1" si="12"/>
        <v>-</v>
      </c>
      <c r="AH47" s="118" t="str">
        <f t="shared" ca="1" si="13"/>
        <v>-</v>
      </c>
      <c r="AI47" s="118">
        <f t="shared" ca="1" si="14"/>
        <v>0</v>
      </c>
      <c r="AJ47" s="120">
        <f t="shared" ca="1" si="15"/>
        <v>0</v>
      </c>
      <c r="AK47" s="118">
        <f t="shared" ca="1" si="16"/>
        <v>0</v>
      </c>
      <c r="AL47" s="118">
        <f t="shared" ca="1" si="17"/>
        <v>0</v>
      </c>
    </row>
    <row r="48" spans="1:38" ht="27" customHeight="1" x14ac:dyDescent="0.25">
      <c r="A48" s="53">
        <f>'OSNOVNA PLAČA'!A42</f>
        <v>33</v>
      </c>
      <c r="B48" s="333" t="str">
        <f t="shared" ca="1" si="4"/>
        <v>A33</v>
      </c>
      <c r="C48" s="333"/>
      <c r="D48" s="54" t="str">
        <f>IF(LEN('OSNOVNA PLAČA'!C42)&gt;0,'OSNOVNA PLAČA'!C42,"")</f>
        <v/>
      </c>
      <c r="E48" s="55" t="str">
        <f>IF(LEN('OSNOVNA PLAČA'!D42)&gt;0,'OSNOVNA PLAČA'!D42,"")</f>
        <v/>
      </c>
      <c r="F48" s="164">
        <f ca="1">IF(LEN(B48)&gt;0,'OBRAČUNANA OSNOVNA PLAČA'!J42,"")</f>
        <v>0</v>
      </c>
      <c r="G48" s="57"/>
      <c r="H48" s="57"/>
      <c r="I48" s="57"/>
      <c r="J48" s="57"/>
      <c r="K48" s="57"/>
      <c r="L48" s="178">
        <f t="shared" si="5"/>
        <v>0</v>
      </c>
      <c r="M48" s="179">
        <f t="shared" ca="1" si="18"/>
        <v>0</v>
      </c>
      <c r="N48" s="179">
        <f t="shared" ca="1" si="20"/>
        <v>0</v>
      </c>
      <c r="O48" s="180">
        <f t="shared" ref="O48:O79" ca="1" si="21">IF(LEN(B48)&gt;0,M48*$P$267,"")</f>
        <v>0</v>
      </c>
      <c r="P48" s="181">
        <f t="shared" ca="1" si="19"/>
        <v>0</v>
      </c>
      <c r="Q48" s="182">
        <f t="shared" ca="1" si="7"/>
        <v>0</v>
      </c>
      <c r="R48" s="182">
        <f ca="1">IF(LEN(B48)&gt;0,'5'!R48-'5'!Q48,"")</f>
        <v>0</v>
      </c>
      <c r="S48" s="183"/>
      <c r="T48" s="33"/>
      <c r="U48" s="33"/>
      <c r="V48" s="33"/>
      <c r="W48" s="33"/>
      <c r="X48" s="33"/>
      <c r="Y48" s="33"/>
      <c r="AB48" s="243">
        <f>ROW()</f>
        <v>48</v>
      </c>
      <c r="AC48" s="118">
        <f t="shared" ca="1" si="8"/>
        <v>0</v>
      </c>
      <c r="AD48" s="118">
        <f t="shared" ca="1" si="9"/>
        <v>0</v>
      </c>
      <c r="AE48" s="119" t="str">
        <f t="shared" ca="1" si="10"/>
        <v>-</v>
      </c>
      <c r="AF48" s="118" t="str">
        <f t="shared" ca="1" si="11"/>
        <v>-</v>
      </c>
      <c r="AG48" s="119" t="str">
        <f t="shared" ref="AG48:AG79" ca="1" si="22">IF(AE48="-","-",AE48*$AF$267)</f>
        <v>-</v>
      </c>
      <c r="AH48" s="118" t="str">
        <f t="shared" ref="AH48:AH79" ca="1" si="23">IF(AF48="-","-",AF48*$AF$267)</f>
        <v>-</v>
      </c>
      <c r="AI48" s="118">
        <f t="shared" ca="1" si="14"/>
        <v>0</v>
      </c>
      <c r="AJ48" s="120">
        <f t="shared" ca="1" si="15"/>
        <v>0</v>
      </c>
      <c r="AK48" s="118">
        <f t="shared" ca="1" si="16"/>
        <v>0</v>
      </c>
      <c r="AL48" s="118">
        <f t="shared" ca="1" si="17"/>
        <v>0</v>
      </c>
    </row>
    <row r="49" spans="1:38" ht="27" customHeight="1" x14ac:dyDescent="0.25">
      <c r="A49" s="53">
        <f>'OSNOVNA PLAČA'!A43</f>
        <v>34</v>
      </c>
      <c r="B49" s="333" t="str">
        <f t="shared" ca="1" si="4"/>
        <v>A34</v>
      </c>
      <c r="C49" s="333"/>
      <c r="D49" s="54" t="str">
        <f>IF(LEN('OSNOVNA PLAČA'!C43)&gt;0,'OSNOVNA PLAČA'!C43,"")</f>
        <v/>
      </c>
      <c r="E49" s="55" t="str">
        <f>IF(LEN('OSNOVNA PLAČA'!D43)&gt;0,'OSNOVNA PLAČA'!D43,"")</f>
        <v/>
      </c>
      <c r="F49" s="164">
        <f ca="1">IF(LEN(B49)&gt;0,'OBRAČUNANA OSNOVNA PLAČA'!J43,"")</f>
        <v>0</v>
      </c>
      <c r="G49" s="57"/>
      <c r="H49" s="57"/>
      <c r="I49" s="57"/>
      <c r="J49" s="57"/>
      <c r="K49" s="57"/>
      <c r="L49" s="178">
        <f t="shared" si="5"/>
        <v>0</v>
      </c>
      <c r="M49" s="179">
        <f t="shared" ca="1" si="18"/>
        <v>0</v>
      </c>
      <c r="N49" s="179">
        <f t="shared" ca="1" si="20"/>
        <v>0</v>
      </c>
      <c r="O49" s="180">
        <f t="shared" ca="1" si="21"/>
        <v>0</v>
      </c>
      <c r="P49" s="181">
        <f t="shared" ca="1" si="19"/>
        <v>0</v>
      </c>
      <c r="Q49" s="182">
        <f t="shared" ca="1" si="7"/>
        <v>0</v>
      </c>
      <c r="R49" s="182">
        <f ca="1">IF(LEN(B49)&gt;0,'5'!R49-'5'!Q49,"")</f>
        <v>0</v>
      </c>
      <c r="S49" s="183"/>
      <c r="T49" s="33"/>
      <c r="U49" s="33"/>
      <c r="V49" s="33"/>
      <c r="W49" s="33"/>
      <c r="X49" s="33"/>
      <c r="Y49" s="33"/>
      <c r="AB49" s="243">
        <f>ROW()</f>
        <v>49</v>
      </c>
      <c r="AC49" s="118">
        <f t="shared" ca="1" si="8"/>
        <v>0</v>
      </c>
      <c r="AD49" s="118">
        <f t="shared" ca="1" si="9"/>
        <v>0</v>
      </c>
      <c r="AE49" s="119" t="str">
        <f t="shared" ca="1" si="10"/>
        <v>-</v>
      </c>
      <c r="AF49" s="118" t="str">
        <f t="shared" ca="1" si="11"/>
        <v>-</v>
      </c>
      <c r="AG49" s="119" t="str">
        <f t="shared" ca="1" si="22"/>
        <v>-</v>
      </c>
      <c r="AH49" s="118" t="str">
        <f t="shared" ca="1" si="23"/>
        <v>-</v>
      </c>
      <c r="AI49" s="118">
        <f t="shared" ca="1" si="14"/>
        <v>0</v>
      </c>
      <c r="AJ49" s="120">
        <f t="shared" ca="1" si="15"/>
        <v>0</v>
      </c>
      <c r="AK49" s="118">
        <f t="shared" ca="1" si="16"/>
        <v>0</v>
      </c>
      <c r="AL49" s="118">
        <f t="shared" ca="1" si="17"/>
        <v>0</v>
      </c>
    </row>
    <row r="50" spans="1:38" ht="27" customHeight="1" x14ac:dyDescent="0.25">
      <c r="A50" s="53">
        <f>'OSNOVNA PLAČA'!A44</f>
        <v>35</v>
      </c>
      <c r="B50" s="333" t="str">
        <f t="shared" ca="1" si="4"/>
        <v>A35</v>
      </c>
      <c r="C50" s="333"/>
      <c r="D50" s="54" t="str">
        <f>IF(LEN('OSNOVNA PLAČA'!C44)&gt;0,'OSNOVNA PLAČA'!C44,"")</f>
        <v/>
      </c>
      <c r="E50" s="55" t="str">
        <f>IF(LEN('OSNOVNA PLAČA'!D44)&gt;0,'OSNOVNA PLAČA'!D44,"")</f>
        <v/>
      </c>
      <c r="F50" s="164">
        <f ca="1">IF(LEN(B50)&gt;0,'OBRAČUNANA OSNOVNA PLAČA'!J44,"")</f>
        <v>0</v>
      </c>
      <c r="G50" s="57"/>
      <c r="H50" s="57"/>
      <c r="I50" s="57"/>
      <c r="J50" s="57"/>
      <c r="K50" s="57"/>
      <c r="L50" s="178">
        <f t="shared" si="5"/>
        <v>0</v>
      </c>
      <c r="M50" s="179">
        <f t="shared" ca="1" si="18"/>
        <v>0</v>
      </c>
      <c r="N50" s="179">
        <f t="shared" ca="1" si="20"/>
        <v>0</v>
      </c>
      <c r="O50" s="180">
        <f t="shared" ca="1" si="21"/>
        <v>0</v>
      </c>
      <c r="P50" s="181">
        <f t="shared" ca="1" si="19"/>
        <v>0</v>
      </c>
      <c r="Q50" s="182">
        <f t="shared" ca="1" si="7"/>
        <v>0</v>
      </c>
      <c r="R50" s="182">
        <f ca="1">IF(LEN(B50)&gt;0,'5'!R50-'5'!Q50,"")</f>
        <v>0</v>
      </c>
      <c r="S50" s="183"/>
      <c r="T50" s="33"/>
      <c r="U50" s="33"/>
      <c r="V50" s="33"/>
      <c r="W50" s="33"/>
      <c r="X50" s="33"/>
      <c r="Y50" s="33"/>
      <c r="AB50" s="243">
        <f>ROW()</f>
        <v>50</v>
      </c>
      <c r="AC50" s="118">
        <f t="shared" ca="1" si="8"/>
        <v>0</v>
      </c>
      <c r="AD50" s="118">
        <f t="shared" ca="1" si="9"/>
        <v>0</v>
      </c>
      <c r="AE50" s="119" t="str">
        <f t="shared" ca="1" si="10"/>
        <v>-</v>
      </c>
      <c r="AF50" s="118" t="str">
        <f t="shared" ca="1" si="11"/>
        <v>-</v>
      </c>
      <c r="AG50" s="119" t="str">
        <f t="shared" ca="1" si="22"/>
        <v>-</v>
      </c>
      <c r="AH50" s="118" t="str">
        <f t="shared" ca="1" si="23"/>
        <v>-</v>
      </c>
      <c r="AI50" s="118">
        <f t="shared" ca="1" si="14"/>
        <v>0</v>
      </c>
      <c r="AJ50" s="120">
        <f t="shared" ca="1" si="15"/>
        <v>0</v>
      </c>
      <c r="AK50" s="118">
        <f t="shared" ca="1" si="16"/>
        <v>0</v>
      </c>
      <c r="AL50" s="118">
        <f t="shared" ca="1" si="17"/>
        <v>0</v>
      </c>
    </row>
    <row r="51" spans="1:38" ht="27" customHeight="1" x14ac:dyDescent="0.25">
      <c r="A51" s="53">
        <f>'OSNOVNA PLAČA'!A45</f>
        <v>36</v>
      </c>
      <c r="B51" s="333" t="str">
        <f t="shared" ca="1" si="4"/>
        <v>A36</v>
      </c>
      <c r="C51" s="333"/>
      <c r="D51" s="54" t="str">
        <f>IF(LEN('OSNOVNA PLAČA'!C45)&gt;0,'OSNOVNA PLAČA'!C45,"")</f>
        <v/>
      </c>
      <c r="E51" s="55" t="str">
        <f>IF(LEN('OSNOVNA PLAČA'!D45)&gt;0,'OSNOVNA PLAČA'!D45,"")</f>
        <v/>
      </c>
      <c r="F51" s="164">
        <f ca="1">IF(LEN(B51)&gt;0,'OBRAČUNANA OSNOVNA PLAČA'!J45,"")</f>
        <v>0</v>
      </c>
      <c r="G51" s="57"/>
      <c r="H51" s="57"/>
      <c r="I51" s="57"/>
      <c r="J51" s="57"/>
      <c r="K51" s="57"/>
      <c r="L51" s="178">
        <f t="shared" si="5"/>
        <v>0</v>
      </c>
      <c r="M51" s="179">
        <f t="shared" ca="1" si="18"/>
        <v>0</v>
      </c>
      <c r="N51" s="179">
        <f t="shared" ca="1" si="20"/>
        <v>0</v>
      </c>
      <c r="O51" s="180">
        <f t="shared" ca="1" si="21"/>
        <v>0</v>
      </c>
      <c r="P51" s="181">
        <f t="shared" ca="1" si="19"/>
        <v>0</v>
      </c>
      <c r="Q51" s="182">
        <f t="shared" ca="1" si="7"/>
        <v>0</v>
      </c>
      <c r="R51" s="182">
        <f ca="1">IF(LEN(B51)&gt;0,'5'!R51-'5'!Q51,"")</f>
        <v>0</v>
      </c>
      <c r="S51" s="183"/>
      <c r="T51" s="33"/>
      <c r="U51" s="33"/>
      <c r="V51" s="33"/>
      <c r="W51" s="33"/>
      <c r="X51" s="33"/>
      <c r="Y51" s="33"/>
      <c r="AB51" s="243">
        <f>ROW()</f>
        <v>51</v>
      </c>
      <c r="AC51" s="118">
        <f t="shared" ca="1" si="8"/>
        <v>0</v>
      </c>
      <c r="AD51" s="118">
        <f t="shared" ca="1" si="9"/>
        <v>0</v>
      </c>
      <c r="AE51" s="119" t="str">
        <f t="shared" ca="1" si="10"/>
        <v>-</v>
      </c>
      <c r="AF51" s="118" t="str">
        <f t="shared" ca="1" si="11"/>
        <v>-</v>
      </c>
      <c r="AG51" s="119" t="str">
        <f t="shared" ca="1" si="22"/>
        <v>-</v>
      </c>
      <c r="AH51" s="118" t="str">
        <f t="shared" ca="1" si="23"/>
        <v>-</v>
      </c>
      <c r="AI51" s="118">
        <f t="shared" ca="1" si="14"/>
        <v>0</v>
      </c>
      <c r="AJ51" s="120">
        <f t="shared" ca="1" si="15"/>
        <v>0</v>
      </c>
      <c r="AK51" s="118">
        <f t="shared" ca="1" si="16"/>
        <v>0</v>
      </c>
      <c r="AL51" s="118">
        <f t="shared" ca="1" si="17"/>
        <v>0</v>
      </c>
    </row>
    <row r="52" spans="1:38" ht="27" customHeight="1" x14ac:dyDescent="0.25">
      <c r="A52" s="53">
        <f>'OSNOVNA PLAČA'!A46</f>
        <v>37</v>
      </c>
      <c r="B52" s="333" t="str">
        <f t="shared" ca="1" si="4"/>
        <v>A37</v>
      </c>
      <c r="C52" s="333"/>
      <c r="D52" s="54" t="str">
        <f>IF(LEN('OSNOVNA PLAČA'!C46)&gt;0,'OSNOVNA PLAČA'!C46,"")</f>
        <v/>
      </c>
      <c r="E52" s="55" t="str">
        <f>IF(LEN('OSNOVNA PLAČA'!D46)&gt;0,'OSNOVNA PLAČA'!D46,"")</f>
        <v/>
      </c>
      <c r="F52" s="164">
        <f ca="1">IF(LEN(B52)&gt;0,'OBRAČUNANA OSNOVNA PLAČA'!J46,"")</f>
        <v>0</v>
      </c>
      <c r="G52" s="57"/>
      <c r="H52" s="57"/>
      <c r="I52" s="57"/>
      <c r="J52" s="57"/>
      <c r="K52" s="57"/>
      <c r="L52" s="178">
        <f t="shared" si="5"/>
        <v>0</v>
      </c>
      <c r="M52" s="179">
        <f t="shared" ca="1" si="18"/>
        <v>0</v>
      </c>
      <c r="N52" s="179">
        <f t="shared" ca="1" si="20"/>
        <v>0</v>
      </c>
      <c r="O52" s="180">
        <f t="shared" ca="1" si="21"/>
        <v>0</v>
      </c>
      <c r="P52" s="181">
        <f t="shared" ca="1" si="19"/>
        <v>0</v>
      </c>
      <c r="Q52" s="182">
        <f t="shared" ca="1" si="7"/>
        <v>0</v>
      </c>
      <c r="R52" s="182">
        <f ca="1">IF(LEN(B52)&gt;0,'5'!R52-'5'!Q52,"")</f>
        <v>0</v>
      </c>
      <c r="S52" s="183"/>
      <c r="T52" s="33"/>
      <c r="U52" s="33"/>
      <c r="V52" s="33"/>
      <c r="W52" s="33"/>
      <c r="X52" s="33"/>
      <c r="Y52" s="33"/>
      <c r="AB52" s="243">
        <f>ROW()</f>
        <v>52</v>
      </c>
      <c r="AC52" s="118">
        <f t="shared" ca="1" si="8"/>
        <v>0</v>
      </c>
      <c r="AD52" s="118">
        <f t="shared" ca="1" si="9"/>
        <v>0</v>
      </c>
      <c r="AE52" s="119" t="str">
        <f t="shared" ca="1" si="10"/>
        <v>-</v>
      </c>
      <c r="AF52" s="118" t="str">
        <f t="shared" ca="1" si="11"/>
        <v>-</v>
      </c>
      <c r="AG52" s="119" t="str">
        <f t="shared" ca="1" si="22"/>
        <v>-</v>
      </c>
      <c r="AH52" s="118" t="str">
        <f t="shared" ca="1" si="23"/>
        <v>-</v>
      </c>
      <c r="AI52" s="118">
        <f t="shared" ca="1" si="14"/>
        <v>0</v>
      </c>
      <c r="AJ52" s="120">
        <f t="shared" ca="1" si="15"/>
        <v>0</v>
      </c>
      <c r="AK52" s="118">
        <f t="shared" ca="1" si="16"/>
        <v>0</v>
      </c>
      <c r="AL52" s="118">
        <f t="shared" ca="1" si="17"/>
        <v>0</v>
      </c>
    </row>
    <row r="53" spans="1:38" ht="27" customHeight="1" x14ac:dyDescent="0.25">
      <c r="A53" s="53">
        <f>'OSNOVNA PLAČA'!A47</f>
        <v>38</v>
      </c>
      <c r="B53" s="333" t="str">
        <f t="shared" ca="1" si="4"/>
        <v>A38</v>
      </c>
      <c r="C53" s="333"/>
      <c r="D53" s="54" t="str">
        <f>IF(LEN('OSNOVNA PLAČA'!C47)&gt;0,'OSNOVNA PLAČA'!C47,"")</f>
        <v/>
      </c>
      <c r="E53" s="55" t="str">
        <f>IF(LEN('OSNOVNA PLAČA'!D47)&gt;0,'OSNOVNA PLAČA'!D47,"")</f>
        <v/>
      </c>
      <c r="F53" s="164">
        <f ca="1">IF(LEN(B53)&gt;0,'OBRAČUNANA OSNOVNA PLAČA'!J47,"")</f>
        <v>0</v>
      </c>
      <c r="G53" s="57"/>
      <c r="H53" s="57"/>
      <c r="I53" s="57"/>
      <c r="J53" s="57"/>
      <c r="K53" s="57"/>
      <c r="L53" s="178">
        <f t="shared" si="5"/>
        <v>0</v>
      </c>
      <c r="M53" s="179">
        <f t="shared" ca="1" si="18"/>
        <v>0</v>
      </c>
      <c r="N53" s="179">
        <f t="shared" ca="1" si="20"/>
        <v>0</v>
      </c>
      <c r="O53" s="180">
        <f t="shared" ca="1" si="21"/>
        <v>0</v>
      </c>
      <c r="P53" s="181">
        <f t="shared" ca="1" si="19"/>
        <v>0</v>
      </c>
      <c r="Q53" s="182">
        <f t="shared" ca="1" si="7"/>
        <v>0</v>
      </c>
      <c r="R53" s="182">
        <f ca="1">IF(LEN(B53)&gt;0,'5'!R53-'5'!Q53,"")</f>
        <v>0</v>
      </c>
      <c r="S53" s="183"/>
      <c r="T53" s="33"/>
      <c r="U53" s="33"/>
      <c r="V53" s="33"/>
      <c r="W53" s="33"/>
      <c r="X53" s="33"/>
      <c r="Y53" s="33"/>
      <c r="AB53" s="243">
        <f>ROW()</f>
        <v>53</v>
      </c>
      <c r="AC53" s="118">
        <f t="shared" ca="1" si="8"/>
        <v>0</v>
      </c>
      <c r="AD53" s="118">
        <f t="shared" ca="1" si="9"/>
        <v>0</v>
      </c>
      <c r="AE53" s="119" t="str">
        <f t="shared" ca="1" si="10"/>
        <v>-</v>
      </c>
      <c r="AF53" s="118" t="str">
        <f t="shared" ca="1" si="11"/>
        <v>-</v>
      </c>
      <c r="AG53" s="119" t="str">
        <f t="shared" ca="1" si="22"/>
        <v>-</v>
      </c>
      <c r="AH53" s="118" t="str">
        <f t="shared" ca="1" si="23"/>
        <v>-</v>
      </c>
      <c r="AI53" s="118">
        <f t="shared" ca="1" si="14"/>
        <v>0</v>
      </c>
      <c r="AJ53" s="120">
        <f t="shared" ca="1" si="15"/>
        <v>0</v>
      </c>
      <c r="AK53" s="118">
        <f t="shared" ca="1" si="16"/>
        <v>0</v>
      </c>
      <c r="AL53" s="118">
        <f t="shared" ca="1" si="17"/>
        <v>0</v>
      </c>
    </row>
    <row r="54" spans="1:38" ht="27" customHeight="1" x14ac:dyDescent="0.25">
      <c r="A54" s="53">
        <f>'OSNOVNA PLAČA'!A48</f>
        <v>39</v>
      </c>
      <c r="B54" s="333" t="str">
        <f t="shared" ca="1" si="4"/>
        <v>A39</v>
      </c>
      <c r="C54" s="333"/>
      <c r="D54" s="54" t="str">
        <f>IF(LEN('OSNOVNA PLAČA'!C48)&gt;0,'OSNOVNA PLAČA'!C48,"")</f>
        <v/>
      </c>
      <c r="E54" s="55" t="str">
        <f>IF(LEN('OSNOVNA PLAČA'!D48)&gt;0,'OSNOVNA PLAČA'!D48,"")</f>
        <v/>
      </c>
      <c r="F54" s="164">
        <f ca="1">IF(LEN(B54)&gt;0,'OBRAČUNANA OSNOVNA PLAČA'!J48,"")</f>
        <v>0</v>
      </c>
      <c r="G54" s="57"/>
      <c r="H54" s="57"/>
      <c r="I54" s="57"/>
      <c r="J54" s="57"/>
      <c r="K54" s="57"/>
      <c r="L54" s="178">
        <f t="shared" si="5"/>
        <v>0</v>
      </c>
      <c r="M54" s="179">
        <f t="shared" ca="1" si="18"/>
        <v>0</v>
      </c>
      <c r="N54" s="179">
        <f t="shared" ca="1" si="20"/>
        <v>0</v>
      </c>
      <c r="O54" s="180">
        <f t="shared" ca="1" si="21"/>
        <v>0</v>
      </c>
      <c r="P54" s="181">
        <f t="shared" ca="1" si="19"/>
        <v>0</v>
      </c>
      <c r="Q54" s="182">
        <f t="shared" ca="1" si="7"/>
        <v>0</v>
      </c>
      <c r="R54" s="182">
        <f ca="1">IF(LEN(B54)&gt;0,'5'!R54-'5'!Q54,"")</f>
        <v>0</v>
      </c>
      <c r="S54" s="183"/>
      <c r="T54" s="33"/>
      <c r="U54" s="33"/>
      <c r="V54" s="33"/>
      <c r="W54" s="33"/>
      <c r="X54" s="33"/>
      <c r="Y54" s="33"/>
      <c r="AB54" s="243">
        <f>ROW()</f>
        <v>54</v>
      </c>
      <c r="AC54" s="118">
        <f t="shared" ca="1" si="8"/>
        <v>0</v>
      </c>
      <c r="AD54" s="118">
        <f t="shared" ca="1" si="9"/>
        <v>0</v>
      </c>
      <c r="AE54" s="119" t="str">
        <f t="shared" ca="1" si="10"/>
        <v>-</v>
      </c>
      <c r="AF54" s="118" t="str">
        <f t="shared" ca="1" si="11"/>
        <v>-</v>
      </c>
      <c r="AG54" s="119" t="str">
        <f t="shared" ca="1" si="22"/>
        <v>-</v>
      </c>
      <c r="AH54" s="118" t="str">
        <f t="shared" ca="1" si="23"/>
        <v>-</v>
      </c>
      <c r="AI54" s="118">
        <f t="shared" ca="1" si="14"/>
        <v>0</v>
      </c>
      <c r="AJ54" s="120">
        <f t="shared" ca="1" si="15"/>
        <v>0</v>
      </c>
      <c r="AK54" s="118">
        <f t="shared" ca="1" si="16"/>
        <v>0</v>
      </c>
      <c r="AL54" s="118">
        <f t="shared" ca="1" si="17"/>
        <v>0</v>
      </c>
    </row>
    <row r="55" spans="1:38" ht="27" customHeight="1" x14ac:dyDescent="0.25">
      <c r="A55" s="53">
        <f>'OSNOVNA PLAČA'!A49</f>
        <v>40</v>
      </c>
      <c r="B55" s="333" t="str">
        <f t="shared" ca="1" si="4"/>
        <v>A40</v>
      </c>
      <c r="C55" s="333"/>
      <c r="D55" s="54" t="str">
        <f>IF(LEN('OSNOVNA PLAČA'!C49)&gt;0,'OSNOVNA PLAČA'!C49,"")</f>
        <v/>
      </c>
      <c r="E55" s="55" t="str">
        <f>IF(LEN('OSNOVNA PLAČA'!D49)&gt;0,'OSNOVNA PLAČA'!D49,"")</f>
        <v/>
      </c>
      <c r="F55" s="164">
        <f ca="1">IF(LEN(B55)&gt;0,'OBRAČUNANA OSNOVNA PLAČA'!J49,"")</f>
        <v>0</v>
      </c>
      <c r="G55" s="57"/>
      <c r="H55" s="57"/>
      <c r="I55" s="57"/>
      <c r="J55" s="57"/>
      <c r="K55" s="57"/>
      <c r="L55" s="178">
        <f t="shared" si="5"/>
        <v>0</v>
      </c>
      <c r="M55" s="179">
        <f t="shared" ca="1" si="18"/>
        <v>0</v>
      </c>
      <c r="N55" s="179">
        <f t="shared" ca="1" si="20"/>
        <v>0</v>
      </c>
      <c r="O55" s="180">
        <f t="shared" ca="1" si="21"/>
        <v>0</v>
      </c>
      <c r="P55" s="181">
        <f t="shared" ca="1" si="19"/>
        <v>0</v>
      </c>
      <c r="Q55" s="182">
        <f t="shared" ca="1" si="7"/>
        <v>0</v>
      </c>
      <c r="R55" s="182">
        <f ca="1">IF(LEN(B55)&gt;0,'5'!R55-'5'!Q55,"")</f>
        <v>0</v>
      </c>
      <c r="S55" s="183"/>
      <c r="T55" s="33"/>
      <c r="U55" s="33"/>
      <c r="V55" s="33"/>
      <c r="W55" s="33"/>
      <c r="X55" s="33"/>
      <c r="Y55" s="33"/>
      <c r="AB55" s="243">
        <f>ROW()</f>
        <v>55</v>
      </c>
      <c r="AC55" s="118">
        <f t="shared" ca="1" si="8"/>
        <v>0</v>
      </c>
      <c r="AD55" s="118">
        <f t="shared" ca="1" si="9"/>
        <v>0</v>
      </c>
      <c r="AE55" s="119" t="str">
        <f t="shared" ca="1" si="10"/>
        <v>-</v>
      </c>
      <c r="AF55" s="118" t="str">
        <f t="shared" ca="1" si="11"/>
        <v>-</v>
      </c>
      <c r="AG55" s="119" t="str">
        <f t="shared" ca="1" si="22"/>
        <v>-</v>
      </c>
      <c r="AH55" s="118" t="str">
        <f t="shared" ca="1" si="23"/>
        <v>-</v>
      </c>
      <c r="AI55" s="118">
        <f t="shared" ca="1" si="14"/>
        <v>0</v>
      </c>
      <c r="AJ55" s="120">
        <f t="shared" ca="1" si="15"/>
        <v>0</v>
      </c>
      <c r="AK55" s="118">
        <f t="shared" ca="1" si="16"/>
        <v>0</v>
      </c>
      <c r="AL55" s="118">
        <f t="shared" ca="1" si="17"/>
        <v>0</v>
      </c>
    </row>
    <row r="56" spans="1:38" ht="27" customHeight="1" x14ac:dyDescent="0.25">
      <c r="A56" s="53">
        <f>'OSNOVNA PLAČA'!A50</f>
        <v>41</v>
      </c>
      <c r="B56" s="333" t="str">
        <f t="shared" ca="1" si="4"/>
        <v>A41</v>
      </c>
      <c r="C56" s="333"/>
      <c r="D56" s="54" t="str">
        <f>IF(LEN('OSNOVNA PLAČA'!C50)&gt;0,'OSNOVNA PLAČA'!C50,"")</f>
        <v/>
      </c>
      <c r="E56" s="55" t="str">
        <f>IF(LEN('OSNOVNA PLAČA'!D50)&gt;0,'OSNOVNA PLAČA'!D50,"")</f>
        <v/>
      </c>
      <c r="F56" s="164">
        <f ca="1">IF(LEN(B56)&gt;0,'OBRAČUNANA OSNOVNA PLAČA'!J50,"")</f>
        <v>0</v>
      </c>
      <c r="G56" s="57"/>
      <c r="H56" s="57"/>
      <c r="I56" s="57"/>
      <c r="J56" s="57"/>
      <c r="K56" s="57"/>
      <c r="L56" s="178">
        <f t="shared" si="5"/>
        <v>0</v>
      </c>
      <c r="M56" s="179">
        <f t="shared" ca="1" si="18"/>
        <v>0</v>
      </c>
      <c r="N56" s="179">
        <f t="shared" ca="1" si="20"/>
        <v>0</v>
      </c>
      <c r="O56" s="180">
        <f t="shared" ca="1" si="21"/>
        <v>0</v>
      </c>
      <c r="P56" s="181">
        <f t="shared" ca="1" si="19"/>
        <v>0</v>
      </c>
      <c r="Q56" s="182">
        <f t="shared" ca="1" si="7"/>
        <v>0</v>
      </c>
      <c r="R56" s="182">
        <f ca="1">IF(LEN(B56)&gt;0,'5'!R56-'5'!Q56,"")</f>
        <v>0</v>
      </c>
      <c r="S56" s="183"/>
      <c r="T56" s="33"/>
      <c r="U56" s="33"/>
      <c r="V56" s="33"/>
      <c r="W56" s="33"/>
      <c r="X56" s="33"/>
      <c r="Y56" s="33"/>
      <c r="AB56" s="243">
        <f>ROW()</f>
        <v>56</v>
      </c>
      <c r="AC56" s="118">
        <f t="shared" ca="1" si="8"/>
        <v>0</v>
      </c>
      <c r="AD56" s="118">
        <f t="shared" ca="1" si="9"/>
        <v>0</v>
      </c>
      <c r="AE56" s="119" t="str">
        <f t="shared" ca="1" si="10"/>
        <v>-</v>
      </c>
      <c r="AF56" s="118" t="str">
        <f t="shared" ca="1" si="11"/>
        <v>-</v>
      </c>
      <c r="AG56" s="119" t="str">
        <f t="shared" ca="1" si="22"/>
        <v>-</v>
      </c>
      <c r="AH56" s="118" t="str">
        <f t="shared" ca="1" si="23"/>
        <v>-</v>
      </c>
      <c r="AI56" s="118">
        <f t="shared" ca="1" si="14"/>
        <v>0</v>
      </c>
      <c r="AJ56" s="120">
        <f t="shared" ca="1" si="15"/>
        <v>0</v>
      </c>
      <c r="AK56" s="118">
        <f t="shared" ca="1" si="16"/>
        <v>0</v>
      </c>
      <c r="AL56" s="118">
        <f t="shared" ca="1" si="17"/>
        <v>0</v>
      </c>
    </row>
    <row r="57" spans="1:38" ht="27" customHeight="1" x14ac:dyDescent="0.25">
      <c r="A57" s="53">
        <f>'OSNOVNA PLAČA'!A51</f>
        <v>42</v>
      </c>
      <c r="B57" s="333" t="str">
        <f t="shared" ca="1" si="4"/>
        <v>A42</v>
      </c>
      <c r="C57" s="333"/>
      <c r="D57" s="54" t="str">
        <f>IF(LEN('OSNOVNA PLAČA'!C51)&gt;0,'OSNOVNA PLAČA'!C51,"")</f>
        <v/>
      </c>
      <c r="E57" s="55" t="str">
        <f>IF(LEN('OSNOVNA PLAČA'!D51)&gt;0,'OSNOVNA PLAČA'!D51,"")</f>
        <v/>
      </c>
      <c r="F57" s="164">
        <f ca="1">IF(LEN(B57)&gt;0,'OBRAČUNANA OSNOVNA PLAČA'!J51,"")</f>
        <v>0</v>
      </c>
      <c r="G57" s="57"/>
      <c r="H57" s="57"/>
      <c r="I57" s="57"/>
      <c r="J57" s="57"/>
      <c r="K57" s="57"/>
      <c r="L57" s="178">
        <f t="shared" si="5"/>
        <v>0</v>
      </c>
      <c r="M57" s="179">
        <f t="shared" ca="1" si="18"/>
        <v>0</v>
      </c>
      <c r="N57" s="179">
        <f t="shared" ca="1" si="20"/>
        <v>0</v>
      </c>
      <c r="O57" s="180">
        <f t="shared" ca="1" si="21"/>
        <v>0</v>
      </c>
      <c r="P57" s="181">
        <f t="shared" ca="1" si="19"/>
        <v>0</v>
      </c>
      <c r="Q57" s="182">
        <f t="shared" ca="1" si="7"/>
        <v>0</v>
      </c>
      <c r="R57" s="182">
        <f ca="1">IF(LEN(B57)&gt;0,'5'!R57-'5'!Q57,"")</f>
        <v>0</v>
      </c>
      <c r="S57" s="183"/>
      <c r="T57" s="33"/>
      <c r="U57" s="33"/>
      <c r="V57" s="33"/>
      <c r="W57" s="33"/>
      <c r="X57" s="33"/>
      <c r="Y57" s="33"/>
      <c r="AB57" s="243">
        <f>ROW()</f>
        <v>57</v>
      </c>
      <c r="AC57" s="118">
        <f t="shared" ca="1" si="8"/>
        <v>0</v>
      </c>
      <c r="AD57" s="118">
        <f t="shared" ca="1" si="9"/>
        <v>0</v>
      </c>
      <c r="AE57" s="119" t="str">
        <f t="shared" ca="1" si="10"/>
        <v>-</v>
      </c>
      <c r="AF57" s="118" t="str">
        <f t="shared" ca="1" si="11"/>
        <v>-</v>
      </c>
      <c r="AG57" s="119" t="str">
        <f t="shared" ca="1" si="22"/>
        <v>-</v>
      </c>
      <c r="AH57" s="118" t="str">
        <f t="shared" ca="1" si="23"/>
        <v>-</v>
      </c>
      <c r="AI57" s="118">
        <f t="shared" ca="1" si="14"/>
        <v>0</v>
      </c>
      <c r="AJ57" s="120">
        <f t="shared" ca="1" si="15"/>
        <v>0</v>
      </c>
      <c r="AK57" s="118">
        <f t="shared" ca="1" si="16"/>
        <v>0</v>
      </c>
      <c r="AL57" s="118">
        <f t="shared" ca="1" si="17"/>
        <v>0</v>
      </c>
    </row>
    <row r="58" spans="1:38" ht="27" customHeight="1" x14ac:dyDescent="0.25">
      <c r="A58" s="53">
        <f>'OSNOVNA PLAČA'!A52</f>
        <v>43</v>
      </c>
      <c r="B58" s="333" t="str">
        <f t="shared" ca="1" si="4"/>
        <v>A43</v>
      </c>
      <c r="C58" s="333"/>
      <c r="D58" s="54" t="str">
        <f>IF(LEN('OSNOVNA PLAČA'!C52)&gt;0,'OSNOVNA PLAČA'!C52,"")</f>
        <v/>
      </c>
      <c r="E58" s="55" t="str">
        <f>IF(LEN('OSNOVNA PLAČA'!D52)&gt;0,'OSNOVNA PLAČA'!D52,"")</f>
        <v/>
      </c>
      <c r="F58" s="164">
        <f ca="1">IF(LEN(B58)&gt;0,'OBRAČUNANA OSNOVNA PLAČA'!J52,"")</f>
        <v>0</v>
      </c>
      <c r="G58" s="57"/>
      <c r="H58" s="57"/>
      <c r="I58" s="57"/>
      <c r="J58" s="57"/>
      <c r="K58" s="57"/>
      <c r="L58" s="178">
        <f t="shared" si="5"/>
        <v>0</v>
      </c>
      <c r="M58" s="179">
        <f t="shared" ca="1" si="18"/>
        <v>0</v>
      </c>
      <c r="N58" s="179">
        <f t="shared" ca="1" si="20"/>
        <v>0</v>
      </c>
      <c r="O58" s="180">
        <f t="shared" ca="1" si="21"/>
        <v>0</v>
      </c>
      <c r="P58" s="181">
        <f t="shared" ca="1" si="19"/>
        <v>0</v>
      </c>
      <c r="Q58" s="182">
        <f t="shared" ca="1" si="7"/>
        <v>0</v>
      </c>
      <c r="R58" s="182">
        <f ca="1">IF(LEN(B58)&gt;0,'5'!R58-'5'!Q58,"")</f>
        <v>0</v>
      </c>
      <c r="S58" s="183"/>
      <c r="T58" s="33"/>
      <c r="U58" s="33"/>
      <c r="V58" s="33"/>
      <c r="W58" s="33"/>
      <c r="X58" s="33"/>
      <c r="Y58" s="33"/>
      <c r="AB58" s="243">
        <f>ROW()</f>
        <v>58</v>
      </c>
      <c r="AC58" s="118">
        <f t="shared" ca="1" si="8"/>
        <v>0</v>
      </c>
      <c r="AD58" s="118">
        <f t="shared" ca="1" si="9"/>
        <v>0</v>
      </c>
      <c r="AE58" s="119" t="str">
        <f t="shared" ca="1" si="10"/>
        <v>-</v>
      </c>
      <c r="AF58" s="118" t="str">
        <f t="shared" ca="1" si="11"/>
        <v>-</v>
      </c>
      <c r="AG58" s="119" t="str">
        <f t="shared" ca="1" si="22"/>
        <v>-</v>
      </c>
      <c r="AH58" s="118" t="str">
        <f t="shared" ca="1" si="23"/>
        <v>-</v>
      </c>
      <c r="AI58" s="118">
        <f t="shared" ca="1" si="14"/>
        <v>0</v>
      </c>
      <c r="AJ58" s="120">
        <f t="shared" ca="1" si="15"/>
        <v>0</v>
      </c>
      <c r="AK58" s="118">
        <f t="shared" ca="1" si="16"/>
        <v>0</v>
      </c>
      <c r="AL58" s="118">
        <f t="shared" ca="1" si="17"/>
        <v>0</v>
      </c>
    </row>
    <row r="59" spans="1:38" ht="27" customHeight="1" x14ac:dyDescent="0.25">
      <c r="A59" s="53">
        <f>'OSNOVNA PLAČA'!A53</f>
        <v>44</v>
      </c>
      <c r="B59" s="333" t="str">
        <f t="shared" ca="1" si="4"/>
        <v>A44</v>
      </c>
      <c r="C59" s="333"/>
      <c r="D59" s="54" t="str">
        <f>IF(LEN('OSNOVNA PLAČA'!C53)&gt;0,'OSNOVNA PLAČA'!C53,"")</f>
        <v/>
      </c>
      <c r="E59" s="55" t="str">
        <f>IF(LEN('OSNOVNA PLAČA'!D53)&gt;0,'OSNOVNA PLAČA'!D53,"")</f>
        <v/>
      </c>
      <c r="F59" s="164">
        <f ca="1">IF(LEN(B59)&gt;0,'OBRAČUNANA OSNOVNA PLAČA'!J53,"")</f>
        <v>0</v>
      </c>
      <c r="G59" s="57"/>
      <c r="H59" s="57"/>
      <c r="I59" s="57"/>
      <c r="J59" s="57"/>
      <c r="K59" s="57"/>
      <c r="L59" s="178">
        <f t="shared" si="5"/>
        <v>0</v>
      </c>
      <c r="M59" s="179">
        <f t="shared" ca="1" si="18"/>
        <v>0</v>
      </c>
      <c r="N59" s="179">
        <f t="shared" ca="1" si="20"/>
        <v>0</v>
      </c>
      <c r="O59" s="180">
        <f t="shared" ca="1" si="21"/>
        <v>0</v>
      </c>
      <c r="P59" s="181">
        <f t="shared" ca="1" si="19"/>
        <v>0</v>
      </c>
      <c r="Q59" s="182">
        <f t="shared" ca="1" si="7"/>
        <v>0</v>
      </c>
      <c r="R59" s="182">
        <f ca="1">IF(LEN(B59)&gt;0,'5'!R59-'5'!Q59,"")</f>
        <v>0</v>
      </c>
      <c r="S59" s="183"/>
      <c r="T59" s="33"/>
      <c r="U59" s="33"/>
      <c r="V59" s="33"/>
      <c r="W59" s="33"/>
      <c r="X59" s="33"/>
      <c r="Y59" s="33"/>
      <c r="AB59" s="243">
        <f>ROW()</f>
        <v>59</v>
      </c>
      <c r="AC59" s="118">
        <f t="shared" ca="1" si="8"/>
        <v>0</v>
      </c>
      <c r="AD59" s="118">
        <f t="shared" ca="1" si="9"/>
        <v>0</v>
      </c>
      <c r="AE59" s="119" t="str">
        <f t="shared" ca="1" si="10"/>
        <v>-</v>
      </c>
      <c r="AF59" s="118" t="str">
        <f t="shared" ca="1" si="11"/>
        <v>-</v>
      </c>
      <c r="AG59" s="119" t="str">
        <f t="shared" ca="1" si="22"/>
        <v>-</v>
      </c>
      <c r="AH59" s="118" t="str">
        <f t="shared" ca="1" si="23"/>
        <v>-</v>
      </c>
      <c r="AI59" s="118">
        <f t="shared" ca="1" si="14"/>
        <v>0</v>
      </c>
      <c r="AJ59" s="120">
        <f t="shared" ca="1" si="15"/>
        <v>0</v>
      </c>
      <c r="AK59" s="118">
        <f t="shared" ca="1" si="16"/>
        <v>0</v>
      </c>
      <c r="AL59" s="118">
        <f t="shared" ca="1" si="17"/>
        <v>0</v>
      </c>
    </row>
    <row r="60" spans="1:38" ht="27" customHeight="1" x14ac:dyDescent="0.25">
      <c r="A60" s="53">
        <f>'OSNOVNA PLAČA'!A54</f>
        <v>45</v>
      </c>
      <c r="B60" s="333" t="str">
        <f t="shared" ca="1" si="4"/>
        <v>A45</v>
      </c>
      <c r="C60" s="333"/>
      <c r="D60" s="54" t="str">
        <f>IF(LEN('OSNOVNA PLAČA'!C54)&gt;0,'OSNOVNA PLAČA'!C54,"")</f>
        <v/>
      </c>
      <c r="E60" s="55" t="str">
        <f>IF(LEN('OSNOVNA PLAČA'!D54)&gt;0,'OSNOVNA PLAČA'!D54,"")</f>
        <v/>
      </c>
      <c r="F60" s="164">
        <f ca="1">IF(LEN(B60)&gt;0,'OBRAČUNANA OSNOVNA PLAČA'!J54,"")</f>
        <v>0</v>
      </c>
      <c r="G60" s="57"/>
      <c r="H60" s="57"/>
      <c r="I60" s="57"/>
      <c r="J60" s="57"/>
      <c r="K60" s="57"/>
      <c r="L60" s="178">
        <f t="shared" si="5"/>
        <v>0</v>
      </c>
      <c r="M60" s="179">
        <f t="shared" ca="1" si="18"/>
        <v>0</v>
      </c>
      <c r="N60" s="179">
        <f t="shared" ca="1" si="20"/>
        <v>0</v>
      </c>
      <c r="O60" s="180">
        <f t="shared" ca="1" si="21"/>
        <v>0</v>
      </c>
      <c r="P60" s="181">
        <f t="shared" ca="1" si="19"/>
        <v>0</v>
      </c>
      <c r="Q60" s="182">
        <f t="shared" ca="1" si="7"/>
        <v>0</v>
      </c>
      <c r="R60" s="182">
        <f ca="1">IF(LEN(B60)&gt;0,'5'!R60-'5'!Q60,"")</f>
        <v>0</v>
      </c>
      <c r="S60" s="183"/>
      <c r="T60" s="33"/>
      <c r="U60" s="33"/>
      <c r="V60" s="33"/>
      <c r="W60" s="33"/>
      <c r="X60" s="33"/>
      <c r="Y60" s="33"/>
      <c r="AB60" s="243">
        <f>ROW()</f>
        <v>60</v>
      </c>
      <c r="AC60" s="118">
        <f t="shared" ca="1" si="8"/>
        <v>0</v>
      </c>
      <c r="AD60" s="118">
        <f t="shared" ca="1" si="9"/>
        <v>0</v>
      </c>
      <c r="AE60" s="119" t="str">
        <f t="shared" ca="1" si="10"/>
        <v>-</v>
      </c>
      <c r="AF60" s="118" t="str">
        <f t="shared" ca="1" si="11"/>
        <v>-</v>
      </c>
      <c r="AG60" s="119" t="str">
        <f t="shared" ca="1" si="22"/>
        <v>-</v>
      </c>
      <c r="AH60" s="118" t="str">
        <f t="shared" ca="1" si="23"/>
        <v>-</v>
      </c>
      <c r="AI60" s="118">
        <f t="shared" ca="1" si="14"/>
        <v>0</v>
      </c>
      <c r="AJ60" s="120">
        <f t="shared" ca="1" si="15"/>
        <v>0</v>
      </c>
      <c r="AK60" s="118">
        <f t="shared" ca="1" si="16"/>
        <v>0</v>
      </c>
      <c r="AL60" s="118">
        <f t="shared" ca="1" si="17"/>
        <v>0</v>
      </c>
    </row>
    <row r="61" spans="1:38" ht="27" customHeight="1" x14ac:dyDescent="0.25">
      <c r="A61" s="53">
        <f>'OSNOVNA PLAČA'!A55</f>
        <v>46</v>
      </c>
      <c r="B61" s="333" t="str">
        <f t="shared" ca="1" si="4"/>
        <v>A46</v>
      </c>
      <c r="C61" s="333"/>
      <c r="D61" s="54" t="str">
        <f>IF(LEN('OSNOVNA PLAČA'!C55)&gt;0,'OSNOVNA PLAČA'!C55,"")</f>
        <v/>
      </c>
      <c r="E61" s="55" t="str">
        <f>IF(LEN('OSNOVNA PLAČA'!D55)&gt;0,'OSNOVNA PLAČA'!D55,"")</f>
        <v/>
      </c>
      <c r="F61" s="164">
        <f ca="1">IF(LEN(B61)&gt;0,'OBRAČUNANA OSNOVNA PLAČA'!J55,"")</f>
        <v>0</v>
      </c>
      <c r="G61" s="57"/>
      <c r="H61" s="57"/>
      <c r="I61" s="57"/>
      <c r="J61" s="57"/>
      <c r="K61" s="57"/>
      <c r="L61" s="178">
        <f t="shared" si="5"/>
        <v>0</v>
      </c>
      <c r="M61" s="179">
        <f t="shared" ca="1" si="18"/>
        <v>0</v>
      </c>
      <c r="N61" s="179">
        <f t="shared" ca="1" si="20"/>
        <v>0</v>
      </c>
      <c r="O61" s="180">
        <f t="shared" ca="1" si="21"/>
        <v>0</v>
      </c>
      <c r="P61" s="181">
        <f t="shared" ca="1" si="19"/>
        <v>0</v>
      </c>
      <c r="Q61" s="182">
        <f t="shared" ca="1" si="7"/>
        <v>0</v>
      </c>
      <c r="R61" s="182">
        <f ca="1">IF(LEN(B61)&gt;0,'5'!R61-'5'!Q61,"")</f>
        <v>0</v>
      </c>
      <c r="S61" s="183"/>
      <c r="T61" s="33"/>
      <c r="U61" s="33"/>
      <c r="V61" s="33"/>
      <c r="W61" s="33"/>
      <c r="X61" s="33"/>
      <c r="Y61" s="33"/>
      <c r="AB61" s="243">
        <f>ROW()</f>
        <v>61</v>
      </c>
      <c r="AC61" s="118">
        <f t="shared" ca="1" si="8"/>
        <v>0</v>
      </c>
      <c r="AD61" s="118">
        <f t="shared" ca="1" si="9"/>
        <v>0</v>
      </c>
      <c r="AE61" s="119" t="str">
        <f t="shared" ca="1" si="10"/>
        <v>-</v>
      </c>
      <c r="AF61" s="118" t="str">
        <f t="shared" ca="1" si="11"/>
        <v>-</v>
      </c>
      <c r="AG61" s="119" t="str">
        <f t="shared" ca="1" si="22"/>
        <v>-</v>
      </c>
      <c r="AH61" s="118" t="str">
        <f t="shared" ca="1" si="23"/>
        <v>-</v>
      </c>
      <c r="AI61" s="118">
        <f t="shared" ca="1" si="14"/>
        <v>0</v>
      </c>
      <c r="AJ61" s="120">
        <f t="shared" ca="1" si="15"/>
        <v>0</v>
      </c>
      <c r="AK61" s="118">
        <f t="shared" ca="1" si="16"/>
        <v>0</v>
      </c>
      <c r="AL61" s="118">
        <f t="shared" ca="1" si="17"/>
        <v>0</v>
      </c>
    </row>
    <row r="62" spans="1:38" ht="27" customHeight="1" x14ac:dyDescent="0.25">
      <c r="A62" s="53">
        <f>'OSNOVNA PLAČA'!A56</f>
        <v>47</v>
      </c>
      <c r="B62" s="333" t="str">
        <f t="shared" ca="1" si="4"/>
        <v>A47</v>
      </c>
      <c r="C62" s="333"/>
      <c r="D62" s="54" t="str">
        <f>IF(LEN('OSNOVNA PLAČA'!C56)&gt;0,'OSNOVNA PLAČA'!C56,"")</f>
        <v/>
      </c>
      <c r="E62" s="55" t="str">
        <f>IF(LEN('OSNOVNA PLAČA'!D56)&gt;0,'OSNOVNA PLAČA'!D56,"")</f>
        <v/>
      </c>
      <c r="F62" s="164">
        <f ca="1">IF(LEN(B62)&gt;0,'OBRAČUNANA OSNOVNA PLAČA'!J56,"")</f>
        <v>0</v>
      </c>
      <c r="G62" s="57"/>
      <c r="H62" s="57"/>
      <c r="I62" s="57"/>
      <c r="J62" s="57"/>
      <c r="K62" s="57"/>
      <c r="L62" s="178">
        <f t="shared" si="5"/>
        <v>0</v>
      </c>
      <c r="M62" s="179">
        <f t="shared" ca="1" si="18"/>
        <v>0</v>
      </c>
      <c r="N62" s="179">
        <f t="shared" ca="1" si="20"/>
        <v>0</v>
      </c>
      <c r="O62" s="180">
        <f t="shared" ca="1" si="21"/>
        <v>0</v>
      </c>
      <c r="P62" s="181">
        <f t="shared" ca="1" si="19"/>
        <v>0</v>
      </c>
      <c r="Q62" s="182">
        <f t="shared" ca="1" si="7"/>
        <v>0</v>
      </c>
      <c r="R62" s="182">
        <f ca="1">IF(LEN(B62)&gt;0,'5'!R62-'5'!Q62,"")</f>
        <v>0</v>
      </c>
      <c r="S62" s="183"/>
      <c r="T62" s="33"/>
      <c r="U62" s="33"/>
      <c r="V62" s="33"/>
      <c r="W62" s="33"/>
      <c r="X62" s="33"/>
      <c r="Y62" s="33"/>
      <c r="AB62" s="243">
        <f>ROW()</f>
        <v>62</v>
      </c>
      <c r="AC62" s="118">
        <f t="shared" ca="1" si="8"/>
        <v>0</v>
      </c>
      <c r="AD62" s="118">
        <f t="shared" ca="1" si="9"/>
        <v>0</v>
      </c>
      <c r="AE62" s="119" t="str">
        <f t="shared" ca="1" si="10"/>
        <v>-</v>
      </c>
      <c r="AF62" s="118" t="str">
        <f t="shared" ca="1" si="11"/>
        <v>-</v>
      </c>
      <c r="AG62" s="119" t="str">
        <f t="shared" ca="1" si="22"/>
        <v>-</v>
      </c>
      <c r="AH62" s="118" t="str">
        <f t="shared" ca="1" si="23"/>
        <v>-</v>
      </c>
      <c r="AI62" s="118">
        <f t="shared" ca="1" si="14"/>
        <v>0</v>
      </c>
      <c r="AJ62" s="120">
        <f t="shared" ca="1" si="15"/>
        <v>0</v>
      </c>
      <c r="AK62" s="118">
        <f t="shared" ca="1" si="16"/>
        <v>0</v>
      </c>
      <c r="AL62" s="118">
        <f t="shared" ca="1" si="17"/>
        <v>0</v>
      </c>
    </row>
    <row r="63" spans="1:38" ht="27" customHeight="1" x14ac:dyDescent="0.25">
      <c r="A63" s="53">
        <f>'OSNOVNA PLAČA'!A57</f>
        <v>48</v>
      </c>
      <c r="B63" s="333" t="str">
        <f t="shared" ca="1" si="4"/>
        <v>A48</v>
      </c>
      <c r="C63" s="333"/>
      <c r="D63" s="54" t="str">
        <f>IF(LEN('OSNOVNA PLAČA'!C57)&gt;0,'OSNOVNA PLAČA'!C57,"")</f>
        <v/>
      </c>
      <c r="E63" s="55" t="str">
        <f>IF(LEN('OSNOVNA PLAČA'!D57)&gt;0,'OSNOVNA PLAČA'!D57,"")</f>
        <v/>
      </c>
      <c r="F63" s="164">
        <f ca="1">IF(LEN(B63)&gt;0,'OBRAČUNANA OSNOVNA PLAČA'!J57,"")</f>
        <v>0</v>
      </c>
      <c r="G63" s="57"/>
      <c r="H63" s="57"/>
      <c r="I63" s="57"/>
      <c r="J63" s="57"/>
      <c r="K63" s="57"/>
      <c r="L63" s="178">
        <f t="shared" si="5"/>
        <v>0</v>
      </c>
      <c r="M63" s="179">
        <f t="shared" ca="1" si="18"/>
        <v>0</v>
      </c>
      <c r="N63" s="179">
        <f t="shared" ca="1" si="20"/>
        <v>0</v>
      </c>
      <c r="O63" s="180">
        <f t="shared" ca="1" si="21"/>
        <v>0</v>
      </c>
      <c r="P63" s="181">
        <f t="shared" ca="1" si="19"/>
        <v>0</v>
      </c>
      <c r="Q63" s="182">
        <f t="shared" ca="1" si="7"/>
        <v>0</v>
      </c>
      <c r="R63" s="182">
        <f ca="1">IF(LEN(B63)&gt;0,'5'!R63-'5'!Q63,"")</f>
        <v>0</v>
      </c>
      <c r="S63" s="183"/>
      <c r="T63" s="33"/>
      <c r="U63" s="33"/>
      <c r="V63" s="33"/>
      <c r="W63" s="33"/>
      <c r="X63" s="33"/>
      <c r="Y63" s="33"/>
      <c r="AB63" s="243">
        <f>ROW()</f>
        <v>63</v>
      </c>
      <c r="AC63" s="118">
        <f t="shared" ca="1" si="8"/>
        <v>0</v>
      </c>
      <c r="AD63" s="118">
        <f t="shared" ca="1" si="9"/>
        <v>0</v>
      </c>
      <c r="AE63" s="119" t="str">
        <f t="shared" ca="1" si="10"/>
        <v>-</v>
      </c>
      <c r="AF63" s="118" t="str">
        <f t="shared" ca="1" si="11"/>
        <v>-</v>
      </c>
      <c r="AG63" s="119" t="str">
        <f t="shared" ca="1" si="22"/>
        <v>-</v>
      </c>
      <c r="AH63" s="118" t="str">
        <f t="shared" ca="1" si="23"/>
        <v>-</v>
      </c>
      <c r="AI63" s="118">
        <f t="shared" ca="1" si="14"/>
        <v>0</v>
      </c>
      <c r="AJ63" s="120">
        <f t="shared" ca="1" si="15"/>
        <v>0</v>
      </c>
      <c r="AK63" s="118">
        <f t="shared" ca="1" si="16"/>
        <v>0</v>
      </c>
      <c r="AL63" s="118">
        <f t="shared" ca="1" si="17"/>
        <v>0</v>
      </c>
    </row>
    <row r="64" spans="1:38" ht="27" customHeight="1" x14ac:dyDescent="0.25">
      <c r="A64" s="53">
        <f>'OSNOVNA PLAČA'!A58</f>
        <v>49</v>
      </c>
      <c r="B64" s="333" t="str">
        <f t="shared" ca="1" si="4"/>
        <v>A49</v>
      </c>
      <c r="C64" s="333"/>
      <c r="D64" s="54" t="str">
        <f>IF(LEN('OSNOVNA PLAČA'!C58)&gt;0,'OSNOVNA PLAČA'!C58,"")</f>
        <v/>
      </c>
      <c r="E64" s="55" t="str">
        <f>IF(LEN('OSNOVNA PLAČA'!D58)&gt;0,'OSNOVNA PLAČA'!D58,"")</f>
        <v/>
      </c>
      <c r="F64" s="164">
        <f ca="1">IF(LEN(B64)&gt;0,'OBRAČUNANA OSNOVNA PLAČA'!J58,"")</f>
        <v>0</v>
      </c>
      <c r="G64" s="57"/>
      <c r="H64" s="57"/>
      <c r="I64" s="57"/>
      <c r="J64" s="57"/>
      <c r="K64" s="57"/>
      <c r="L64" s="178">
        <f t="shared" si="5"/>
        <v>0</v>
      </c>
      <c r="M64" s="179">
        <f t="shared" ca="1" si="18"/>
        <v>0</v>
      </c>
      <c r="N64" s="179">
        <f t="shared" ca="1" si="20"/>
        <v>0</v>
      </c>
      <c r="O64" s="180">
        <f t="shared" ca="1" si="21"/>
        <v>0</v>
      </c>
      <c r="P64" s="181">
        <f t="shared" ca="1" si="19"/>
        <v>0</v>
      </c>
      <c r="Q64" s="182">
        <f t="shared" ca="1" si="7"/>
        <v>0</v>
      </c>
      <c r="R64" s="182">
        <f ca="1">IF(LEN(B64)&gt;0,'5'!R64-'5'!Q64,"")</f>
        <v>0</v>
      </c>
      <c r="S64" s="183"/>
      <c r="T64" s="33"/>
      <c r="U64" s="33"/>
      <c r="V64" s="33"/>
      <c r="W64" s="33"/>
      <c r="X64" s="33"/>
      <c r="Y64" s="33"/>
      <c r="AB64" s="243">
        <f>ROW()</f>
        <v>64</v>
      </c>
      <c r="AC64" s="118">
        <f t="shared" ca="1" si="8"/>
        <v>0</v>
      </c>
      <c r="AD64" s="118">
        <f t="shared" ca="1" si="9"/>
        <v>0</v>
      </c>
      <c r="AE64" s="119" t="str">
        <f t="shared" ca="1" si="10"/>
        <v>-</v>
      </c>
      <c r="AF64" s="118" t="str">
        <f t="shared" ca="1" si="11"/>
        <v>-</v>
      </c>
      <c r="AG64" s="119" t="str">
        <f t="shared" ca="1" si="22"/>
        <v>-</v>
      </c>
      <c r="AH64" s="118" t="str">
        <f t="shared" ca="1" si="23"/>
        <v>-</v>
      </c>
      <c r="AI64" s="118">
        <f t="shared" ca="1" si="14"/>
        <v>0</v>
      </c>
      <c r="AJ64" s="120">
        <f t="shared" ca="1" si="15"/>
        <v>0</v>
      </c>
      <c r="AK64" s="118">
        <f t="shared" ca="1" si="16"/>
        <v>0</v>
      </c>
      <c r="AL64" s="118">
        <f t="shared" ca="1" si="17"/>
        <v>0</v>
      </c>
    </row>
    <row r="65" spans="1:38" ht="27" customHeight="1" x14ac:dyDescent="0.25">
      <c r="A65" s="53">
        <f>'OSNOVNA PLAČA'!A59</f>
        <v>50</v>
      </c>
      <c r="B65" s="333" t="str">
        <f t="shared" ca="1" si="4"/>
        <v>A50</v>
      </c>
      <c r="C65" s="333"/>
      <c r="D65" s="54" t="str">
        <f>IF(LEN('OSNOVNA PLAČA'!C59)&gt;0,'OSNOVNA PLAČA'!C59,"")</f>
        <v/>
      </c>
      <c r="E65" s="55" t="str">
        <f>IF(LEN('OSNOVNA PLAČA'!D59)&gt;0,'OSNOVNA PLAČA'!D59,"")</f>
        <v/>
      </c>
      <c r="F65" s="164">
        <f ca="1">IF(LEN(B65)&gt;0,'OBRAČUNANA OSNOVNA PLAČA'!J59,"")</f>
        <v>0</v>
      </c>
      <c r="G65" s="57"/>
      <c r="H65" s="57"/>
      <c r="I65" s="57"/>
      <c r="J65" s="57"/>
      <c r="K65" s="57"/>
      <c r="L65" s="178">
        <f t="shared" si="5"/>
        <v>0</v>
      </c>
      <c r="M65" s="179">
        <f t="shared" ca="1" si="18"/>
        <v>0</v>
      </c>
      <c r="N65" s="179">
        <f t="shared" ca="1" si="20"/>
        <v>0</v>
      </c>
      <c r="O65" s="180">
        <f t="shared" ca="1" si="21"/>
        <v>0</v>
      </c>
      <c r="P65" s="181">
        <f t="shared" ca="1" si="19"/>
        <v>0</v>
      </c>
      <c r="Q65" s="182">
        <f t="shared" ca="1" si="7"/>
        <v>0</v>
      </c>
      <c r="R65" s="182">
        <f ca="1">IF(LEN(B65)&gt;0,'5'!R65-'5'!Q65,"")</f>
        <v>0</v>
      </c>
      <c r="S65" s="183"/>
      <c r="T65" s="33"/>
      <c r="U65" s="33"/>
      <c r="V65" s="33"/>
      <c r="W65" s="33"/>
      <c r="X65" s="33"/>
      <c r="Y65" s="33"/>
      <c r="AB65" s="243">
        <f>ROW()</f>
        <v>65</v>
      </c>
      <c r="AC65" s="118">
        <f t="shared" ca="1" si="8"/>
        <v>0</v>
      </c>
      <c r="AD65" s="118">
        <f t="shared" ca="1" si="9"/>
        <v>0</v>
      </c>
      <c r="AE65" s="119" t="str">
        <f t="shared" ca="1" si="10"/>
        <v>-</v>
      </c>
      <c r="AF65" s="118" t="str">
        <f t="shared" ca="1" si="11"/>
        <v>-</v>
      </c>
      <c r="AG65" s="119" t="str">
        <f t="shared" ca="1" si="22"/>
        <v>-</v>
      </c>
      <c r="AH65" s="118" t="str">
        <f t="shared" ca="1" si="23"/>
        <v>-</v>
      </c>
      <c r="AI65" s="118">
        <f t="shared" ca="1" si="14"/>
        <v>0</v>
      </c>
      <c r="AJ65" s="120">
        <f t="shared" ca="1" si="15"/>
        <v>0</v>
      </c>
      <c r="AK65" s="118">
        <f t="shared" ca="1" si="16"/>
        <v>0</v>
      </c>
      <c r="AL65" s="118">
        <f t="shared" ca="1" si="17"/>
        <v>0</v>
      </c>
    </row>
    <row r="66" spans="1:38" ht="27" customHeight="1" x14ac:dyDescent="0.25">
      <c r="A66" s="53">
        <f>'OSNOVNA PLAČA'!A60</f>
        <v>51</v>
      </c>
      <c r="B66" s="333" t="str">
        <f t="shared" ca="1" si="4"/>
        <v>A51</v>
      </c>
      <c r="C66" s="333"/>
      <c r="D66" s="54" t="str">
        <f>IF(LEN('OSNOVNA PLAČA'!C60)&gt;0,'OSNOVNA PLAČA'!C60,"")</f>
        <v/>
      </c>
      <c r="E66" s="55" t="str">
        <f>IF(LEN('OSNOVNA PLAČA'!D60)&gt;0,'OSNOVNA PLAČA'!D60,"")</f>
        <v/>
      </c>
      <c r="F66" s="164">
        <f ca="1">IF(LEN(B66)&gt;0,'OBRAČUNANA OSNOVNA PLAČA'!J60,"")</f>
        <v>0</v>
      </c>
      <c r="G66" s="57"/>
      <c r="H66" s="57"/>
      <c r="I66" s="57"/>
      <c r="J66" s="57"/>
      <c r="K66" s="57"/>
      <c r="L66" s="178">
        <f t="shared" si="5"/>
        <v>0</v>
      </c>
      <c r="M66" s="179">
        <f t="shared" ca="1" si="18"/>
        <v>0</v>
      </c>
      <c r="N66" s="179">
        <f t="shared" ca="1" si="20"/>
        <v>0</v>
      </c>
      <c r="O66" s="180">
        <f t="shared" ca="1" si="21"/>
        <v>0</v>
      </c>
      <c r="P66" s="181">
        <f t="shared" ca="1" si="19"/>
        <v>0</v>
      </c>
      <c r="Q66" s="182">
        <f t="shared" ca="1" si="7"/>
        <v>0</v>
      </c>
      <c r="R66" s="182">
        <f ca="1">IF(LEN(B66)&gt;0,'5'!R66-'5'!Q66,"")</f>
        <v>0</v>
      </c>
      <c r="S66" s="183"/>
      <c r="T66" s="33"/>
      <c r="U66" s="33"/>
      <c r="V66" s="33"/>
      <c r="W66" s="33"/>
      <c r="X66" s="33"/>
      <c r="Y66" s="33"/>
      <c r="AB66" s="243">
        <f>ROW()</f>
        <v>66</v>
      </c>
      <c r="AC66" s="118">
        <f t="shared" ca="1" si="8"/>
        <v>0</v>
      </c>
      <c r="AD66" s="118">
        <f t="shared" ca="1" si="9"/>
        <v>0</v>
      </c>
      <c r="AE66" s="119" t="str">
        <f t="shared" ca="1" si="10"/>
        <v>-</v>
      </c>
      <c r="AF66" s="118" t="str">
        <f t="shared" ca="1" si="11"/>
        <v>-</v>
      </c>
      <c r="AG66" s="119" t="str">
        <f t="shared" ca="1" si="22"/>
        <v>-</v>
      </c>
      <c r="AH66" s="118" t="str">
        <f t="shared" ca="1" si="23"/>
        <v>-</v>
      </c>
      <c r="AI66" s="118">
        <f t="shared" ca="1" si="14"/>
        <v>0</v>
      </c>
      <c r="AJ66" s="120">
        <f t="shared" ca="1" si="15"/>
        <v>0</v>
      </c>
      <c r="AK66" s="118">
        <f t="shared" ca="1" si="16"/>
        <v>0</v>
      </c>
      <c r="AL66" s="118">
        <f t="shared" ca="1" si="17"/>
        <v>0</v>
      </c>
    </row>
    <row r="67" spans="1:38" ht="27" customHeight="1" x14ac:dyDescent="0.25">
      <c r="A67" s="53">
        <f>'OSNOVNA PLAČA'!A61</f>
        <v>52</v>
      </c>
      <c r="B67" s="333" t="str">
        <f t="shared" ca="1" si="4"/>
        <v>A52</v>
      </c>
      <c r="C67" s="333"/>
      <c r="D67" s="54" t="str">
        <f>IF(LEN('OSNOVNA PLAČA'!C61)&gt;0,'OSNOVNA PLAČA'!C61,"")</f>
        <v/>
      </c>
      <c r="E67" s="55" t="str">
        <f>IF(LEN('OSNOVNA PLAČA'!D61)&gt;0,'OSNOVNA PLAČA'!D61,"")</f>
        <v/>
      </c>
      <c r="F67" s="164">
        <f ca="1">IF(LEN(B67)&gt;0,'OBRAČUNANA OSNOVNA PLAČA'!J61,"")</f>
        <v>0</v>
      </c>
      <c r="G67" s="57"/>
      <c r="H67" s="57"/>
      <c r="I67" s="57"/>
      <c r="J67" s="57"/>
      <c r="K67" s="57"/>
      <c r="L67" s="178">
        <f t="shared" si="5"/>
        <v>0</v>
      </c>
      <c r="M67" s="179">
        <f t="shared" ca="1" si="18"/>
        <v>0</v>
      </c>
      <c r="N67" s="179">
        <f t="shared" ca="1" si="20"/>
        <v>0</v>
      </c>
      <c r="O67" s="180">
        <f t="shared" ca="1" si="21"/>
        <v>0</v>
      </c>
      <c r="P67" s="181">
        <f t="shared" ca="1" si="19"/>
        <v>0</v>
      </c>
      <c r="Q67" s="182">
        <f t="shared" ca="1" si="7"/>
        <v>0</v>
      </c>
      <c r="R67" s="182">
        <f ca="1">IF(LEN(B67)&gt;0,'5'!R67-'5'!Q67,"")</f>
        <v>0</v>
      </c>
      <c r="S67" s="183"/>
      <c r="T67" s="33"/>
      <c r="U67" s="33"/>
      <c r="V67" s="33"/>
      <c r="W67" s="33"/>
      <c r="X67" s="33"/>
      <c r="Y67" s="33"/>
      <c r="AB67" s="243">
        <f>ROW()</f>
        <v>67</v>
      </c>
      <c r="AC67" s="118">
        <f t="shared" ca="1" si="8"/>
        <v>0</v>
      </c>
      <c r="AD67" s="118">
        <f t="shared" ca="1" si="9"/>
        <v>0</v>
      </c>
      <c r="AE67" s="119" t="str">
        <f t="shared" ca="1" si="10"/>
        <v>-</v>
      </c>
      <c r="AF67" s="118" t="str">
        <f t="shared" ca="1" si="11"/>
        <v>-</v>
      </c>
      <c r="AG67" s="119" t="str">
        <f t="shared" ca="1" si="22"/>
        <v>-</v>
      </c>
      <c r="AH67" s="118" t="str">
        <f t="shared" ca="1" si="23"/>
        <v>-</v>
      </c>
      <c r="AI67" s="118">
        <f t="shared" ca="1" si="14"/>
        <v>0</v>
      </c>
      <c r="AJ67" s="120">
        <f t="shared" ca="1" si="15"/>
        <v>0</v>
      </c>
      <c r="AK67" s="118">
        <f t="shared" ca="1" si="16"/>
        <v>0</v>
      </c>
      <c r="AL67" s="118">
        <f t="shared" ca="1" si="17"/>
        <v>0</v>
      </c>
    </row>
    <row r="68" spans="1:38" ht="27" customHeight="1" x14ac:dyDescent="0.25">
      <c r="A68" s="53">
        <f>'OSNOVNA PLAČA'!A62</f>
        <v>53</v>
      </c>
      <c r="B68" s="333" t="str">
        <f t="shared" ca="1" si="4"/>
        <v>A53</v>
      </c>
      <c r="C68" s="333"/>
      <c r="D68" s="54" t="str">
        <f>IF(LEN('OSNOVNA PLAČA'!C62)&gt;0,'OSNOVNA PLAČA'!C62,"")</f>
        <v/>
      </c>
      <c r="E68" s="55" t="str">
        <f>IF(LEN('OSNOVNA PLAČA'!D62)&gt;0,'OSNOVNA PLAČA'!D62,"")</f>
        <v/>
      </c>
      <c r="F68" s="164">
        <f ca="1">IF(LEN(B68)&gt;0,'OBRAČUNANA OSNOVNA PLAČA'!J62,"")</f>
        <v>0</v>
      </c>
      <c r="G68" s="57"/>
      <c r="H68" s="57"/>
      <c r="I68" s="57"/>
      <c r="J68" s="57"/>
      <c r="K68" s="57"/>
      <c r="L68" s="178">
        <f t="shared" si="5"/>
        <v>0</v>
      </c>
      <c r="M68" s="179">
        <f t="shared" ca="1" si="18"/>
        <v>0</v>
      </c>
      <c r="N68" s="179">
        <f t="shared" ca="1" si="20"/>
        <v>0</v>
      </c>
      <c r="O68" s="180">
        <f t="shared" ca="1" si="21"/>
        <v>0</v>
      </c>
      <c r="P68" s="181">
        <f t="shared" ca="1" si="19"/>
        <v>0</v>
      </c>
      <c r="Q68" s="182">
        <f t="shared" ca="1" si="7"/>
        <v>0</v>
      </c>
      <c r="R68" s="182">
        <f ca="1">IF(LEN(B68)&gt;0,'5'!R68-'5'!Q68,"")</f>
        <v>0</v>
      </c>
      <c r="S68" s="183"/>
      <c r="T68" s="33"/>
      <c r="U68" s="33"/>
      <c r="V68" s="33"/>
      <c r="W68" s="33"/>
      <c r="X68" s="33"/>
      <c r="Y68" s="33"/>
      <c r="AB68" s="243">
        <f>ROW()</f>
        <v>68</v>
      </c>
      <c r="AC68" s="118">
        <f t="shared" ca="1" si="8"/>
        <v>0</v>
      </c>
      <c r="AD68" s="118">
        <f t="shared" ca="1" si="9"/>
        <v>0</v>
      </c>
      <c r="AE68" s="119" t="str">
        <f t="shared" ca="1" si="10"/>
        <v>-</v>
      </c>
      <c r="AF68" s="118" t="str">
        <f t="shared" ca="1" si="11"/>
        <v>-</v>
      </c>
      <c r="AG68" s="119" t="str">
        <f t="shared" ca="1" si="22"/>
        <v>-</v>
      </c>
      <c r="AH68" s="118" t="str">
        <f t="shared" ca="1" si="23"/>
        <v>-</v>
      </c>
      <c r="AI68" s="118">
        <f t="shared" ca="1" si="14"/>
        <v>0</v>
      </c>
      <c r="AJ68" s="120">
        <f t="shared" ca="1" si="15"/>
        <v>0</v>
      </c>
      <c r="AK68" s="118">
        <f t="shared" ca="1" si="16"/>
        <v>0</v>
      </c>
      <c r="AL68" s="118">
        <f t="shared" ca="1" si="17"/>
        <v>0</v>
      </c>
    </row>
    <row r="69" spans="1:38" ht="27" customHeight="1" x14ac:dyDescent="0.25">
      <c r="A69" s="53">
        <f>'OSNOVNA PLAČA'!A63</f>
        <v>54</v>
      </c>
      <c r="B69" s="333" t="str">
        <f t="shared" ca="1" si="4"/>
        <v>A54</v>
      </c>
      <c r="C69" s="333"/>
      <c r="D69" s="54" t="str">
        <f>IF(LEN('OSNOVNA PLAČA'!C63)&gt;0,'OSNOVNA PLAČA'!C63,"")</f>
        <v/>
      </c>
      <c r="E69" s="55" t="str">
        <f>IF(LEN('OSNOVNA PLAČA'!D63)&gt;0,'OSNOVNA PLAČA'!D63,"")</f>
        <v/>
      </c>
      <c r="F69" s="164">
        <f ca="1">IF(LEN(B69)&gt;0,'OBRAČUNANA OSNOVNA PLAČA'!J63,"")</f>
        <v>0</v>
      </c>
      <c r="G69" s="57"/>
      <c r="H69" s="57"/>
      <c r="I69" s="57"/>
      <c r="J69" s="57"/>
      <c r="K69" s="57"/>
      <c r="L69" s="178">
        <f t="shared" si="5"/>
        <v>0</v>
      </c>
      <c r="M69" s="179">
        <f t="shared" ca="1" si="18"/>
        <v>0</v>
      </c>
      <c r="N69" s="179">
        <f t="shared" ca="1" si="20"/>
        <v>0</v>
      </c>
      <c r="O69" s="180">
        <f t="shared" ca="1" si="21"/>
        <v>0</v>
      </c>
      <c r="P69" s="181">
        <f t="shared" ca="1" si="19"/>
        <v>0</v>
      </c>
      <c r="Q69" s="182">
        <f t="shared" ca="1" si="7"/>
        <v>0</v>
      </c>
      <c r="R69" s="182">
        <f ca="1">IF(LEN(B69)&gt;0,'5'!R69-'5'!Q69,"")</f>
        <v>0</v>
      </c>
      <c r="S69" s="183"/>
      <c r="T69" s="33"/>
      <c r="U69" s="33"/>
      <c r="V69" s="33"/>
      <c r="W69" s="33"/>
      <c r="X69" s="33"/>
      <c r="Y69" s="33"/>
      <c r="AB69" s="243">
        <f>ROW()</f>
        <v>69</v>
      </c>
      <c r="AC69" s="118">
        <f t="shared" ca="1" si="8"/>
        <v>0</v>
      </c>
      <c r="AD69" s="118">
        <f t="shared" ca="1" si="9"/>
        <v>0</v>
      </c>
      <c r="AE69" s="119" t="str">
        <f t="shared" ca="1" si="10"/>
        <v>-</v>
      </c>
      <c r="AF69" s="118" t="str">
        <f t="shared" ca="1" si="11"/>
        <v>-</v>
      </c>
      <c r="AG69" s="119" t="str">
        <f t="shared" ca="1" si="22"/>
        <v>-</v>
      </c>
      <c r="AH69" s="118" t="str">
        <f t="shared" ca="1" si="23"/>
        <v>-</v>
      </c>
      <c r="AI69" s="118">
        <f t="shared" ca="1" si="14"/>
        <v>0</v>
      </c>
      <c r="AJ69" s="120">
        <f t="shared" ca="1" si="15"/>
        <v>0</v>
      </c>
      <c r="AK69" s="118">
        <f t="shared" ca="1" si="16"/>
        <v>0</v>
      </c>
      <c r="AL69" s="118">
        <f t="shared" ca="1" si="17"/>
        <v>0</v>
      </c>
    </row>
    <row r="70" spans="1:38" ht="27" customHeight="1" x14ac:dyDescent="0.25">
      <c r="A70" s="53">
        <f>'OSNOVNA PLAČA'!A64</f>
        <v>55</v>
      </c>
      <c r="B70" s="333" t="str">
        <f t="shared" ca="1" si="4"/>
        <v>A55</v>
      </c>
      <c r="C70" s="333"/>
      <c r="D70" s="54" t="str">
        <f>IF(LEN('OSNOVNA PLAČA'!C64)&gt;0,'OSNOVNA PLAČA'!C64,"")</f>
        <v/>
      </c>
      <c r="E70" s="55" t="str">
        <f>IF(LEN('OSNOVNA PLAČA'!D64)&gt;0,'OSNOVNA PLAČA'!D64,"")</f>
        <v/>
      </c>
      <c r="F70" s="164">
        <f ca="1">IF(LEN(B70)&gt;0,'OBRAČUNANA OSNOVNA PLAČA'!J64,"")</f>
        <v>0</v>
      </c>
      <c r="G70" s="57"/>
      <c r="H70" s="57"/>
      <c r="I70" s="57"/>
      <c r="J70" s="57"/>
      <c r="K70" s="57"/>
      <c r="L70" s="178">
        <f t="shared" si="5"/>
        <v>0</v>
      </c>
      <c r="M70" s="179">
        <f t="shared" ca="1" si="18"/>
        <v>0</v>
      </c>
      <c r="N70" s="179">
        <f t="shared" ca="1" si="20"/>
        <v>0</v>
      </c>
      <c r="O70" s="180">
        <f t="shared" ca="1" si="21"/>
        <v>0</v>
      </c>
      <c r="P70" s="181">
        <f t="shared" ca="1" si="19"/>
        <v>0</v>
      </c>
      <c r="Q70" s="182">
        <f t="shared" ca="1" si="7"/>
        <v>0</v>
      </c>
      <c r="R70" s="182">
        <f ca="1">IF(LEN(B70)&gt;0,'5'!R70-'5'!Q70,"")</f>
        <v>0</v>
      </c>
      <c r="S70" s="183"/>
      <c r="T70" s="33"/>
      <c r="U70" s="33"/>
      <c r="V70" s="33"/>
      <c r="W70" s="33"/>
      <c r="X70" s="33"/>
      <c r="Y70" s="33"/>
      <c r="AB70" s="243">
        <f>ROW()</f>
        <v>70</v>
      </c>
      <c r="AC70" s="118">
        <f t="shared" ca="1" si="8"/>
        <v>0</v>
      </c>
      <c r="AD70" s="118">
        <f t="shared" ca="1" si="9"/>
        <v>0</v>
      </c>
      <c r="AE70" s="119" t="str">
        <f t="shared" ca="1" si="10"/>
        <v>-</v>
      </c>
      <c r="AF70" s="118" t="str">
        <f t="shared" ca="1" si="11"/>
        <v>-</v>
      </c>
      <c r="AG70" s="119" t="str">
        <f t="shared" ca="1" si="22"/>
        <v>-</v>
      </c>
      <c r="AH70" s="118" t="str">
        <f t="shared" ca="1" si="23"/>
        <v>-</v>
      </c>
      <c r="AI70" s="118">
        <f t="shared" ca="1" si="14"/>
        <v>0</v>
      </c>
      <c r="AJ70" s="120">
        <f t="shared" ca="1" si="15"/>
        <v>0</v>
      </c>
      <c r="AK70" s="118">
        <f t="shared" ca="1" si="16"/>
        <v>0</v>
      </c>
      <c r="AL70" s="118">
        <f t="shared" ca="1" si="17"/>
        <v>0</v>
      </c>
    </row>
    <row r="71" spans="1:38" ht="27" customHeight="1" x14ac:dyDescent="0.25">
      <c r="A71" s="53">
        <f>'OSNOVNA PLAČA'!A65</f>
        <v>56</v>
      </c>
      <c r="B71" s="333" t="str">
        <f t="shared" ca="1" si="4"/>
        <v>A56</v>
      </c>
      <c r="C71" s="333"/>
      <c r="D71" s="54" t="str">
        <f>IF(LEN('OSNOVNA PLAČA'!C65)&gt;0,'OSNOVNA PLAČA'!C65,"")</f>
        <v/>
      </c>
      <c r="E71" s="55" t="str">
        <f>IF(LEN('OSNOVNA PLAČA'!D65)&gt;0,'OSNOVNA PLAČA'!D65,"")</f>
        <v/>
      </c>
      <c r="F71" s="164">
        <f ca="1">IF(LEN(B71)&gt;0,'OBRAČUNANA OSNOVNA PLAČA'!J65,"")</f>
        <v>0</v>
      </c>
      <c r="G71" s="57"/>
      <c r="H71" s="57"/>
      <c r="I71" s="57"/>
      <c r="J71" s="57"/>
      <c r="K71" s="57"/>
      <c r="L71" s="178">
        <f t="shared" si="5"/>
        <v>0</v>
      </c>
      <c r="M71" s="179">
        <f t="shared" ca="1" si="18"/>
        <v>0</v>
      </c>
      <c r="N71" s="179">
        <f t="shared" ca="1" si="20"/>
        <v>0</v>
      </c>
      <c r="O71" s="180">
        <f t="shared" ca="1" si="21"/>
        <v>0</v>
      </c>
      <c r="P71" s="181">
        <f t="shared" ca="1" si="19"/>
        <v>0</v>
      </c>
      <c r="Q71" s="182">
        <f t="shared" ca="1" si="7"/>
        <v>0</v>
      </c>
      <c r="R71" s="182">
        <f ca="1">IF(LEN(B71)&gt;0,'5'!R71-'5'!Q71,"")</f>
        <v>0</v>
      </c>
      <c r="S71" s="183"/>
      <c r="T71" s="33"/>
      <c r="U71" s="33"/>
      <c r="V71" s="33"/>
      <c r="W71" s="33"/>
      <c r="X71" s="33"/>
      <c r="Y71" s="33"/>
      <c r="AB71" s="243">
        <f>ROW()</f>
        <v>71</v>
      </c>
      <c r="AC71" s="118">
        <f t="shared" ca="1" si="8"/>
        <v>0</v>
      </c>
      <c r="AD71" s="118">
        <f t="shared" ca="1" si="9"/>
        <v>0</v>
      </c>
      <c r="AE71" s="119" t="str">
        <f t="shared" ca="1" si="10"/>
        <v>-</v>
      </c>
      <c r="AF71" s="118" t="str">
        <f t="shared" ca="1" si="11"/>
        <v>-</v>
      </c>
      <c r="AG71" s="119" t="str">
        <f t="shared" ca="1" si="22"/>
        <v>-</v>
      </c>
      <c r="AH71" s="118" t="str">
        <f t="shared" ca="1" si="23"/>
        <v>-</v>
      </c>
      <c r="AI71" s="118">
        <f t="shared" ca="1" si="14"/>
        <v>0</v>
      </c>
      <c r="AJ71" s="120">
        <f t="shared" ca="1" si="15"/>
        <v>0</v>
      </c>
      <c r="AK71" s="118">
        <f t="shared" ca="1" si="16"/>
        <v>0</v>
      </c>
      <c r="AL71" s="118">
        <f t="shared" ca="1" si="17"/>
        <v>0</v>
      </c>
    </row>
    <row r="72" spans="1:38" ht="27" customHeight="1" x14ac:dyDescent="0.25">
      <c r="A72" s="53">
        <f>'OSNOVNA PLAČA'!A66</f>
        <v>57</v>
      </c>
      <c r="B72" s="333" t="str">
        <f t="shared" ca="1" si="4"/>
        <v>A57</v>
      </c>
      <c r="C72" s="333"/>
      <c r="D72" s="54" t="str">
        <f>IF(LEN('OSNOVNA PLAČA'!C66)&gt;0,'OSNOVNA PLAČA'!C66,"")</f>
        <v/>
      </c>
      <c r="E72" s="55" t="str">
        <f>IF(LEN('OSNOVNA PLAČA'!D66)&gt;0,'OSNOVNA PLAČA'!D66,"")</f>
        <v/>
      </c>
      <c r="F72" s="164">
        <f ca="1">IF(LEN(B72)&gt;0,'OBRAČUNANA OSNOVNA PLAČA'!J66,"")</f>
        <v>0</v>
      </c>
      <c r="G72" s="57"/>
      <c r="H72" s="57"/>
      <c r="I72" s="57"/>
      <c r="J72" s="57"/>
      <c r="K72" s="57"/>
      <c r="L72" s="178">
        <f t="shared" si="5"/>
        <v>0</v>
      </c>
      <c r="M72" s="179">
        <f t="shared" ca="1" si="18"/>
        <v>0</v>
      </c>
      <c r="N72" s="179">
        <f t="shared" ca="1" si="20"/>
        <v>0</v>
      </c>
      <c r="O72" s="180">
        <f t="shared" ca="1" si="21"/>
        <v>0</v>
      </c>
      <c r="P72" s="181">
        <f t="shared" ca="1" si="19"/>
        <v>0</v>
      </c>
      <c r="Q72" s="182">
        <f t="shared" ca="1" si="7"/>
        <v>0</v>
      </c>
      <c r="R72" s="182">
        <f ca="1">IF(LEN(B72)&gt;0,'5'!R72-'5'!Q72,"")</f>
        <v>0</v>
      </c>
      <c r="S72" s="183"/>
      <c r="T72" s="33"/>
      <c r="U72" s="33"/>
      <c r="V72" s="33"/>
      <c r="W72" s="33"/>
      <c r="X72" s="33"/>
      <c r="Y72" s="33"/>
      <c r="AB72" s="243">
        <f>ROW()</f>
        <v>72</v>
      </c>
      <c r="AC72" s="118">
        <f t="shared" ca="1" si="8"/>
        <v>0</v>
      </c>
      <c r="AD72" s="118">
        <f t="shared" ca="1" si="9"/>
        <v>0</v>
      </c>
      <c r="AE72" s="119" t="str">
        <f t="shared" ca="1" si="10"/>
        <v>-</v>
      </c>
      <c r="AF72" s="118" t="str">
        <f t="shared" ca="1" si="11"/>
        <v>-</v>
      </c>
      <c r="AG72" s="119" t="str">
        <f t="shared" ca="1" si="22"/>
        <v>-</v>
      </c>
      <c r="AH72" s="118" t="str">
        <f t="shared" ca="1" si="23"/>
        <v>-</v>
      </c>
      <c r="AI72" s="118">
        <f t="shared" ca="1" si="14"/>
        <v>0</v>
      </c>
      <c r="AJ72" s="120">
        <f t="shared" ca="1" si="15"/>
        <v>0</v>
      </c>
      <c r="AK72" s="118">
        <f t="shared" ca="1" si="16"/>
        <v>0</v>
      </c>
      <c r="AL72" s="118">
        <f t="shared" ca="1" si="17"/>
        <v>0</v>
      </c>
    </row>
    <row r="73" spans="1:38" ht="27" customHeight="1" x14ac:dyDescent="0.25">
      <c r="A73" s="53">
        <f>'OSNOVNA PLAČA'!A67</f>
        <v>58</v>
      </c>
      <c r="B73" s="333" t="str">
        <f t="shared" ca="1" si="4"/>
        <v>A58</v>
      </c>
      <c r="C73" s="333"/>
      <c r="D73" s="54" t="str">
        <f>IF(LEN('OSNOVNA PLAČA'!C67)&gt;0,'OSNOVNA PLAČA'!C67,"")</f>
        <v/>
      </c>
      <c r="E73" s="55" t="str">
        <f>IF(LEN('OSNOVNA PLAČA'!D67)&gt;0,'OSNOVNA PLAČA'!D67,"")</f>
        <v/>
      </c>
      <c r="F73" s="164">
        <f ca="1">IF(LEN(B73)&gt;0,'OBRAČUNANA OSNOVNA PLAČA'!J67,"")</f>
        <v>0</v>
      </c>
      <c r="G73" s="57"/>
      <c r="H73" s="57"/>
      <c r="I73" s="57"/>
      <c r="J73" s="57"/>
      <c r="K73" s="57"/>
      <c r="L73" s="178">
        <f t="shared" si="5"/>
        <v>0</v>
      </c>
      <c r="M73" s="179">
        <f t="shared" ca="1" si="18"/>
        <v>0</v>
      </c>
      <c r="N73" s="179">
        <f t="shared" ca="1" si="20"/>
        <v>0</v>
      </c>
      <c r="O73" s="180">
        <f t="shared" ca="1" si="21"/>
        <v>0</v>
      </c>
      <c r="P73" s="181">
        <f t="shared" ca="1" si="19"/>
        <v>0</v>
      </c>
      <c r="Q73" s="182">
        <f t="shared" ca="1" si="7"/>
        <v>0</v>
      </c>
      <c r="R73" s="182">
        <f ca="1">IF(LEN(B73)&gt;0,'5'!R73-'5'!Q73,"")</f>
        <v>0</v>
      </c>
      <c r="S73" s="183"/>
      <c r="T73" s="33"/>
      <c r="U73" s="33"/>
      <c r="V73" s="33"/>
      <c r="W73" s="33"/>
      <c r="X73" s="33"/>
      <c r="Y73" s="33"/>
      <c r="AB73" s="243">
        <f>ROW()</f>
        <v>73</v>
      </c>
      <c r="AC73" s="118">
        <f t="shared" ca="1" si="8"/>
        <v>0</v>
      </c>
      <c r="AD73" s="118">
        <f t="shared" ca="1" si="9"/>
        <v>0</v>
      </c>
      <c r="AE73" s="119" t="str">
        <f t="shared" ca="1" si="10"/>
        <v>-</v>
      </c>
      <c r="AF73" s="118" t="str">
        <f t="shared" ca="1" si="11"/>
        <v>-</v>
      </c>
      <c r="AG73" s="119" t="str">
        <f t="shared" ca="1" si="22"/>
        <v>-</v>
      </c>
      <c r="AH73" s="118" t="str">
        <f t="shared" ca="1" si="23"/>
        <v>-</v>
      </c>
      <c r="AI73" s="118">
        <f t="shared" ca="1" si="14"/>
        <v>0</v>
      </c>
      <c r="AJ73" s="120">
        <f t="shared" ca="1" si="15"/>
        <v>0</v>
      </c>
      <c r="AK73" s="118">
        <f t="shared" ca="1" si="16"/>
        <v>0</v>
      </c>
      <c r="AL73" s="118">
        <f t="shared" ca="1" si="17"/>
        <v>0</v>
      </c>
    </row>
    <row r="74" spans="1:38" ht="27" customHeight="1" x14ac:dyDescent="0.25">
      <c r="A74" s="53">
        <f>'OSNOVNA PLAČA'!A68</f>
        <v>59</v>
      </c>
      <c r="B74" s="333" t="str">
        <f t="shared" ca="1" si="4"/>
        <v>A59</v>
      </c>
      <c r="C74" s="333"/>
      <c r="D74" s="54" t="str">
        <f>IF(LEN('OSNOVNA PLAČA'!C68)&gt;0,'OSNOVNA PLAČA'!C68,"")</f>
        <v/>
      </c>
      <c r="E74" s="55" t="str">
        <f>IF(LEN('OSNOVNA PLAČA'!D68)&gt;0,'OSNOVNA PLAČA'!D68,"")</f>
        <v/>
      </c>
      <c r="F74" s="164">
        <f ca="1">IF(LEN(B74)&gt;0,'OBRAČUNANA OSNOVNA PLAČA'!J68,"")</f>
        <v>0</v>
      </c>
      <c r="G74" s="57"/>
      <c r="H74" s="57"/>
      <c r="I74" s="57"/>
      <c r="J74" s="57"/>
      <c r="K74" s="57"/>
      <c r="L74" s="178">
        <f t="shared" si="5"/>
        <v>0</v>
      </c>
      <c r="M74" s="179">
        <f t="shared" ca="1" si="18"/>
        <v>0</v>
      </c>
      <c r="N74" s="179">
        <f t="shared" ca="1" si="20"/>
        <v>0</v>
      </c>
      <c r="O74" s="180">
        <f t="shared" ca="1" si="21"/>
        <v>0</v>
      </c>
      <c r="P74" s="181">
        <f t="shared" ca="1" si="19"/>
        <v>0</v>
      </c>
      <c r="Q74" s="182">
        <f t="shared" ca="1" si="7"/>
        <v>0</v>
      </c>
      <c r="R74" s="182">
        <f ca="1">IF(LEN(B74)&gt;0,'5'!R74-'5'!Q74,"")</f>
        <v>0</v>
      </c>
      <c r="S74" s="183"/>
      <c r="T74" s="33"/>
      <c r="U74" s="33"/>
      <c r="V74" s="33"/>
      <c r="W74" s="33"/>
      <c r="X74" s="33"/>
      <c r="Y74" s="33"/>
      <c r="AB74" s="243">
        <f>ROW()</f>
        <v>74</v>
      </c>
      <c r="AC74" s="118">
        <f t="shared" ca="1" si="8"/>
        <v>0</v>
      </c>
      <c r="AD74" s="118">
        <f t="shared" ca="1" si="9"/>
        <v>0</v>
      </c>
      <c r="AE74" s="119" t="str">
        <f t="shared" ca="1" si="10"/>
        <v>-</v>
      </c>
      <c r="AF74" s="118" t="str">
        <f t="shared" ca="1" si="11"/>
        <v>-</v>
      </c>
      <c r="AG74" s="119" t="str">
        <f t="shared" ca="1" si="22"/>
        <v>-</v>
      </c>
      <c r="AH74" s="118" t="str">
        <f t="shared" ca="1" si="23"/>
        <v>-</v>
      </c>
      <c r="AI74" s="118">
        <f t="shared" ca="1" si="14"/>
        <v>0</v>
      </c>
      <c r="AJ74" s="120">
        <f t="shared" ca="1" si="15"/>
        <v>0</v>
      </c>
      <c r="AK74" s="118">
        <f t="shared" ca="1" si="16"/>
        <v>0</v>
      </c>
      <c r="AL74" s="118">
        <f t="shared" ca="1" si="17"/>
        <v>0</v>
      </c>
    </row>
    <row r="75" spans="1:38" ht="27" customHeight="1" x14ac:dyDescent="0.25">
      <c r="A75" s="53">
        <f>'OSNOVNA PLAČA'!A69</f>
        <v>60</v>
      </c>
      <c r="B75" s="333" t="str">
        <f t="shared" ca="1" si="4"/>
        <v>A60</v>
      </c>
      <c r="C75" s="333"/>
      <c r="D75" s="54" t="str">
        <f>IF(LEN('OSNOVNA PLAČA'!C69)&gt;0,'OSNOVNA PLAČA'!C69,"")</f>
        <v/>
      </c>
      <c r="E75" s="55" t="str">
        <f>IF(LEN('OSNOVNA PLAČA'!D69)&gt;0,'OSNOVNA PLAČA'!D69,"")</f>
        <v/>
      </c>
      <c r="F75" s="164">
        <f ca="1">IF(LEN(B75)&gt;0,'OBRAČUNANA OSNOVNA PLAČA'!J69,"")</f>
        <v>0</v>
      </c>
      <c r="G75" s="57"/>
      <c r="H75" s="57"/>
      <c r="I75" s="57"/>
      <c r="J75" s="57"/>
      <c r="K75" s="57"/>
      <c r="L75" s="178">
        <f t="shared" si="5"/>
        <v>0</v>
      </c>
      <c r="M75" s="179">
        <f t="shared" ca="1" si="18"/>
        <v>0</v>
      </c>
      <c r="N75" s="179">
        <f t="shared" ca="1" si="20"/>
        <v>0</v>
      </c>
      <c r="O75" s="180">
        <f t="shared" ca="1" si="21"/>
        <v>0</v>
      </c>
      <c r="P75" s="181">
        <f t="shared" ca="1" si="19"/>
        <v>0</v>
      </c>
      <c r="Q75" s="182">
        <f t="shared" ca="1" si="7"/>
        <v>0</v>
      </c>
      <c r="R75" s="182">
        <f ca="1">IF(LEN(B75)&gt;0,'5'!R75-'5'!Q75,"")</f>
        <v>0</v>
      </c>
      <c r="S75" s="183"/>
      <c r="T75" s="33"/>
      <c r="U75" s="33"/>
      <c r="V75" s="33"/>
      <c r="W75" s="33"/>
      <c r="X75" s="33"/>
      <c r="Y75" s="33"/>
      <c r="AB75" s="243">
        <f>ROW()</f>
        <v>75</v>
      </c>
      <c r="AC75" s="118">
        <f t="shared" ca="1" si="8"/>
        <v>0</v>
      </c>
      <c r="AD75" s="118">
        <f t="shared" ca="1" si="9"/>
        <v>0</v>
      </c>
      <c r="AE75" s="119" t="str">
        <f t="shared" ca="1" si="10"/>
        <v>-</v>
      </c>
      <c r="AF75" s="118" t="str">
        <f t="shared" ca="1" si="11"/>
        <v>-</v>
      </c>
      <c r="AG75" s="119" t="str">
        <f t="shared" ca="1" si="22"/>
        <v>-</v>
      </c>
      <c r="AH75" s="118" t="str">
        <f t="shared" ca="1" si="23"/>
        <v>-</v>
      </c>
      <c r="AI75" s="118">
        <f t="shared" ca="1" si="14"/>
        <v>0</v>
      </c>
      <c r="AJ75" s="120">
        <f t="shared" ca="1" si="15"/>
        <v>0</v>
      </c>
      <c r="AK75" s="118">
        <f t="shared" ca="1" si="16"/>
        <v>0</v>
      </c>
      <c r="AL75" s="118">
        <f t="shared" ca="1" si="17"/>
        <v>0</v>
      </c>
    </row>
    <row r="76" spans="1:38" ht="27" customHeight="1" x14ac:dyDescent="0.25">
      <c r="A76" s="53">
        <f>'OSNOVNA PLAČA'!A70</f>
        <v>61</v>
      </c>
      <c r="B76" s="333" t="str">
        <f t="shared" ca="1" si="4"/>
        <v>A61</v>
      </c>
      <c r="C76" s="333"/>
      <c r="D76" s="54" t="str">
        <f>IF(LEN('OSNOVNA PLAČA'!C70)&gt;0,'OSNOVNA PLAČA'!C70,"")</f>
        <v/>
      </c>
      <c r="E76" s="55" t="str">
        <f>IF(LEN('OSNOVNA PLAČA'!D70)&gt;0,'OSNOVNA PLAČA'!D70,"")</f>
        <v/>
      </c>
      <c r="F76" s="164">
        <f ca="1">IF(LEN(B76)&gt;0,'OBRAČUNANA OSNOVNA PLAČA'!J70,"")</f>
        <v>0</v>
      </c>
      <c r="G76" s="57"/>
      <c r="H76" s="57"/>
      <c r="I76" s="57"/>
      <c r="J76" s="57"/>
      <c r="K76" s="57"/>
      <c r="L76" s="178">
        <f t="shared" si="5"/>
        <v>0</v>
      </c>
      <c r="M76" s="179">
        <f t="shared" ca="1" si="18"/>
        <v>0</v>
      </c>
      <c r="N76" s="179">
        <f t="shared" ca="1" si="20"/>
        <v>0</v>
      </c>
      <c r="O76" s="180">
        <f t="shared" ca="1" si="21"/>
        <v>0</v>
      </c>
      <c r="P76" s="181">
        <f t="shared" ca="1" si="19"/>
        <v>0</v>
      </c>
      <c r="Q76" s="182">
        <f t="shared" ca="1" si="7"/>
        <v>0</v>
      </c>
      <c r="R76" s="182">
        <f ca="1">IF(LEN(B76)&gt;0,'5'!R76-'5'!Q76,"")</f>
        <v>0</v>
      </c>
      <c r="S76" s="183"/>
      <c r="T76" s="33"/>
      <c r="U76" s="33"/>
      <c r="V76" s="33"/>
      <c r="W76" s="33"/>
      <c r="X76" s="33"/>
      <c r="Y76" s="33"/>
      <c r="AB76" s="243">
        <f>ROW()</f>
        <v>76</v>
      </c>
      <c r="AC76" s="118">
        <f t="shared" ca="1" si="8"/>
        <v>0</v>
      </c>
      <c r="AD76" s="118">
        <f t="shared" ca="1" si="9"/>
        <v>0</v>
      </c>
      <c r="AE76" s="119" t="str">
        <f t="shared" ca="1" si="10"/>
        <v>-</v>
      </c>
      <c r="AF76" s="118" t="str">
        <f t="shared" ca="1" si="11"/>
        <v>-</v>
      </c>
      <c r="AG76" s="119" t="str">
        <f t="shared" ca="1" si="22"/>
        <v>-</v>
      </c>
      <c r="AH76" s="118" t="str">
        <f t="shared" ca="1" si="23"/>
        <v>-</v>
      </c>
      <c r="AI76" s="118">
        <f t="shared" ca="1" si="14"/>
        <v>0</v>
      </c>
      <c r="AJ76" s="120">
        <f t="shared" ca="1" si="15"/>
        <v>0</v>
      </c>
      <c r="AK76" s="118">
        <f t="shared" ca="1" si="16"/>
        <v>0</v>
      </c>
      <c r="AL76" s="118">
        <f t="shared" ca="1" si="17"/>
        <v>0</v>
      </c>
    </row>
    <row r="77" spans="1:38" ht="27" customHeight="1" x14ac:dyDescent="0.25">
      <c r="A77" s="53">
        <f>'OSNOVNA PLAČA'!A71</f>
        <v>62</v>
      </c>
      <c r="B77" s="333" t="str">
        <f t="shared" ca="1" si="4"/>
        <v>A62</v>
      </c>
      <c r="C77" s="333"/>
      <c r="D77" s="54" t="str">
        <f>IF(LEN('OSNOVNA PLAČA'!C71)&gt;0,'OSNOVNA PLAČA'!C71,"")</f>
        <v/>
      </c>
      <c r="E77" s="55" t="str">
        <f>IF(LEN('OSNOVNA PLAČA'!D71)&gt;0,'OSNOVNA PLAČA'!D71,"")</f>
        <v/>
      </c>
      <c r="F77" s="164">
        <f ca="1">IF(LEN(B77)&gt;0,'OBRAČUNANA OSNOVNA PLAČA'!J71,"")</f>
        <v>0</v>
      </c>
      <c r="G77" s="57"/>
      <c r="H77" s="57"/>
      <c r="I77" s="57"/>
      <c r="J77" s="57"/>
      <c r="K77" s="57"/>
      <c r="L77" s="178">
        <f t="shared" si="5"/>
        <v>0</v>
      </c>
      <c r="M77" s="179">
        <f t="shared" ca="1" si="18"/>
        <v>0</v>
      </c>
      <c r="N77" s="179">
        <f t="shared" ca="1" si="20"/>
        <v>0</v>
      </c>
      <c r="O77" s="180">
        <f t="shared" ca="1" si="21"/>
        <v>0</v>
      </c>
      <c r="P77" s="181">
        <f t="shared" ca="1" si="19"/>
        <v>0</v>
      </c>
      <c r="Q77" s="182">
        <f t="shared" ca="1" si="7"/>
        <v>0</v>
      </c>
      <c r="R77" s="182">
        <f ca="1">IF(LEN(B77)&gt;0,'5'!R77-'5'!Q77,"")</f>
        <v>0</v>
      </c>
      <c r="S77" s="183"/>
      <c r="T77" s="33"/>
      <c r="U77" s="33"/>
      <c r="V77" s="33"/>
      <c r="W77" s="33"/>
      <c r="X77" s="33"/>
      <c r="Y77" s="33"/>
      <c r="AB77" s="243">
        <f>ROW()</f>
        <v>77</v>
      </c>
      <c r="AC77" s="118">
        <f t="shared" ca="1" si="8"/>
        <v>0</v>
      </c>
      <c r="AD77" s="118">
        <f t="shared" ca="1" si="9"/>
        <v>0</v>
      </c>
      <c r="AE77" s="119" t="str">
        <f t="shared" ca="1" si="10"/>
        <v>-</v>
      </c>
      <c r="AF77" s="118" t="str">
        <f t="shared" ca="1" si="11"/>
        <v>-</v>
      </c>
      <c r="AG77" s="119" t="str">
        <f t="shared" ca="1" si="22"/>
        <v>-</v>
      </c>
      <c r="AH77" s="118" t="str">
        <f t="shared" ca="1" si="23"/>
        <v>-</v>
      </c>
      <c r="AI77" s="118">
        <f t="shared" ca="1" si="14"/>
        <v>0</v>
      </c>
      <c r="AJ77" s="120">
        <f t="shared" ca="1" si="15"/>
        <v>0</v>
      </c>
      <c r="AK77" s="118">
        <f t="shared" ca="1" si="16"/>
        <v>0</v>
      </c>
      <c r="AL77" s="118">
        <f t="shared" ca="1" si="17"/>
        <v>0</v>
      </c>
    </row>
    <row r="78" spans="1:38" ht="27" customHeight="1" x14ac:dyDescent="0.25">
      <c r="A78" s="53">
        <f>'OSNOVNA PLAČA'!A72</f>
        <v>63</v>
      </c>
      <c r="B78" s="333" t="str">
        <f t="shared" ca="1" si="4"/>
        <v>A63</v>
      </c>
      <c r="C78" s="333"/>
      <c r="D78" s="54" t="str">
        <f>IF(LEN('OSNOVNA PLAČA'!C72)&gt;0,'OSNOVNA PLAČA'!C72,"")</f>
        <v/>
      </c>
      <c r="E78" s="55" t="str">
        <f>IF(LEN('OSNOVNA PLAČA'!D72)&gt;0,'OSNOVNA PLAČA'!D72,"")</f>
        <v/>
      </c>
      <c r="F78" s="164">
        <f ca="1">IF(LEN(B78)&gt;0,'OBRAČUNANA OSNOVNA PLAČA'!J72,"")</f>
        <v>0</v>
      </c>
      <c r="G78" s="57"/>
      <c r="H78" s="57"/>
      <c r="I78" s="57"/>
      <c r="J78" s="57"/>
      <c r="K78" s="57"/>
      <c r="L78" s="178">
        <f t="shared" si="5"/>
        <v>0</v>
      </c>
      <c r="M78" s="179">
        <f t="shared" ca="1" si="18"/>
        <v>0</v>
      </c>
      <c r="N78" s="179">
        <f t="shared" ca="1" si="20"/>
        <v>0</v>
      </c>
      <c r="O78" s="180">
        <f t="shared" ca="1" si="21"/>
        <v>0</v>
      </c>
      <c r="P78" s="181">
        <f t="shared" ca="1" si="19"/>
        <v>0</v>
      </c>
      <c r="Q78" s="182">
        <f t="shared" ca="1" si="7"/>
        <v>0</v>
      </c>
      <c r="R78" s="182">
        <f ca="1">IF(LEN(B78)&gt;0,'5'!R78-'5'!Q78,"")</f>
        <v>0</v>
      </c>
      <c r="S78" s="183"/>
      <c r="T78" s="33"/>
      <c r="U78" s="33"/>
      <c r="V78" s="33"/>
      <c r="W78" s="33"/>
      <c r="X78" s="33"/>
      <c r="Y78" s="33"/>
      <c r="AB78" s="243">
        <f>ROW()</f>
        <v>78</v>
      </c>
      <c r="AC78" s="118">
        <f t="shared" ca="1" si="8"/>
        <v>0</v>
      </c>
      <c r="AD78" s="118">
        <f t="shared" ca="1" si="9"/>
        <v>0</v>
      </c>
      <c r="AE78" s="119" t="str">
        <f t="shared" ca="1" si="10"/>
        <v>-</v>
      </c>
      <c r="AF78" s="118" t="str">
        <f t="shared" ca="1" si="11"/>
        <v>-</v>
      </c>
      <c r="AG78" s="119" t="str">
        <f t="shared" ca="1" si="22"/>
        <v>-</v>
      </c>
      <c r="AH78" s="118" t="str">
        <f t="shared" ca="1" si="23"/>
        <v>-</v>
      </c>
      <c r="AI78" s="118">
        <f t="shared" ca="1" si="14"/>
        <v>0</v>
      </c>
      <c r="AJ78" s="120">
        <f t="shared" ca="1" si="15"/>
        <v>0</v>
      </c>
      <c r="AK78" s="118">
        <f t="shared" ca="1" si="16"/>
        <v>0</v>
      </c>
      <c r="AL78" s="118">
        <f t="shared" ca="1" si="17"/>
        <v>0</v>
      </c>
    </row>
    <row r="79" spans="1:38" ht="27" customHeight="1" x14ac:dyDescent="0.25">
      <c r="A79" s="53">
        <f>'OSNOVNA PLAČA'!A73</f>
        <v>64</v>
      </c>
      <c r="B79" s="333" t="str">
        <f t="shared" ca="1" si="4"/>
        <v>A64</v>
      </c>
      <c r="C79" s="333"/>
      <c r="D79" s="54" t="str">
        <f>IF(LEN('OSNOVNA PLAČA'!C73)&gt;0,'OSNOVNA PLAČA'!C73,"")</f>
        <v/>
      </c>
      <c r="E79" s="55" t="str">
        <f>IF(LEN('OSNOVNA PLAČA'!D73)&gt;0,'OSNOVNA PLAČA'!D73,"")</f>
        <v/>
      </c>
      <c r="F79" s="164">
        <f ca="1">IF(LEN(B79)&gt;0,'OBRAČUNANA OSNOVNA PLAČA'!J73,"")</f>
        <v>0</v>
      </c>
      <c r="G79" s="57"/>
      <c r="H79" s="57"/>
      <c r="I79" s="57"/>
      <c r="J79" s="57"/>
      <c r="K79" s="57"/>
      <c r="L79" s="178">
        <f t="shared" si="5"/>
        <v>0</v>
      </c>
      <c r="M79" s="179">
        <f t="shared" ca="1" si="18"/>
        <v>0</v>
      </c>
      <c r="N79" s="179">
        <f t="shared" ca="1" si="20"/>
        <v>0</v>
      </c>
      <c r="O79" s="180">
        <f t="shared" ca="1" si="21"/>
        <v>0</v>
      </c>
      <c r="P79" s="181">
        <f t="shared" ca="1" si="19"/>
        <v>0</v>
      </c>
      <c r="Q79" s="182">
        <f t="shared" ca="1" si="7"/>
        <v>0</v>
      </c>
      <c r="R79" s="182">
        <f ca="1">IF(LEN(B79)&gt;0,'5'!R79-'5'!Q79,"")</f>
        <v>0</v>
      </c>
      <c r="S79" s="183"/>
      <c r="T79" s="33"/>
      <c r="U79" s="33"/>
      <c r="V79" s="33"/>
      <c r="W79" s="33"/>
      <c r="X79" s="33"/>
      <c r="Y79" s="33"/>
      <c r="AB79" s="243">
        <f>ROW()</f>
        <v>79</v>
      </c>
      <c r="AC79" s="118">
        <f t="shared" ca="1" si="8"/>
        <v>0</v>
      </c>
      <c r="AD79" s="118">
        <f t="shared" ca="1" si="9"/>
        <v>0</v>
      </c>
      <c r="AE79" s="119" t="str">
        <f t="shared" ca="1" si="10"/>
        <v>-</v>
      </c>
      <c r="AF79" s="118" t="str">
        <f t="shared" ca="1" si="11"/>
        <v>-</v>
      </c>
      <c r="AG79" s="119" t="str">
        <f t="shared" ca="1" si="22"/>
        <v>-</v>
      </c>
      <c r="AH79" s="118" t="str">
        <f t="shared" ca="1" si="23"/>
        <v>-</v>
      </c>
      <c r="AI79" s="118">
        <f t="shared" ca="1" si="14"/>
        <v>0</v>
      </c>
      <c r="AJ79" s="120">
        <f t="shared" ca="1" si="15"/>
        <v>0</v>
      </c>
      <c r="AK79" s="118">
        <f t="shared" ca="1" si="16"/>
        <v>0</v>
      </c>
      <c r="AL79" s="118">
        <f t="shared" ca="1" si="17"/>
        <v>0</v>
      </c>
    </row>
    <row r="80" spans="1:38" ht="27" customHeight="1" x14ac:dyDescent="0.25">
      <c r="A80" s="53">
        <f>'OSNOVNA PLAČA'!A74</f>
        <v>65</v>
      </c>
      <c r="B80" s="333" t="str">
        <f t="shared" ref="B80:B265" ca="1" si="24">IF(LEN(INDIRECT( "'" &amp; $AD$2 &amp; "'!B" &amp; TEXT($AB80-6,0)))&gt;0,INDIRECT( "'" &amp; $AD$2 &amp; "'!B" &amp; TEXT($AB80-6,0)),"")</f>
        <v>A65</v>
      </c>
      <c r="C80" s="333"/>
      <c r="D80" s="54" t="str">
        <f>IF(LEN('OSNOVNA PLAČA'!C74)&gt;0,'OSNOVNA PLAČA'!C74,"")</f>
        <v/>
      </c>
      <c r="E80" s="55" t="str">
        <f>IF(LEN('OSNOVNA PLAČA'!D74)&gt;0,'OSNOVNA PLAČA'!D74,"")</f>
        <v/>
      </c>
      <c r="F80" s="164">
        <f ca="1">IF(LEN(B80)&gt;0,'OBRAČUNANA OSNOVNA PLAČA'!J74,"")</f>
        <v>0</v>
      </c>
      <c r="G80" s="57"/>
      <c r="H80" s="57"/>
      <c r="I80" s="57"/>
      <c r="J80" s="57"/>
      <c r="K80" s="57"/>
      <c r="L80" s="178">
        <f t="shared" ref="L80:L143" si="25">+G80+H80+I80+J80+K80</f>
        <v>0</v>
      </c>
      <c r="M80" s="179">
        <f t="shared" ca="1" si="18"/>
        <v>0</v>
      </c>
      <c r="N80" s="179">
        <f t="shared" ca="1" si="20"/>
        <v>0</v>
      </c>
      <c r="O80" s="180">
        <f t="shared" ref="O80:O111" ca="1" si="26">IF(LEN(B80)&gt;0,M80*$P$267,"")</f>
        <v>0</v>
      </c>
      <c r="P80" s="181">
        <f t="shared" ca="1" si="19"/>
        <v>0</v>
      </c>
      <c r="Q80" s="182">
        <f t="shared" ref="Q80:Q143" ca="1" si="27">MIN(P80,R80)</f>
        <v>0</v>
      </c>
      <c r="R80" s="182">
        <f ca="1">IF(LEN(B80)&gt;0,'5'!R80-'5'!Q80,"")</f>
        <v>0</v>
      </c>
      <c r="S80" s="183"/>
      <c r="T80" s="33"/>
      <c r="U80" s="33"/>
      <c r="V80" s="33"/>
      <c r="W80" s="33"/>
      <c r="X80" s="33"/>
      <c r="Y80" s="33"/>
      <c r="AB80" s="243">
        <f>ROW()</f>
        <v>80</v>
      </c>
      <c r="AC80" s="118">
        <f t="shared" ref="AC80:AC265" ca="1" si="28">IF($AO$3=1,0,INDIRECT( "'" &amp; $AO$2 &amp; "'!P" &amp; TEXT($AB80,0)))</f>
        <v>0</v>
      </c>
      <c r="AD80" s="118">
        <f t="shared" ref="AD80:AD265" ca="1" si="29">IF($AO$3=1,(INDIRECT( "'" &amp; $AD$2 &amp; "'!F" &amp; TEXT($AB80-6,0))*2/12+INDIRECT( "'" &amp; $AD$2 &amp; "'!G" &amp; TEXT($AB80-6,0))*10/12)*2,INDIRECT( "'" &amp; $AO$2 &amp; "'!Q" &amp; TEXT($AB80,0)))</f>
        <v>0</v>
      </c>
      <c r="AE80" s="119" t="str">
        <f t="shared" ref="AE80:AE143" ca="1" si="30">IF(AC80&gt;=AD80,"-",$L80/(5*MAX($M$271:$M$272)))</f>
        <v>-</v>
      </c>
      <c r="AF80" s="118" t="str">
        <f t="shared" ref="AF80:AF143" ca="1" si="31">IF(AC80&gt;=AD80,"-",$L80/(5*MAX($M$271:$M$272))*AK80)</f>
        <v>-</v>
      </c>
      <c r="AG80" s="119" t="str">
        <f t="shared" ref="AG80:AG111" ca="1" si="32">IF(AE80="-","-",AE80*$AF$267)</f>
        <v>-</v>
      </c>
      <c r="AH80" s="118" t="str">
        <f t="shared" ref="AH80:AH111" ca="1" si="33">IF(AF80="-","-",AF80*$AF$267)</f>
        <v>-</v>
      </c>
      <c r="AI80" s="118">
        <f t="shared" ref="AI80:AI143" ca="1" si="34">IF(AG80="-",0,MIN(AH80,R80))</f>
        <v>0</v>
      </c>
      <c r="AJ80" s="120">
        <f t="shared" ref="AJ80:AJ143" ca="1" si="35">+AD80-AC80</f>
        <v>0</v>
      </c>
      <c r="AK80" s="118">
        <f t="shared" ref="AK80:AK262" ca="1" si="36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80" s="118">
        <f t="shared" ref="AL80:AL265" ca="1" si="37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81" spans="1:38" ht="27" customHeight="1" x14ac:dyDescent="0.25">
      <c r="A81" s="53">
        <f>'OSNOVNA PLAČA'!A75</f>
        <v>66</v>
      </c>
      <c r="B81" s="333" t="str">
        <f t="shared" ca="1" si="24"/>
        <v>A66</v>
      </c>
      <c r="C81" s="333"/>
      <c r="D81" s="54" t="str">
        <f>IF(LEN('OSNOVNA PLAČA'!C75)&gt;0,'OSNOVNA PLAČA'!C75,"")</f>
        <v/>
      </c>
      <c r="E81" s="55" t="str">
        <f>IF(LEN('OSNOVNA PLAČA'!D75)&gt;0,'OSNOVNA PLAČA'!D75,"")</f>
        <v/>
      </c>
      <c r="F81" s="164">
        <f ca="1">IF(LEN(B81)&gt;0,'OBRAČUNANA OSNOVNA PLAČA'!J75,"")</f>
        <v>0</v>
      </c>
      <c r="G81" s="57"/>
      <c r="H81" s="57"/>
      <c r="I81" s="57"/>
      <c r="J81" s="57"/>
      <c r="K81" s="57"/>
      <c r="L81" s="178">
        <f t="shared" si="25"/>
        <v>0</v>
      </c>
      <c r="M81" s="179">
        <f t="shared" ref="M81:M144" ca="1" si="38">IF(LEN(B81)&gt;0,L81/5,"")</f>
        <v>0</v>
      </c>
      <c r="N81" s="179">
        <f t="shared" ca="1" si="20"/>
        <v>0</v>
      </c>
      <c r="O81" s="180">
        <f t="shared" ca="1" si="26"/>
        <v>0</v>
      </c>
      <c r="P81" s="181">
        <f t="shared" ref="P81:P144" ca="1" si="39">IF(LEN(B81)&gt;0,F81*O81,"")</f>
        <v>0</v>
      </c>
      <c r="Q81" s="182">
        <f t="shared" ca="1" si="27"/>
        <v>0</v>
      </c>
      <c r="R81" s="182">
        <f ca="1">IF(LEN(B81)&gt;0,'5'!R81-'5'!Q81,"")</f>
        <v>0</v>
      </c>
      <c r="S81" s="183"/>
      <c r="T81" s="33"/>
      <c r="U81" s="33"/>
      <c r="V81" s="33"/>
      <c r="W81" s="33"/>
      <c r="X81" s="33"/>
      <c r="Y81" s="33"/>
      <c r="AB81" s="243">
        <f>ROW()</f>
        <v>81</v>
      </c>
      <c r="AC81" s="118">
        <f t="shared" ca="1" si="28"/>
        <v>0</v>
      </c>
      <c r="AD81" s="118">
        <f t="shared" ca="1" si="29"/>
        <v>0</v>
      </c>
      <c r="AE81" s="119" t="str">
        <f t="shared" ca="1" si="30"/>
        <v>-</v>
      </c>
      <c r="AF81" s="118" t="str">
        <f t="shared" ca="1" si="31"/>
        <v>-</v>
      </c>
      <c r="AG81" s="119" t="str">
        <f t="shared" ca="1" si="32"/>
        <v>-</v>
      </c>
      <c r="AH81" s="118" t="str">
        <f t="shared" ca="1" si="33"/>
        <v>-</v>
      </c>
      <c r="AI81" s="118">
        <f t="shared" ca="1" si="34"/>
        <v>0</v>
      </c>
      <c r="AJ81" s="120">
        <f t="shared" ca="1" si="35"/>
        <v>0</v>
      </c>
      <c r="AK81" s="118">
        <f t="shared" ca="1" si="36"/>
        <v>0</v>
      </c>
      <c r="AL81" s="118">
        <f t="shared" ca="1" si="37"/>
        <v>0</v>
      </c>
    </row>
    <row r="82" spans="1:38" ht="27" customHeight="1" x14ac:dyDescent="0.25">
      <c r="A82" s="53">
        <f>'OSNOVNA PLAČA'!A76</f>
        <v>67</v>
      </c>
      <c r="B82" s="333" t="str">
        <f t="shared" ca="1" si="24"/>
        <v>A67</v>
      </c>
      <c r="C82" s="333"/>
      <c r="D82" s="54" t="str">
        <f>IF(LEN('OSNOVNA PLAČA'!C76)&gt;0,'OSNOVNA PLAČA'!C76,"")</f>
        <v/>
      </c>
      <c r="E82" s="55" t="str">
        <f>IF(LEN('OSNOVNA PLAČA'!D76)&gt;0,'OSNOVNA PLAČA'!D76,"")</f>
        <v/>
      </c>
      <c r="F82" s="164">
        <f ca="1">IF(LEN(B82)&gt;0,'OBRAČUNANA OSNOVNA PLAČA'!J76,"")</f>
        <v>0</v>
      </c>
      <c r="G82" s="57"/>
      <c r="H82" s="57"/>
      <c r="I82" s="57"/>
      <c r="J82" s="57"/>
      <c r="K82" s="57"/>
      <c r="L82" s="178">
        <f t="shared" si="25"/>
        <v>0</v>
      </c>
      <c r="M82" s="179">
        <f t="shared" ca="1" si="38"/>
        <v>0</v>
      </c>
      <c r="N82" s="179">
        <f t="shared" ref="N82:N145" ca="1" si="40">IF(LEN(B82)&gt;0,F82*M82,"")</f>
        <v>0</v>
      </c>
      <c r="O82" s="180">
        <f t="shared" ca="1" si="26"/>
        <v>0</v>
      </c>
      <c r="P82" s="181">
        <f t="shared" ca="1" si="39"/>
        <v>0</v>
      </c>
      <c r="Q82" s="182">
        <f t="shared" ca="1" si="27"/>
        <v>0</v>
      </c>
      <c r="R82" s="182">
        <f ca="1">IF(LEN(B82)&gt;0,'5'!R82-'5'!Q82,"")</f>
        <v>0</v>
      </c>
      <c r="S82" s="183"/>
      <c r="T82" s="33"/>
      <c r="U82" s="33"/>
      <c r="V82" s="33"/>
      <c r="W82" s="33"/>
      <c r="X82" s="33"/>
      <c r="Y82" s="33"/>
      <c r="AB82" s="243">
        <f>ROW()</f>
        <v>82</v>
      </c>
      <c r="AC82" s="118">
        <f t="shared" ca="1" si="28"/>
        <v>0</v>
      </c>
      <c r="AD82" s="118">
        <f t="shared" ca="1" si="29"/>
        <v>0</v>
      </c>
      <c r="AE82" s="119" t="str">
        <f t="shared" ca="1" si="30"/>
        <v>-</v>
      </c>
      <c r="AF82" s="118" t="str">
        <f t="shared" ca="1" si="31"/>
        <v>-</v>
      </c>
      <c r="AG82" s="119" t="str">
        <f t="shared" ca="1" si="32"/>
        <v>-</v>
      </c>
      <c r="AH82" s="118" t="str">
        <f t="shared" ca="1" si="33"/>
        <v>-</v>
      </c>
      <c r="AI82" s="118">
        <f t="shared" ca="1" si="34"/>
        <v>0</v>
      </c>
      <c r="AJ82" s="120">
        <f t="shared" ca="1" si="35"/>
        <v>0</v>
      </c>
      <c r="AK82" s="118">
        <f t="shared" ca="1" si="36"/>
        <v>0</v>
      </c>
      <c r="AL82" s="118">
        <f t="shared" ca="1" si="37"/>
        <v>0</v>
      </c>
    </row>
    <row r="83" spans="1:38" ht="27" customHeight="1" x14ac:dyDescent="0.25">
      <c r="A83" s="53">
        <f>'OSNOVNA PLAČA'!A77</f>
        <v>68</v>
      </c>
      <c r="B83" s="333" t="str">
        <f t="shared" ca="1" si="24"/>
        <v>A68</v>
      </c>
      <c r="C83" s="333"/>
      <c r="D83" s="54" t="str">
        <f>IF(LEN('OSNOVNA PLAČA'!C77)&gt;0,'OSNOVNA PLAČA'!C77,"")</f>
        <v/>
      </c>
      <c r="E83" s="55" t="str">
        <f>IF(LEN('OSNOVNA PLAČA'!D77)&gt;0,'OSNOVNA PLAČA'!D77,"")</f>
        <v/>
      </c>
      <c r="F83" s="164">
        <f ca="1">IF(LEN(B83)&gt;0,'OBRAČUNANA OSNOVNA PLAČA'!J77,"")</f>
        <v>0</v>
      </c>
      <c r="G83" s="57"/>
      <c r="H83" s="57"/>
      <c r="I83" s="57"/>
      <c r="J83" s="57"/>
      <c r="K83" s="57"/>
      <c r="L83" s="178">
        <f t="shared" si="25"/>
        <v>0</v>
      </c>
      <c r="M83" s="179">
        <f t="shared" ca="1" si="38"/>
        <v>0</v>
      </c>
      <c r="N83" s="179">
        <f t="shared" ca="1" si="40"/>
        <v>0</v>
      </c>
      <c r="O83" s="180">
        <f t="shared" ca="1" si="26"/>
        <v>0</v>
      </c>
      <c r="P83" s="181">
        <f t="shared" ca="1" si="39"/>
        <v>0</v>
      </c>
      <c r="Q83" s="182">
        <f t="shared" ca="1" si="27"/>
        <v>0</v>
      </c>
      <c r="R83" s="182">
        <f ca="1">IF(LEN(B83)&gt;0,'5'!R83-'5'!Q83,"")</f>
        <v>0</v>
      </c>
      <c r="S83" s="183"/>
      <c r="T83" s="33"/>
      <c r="U83" s="33"/>
      <c r="V83" s="33"/>
      <c r="W83" s="33"/>
      <c r="X83" s="33"/>
      <c r="Y83" s="33"/>
      <c r="AB83" s="243">
        <f>ROW()</f>
        <v>83</v>
      </c>
      <c r="AC83" s="118">
        <f t="shared" ca="1" si="28"/>
        <v>0</v>
      </c>
      <c r="AD83" s="118">
        <f t="shared" ca="1" si="29"/>
        <v>0</v>
      </c>
      <c r="AE83" s="119" t="str">
        <f t="shared" ca="1" si="30"/>
        <v>-</v>
      </c>
      <c r="AF83" s="118" t="str">
        <f t="shared" ca="1" si="31"/>
        <v>-</v>
      </c>
      <c r="AG83" s="119" t="str">
        <f t="shared" ca="1" si="32"/>
        <v>-</v>
      </c>
      <c r="AH83" s="118" t="str">
        <f t="shared" ca="1" si="33"/>
        <v>-</v>
      </c>
      <c r="AI83" s="118">
        <f t="shared" ca="1" si="34"/>
        <v>0</v>
      </c>
      <c r="AJ83" s="120">
        <f t="shared" ca="1" si="35"/>
        <v>0</v>
      </c>
      <c r="AK83" s="118">
        <f t="shared" ca="1" si="36"/>
        <v>0</v>
      </c>
      <c r="AL83" s="118">
        <f t="shared" ca="1" si="37"/>
        <v>0</v>
      </c>
    </row>
    <row r="84" spans="1:38" ht="27" customHeight="1" x14ac:dyDescent="0.25">
      <c r="A84" s="53">
        <f>'OSNOVNA PLAČA'!A78</f>
        <v>69</v>
      </c>
      <c r="B84" s="333" t="str">
        <f t="shared" ca="1" si="24"/>
        <v>A69</v>
      </c>
      <c r="C84" s="333"/>
      <c r="D84" s="54" t="str">
        <f>IF(LEN('OSNOVNA PLAČA'!C78)&gt;0,'OSNOVNA PLAČA'!C78,"")</f>
        <v/>
      </c>
      <c r="E84" s="55" t="str">
        <f>IF(LEN('OSNOVNA PLAČA'!D78)&gt;0,'OSNOVNA PLAČA'!D78,"")</f>
        <v/>
      </c>
      <c r="F84" s="164">
        <f ca="1">IF(LEN(B84)&gt;0,'OBRAČUNANA OSNOVNA PLAČA'!J78,"")</f>
        <v>0</v>
      </c>
      <c r="G84" s="57"/>
      <c r="H84" s="57"/>
      <c r="I84" s="57"/>
      <c r="J84" s="57"/>
      <c r="K84" s="57"/>
      <c r="L84" s="178">
        <f t="shared" si="25"/>
        <v>0</v>
      </c>
      <c r="M84" s="179">
        <f t="shared" ca="1" si="38"/>
        <v>0</v>
      </c>
      <c r="N84" s="179">
        <f t="shared" ca="1" si="40"/>
        <v>0</v>
      </c>
      <c r="O84" s="180">
        <f t="shared" ca="1" si="26"/>
        <v>0</v>
      </c>
      <c r="P84" s="181">
        <f t="shared" ca="1" si="39"/>
        <v>0</v>
      </c>
      <c r="Q84" s="182">
        <f t="shared" ca="1" si="27"/>
        <v>0</v>
      </c>
      <c r="R84" s="182">
        <f ca="1">IF(LEN(B84)&gt;0,'5'!R84-'5'!Q84,"")</f>
        <v>0</v>
      </c>
      <c r="S84" s="183"/>
      <c r="T84" s="33"/>
      <c r="U84" s="33"/>
      <c r="V84" s="33"/>
      <c r="W84" s="33"/>
      <c r="X84" s="33"/>
      <c r="Y84" s="33"/>
      <c r="AB84" s="243">
        <f>ROW()</f>
        <v>84</v>
      </c>
      <c r="AC84" s="118">
        <f t="shared" ca="1" si="28"/>
        <v>0</v>
      </c>
      <c r="AD84" s="118">
        <f t="shared" ca="1" si="29"/>
        <v>0</v>
      </c>
      <c r="AE84" s="119" t="str">
        <f t="shared" ca="1" si="30"/>
        <v>-</v>
      </c>
      <c r="AF84" s="118" t="str">
        <f t="shared" ca="1" si="31"/>
        <v>-</v>
      </c>
      <c r="AG84" s="119" t="str">
        <f t="shared" ca="1" si="32"/>
        <v>-</v>
      </c>
      <c r="AH84" s="118" t="str">
        <f t="shared" ca="1" si="33"/>
        <v>-</v>
      </c>
      <c r="AI84" s="118">
        <f t="shared" ca="1" si="34"/>
        <v>0</v>
      </c>
      <c r="AJ84" s="120">
        <f t="shared" ca="1" si="35"/>
        <v>0</v>
      </c>
      <c r="AK84" s="118">
        <f t="shared" ca="1" si="36"/>
        <v>0</v>
      </c>
      <c r="AL84" s="118">
        <f t="shared" ca="1" si="37"/>
        <v>0</v>
      </c>
    </row>
    <row r="85" spans="1:38" ht="27" customHeight="1" x14ac:dyDescent="0.25">
      <c r="A85" s="53">
        <f>'OSNOVNA PLAČA'!A79</f>
        <v>70</v>
      </c>
      <c r="B85" s="333" t="str">
        <f t="shared" ca="1" si="24"/>
        <v>A70</v>
      </c>
      <c r="C85" s="333"/>
      <c r="D85" s="54" t="str">
        <f>IF(LEN('OSNOVNA PLAČA'!C79)&gt;0,'OSNOVNA PLAČA'!C79,"")</f>
        <v/>
      </c>
      <c r="E85" s="55" t="str">
        <f>IF(LEN('OSNOVNA PLAČA'!D79)&gt;0,'OSNOVNA PLAČA'!D79,"")</f>
        <v/>
      </c>
      <c r="F85" s="164">
        <f ca="1">IF(LEN(B85)&gt;0,'OBRAČUNANA OSNOVNA PLAČA'!J79,"")</f>
        <v>0</v>
      </c>
      <c r="G85" s="57"/>
      <c r="H85" s="57"/>
      <c r="I85" s="57"/>
      <c r="J85" s="57"/>
      <c r="K85" s="57"/>
      <c r="L85" s="178">
        <f t="shared" si="25"/>
        <v>0</v>
      </c>
      <c r="M85" s="179">
        <f t="shared" ca="1" si="38"/>
        <v>0</v>
      </c>
      <c r="N85" s="179">
        <f t="shared" ca="1" si="40"/>
        <v>0</v>
      </c>
      <c r="O85" s="180">
        <f t="shared" ca="1" si="26"/>
        <v>0</v>
      </c>
      <c r="P85" s="181">
        <f t="shared" ca="1" si="39"/>
        <v>0</v>
      </c>
      <c r="Q85" s="182">
        <f t="shared" ca="1" si="27"/>
        <v>0</v>
      </c>
      <c r="R85" s="182">
        <f ca="1">IF(LEN(B85)&gt;0,'5'!R85-'5'!Q85,"")</f>
        <v>0</v>
      </c>
      <c r="S85" s="183"/>
      <c r="T85" s="33"/>
      <c r="U85" s="33"/>
      <c r="V85" s="33"/>
      <c r="W85" s="33"/>
      <c r="X85" s="33"/>
      <c r="Y85" s="33"/>
      <c r="AB85" s="243">
        <f>ROW()</f>
        <v>85</v>
      </c>
      <c r="AC85" s="118">
        <f t="shared" ca="1" si="28"/>
        <v>0</v>
      </c>
      <c r="AD85" s="118">
        <f t="shared" ca="1" si="29"/>
        <v>0</v>
      </c>
      <c r="AE85" s="119" t="str">
        <f t="shared" ca="1" si="30"/>
        <v>-</v>
      </c>
      <c r="AF85" s="118" t="str">
        <f t="shared" ca="1" si="31"/>
        <v>-</v>
      </c>
      <c r="AG85" s="119" t="str">
        <f t="shared" ca="1" si="32"/>
        <v>-</v>
      </c>
      <c r="AH85" s="118" t="str">
        <f t="shared" ca="1" si="33"/>
        <v>-</v>
      </c>
      <c r="AI85" s="118">
        <f t="shared" ca="1" si="34"/>
        <v>0</v>
      </c>
      <c r="AJ85" s="120">
        <f t="shared" ca="1" si="35"/>
        <v>0</v>
      </c>
      <c r="AK85" s="118">
        <f t="shared" ca="1" si="36"/>
        <v>0</v>
      </c>
      <c r="AL85" s="118">
        <f t="shared" ca="1" si="37"/>
        <v>0</v>
      </c>
    </row>
    <row r="86" spans="1:38" ht="27" customHeight="1" x14ac:dyDescent="0.25">
      <c r="A86" s="53">
        <f>'OSNOVNA PLAČA'!A80</f>
        <v>71</v>
      </c>
      <c r="B86" s="333" t="str">
        <f t="shared" ca="1" si="24"/>
        <v>A71</v>
      </c>
      <c r="C86" s="333"/>
      <c r="D86" s="54" t="str">
        <f>IF(LEN('OSNOVNA PLAČA'!C80)&gt;0,'OSNOVNA PLAČA'!C80,"")</f>
        <v/>
      </c>
      <c r="E86" s="55" t="str">
        <f>IF(LEN('OSNOVNA PLAČA'!D80)&gt;0,'OSNOVNA PLAČA'!D80,"")</f>
        <v/>
      </c>
      <c r="F86" s="164">
        <f ca="1">IF(LEN(B86)&gt;0,'OBRAČUNANA OSNOVNA PLAČA'!J80,"")</f>
        <v>0</v>
      </c>
      <c r="G86" s="57"/>
      <c r="H86" s="57"/>
      <c r="I86" s="57"/>
      <c r="J86" s="57"/>
      <c r="K86" s="57"/>
      <c r="L86" s="178">
        <f t="shared" si="25"/>
        <v>0</v>
      </c>
      <c r="M86" s="179">
        <f t="shared" ca="1" si="38"/>
        <v>0</v>
      </c>
      <c r="N86" s="179">
        <f t="shared" ca="1" si="40"/>
        <v>0</v>
      </c>
      <c r="O86" s="180">
        <f t="shared" ca="1" si="26"/>
        <v>0</v>
      </c>
      <c r="P86" s="181">
        <f t="shared" ca="1" si="39"/>
        <v>0</v>
      </c>
      <c r="Q86" s="182">
        <f t="shared" ca="1" si="27"/>
        <v>0</v>
      </c>
      <c r="R86" s="182">
        <f ca="1">IF(LEN(B86)&gt;0,'5'!R86-'5'!Q86,"")</f>
        <v>0</v>
      </c>
      <c r="S86" s="183"/>
      <c r="T86" s="33"/>
      <c r="U86" s="33"/>
      <c r="V86" s="33"/>
      <c r="W86" s="33"/>
      <c r="X86" s="33"/>
      <c r="Y86" s="33"/>
      <c r="AB86" s="243">
        <f>ROW()</f>
        <v>86</v>
      </c>
      <c r="AC86" s="118">
        <f t="shared" ca="1" si="28"/>
        <v>0</v>
      </c>
      <c r="AD86" s="118">
        <f t="shared" ca="1" si="29"/>
        <v>0</v>
      </c>
      <c r="AE86" s="119" t="str">
        <f t="shared" ca="1" si="30"/>
        <v>-</v>
      </c>
      <c r="AF86" s="118" t="str">
        <f t="shared" ca="1" si="31"/>
        <v>-</v>
      </c>
      <c r="AG86" s="119" t="str">
        <f t="shared" ca="1" si="32"/>
        <v>-</v>
      </c>
      <c r="AH86" s="118" t="str">
        <f t="shared" ca="1" si="33"/>
        <v>-</v>
      </c>
      <c r="AI86" s="118">
        <f t="shared" ca="1" si="34"/>
        <v>0</v>
      </c>
      <c r="AJ86" s="120">
        <f t="shared" ca="1" si="35"/>
        <v>0</v>
      </c>
      <c r="AK86" s="118">
        <f t="shared" ca="1" si="36"/>
        <v>0</v>
      </c>
      <c r="AL86" s="118">
        <f t="shared" ca="1" si="37"/>
        <v>0</v>
      </c>
    </row>
    <row r="87" spans="1:38" ht="27" customHeight="1" x14ac:dyDescent="0.25">
      <c r="A87" s="53">
        <f>'OSNOVNA PLAČA'!A81</f>
        <v>72</v>
      </c>
      <c r="B87" s="333" t="str">
        <f t="shared" ca="1" si="24"/>
        <v>A72</v>
      </c>
      <c r="C87" s="333"/>
      <c r="D87" s="54" t="str">
        <f>IF(LEN('OSNOVNA PLAČA'!C81)&gt;0,'OSNOVNA PLAČA'!C81,"")</f>
        <v/>
      </c>
      <c r="E87" s="55" t="str">
        <f>IF(LEN('OSNOVNA PLAČA'!D81)&gt;0,'OSNOVNA PLAČA'!D81,"")</f>
        <v/>
      </c>
      <c r="F87" s="164">
        <f ca="1">IF(LEN(B87)&gt;0,'OBRAČUNANA OSNOVNA PLAČA'!J81,"")</f>
        <v>0</v>
      </c>
      <c r="G87" s="57"/>
      <c r="H87" s="57"/>
      <c r="I87" s="57"/>
      <c r="J87" s="57"/>
      <c r="K87" s="57"/>
      <c r="L87" s="178">
        <f t="shared" si="25"/>
        <v>0</v>
      </c>
      <c r="M87" s="179">
        <f t="shared" ca="1" si="38"/>
        <v>0</v>
      </c>
      <c r="N87" s="179">
        <f t="shared" ca="1" si="40"/>
        <v>0</v>
      </c>
      <c r="O87" s="180">
        <f t="shared" ca="1" si="26"/>
        <v>0</v>
      </c>
      <c r="P87" s="181">
        <f t="shared" ca="1" si="39"/>
        <v>0</v>
      </c>
      <c r="Q87" s="182">
        <f t="shared" ca="1" si="27"/>
        <v>0</v>
      </c>
      <c r="R87" s="182">
        <f ca="1">IF(LEN(B87)&gt;0,'5'!R87-'5'!Q87,"")</f>
        <v>0</v>
      </c>
      <c r="S87" s="183"/>
      <c r="T87" s="33"/>
      <c r="U87" s="33"/>
      <c r="V87" s="33"/>
      <c r="W87" s="33"/>
      <c r="X87" s="33"/>
      <c r="Y87" s="33"/>
      <c r="AB87" s="243">
        <f>ROW()</f>
        <v>87</v>
      </c>
      <c r="AC87" s="118">
        <f t="shared" ca="1" si="28"/>
        <v>0</v>
      </c>
      <c r="AD87" s="118">
        <f t="shared" ca="1" si="29"/>
        <v>0</v>
      </c>
      <c r="AE87" s="119" t="str">
        <f t="shared" ca="1" si="30"/>
        <v>-</v>
      </c>
      <c r="AF87" s="118" t="str">
        <f t="shared" ca="1" si="31"/>
        <v>-</v>
      </c>
      <c r="AG87" s="119" t="str">
        <f t="shared" ca="1" si="32"/>
        <v>-</v>
      </c>
      <c r="AH87" s="118" t="str">
        <f t="shared" ca="1" si="33"/>
        <v>-</v>
      </c>
      <c r="AI87" s="118">
        <f t="shared" ca="1" si="34"/>
        <v>0</v>
      </c>
      <c r="AJ87" s="120">
        <f t="shared" ca="1" si="35"/>
        <v>0</v>
      </c>
      <c r="AK87" s="118">
        <f t="shared" ca="1" si="36"/>
        <v>0</v>
      </c>
      <c r="AL87" s="118">
        <f t="shared" ca="1" si="37"/>
        <v>0</v>
      </c>
    </row>
    <row r="88" spans="1:38" ht="27" customHeight="1" x14ac:dyDescent="0.25">
      <c r="A88" s="53">
        <f>'OSNOVNA PLAČA'!A82</f>
        <v>73</v>
      </c>
      <c r="B88" s="333" t="str">
        <f t="shared" ca="1" si="24"/>
        <v>A73</v>
      </c>
      <c r="C88" s="333"/>
      <c r="D88" s="54" t="str">
        <f>IF(LEN('OSNOVNA PLAČA'!C82)&gt;0,'OSNOVNA PLAČA'!C82,"")</f>
        <v/>
      </c>
      <c r="E88" s="55" t="str">
        <f>IF(LEN('OSNOVNA PLAČA'!D82)&gt;0,'OSNOVNA PLAČA'!D82,"")</f>
        <v/>
      </c>
      <c r="F88" s="164">
        <f ca="1">IF(LEN(B88)&gt;0,'OBRAČUNANA OSNOVNA PLAČA'!J82,"")</f>
        <v>0</v>
      </c>
      <c r="G88" s="57"/>
      <c r="H88" s="57"/>
      <c r="I88" s="57"/>
      <c r="J88" s="57"/>
      <c r="K88" s="57"/>
      <c r="L88" s="178">
        <f t="shared" si="25"/>
        <v>0</v>
      </c>
      <c r="M88" s="179">
        <f t="shared" ca="1" si="38"/>
        <v>0</v>
      </c>
      <c r="N88" s="179">
        <f t="shared" ca="1" si="40"/>
        <v>0</v>
      </c>
      <c r="O88" s="180">
        <f t="shared" ca="1" si="26"/>
        <v>0</v>
      </c>
      <c r="P88" s="181">
        <f t="shared" ca="1" si="39"/>
        <v>0</v>
      </c>
      <c r="Q88" s="182">
        <f t="shared" ca="1" si="27"/>
        <v>0</v>
      </c>
      <c r="R88" s="182">
        <f ca="1">IF(LEN(B88)&gt;0,'5'!R88-'5'!Q88,"")</f>
        <v>0</v>
      </c>
      <c r="S88" s="183"/>
      <c r="T88" s="33"/>
      <c r="U88" s="33"/>
      <c r="V88" s="33"/>
      <c r="W88" s="33"/>
      <c r="X88" s="33"/>
      <c r="Y88" s="33"/>
      <c r="AB88" s="243">
        <f>ROW()</f>
        <v>88</v>
      </c>
      <c r="AC88" s="118">
        <f t="shared" ca="1" si="28"/>
        <v>0</v>
      </c>
      <c r="AD88" s="118">
        <f t="shared" ca="1" si="29"/>
        <v>0</v>
      </c>
      <c r="AE88" s="119" t="str">
        <f t="shared" ca="1" si="30"/>
        <v>-</v>
      </c>
      <c r="AF88" s="118" t="str">
        <f t="shared" ca="1" si="31"/>
        <v>-</v>
      </c>
      <c r="AG88" s="119" t="str">
        <f t="shared" ca="1" si="32"/>
        <v>-</v>
      </c>
      <c r="AH88" s="118" t="str">
        <f t="shared" ca="1" si="33"/>
        <v>-</v>
      </c>
      <c r="AI88" s="118">
        <f t="shared" ca="1" si="34"/>
        <v>0</v>
      </c>
      <c r="AJ88" s="120">
        <f t="shared" ca="1" si="35"/>
        <v>0</v>
      </c>
      <c r="AK88" s="118">
        <f t="shared" ca="1" si="36"/>
        <v>0</v>
      </c>
      <c r="AL88" s="118">
        <f t="shared" ca="1" si="37"/>
        <v>0</v>
      </c>
    </row>
    <row r="89" spans="1:38" ht="27" customHeight="1" x14ac:dyDescent="0.25">
      <c r="A89" s="53">
        <f>'OSNOVNA PLAČA'!A83</f>
        <v>74</v>
      </c>
      <c r="B89" s="333" t="str">
        <f t="shared" ca="1" si="24"/>
        <v>A74</v>
      </c>
      <c r="C89" s="333"/>
      <c r="D89" s="54" t="str">
        <f>IF(LEN('OSNOVNA PLAČA'!C83)&gt;0,'OSNOVNA PLAČA'!C83,"")</f>
        <v/>
      </c>
      <c r="E89" s="55" t="str">
        <f>IF(LEN('OSNOVNA PLAČA'!D83)&gt;0,'OSNOVNA PLAČA'!D83,"")</f>
        <v/>
      </c>
      <c r="F89" s="164">
        <f ca="1">IF(LEN(B89)&gt;0,'OBRAČUNANA OSNOVNA PLAČA'!J83,"")</f>
        <v>0</v>
      </c>
      <c r="G89" s="57"/>
      <c r="H89" s="57"/>
      <c r="I89" s="57"/>
      <c r="J89" s="57"/>
      <c r="K89" s="57"/>
      <c r="L89" s="178">
        <f t="shared" si="25"/>
        <v>0</v>
      </c>
      <c r="M89" s="179">
        <f t="shared" ca="1" si="38"/>
        <v>0</v>
      </c>
      <c r="N89" s="179">
        <f t="shared" ca="1" si="40"/>
        <v>0</v>
      </c>
      <c r="O89" s="180">
        <f t="shared" ca="1" si="26"/>
        <v>0</v>
      </c>
      <c r="P89" s="181">
        <f t="shared" ca="1" si="39"/>
        <v>0</v>
      </c>
      <c r="Q89" s="182">
        <f t="shared" ca="1" si="27"/>
        <v>0</v>
      </c>
      <c r="R89" s="182">
        <f ca="1">IF(LEN(B89)&gt;0,'5'!R89-'5'!Q89,"")</f>
        <v>0</v>
      </c>
      <c r="S89" s="183"/>
      <c r="T89" s="33"/>
      <c r="U89" s="33"/>
      <c r="V89" s="33"/>
      <c r="W89" s="33"/>
      <c r="X89" s="33"/>
      <c r="Y89" s="33"/>
      <c r="AB89" s="243">
        <f>ROW()</f>
        <v>89</v>
      </c>
      <c r="AC89" s="118">
        <f t="shared" ca="1" si="28"/>
        <v>0</v>
      </c>
      <c r="AD89" s="118">
        <f t="shared" ca="1" si="29"/>
        <v>0</v>
      </c>
      <c r="AE89" s="119" t="str">
        <f t="shared" ca="1" si="30"/>
        <v>-</v>
      </c>
      <c r="AF89" s="118" t="str">
        <f t="shared" ca="1" si="31"/>
        <v>-</v>
      </c>
      <c r="AG89" s="119" t="str">
        <f t="shared" ca="1" si="32"/>
        <v>-</v>
      </c>
      <c r="AH89" s="118" t="str">
        <f t="shared" ca="1" si="33"/>
        <v>-</v>
      </c>
      <c r="AI89" s="118">
        <f t="shared" ca="1" si="34"/>
        <v>0</v>
      </c>
      <c r="AJ89" s="120">
        <f t="shared" ca="1" si="35"/>
        <v>0</v>
      </c>
      <c r="AK89" s="118">
        <f t="shared" ca="1" si="36"/>
        <v>0</v>
      </c>
      <c r="AL89" s="118">
        <f t="shared" ca="1" si="37"/>
        <v>0</v>
      </c>
    </row>
    <row r="90" spans="1:38" ht="27" customHeight="1" x14ac:dyDescent="0.25">
      <c r="A90" s="53">
        <f>'OSNOVNA PLAČA'!A84</f>
        <v>75</v>
      </c>
      <c r="B90" s="333" t="str">
        <f t="shared" ca="1" si="24"/>
        <v>A75</v>
      </c>
      <c r="C90" s="333"/>
      <c r="D90" s="54" t="str">
        <f>IF(LEN('OSNOVNA PLAČA'!C84)&gt;0,'OSNOVNA PLAČA'!C84,"")</f>
        <v/>
      </c>
      <c r="E90" s="55" t="str">
        <f>IF(LEN('OSNOVNA PLAČA'!D84)&gt;0,'OSNOVNA PLAČA'!D84,"")</f>
        <v/>
      </c>
      <c r="F90" s="164">
        <f ca="1">IF(LEN(B90)&gt;0,'OBRAČUNANA OSNOVNA PLAČA'!J84,"")</f>
        <v>0</v>
      </c>
      <c r="G90" s="57"/>
      <c r="H90" s="57"/>
      <c r="I90" s="57"/>
      <c r="J90" s="57"/>
      <c r="K90" s="57"/>
      <c r="L90" s="178">
        <f t="shared" si="25"/>
        <v>0</v>
      </c>
      <c r="M90" s="179">
        <f t="shared" ca="1" si="38"/>
        <v>0</v>
      </c>
      <c r="N90" s="179">
        <f t="shared" ca="1" si="40"/>
        <v>0</v>
      </c>
      <c r="O90" s="180">
        <f t="shared" ca="1" si="26"/>
        <v>0</v>
      </c>
      <c r="P90" s="181">
        <f t="shared" ca="1" si="39"/>
        <v>0</v>
      </c>
      <c r="Q90" s="182">
        <f t="shared" ca="1" si="27"/>
        <v>0</v>
      </c>
      <c r="R90" s="182">
        <f ca="1">IF(LEN(B90)&gt;0,'5'!R90-'5'!Q90,"")</f>
        <v>0</v>
      </c>
      <c r="S90" s="183"/>
      <c r="T90" s="33"/>
      <c r="U90" s="33"/>
      <c r="V90" s="33"/>
      <c r="W90" s="33"/>
      <c r="X90" s="33"/>
      <c r="Y90" s="33"/>
      <c r="AB90" s="243">
        <f>ROW()</f>
        <v>90</v>
      </c>
      <c r="AC90" s="118">
        <f t="shared" ca="1" si="28"/>
        <v>0</v>
      </c>
      <c r="AD90" s="118">
        <f t="shared" ca="1" si="29"/>
        <v>0</v>
      </c>
      <c r="AE90" s="119" t="str">
        <f t="shared" ca="1" si="30"/>
        <v>-</v>
      </c>
      <c r="AF90" s="118" t="str">
        <f t="shared" ca="1" si="31"/>
        <v>-</v>
      </c>
      <c r="AG90" s="119" t="str">
        <f t="shared" ca="1" si="32"/>
        <v>-</v>
      </c>
      <c r="AH90" s="118" t="str">
        <f t="shared" ca="1" si="33"/>
        <v>-</v>
      </c>
      <c r="AI90" s="118">
        <f t="shared" ca="1" si="34"/>
        <v>0</v>
      </c>
      <c r="AJ90" s="120">
        <f t="shared" ca="1" si="35"/>
        <v>0</v>
      </c>
      <c r="AK90" s="118">
        <f t="shared" ca="1" si="36"/>
        <v>0</v>
      </c>
      <c r="AL90" s="118">
        <f t="shared" ca="1" si="37"/>
        <v>0</v>
      </c>
    </row>
    <row r="91" spans="1:38" ht="27" customHeight="1" x14ac:dyDescent="0.25">
      <c r="A91" s="53">
        <f>'OSNOVNA PLAČA'!A85</f>
        <v>76</v>
      </c>
      <c r="B91" s="333" t="str">
        <f t="shared" ca="1" si="24"/>
        <v>A76</v>
      </c>
      <c r="C91" s="333"/>
      <c r="D91" s="54" t="str">
        <f>IF(LEN('OSNOVNA PLAČA'!C85)&gt;0,'OSNOVNA PLAČA'!C85,"")</f>
        <v/>
      </c>
      <c r="E91" s="55" t="str">
        <f>IF(LEN('OSNOVNA PLAČA'!D85)&gt;0,'OSNOVNA PLAČA'!D85,"")</f>
        <v/>
      </c>
      <c r="F91" s="164">
        <f ca="1">IF(LEN(B91)&gt;0,'OBRAČUNANA OSNOVNA PLAČA'!J85,"")</f>
        <v>0</v>
      </c>
      <c r="G91" s="57"/>
      <c r="H91" s="57"/>
      <c r="I91" s="57"/>
      <c r="J91" s="57"/>
      <c r="K91" s="57"/>
      <c r="L91" s="178">
        <f t="shared" si="25"/>
        <v>0</v>
      </c>
      <c r="M91" s="179">
        <f t="shared" ca="1" si="38"/>
        <v>0</v>
      </c>
      <c r="N91" s="179">
        <f t="shared" ca="1" si="40"/>
        <v>0</v>
      </c>
      <c r="O91" s="180">
        <f t="shared" ca="1" si="26"/>
        <v>0</v>
      </c>
      <c r="P91" s="181">
        <f t="shared" ca="1" si="39"/>
        <v>0</v>
      </c>
      <c r="Q91" s="182">
        <f t="shared" ca="1" si="27"/>
        <v>0</v>
      </c>
      <c r="R91" s="182">
        <f ca="1">IF(LEN(B91)&gt;0,'5'!R91-'5'!Q91,"")</f>
        <v>0</v>
      </c>
      <c r="S91" s="183"/>
      <c r="T91" s="33"/>
      <c r="U91" s="33"/>
      <c r="V91" s="33"/>
      <c r="W91" s="33"/>
      <c r="X91" s="33"/>
      <c r="Y91" s="33"/>
      <c r="AB91" s="243">
        <f>ROW()</f>
        <v>91</v>
      </c>
      <c r="AC91" s="118">
        <f t="shared" ca="1" si="28"/>
        <v>0</v>
      </c>
      <c r="AD91" s="118">
        <f t="shared" ca="1" si="29"/>
        <v>0</v>
      </c>
      <c r="AE91" s="119" t="str">
        <f t="shared" ca="1" si="30"/>
        <v>-</v>
      </c>
      <c r="AF91" s="118" t="str">
        <f t="shared" ca="1" si="31"/>
        <v>-</v>
      </c>
      <c r="AG91" s="119" t="str">
        <f t="shared" ca="1" si="32"/>
        <v>-</v>
      </c>
      <c r="AH91" s="118" t="str">
        <f t="shared" ca="1" si="33"/>
        <v>-</v>
      </c>
      <c r="AI91" s="118">
        <f t="shared" ca="1" si="34"/>
        <v>0</v>
      </c>
      <c r="AJ91" s="120">
        <f t="shared" ca="1" si="35"/>
        <v>0</v>
      </c>
      <c r="AK91" s="118">
        <f t="shared" ca="1" si="36"/>
        <v>0</v>
      </c>
      <c r="AL91" s="118">
        <f t="shared" ca="1" si="37"/>
        <v>0</v>
      </c>
    </row>
    <row r="92" spans="1:38" ht="27" customHeight="1" x14ac:dyDescent="0.25">
      <c r="A92" s="53">
        <f>'OSNOVNA PLAČA'!A86</f>
        <v>77</v>
      </c>
      <c r="B92" s="333" t="str">
        <f t="shared" ca="1" si="24"/>
        <v>A77</v>
      </c>
      <c r="C92" s="333"/>
      <c r="D92" s="54" t="str">
        <f>IF(LEN('OSNOVNA PLAČA'!C86)&gt;0,'OSNOVNA PLAČA'!C86,"")</f>
        <v/>
      </c>
      <c r="E92" s="55" t="str">
        <f>IF(LEN('OSNOVNA PLAČA'!D86)&gt;0,'OSNOVNA PLAČA'!D86,"")</f>
        <v/>
      </c>
      <c r="F92" s="164">
        <f ca="1">IF(LEN(B92)&gt;0,'OBRAČUNANA OSNOVNA PLAČA'!J86,"")</f>
        <v>0</v>
      </c>
      <c r="G92" s="57"/>
      <c r="H92" s="57"/>
      <c r="I92" s="57"/>
      <c r="J92" s="57"/>
      <c r="K92" s="57"/>
      <c r="L92" s="178">
        <f t="shared" si="25"/>
        <v>0</v>
      </c>
      <c r="M92" s="179">
        <f t="shared" ca="1" si="38"/>
        <v>0</v>
      </c>
      <c r="N92" s="179">
        <f t="shared" ca="1" si="40"/>
        <v>0</v>
      </c>
      <c r="O92" s="180">
        <f t="shared" ca="1" si="26"/>
        <v>0</v>
      </c>
      <c r="P92" s="181">
        <f t="shared" ca="1" si="39"/>
        <v>0</v>
      </c>
      <c r="Q92" s="182">
        <f t="shared" ca="1" si="27"/>
        <v>0</v>
      </c>
      <c r="R92" s="182">
        <f ca="1">IF(LEN(B92)&gt;0,'5'!R92-'5'!Q92,"")</f>
        <v>0</v>
      </c>
      <c r="S92" s="183"/>
      <c r="T92" s="33"/>
      <c r="U92" s="33"/>
      <c r="V92" s="33"/>
      <c r="W92" s="33"/>
      <c r="X92" s="33"/>
      <c r="Y92" s="33"/>
      <c r="AB92" s="243">
        <f>ROW()</f>
        <v>92</v>
      </c>
      <c r="AC92" s="118">
        <f t="shared" ca="1" si="28"/>
        <v>0</v>
      </c>
      <c r="AD92" s="118">
        <f t="shared" ca="1" si="29"/>
        <v>0</v>
      </c>
      <c r="AE92" s="119" t="str">
        <f t="shared" ca="1" si="30"/>
        <v>-</v>
      </c>
      <c r="AF92" s="118" t="str">
        <f t="shared" ca="1" si="31"/>
        <v>-</v>
      </c>
      <c r="AG92" s="119" t="str">
        <f t="shared" ca="1" si="32"/>
        <v>-</v>
      </c>
      <c r="AH92" s="118" t="str">
        <f t="shared" ca="1" si="33"/>
        <v>-</v>
      </c>
      <c r="AI92" s="118">
        <f t="shared" ca="1" si="34"/>
        <v>0</v>
      </c>
      <c r="AJ92" s="120">
        <f t="shared" ca="1" si="35"/>
        <v>0</v>
      </c>
      <c r="AK92" s="118">
        <f t="shared" ca="1" si="36"/>
        <v>0</v>
      </c>
      <c r="AL92" s="118">
        <f t="shared" ca="1" si="37"/>
        <v>0</v>
      </c>
    </row>
    <row r="93" spans="1:38" ht="27" customHeight="1" x14ac:dyDescent="0.25">
      <c r="A93" s="53">
        <f>'OSNOVNA PLAČA'!A87</f>
        <v>78</v>
      </c>
      <c r="B93" s="333" t="str">
        <f t="shared" ca="1" si="24"/>
        <v>A78</v>
      </c>
      <c r="C93" s="333"/>
      <c r="D93" s="54" t="str">
        <f>IF(LEN('OSNOVNA PLAČA'!C87)&gt;0,'OSNOVNA PLAČA'!C87,"")</f>
        <v/>
      </c>
      <c r="E93" s="55" t="str">
        <f>IF(LEN('OSNOVNA PLAČA'!D87)&gt;0,'OSNOVNA PLAČA'!D87,"")</f>
        <v/>
      </c>
      <c r="F93" s="164">
        <f ca="1">IF(LEN(B93)&gt;0,'OBRAČUNANA OSNOVNA PLAČA'!J87,"")</f>
        <v>0</v>
      </c>
      <c r="G93" s="57"/>
      <c r="H93" s="57"/>
      <c r="I93" s="57"/>
      <c r="J93" s="57"/>
      <c r="K93" s="57"/>
      <c r="L93" s="178">
        <f t="shared" si="25"/>
        <v>0</v>
      </c>
      <c r="M93" s="179">
        <f t="shared" ca="1" si="38"/>
        <v>0</v>
      </c>
      <c r="N93" s="179">
        <f t="shared" ca="1" si="40"/>
        <v>0</v>
      </c>
      <c r="O93" s="180">
        <f t="shared" ca="1" si="26"/>
        <v>0</v>
      </c>
      <c r="P93" s="181">
        <f t="shared" ca="1" si="39"/>
        <v>0</v>
      </c>
      <c r="Q93" s="182">
        <f t="shared" ca="1" si="27"/>
        <v>0</v>
      </c>
      <c r="R93" s="182">
        <f ca="1">IF(LEN(B93)&gt;0,'5'!R93-'5'!Q93,"")</f>
        <v>0</v>
      </c>
      <c r="S93" s="183"/>
      <c r="T93" s="33"/>
      <c r="U93" s="33"/>
      <c r="V93" s="33"/>
      <c r="W93" s="33"/>
      <c r="X93" s="33"/>
      <c r="Y93" s="33"/>
      <c r="AB93" s="243">
        <f>ROW()</f>
        <v>93</v>
      </c>
      <c r="AC93" s="118">
        <f t="shared" ca="1" si="28"/>
        <v>0</v>
      </c>
      <c r="AD93" s="118">
        <f t="shared" ca="1" si="29"/>
        <v>0</v>
      </c>
      <c r="AE93" s="119" t="str">
        <f t="shared" ca="1" si="30"/>
        <v>-</v>
      </c>
      <c r="AF93" s="118" t="str">
        <f t="shared" ca="1" si="31"/>
        <v>-</v>
      </c>
      <c r="AG93" s="119" t="str">
        <f t="shared" ca="1" si="32"/>
        <v>-</v>
      </c>
      <c r="AH93" s="118" t="str">
        <f t="shared" ca="1" si="33"/>
        <v>-</v>
      </c>
      <c r="AI93" s="118">
        <f t="shared" ca="1" si="34"/>
        <v>0</v>
      </c>
      <c r="AJ93" s="120">
        <f t="shared" ca="1" si="35"/>
        <v>0</v>
      </c>
      <c r="AK93" s="118">
        <f t="shared" ca="1" si="36"/>
        <v>0</v>
      </c>
      <c r="AL93" s="118">
        <f t="shared" ca="1" si="37"/>
        <v>0</v>
      </c>
    </row>
    <row r="94" spans="1:38" ht="27" customHeight="1" x14ac:dyDescent="0.25">
      <c r="A94" s="53">
        <f>'OSNOVNA PLAČA'!A88</f>
        <v>79</v>
      </c>
      <c r="B94" s="333" t="str">
        <f t="shared" ca="1" si="24"/>
        <v>A79</v>
      </c>
      <c r="C94" s="333"/>
      <c r="D94" s="54" t="str">
        <f>IF(LEN('OSNOVNA PLAČA'!C88)&gt;0,'OSNOVNA PLAČA'!C88,"")</f>
        <v/>
      </c>
      <c r="E94" s="55" t="str">
        <f>IF(LEN('OSNOVNA PLAČA'!D88)&gt;0,'OSNOVNA PLAČA'!D88,"")</f>
        <v/>
      </c>
      <c r="F94" s="164">
        <f ca="1">IF(LEN(B94)&gt;0,'OBRAČUNANA OSNOVNA PLAČA'!J88,"")</f>
        <v>0</v>
      </c>
      <c r="G94" s="57"/>
      <c r="H94" s="57"/>
      <c r="I94" s="57"/>
      <c r="J94" s="57"/>
      <c r="K94" s="57"/>
      <c r="L94" s="178">
        <f t="shared" si="25"/>
        <v>0</v>
      </c>
      <c r="M94" s="179">
        <f t="shared" ca="1" si="38"/>
        <v>0</v>
      </c>
      <c r="N94" s="179">
        <f t="shared" ca="1" si="40"/>
        <v>0</v>
      </c>
      <c r="O94" s="180">
        <f t="shared" ca="1" si="26"/>
        <v>0</v>
      </c>
      <c r="P94" s="181">
        <f t="shared" ca="1" si="39"/>
        <v>0</v>
      </c>
      <c r="Q94" s="182">
        <f t="shared" ca="1" si="27"/>
        <v>0</v>
      </c>
      <c r="R94" s="182">
        <f ca="1">IF(LEN(B94)&gt;0,'5'!R94-'5'!Q94,"")</f>
        <v>0</v>
      </c>
      <c r="S94" s="183"/>
      <c r="T94" s="33"/>
      <c r="U94" s="33"/>
      <c r="V94" s="33"/>
      <c r="W94" s="33"/>
      <c r="X94" s="33"/>
      <c r="Y94" s="33"/>
      <c r="AB94" s="243">
        <f>ROW()</f>
        <v>94</v>
      </c>
      <c r="AC94" s="118">
        <f t="shared" ca="1" si="28"/>
        <v>0</v>
      </c>
      <c r="AD94" s="118">
        <f t="shared" ca="1" si="29"/>
        <v>0</v>
      </c>
      <c r="AE94" s="119" t="str">
        <f t="shared" ca="1" si="30"/>
        <v>-</v>
      </c>
      <c r="AF94" s="118" t="str">
        <f t="shared" ca="1" si="31"/>
        <v>-</v>
      </c>
      <c r="AG94" s="119" t="str">
        <f t="shared" ca="1" si="32"/>
        <v>-</v>
      </c>
      <c r="AH94" s="118" t="str">
        <f t="shared" ca="1" si="33"/>
        <v>-</v>
      </c>
      <c r="AI94" s="118">
        <f t="shared" ca="1" si="34"/>
        <v>0</v>
      </c>
      <c r="AJ94" s="120">
        <f t="shared" ca="1" si="35"/>
        <v>0</v>
      </c>
      <c r="AK94" s="118">
        <f t="shared" ca="1" si="36"/>
        <v>0</v>
      </c>
      <c r="AL94" s="118">
        <f t="shared" ca="1" si="37"/>
        <v>0</v>
      </c>
    </row>
    <row r="95" spans="1:38" ht="27" customHeight="1" x14ac:dyDescent="0.25">
      <c r="A95" s="53">
        <f>'OSNOVNA PLAČA'!A89</f>
        <v>80</v>
      </c>
      <c r="B95" s="333" t="str">
        <f t="shared" ca="1" si="24"/>
        <v>A80</v>
      </c>
      <c r="C95" s="333"/>
      <c r="D95" s="54" t="str">
        <f>IF(LEN('OSNOVNA PLAČA'!C89)&gt;0,'OSNOVNA PLAČA'!C89,"")</f>
        <v/>
      </c>
      <c r="E95" s="55" t="str">
        <f>IF(LEN('OSNOVNA PLAČA'!D89)&gt;0,'OSNOVNA PLAČA'!D89,"")</f>
        <v/>
      </c>
      <c r="F95" s="164">
        <f ca="1">IF(LEN(B95)&gt;0,'OBRAČUNANA OSNOVNA PLAČA'!J89,"")</f>
        <v>0</v>
      </c>
      <c r="G95" s="57"/>
      <c r="H95" s="57"/>
      <c r="I95" s="57"/>
      <c r="J95" s="57"/>
      <c r="K95" s="57"/>
      <c r="L95" s="178">
        <f t="shared" si="25"/>
        <v>0</v>
      </c>
      <c r="M95" s="179">
        <f t="shared" ca="1" si="38"/>
        <v>0</v>
      </c>
      <c r="N95" s="179">
        <f t="shared" ca="1" si="40"/>
        <v>0</v>
      </c>
      <c r="O95" s="180">
        <f t="shared" ca="1" si="26"/>
        <v>0</v>
      </c>
      <c r="P95" s="181">
        <f t="shared" ca="1" si="39"/>
        <v>0</v>
      </c>
      <c r="Q95" s="182">
        <f t="shared" ca="1" si="27"/>
        <v>0</v>
      </c>
      <c r="R95" s="182">
        <f ca="1">IF(LEN(B95)&gt;0,'5'!R95-'5'!Q95,"")</f>
        <v>0</v>
      </c>
      <c r="S95" s="183"/>
      <c r="T95" s="33"/>
      <c r="U95" s="33"/>
      <c r="V95" s="33"/>
      <c r="W95" s="33"/>
      <c r="X95" s="33"/>
      <c r="Y95" s="33"/>
      <c r="AB95" s="243">
        <f>ROW()</f>
        <v>95</v>
      </c>
      <c r="AC95" s="118">
        <f t="shared" ca="1" si="28"/>
        <v>0</v>
      </c>
      <c r="AD95" s="118">
        <f t="shared" ca="1" si="29"/>
        <v>0</v>
      </c>
      <c r="AE95" s="119" t="str">
        <f t="shared" ca="1" si="30"/>
        <v>-</v>
      </c>
      <c r="AF95" s="118" t="str">
        <f t="shared" ca="1" si="31"/>
        <v>-</v>
      </c>
      <c r="AG95" s="119" t="str">
        <f t="shared" ca="1" si="32"/>
        <v>-</v>
      </c>
      <c r="AH95" s="118" t="str">
        <f t="shared" ca="1" si="33"/>
        <v>-</v>
      </c>
      <c r="AI95" s="118">
        <f t="shared" ca="1" si="34"/>
        <v>0</v>
      </c>
      <c r="AJ95" s="120">
        <f t="shared" ca="1" si="35"/>
        <v>0</v>
      </c>
      <c r="AK95" s="118">
        <f t="shared" ca="1" si="36"/>
        <v>0</v>
      </c>
      <c r="AL95" s="118">
        <f t="shared" ca="1" si="37"/>
        <v>0</v>
      </c>
    </row>
    <row r="96" spans="1:38" ht="27" customHeight="1" x14ac:dyDescent="0.25">
      <c r="A96" s="53">
        <f>'OSNOVNA PLAČA'!A90</f>
        <v>81</v>
      </c>
      <c r="B96" s="333" t="str">
        <f t="shared" ca="1" si="24"/>
        <v>A81</v>
      </c>
      <c r="C96" s="333"/>
      <c r="D96" s="54" t="str">
        <f>IF(LEN('OSNOVNA PLAČA'!C90)&gt;0,'OSNOVNA PLAČA'!C90,"")</f>
        <v/>
      </c>
      <c r="E96" s="55" t="str">
        <f>IF(LEN('OSNOVNA PLAČA'!D90)&gt;0,'OSNOVNA PLAČA'!D90,"")</f>
        <v/>
      </c>
      <c r="F96" s="164">
        <f ca="1">IF(LEN(B96)&gt;0,'OBRAČUNANA OSNOVNA PLAČA'!J90,"")</f>
        <v>0</v>
      </c>
      <c r="G96" s="57"/>
      <c r="H96" s="57"/>
      <c r="I96" s="57"/>
      <c r="J96" s="57"/>
      <c r="K96" s="57"/>
      <c r="L96" s="178">
        <f t="shared" si="25"/>
        <v>0</v>
      </c>
      <c r="M96" s="179">
        <f t="shared" ca="1" si="38"/>
        <v>0</v>
      </c>
      <c r="N96" s="179">
        <f t="shared" ca="1" si="40"/>
        <v>0</v>
      </c>
      <c r="O96" s="180">
        <f t="shared" ca="1" si="26"/>
        <v>0</v>
      </c>
      <c r="P96" s="181">
        <f t="shared" ca="1" si="39"/>
        <v>0</v>
      </c>
      <c r="Q96" s="182">
        <f t="shared" ca="1" si="27"/>
        <v>0</v>
      </c>
      <c r="R96" s="182">
        <f ca="1">IF(LEN(B96)&gt;0,'5'!R96-'5'!Q96,"")</f>
        <v>0</v>
      </c>
      <c r="S96" s="183"/>
      <c r="T96" s="33"/>
      <c r="U96" s="33"/>
      <c r="V96" s="33"/>
      <c r="W96" s="33"/>
      <c r="X96" s="33"/>
      <c r="Y96" s="33"/>
      <c r="AB96" s="243">
        <f>ROW()</f>
        <v>96</v>
      </c>
      <c r="AC96" s="118">
        <f t="shared" ca="1" si="28"/>
        <v>0</v>
      </c>
      <c r="AD96" s="118">
        <f t="shared" ca="1" si="29"/>
        <v>0</v>
      </c>
      <c r="AE96" s="119" t="str">
        <f t="shared" ca="1" si="30"/>
        <v>-</v>
      </c>
      <c r="AF96" s="118" t="str">
        <f t="shared" ca="1" si="31"/>
        <v>-</v>
      </c>
      <c r="AG96" s="119" t="str">
        <f t="shared" ca="1" si="32"/>
        <v>-</v>
      </c>
      <c r="AH96" s="118" t="str">
        <f t="shared" ca="1" si="33"/>
        <v>-</v>
      </c>
      <c r="AI96" s="118">
        <f t="shared" ca="1" si="34"/>
        <v>0</v>
      </c>
      <c r="AJ96" s="120">
        <f t="shared" ca="1" si="35"/>
        <v>0</v>
      </c>
      <c r="AK96" s="118">
        <f t="shared" ca="1" si="36"/>
        <v>0</v>
      </c>
      <c r="AL96" s="118">
        <f t="shared" ca="1" si="37"/>
        <v>0</v>
      </c>
    </row>
    <row r="97" spans="1:38" ht="27" customHeight="1" x14ac:dyDescent="0.25">
      <c r="A97" s="53">
        <f>'OSNOVNA PLAČA'!A91</f>
        <v>82</v>
      </c>
      <c r="B97" s="333" t="str">
        <f t="shared" ca="1" si="24"/>
        <v>A82</v>
      </c>
      <c r="C97" s="333"/>
      <c r="D97" s="54" t="str">
        <f>IF(LEN('OSNOVNA PLAČA'!C91)&gt;0,'OSNOVNA PLAČA'!C91,"")</f>
        <v/>
      </c>
      <c r="E97" s="55" t="str">
        <f>IF(LEN('OSNOVNA PLAČA'!D91)&gt;0,'OSNOVNA PLAČA'!D91,"")</f>
        <v/>
      </c>
      <c r="F97" s="164">
        <f ca="1">IF(LEN(B97)&gt;0,'OBRAČUNANA OSNOVNA PLAČA'!J91,"")</f>
        <v>0</v>
      </c>
      <c r="G97" s="57"/>
      <c r="H97" s="57"/>
      <c r="I97" s="57"/>
      <c r="J97" s="57"/>
      <c r="K97" s="57"/>
      <c r="L97" s="178">
        <f t="shared" si="25"/>
        <v>0</v>
      </c>
      <c r="M97" s="179">
        <f t="shared" ca="1" si="38"/>
        <v>0</v>
      </c>
      <c r="N97" s="179">
        <f t="shared" ca="1" si="40"/>
        <v>0</v>
      </c>
      <c r="O97" s="180">
        <f t="shared" ca="1" si="26"/>
        <v>0</v>
      </c>
      <c r="P97" s="181">
        <f t="shared" ca="1" si="39"/>
        <v>0</v>
      </c>
      <c r="Q97" s="182">
        <f t="shared" ca="1" si="27"/>
        <v>0</v>
      </c>
      <c r="R97" s="182">
        <f ca="1">IF(LEN(B97)&gt;0,'5'!R97-'5'!Q97,"")</f>
        <v>0</v>
      </c>
      <c r="S97" s="183"/>
      <c r="T97" s="33"/>
      <c r="U97" s="33"/>
      <c r="V97" s="33"/>
      <c r="W97" s="33"/>
      <c r="X97" s="33"/>
      <c r="Y97" s="33"/>
      <c r="AB97" s="243">
        <f>ROW()</f>
        <v>97</v>
      </c>
      <c r="AC97" s="118">
        <f t="shared" ca="1" si="28"/>
        <v>0</v>
      </c>
      <c r="AD97" s="118">
        <f t="shared" ca="1" si="29"/>
        <v>0</v>
      </c>
      <c r="AE97" s="119" t="str">
        <f t="shared" ca="1" si="30"/>
        <v>-</v>
      </c>
      <c r="AF97" s="118" t="str">
        <f t="shared" ca="1" si="31"/>
        <v>-</v>
      </c>
      <c r="AG97" s="119" t="str">
        <f t="shared" ca="1" si="32"/>
        <v>-</v>
      </c>
      <c r="AH97" s="118" t="str">
        <f t="shared" ca="1" si="33"/>
        <v>-</v>
      </c>
      <c r="AI97" s="118">
        <f t="shared" ca="1" si="34"/>
        <v>0</v>
      </c>
      <c r="AJ97" s="120">
        <f t="shared" ca="1" si="35"/>
        <v>0</v>
      </c>
      <c r="AK97" s="118">
        <f t="shared" ca="1" si="36"/>
        <v>0</v>
      </c>
      <c r="AL97" s="118">
        <f t="shared" ca="1" si="37"/>
        <v>0</v>
      </c>
    </row>
    <row r="98" spans="1:38" ht="27" customHeight="1" x14ac:dyDescent="0.25">
      <c r="A98" s="53">
        <f>'OSNOVNA PLAČA'!A92</f>
        <v>83</v>
      </c>
      <c r="B98" s="333" t="str">
        <f t="shared" ca="1" si="24"/>
        <v>A83</v>
      </c>
      <c r="C98" s="333"/>
      <c r="D98" s="54" t="str">
        <f>IF(LEN('OSNOVNA PLAČA'!C92)&gt;0,'OSNOVNA PLAČA'!C92,"")</f>
        <v/>
      </c>
      <c r="E98" s="55" t="str">
        <f>IF(LEN('OSNOVNA PLAČA'!D92)&gt;0,'OSNOVNA PLAČA'!D92,"")</f>
        <v/>
      </c>
      <c r="F98" s="164">
        <f ca="1">IF(LEN(B98)&gt;0,'OBRAČUNANA OSNOVNA PLAČA'!J92,"")</f>
        <v>0</v>
      </c>
      <c r="G98" s="57"/>
      <c r="H98" s="57"/>
      <c r="I98" s="57"/>
      <c r="J98" s="57"/>
      <c r="K98" s="57"/>
      <c r="L98" s="178">
        <f t="shared" si="25"/>
        <v>0</v>
      </c>
      <c r="M98" s="179">
        <f t="shared" ca="1" si="38"/>
        <v>0</v>
      </c>
      <c r="N98" s="179">
        <f t="shared" ca="1" si="40"/>
        <v>0</v>
      </c>
      <c r="O98" s="180">
        <f t="shared" ca="1" si="26"/>
        <v>0</v>
      </c>
      <c r="P98" s="181">
        <f t="shared" ca="1" si="39"/>
        <v>0</v>
      </c>
      <c r="Q98" s="182">
        <f t="shared" ca="1" si="27"/>
        <v>0</v>
      </c>
      <c r="R98" s="182">
        <f ca="1">IF(LEN(B98)&gt;0,'5'!R98-'5'!Q98,"")</f>
        <v>0</v>
      </c>
      <c r="S98" s="183"/>
      <c r="T98" s="33"/>
      <c r="U98" s="33"/>
      <c r="V98" s="33"/>
      <c r="W98" s="33"/>
      <c r="X98" s="33"/>
      <c r="Y98" s="33"/>
      <c r="AB98" s="243">
        <f>ROW()</f>
        <v>98</v>
      </c>
      <c r="AC98" s="118">
        <f t="shared" ca="1" si="28"/>
        <v>0</v>
      </c>
      <c r="AD98" s="118">
        <f t="shared" ca="1" si="29"/>
        <v>0</v>
      </c>
      <c r="AE98" s="119" t="str">
        <f t="shared" ca="1" si="30"/>
        <v>-</v>
      </c>
      <c r="AF98" s="118" t="str">
        <f t="shared" ca="1" si="31"/>
        <v>-</v>
      </c>
      <c r="AG98" s="119" t="str">
        <f t="shared" ca="1" si="32"/>
        <v>-</v>
      </c>
      <c r="AH98" s="118" t="str">
        <f t="shared" ca="1" si="33"/>
        <v>-</v>
      </c>
      <c r="AI98" s="118">
        <f t="shared" ca="1" si="34"/>
        <v>0</v>
      </c>
      <c r="AJ98" s="120">
        <f t="shared" ca="1" si="35"/>
        <v>0</v>
      </c>
      <c r="AK98" s="118">
        <f t="shared" ca="1" si="36"/>
        <v>0</v>
      </c>
      <c r="AL98" s="118">
        <f t="shared" ca="1" si="37"/>
        <v>0</v>
      </c>
    </row>
    <row r="99" spans="1:38" ht="27" customHeight="1" x14ac:dyDescent="0.25">
      <c r="A99" s="53">
        <f>'OSNOVNA PLAČA'!A93</f>
        <v>84</v>
      </c>
      <c r="B99" s="333" t="str">
        <f t="shared" ca="1" si="24"/>
        <v>A84</v>
      </c>
      <c r="C99" s="333"/>
      <c r="D99" s="54" t="str">
        <f>IF(LEN('OSNOVNA PLAČA'!C93)&gt;0,'OSNOVNA PLAČA'!C93,"")</f>
        <v/>
      </c>
      <c r="E99" s="55" t="str">
        <f>IF(LEN('OSNOVNA PLAČA'!D93)&gt;0,'OSNOVNA PLAČA'!D93,"")</f>
        <v/>
      </c>
      <c r="F99" s="164">
        <f ca="1">IF(LEN(B99)&gt;0,'OBRAČUNANA OSNOVNA PLAČA'!J93,"")</f>
        <v>0</v>
      </c>
      <c r="G99" s="57"/>
      <c r="H99" s="57"/>
      <c r="I99" s="57"/>
      <c r="J99" s="57"/>
      <c r="K99" s="57"/>
      <c r="L99" s="178">
        <f t="shared" si="25"/>
        <v>0</v>
      </c>
      <c r="M99" s="179">
        <f t="shared" ca="1" si="38"/>
        <v>0</v>
      </c>
      <c r="N99" s="179">
        <f t="shared" ca="1" si="40"/>
        <v>0</v>
      </c>
      <c r="O99" s="180">
        <f t="shared" ca="1" si="26"/>
        <v>0</v>
      </c>
      <c r="P99" s="181">
        <f t="shared" ca="1" si="39"/>
        <v>0</v>
      </c>
      <c r="Q99" s="182">
        <f t="shared" ca="1" si="27"/>
        <v>0</v>
      </c>
      <c r="R99" s="182">
        <f ca="1">IF(LEN(B99)&gt;0,'5'!R99-'5'!Q99,"")</f>
        <v>0</v>
      </c>
      <c r="S99" s="183"/>
      <c r="T99" s="33"/>
      <c r="U99" s="33"/>
      <c r="V99" s="33"/>
      <c r="W99" s="33"/>
      <c r="X99" s="33"/>
      <c r="Y99" s="33"/>
      <c r="AB99" s="243">
        <f>ROW()</f>
        <v>99</v>
      </c>
      <c r="AC99" s="118">
        <f t="shared" ca="1" si="28"/>
        <v>0</v>
      </c>
      <c r="AD99" s="118">
        <f t="shared" ca="1" si="29"/>
        <v>0</v>
      </c>
      <c r="AE99" s="119" t="str">
        <f t="shared" ca="1" si="30"/>
        <v>-</v>
      </c>
      <c r="AF99" s="118" t="str">
        <f t="shared" ca="1" si="31"/>
        <v>-</v>
      </c>
      <c r="AG99" s="119" t="str">
        <f t="shared" ca="1" si="32"/>
        <v>-</v>
      </c>
      <c r="AH99" s="118" t="str">
        <f t="shared" ca="1" si="33"/>
        <v>-</v>
      </c>
      <c r="AI99" s="118">
        <f t="shared" ca="1" si="34"/>
        <v>0</v>
      </c>
      <c r="AJ99" s="120">
        <f t="shared" ca="1" si="35"/>
        <v>0</v>
      </c>
      <c r="AK99" s="118">
        <f t="shared" ca="1" si="36"/>
        <v>0</v>
      </c>
      <c r="AL99" s="118">
        <f t="shared" ca="1" si="37"/>
        <v>0</v>
      </c>
    </row>
    <row r="100" spans="1:38" ht="27" customHeight="1" x14ac:dyDescent="0.25">
      <c r="A100" s="53">
        <f>'OSNOVNA PLAČA'!A94</f>
        <v>85</v>
      </c>
      <c r="B100" s="333" t="str">
        <f t="shared" ca="1" si="24"/>
        <v>A85</v>
      </c>
      <c r="C100" s="333"/>
      <c r="D100" s="54" t="str">
        <f>IF(LEN('OSNOVNA PLAČA'!C94)&gt;0,'OSNOVNA PLAČA'!C94,"")</f>
        <v/>
      </c>
      <c r="E100" s="55" t="str">
        <f>IF(LEN('OSNOVNA PLAČA'!D94)&gt;0,'OSNOVNA PLAČA'!D94,"")</f>
        <v/>
      </c>
      <c r="F100" s="164">
        <f ca="1">IF(LEN(B100)&gt;0,'OBRAČUNANA OSNOVNA PLAČA'!J94,"")</f>
        <v>0</v>
      </c>
      <c r="G100" s="57"/>
      <c r="H100" s="57"/>
      <c r="I100" s="57"/>
      <c r="J100" s="57"/>
      <c r="K100" s="57"/>
      <c r="L100" s="178">
        <f t="shared" si="25"/>
        <v>0</v>
      </c>
      <c r="M100" s="179">
        <f t="shared" ca="1" si="38"/>
        <v>0</v>
      </c>
      <c r="N100" s="179">
        <f t="shared" ca="1" si="40"/>
        <v>0</v>
      </c>
      <c r="O100" s="180">
        <f t="shared" ca="1" si="26"/>
        <v>0</v>
      </c>
      <c r="P100" s="181">
        <f t="shared" ca="1" si="39"/>
        <v>0</v>
      </c>
      <c r="Q100" s="182">
        <f t="shared" ca="1" si="27"/>
        <v>0</v>
      </c>
      <c r="R100" s="182">
        <f ca="1">IF(LEN(B100)&gt;0,'5'!R100-'5'!Q100,"")</f>
        <v>0</v>
      </c>
      <c r="S100" s="183"/>
      <c r="T100" s="33"/>
      <c r="U100" s="33"/>
      <c r="V100" s="33"/>
      <c r="W100" s="33"/>
      <c r="X100" s="33"/>
      <c r="Y100" s="33"/>
      <c r="AB100" s="243">
        <f>ROW()</f>
        <v>100</v>
      </c>
      <c r="AC100" s="118">
        <f t="shared" ca="1" si="28"/>
        <v>0</v>
      </c>
      <c r="AD100" s="118">
        <f t="shared" ca="1" si="29"/>
        <v>0</v>
      </c>
      <c r="AE100" s="119" t="str">
        <f t="shared" ca="1" si="30"/>
        <v>-</v>
      </c>
      <c r="AF100" s="118" t="str">
        <f t="shared" ca="1" si="31"/>
        <v>-</v>
      </c>
      <c r="AG100" s="119" t="str">
        <f t="shared" ca="1" si="32"/>
        <v>-</v>
      </c>
      <c r="AH100" s="118" t="str">
        <f t="shared" ca="1" si="33"/>
        <v>-</v>
      </c>
      <c r="AI100" s="118">
        <f t="shared" ca="1" si="34"/>
        <v>0</v>
      </c>
      <c r="AJ100" s="120">
        <f t="shared" ca="1" si="35"/>
        <v>0</v>
      </c>
      <c r="AK100" s="118">
        <f t="shared" ca="1" si="36"/>
        <v>0</v>
      </c>
      <c r="AL100" s="118">
        <f t="shared" ca="1" si="37"/>
        <v>0</v>
      </c>
    </row>
    <row r="101" spans="1:38" ht="27" customHeight="1" x14ac:dyDescent="0.25">
      <c r="A101" s="53">
        <f>'OSNOVNA PLAČA'!A95</f>
        <v>86</v>
      </c>
      <c r="B101" s="333" t="str">
        <f t="shared" ca="1" si="24"/>
        <v>A86</v>
      </c>
      <c r="C101" s="333"/>
      <c r="D101" s="54" t="str">
        <f>IF(LEN('OSNOVNA PLAČA'!C95)&gt;0,'OSNOVNA PLAČA'!C95,"")</f>
        <v/>
      </c>
      <c r="E101" s="55" t="str">
        <f>IF(LEN('OSNOVNA PLAČA'!D95)&gt;0,'OSNOVNA PLAČA'!D95,"")</f>
        <v/>
      </c>
      <c r="F101" s="164">
        <f ca="1">IF(LEN(B101)&gt;0,'OBRAČUNANA OSNOVNA PLAČA'!J95,"")</f>
        <v>0</v>
      </c>
      <c r="G101" s="57"/>
      <c r="H101" s="57"/>
      <c r="I101" s="57"/>
      <c r="J101" s="57"/>
      <c r="K101" s="57"/>
      <c r="L101" s="178">
        <f t="shared" si="25"/>
        <v>0</v>
      </c>
      <c r="M101" s="179">
        <f t="shared" ca="1" si="38"/>
        <v>0</v>
      </c>
      <c r="N101" s="179">
        <f t="shared" ca="1" si="40"/>
        <v>0</v>
      </c>
      <c r="O101" s="180">
        <f t="shared" ca="1" si="26"/>
        <v>0</v>
      </c>
      <c r="P101" s="181">
        <f t="shared" ca="1" si="39"/>
        <v>0</v>
      </c>
      <c r="Q101" s="182">
        <f t="shared" ca="1" si="27"/>
        <v>0</v>
      </c>
      <c r="R101" s="182">
        <f ca="1">IF(LEN(B101)&gt;0,'5'!R101-'5'!Q101,"")</f>
        <v>0</v>
      </c>
      <c r="S101" s="183"/>
      <c r="T101" s="33"/>
      <c r="U101" s="33"/>
      <c r="V101" s="33"/>
      <c r="W101" s="33"/>
      <c r="X101" s="33"/>
      <c r="Y101" s="33"/>
      <c r="AB101" s="243">
        <f>ROW()</f>
        <v>101</v>
      </c>
      <c r="AC101" s="118">
        <f t="shared" ca="1" si="28"/>
        <v>0</v>
      </c>
      <c r="AD101" s="118">
        <f t="shared" ca="1" si="29"/>
        <v>0</v>
      </c>
      <c r="AE101" s="119" t="str">
        <f t="shared" ca="1" si="30"/>
        <v>-</v>
      </c>
      <c r="AF101" s="118" t="str">
        <f t="shared" ca="1" si="31"/>
        <v>-</v>
      </c>
      <c r="AG101" s="119" t="str">
        <f t="shared" ca="1" si="32"/>
        <v>-</v>
      </c>
      <c r="AH101" s="118" t="str">
        <f t="shared" ca="1" si="33"/>
        <v>-</v>
      </c>
      <c r="AI101" s="118">
        <f t="shared" ca="1" si="34"/>
        <v>0</v>
      </c>
      <c r="AJ101" s="120">
        <f t="shared" ca="1" si="35"/>
        <v>0</v>
      </c>
      <c r="AK101" s="118">
        <f t="shared" ca="1" si="36"/>
        <v>0</v>
      </c>
      <c r="AL101" s="118">
        <f t="shared" ca="1" si="37"/>
        <v>0</v>
      </c>
    </row>
    <row r="102" spans="1:38" ht="27" customHeight="1" x14ac:dyDescent="0.25">
      <c r="A102" s="53">
        <f>'OSNOVNA PLAČA'!A96</f>
        <v>87</v>
      </c>
      <c r="B102" s="333" t="str">
        <f t="shared" ca="1" si="24"/>
        <v>A87</v>
      </c>
      <c r="C102" s="333"/>
      <c r="D102" s="54" t="str">
        <f>IF(LEN('OSNOVNA PLAČA'!C96)&gt;0,'OSNOVNA PLAČA'!C96,"")</f>
        <v/>
      </c>
      <c r="E102" s="55" t="str">
        <f>IF(LEN('OSNOVNA PLAČA'!D96)&gt;0,'OSNOVNA PLAČA'!D96,"")</f>
        <v/>
      </c>
      <c r="F102" s="164">
        <f ca="1">IF(LEN(B102)&gt;0,'OBRAČUNANA OSNOVNA PLAČA'!J96,"")</f>
        <v>0</v>
      </c>
      <c r="G102" s="57"/>
      <c r="H102" s="57"/>
      <c r="I102" s="57"/>
      <c r="J102" s="57"/>
      <c r="K102" s="57"/>
      <c r="L102" s="178">
        <f t="shared" si="25"/>
        <v>0</v>
      </c>
      <c r="M102" s="179">
        <f t="shared" ca="1" si="38"/>
        <v>0</v>
      </c>
      <c r="N102" s="179">
        <f t="shared" ca="1" si="40"/>
        <v>0</v>
      </c>
      <c r="O102" s="180">
        <f t="shared" ca="1" si="26"/>
        <v>0</v>
      </c>
      <c r="P102" s="181">
        <f t="shared" ca="1" si="39"/>
        <v>0</v>
      </c>
      <c r="Q102" s="182">
        <f t="shared" ca="1" si="27"/>
        <v>0</v>
      </c>
      <c r="R102" s="182">
        <f ca="1">IF(LEN(B102)&gt;0,'5'!R102-'5'!Q102,"")</f>
        <v>0</v>
      </c>
      <c r="S102" s="183"/>
      <c r="T102" s="33"/>
      <c r="U102" s="33"/>
      <c r="V102" s="33"/>
      <c r="W102" s="33"/>
      <c r="X102" s="33"/>
      <c r="Y102" s="33"/>
      <c r="AB102" s="243">
        <f>ROW()</f>
        <v>102</v>
      </c>
      <c r="AC102" s="118">
        <f t="shared" ca="1" si="28"/>
        <v>0</v>
      </c>
      <c r="AD102" s="118">
        <f t="shared" ca="1" si="29"/>
        <v>0</v>
      </c>
      <c r="AE102" s="119" t="str">
        <f t="shared" ca="1" si="30"/>
        <v>-</v>
      </c>
      <c r="AF102" s="118" t="str">
        <f t="shared" ca="1" si="31"/>
        <v>-</v>
      </c>
      <c r="AG102" s="119" t="str">
        <f t="shared" ca="1" si="32"/>
        <v>-</v>
      </c>
      <c r="AH102" s="118" t="str">
        <f t="shared" ca="1" si="33"/>
        <v>-</v>
      </c>
      <c r="AI102" s="118">
        <f t="shared" ca="1" si="34"/>
        <v>0</v>
      </c>
      <c r="AJ102" s="120">
        <f t="shared" ca="1" si="35"/>
        <v>0</v>
      </c>
      <c r="AK102" s="118">
        <f t="shared" ca="1" si="36"/>
        <v>0</v>
      </c>
      <c r="AL102" s="118">
        <f t="shared" ca="1" si="37"/>
        <v>0</v>
      </c>
    </row>
    <row r="103" spans="1:38" ht="27" customHeight="1" x14ac:dyDescent="0.25">
      <c r="A103" s="53">
        <f>'OSNOVNA PLAČA'!A97</f>
        <v>88</v>
      </c>
      <c r="B103" s="333" t="str">
        <f t="shared" ca="1" si="24"/>
        <v>A88</v>
      </c>
      <c r="C103" s="333"/>
      <c r="D103" s="54" t="str">
        <f>IF(LEN('OSNOVNA PLAČA'!C97)&gt;0,'OSNOVNA PLAČA'!C97,"")</f>
        <v/>
      </c>
      <c r="E103" s="55" t="str">
        <f>IF(LEN('OSNOVNA PLAČA'!D97)&gt;0,'OSNOVNA PLAČA'!D97,"")</f>
        <v/>
      </c>
      <c r="F103" s="164">
        <f ca="1">IF(LEN(B103)&gt;0,'OBRAČUNANA OSNOVNA PLAČA'!J97,"")</f>
        <v>0</v>
      </c>
      <c r="G103" s="57"/>
      <c r="H103" s="57"/>
      <c r="I103" s="57"/>
      <c r="J103" s="57"/>
      <c r="K103" s="57"/>
      <c r="L103" s="178">
        <f t="shared" si="25"/>
        <v>0</v>
      </c>
      <c r="M103" s="179">
        <f t="shared" ca="1" si="38"/>
        <v>0</v>
      </c>
      <c r="N103" s="179">
        <f t="shared" ca="1" si="40"/>
        <v>0</v>
      </c>
      <c r="O103" s="180">
        <f t="shared" ca="1" si="26"/>
        <v>0</v>
      </c>
      <c r="P103" s="181">
        <f t="shared" ca="1" si="39"/>
        <v>0</v>
      </c>
      <c r="Q103" s="182">
        <f t="shared" ca="1" si="27"/>
        <v>0</v>
      </c>
      <c r="R103" s="182">
        <f ca="1">IF(LEN(B103)&gt;0,'5'!R103-'5'!Q103,"")</f>
        <v>0</v>
      </c>
      <c r="S103" s="183"/>
      <c r="T103" s="33"/>
      <c r="U103" s="33"/>
      <c r="V103" s="33"/>
      <c r="W103" s="33"/>
      <c r="X103" s="33"/>
      <c r="Y103" s="33"/>
      <c r="AB103" s="243">
        <f>ROW()</f>
        <v>103</v>
      </c>
      <c r="AC103" s="118">
        <f t="shared" ca="1" si="28"/>
        <v>0</v>
      </c>
      <c r="AD103" s="118">
        <f t="shared" ca="1" si="29"/>
        <v>0</v>
      </c>
      <c r="AE103" s="119" t="str">
        <f t="shared" ca="1" si="30"/>
        <v>-</v>
      </c>
      <c r="AF103" s="118" t="str">
        <f t="shared" ca="1" si="31"/>
        <v>-</v>
      </c>
      <c r="AG103" s="119" t="str">
        <f t="shared" ca="1" si="32"/>
        <v>-</v>
      </c>
      <c r="AH103" s="118" t="str">
        <f t="shared" ca="1" si="33"/>
        <v>-</v>
      </c>
      <c r="AI103" s="118">
        <f t="shared" ca="1" si="34"/>
        <v>0</v>
      </c>
      <c r="AJ103" s="120">
        <f t="shared" ca="1" si="35"/>
        <v>0</v>
      </c>
      <c r="AK103" s="118">
        <f t="shared" ca="1" si="36"/>
        <v>0</v>
      </c>
      <c r="AL103" s="118">
        <f t="shared" ca="1" si="37"/>
        <v>0</v>
      </c>
    </row>
    <row r="104" spans="1:38" ht="27" customHeight="1" x14ac:dyDescent="0.25">
      <c r="A104" s="53">
        <f>'OSNOVNA PLAČA'!A98</f>
        <v>89</v>
      </c>
      <c r="B104" s="333" t="str">
        <f t="shared" ca="1" si="24"/>
        <v>A89</v>
      </c>
      <c r="C104" s="333"/>
      <c r="D104" s="54" t="str">
        <f>IF(LEN('OSNOVNA PLAČA'!C98)&gt;0,'OSNOVNA PLAČA'!C98,"")</f>
        <v/>
      </c>
      <c r="E104" s="55" t="str">
        <f>IF(LEN('OSNOVNA PLAČA'!D98)&gt;0,'OSNOVNA PLAČA'!D98,"")</f>
        <v/>
      </c>
      <c r="F104" s="164">
        <f ca="1">IF(LEN(B104)&gt;0,'OBRAČUNANA OSNOVNA PLAČA'!J98,"")</f>
        <v>0</v>
      </c>
      <c r="G104" s="57"/>
      <c r="H104" s="57"/>
      <c r="I104" s="57"/>
      <c r="J104" s="57"/>
      <c r="K104" s="57"/>
      <c r="L104" s="178">
        <f t="shared" si="25"/>
        <v>0</v>
      </c>
      <c r="M104" s="179">
        <f t="shared" ca="1" si="38"/>
        <v>0</v>
      </c>
      <c r="N104" s="179">
        <f t="shared" ca="1" si="40"/>
        <v>0</v>
      </c>
      <c r="O104" s="180">
        <f t="shared" ca="1" si="26"/>
        <v>0</v>
      </c>
      <c r="P104" s="181">
        <f t="shared" ca="1" si="39"/>
        <v>0</v>
      </c>
      <c r="Q104" s="182">
        <f t="shared" ca="1" si="27"/>
        <v>0</v>
      </c>
      <c r="R104" s="182">
        <f ca="1">IF(LEN(B104)&gt;0,'5'!R104-'5'!Q104,"")</f>
        <v>0</v>
      </c>
      <c r="S104" s="183"/>
      <c r="T104" s="33"/>
      <c r="U104" s="33"/>
      <c r="V104" s="33"/>
      <c r="W104" s="33"/>
      <c r="X104" s="33"/>
      <c r="Y104" s="33"/>
      <c r="AB104" s="243">
        <f>ROW()</f>
        <v>104</v>
      </c>
      <c r="AC104" s="118">
        <f t="shared" ca="1" si="28"/>
        <v>0</v>
      </c>
      <c r="AD104" s="118">
        <f t="shared" ca="1" si="29"/>
        <v>0</v>
      </c>
      <c r="AE104" s="119" t="str">
        <f t="shared" ca="1" si="30"/>
        <v>-</v>
      </c>
      <c r="AF104" s="118" t="str">
        <f t="shared" ca="1" si="31"/>
        <v>-</v>
      </c>
      <c r="AG104" s="119" t="str">
        <f t="shared" ca="1" si="32"/>
        <v>-</v>
      </c>
      <c r="AH104" s="118" t="str">
        <f t="shared" ca="1" si="33"/>
        <v>-</v>
      </c>
      <c r="AI104" s="118">
        <f t="shared" ca="1" si="34"/>
        <v>0</v>
      </c>
      <c r="AJ104" s="120">
        <f t="shared" ca="1" si="35"/>
        <v>0</v>
      </c>
      <c r="AK104" s="118">
        <f t="shared" ca="1" si="36"/>
        <v>0</v>
      </c>
      <c r="AL104" s="118">
        <f t="shared" ca="1" si="37"/>
        <v>0</v>
      </c>
    </row>
    <row r="105" spans="1:38" ht="27" customHeight="1" x14ac:dyDescent="0.25">
      <c r="A105" s="53">
        <f>'OSNOVNA PLAČA'!A99</f>
        <v>90</v>
      </c>
      <c r="B105" s="333" t="str">
        <f t="shared" ca="1" si="24"/>
        <v>A90</v>
      </c>
      <c r="C105" s="333"/>
      <c r="D105" s="54" t="str">
        <f>IF(LEN('OSNOVNA PLAČA'!C99)&gt;0,'OSNOVNA PLAČA'!C99,"")</f>
        <v/>
      </c>
      <c r="E105" s="55" t="str">
        <f>IF(LEN('OSNOVNA PLAČA'!D99)&gt;0,'OSNOVNA PLAČA'!D99,"")</f>
        <v/>
      </c>
      <c r="F105" s="164">
        <f ca="1">IF(LEN(B105)&gt;0,'OBRAČUNANA OSNOVNA PLAČA'!J99,"")</f>
        <v>0</v>
      </c>
      <c r="G105" s="57"/>
      <c r="H105" s="57"/>
      <c r="I105" s="57"/>
      <c r="J105" s="57"/>
      <c r="K105" s="57"/>
      <c r="L105" s="178">
        <f t="shared" si="25"/>
        <v>0</v>
      </c>
      <c r="M105" s="179">
        <f t="shared" ca="1" si="38"/>
        <v>0</v>
      </c>
      <c r="N105" s="179">
        <f t="shared" ca="1" si="40"/>
        <v>0</v>
      </c>
      <c r="O105" s="180">
        <f t="shared" ca="1" si="26"/>
        <v>0</v>
      </c>
      <c r="P105" s="181">
        <f t="shared" ca="1" si="39"/>
        <v>0</v>
      </c>
      <c r="Q105" s="182">
        <f t="shared" ca="1" si="27"/>
        <v>0</v>
      </c>
      <c r="R105" s="182">
        <f ca="1">IF(LEN(B105)&gt;0,'5'!R105-'5'!Q105,"")</f>
        <v>0</v>
      </c>
      <c r="S105" s="183"/>
      <c r="T105" s="33"/>
      <c r="U105" s="33"/>
      <c r="V105" s="33"/>
      <c r="W105" s="33"/>
      <c r="X105" s="33"/>
      <c r="Y105" s="33"/>
      <c r="AB105" s="243">
        <f>ROW()</f>
        <v>105</v>
      </c>
      <c r="AC105" s="118">
        <f t="shared" ca="1" si="28"/>
        <v>0</v>
      </c>
      <c r="AD105" s="118">
        <f t="shared" ca="1" si="29"/>
        <v>0</v>
      </c>
      <c r="AE105" s="119" t="str">
        <f t="shared" ca="1" si="30"/>
        <v>-</v>
      </c>
      <c r="AF105" s="118" t="str">
        <f t="shared" ca="1" si="31"/>
        <v>-</v>
      </c>
      <c r="AG105" s="119" t="str">
        <f t="shared" ca="1" si="32"/>
        <v>-</v>
      </c>
      <c r="AH105" s="118" t="str">
        <f t="shared" ca="1" si="33"/>
        <v>-</v>
      </c>
      <c r="AI105" s="118">
        <f t="shared" ca="1" si="34"/>
        <v>0</v>
      </c>
      <c r="AJ105" s="120">
        <f t="shared" ca="1" si="35"/>
        <v>0</v>
      </c>
      <c r="AK105" s="118">
        <f t="shared" ca="1" si="36"/>
        <v>0</v>
      </c>
      <c r="AL105" s="118">
        <f t="shared" ca="1" si="37"/>
        <v>0</v>
      </c>
    </row>
    <row r="106" spans="1:38" ht="27" customHeight="1" x14ac:dyDescent="0.25">
      <c r="A106" s="53">
        <f>'OSNOVNA PLAČA'!A100</f>
        <v>91</v>
      </c>
      <c r="B106" s="333" t="str">
        <f t="shared" ca="1" si="24"/>
        <v>A91</v>
      </c>
      <c r="C106" s="333"/>
      <c r="D106" s="54" t="str">
        <f>IF(LEN('OSNOVNA PLAČA'!C100)&gt;0,'OSNOVNA PLAČA'!C100,"")</f>
        <v/>
      </c>
      <c r="E106" s="55" t="str">
        <f>IF(LEN('OSNOVNA PLAČA'!D100)&gt;0,'OSNOVNA PLAČA'!D100,"")</f>
        <v/>
      </c>
      <c r="F106" s="164">
        <f ca="1">IF(LEN(B106)&gt;0,'OBRAČUNANA OSNOVNA PLAČA'!J100,"")</f>
        <v>0</v>
      </c>
      <c r="G106" s="57"/>
      <c r="H106" s="57"/>
      <c r="I106" s="57"/>
      <c r="J106" s="57"/>
      <c r="K106" s="57"/>
      <c r="L106" s="178">
        <f t="shared" si="25"/>
        <v>0</v>
      </c>
      <c r="M106" s="179">
        <f t="shared" ca="1" si="38"/>
        <v>0</v>
      </c>
      <c r="N106" s="179">
        <f t="shared" ca="1" si="40"/>
        <v>0</v>
      </c>
      <c r="O106" s="180">
        <f t="shared" ca="1" si="26"/>
        <v>0</v>
      </c>
      <c r="P106" s="181">
        <f t="shared" ca="1" si="39"/>
        <v>0</v>
      </c>
      <c r="Q106" s="182">
        <f t="shared" ca="1" si="27"/>
        <v>0</v>
      </c>
      <c r="R106" s="182">
        <f ca="1">IF(LEN(B106)&gt;0,'5'!R106-'5'!Q106,"")</f>
        <v>0</v>
      </c>
      <c r="S106" s="183"/>
      <c r="T106" s="33"/>
      <c r="U106" s="33"/>
      <c r="V106" s="33"/>
      <c r="W106" s="33"/>
      <c r="X106" s="33"/>
      <c r="Y106" s="33"/>
      <c r="AB106" s="243">
        <f>ROW()</f>
        <v>106</v>
      </c>
      <c r="AC106" s="118">
        <f t="shared" ca="1" si="28"/>
        <v>0</v>
      </c>
      <c r="AD106" s="118">
        <f t="shared" ca="1" si="29"/>
        <v>0</v>
      </c>
      <c r="AE106" s="119" t="str">
        <f t="shared" ca="1" si="30"/>
        <v>-</v>
      </c>
      <c r="AF106" s="118" t="str">
        <f t="shared" ca="1" si="31"/>
        <v>-</v>
      </c>
      <c r="AG106" s="119" t="str">
        <f t="shared" ca="1" si="32"/>
        <v>-</v>
      </c>
      <c r="AH106" s="118" t="str">
        <f t="shared" ca="1" si="33"/>
        <v>-</v>
      </c>
      <c r="AI106" s="118">
        <f t="shared" ca="1" si="34"/>
        <v>0</v>
      </c>
      <c r="AJ106" s="120">
        <f t="shared" ca="1" si="35"/>
        <v>0</v>
      </c>
      <c r="AK106" s="118">
        <f t="shared" ca="1" si="36"/>
        <v>0</v>
      </c>
      <c r="AL106" s="118">
        <f t="shared" ca="1" si="37"/>
        <v>0</v>
      </c>
    </row>
    <row r="107" spans="1:38" ht="27" customHeight="1" x14ac:dyDescent="0.25">
      <c r="A107" s="53">
        <f>'OSNOVNA PLAČA'!A101</f>
        <v>92</v>
      </c>
      <c r="B107" s="333" t="str">
        <f t="shared" ca="1" si="24"/>
        <v>A92</v>
      </c>
      <c r="C107" s="333"/>
      <c r="D107" s="54" t="str">
        <f>IF(LEN('OSNOVNA PLAČA'!C101)&gt;0,'OSNOVNA PLAČA'!C101,"")</f>
        <v/>
      </c>
      <c r="E107" s="55" t="str">
        <f>IF(LEN('OSNOVNA PLAČA'!D101)&gt;0,'OSNOVNA PLAČA'!D101,"")</f>
        <v/>
      </c>
      <c r="F107" s="164">
        <f ca="1">IF(LEN(B107)&gt;0,'OBRAČUNANA OSNOVNA PLAČA'!J101,"")</f>
        <v>0</v>
      </c>
      <c r="G107" s="57"/>
      <c r="H107" s="57"/>
      <c r="I107" s="57"/>
      <c r="J107" s="57"/>
      <c r="K107" s="57"/>
      <c r="L107" s="178">
        <f t="shared" si="25"/>
        <v>0</v>
      </c>
      <c r="M107" s="179">
        <f t="shared" ca="1" si="38"/>
        <v>0</v>
      </c>
      <c r="N107" s="179">
        <f t="shared" ca="1" si="40"/>
        <v>0</v>
      </c>
      <c r="O107" s="180">
        <f t="shared" ca="1" si="26"/>
        <v>0</v>
      </c>
      <c r="P107" s="181">
        <f t="shared" ca="1" si="39"/>
        <v>0</v>
      </c>
      <c r="Q107" s="182">
        <f t="shared" ca="1" si="27"/>
        <v>0</v>
      </c>
      <c r="R107" s="182">
        <f ca="1">IF(LEN(B107)&gt;0,'5'!R107-'5'!Q107,"")</f>
        <v>0</v>
      </c>
      <c r="S107" s="183"/>
      <c r="T107" s="33"/>
      <c r="U107" s="33"/>
      <c r="V107" s="33"/>
      <c r="W107" s="33"/>
      <c r="X107" s="33"/>
      <c r="Y107" s="33"/>
      <c r="AB107" s="243">
        <f>ROW()</f>
        <v>107</v>
      </c>
      <c r="AC107" s="118">
        <f t="shared" ca="1" si="28"/>
        <v>0</v>
      </c>
      <c r="AD107" s="118">
        <f t="shared" ca="1" si="29"/>
        <v>0</v>
      </c>
      <c r="AE107" s="119" t="str">
        <f t="shared" ca="1" si="30"/>
        <v>-</v>
      </c>
      <c r="AF107" s="118" t="str">
        <f t="shared" ca="1" si="31"/>
        <v>-</v>
      </c>
      <c r="AG107" s="119" t="str">
        <f t="shared" ca="1" si="32"/>
        <v>-</v>
      </c>
      <c r="AH107" s="118" t="str">
        <f t="shared" ca="1" si="33"/>
        <v>-</v>
      </c>
      <c r="AI107" s="118">
        <f t="shared" ca="1" si="34"/>
        <v>0</v>
      </c>
      <c r="AJ107" s="120">
        <f t="shared" ca="1" si="35"/>
        <v>0</v>
      </c>
      <c r="AK107" s="118">
        <f t="shared" ca="1" si="36"/>
        <v>0</v>
      </c>
      <c r="AL107" s="118">
        <f t="shared" ca="1" si="37"/>
        <v>0</v>
      </c>
    </row>
    <row r="108" spans="1:38" ht="27" customHeight="1" x14ac:dyDescent="0.25">
      <c r="A108" s="53">
        <f>'OSNOVNA PLAČA'!A102</f>
        <v>93</v>
      </c>
      <c r="B108" s="333" t="str">
        <f t="shared" ca="1" si="24"/>
        <v>A93</v>
      </c>
      <c r="C108" s="333"/>
      <c r="D108" s="54" t="str">
        <f>IF(LEN('OSNOVNA PLAČA'!C102)&gt;0,'OSNOVNA PLAČA'!C102,"")</f>
        <v/>
      </c>
      <c r="E108" s="55" t="str">
        <f>IF(LEN('OSNOVNA PLAČA'!D102)&gt;0,'OSNOVNA PLAČA'!D102,"")</f>
        <v/>
      </c>
      <c r="F108" s="164">
        <f ca="1">IF(LEN(B108)&gt;0,'OBRAČUNANA OSNOVNA PLAČA'!J102,"")</f>
        <v>0</v>
      </c>
      <c r="G108" s="57"/>
      <c r="H108" s="57"/>
      <c r="I108" s="57"/>
      <c r="J108" s="57"/>
      <c r="K108" s="57"/>
      <c r="L108" s="178">
        <f t="shared" si="25"/>
        <v>0</v>
      </c>
      <c r="M108" s="179">
        <f t="shared" ca="1" si="38"/>
        <v>0</v>
      </c>
      <c r="N108" s="179">
        <f t="shared" ca="1" si="40"/>
        <v>0</v>
      </c>
      <c r="O108" s="180">
        <f t="shared" ca="1" si="26"/>
        <v>0</v>
      </c>
      <c r="P108" s="181">
        <f t="shared" ca="1" si="39"/>
        <v>0</v>
      </c>
      <c r="Q108" s="182">
        <f t="shared" ca="1" si="27"/>
        <v>0</v>
      </c>
      <c r="R108" s="182">
        <f ca="1">IF(LEN(B108)&gt;0,'5'!R108-'5'!Q108,"")</f>
        <v>0</v>
      </c>
      <c r="S108" s="183"/>
      <c r="T108" s="33"/>
      <c r="U108" s="33"/>
      <c r="V108" s="33"/>
      <c r="W108" s="33"/>
      <c r="X108" s="33"/>
      <c r="Y108" s="33"/>
      <c r="AB108" s="243">
        <f>ROW()</f>
        <v>108</v>
      </c>
      <c r="AC108" s="118">
        <f t="shared" ca="1" si="28"/>
        <v>0</v>
      </c>
      <c r="AD108" s="118">
        <f t="shared" ca="1" si="29"/>
        <v>0</v>
      </c>
      <c r="AE108" s="119" t="str">
        <f t="shared" ca="1" si="30"/>
        <v>-</v>
      </c>
      <c r="AF108" s="118" t="str">
        <f t="shared" ca="1" si="31"/>
        <v>-</v>
      </c>
      <c r="AG108" s="119" t="str">
        <f t="shared" ca="1" si="32"/>
        <v>-</v>
      </c>
      <c r="AH108" s="118" t="str">
        <f t="shared" ca="1" si="33"/>
        <v>-</v>
      </c>
      <c r="AI108" s="118">
        <f t="shared" ca="1" si="34"/>
        <v>0</v>
      </c>
      <c r="AJ108" s="120">
        <f t="shared" ca="1" si="35"/>
        <v>0</v>
      </c>
      <c r="AK108" s="118">
        <f t="shared" ca="1" si="36"/>
        <v>0</v>
      </c>
      <c r="AL108" s="118">
        <f t="shared" ca="1" si="37"/>
        <v>0</v>
      </c>
    </row>
    <row r="109" spans="1:38" ht="27" customHeight="1" x14ac:dyDescent="0.25">
      <c r="A109" s="53">
        <f>'OSNOVNA PLAČA'!A103</f>
        <v>94</v>
      </c>
      <c r="B109" s="333" t="str">
        <f t="shared" ca="1" si="24"/>
        <v>A94</v>
      </c>
      <c r="C109" s="333"/>
      <c r="D109" s="54" t="str">
        <f>IF(LEN('OSNOVNA PLAČA'!C103)&gt;0,'OSNOVNA PLAČA'!C103,"")</f>
        <v/>
      </c>
      <c r="E109" s="55" t="str">
        <f>IF(LEN('OSNOVNA PLAČA'!D103)&gt;0,'OSNOVNA PLAČA'!D103,"")</f>
        <v/>
      </c>
      <c r="F109" s="164">
        <f ca="1">IF(LEN(B109)&gt;0,'OBRAČUNANA OSNOVNA PLAČA'!J103,"")</f>
        <v>0</v>
      </c>
      <c r="G109" s="57"/>
      <c r="H109" s="57"/>
      <c r="I109" s="57"/>
      <c r="J109" s="57"/>
      <c r="K109" s="57"/>
      <c r="L109" s="178">
        <f t="shared" si="25"/>
        <v>0</v>
      </c>
      <c r="M109" s="179">
        <f t="shared" ca="1" si="38"/>
        <v>0</v>
      </c>
      <c r="N109" s="179">
        <f t="shared" ca="1" si="40"/>
        <v>0</v>
      </c>
      <c r="O109" s="180">
        <f t="shared" ca="1" si="26"/>
        <v>0</v>
      </c>
      <c r="P109" s="181">
        <f t="shared" ca="1" si="39"/>
        <v>0</v>
      </c>
      <c r="Q109" s="182">
        <f t="shared" ca="1" si="27"/>
        <v>0</v>
      </c>
      <c r="R109" s="182">
        <f ca="1">IF(LEN(B109)&gt;0,'5'!R109-'5'!Q109,"")</f>
        <v>0</v>
      </c>
      <c r="S109" s="183"/>
      <c r="T109" s="33"/>
      <c r="U109" s="33"/>
      <c r="V109" s="33"/>
      <c r="W109" s="33"/>
      <c r="X109" s="33"/>
      <c r="Y109" s="33"/>
      <c r="AB109" s="243">
        <f>ROW()</f>
        <v>109</v>
      </c>
      <c r="AC109" s="118">
        <f t="shared" ca="1" si="28"/>
        <v>0</v>
      </c>
      <c r="AD109" s="118">
        <f t="shared" ca="1" si="29"/>
        <v>0</v>
      </c>
      <c r="AE109" s="119" t="str">
        <f t="shared" ca="1" si="30"/>
        <v>-</v>
      </c>
      <c r="AF109" s="118" t="str">
        <f t="shared" ca="1" si="31"/>
        <v>-</v>
      </c>
      <c r="AG109" s="119" t="str">
        <f t="shared" ca="1" si="32"/>
        <v>-</v>
      </c>
      <c r="AH109" s="118" t="str">
        <f t="shared" ca="1" si="33"/>
        <v>-</v>
      </c>
      <c r="AI109" s="118">
        <f t="shared" ca="1" si="34"/>
        <v>0</v>
      </c>
      <c r="AJ109" s="120">
        <f t="shared" ca="1" si="35"/>
        <v>0</v>
      </c>
      <c r="AK109" s="118">
        <f t="shared" ca="1" si="36"/>
        <v>0</v>
      </c>
      <c r="AL109" s="118">
        <f t="shared" ca="1" si="37"/>
        <v>0</v>
      </c>
    </row>
    <row r="110" spans="1:38" ht="27" customHeight="1" x14ac:dyDescent="0.25">
      <c r="A110" s="53">
        <f>'OSNOVNA PLAČA'!A104</f>
        <v>95</v>
      </c>
      <c r="B110" s="333" t="str">
        <f t="shared" ca="1" si="24"/>
        <v>A95</v>
      </c>
      <c r="C110" s="333"/>
      <c r="D110" s="54" t="str">
        <f>IF(LEN('OSNOVNA PLAČA'!C104)&gt;0,'OSNOVNA PLAČA'!C104,"")</f>
        <v/>
      </c>
      <c r="E110" s="55" t="str">
        <f>IF(LEN('OSNOVNA PLAČA'!D104)&gt;0,'OSNOVNA PLAČA'!D104,"")</f>
        <v/>
      </c>
      <c r="F110" s="164">
        <f ca="1">IF(LEN(B110)&gt;0,'OBRAČUNANA OSNOVNA PLAČA'!J104,"")</f>
        <v>0</v>
      </c>
      <c r="G110" s="57"/>
      <c r="H110" s="57"/>
      <c r="I110" s="57"/>
      <c r="J110" s="57"/>
      <c r="K110" s="57"/>
      <c r="L110" s="178">
        <f t="shared" si="25"/>
        <v>0</v>
      </c>
      <c r="M110" s="179">
        <f t="shared" ca="1" si="38"/>
        <v>0</v>
      </c>
      <c r="N110" s="179">
        <f t="shared" ca="1" si="40"/>
        <v>0</v>
      </c>
      <c r="O110" s="180">
        <f t="shared" ca="1" si="26"/>
        <v>0</v>
      </c>
      <c r="P110" s="181">
        <f t="shared" ca="1" si="39"/>
        <v>0</v>
      </c>
      <c r="Q110" s="182">
        <f t="shared" ca="1" si="27"/>
        <v>0</v>
      </c>
      <c r="R110" s="182">
        <f ca="1">IF(LEN(B110)&gt;0,'5'!R110-'5'!Q110,"")</f>
        <v>0</v>
      </c>
      <c r="S110" s="183"/>
      <c r="T110" s="33"/>
      <c r="U110" s="33"/>
      <c r="V110" s="33"/>
      <c r="W110" s="33"/>
      <c r="X110" s="33"/>
      <c r="Y110" s="33"/>
      <c r="AB110" s="243">
        <f>ROW()</f>
        <v>110</v>
      </c>
      <c r="AC110" s="118">
        <f t="shared" ca="1" si="28"/>
        <v>0</v>
      </c>
      <c r="AD110" s="118">
        <f t="shared" ca="1" si="29"/>
        <v>0</v>
      </c>
      <c r="AE110" s="119" t="str">
        <f t="shared" ca="1" si="30"/>
        <v>-</v>
      </c>
      <c r="AF110" s="118" t="str">
        <f t="shared" ca="1" si="31"/>
        <v>-</v>
      </c>
      <c r="AG110" s="119" t="str">
        <f t="shared" ca="1" si="32"/>
        <v>-</v>
      </c>
      <c r="AH110" s="118" t="str">
        <f t="shared" ca="1" si="33"/>
        <v>-</v>
      </c>
      <c r="AI110" s="118">
        <f t="shared" ca="1" si="34"/>
        <v>0</v>
      </c>
      <c r="AJ110" s="120">
        <f t="shared" ca="1" si="35"/>
        <v>0</v>
      </c>
      <c r="AK110" s="118">
        <f t="shared" ca="1" si="36"/>
        <v>0</v>
      </c>
      <c r="AL110" s="118">
        <f t="shared" ca="1" si="37"/>
        <v>0</v>
      </c>
    </row>
    <row r="111" spans="1:38" ht="27" customHeight="1" x14ac:dyDescent="0.25">
      <c r="A111" s="53">
        <f>'OSNOVNA PLAČA'!A105</f>
        <v>96</v>
      </c>
      <c r="B111" s="333" t="str">
        <f t="shared" ca="1" si="24"/>
        <v>A96</v>
      </c>
      <c r="C111" s="333"/>
      <c r="D111" s="54" t="str">
        <f>IF(LEN('OSNOVNA PLAČA'!C105)&gt;0,'OSNOVNA PLAČA'!C105,"")</f>
        <v/>
      </c>
      <c r="E111" s="55" t="str">
        <f>IF(LEN('OSNOVNA PLAČA'!D105)&gt;0,'OSNOVNA PLAČA'!D105,"")</f>
        <v/>
      </c>
      <c r="F111" s="164">
        <f ca="1">IF(LEN(B111)&gt;0,'OBRAČUNANA OSNOVNA PLAČA'!J105,"")</f>
        <v>0</v>
      </c>
      <c r="G111" s="57"/>
      <c r="H111" s="57"/>
      <c r="I111" s="57"/>
      <c r="J111" s="57"/>
      <c r="K111" s="57"/>
      <c r="L111" s="178">
        <f t="shared" si="25"/>
        <v>0</v>
      </c>
      <c r="M111" s="179">
        <f t="shared" ca="1" si="38"/>
        <v>0</v>
      </c>
      <c r="N111" s="179">
        <f t="shared" ca="1" si="40"/>
        <v>0</v>
      </c>
      <c r="O111" s="180">
        <f t="shared" ca="1" si="26"/>
        <v>0</v>
      </c>
      <c r="P111" s="181">
        <f t="shared" ca="1" si="39"/>
        <v>0</v>
      </c>
      <c r="Q111" s="182">
        <f t="shared" ca="1" si="27"/>
        <v>0</v>
      </c>
      <c r="R111" s="182">
        <f ca="1">IF(LEN(B111)&gt;0,'5'!R111-'5'!Q111,"")</f>
        <v>0</v>
      </c>
      <c r="S111" s="183"/>
      <c r="T111" s="33"/>
      <c r="U111" s="33"/>
      <c r="V111" s="33"/>
      <c r="W111" s="33"/>
      <c r="X111" s="33"/>
      <c r="Y111" s="33"/>
      <c r="AB111" s="243">
        <f>ROW()</f>
        <v>111</v>
      </c>
      <c r="AC111" s="118">
        <f t="shared" ca="1" si="28"/>
        <v>0</v>
      </c>
      <c r="AD111" s="118">
        <f t="shared" ca="1" si="29"/>
        <v>0</v>
      </c>
      <c r="AE111" s="119" t="str">
        <f t="shared" ca="1" si="30"/>
        <v>-</v>
      </c>
      <c r="AF111" s="118" t="str">
        <f t="shared" ca="1" si="31"/>
        <v>-</v>
      </c>
      <c r="AG111" s="119" t="str">
        <f t="shared" ca="1" si="32"/>
        <v>-</v>
      </c>
      <c r="AH111" s="118" t="str">
        <f t="shared" ca="1" si="33"/>
        <v>-</v>
      </c>
      <c r="AI111" s="118">
        <f t="shared" ca="1" si="34"/>
        <v>0</v>
      </c>
      <c r="AJ111" s="120">
        <f t="shared" ca="1" si="35"/>
        <v>0</v>
      </c>
      <c r="AK111" s="118">
        <f t="shared" ca="1" si="36"/>
        <v>0</v>
      </c>
      <c r="AL111" s="118">
        <f t="shared" ca="1" si="37"/>
        <v>0</v>
      </c>
    </row>
    <row r="112" spans="1:38" ht="27" customHeight="1" x14ac:dyDescent="0.25">
      <c r="A112" s="53">
        <f>'OSNOVNA PLAČA'!A106</f>
        <v>97</v>
      </c>
      <c r="B112" s="333" t="str">
        <f t="shared" ca="1" si="24"/>
        <v>A97</v>
      </c>
      <c r="C112" s="333"/>
      <c r="D112" s="54" t="str">
        <f>IF(LEN('OSNOVNA PLAČA'!C106)&gt;0,'OSNOVNA PLAČA'!C106,"")</f>
        <v/>
      </c>
      <c r="E112" s="55" t="str">
        <f>IF(LEN('OSNOVNA PLAČA'!D106)&gt;0,'OSNOVNA PLAČA'!D106,"")</f>
        <v/>
      </c>
      <c r="F112" s="164">
        <f ca="1">IF(LEN(B112)&gt;0,'OBRAČUNANA OSNOVNA PLAČA'!J106,"")</f>
        <v>0</v>
      </c>
      <c r="G112" s="57"/>
      <c r="H112" s="57"/>
      <c r="I112" s="57"/>
      <c r="J112" s="57"/>
      <c r="K112" s="57"/>
      <c r="L112" s="178">
        <f t="shared" si="25"/>
        <v>0</v>
      </c>
      <c r="M112" s="179">
        <f t="shared" ca="1" si="38"/>
        <v>0</v>
      </c>
      <c r="N112" s="179">
        <f t="shared" ca="1" si="40"/>
        <v>0</v>
      </c>
      <c r="O112" s="180">
        <f t="shared" ref="O112:O143" ca="1" si="41">IF(LEN(B112)&gt;0,M112*$P$267,"")</f>
        <v>0</v>
      </c>
      <c r="P112" s="181">
        <f t="shared" ca="1" si="39"/>
        <v>0</v>
      </c>
      <c r="Q112" s="182">
        <f t="shared" ca="1" si="27"/>
        <v>0</v>
      </c>
      <c r="R112" s="182">
        <f ca="1">IF(LEN(B112)&gt;0,'5'!R112-'5'!Q112,"")</f>
        <v>0</v>
      </c>
      <c r="S112" s="183"/>
      <c r="T112" s="33"/>
      <c r="U112" s="33"/>
      <c r="V112" s="33"/>
      <c r="W112" s="33"/>
      <c r="X112" s="33"/>
      <c r="Y112" s="33"/>
      <c r="AB112" s="243">
        <f>ROW()</f>
        <v>112</v>
      </c>
      <c r="AC112" s="118">
        <f t="shared" ca="1" si="28"/>
        <v>0</v>
      </c>
      <c r="AD112" s="118">
        <f t="shared" ca="1" si="29"/>
        <v>0</v>
      </c>
      <c r="AE112" s="119" t="str">
        <f t="shared" ca="1" si="30"/>
        <v>-</v>
      </c>
      <c r="AF112" s="118" t="str">
        <f t="shared" ca="1" si="31"/>
        <v>-</v>
      </c>
      <c r="AG112" s="119" t="str">
        <f t="shared" ref="AG112:AG143" ca="1" si="42">IF(AE112="-","-",AE112*$AF$267)</f>
        <v>-</v>
      </c>
      <c r="AH112" s="118" t="str">
        <f t="shared" ref="AH112:AH143" ca="1" si="43">IF(AF112="-","-",AF112*$AF$267)</f>
        <v>-</v>
      </c>
      <c r="AI112" s="118">
        <f t="shared" ca="1" si="34"/>
        <v>0</v>
      </c>
      <c r="AJ112" s="120">
        <f t="shared" ca="1" si="35"/>
        <v>0</v>
      </c>
      <c r="AK112" s="118">
        <f t="shared" ca="1" si="36"/>
        <v>0</v>
      </c>
      <c r="AL112" s="118">
        <f t="shared" ca="1" si="37"/>
        <v>0</v>
      </c>
    </row>
    <row r="113" spans="1:38" ht="27" customHeight="1" x14ac:dyDescent="0.25">
      <c r="A113" s="53">
        <f>'OSNOVNA PLAČA'!A107</f>
        <v>98</v>
      </c>
      <c r="B113" s="333" t="str">
        <f t="shared" ca="1" si="24"/>
        <v>A98</v>
      </c>
      <c r="C113" s="333"/>
      <c r="D113" s="54" t="str">
        <f>IF(LEN('OSNOVNA PLAČA'!C107)&gt;0,'OSNOVNA PLAČA'!C107,"")</f>
        <v/>
      </c>
      <c r="E113" s="55" t="str">
        <f>IF(LEN('OSNOVNA PLAČA'!D107)&gt;0,'OSNOVNA PLAČA'!D107,"")</f>
        <v/>
      </c>
      <c r="F113" s="164">
        <f ca="1">IF(LEN(B113)&gt;0,'OBRAČUNANA OSNOVNA PLAČA'!J107,"")</f>
        <v>0</v>
      </c>
      <c r="G113" s="57"/>
      <c r="H113" s="57"/>
      <c r="I113" s="57"/>
      <c r="J113" s="57"/>
      <c r="K113" s="57"/>
      <c r="L113" s="178">
        <f t="shared" si="25"/>
        <v>0</v>
      </c>
      <c r="M113" s="179">
        <f t="shared" ca="1" si="38"/>
        <v>0</v>
      </c>
      <c r="N113" s="179">
        <f t="shared" ca="1" si="40"/>
        <v>0</v>
      </c>
      <c r="O113" s="180">
        <f t="shared" ca="1" si="41"/>
        <v>0</v>
      </c>
      <c r="P113" s="181">
        <f t="shared" ca="1" si="39"/>
        <v>0</v>
      </c>
      <c r="Q113" s="182">
        <f t="shared" ca="1" si="27"/>
        <v>0</v>
      </c>
      <c r="R113" s="182">
        <f ca="1">IF(LEN(B113)&gt;0,'5'!R113-'5'!Q113,"")</f>
        <v>0</v>
      </c>
      <c r="S113" s="183"/>
      <c r="T113" s="33"/>
      <c r="U113" s="33"/>
      <c r="V113" s="33"/>
      <c r="W113" s="33"/>
      <c r="X113" s="33"/>
      <c r="Y113" s="33"/>
      <c r="AB113" s="243">
        <f>ROW()</f>
        <v>113</v>
      </c>
      <c r="AC113" s="118">
        <f t="shared" ca="1" si="28"/>
        <v>0</v>
      </c>
      <c r="AD113" s="118">
        <f t="shared" ca="1" si="29"/>
        <v>0</v>
      </c>
      <c r="AE113" s="119" t="str">
        <f t="shared" ca="1" si="30"/>
        <v>-</v>
      </c>
      <c r="AF113" s="118" t="str">
        <f t="shared" ca="1" si="31"/>
        <v>-</v>
      </c>
      <c r="AG113" s="119" t="str">
        <f t="shared" ca="1" si="42"/>
        <v>-</v>
      </c>
      <c r="AH113" s="118" t="str">
        <f t="shared" ca="1" si="43"/>
        <v>-</v>
      </c>
      <c r="AI113" s="118">
        <f t="shared" ca="1" si="34"/>
        <v>0</v>
      </c>
      <c r="AJ113" s="120">
        <f t="shared" ca="1" si="35"/>
        <v>0</v>
      </c>
      <c r="AK113" s="118">
        <f t="shared" ca="1" si="36"/>
        <v>0</v>
      </c>
      <c r="AL113" s="118">
        <f t="shared" ca="1" si="37"/>
        <v>0</v>
      </c>
    </row>
    <row r="114" spans="1:38" ht="27" customHeight="1" x14ac:dyDescent="0.25">
      <c r="A114" s="53">
        <f>'OSNOVNA PLAČA'!A108</f>
        <v>99</v>
      </c>
      <c r="B114" s="333" t="str">
        <f t="shared" ca="1" si="24"/>
        <v>A99</v>
      </c>
      <c r="C114" s="333"/>
      <c r="D114" s="54" t="str">
        <f>IF(LEN('OSNOVNA PLAČA'!C108)&gt;0,'OSNOVNA PLAČA'!C108,"")</f>
        <v/>
      </c>
      <c r="E114" s="55" t="str">
        <f>IF(LEN('OSNOVNA PLAČA'!D108)&gt;0,'OSNOVNA PLAČA'!D108,"")</f>
        <v/>
      </c>
      <c r="F114" s="164">
        <f ca="1">IF(LEN(B114)&gt;0,'OBRAČUNANA OSNOVNA PLAČA'!J108,"")</f>
        <v>0</v>
      </c>
      <c r="G114" s="57"/>
      <c r="H114" s="57"/>
      <c r="I114" s="57"/>
      <c r="J114" s="57"/>
      <c r="K114" s="57"/>
      <c r="L114" s="178">
        <f t="shared" si="25"/>
        <v>0</v>
      </c>
      <c r="M114" s="179">
        <f t="shared" ca="1" si="38"/>
        <v>0</v>
      </c>
      <c r="N114" s="179">
        <f t="shared" ca="1" si="40"/>
        <v>0</v>
      </c>
      <c r="O114" s="180">
        <f t="shared" ca="1" si="41"/>
        <v>0</v>
      </c>
      <c r="P114" s="181">
        <f t="shared" ca="1" si="39"/>
        <v>0</v>
      </c>
      <c r="Q114" s="182">
        <f t="shared" ca="1" si="27"/>
        <v>0</v>
      </c>
      <c r="R114" s="182">
        <f ca="1">IF(LEN(B114)&gt;0,'5'!R114-'5'!Q114,"")</f>
        <v>0</v>
      </c>
      <c r="S114" s="183"/>
      <c r="T114" s="33"/>
      <c r="U114" s="33"/>
      <c r="V114" s="33"/>
      <c r="W114" s="33"/>
      <c r="X114" s="33"/>
      <c r="Y114" s="33"/>
      <c r="AB114" s="243">
        <f>ROW()</f>
        <v>114</v>
      </c>
      <c r="AC114" s="118">
        <f t="shared" ca="1" si="28"/>
        <v>0</v>
      </c>
      <c r="AD114" s="118">
        <f t="shared" ca="1" si="29"/>
        <v>0</v>
      </c>
      <c r="AE114" s="119" t="str">
        <f t="shared" ca="1" si="30"/>
        <v>-</v>
      </c>
      <c r="AF114" s="118" t="str">
        <f t="shared" ca="1" si="31"/>
        <v>-</v>
      </c>
      <c r="AG114" s="119" t="str">
        <f t="shared" ca="1" si="42"/>
        <v>-</v>
      </c>
      <c r="AH114" s="118" t="str">
        <f t="shared" ca="1" si="43"/>
        <v>-</v>
      </c>
      <c r="AI114" s="118">
        <f t="shared" ca="1" si="34"/>
        <v>0</v>
      </c>
      <c r="AJ114" s="120">
        <f t="shared" ca="1" si="35"/>
        <v>0</v>
      </c>
      <c r="AK114" s="118">
        <f t="shared" ca="1" si="36"/>
        <v>0</v>
      </c>
      <c r="AL114" s="118">
        <f t="shared" ca="1" si="37"/>
        <v>0</v>
      </c>
    </row>
    <row r="115" spans="1:38" ht="27" customHeight="1" x14ac:dyDescent="0.25">
      <c r="A115" s="53">
        <f>'OSNOVNA PLAČA'!A109</f>
        <v>100</v>
      </c>
      <c r="B115" s="333" t="str">
        <f t="shared" ca="1" si="24"/>
        <v>A100</v>
      </c>
      <c r="C115" s="333"/>
      <c r="D115" s="54" t="str">
        <f>IF(LEN('OSNOVNA PLAČA'!C109)&gt;0,'OSNOVNA PLAČA'!C109,"")</f>
        <v/>
      </c>
      <c r="E115" s="55" t="str">
        <f>IF(LEN('OSNOVNA PLAČA'!D109)&gt;0,'OSNOVNA PLAČA'!D109,"")</f>
        <v/>
      </c>
      <c r="F115" s="164">
        <f ca="1">IF(LEN(B115)&gt;0,'OBRAČUNANA OSNOVNA PLAČA'!J109,"")</f>
        <v>0</v>
      </c>
      <c r="G115" s="57"/>
      <c r="H115" s="57"/>
      <c r="I115" s="57"/>
      <c r="J115" s="57"/>
      <c r="K115" s="57"/>
      <c r="L115" s="178">
        <f t="shared" si="25"/>
        <v>0</v>
      </c>
      <c r="M115" s="179">
        <f t="shared" ca="1" si="38"/>
        <v>0</v>
      </c>
      <c r="N115" s="179">
        <f t="shared" ca="1" si="40"/>
        <v>0</v>
      </c>
      <c r="O115" s="180">
        <f t="shared" ca="1" si="41"/>
        <v>0</v>
      </c>
      <c r="P115" s="181">
        <f t="shared" ca="1" si="39"/>
        <v>0</v>
      </c>
      <c r="Q115" s="182">
        <f t="shared" ca="1" si="27"/>
        <v>0</v>
      </c>
      <c r="R115" s="182">
        <f ca="1">IF(LEN(B115)&gt;0,'5'!R115-'5'!Q115,"")</f>
        <v>0</v>
      </c>
      <c r="S115" s="183"/>
      <c r="T115" s="33"/>
      <c r="U115" s="33"/>
      <c r="V115" s="33"/>
      <c r="W115" s="33"/>
      <c r="X115" s="33"/>
      <c r="Y115" s="33"/>
      <c r="AB115" s="243">
        <f>ROW()</f>
        <v>115</v>
      </c>
      <c r="AC115" s="118">
        <f t="shared" ca="1" si="28"/>
        <v>0</v>
      </c>
      <c r="AD115" s="118">
        <f t="shared" ca="1" si="29"/>
        <v>0</v>
      </c>
      <c r="AE115" s="119" t="str">
        <f t="shared" ca="1" si="30"/>
        <v>-</v>
      </c>
      <c r="AF115" s="118" t="str">
        <f t="shared" ca="1" si="31"/>
        <v>-</v>
      </c>
      <c r="AG115" s="119" t="str">
        <f t="shared" ca="1" si="42"/>
        <v>-</v>
      </c>
      <c r="AH115" s="118" t="str">
        <f t="shared" ca="1" si="43"/>
        <v>-</v>
      </c>
      <c r="AI115" s="118">
        <f t="shared" ca="1" si="34"/>
        <v>0</v>
      </c>
      <c r="AJ115" s="120">
        <f t="shared" ca="1" si="35"/>
        <v>0</v>
      </c>
      <c r="AK115" s="118">
        <f t="shared" ca="1" si="36"/>
        <v>0</v>
      </c>
      <c r="AL115" s="118">
        <f t="shared" ca="1" si="37"/>
        <v>0</v>
      </c>
    </row>
    <row r="116" spans="1:38" ht="27" customHeight="1" x14ac:dyDescent="0.25">
      <c r="A116" s="53">
        <f>'OSNOVNA PLAČA'!A110</f>
        <v>101</v>
      </c>
      <c r="B116" s="333" t="str">
        <f t="shared" ca="1" si="24"/>
        <v>A101</v>
      </c>
      <c r="C116" s="333"/>
      <c r="D116" s="54" t="str">
        <f>IF(LEN('OSNOVNA PLAČA'!C110)&gt;0,'OSNOVNA PLAČA'!C110,"")</f>
        <v>VII</v>
      </c>
      <c r="E116" s="55">
        <f>IF(LEN('OSNOVNA PLAČA'!D110)&gt;0,'OSNOVNA PLAČA'!D110,"")</f>
        <v>54</v>
      </c>
      <c r="F116" s="164">
        <f ca="1">IF(LEN(B116)&gt;0,'OBRAČUNANA OSNOVNA PLAČA'!J110,"")</f>
        <v>3500</v>
      </c>
      <c r="G116" s="57"/>
      <c r="H116" s="57"/>
      <c r="I116" s="57"/>
      <c r="J116" s="57"/>
      <c r="K116" s="57"/>
      <c r="L116" s="178">
        <f t="shared" si="25"/>
        <v>0</v>
      </c>
      <c r="M116" s="179">
        <f t="shared" ca="1" si="38"/>
        <v>0</v>
      </c>
      <c r="N116" s="179">
        <f t="shared" ca="1" si="40"/>
        <v>0</v>
      </c>
      <c r="O116" s="180">
        <f t="shared" ca="1" si="41"/>
        <v>0</v>
      </c>
      <c r="P116" s="181">
        <f t="shared" ca="1" si="39"/>
        <v>0</v>
      </c>
      <c r="Q116" s="182">
        <f t="shared" ca="1" si="27"/>
        <v>0</v>
      </c>
      <c r="R116" s="182">
        <f ca="1">IF(LEN(B116)&gt;0,'5'!R116-'5'!Q116,"")</f>
        <v>6635.0636371665787</v>
      </c>
      <c r="S116" s="183"/>
      <c r="T116" s="33"/>
      <c r="U116" s="33"/>
      <c r="V116" s="33"/>
      <c r="W116" s="33"/>
      <c r="X116" s="33"/>
      <c r="Y116" s="33"/>
      <c r="AB116" s="243">
        <f>ROW()</f>
        <v>116</v>
      </c>
      <c r="AC116" s="118">
        <f t="shared" ca="1" si="28"/>
        <v>169.75</v>
      </c>
      <c r="AD116" s="118">
        <f t="shared" ca="1" si="29"/>
        <v>169.75</v>
      </c>
      <c r="AE116" s="119" t="str">
        <f t="shared" ca="1" si="30"/>
        <v>-</v>
      </c>
      <c r="AF116" s="118" t="str">
        <f t="shared" ca="1" si="31"/>
        <v>-</v>
      </c>
      <c r="AG116" s="119" t="str">
        <f t="shared" ca="1" si="42"/>
        <v>-</v>
      </c>
      <c r="AH116" s="118" t="str">
        <f t="shared" ca="1" si="43"/>
        <v>-</v>
      </c>
      <c r="AI116" s="118">
        <f t="shared" ca="1" si="34"/>
        <v>0</v>
      </c>
      <c r="AJ116" s="120">
        <f t="shared" ca="1" si="35"/>
        <v>0</v>
      </c>
      <c r="AK116" s="118">
        <f t="shared" ca="1" si="36"/>
        <v>3500</v>
      </c>
      <c r="AL116" s="118">
        <f t="shared" ca="1" si="37"/>
        <v>3500</v>
      </c>
    </row>
    <row r="117" spans="1:38" ht="27" customHeight="1" x14ac:dyDescent="0.25">
      <c r="A117" s="53">
        <f>'OSNOVNA PLAČA'!A111</f>
        <v>102</v>
      </c>
      <c r="B117" s="333" t="str">
        <f t="shared" ca="1" si="24"/>
        <v>A102</v>
      </c>
      <c r="C117" s="333"/>
      <c r="D117" s="54" t="str">
        <f>IF(LEN('OSNOVNA PLAČA'!C111)&gt;0,'OSNOVNA PLAČA'!C111,"")</f>
        <v/>
      </c>
      <c r="E117" s="55" t="str">
        <f>IF(LEN('OSNOVNA PLAČA'!D111)&gt;0,'OSNOVNA PLAČA'!D111,"")</f>
        <v/>
      </c>
      <c r="F117" s="164">
        <f ca="1">IF(LEN(B117)&gt;0,'OBRAČUNANA OSNOVNA PLAČA'!J111,"")</f>
        <v>0</v>
      </c>
      <c r="G117" s="57"/>
      <c r="H117" s="57"/>
      <c r="I117" s="57"/>
      <c r="J117" s="57"/>
      <c r="K117" s="57"/>
      <c r="L117" s="178">
        <f t="shared" si="25"/>
        <v>0</v>
      </c>
      <c r="M117" s="179">
        <f t="shared" ca="1" si="38"/>
        <v>0</v>
      </c>
      <c r="N117" s="179">
        <f t="shared" ca="1" si="40"/>
        <v>0</v>
      </c>
      <c r="O117" s="180">
        <f t="shared" ca="1" si="41"/>
        <v>0</v>
      </c>
      <c r="P117" s="181">
        <f t="shared" ca="1" si="39"/>
        <v>0</v>
      </c>
      <c r="Q117" s="182">
        <f t="shared" ca="1" si="27"/>
        <v>0</v>
      </c>
      <c r="R117" s="182">
        <f ca="1">IF(LEN(B117)&gt;0,'5'!R117-'5'!Q117,"")</f>
        <v>0</v>
      </c>
      <c r="S117" s="183"/>
      <c r="T117" s="33"/>
      <c r="U117" s="33"/>
      <c r="V117" s="33"/>
      <c r="W117" s="33"/>
      <c r="X117" s="33"/>
      <c r="Y117" s="33"/>
      <c r="AB117" s="243">
        <f>ROW()</f>
        <v>117</v>
      </c>
      <c r="AC117" s="118">
        <f t="shared" ca="1" si="28"/>
        <v>0</v>
      </c>
      <c r="AD117" s="118">
        <f t="shared" ca="1" si="29"/>
        <v>0</v>
      </c>
      <c r="AE117" s="119" t="str">
        <f t="shared" ca="1" si="30"/>
        <v>-</v>
      </c>
      <c r="AF117" s="118" t="str">
        <f t="shared" ca="1" si="31"/>
        <v>-</v>
      </c>
      <c r="AG117" s="119" t="str">
        <f t="shared" ca="1" si="42"/>
        <v>-</v>
      </c>
      <c r="AH117" s="118" t="str">
        <f t="shared" ca="1" si="43"/>
        <v>-</v>
      </c>
      <c r="AI117" s="118">
        <f t="shared" ca="1" si="34"/>
        <v>0</v>
      </c>
      <c r="AJ117" s="120">
        <f t="shared" ca="1" si="35"/>
        <v>0</v>
      </c>
      <c r="AK117" s="118">
        <f t="shared" ca="1" si="36"/>
        <v>0</v>
      </c>
      <c r="AL117" s="118">
        <f t="shared" ca="1" si="37"/>
        <v>0</v>
      </c>
    </row>
    <row r="118" spans="1:38" ht="27" customHeight="1" x14ac:dyDescent="0.25">
      <c r="A118" s="53">
        <f>'OSNOVNA PLAČA'!A112</f>
        <v>103</v>
      </c>
      <c r="B118" s="333" t="str">
        <f t="shared" ca="1" si="24"/>
        <v>A103</v>
      </c>
      <c r="C118" s="333"/>
      <c r="D118" s="54" t="str">
        <f>IF(LEN('OSNOVNA PLAČA'!C112)&gt;0,'OSNOVNA PLAČA'!C112,"")</f>
        <v/>
      </c>
      <c r="E118" s="55" t="str">
        <f>IF(LEN('OSNOVNA PLAČA'!D112)&gt;0,'OSNOVNA PLAČA'!D112,"")</f>
        <v/>
      </c>
      <c r="F118" s="164">
        <f ca="1">IF(LEN(B118)&gt;0,'OBRAČUNANA OSNOVNA PLAČA'!J112,"")</f>
        <v>0</v>
      </c>
      <c r="G118" s="57"/>
      <c r="H118" s="57"/>
      <c r="I118" s="57"/>
      <c r="J118" s="57"/>
      <c r="K118" s="57"/>
      <c r="L118" s="178">
        <f t="shared" si="25"/>
        <v>0</v>
      </c>
      <c r="M118" s="179">
        <f t="shared" ca="1" si="38"/>
        <v>0</v>
      </c>
      <c r="N118" s="179">
        <f t="shared" ca="1" si="40"/>
        <v>0</v>
      </c>
      <c r="O118" s="180">
        <f t="shared" ca="1" si="41"/>
        <v>0</v>
      </c>
      <c r="P118" s="181">
        <f t="shared" ca="1" si="39"/>
        <v>0</v>
      </c>
      <c r="Q118" s="182">
        <f t="shared" ca="1" si="27"/>
        <v>0</v>
      </c>
      <c r="R118" s="182">
        <f ca="1">IF(LEN(B118)&gt;0,'5'!R118-'5'!Q118,"")</f>
        <v>0</v>
      </c>
      <c r="S118" s="183"/>
      <c r="T118" s="33"/>
      <c r="U118" s="33"/>
      <c r="V118" s="33"/>
      <c r="W118" s="33"/>
      <c r="X118" s="33"/>
      <c r="Y118" s="33"/>
      <c r="AB118" s="243">
        <f>ROW()</f>
        <v>118</v>
      </c>
      <c r="AC118" s="118">
        <f t="shared" ca="1" si="28"/>
        <v>0</v>
      </c>
      <c r="AD118" s="118">
        <f t="shared" ca="1" si="29"/>
        <v>0</v>
      </c>
      <c r="AE118" s="119" t="str">
        <f t="shared" ca="1" si="30"/>
        <v>-</v>
      </c>
      <c r="AF118" s="118" t="str">
        <f t="shared" ca="1" si="31"/>
        <v>-</v>
      </c>
      <c r="AG118" s="119" t="str">
        <f t="shared" ca="1" si="42"/>
        <v>-</v>
      </c>
      <c r="AH118" s="118" t="str">
        <f t="shared" ca="1" si="43"/>
        <v>-</v>
      </c>
      <c r="AI118" s="118">
        <f t="shared" ca="1" si="34"/>
        <v>0</v>
      </c>
      <c r="AJ118" s="120">
        <f t="shared" ca="1" si="35"/>
        <v>0</v>
      </c>
      <c r="AK118" s="118">
        <f t="shared" ca="1" si="36"/>
        <v>0</v>
      </c>
      <c r="AL118" s="118">
        <f t="shared" ca="1" si="37"/>
        <v>0</v>
      </c>
    </row>
    <row r="119" spans="1:38" ht="27" customHeight="1" x14ac:dyDescent="0.25">
      <c r="A119" s="53">
        <f>'OSNOVNA PLAČA'!A113</f>
        <v>104</v>
      </c>
      <c r="B119" s="333" t="str">
        <f t="shared" ca="1" si="24"/>
        <v>A104</v>
      </c>
      <c r="C119" s="333"/>
      <c r="D119" s="54" t="str">
        <f>IF(LEN('OSNOVNA PLAČA'!C113)&gt;0,'OSNOVNA PLAČA'!C113,"")</f>
        <v/>
      </c>
      <c r="E119" s="55" t="str">
        <f>IF(LEN('OSNOVNA PLAČA'!D113)&gt;0,'OSNOVNA PLAČA'!D113,"")</f>
        <v/>
      </c>
      <c r="F119" s="164">
        <f ca="1">IF(LEN(B119)&gt;0,'OBRAČUNANA OSNOVNA PLAČA'!J113,"")</f>
        <v>0</v>
      </c>
      <c r="G119" s="57"/>
      <c r="H119" s="57"/>
      <c r="I119" s="57"/>
      <c r="J119" s="57"/>
      <c r="K119" s="57"/>
      <c r="L119" s="178">
        <f t="shared" si="25"/>
        <v>0</v>
      </c>
      <c r="M119" s="179">
        <f t="shared" ca="1" si="38"/>
        <v>0</v>
      </c>
      <c r="N119" s="179">
        <f t="shared" ca="1" si="40"/>
        <v>0</v>
      </c>
      <c r="O119" s="180">
        <f t="shared" ca="1" si="41"/>
        <v>0</v>
      </c>
      <c r="P119" s="181">
        <f t="shared" ca="1" si="39"/>
        <v>0</v>
      </c>
      <c r="Q119" s="182">
        <f t="shared" ca="1" si="27"/>
        <v>0</v>
      </c>
      <c r="R119" s="182">
        <f ca="1">IF(LEN(B119)&gt;0,'5'!R119-'5'!Q119,"")</f>
        <v>0</v>
      </c>
      <c r="S119" s="183"/>
      <c r="T119" s="33"/>
      <c r="U119" s="33"/>
      <c r="V119" s="33"/>
      <c r="W119" s="33"/>
      <c r="X119" s="33"/>
      <c r="Y119" s="33"/>
      <c r="AB119" s="243">
        <f>ROW()</f>
        <v>119</v>
      </c>
      <c r="AC119" s="118">
        <f t="shared" ca="1" si="28"/>
        <v>0</v>
      </c>
      <c r="AD119" s="118">
        <f t="shared" ca="1" si="29"/>
        <v>0</v>
      </c>
      <c r="AE119" s="119" t="str">
        <f t="shared" ca="1" si="30"/>
        <v>-</v>
      </c>
      <c r="AF119" s="118" t="str">
        <f t="shared" ca="1" si="31"/>
        <v>-</v>
      </c>
      <c r="AG119" s="119" t="str">
        <f t="shared" ca="1" si="42"/>
        <v>-</v>
      </c>
      <c r="AH119" s="118" t="str">
        <f t="shared" ca="1" si="43"/>
        <v>-</v>
      </c>
      <c r="AI119" s="118">
        <f t="shared" ca="1" si="34"/>
        <v>0</v>
      </c>
      <c r="AJ119" s="120">
        <f t="shared" ca="1" si="35"/>
        <v>0</v>
      </c>
      <c r="AK119" s="118">
        <f t="shared" ca="1" si="36"/>
        <v>0</v>
      </c>
      <c r="AL119" s="118">
        <f t="shared" ca="1" si="37"/>
        <v>0</v>
      </c>
    </row>
    <row r="120" spans="1:38" ht="27" customHeight="1" x14ac:dyDescent="0.25">
      <c r="A120" s="53">
        <f>'OSNOVNA PLAČA'!A114</f>
        <v>105</v>
      </c>
      <c r="B120" s="333" t="str">
        <f t="shared" ca="1" si="24"/>
        <v>A105</v>
      </c>
      <c r="C120" s="333"/>
      <c r="D120" s="54" t="str">
        <f>IF(LEN('OSNOVNA PLAČA'!C114)&gt;0,'OSNOVNA PLAČA'!C114,"")</f>
        <v/>
      </c>
      <c r="E120" s="55" t="str">
        <f>IF(LEN('OSNOVNA PLAČA'!D114)&gt;0,'OSNOVNA PLAČA'!D114,"")</f>
        <v/>
      </c>
      <c r="F120" s="164">
        <f ca="1">IF(LEN(B120)&gt;0,'OBRAČUNANA OSNOVNA PLAČA'!J114,"")</f>
        <v>0</v>
      </c>
      <c r="G120" s="57"/>
      <c r="H120" s="57"/>
      <c r="I120" s="57"/>
      <c r="J120" s="57"/>
      <c r="K120" s="57"/>
      <c r="L120" s="178">
        <f t="shared" si="25"/>
        <v>0</v>
      </c>
      <c r="M120" s="179">
        <f t="shared" ca="1" si="38"/>
        <v>0</v>
      </c>
      <c r="N120" s="179">
        <f t="shared" ca="1" si="40"/>
        <v>0</v>
      </c>
      <c r="O120" s="180">
        <f t="shared" ca="1" si="41"/>
        <v>0</v>
      </c>
      <c r="P120" s="181">
        <f t="shared" ca="1" si="39"/>
        <v>0</v>
      </c>
      <c r="Q120" s="182">
        <f t="shared" ca="1" si="27"/>
        <v>0</v>
      </c>
      <c r="R120" s="182">
        <f ca="1">IF(LEN(B120)&gt;0,'5'!R120-'5'!Q120,"")</f>
        <v>0</v>
      </c>
      <c r="S120" s="183"/>
      <c r="T120" s="33"/>
      <c r="U120" s="33"/>
      <c r="V120" s="33"/>
      <c r="W120" s="33"/>
      <c r="X120" s="33"/>
      <c r="Y120" s="33"/>
      <c r="AB120" s="243">
        <f>ROW()</f>
        <v>120</v>
      </c>
      <c r="AC120" s="118">
        <f t="shared" ca="1" si="28"/>
        <v>0</v>
      </c>
      <c r="AD120" s="118">
        <f t="shared" ca="1" si="29"/>
        <v>0</v>
      </c>
      <c r="AE120" s="119" t="str">
        <f t="shared" ca="1" si="30"/>
        <v>-</v>
      </c>
      <c r="AF120" s="118" t="str">
        <f t="shared" ca="1" si="31"/>
        <v>-</v>
      </c>
      <c r="AG120" s="119" t="str">
        <f t="shared" ca="1" si="42"/>
        <v>-</v>
      </c>
      <c r="AH120" s="118" t="str">
        <f t="shared" ca="1" si="43"/>
        <v>-</v>
      </c>
      <c r="AI120" s="118">
        <f t="shared" ca="1" si="34"/>
        <v>0</v>
      </c>
      <c r="AJ120" s="120">
        <f t="shared" ca="1" si="35"/>
        <v>0</v>
      </c>
      <c r="AK120" s="118">
        <f t="shared" ca="1" si="36"/>
        <v>0</v>
      </c>
      <c r="AL120" s="118">
        <f t="shared" ca="1" si="37"/>
        <v>0</v>
      </c>
    </row>
    <row r="121" spans="1:38" ht="27" customHeight="1" x14ac:dyDescent="0.25">
      <c r="A121" s="53">
        <f>'OSNOVNA PLAČA'!A115</f>
        <v>106</v>
      </c>
      <c r="B121" s="333" t="str">
        <f t="shared" ca="1" si="24"/>
        <v>A106</v>
      </c>
      <c r="C121" s="333"/>
      <c r="D121" s="54" t="str">
        <f>IF(LEN('OSNOVNA PLAČA'!C115)&gt;0,'OSNOVNA PLAČA'!C115,"")</f>
        <v/>
      </c>
      <c r="E121" s="55" t="str">
        <f>IF(LEN('OSNOVNA PLAČA'!D115)&gt;0,'OSNOVNA PLAČA'!D115,"")</f>
        <v/>
      </c>
      <c r="F121" s="164">
        <f ca="1">IF(LEN(B121)&gt;0,'OBRAČUNANA OSNOVNA PLAČA'!J115,"")</f>
        <v>0</v>
      </c>
      <c r="G121" s="57"/>
      <c r="H121" s="57"/>
      <c r="I121" s="57"/>
      <c r="J121" s="57"/>
      <c r="K121" s="57"/>
      <c r="L121" s="178">
        <f t="shared" si="25"/>
        <v>0</v>
      </c>
      <c r="M121" s="179">
        <f t="shared" ca="1" si="38"/>
        <v>0</v>
      </c>
      <c r="N121" s="179">
        <f t="shared" ca="1" si="40"/>
        <v>0</v>
      </c>
      <c r="O121" s="180">
        <f t="shared" ca="1" si="41"/>
        <v>0</v>
      </c>
      <c r="P121" s="181">
        <f t="shared" ca="1" si="39"/>
        <v>0</v>
      </c>
      <c r="Q121" s="182">
        <f t="shared" ca="1" si="27"/>
        <v>0</v>
      </c>
      <c r="R121" s="182">
        <f ca="1">IF(LEN(B121)&gt;0,'5'!R121-'5'!Q121,"")</f>
        <v>0</v>
      </c>
      <c r="S121" s="183"/>
      <c r="T121" s="33"/>
      <c r="U121" s="33"/>
      <c r="V121" s="33"/>
      <c r="W121" s="33"/>
      <c r="X121" s="33"/>
      <c r="Y121" s="33"/>
      <c r="AB121" s="243">
        <f>ROW()</f>
        <v>121</v>
      </c>
      <c r="AC121" s="118">
        <f t="shared" ca="1" si="28"/>
        <v>0</v>
      </c>
      <c r="AD121" s="118">
        <f t="shared" ca="1" si="29"/>
        <v>0</v>
      </c>
      <c r="AE121" s="119" t="str">
        <f t="shared" ca="1" si="30"/>
        <v>-</v>
      </c>
      <c r="AF121" s="118" t="str">
        <f t="shared" ca="1" si="31"/>
        <v>-</v>
      </c>
      <c r="AG121" s="119" t="str">
        <f t="shared" ca="1" si="42"/>
        <v>-</v>
      </c>
      <c r="AH121" s="118" t="str">
        <f t="shared" ca="1" si="43"/>
        <v>-</v>
      </c>
      <c r="AI121" s="118">
        <f t="shared" ca="1" si="34"/>
        <v>0</v>
      </c>
      <c r="AJ121" s="120">
        <f t="shared" ca="1" si="35"/>
        <v>0</v>
      </c>
      <c r="AK121" s="118">
        <f t="shared" ca="1" si="36"/>
        <v>0</v>
      </c>
      <c r="AL121" s="118">
        <f t="shared" ca="1" si="37"/>
        <v>0</v>
      </c>
    </row>
    <row r="122" spans="1:38" ht="27" customHeight="1" x14ac:dyDescent="0.25">
      <c r="A122" s="53">
        <f>'OSNOVNA PLAČA'!A116</f>
        <v>107</v>
      </c>
      <c r="B122" s="333" t="str">
        <f t="shared" ca="1" si="24"/>
        <v>A107</v>
      </c>
      <c r="C122" s="333"/>
      <c r="D122" s="54" t="str">
        <f>IF(LEN('OSNOVNA PLAČA'!C116)&gt;0,'OSNOVNA PLAČA'!C116,"")</f>
        <v/>
      </c>
      <c r="E122" s="55" t="str">
        <f>IF(LEN('OSNOVNA PLAČA'!D116)&gt;0,'OSNOVNA PLAČA'!D116,"")</f>
        <v/>
      </c>
      <c r="F122" s="164">
        <f ca="1">IF(LEN(B122)&gt;0,'OBRAČUNANA OSNOVNA PLAČA'!J116,"")</f>
        <v>0</v>
      </c>
      <c r="G122" s="57"/>
      <c r="H122" s="57"/>
      <c r="I122" s="57"/>
      <c r="J122" s="57"/>
      <c r="K122" s="57"/>
      <c r="L122" s="178">
        <f t="shared" si="25"/>
        <v>0</v>
      </c>
      <c r="M122" s="179">
        <f t="shared" ca="1" si="38"/>
        <v>0</v>
      </c>
      <c r="N122" s="179">
        <f t="shared" ca="1" si="40"/>
        <v>0</v>
      </c>
      <c r="O122" s="180">
        <f t="shared" ca="1" si="41"/>
        <v>0</v>
      </c>
      <c r="P122" s="181">
        <f t="shared" ca="1" si="39"/>
        <v>0</v>
      </c>
      <c r="Q122" s="182">
        <f t="shared" ca="1" si="27"/>
        <v>0</v>
      </c>
      <c r="R122" s="182">
        <f ca="1">IF(LEN(B122)&gt;0,'5'!R122-'5'!Q122,"")</f>
        <v>0</v>
      </c>
      <c r="S122" s="183"/>
      <c r="T122" s="33"/>
      <c r="U122" s="33"/>
      <c r="V122" s="33"/>
      <c r="W122" s="33"/>
      <c r="X122" s="33"/>
      <c r="Y122" s="33"/>
      <c r="AB122" s="243">
        <f>ROW()</f>
        <v>122</v>
      </c>
      <c r="AC122" s="118">
        <f t="shared" ca="1" si="28"/>
        <v>0</v>
      </c>
      <c r="AD122" s="118">
        <f t="shared" ca="1" si="29"/>
        <v>0</v>
      </c>
      <c r="AE122" s="119" t="str">
        <f t="shared" ca="1" si="30"/>
        <v>-</v>
      </c>
      <c r="AF122" s="118" t="str">
        <f t="shared" ca="1" si="31"/>
        <v>-</v>
      </c>
      <c r="AG122" s="119" t="str">
        <f t="shared" ca="1" si="42"/>
        <v>-</v>
      </c>
      <c r="AH122" s="118" t="str">
        <f t="shared" ca="1" si="43"/>
        <v>-</v>
      </c>
      <c r="AI122" s="118">
        <f t="shared" ca="1" si="34"/>
        <v>0</v>
      </c>
      <c r="AJ122" s="120">
        <f t="shared" ca="1" si="35"/>
        <v>0</v>
      </c>
      <c r="AK122" s="118">
        <f t="shared" ca="1" si="36"/>
        <v>0</v>
      </c>
      <c r="AL122" s="118">
        <f t="shared" ca="1" si="37"/>
        <v>0</v>
      </c>
    </row>
    <row r="123" spans="1:38" ht="27" customHeight="1" x14ac:dyDescent="0.25">
      <c r="A123" s="53">
        <f>'OSNOVNA PLAČA'!A117</f>
        <v>108</v>
      </c>
      <c r="B123" s="333" t="str">
        <f t="shared" ca="1" si="24"/>
        <v>A108</v>
      </c>
      <c r="C123" s="333"/>
      <c r="D123" s="54" t="str">
        <f>IF(LEN('OSNOVNA PLAČA'!C117)&gt;0,'OSNOVNA PLAČA'!C117,"")</f>
        <v/>
      </c>
      <c r="E123" s="55" t="str">
        <f>IF(LEN('OSNOVNA PLAČA'!D117)&gt;0,'OSNOVNA PLAČA'!D117,"")</f>
        <v/>
      </c>
      <c r="F123" s="164">
        <f ca="1">IF(LEN(B123)&gt;0,'OBRAČUNANA OSNOVNA PLAČA'!J117,"")</f>
        <v>0</v>
      </c>
      <c r="G123" s="57"/>
      <c r="H123" s="57"/>
      <c r="I123" s="57"/>
      <c r="J123" s="57"/>
      <c r="K123" s="57"/>
      <c r="L123" s="178">
        <f t="shared" si="25"/>
        <v>0</v>
      </c>
      <c r="M123" s="179">
        <f t="shared" ca="1" si="38"/>
        <v>0</v>
      </c>
      <c r="N123" s="179">
        <f t="shared" ca="1" si="40"/>
        <v>0</v>
      </c>
      <c r="O123" s="180">
        <f t="shared" ca="1" si="41"/>
        <v>0</v>
      </c>
      <c r="P123" s="181">
        <f t="shared" ca="1" si="39"/>
        <v>0</v>
      </c>
      <c r="Q123" s="182">
        <f t="shared" ca="1" si="27"/>
        <v>0</v>
      </c>
      <c r="R123" s="182">
        <f ca="1">IF(LEN(B123)&gt;0,'5'!R123-'5'!Q123,"")</f>
        <v>0</v>
      </c>
      <c r="S123" s="183"/>
      <c r="T123" s="33"/>
      <c r="U123" s="33"/>
      <c r="V123" s="33"/>
      <c r="W123" s="33"/>
      <c r="X123" s="33"/>
      <c r="Y123" s="33"/>
      <c r="AB123" s="243">
        <f>ROW()</f>
        <v>123</v>
      </c>
      <c r="AC123" s="118">
        <f t="shared" ca="1" si="28"/>
        <v>0</v>
      </c>
      <c r="AD123" s="118">
        <f t="shared" ca="1" si="29"/>
        <v>0</v>
      </c>
      <c r="AE123" s="119" t="str">
        <f t="shared" ca="1" si="30"/>
        <v>-</v>
      </c>
      <c r="AF123" s="118" t="str">
        <f t="shared" ca="1" si="31"/>
        <v>-</v>
      </c>
      <c r="AG123" s="119" t="str">
        <f t="shared" ca="1" si="42"/>
        <v>-</v>
      </c>
      <c r="AH123" s="118" t="str">
        <f t="shared" ca="1" si="43"/>
        <v>-</v>
      </c>
      <c r="AI123" s="118">
        <f t="shared" ca="1" si="34"/>
        <v>0</v>
      </c>
      <c r="AJ123" s="120">
        <f t="shared" ca="1" si="35"/>
        <v>0</v>
      </c>
      <c r="AK123" s="118">
        <f t="shared" ca="1" si="36"/>
        <v>0</v>
      </c>
      <c r="AL123" s="118">
        <f t="shared" ca="1" si="37"/>
        <v>0</v>
      </c>
    </row>
    <row r="124" spans="1:38" ht="27" customHeight="1" x14ac:dyDescent="0.25">
      <c r="A124" s="53">
        <f>'OSNOVNA PLAČA'!A118</f>
        <v>109</v>
      </c>
      <c r="B124" s="333" t="str">
        <f t="shared" ca="1" si="24"/>
        <v>A109</v>
      </c>
      <c r="C124" s="333"/>
      <c r="D124" s="54" t="str">
        <f>IF(LEN('OSNOVNA PLAČA'!C118)&gt;0,'OSNOVNA PLAČA'!C118,"")</f>
        <v/>
      </c>
      <c r="E124" s="55" t="str">
        <f>IF(LEN('OSNOVNA PLAČA'!D118)&gt;0,'OSNOVNA PLAČA'!D118,"")</f>
        <v/>
      </c>
      <c r="F124" s="164">
        <f ca="1">IF(LEN(B124)&gt;0,'OBRAČUNANA OSNOVNA PLAČA'!J118,"")</f>
        <v>0</v>
      </c>
      <c r="G124" s="57"/>
      <c r="H124" s="57"/>
      <c r="I124" s="57"/>
      <c r="J124" s="57"/>
      <c r="K124" s="57"/>
      <c r="L124" s="178">
        <f t="shared" si="25"/>
        <v>0</v>
      </c>
      <c r="M124" s="179">
        <f t="shared" ca="1" si="38"/>
        <v>0</v>
      </c>
      <c r="N124" s="179">
        <f t="shared" ca="1" si="40"/>
        <v>0</v>
      </c>
      <c r="O124" s="180">
        <f t="shared" ca="1" si="41"/>
        <v>0</v>
      </c>
      <c r="P124" s="181">
        <f t="shared" ca="1" si="39"/>
        <v>0</v>
      </c>
      <c r="Q124" s="182">
        <f t="shared" ca="1" si="27"/>
        <v>0</v>
      </c>
      <c r="R124" s="182">
        <f ca="1">IF(LEN(B124)&gt;0,'5'!R124-'5'!Q124,"")</f>
        <v>0</v>
      </c>
      <c r="S124" s="183"/>
      <c r="T124" s="33"/>
      <c r="U124" s="33"/>
      <c r="V124" s="33"/>
      <c r="W124" s="33"/>
      <c r="X124" s="33"/>
      <c r="Y124" s="33"/>
      <c r="AB124" s="243">
        <f>ROW()</f>
        <v>124</v>
      </c>
      <c r="AC124" s="118">
        <f t="shared" ca="1" si="28"/>
        <v>0</v>
      </c>
      <c r="AD124" s="118">
        <f t="shared" ca="1" si="29"/>
        <v>0</v>
      </c>
      <c r="AE124" s="119" t="str">
        <f t="shared" ca="1" si="30"/>
        <v>-</v>
      </c>
      <c r="AF124" s="118" t="str">
        <f t="shared" ca="1" si="31"/>
        <v>-</v>
      </c>
      <c r="AG124" s="119" t="str">
        <f t="shared" ca="1" si="42"/>
        <v>-</v>
      </c>
      <c r="AH124" s="118" t="str">
        <f t="shared" ca="1" si="43"/>
        <v>-</v>
      </c>
      <c r="AI124" s="118">
        <f t="shared" ca="1" si="34"/>
        <v>0</v>
      </c>
      <c r="AJ124" s="120">
        <f t="shared" ca="1" si="35"/>
        <v>0</v>
      </c>
      <c r="AK124" s="118">
        <f t="shared" ca="1" si="36"/>
        <v>0</v>
      </c>
      <c r="AL124" s="118">
        <f t="shared" ca="1" si="37"/>
        <v>0</v>
      </c>
    </row>
    <row r="125" spans="1:38" ht="27" customHeight="1" x14ac:dyDescent="0.25">
      <c r="A125" s="53">
        <f>'OSNOVNA PLAČA'!A119</f>
        <v>110</v>
      </c>
      <c r="B125" s="333" t="str">
        <f t="shared" ca="1" si="24"/>
        <v>A110</v>
      </c>
      <c r="C125" s="333"/>
      <c r="D125" s="54" t="str">
        <f>IF(LEN('OSNOVNA PLAČA'!C119)&gt;0,'OSNOVNA PLAČA'!C119,"")</f>
        <v/>
      </c>
      <c r="E125" s="55" t="str">
        <f>IF(LEN('OSNOVNA PLAČA'!D119)&gt;0,'OSNOVNA PLAČA'!D119,"")</f>
        <v/>
      </c>
      <c r="F125" s="164">
        <f ca="1">IF(LEN(B125)&gt;0,'OBRAČUNANA OSNOVNA PLAČA'!J119,"")</f>
        <v>0</v>
      </c>
      <c r="G125" s="57"/>
      <c r="H125" s="57"/>
      <c r="I125" s="57"/>
      <c r="J125" s="57"/>
      <c r="K125" s="57"/>
      <c r="L125" s="178">
        <f t="shared" si="25"/>
        <v>0</v>
      </c>
      <c r="M125" s="179">
        <f t="shared" ca="1" si="38"/>
        <v>0</v>
      </c>
      <c r="N125" s="179">
        <f t="shared" ca="1" si="40"/>
        <v>0</v>
      </c>
      <c r="O125" s="180">
        <f t="shared" ca="1" si="41"/>
        <v>0</v>
      </c>
      <c r="P125" s="181">
        <f t="shared" ca="1" si="39"/>
        <v>0</v>
      </c>
      <c r="Q125" s="182">
        <f t="shared" ca="1" si="27"/>
        <v>0</v>
      </c>
      <c r="R125" s="182">
        <f ca="1">IF(LEN(B125)&gt;0,'5'!R125-'5'!Q125,"")</f>
        <v>0</v>
      </c>
      <c r="S125" s="183"/>
      <c r="T125" s="33"/>
      <c r="U125" s="33"/>
      <c r="V125" s="33"/>
      <c r="W125" s="33"/>
      <c r="X125" s="33"/>
      <c r="Y125" s="33"/>
      <c r="AB125" s="243">
        <f>ROW()</f>
        <v>125</v>
      </c>
      <c r="AC125" s="118">
        <f t="shared" ca="1" si="28"/>
        <v>0</v>
      </c>
      <c r="AD125" s="118">
        <f t="shared" ca="1" si="29"/>
        <v>0</v>
      </c>
      <c r="AE125" s="119" t="str">
        <f t="shared" ca="1" si="30"/>
        <v>-</v>
      </c>
      <c r="AF125" s="118" t="str">
        <f t="shared" ca="1" si="31"/>
        <v>-</v>
      </c>
      <c r="AG125" s="119" t="str">
        <f t="shared" ca="1" si="42"/>
        <v>-</v>
      </c>
      <c r="AH125" s="118" t="str">
        <f t="shared" ca="1" si="43"/>
        <v>-</v>
      </c>
      <c r="AI125" s="118">
        <f t="shared" ca="1" si="34"/>
        <v>0</v>
      </c>
      <c r="AJ125" s="120">
        <f t="shared" ca="1" si="35"/>
        <v>0</v>
      </c>
      <c r="AK125" s="118">
        <f t="shared" ca="1" si="36"/>
        <v>0</v>
      </c>
      <c r="AL125" s="118">
        <f t="shared" ca="1" si="37"/>
        <v>0</v>
      </c>
    </row>
    <row r="126" spans="1:38" ht="27" customHeight="1" x14ac:dyDescent="0.25">
      <c r="A126" s="53">
        <f>'OSNOVNA PLAČA'!A120</f>
        <v>111</v>
      </c>
      <c r="B126" s="333" t="str">
        <f t="shared" ca="1" si="24"/>
        <v>A111</v>
      </c>
      <c r="C126" s="333"/>
      <c r="D126" s="54" t="str">
        <f>IF(LEN('OSNOVNA PLAČA'!C120)&gt;0,'OSNOVNA PLAČA'!C120,"")</f>
        <v/>
      </c>
      <c r="E126" s="55" t="str">
        <f>IF(LEN('OSNOVNA PLAČA'!D120)&gt;0,'OSNOVNA PLAČA'!D120,"")</f>
        <v/>
      </c>
      <c r="F126" s="164">
        <f ca="1">IF(LEN(B126)&gt;0,'OBRAČUNANA OSNOVNA PLAČA'!J120,"")</f>
        <v>0</v>
      </c>
      <c r="G126" s="57"/>
      <c r="H126" s="57"/>
      <c r="I126" s="57"/>
      <c r="J126" s="57"/>
      <c r="K126" s="57"/>
      <c r="L126" s="178">
        <f t="shared" si="25"/>
        <v>0</v>
      </c>
      <c r="M126" s="179">
        <f t="shared" ca="1" si="38"/>
        <v>0</v>
      </c>
      <c r="N126" s="179">
        <f t="shared" ca="1" si="40"/>
        <v>0</v>
      </c>
      <c r="O126" s="180">
        <f t="shared" ca="1" si="41"/>
        <v>0</v>
      </c>
      <c r="P126" s="181">
        <f t="shared" ca="1" si="39"/>
        <v>0</v>
      </c>
      <c r="Q126" s="182">
        <f t="shared" ca="1" si="27"/>
        <v>0</v>
      </c>
      <c r="R126" s="182">
        <f ca="1">IF(LEN(B126)&gt;0,'5'!R126-'5'!Q126,"")</f>
        <v>0</v>
      </c>
      <c r="S126" s="183"/>
      <c r="T126" s="33"/>
      <c r="U126" s="33"/>
      <c r="V126" s="33"/>
      <c r="W126" s="33"/>
      <c r="X126" s="33"/>
      <c r="Y126" s="33"/>
      <c r="AB126" s="243">
        <f>ROW()</f>
        <v>126</v>
      </c>
      <c r="AC126" s="118">
        <f t="shared" ca="1" si="28"/>
        <v>0</v>
      </c>
      <c r="AD126" s="118">
        <f t="shared" ca="1" si="29"/>
        <v>0</v>
      </c>
      <c r="AE126" s="119" t="str">
        <f t="shared" ca="1" si="30"/>
        <v>-</v>
      </c>
      <c r="AF126" s="118" t="str">
        <f t="shared" ca="1" si="31"/>
        <v>-</v>
      </c>
      <c r="AG126" s="119" t="str">
        <f t="shared" ca="1" si="42"/>
        <v>-</v>
      </c>
      <c r="AH126" s="118" t="str">
        <f t="shared" ca="1" si="43"/>
        <v>-</v>
      </c>
      <c r="AI126" s="118">
        <f t="shared" ca="1" si="34"/>
        <v>0</v>
      </c>
      <c r="AJ126" s="120">
        <f t="shared" ca="1" si="35"/>
        <v>0</v>
      </c>
      <c r="AK126" s="118">
        <f t="shared" ca="1" si="36"/>
        <v>0</v>
      </c>
      <c r="AL126" s="118">
        <f t="shared" ca="1" si="37"/>
        <v>0</v>
      </c>
    </row>
    <row r="127" spans="1:38" ht="27" customHeight="1" x14ac:dyDescent="0.25">
      <c r="A127" s="53">
        <f>'OSNOVNA PLAČA'!A121</f>
        <v>112</v>
      </c>
      <c r="B127" s="333" t="str">
        <f t="shared" ca="1" si="24"/>
        <v>A112</v>
      </c>
      <c r="C127" s="333"/>
      <c r="D127" s="54" t="str">
        <f>IF(LEN('OSNOVNA PLAČA'!C121)&gt;0,'OSNOVNA PLAČA'!C121,"")</f>
        <v/>
      </c>
      <c r="E127" s="55" t="str">
        <f>IF(LEN('OSNOVNA PLAČA'!D121)&gt;0,'OSNOVNA PLAČA'!D121,"")</f>
        <v/>
      </c>
      <c r="F127" s="164">
        <f ca="1">IF(LEN(B127)&gt;0,'OBRAČUNANA OSNOVNA PLAČA'!J121,"")</f>
        <v>0</v>
      </c>
      <c r="G127" s="57"/>
      <c r="H127" s="57"/>
      <c r="I127" s="57"/>
      <c r="J127" s="57"/>
      <c r="K127" s="57"/>
      <c r="L127" s="178">
        <f t="shared" si="25"/>
        <v>0</v>
      </c>
      <c r="M127" s="179">
        <f t="shared" ca="1" si="38"/>
        <v>0</v>
      </c>
      <c r="N127" s="179">
        <f t="shared" ca="1" si="40"/>
        <v>0</v>
      </c>
      <c r="O127" s="180">
        <f t="shared" ca="1" si="41"/>
        <v>0</v>
      </c>
      <c r="P127" s="181">
        <f t="shared" ca="1" si="39"/>
        <v>0</v>
      </c>
      <c r="Q127" s="182">
        <f t="shared" ca="1" si="27"/>
        <v>0</v>
      </c>
      <c r="R127" s="182">
        <f ca="1">IF(LEN(B127)&gt;0,'5'!R127-'5'!Q127,"")</f>
        <v>0</v>
      </c>
      <c r="S127" s="183"/>
      <c r="T127" s="33"/>
      <c r="U127" s="33"/>
      <c r="V127" s="33"/>
      <c r="W127" s="33"/>
      <c r="X127" s="33"/>
      <c r="Y127" s="33"/>
      <c r="AB127" s="243">
        <f>ROW()</f>
        <v>127</v>
      </c>
      <c r="AC127" s="118">
        <f t="shared" ca="1" si="28"/>
        <v>0</v>
      </c>
      <c r="AD127" s="118">
        <f t="shared" ca="1" si="29"/>
        <v>0</v>
      </c>
      <c r="AE127" s="119" t="str">
        <f t="shared" ca="1" si="30"/>
        <v>-</v>
      </c>
      <c r="AF127" s="118" t="str">
        <f t="shared" ca="1" si="31"/>
        <v>-</v>
      </c>
      <c r="AG127" s="119" t="str">
        <f t="shared" ca="1" si="42"/>
        <v>-</v>
      </c>
      <c r="AH127" s="118" t="str">
        <f t="shared" ca="1" si="43"/>
        <v>-</v>
      </c>
      <c r="AI127" s="118">
        <f t="shared" ca="1" si="34"/>
        <v>0</v>
      </c>
      <c r="AJ127" s="120">
        <f t="shared" ca="1" si="35"/>
        <v>0</v>
      </c>
      <c r="AK127" s="118">
        <f t="shared" ca="1" si="36"/>
        <v>0</v>
      </c>
      <c r="AL127" s="118">
        <f t="shared" ca="1" si="37"/>
        <v>0</v>
      </c>
    </row>
    <row r="128" spans="1:38" ht="27" customHeight="1" x14ac:dyDescent="0.25">
      <c r="A128" s="53">
        <f>'OSNOVNA PLAČA'!A122</f>
        <v>113</v>
      </c>
      <c r="B128" s="333" t="str">
        <f t="shared" ca="1" si="24"/>
        <v>A113</v>
      </c>
      <c r="C128" s="333"/>
      <c r="D128" s="54" t="str">
        <f>IF(LEN('OSNOVNA PLAČA'!C122)&gt;0,'OSNOVNA PLAČA'!C122,"")</f>
        <v/>
      </c>
      <c r="E128" s="55" t="str">
        <f>IF(LEN('OSNOVNA PLAČA'!D122)&gt;0,'OSNOVNA PLAČA'!D122,"")</f>
        <v/>
      </c>
      <c r="F128" s="164">
        <f ca="1">IF(LEN(B128)&gt;0,'OBRAČUNANA OSNOVNA PLAČA'!J122,"")</f>
        <v>0</v>
      </c>
      <c r="G128" s="57"/>
      <c r="H128" s="57"/>
      <c r="I128" s="57"/>
      <c r="J128" s="57"/>
      <c r="K128" s="57"/>
      <c r="L128" s="178">
        <f t="shared" si="25"/>
        <v>0</v>
      </c>
      <c r="M128" s="179">
        <f t="shared" ca="1" si="38"/>
        <v>0</v>
      </c>
      <c r="N128" s="179">
        <f t="shared" ca="1" si="40"/>
        <v>0</v>
      </c>
      <c r="O128" s="180">
        <f t="shared" ca="1" si="41"/>
        <v>0</v>
      </c>
      <c r="P128" s="181">
        <f t="shared" ca="1" si="39"/>
        <v>0</v>
      </c>
      <c r="Q128" s="182">
        <f t="shared" ca="1" si="27"/>
        <v>0</v>
      </c>
      <c r="R128" s="182">
        <f ca="1">IF(LEN(B128)&gt;0,'5'!R128-'5'!Q128,"")</f>
        <v>0</v>
      </c>
      <c r="S128" s="183"/>
      <c r="T128" s="33"/>
      <c r="U128" s="33"/>
      <c r="V128" s="33"/>
      <c r="W128" s="33"/>
      <c r="X128" s="33"/>
      <c r="Y128" s="33"/>
      <c r="AB128" s="243">
        <f>ROW()</f>
        <v>128</v>
      </c>
      <c r="AC128" s="118">
        <f t="shared" ca="1" si="28"/>
        <v>0</v>
      </c>
      <c r="AD128" s="118">
        <f t="shared" ca="1" si="29"/>
        <v>0</v>
      </c>
      <c r="AE128" s="119" t="str">
        <f t="shared" ca="1" si="30"/>
        <v>-</v>
      </c>
      <c r="AF128" s="118" t="str">
        <f t="shared" ca="1" si="31"/>
        <v>-</v>
      </c>
      <c r="AG128" s="119" t="str">
        <f t="shared" ca="1" si="42"/>
        <v>-</v>
      </c>
      <c r="AH128" s="118" t="str">
        <f t="shared" ca="1" si="43"/>
        <v>-</v>
      </c>
      <c r="AI128" s="118">
        <f t="shared" ca="1" si="34"/>
        <v>0</v>
      </c>
      <c r="AJ128" s="120">
        <f t="shared" ca="1" si="35"/>
        <v>0</v>
      </c>
      <c r="AK128" s="118">
        <f t="shared" ca="1" si="36"/>
        <v>0</v>
      </c>
      <c r="AL128" s="118">
        <f t="shared" ca="1" si="37"/>
        <v>0</v>
      </c>
    </row>
    <row r="129" spans="1:38" ht="27" customHeight="1" x14ac:dyDescent="0.25">
      <c r="A129" s="53">
        <f>'OSNOVNA PLAČA'!A123</f>
        <v>114</v>
      </c>
      <c r="B129" s="333" t="str">
        <f t="shared" ca="1" si="24"/>
        <v>A114</v>
      </c>
      <c r="C129" s="333"/>
      <c r="D129" s="54" t="str">
        <f>IF(LEN('OSNOVNA PLAČA'!C123)&gt;0,'OSNOVNA PLAČA'!C123,"")</f>
        <v/>
      </c>
      <c r="E129" s="55" t="str">
        <f>IF(LEN('OSNOVNA PLAČA'!D123)&gt;0,'OSNOVNA PLAČA'!D123,"")</f>
        <v/>
      </c>
      <c r="F129" s="164">
        <f ca="1">IF(LEN(B129)&gt;0,'OBRAČUNANA OSNOVNA PLAČA'!J123,"")</f>
        <v>0</v>
      </c>
      <c r="G129" s="57"/>
      <c r="H129" s="57"/>
      <c r="I129" s="57"/>
      <c r="J129" s="57"/>
      <c r="K129" s="57"/>
      <c r="L129" s="178">
        <f t="shared" si="25"/>
        <v>0</v>
      </c>
      <c r="M129" s="179">
        <f t="shared" ca="1" si="38"/>
        <v>0</v>
      </c>
      <c r="N129" s="179">
        <f t="shared" ca="1" si="40"/>
        <v>0</v>
      </c>
      <c r="O129" s="180">
        <f t="shared" ca="1" si="41"/>
        <v>0</v>
      </c>
      <c r="P129" s="181">
        <f t="shared" ca="1" si="39"/>
        <v>0</v>
      </c>
      <c r="Q129" s="182">
        <f t="shared" ca="1" si="27"/>
        <v>0</v>
      </c>
      <c r="R129" s="182">
        <f ca="1">IF(LEN(B129)&gt;0,'5'!R129-'5'!Q129,"")</f>
        <v>0</v>
      </c>
      <c r="S129" s="183"/>
      <c r="T129" s="33"/>
      <c r="U129" s="33"/>
      <c r="V129" s="33"/>
      <c r="W129" s="33"/>
      <c r="X129" s="33"/>
      <c r="Y129" s="33"/>
      <c r="AB129" s="243">
        <f>ROW()</f>
        <v>129</v>
      </c>
      <c r="AC129" s="118">
        <f t="shared" ca="1" si="28"/>
        <v>0</v>
      </c>
      <c r="AD129" s="118">
        <f t="shared" ca="1" si="29"/>
        <v>0</v>
      </c>
      <c r="AE129" s="119" t="str">
        <f t="shared" ca="1" si="30"/>
        <v>-</v>
      </c>
      <c r="AF129" s="118" t="str">
        <f t="shared" ca="1" si="31"/>
        <v>-</v>
      </c>
      <c r="AG129" s="119" t="str">
        <f t="shared" ca="1" si="42"/>
        <v>-</v>
      </c>
      <c r="AH129" s="118" t="str">
        <f t="shared" ca="1" si="43"/>
        <v>-</v>
      </c>
      <c r="AI129" s="118">
        <f t="shared" ca="1" si="34"/>
        <v>0</v>
      </c>
      <c r="AJ129" s="120">
        <f t="shared" ca="1" si="35"/>
        <v>0</v>
      </c>
      <c r="AK129" s="118">
        <f t="shared" ca="1" si="36"/>
        <v>0</v>
      </c>
      <c r="AL129" s="118">
        <f t="shared" ca="1" si="37"/>
        <v>0</v>
      </c>
    </row>
    <row r="130" spans="1:38" ht="27" customHeight="1" x14ac:dyDescent="0.25">
      <c r="A130" s="53">
        <f>'OSNOVNA PLAČA'!A124</f>
        <v>115</v>
      </c>
      <c r="B130" s="333" t="str">
        <f t="shared" ca="1" si="24"/>
        <v>A115</v>
      </c>
      <c r="C130" s="333"/>
      <c r="D130" s="54" t="str">
        <f>IF(LEN('OSNOVNA PLAČA'!C124)&gt;0,'OSNOVNA PLAČA'!C124,"")</f>
        <v/>
      </c>
      <c r="E130" s="55" t="str">
        <f>IF(LEN('OSNOVNA PLAČA'!D124)&gt;0,'OSNOVNA PLAČA'!D124,"")</f>
        <v/>
      </c>
      <c r="F130" s="164">
        <f ca="1">IF(LEN(B130)&gt;0,'OBRAČUNANA OSNOVNA PLAČA'!J124,"")</f>
        <v>0</v>
      </c>
      <c r="G130" s="57"/>
      <c r="H130" s="57"/>
      <c r="I130" s="57"/>
      <c r="J130" s="57"/>
      <c r="K130" s="57"/>
      <c r="L130" s="178">
        <f t="shared" si="25"/>
        <v>0</v>
      </c>
      <c r="M130" s="179">
        <f t="shared" ca="1" si="38"/>
        <v>0</v>
      </c>
      <c r="N130" s="179">
        <f t="shared" ca="1" si="40"/>
        <v>0</v>
      </c>
      <c r="O130" s="180">
        <f t="shared" ca="1" si="41"/>
        <v>0</v>
      </c>
      <c r="P130" s="181">
        <f t="shared" ca="1" si="39"/>
        <v>0</v>
      </c>
      <c r="Q130" s="182">
        <f t="shared" ca="1" si="27"/>
        <v>0</v>
      </c>
      <c r="R130" s="182">
        <f ca="1">IF(LEN(B130)&gt;0,'5'!R130-'5'!Q130,"")</f>
        <v>0</v>
      </c>
      <c r="S130" s="183"/>
      <c r="T130" s="33"/>
      <c r="U130" s="33"/>
      <c r="V130" s="33"/>
      <c r="W130" s="33"/>
      <c r="X130" s="33"/>
      <c r="Y130" s="33"/>
      <c r="AB130" s="243">
        <f>ROW()</f>
        <v>130</v>
      </c>
      <c r="AC130" s="118">
        <f t="shared" ca="1" si="28"/>
        <v>0</v>
      </c>
      <c r="AD130" s="118">
        <f t="shared" ca="1" si="29"/>
        <v>0</v>
      </c>
      <c r="AE130" s="119" t="str">
        <f t="shared" ca="1" si="30"/>
        <v>-</v>
      </c>
      <c r="AF130" s="118" t="str">
        <f t="shared" ca="1" si="31"/>
        <v>-</v>
      </c>
      <c r="AG130" s="119" t="str">
        <f t="shared" ca="1" si="42"/>
        <v>-</v>
      </c>
      <c r="AH130" s="118" t="str">
        <f t="shared" ca="1" si="43"/>
        <v>-</v>
      </c>
      <c r="AI130" s="118">
        <f t="shared" ca="1" si="34"/>
        <v>0</v>
      </c>
      <c r="AJ130" s="120">
        <f t="shared" ca="1" si="35"/>
        <v>0</v>
      </c>
      <c r="AK130" s="118">
        <f t="shared" ca="1" si="36"/>
        <v>0</v>
      </c>
      <c r="AL130" s="118">
        <f t="shared" ca="1" si="37"/>
        <v>0</v>
      </c>
    </row>
    <row r="131" spans="1:38" ht="27" customHeight="1" x14ac:dyDescent="0.25">
      <c r="A131" s="53">
        <f>'OSNOVNA PLAČA'!A125</f>
        <v>116</v>
      </c>
      <c r="B131" s="333" t="str">
        <f t="shared" ca="1" si="24"/>
        <v>A116</v>
      </c>
      <c r="C131" s="333"/>
      <c r="D131" s="54" t="str">
        <f>IF(LEN('OSNOVNA PLAČA'!C125)&gt;0,'OSNOVNA PLAČA'!C125,"")</f>
        <v/>
      </c>
      <c r="E131" s="55" t="str">
        <f>IF(LEN('OSNOVNA PLAČA'!D125)&gt;0,'OSNOVNA PLAČA'!D125,"")</f>
        <v/>
      </c>
      <c r="F131" s="164">
        <f ca="1">IF(LEN(B131)&gt;0,'OBRAČUNANA OSNOVNA PLAČA'!J125,"")</f>
        <v>0</v>
      </c>
      <c r="G131" s="57"/>
      <c r="H131" s="57"/>
      <c r="I131" s="57"/>
      <c r="J131" s="57"/>
      <c r="K131" s="57"/>
      <c r="L131" s="178">
        <f t="shared" si="25"/>
        <v>0</v>
      </c>
      <c r="M131" s="179">
        <f t="shared" ca="1" si="38"/>
        <v>0</v>
      </c>
      <c r="N131" s="179">
        <f t="shared" ca="1" si="40"/>
        <v>0</v>
      </c>
      <c r="O131" s="180">
        <f t="shared" ca="1" si="41"/>
        <v>0</v>
      </c>
      <c r="P131" s="181">
        <f t="shared" ca="1" si="39"/>
        <v>0</v>
      </c>
      <c r="Q131" s="182">
        <f t="shared" ca="1" si="27"/>
        <v>0</v>
      </c>
      <c r="R131" s="182">
        <f ca="1">IF(LEN(B131)&gt;0,'5'!R131-'5'!Q131,"")</f>
        <v>0</v>
      </c>
      <c r="S131" s="183"/>
      <c r="T131" s="33"/>
      <c r="U131" s="33"/>
      <c r="V131" s="33"/>
      <c r="W131" s="33"/>
      <c r="X131" s="33"/>
      <c r="Y131" s="33"/>
      <c r="AB131" s="243">
        <f>ROW()</f>
        <v>131</v>
      </c>
      <c r="AC131" s="118">
        <f t="shared" ca="1" si="28"/>
        <v>0</v>
      </c>
      <c r="AD131" s="118">
        <f t="shared" ca="1" si="29"/>
        <v>0</v>
      </c>
      <c r="AE131" s="119" t="str">
        <f t="shared" ca="1" si="30"/>
        <v>-</v>
      </c>
      <c r="AF131" s="118" t="str">
        <f t="shared" ca="1" si="31"/>
        <v>-</v>
      </c>
      <c r="AG131" s="119" t="str">
        <f t="shared" ca="1" si="42"/>
        <v>-</v>
      </c>
      <c r="AH131" s="118" t="str">
        <f t="shared" ca="1" si="43"/>
        <v>-</v>
      </c>
      <c r="AI131" s="118">
        <f t="shared" ca="1" si="34"/>
        <v>0</v>
      </c>
      <c r="AJ131" s="120">
        <f t="shared" ca="1" si="35"/>
        <v>0</v>
      </c>
      <c r="AK131" s="118">
        <f t="shared" ca="1" si="36"/>
        <v>0</v>
      </c>
      <c r="AL131" s="118">
        <f t="shared" ca="1" si="37"/>
        <v>0</v>
      </c>
    </row>
    <row r="132" spans="1:38" ht="27" customHeight="1" x14ac:dyDescent="0.25">
      <c r="A132" s="53">
        <f>'OSNOVNA PLAČA'!A126</f>
        <v>117</v>
      </c>
      <c r="B132" s="333" t="str">
        <f t="shared" ca="1" si="24"/>
        <v>A117</v>
      </c>
      <c r="C132" s="333"/>
      <c r="D132" s="54" t="str">
        <f>IF(LEN('OSNOVNA PLAČA'!C126)&gt;0,'OSNOVNA PLAČA'!C126,"")</f>
        <v/>
      </c>
      <c r="E132" s="55" t="str">
        <f>IF(LEN('OSNOVNA PLAČA'!D126)&gt;0,'OSNOVNA PLAČA'!D126,"")</f>
        <v/>
      </c>
      <c r="F132" s="164">
        <f ca="1">IF(LEN(B132)&gt;0,'OBRAČUNANA OSNOVNA PLAČA'!J126,"")</f>
        <v>0</v>
      </c>
      <c r="G132" s="57"/>
      <c r="H132" s="57"/>
      <c r="I132" s="57"/>
      <c r="J132" s="57"/>
      <c r="K132" s="57"/>
      <c r="L132" s="178">
        <f t="shared" si="25"/>
        <v>0</v>
      </c>
      <c r="M132" s="179">
        <f t="shared" ca="1" si="38"/>
        <v>0</v>
      </c>
      <c r="N132" s="179">
        <f t="shared" ca="1" si="40"/>
        <v>0</v>
      </c>
      <c r="O132" s="180">
        <f t="shared" ca="1" si="41"/>
        <v>0</v>
      </c>
      <c r="P132" s="181">
        <f t="shared" ca="1" si="39"/>
        <v>0</v>
      </c>
      <c r="Q132" s="182">
        <f t="shared" ca="1" si="27"/>
        <v>0</v>
      </c>
      <c r="R132" s="182">
        <f ca="1">IF(LEN(B132)&gt;0,'5'!R132-'5'!Q132,"")</f>
        <v>0</v>
      </c>
      <c r="S132" s="183"/>
      <c r="T132" s="33"/>
      <c r="U132" s="33"/>
      <c r="V132" s="33"/>
      <c r="W132" s="33"/>
      <c r="X132" s="33"/>
      <c r="Y132" s="33"/>
      <c r="AB132" s="243">
        <f>ROW()</f>
        <v>132</v>
      </c>
      <c r="AC132" s="118">
        <f t="shared" ca="1" si="28"/>
        <v>0</v>
      </c>
      <c r="AD132" s="118">
        <f t="shared" ca="1" si="29"/>
        <v>0</v>
      </c>
      <c r="AE132" s="119" t="str">
        <f t="shared" ca="1" si="30"/>
        <v>-</v>
      </c>
      <c r="AF132" s="118" t="str">
        <f t="shared" ca="1" si="31"/>
        <v>-</v>
      </c>
      <c r="AG132" s="119" t="str">
        <f t="shared" ca="1" si="42"/>
        <v>-</v>
      </c>
      <c r="AH132" s="118" t="str">
        <f t="shared" ca="1" si="43"/>
        <v>-</v>
      </c>
      <c r="AI132" s="118">
        <f t="shared" ca="1" si="34"/>
        <v>0</v>
      </c>
      <c r="AJ132" s="120">
        <f t="shared" ca="1" si="35"/>
        <v>0</v>
      </c>
      <c r="AK132" s="118">
        <f t="shared" ca="1" si="36"/>
        <v>0</v>
      </c>
      <c r="AL132" s="118">
        <f t="shared" ca="1" si="37"/>
        <v>0</v>
      </c>
    </row>
    <row r="133" spans="1:38" ht="27" customHeight="1" x14ac:dyDescent="0.25">
      <c r="A133" s="53">
        <f>'OSNOVNA PLAČA'!A127</f>
        <v>118</v>
      </c>
      <c r="B133" s="333" t="str">
        <f t="shared" ca="1" si="24"/>
        <v>A118</v>
      </c>
      <c r="C133" s="333"/>
      <c r="D133" s="54" t="str">
        <f>IF(LEN('OSNOVNA PLAČA'!C127)&gt;0,'OSNOVNA PLAČA'!C127,"")</f>
        <v/>
      </c>
      <c r="E133" s="55" t="str">
        <f>IF(LEN('OSNOVNA PLAČA'!D127)&gt;0,'OSNOVNA PLAČA'!D127,"")</f>
        <v/>
      </c>
      <c r="F133" s="164">
        <f ca="1">IF(LEN(B133)&gt;0,'OBRAČUNANA OSNOVNA PLAČA'!J127,"")</f>
        <v>0</v>
      </c>
      <c r="G133" s="57"/>
      <c r="H133" s="57"/>
      <c r="I133" s="57"/>
      <c r="J133" s="57"/>
      <c r="K133" s="57"/>
      <c r="L133" s="178">
        <f t="shared" si="25"/>
        <v>0</v>
      </c>
      <c r="M133" s="179">
        <f t="shared" ca="1" si="38"/>
        <v>0</v>
      </c>
      <c r="N133" s="179">
        <f t="shared" ca="1" si="40"/>
        <v>0</v>
      </c>
      <c r="O133" s="180">
        <f t="shared" ca="1" si="41"/>
        <v>0</v>
      </c>
      <c r="P133" s="181">
        <f t="shared" ca="1" si="39"/>
        <v>0</v>
      </c>
      <c r="Q133" s="182">
        <f t="shared" ca="1" si="27"/>
        <v>0</v>
      </c>
      <c r="R133" s="182">
        <f ca="1">IF(LEN(B133)&gt;0,'5'!R133-'5'!Q133,"")</f>
        <v>0</v>
      </c>
      <c r="S133" s="183"/>
      <c r="T133" s="33"/>
      <c r="U133" s="33"/>
      <c r="V133" s="33"/>
      <c r="W133" s="33"/>
      <c r="X133" s="33"/>
      <c r="Y133" s="33"/>
      <c r="AB133" s="243">
        <f>ROW()</f>
        <v>133</v>
      </c>
      <c r="AC133" s="118">
        <f t="shared" ca="1" si="28"/>
        <v>0</v>
      </c>
      <c r="AD133" s="118">
        <f t="shared" ca="1" si="29"/>
        <v>0</v>
      </c>
      <c r="AE133" s="119" t="str">
        <f t="shared" ca="1" si="30"/>
        <v>-</v>
      </c>
      <c r="AF133" s="118" t="str">
        <f t="shared" ca="1" si="31"/>
        <v>-</v>
      </c>
      <c r="AG133" s="119" t="str">
        <f t="shared" ca="1" si="42"/>
        <v>-</v>
      </c>
      <c r="AH133" s="118" t="str">
        <f t="shared" ca="1" si="43"/>
        <v>-</v>
      </c>
      <c r="AI133" s="118">
        <f t="shared" ca="1" si="34"/>
        <v>0</v>
      </c>
      <c r="AJ133" s="120">
        <f t="shared" ca="1" si="35"/>
        <v>0</v>
      </c>
      <c r="AK133" s="118">
        <f t="shared" ca="1" si="36"/>
        <v>0</v>
      </c>
      <c r="AL133" s="118">
        <f t="shared" ca="1" si="37"/>
        <v>0</v>
      </c>
    </row>
    <row r="134" spans="1:38" ht="27" customHeight="1" x14ac:dyDescent="0.25">
      <c r="A134" s="53">
        <f>'OSNOVNA PLAČA'!A128</f>
        <v>119</v>
      </c>
      <c r="B134" s="333" t="str">
        <f t="shared" ca="1" si="24"/>
        <v>A119</v>
      </c>
      <c r="C134" s="333"/>
      <c r="D134" s="54" t="str">
        <f>IF(LEN('OSNOVNA PLAČA'!C128)&gt;0,'OSNOVNA PLAČA'!C128,"")</f>
        <v/>
      </c>
      <c r="E134" s="55" t="str">
        <f>IF(LEN('OSNOVNA PLAČA'!D128)&gt;0,'OSNOVNA PLAČA'!D128,"")</f>
        <v/>
      </c>
      <c r="F134" s="164">
        <f ca="1">IF(LEN(B134)&gt;0,'OBRAČUNANA OSNOVNA PLAČA'!J128,"")</f>
        <v>0</v>
      </c>
      <c r="G134" s="57"/>
      <c r="H134" s="57"/>
      <c r="I134" s="57"/>
      <c r="J134" s="57"/>
      <c r="K134" s="57"/>
      <c r="L134" s="178">
        <f t="shared" si="25"/>
        <v>0</v>
      </c>
      <c r="M134" s="179">
        <f t="shared" ca="1" si="38"/>
        <v>0</v>
      </c>
      <c r="N134" s="179">
        <f t="shared" ca="1" si="40"/>
        <v>0</v>
      </c>
      <c r="O134" s="180">
        <f t="shared" ca="1" si="41"/>
        <v>0</v>
      </c>
      <c r="P134" s="181">
        <f t="shared" ca="1" si="39"/>
        <v>0</v>
      </c>
      <c r="Q134" s="182">
        <f t="shared" ca="1" si="27"/>
        <v>0</v>
      </c>
      <c r="R134" s="182">
        <f ca="1">IF(LEN(B134)&gt;0,'5'!R134-'5'!Q134,"")</f>
        <v>0</v>
      </c>
      <c r="S134" s="183"/>
      <c r="T134" s="33"/>
      <c r="U134" s="33"/>
      <c r="V134" s="33"/>
      <c r="W134" s="33"/>
      <c r="X134" s="33"/>
      <c r="Y134" s="33"/>
      <c r="AB134" s="243">
        <f>ROW()</f>
        <v>134</v>
      </c>
      <c r="AC134" s="118">
        <f t="shared" ca="1" si="28"/>
        <v>0</v>
      </c>
      <c r="AD134" s="118">
        <f t="shared" ca="1" si="29"/>
        <v>0</v>
      </c>
      <c r="AE134" s="119" t="str">
        <f t="shared" ca="1" si="30"/>
        <v>-</v>
      </c>
      <c r="AF134" s="118" t="str">
        <f t="shared" ca="1" si="31"/>
        <v>-</v>
      </c>
      <c r="AG134" s="119" t="str">
        <f t="shared" ca="1" si="42"/>
        <v>-</v>
      </c>
      <c r="AH134" s="118" t="str">
        <f t="shared" ca="1" si="43"/>
        <v>-</v>
      </c>
      <c r="AI134" s="118">
        <f t="shared" ca="1" si="34"/>
        <v>0</v>
      </c>
      <c r="AJ134" s="120">
        <f t="shared" ca="1" si="35"/>
        <v>0</v>
      </c>
      <c r="AK134" s="118">
        <f t="shared" ca="1" si="36"/>
        <v>0</v>
      </c>
      <c r="AL134" s="118">
        <f t="shared" ca="1" si="37"/>
        <v>0</v>
      </c>
    </row>
    <row r="135" spans="1:38" ht="27" customHeight="1" x14ac:dyDescent="0.25">
      <c r="A135" s="53">
        <f>'OSNOVNA PLAČA'!A129</f>
        <v>120</v>
      </c>
      <c r="B135" s="333" t="str">
        <f t="shared" ca="1" si="24"/>
        <v>A120</v>
      </c>
      <c r="C135" s="333"/>
      <c r="D135" s="54" t="str">
        <f>IF(LEN('OSNOVNA PLAČA'!C129)&gt;0,'OSNOVNA PLAČA'!C129,"")</f>
        <v/>
      </c>
      <c r="E135" s="55" t="str">
        <f>IF(LEN('OSNOVNA PLAČA'!D129)&gt;0,'OSNOVNA PLAČA'!D129,"")</f>
        <v/>
      </c>
      <c r="F135" s="164">
        <f ca="1">IF(LEN(B135)&gt;0,'OBRAČUNANA OSNOVNA PLAČA'!J129,"")</f>
        <v>0</v>
      </c>
      <c r="G135" s="57"/>
      <c r="H135" s="57"/>
      <c r="I135" s="57"/>
      <c r="J135" s="57"/>
      <c r="K135" s="57"/>
      <c r="L135" s="178">
        <f t="shared" si="25"/>
        <v>0</v>
      </c>
      <c r="M135" s="179">
        <f t="shared" ca="1" si="38"/>
        <v>0</v>
      </c>
      <c r="N135" s="179">
        <f t="shared" ca="1" si="40"/>
        <v>0</v>
      </c>
      <c r="O135" s="180">
        <f t="shared" ca="1" si="41"/>
        <v>0</v>
      </c>
      <c r="P135" s="181">
        <f t="shared" ca="1" si="39"/>
        <v>0</v>
      </c>
      <c r="Q135" s="182">
        <f t="shared" ca="1" si="27"/>
        <v>0</v>
      </c>
      <c r="R135" s="182">
        <f ca="1">IF(LEN(B135)&gt;0,'5'!R135-'5'!Q135,"")</f>
        <v>0</v>
      </c>
      <c r="S135" s="183"/>
      <c r="T135" s="33"/>
      <c r="U135" s="33"/>
      <c r="V135" s="33"/>
      <c r="W135" s="33"/>
      <c r="X135" s="33"/>
      <c r="Y135" s="33"/>
      <c r="AB135" s="243">
        <f>ROW()</f>
        <v>135</v>
      </c>
      <c r="AC135" s="118">
        <f t="shared" ca="1" si="28"/>
        <v>0</v>
      </c>
      <c r="AD135" s="118">
        <f t="shared" ca="1" si="29"/>
        <v>0</v>
      </c>
      <c r="AE135" s="119" t="str">
        <f t="shared" ca="1" si="30"/>
        <v>-</v>
      </c>
      <c r="AF135" s="118" t="str">
        <f t="shared" ca="1" si="31"/>
        <v>-</v>
      </c>
      <c r="AG135" s="119" t="str">
        <f t="shared" ca="1" si="42"/>
        <v>-</v>
      </c>
      <c r="AH135" s="118" t="str">
        <f t="shared" ca="1" si="43"/>
        <v>-</v>
      </c>
      <c r="AI135" s="118">
        <f t="shared" ca="1" si="34"/>
        <v>0</v>
      </c>
      <c r="AJ135" s="120">
        <f t="shared" ca="1" si="35"/>
        <v>0</v>
      </c>
      <c r="AK135" s="118">
        <f t="shared" ca="1" si="36"/>
        <v>0</v>
      </c>
      <c r="AL135" s="118">
        <f t="shared" ca="1" si="37"/>
        <v>0</v>
      </c>
    </row>
    <row r="136" spans="1:38" ht="27" customHeight="1" x14ac:dyDescent="0.25">
      <c r="A136" s="53">
        <f>'OSNOVNA PLAČA'!A130</f>
        <v>121</v>
      </c>
      <c r="B136" s="333" t="str">
        <f t="shared" ca="1" si="24"/>
        <v>A121</v>
      </c>
      <c r="C136" s="333"/>
      <c r="D136" s="54" t="str">
        <f>IF(LEN('OSNOVNA PLAČA'!C130)&gt;0,'OSNOVNA PLAČA'!C130,"")</f>
        <v/>
      </c>
      <c r="E136" s="55" t="str">
        <f>IF(LEN('OSNOVNA PLAČA'!D130)&gt;0,'OSNOVNA PLAČA'!D130,"")</f>
        <v/>
      </c>
      <c r="F136" s="164">
        <f ca="1">IF(LEN(B136)&gt;0,'OBRAČUNANA OSNOVNA PLAČA'!J130,"")</f>
        <v>0</v>
      </c>
      <c r="G136" s="57"/>
      <c r="H136" s="57"/>
      <c r="I136" s="57"/>
      <c r="J136" s="57"/>
      <c r="K136" s="57"/>
      <c r="L136" s="178">
        <f t="shared" si="25"/>
        <v>0</v>
      </c>
      <c r="M136" s="179">
        <f t="shared" ca="1" si="38"/>
        <v>0</v>
      </c>
      <c r="N136" s="179">
        <f t="shared" ca="1" si="40"/>
        <v>0</v>
      </c>
      <c r="O136" s="180">
        <f t="shared" ca="1" si="41"/>
        <v>0</v>
      </c>
      <c r="P136" s="181">
        <f t="shared" ca="1" si="39"/>
        <v>0</v>
      </c>
      <c r="Q136" s="182">
        <f t="shared" ca="1" si="27"/>
        <v>0</v>
      </c>
      <c r="R136" s="182">
        <f ca="1">IF(LEN(B136)&gt;0,'5'!R136-'5'!Q136,"")</f>
        <v>0</v>
      </c>
      <c r="S136" s="183"/>
      <c r="T136" s="33"/>
      <c r="U136" s="33"/>
      <c r="V136" s="33"/>
      <c r="W136" s="33"/>
      <c r="X136" s="33"/>
      <c r="Y136" s="33"/>
      <c r="AB136" s="243">
        <f>ROW()</f>
        <v>136</v>
      </c>
      <c r="AC136" s="118">
        <f t="shared" ca="1" si="28"/>
        <v>0</v>
      </c>
      <c r="AD136" s="118">
        <f t="shared" ca="1" si="29"/>
        <v>0</v>
      </c>
      <c r="AE136" s="119" t="str">
        <f t="shared" ca="1" si="30"/>
        <v>-</v>
      </c>
      <c r="AF136" s="118" t="str">
        <f t="shared" ca="1" si="31"/>
        <v>-</v>
      </c>
      <c r="AG136" s="119" t="str">
        <f t="shared" ca="1" si="42"/>
        <v>-</v>
      </c>
      <c r="AH136" s="118" t="str">
        <f t="shared" ca="1" si="43"/>
        <v>-</v>
      </c>
      <c r="AI136" s="118">
        <f t="shared" ca="1" si="34"/>
        <v>0</v>
      </c>
      <c r="AJ136" s="120">
        <f t="shared" ca="1" si="35"/>
        <v>0</v>
      </c>
      <c r="AK136" s="118">
        <f t="shared" ca="1" si="36"/>
        <v>0</v>
      </c>
      <c r="AL136" s="118">
        <f t="shared" ca="1" si="37"/>
        <v>0</v>
      </c>
    </row>
    <row r="137" spans="1:38" ht="27" customHeight="1" x14ac:dyDescent="0.25">
      <c r="A137" s="53">
        <f>'OSNOVNA PLAČA'!A131</f>
        <v>122</v>
      </c>
      <c r="B137" s="333" t="str">
        <f t="shared" ca="1" si="24"/>
        <v>A122</v>
      </c>
      <c r="C137" s="333"/>
      <c r="D137" s="54" t="str">
        <f>IF(LEN('OSNOVNA PLAČA'!C131)&gt;0,'OSNOVNA PLAČA'!C131,"")</f>
        <v/>
      </c>
      <c r="E137" s="55" t="str">
        <f>IF(LEN('OSNOVNA PLAČA'!D131)&gt;0,'OSNOVNA PLAČA'!D131,"")</f>
        <v/>
      </c>
      <c r="F137" s="164">
        <f ca="1">IF(LEN(B137)&gt;0,'OBRAČUNANA OSNOVNA PLAČA'!J131,"")</f>
        <v>0</v>
      </c>
      <c r="G137" s="57"/>
      <c r="H137" s="57"/>
      <c r="I137" s="57"/>
      <c r="J137" s="57"/>
      <c r="K137" s="57"/>
      <c r="L137" s="178">
        <f t="shared" si="25"/>
        <v>0</v>
      </c>
      <c r="M137" s="179">
        <f t="shared" ca="1" si="38"/>
        <v>0</v>
      </c>
      <c r="N137" s="179">
        <f t="shared" ca="1" si="40"/>
        <v>0</v>
      </c>
      <c r="O137" s="180">
        <f t="shared" ca="1" si="41"/>
        <v>0</v>
      </c>
      <c r="P137" s="181">
        <f t="shared" ca="1" si="39"/>
        <v>0</v>
      </c>
      <c r="Q137" s="182">
        <f t="shared" ca="1" si="27"/>
        <v>0</v>
      </c>
      <c r="R137" s="182">
        <f ca="1">IF(LEN(B137)&gt;0,'5'!R137-'5'!Q137,"")</f>
        <v>0</v>
      </c>
      <c r="S137" s="183"/>
      <c r="T137" s="33"/>
      <c r="U137" s="33"/>
      <c r="V137" s="33"/>
      <c r="W137" s="33"/>
      <c r="X137" s="33"/>
      <c r="Y137" s="33"/>
      <c r="AB137" s="243">
        <f>ROW()</f>
        <v>137</v>
      </c>
      <c r="AC137" s="118">
        <f t="shared" ca="1" si="28"/>
        <v>0</v>
      </c>
      <c r="AD137" s="118">
        <f t="shared" ca="1" si="29"/>
        <v>0</v>
      </c>
      <c r="AE137" s="119" t="str">
        <f t="shared" ca="1" si="30"/>
        <v>-</v>
      </c>
      <c r="AF137" s="118" t="str">
        <f t="shared" ca="1" si="31"/>
        <v>-</v>
      </c>
      <c r="AG137" s="119" t="str">
        <f t="shared" ca="1" si="42"/>
        <v>-</v>
      </c>
      <c r="AH137" s="118" t="str">
        <f t="shared" ca="1" si="43"/>
        <v>-</v>
      </c>
      <c r="AI137" s="118">
        <f t="shared" ca="1" si="34"/>
        <v>0</v>
      </c>
      <c r="AJ137" s="120">
        <f t="shared" ca="1" si="35"/>
        <v>0</v>
      </c>
      <c r="AK137" s="118">
        <f t="shared" ca="1" si="36"/>
        <v>0</v>
      </c>
      <c r="AL137" s="118">
        <f t="shared" ca="1" si="37"/>
        <v>0</v>
      </c>
    </row>
    <row r="138" spans="1:38" ht="27" customHeight="1" x14ac:dyDescent="0.25">
      <c r="A138" s="53">
        <f>'OSNOVNA PLAČA'!A132</f>
        <v>123</v>
      </c>
      <c r="B138" s="333" t="str">
        <f t="shared" ca="1" si="24"/>
        <v>A123</v>
      </c>
      <c r="C138" s="333"/>
      <c r="D138" s="54" t="str">
        <f>IF(LEN('OSNOVNA PLAČA'!C132)&gt;0,'OSNOVNA PLAČA'!C132,"")</f>
        <v/>
      </c>
      <c r="E138" s="55" t="str">
        <f>IF(LEN('OSNOVNA PLAČA'!D132)&gt;0,'OSNOVNA PLAČA'!D132,"")</f>
        <v/>
      </c>
      <c r="F138" s="164">
        <f ca="1">IF(LEN(B138)&gt;0,'OBRAČUNANA OSNOVNA PLAČA'!J132,"")</f>
        <v>0</v>
      </c>
      <c r="G138" s="57"/>
      <c r="H138" s="57"/>
      <c r="I138" s="57"/>
      <c r="J138" s="57"/>
      <c r="K138" s="57"/>
      <c r="L138" s="178">
        <f t="shared" si="25"/>
        <v>0</v>
      </c>
      <c r="M138" s="179">
        <f t="shared" ca="1" si="38"/>
        <v>0</v>
      </c>
      <c r="N138" s="179">
        <f t="shared" ca="1" si="40"/>
        <v>0</v>
      </c>
      <c r="O138" s="180">
        <f t="shared" ca="1" si="41"/>
        <v>0</v>
      </c>
      <c r="P138" s="181">
        <f t="shared" ca="1" si="39"/>
        <v>0</v>
      </c>
      <c r="Q138" s="182">
        <f t="shared" ca="1" si="27"/>
        <v>0</v>
      </c>
      <c r="R138" s="182">
        <f ca="1">IF(LEN(B138)&gt;0,'5'!R138-'5'!Q138,"")</f>
        <v>0</v>
      </c>
      <c r="S138" s="183"/>
      <c r="T138" s="33"/>
      <c r="U138" s="33"/>
      <c r="V138" s="33"/>
      <c r="W138" s="33"/>
      <c r="X138" s="33"/>
      <c r="Y138" s="33"/>
      <c r="AB138" s="243">
        <f>ROW()</f>
        <v>138</v>
      </c>
      <c r="AC138" s="118">
        <f t="shared" ca="1" si="28"/>
        <v>0</v>
      </c>
      <c r="AD138" s="118">
        <f t="shared" ca="1" si="29"/>
        <v>0</v>
      </c>
      <c r="AE138" s="119" t="str">
        <f t="shared" ca="1" si="30"/>
        <v>-</v>
      </c>
      <c r="AF138" s="118" t="str">
        <f t="shared" ca="1" si="31"/>
        <v>-</v>
      </c>
      <c r="AG138" s="119" t="str">
        <f t="shared" ca="1" si="42"/>
        <v>-</v>
      </c>
      <c r="AH138" s="118" t="str">
        <f t="shared" ca="1" si="43"/>
        <v>-</v>
      </c>
      <c r="AI138" s="118">
        <f t="shared" ca="1" si="34"/>
        <v>0</v>
      </c>
      <c r="AJ138" s="120">
        <f t="shared" ca="1" si="35"/>
        <v>0</v>
      </c>
      <c r="AK138" s="118">
        <f t="shared" ca="1" si="36"/>
        <v>0</v>
      </c>
      <c r="AL138" s="118">
        <f t="shared" ca="1" si="37"/>
        <v>0</v>
      </c>
    </row>
    <row r="139" spans="1:38" ht="27" customHeight="1" x14ac:dyDescent="0.25">
      <c r="A139" s="53">
        <f>'OSNOVNA PLAČA'!A133</f>
        <v>124</v>
      </c>
      <c r="B139" s="333" t="str">
        <f t="shared" ca="1" si="24"/>
        <v>A124</v>
      </c>
      <c r="C139" s="333"/>
      <c r="D139" s="54" t="str">
        <f>IF(LEN('OSNOVNA PLAČA'!C133)&gt;0,'OSNOVNA PLAČA'!C133,"")</f>
        <v/>
      </c>
      <c r="E139" s="55" t="str">
        <f>IF(LEN('OSNOVNA PLAČA'!D133)&gt;0,'OSNOVNA PLAČA'!D133,"")</f>
        <v/>
      </c>
      <c r="F139" s="164">
        <f ca="1">IF(LEN(B139)&gt;0,'OBRAČUNANA OSNOVNA PLAČA'!J133,"")</f>
        <v>0</v>
      </c>
      <c r="G139" s="57"/>
      <c r="H139" s="57"/>
      <c r="I139" s="57"/>
      <c r="J139" s="57"/>
      <c r="K139" s="57"/>
      <c r="L139" s="178">
        <f t="shared" si="25"/>
        <v>0</v>
      </c>
      <c r="M139" s="179">
        <f t="shared" ca="1" si="38"/>
        <v>0</v>
      </c>
      <c r="N139" s="179">
        <f t="shared" ca="1" si="40"/>
        <v>0</v>
      </c>
      <c r="O139" s="180">
        <f t="shared" ca="1" si="41"/>
        <v>0</v>
      </c>
      <c r="P139" s="181">
        <f t="shared" ca="1" si="39"/>
        <v>0</v>
      </c>
      <c r="Q139" s="182">
        <f t="shared" ca="1" si="27"/>
        <v>0</v>
      </c>
      <c r="R139" s="182">
        <f ca="1">IF(LEN(B139)&gt;0,'5'!R139-'5'!Q139,"")</f>
        <v>0</v>
      </c>
      <c r="S139" s="183"/>
      <c r="T139" s="33"/>
      <c r="U139" s="33"/>
      <c r="V139" s="33"/>
      <c r="W139" s="33"/>
      <c r="X139" s="33"/>
      <c r="Y139" s="33"/>
      <c r="AB139" s="243">
        <f>ROW()</f>
        <v>139</v>
      </c>
      <c r="AC139" s="118">
        <f t="shared" ca="1" si="28"/>
        <v>0</v>
      </c>
      <c r="AD139" s="118">
        <f t="shared" ca="1" si="29"/>
        <v>0</v>
      </c>
      <c r="AE139" s="119" t="str">
        <f t="shared" ca="1" si="30"/>
        <v>-</v>
      </c>
      <c r="AF139" s="118" t="str">
        <f t="shared" ca="1" si="31"/>
        <v>-</v>
      </c>
      <c r="AG139" s="119" t="str">
        <f t="shared" ca="1" si="42"/>
        <v>-</v>
      </c>
      <c r="AH139" s="118" t="str">
        <f t="shared" ca="1" si="43"/>
        <v>-</v>
      </c>
      <c r="AI139" s="118">
        <f t="shared" ca="1" si="34"/>
        <v>0</v>
      </c>
      <c r="AJ139" s="120">
        <f t="shared" ca="1" si="35"/>
        <v>0</v>
      </c>
      <c r="AK139" s="118">
        <f t="shared" ca="1" si="36"/>
        <v>0</v>
      </c>
      <c r="AL139" s="118">
        <f t="shared" ca="1" si="37"/>
        <v>0</v>
      </c>
    </row>
    <row r="140" spans="1:38" ht="27" customHeight="1" x14ac:dyDescent="0.25">
      <c r="A140" s="53">
        <f>'OSNOVNA PLAČA'!A134</f>
        <v>125</v>
      </c>
      <c r="B140" s="333" t="str">
        <f t="shared" ca="1" si="24"/>
        <v>A125</v>
      </c>
      <c r="C140" s="333"/>
      <c r="D140" s="54" t="str">
        <f>IF(LEN('OSNOVNA PLAČA'!C134)&gt;0,'OSNOVNA PLAČA'!C134,"")</f>
        <v/>
      </c>
      <c r="E140" s="55" t="str">
        <f>IF(LEN('OSNOVNA PLAČA'!D134)&gt;0,'OSNOVNA PLAČA'!D134,"")</f>
        <v/>
      </c>
      <c r="F140" s="164">
        <f ca="1">IF(LEN(B140)&gt;0,'OBRAČUNANA OSNOVNA PLAČA'!J134,"")</f>
        <v>0</v>
      </c>
      <c r="G140" s="57"/>
      <c r="H140" s="57"/>
      <c r="I140" s="57"/>
      <c r="J140" s="57"/>
      <c r="K140" s="57"/>
      <c r="L140" s="178">
        <f t="shared" si="25"/>
        <v>0</v>
      </c>
      <c r="M140" s="179">
        <f t="shared" ca="1" si="38"/>
        <v>0</v>
      </c>
      <c r="N140" s="179">
        <f t="shared" ca="1" si="40"/>
        <v>0</v>
      </c>
      <c r="O140" s="180">
        <f t="shared" ca="1" si="41"/>
        <v>0</v>
      </c>
      <c r="P140" s="181">
        <f t="shared" ca="1" si="39"/>
        <v>0</v>
      </c>
      <c r="Q140" s="182">
        <f t="shared" ca="1" si="27"/>
        <v>0</v>
      </c>
      <c r="R140" s="182">
        <f ca="1">IF(LEN(B140)&gt;0,'5'!R140-'5'!Q140,"")</f>
        <v>0</v>
      </c>
      <c r="S140" s="183"/>
      <c r="T140" s="33"/>
      <c r="U140" s="33"/>
      <c r="V140" s="33"/>
      <c r="W140" s="33"/>
      <c r="X140" s="33"/>
      <c r="Y140" s="33"/>
      <c r="AB140" s="243">
        <f>ROW()</f>
        <v>140</v>
      </c>
      <c r="AC140" s="118">
        <f t="shared" ca="1" si="28"/>
        <v>0</v>
      </c>
      <c r="AD140" s="118">
        <f t="shared" ca="1" si="29"/>
        <v>0</v>
      </c>
      <c r="AE140" s="119" t="str">
        <f t="shared" ca="1" si="30"/>
        <v>-</v>
      </c>
      <c r="AF140" s="118" t="str">
        <f t="shared" ca="1" si="31"/>
        <v>-</v>
      </c>
      <c r="AG140" s="119" t="str">
        <f t="shared" ca="1" si="42"/>
        <v>-</v>
      </c>
      <c r="AH140" s="118" t="str">
        <f t="shared" ca="1" si="43"/>
        <v>-</v>
      </c>
      <c r="AI140" s="118">
        <f t="shared" ca="1" si="34"/>
        <v>0</v>
      </c>
      <c r="AJ140" s="120">
        <f t="shared" ca="1" si="35"/>
        <v>0</v>
      </c>
      <c r="AK140" s="118">
        <f t="shared" ca="1" si="36"/>
        <v>0</v>
      </c>
      <c r="AL140" s="118">
        <f t="shared" ca="1" si="37"/>
        <v>0</v>
      </c>
    </row>
    <row r="141" spans="1:38" ht="27" customHeight="1" x14ac:dyDescent="0.25">
      <c r="A141" s="53">
        <f>'OSNOVNA PLAČA'!A135</f>
        <v>126</v>
      </c>
      <c r="B141" s="333" t="str">
        <f t="shared" ca="1" si="24"/>
        <v>A126</v>
      </c>
      <c r="C141" s="333"/>
      <c r="D141" s="54" t="str">
        <f>IF(LEN('OSNOVNA PLAČA'!C135)&gt;0,'OSNOVNA PLAČA'!C135,"")</f>
        <v/>
      </c>
      <c r="E141" s="55" t="str">
        <f>IF(LEN('OSNOVNA PLAČA'!D135)&gt;0,'OSNOVNA PLAČA'!D135,"")</f>
        <v/>
      </c>
      <c r="F141" s="164">
        <f ca="1">IF(LEN(B141)&gt;0,'OBRAČUNANA OSNOVNA PLAČA'!J135,"")</f>
        <v>0</v>
      </c>
      <c r="G141" s="57"/>
      <c r="H141" s="57"/>
      <c r="I141" s="57"/>
      <c r="J141" s="57"/>
      <c r="K141" s="57"/>
      <c r="L141" s="178">
        <f t="shared" si="25"/>
        <v>0</v>
      </c>
      <c r="M141" s="179">
        <f t="shared" ca="1" si="38"/>
        <v>0</v>
      </c>
      <c r="N141" s="179">
        <f t="shared" ca="1" si="40"/>
        <v>0</v>
      </c>
      <c r="O141" s="180">
        <f t="shared" ca="1" si="41"/>
        <v>0</v>
      </c>
      <c r="P141" s="181">
        <f t="shared" ca="1" si="39"/>
        <v>0</v>
      </c>
      <c r="Q141" s="182">
        <f t="shared" ca="1" si="27"/>
        <v>0</v>
      </c>
      <c r="R141" s="182">
        <f ca="1">IF(LEN(B141)&gt;0,'5'!R141-'5'!Q141,"")</f>
        <v>0</v>
      </c>
      <c r="S141" s="183"/>
      <c r="T141" s="33"/>
      <c r="U141" s="33"/>
      <c r="V141" s="33"/>
      <c r="W141" s="33"/>
      <c r="X141" s="33"/>
      <c r="Y141" s="33"/>
      <c r="AB141" s="243">
        <f>ROW()</f>
        <v>141</v>
      </c>
      <c r="AC141" s="118">
        <f t="shared" ca="1" si="28"/>
        <v>0</v>
      </c>
      <c r="AD141" s="118">
        <f t="shared" ca="1" si="29"/>
        <v>0</v>
      </c>
      <c r="AE141" s="119" t="str">
        <f t="shared" ca="1" si="30"/>
        <v>-</v>
      </c>
      <c r="AF141" s="118" t="str">
        <f t="shared" ca="1" si="31"/>
        <v>-</v>
      </c>
      <c r="AG141" s="119" t="str">
        <f t="shared" ca="1" si="42"/>
        <v>-</v>
      </c>
      <c r="AH141" s="118" t="str">
        <f t="shared" ca="1" si="43"/>
        <v>-</v>
      </c>
      <c r="AI141" s="118">
        <f t="shared" ca="1" si="34"/>
        <v>0</v>
      </c>
      <c r="AJ141" s="120">
        <f t="shared" ca="1" si="35"/>
        <v>0</v>
      </c>
      <c r="AK141" s="118">
        <f t="shared" ca="1" si="36"/>
        <v>0</v>
      </c>
      <c r="AL141" s="118">
        <f t="shared" ca="1" si="37"/>
        <v>0</v>
      </c>
    </row>
    <row r="142" spans="1:38" ht="27" customHeight="1" x14ac:dyDescent="0.25">
      <c r="A142" s="53">
        <f>'OSNOVNA PLAČA'!A136</f>
        <v>127</v>
      </c>
      <c r="B142" s="333" t="str">
        <f t="shared" ca="1" si="24"/>
        <v>A127</v>
      </c>
      <c r="C142" s="333"/>
      <c r="D142" s="54" t="str">
        <f>IF(LEN('OSNOVNA PLAČA'!C136)&gt;0,'OSNOVNA PLAČA'!C136,"")</f>
        <v/>
      </c>
      <c r="E142" s="55" t="str">
        <f>IF(LEN('OSNOVNA PLAČA'!D136)&gt;0,'OSNOVNA PLAČA'!D136,"")</f>
        <v/>
      </c>
      <c r="F142" s="164">
        <f ca="1">IF(LEN(B142)&gt;0,'OBRAČUNANA OSNOVNA PLAČA'!J136,"")</f>
        <v>0</v>
      </c>
      <c r="G142" s="57"/>
      <c r="H142" s="57"/>
      <c r="I142" s="57"/>
      <c r="J142" s="57"/>
      <c r="K142" s="57"/>
      <c r="L142" s="178">
        <f t="shared" si="25"/>
        <v>0</v>
      </c>
      <c r="M142" s="179">
        <f t="shared" ca="1" si="38"/>
        <v>0</v>
      </c>
      <c r="N142" s="179">
        <f t="shared" ca="1" si="40"/>
        <v>0</v>
      </c>
      <c r="O142" s="180">
        <f t="shared" ca="1" si="41"/>
        <v>0</v>
      </c>
      <c r="P142" s="181">
        <f t="shared" ca="1" si="39"/>
        <v>0</v>
      </c>
      <c r="Q142" s="182">
        <f t="shared" ca="1" si="27"/>
        <v>0</v>
      </c>
      <c r="R142" s="182">
        <f ca="1">IF(LEN(B142)&gt;0,'5'!R142-'5'!Q142,"")</f>
        <v>0</v>
      </c>
      <c r="S142" s="183"/>
      <c r="T142" s="33"/>
      <c r="U142" s="33"/>
      <c r="V142" s="33"/>
      <c r="W142" s="33"/>
      <c r="X142" s="33"/>
      <c r="Y142" s="33"/>
      <c r="AB142" s="243">
        <f>ROW()</f>
        <v>142</v>
      </c>
      <c r="AC142" s="118">
        <f t="shared" ca="1" si="28"/>
        <v>0</v>
      </c>
      <c r="AD142" s="118">
        <f t="shared" ca="1" si="29"/>
        <v>0</v>
      </c>
      <c r="AE142" s="119" t="str">
        <f t="shared" ca="1" si="30"/>
        <v>-</v>
      </c>
      <c r="AF142" s="118" t="str">
        <f t="shared" ca="1" si="31"/>
        <v>-</v>
      </c>
      <c r="AG142" s="119" t="str">
        <f t="shared" ca="1" si="42"/>
        <v>-</v>
      </c>
      <c r="AH142" s="118" t="str">
        <f t="shared" ca="1" si="43"/>
        <v>-</v>
      </c>
      <c r="AI142" s="118">
        <f t="shared" ca="1" si="34"/>
        <v>0</v>
      </c>
      <c r="AJ142" s="120">
        <f t="shared" ca="1" si="35"/>
        <v>0</v>
      </c>
      <c r="AK142" s="118">
        <f t="shared" ca="1" si="36"/>
        <v>0</v>
      </c>
      <c r="AL142" s="118">
        <f t="shared" ca="1" si="37"/>
        <v>0</v>
      </c>
    </row>
    <row r="143" spans="1:38" ht="27" customHeight="1" x14ac:dyDescent="0.25">
      <c r="A143" s="53">
        <f>'OSNOVNA PLAČA'!A137</f>
        <v>128</v>
      </c>
      <c r="B143" s="333" t="str">
        <f t="shared" ca="1" si="24"/>
        <v>A128</v>
      </c>
      <c r="C143" s="333"/>
      <c r="D143" s="54" t="str">
        <f>IF(LEN('OSNOVNA PLAČA'!C137)&gt;0,'OSNOVNA PLAČA'!C137,"")</f>
        <v/>
      </c>
      <c r="E143" s="55" t="str">
        <f>IF(LEN('OSNOVNA PLAČA'!D137)&gt;0,'OSNOVNA PLAČA'!D137,"")</f>
        <v/>
      </c>
      <c r="F143" s="164">
        <f ca="1">IF(LEN(B143)&gt;0,'OBRAČUNANA OSNOVNA PLAČA'!J137,"")</f>
        <v>0</v>
      </c>
      <c r="G143" s="57"/>
      <c r="H143" s="57"/>
      <c r="I143" s="57"/>
      <c r="J143" s="57"/>
      <c r="K143" s="57"/>
      <c r="L143" s="178">
        <f t="shared" si="25"/>
        <v>0</v>
      </c>
      <c r="M143" s="179">
        <f t="shared" ca="1" si="38"/>
        <v>0</v>
      </c>
      <c r="N143" s="179">
        <f t="shared" ca="1" si="40"/>
        <v>0</v>
      </c>
      <c r="O143" s="180">
        <f t="shared" ca="1" si="41"/>
        <v>0</v>
      </c>
      <c r="P143" s="181">
        <f t="shared" ca="1" si="39"/>
        <v>0</v>
      </c>
      <c r="Q143" s="182">
        <f t="shared" ca="1" si="27"/>
        <v>0</v>
      </c>
      <c r="R143" s="182">
        <f ca="1">IF(LEN(B143)&gt;0,'5'!R143-'5'!Q143,"")</f>
        <v>0</v>
      </c>
      <c r="S143" s="183"/>
      <c r="T143" s="33"/>
      <c r="U143" s="33"/>
      <c r="V143" s="33"/>
      <c r="W143" s="33"/>
      <c r="X143" s="33"/>
      <c r="Y143" s="33"/>
      <c r="AB143" s="243">
        <f>ROW()</f>
        <v>143</v>
      </c>
      <c r="AC143" s="118">
        <f t="shared" ca="1" si="28"/>
        <v>0</v>
      </c>
      <c r="AD143" s="118">
        <f t="shared" ca="1" si="29"/>
        <v>0</v>
      </c>
      <c r="AE143" s="119" t="str">
        <f t="shared" ca="1" si="30"/>
        <v>-</v>
      </c>
      <c r="AF143" s="118" t="str">
        <f t="shared" ca="1" si="31"/>
        <v>-</v>
      </c>
      <c r="AG143" s="119" t="str">
        <f t="shared" ca="1" si="42"/>
        <v>-</v>
      </c>
      <c r="AH143" s="118" t="str">
        <f t="shared" ca="1" si="43"/>
        <v>-</v>
      </c>
      <c r="AI143" s="118">
        <f t="shared" ca="1" si="34"/>
        <v>0</v>
      </c>
      <c r="AJ143" s="120">
        <f t="shared" ca="1" si="35"/>
        <v>0</v>
      </c>
      <c r="AK143" s="118">
        <f t="shared" ca="1" si="36"/>
        <v>0</v>
      </c>
      <c r="AL143" s="118">
        <f t="shared" ca="1" si="37"/>
        <v>0</v>
      </c>
    </row>
    <row r="144" spans="1:38" ht="27" customHeight="1" x14ac:dyDescent="0.25">
      <c r="A144" s="53">
        <f>'OSNOVNA PLAČA'!A138</f>
        <v>129</v>
      </c>
      <c r="B144" s="333" t="str">
        <f t="shared" ca="1" si="24"/>
        <v>A129</v>
      </c>
      <c r="C144" s="333"/>
      <c r="D144" s="54" t="str">
        <f>IF(LEN('OSNOVNA PLAČA'!C138)&gt;0,'OSNOVNA PLAČA'!C138,"")</f>
        <v/>
      </c>
      <c r="E144" s="55" t="str">
        <f>IF(LEN('OSNOVNA PLAČA'!D138)&gt;0,'OSNOVNA PLAČA'!D138,"")</f>
        <v/>
      </c>
      <c r="F144" s="164">
        <f ca="1">IF(LEN(B144)&gt;0,'OBRAČUNANA OSNOVNA PLAČA'!J138,"")</f>
        <v>0</v>
      </c>
      <c r="G144" s="57"/>
      <c r="H144" s="57"/>
      <c r="I144" s="57"/>
      <c r="J144" s="57"/>
      <c r="K144" s="57"/>
      <c r="L144" s="178">
        <f t="shared" ref="L144:L207" si="44">+G144+H144+I144+J144+K144</f>
        <v>0</v>
      </c>
      <c r="M144" s="179">
        <f t="shared" ca="1" si="38"/>
        <v>0</v>
      </c>
      <c r="N144" s="179">
        <f t="shared" ca="1" si="40"/>
        <v>0</v>
      </c>
      <c r="O144" s="180">
        <f t="shared" ref="O144:O175" ca="1" si="45">IF(LEN(B144)&gt;0,M144*$P$267,"")</f>
        <v>0</v>
      </c>
      <c r="P144" s="181">
        <f t="shared" ca="1" si="39"/>
        <v>0</v>
      </c>
      <c r="Q144" s="182">
        <f t="shared" ref="Q144:Q207" ca="1" si="46">MIN(P144,R144)</f>
        <v>0</v>
      </c>
      <c r="R144" s="182">
        <f ca="1">IF(LEN(B144)&gt;0,'5'!R144-'5'!Q144,"")</f>
        <v>0</v>
      </c>
      <c r="S144" s="183"/>
      <c r="T144" s="33"/>
      <c r="U144" s="33"/>
      <c r="V144" s="33"/>
      <c r="W144" s="33"/>
      <c r="X144" s="33"/>
      <c r="Y144" s="33"/>
      <c r="AB144" s="243">
        <f>ROW()</f>
        <v>144</v>
      </c>
      <c r="AC144" s="118">
        <f t="shared" ca="1" si="28"/>
        <v>0</v>
      </c>
      <c r="AD144" s="118">
        <f t="shared" ca="1" si="29"/>
        <v>0</v>
      </c>
      <c r="AE144" s="119" t="str">
        <f t="shared" ref="AE144:AE207" ca="1" si="47">IF(AC144&gt;=AD144,"-",$L144/(5*MAX($M$271:$M$272)))</f>
        <v>-</v>
      </c>
      <c r="AF144" s="118" t="str">
        <f t="shared" ref="AF144:AF207" ca="1" si="48">IF(AC144&gt;=AD144,"-",$L144/(5*MAX($M$271:$M$272))*AK144)</f>
        <v>-</v>
      </c>
      <c r="AG144" s="119" t="str">
        <f t="shared" ref="AG144:AG175" ca="1" si="49">IF(AE144="-","-",AE144*$AF$267)</f>
        <v>-</v>
      </c>
      <c r="AH144" s="118" t="str">
        <f t="shared" ref="AH144:AH175" ca="1" si="50">IF(AF144="-","-",AF144*$AF$267)</f>
        <v>-</v>
      </c>
      <c r="AI144" s="118">
        <f t="shared" ref="AI144:AI207" ca="1" si="51">IF(AG144="-",0,MIN(AH144,R144))</f>
        <v>0</v>
      </c>
      <c r="AJ144" s="120">
        <f t="shared" ref="AJ144:AJ207" ca="1" si="52">+AD144-AC144</f>
        <v>0</v>
      </c>
      <c r="AK144" s="118">
        <f t="shared" ca="1" si="36"/>
        <v>0</v>
      </c>
      <c r="AL144" s="118">
        <f t="shared" ca="1" si="37"/>
        <v>0</v>
      </c>
    </row>
    <row r="145" spans="1:38" ht="27" customHeight="1" x14ac:dyDescent="0.25">
      <c r="A145" s="53">
        <f>'OSNOVNA PLAČA'!A139</f>
        <v>130</v>
      </c>
      <c r="B145" s="333" t="str">
        <f t="shared" ca="1" si="24"/>
        <v>A130</v>
      </c>
      <c r="C145" s="333"/>
      <c r="D145" s="54" t="str">
        <f>IF(LEN('OSNOVNA PLAČA'!C139)&gt;0,'OSNOVNA PLAČA'!C139,"")</f>
        <v/>
      </c>
      <c r="E145" s="55" t="str">
        <f>IF(LEN('OSNOVNA PLAČA'!D139)&gt;0,'OSNOVNA PLAČA'!D139,"")</f>
        <v/>
      </c>
      <c r="F145" s="164">
        <f ca="1">IF(LEN(B145)&gt;0,'OBRAČUNANA OSNOVNA PLAČA'!J139,"")</f>
        <v>0</v>
      </c>
      <c r="G145" s="57"/>
      <c r="H145" s="57"/>
      <c r="I145" s="57"/>
      <c r="J145" s="57"/>
      <c r="K145" s="57"/>
      <c r="L145" s="178">
        <f t="shared" si="44"/>
        <v>0</v>
      </c>
      <c r="M145" s="179">
        <f t="shared" ref="M145:M208" ca="1" si="53">IF(LEN(B145)&gt;0,L145/5,"")</f>
        <v>0</v>
      </c>
      <c r="N145" s="179">
        <f t="shared" ca="1" si="40"/>
        <v>0</v>
      </c>
      <c r="O145" s="180">
        <f t="shared" ca="1" si="45"/>
        <v>0</v>
      </c>
      <c r="P145" s="181">
        <f t="shared" ref="P145:P208" ca="1" si="54">IF(LEN(B145)&gt;0,F145*O145,"")</f>
        <v>0</v>
      </c>
      <c r="Q145" s="182">
        <f t="shared" ca="1" si="46"/>
        <v>0</v>
      </c>
      <c r="R145" s="182">
        <f ca="1">IF(LEN(B145)&gt;0,'5'!R145-'5'!Q145,"")</f>
        <v>0</v>
      </c>
      <c r="S145" s="183"/>
      <c r="T145" s="33"/>
      <c r="U145" s="33"/>
      <c r="V145" s="33"/>
      <c r="W145" s="33"/>
      <c r="X145" s="33"/>
      <c r="Y145" s="33"/>
      <c r="AB145" s="243">
        <f>ROW()</f>
        <v>145</v>
      </c>
      <c r="AC145" s="118">
        <f t="shared" ca="1" si="28"/>
        <v>0</v>
      </c>
      <c r="AD145" s="118">
        <f t="shared" ca="1" si="29"/>
        <v>0</v>
      </c>
      <c r="AE145" s="119" t="str">
        <f t="shared" ca="1" si="47"/>
        <v>-</v>
      </c>
      <c r="AF145" s="118" t="str">
        <f t="shared" ca="1" si="48"/>
        <v>-</v>
      </c>
      <c r="AG145" s="119" t="str">
        <f t="shared" ca="1" si="49"/>
        <v>-</v>
      </c>
      <c r="AH145" s="118" t="str">
        <f t="shared" ca="1" si="50"/>
        <v>-</v>
      </c>
      <c r="AI145" s="118">
        <f t="shared" ca="1" si="51"/>
        <v>0</v>
      </c>
      <c r="AJ145" s="120">
        <f t="shared" ca="1" si="52"/>
        <v>0</v>
      </c>
      <c r="AK145" s="118">
        <f t="shared" ca="1" si="36"/>
        <v>0</v>
      </c>
      <c r="AL145" s="118">
        <f t="shared" ca="1" si="37"/>
        <v>0</v>
      </c>
    </row>
    <row r="146" spans="1:38" ht="27" customHeight="1" x14ac:dyDescent="0.25">
      <c r="A146" s="53">
        <f>'OSNOVNA PLAČA'!A140</f>
        <v>131</v>
      </c>
      <c r="B146" s="333" t="str">
        <f t="shared" ca="1" si="24"/>
        <v>A131</v>
      </c>
      <c r="C146" s="333"/>
      <c r="D146" s="54" t="str">
        <f>IF(LEN('OSNOVNA PLAČA'!C140)&gt;0,'OSNOVNA PLAČA'!C140,"")</f>
        <v/>
      </c>
      <c r="E146" s="55" t="str">
        <f>IF(LEN('OSNOVNA PLAČA'!D140)&gt;0,'OSNOVNA PLAČA'!D140,"")</f>
        <v/>
      </c>
      <c r="F146" s="164">
        <f ca="1">IF(LEN(B146)&gt;0,'OBRAČUNANA OSNOVNA PLAČA'!J140,"")</f>
        <v>0</v>
      </c>
      <c r="G146" s="57"/>
      <c r="H146" s="57"/>
      <c r="I146" s="57"/>
      <c r="J146" s="57"/>
      <c r="K146" s="57"/>
      <c r="L146" s="178">
        <f t="shared" si="44"/>
        <v>0</v>
      </c>
      <c r="M146" s="179">
        <f t="shared" ca="1" si="53"/>
        <v>0</v>
      </c>
      <c r="N146" s="179">
        <f t="shared" ref="N146:N209" ca="1" si="55">IF(LEN(B146)&gt;0,F146*M146,"")</f>
        <v>0</v>
      </c>
      <c r="O146" s="180">
        <f t="shared" ca="1" si="45"/>
        <v>0</v>
      </c>
      <c r="P146" s="181">
        <f t="shared" ca="1" si="54"/>
        <v>0</v>
      </c>
      <c r="Q146" s="182">
        <f t="shared" ca="1" si="46"/>
        <v>0</v>
      </c>
      <c r="R146" s="182">
        <f ca="1">IF(LEN(B146)&gt;0,'5'!R146-'5'!Q146,"")</f>
        <v>0</v>
      </c>
      <c r="S146" s="183"/>
      <c r="T146" s="33"/>
      <c r="U146" s="33"/>
      <c r="V146" s="33"/>
      <c r="W146" s="33"/>
      <c r="X146" s="33"/>
      <c r="Y146" s="33"/>
      <c r="AB146" s="243">
        <f>ROW()</f>
        <v>146</v>
      </c>
      <c r="AC146" s="118">
        <f t="shared" ca="1" si="28"/>
        <v>0</v>
      </c>
      <c r="AD146" s="118">
        <f t="shared" ca="1" si="29"/>
        <v>0</v>
      </c>
      <c r="AE146" s="119" t="str">
        <f t="shared" ca="1" si="47"/>
        <v>-</v>
      </c>
      <c r="AF146" s="118" t="str">
        <f t="shared" ca="1" si="48"/>
        <v>-</v>
      </c>
      <c r="AG146" s="119" t="str">
        <f t="shared" ca="1" si="49"/>
        <v>-</v>
      </c>
      <c r="AH146" s="118" t="str">
        <f t="shared" ca="1" si="50"/>
        <v>-</v>
      </c>
      <c r="AI146" s="118">
        <f t="shared" ca="1" si="51"/>
        <v>0</v>
      </c>
      <c r="AJ146" s="120">
        <f t="shared" ca="1" si="52"/>
        <v>0</v>
      </c>
      <c r="AK146" s="118">
        <f t="shared" ca="1" si="36"/>
        <v>0</v>
      </c>
      <c r="AL146" s="118">
        <f t="shared" ca="1" si="37"/>
        <v>0</v>
      </c>
    </row>
    <row r="147" spans="1:38" ht="27" customHeight="1" x14ac:dyDescent="0.25">
      <c r="A147" s="53">
        <f>'OSNOVNA PLAČA'!A141</f>
        <v>132</v>
      </c>
      <c r="B147" s="333" t="str">
        <f t="shared" ca="1" si="24"/>
        <v>A132</v>
      </c>
      <c r="C147" s="333"/>
      <c r="D147" s="54" t="str">
        <f>IF(LEN('OSNOVNA PLAČA'!C141)&gt;0,'OSNOVNA PLAČA'!C141,"")</f>
        <v/>
      </c>
      <c r="E147" s="55" t="str">
        <f>IF(LEN('OSNOVNA PLAČA'!D141)&gt;0,'OSNOVNA PLAČA'!D141,"")</f>
        <v/>
      </c>
      <c r="F147" s="164">
        <f ca="1">IF(LEN(B147)&gt;0,'OBRAČUNANA OSNOVNA PLAČA'!J141,"")</f>
        <v>0</v>
      </c>
      <c r="G147" s="57"/>
      <c r="H147" s="57"/>
      <c r="I147" s="57"/>
      <c r="J147" s="57"/>
      <c r="K147" s="57"/>
      <c r="L147" s="178">
        <f t="shared" si="44"/>
        <v>0</v>
      </c>
      <c r="M147" s="179">
        <f t="shared" ca="1" si="53"/>
        <v>0</v>
      </c>
      <c r="N147" s="179">
        <f t="shared" ca="1" si="55"/>
        <v>0</v>
      </c>
      <c r="O147" s="180">
        <f t="shared" ca="1" si="45"/>
        <v>0</v>
      </c>
      <c r="P147" s="181">
        <f t="shared" ca="1" si="54"/>
        <v>0</v>
      </c>
      <c r="Q147" s="182">
        <f t="shared" ca="1" si="46"/>
        <v>0</v>
      </c>
      <c r="R147" s="182">
        <f ca="1">IF(LEN(B147)&gt;0,'5'!R147-'5'!Q147,"")</f>
        <v>0</v>
      </c>
      <c r="S147" s="183"/>
      <c r="T147" s="33"/>
      <c r="U147" s="33"/>
      <c r="V147" s="33"/>
      <c r="W147" s="33"/>
      <c r="X147" s="33"/>
      <c r="Y147" s="33"/>
      <c r="AB147" s="243">
        <f>ROW()</f>
        <v>147</v>
      </c>
      <c r="AC147" s="118">
        <f t="shared" ca="1" si="28"/>
        <v>0</v>
      </c>
      <c r="AD147" s="118">
        <f t="shared" ca="1" si="29"/>
        <v>0</v>
      </c>
      <c r="AE147" s="119" t="str">
        <f t="shared" ca="1" si="47"/>
        <v>-</v>
      </c>
      <c r="AF147" s="118" t="str">
        <f t="shared" ca="1" si="48"/>
        <v>-</v>
      </c>
      <c r="AG147" s="119" t="str">
        <f t="shared" ca="1" si="49"/>
        <v>-</v>
      </c>
      <c r="AH147" s="118" t="str">
        <f t="shared" ca="1" si="50"/>
        <v>-</v>
      </c>
      <c r="AI147" s="118">
        <f t="shared" ca="1" si="51"/>
        <v>0</v>
      </c>
      <c r="AJ147" s="120">
        <f t="shared" ca="1" si="52"/>
        <v>0</v>
      </c>
      <c r="AK147" s="118">
        <f t="shared" ca="1" si="36"/>
        <v>0</v>
      </c>
      <c r="AL147" s="118">
        <f t="shared" ca="1" si="37"/>
        <v>0</v>
      </c>
    </row>
    <row r="148" spans="1:38" ht="27" customHeight="1" x14ac:dyDescent="0.25">
      <c r="A148" s="53">
        <f>'OSNOVNA PLAČA'!A142</f>
        <v>133</v>
      </c>
      <c r="B148" s="333" t="str">
        <f t="shared" ca="1" si="24"/>
        <v>A133</v>
      </c>
      <c r="C148" s="333"/>
      <c r="D148" s="54" t="str">
        <f>IF(LEN('OSNOVNA PLAČA'!C142)&gt;0,'OSNOVNA PLAČA'!C142,"")</f>
        <v/>
      </c>
      <c r="E148" s="55" t="str">
        <f>IF(LEN('OSNOVNA PLAČA'!D142)&gt;0,'OSNOVNA PLAČA'!D142,"")</f>
        <v/>
      </c>
      <c r="F148" s="164">
        <f ca="1">IF(LEN(B148)&gt;0,'OBRAČUNANA OSNOVNA PLAČA'!J142,"")</f>
        <v>0</v>
      </c>
      <c r="G148" s="57"/>
      <c r="H148" s="57"/>
      <c r="I148" s="57"/>
      <c r="J148" s="57"/>
      <c r="K148" s="57"/>
      <c r="L148" s="178">
        <f t="shared" si="44"/>
        <v>0</v>
      </c>
      <c r="M148" s="179">
        <f t="shared" ca="1" si="53"/>
        <v>0</v>
      </c>
      <c r="N148" s="179">
        <f t="shared" ca="1" si="55"/>
        <v>0</v>
      </c>
      <c r="O148" s="180">
        <f t="shared" ca="1" si="45"/>
        <v>0</v>
      </c>
      <c r="P148" s="181">
        <f t="shared" ca="1" si="54"/>
        <v>0</v>
      </c>
      <c r="Q148" s="182">
        <f t="shared" ca="1" si="46"/>
        <v>0</v>
      </c>
      <c r="R148" s="182">
        <f ca="1">IF(LEN(B148)&gt;0,'5'!R148-'5'!Q148,"")</f>
        <v>0</v>
      </c>
      <c r="S148" s="183"/>
      <c r="T148" s="33"/>
      <c r="U148" s="33"/>
      <c r="V148" s="33"/>
      <c r="W148" s="33"/>
      <c r="X148" s="33"/>
      <c r="Y148" s="33"/>
      <c r="AB148" s="243">
        <f>ROW()</f>
        <v>148</v>
      </c>
      <c r="AC148" s="118">
        <f t="shared" ca="1" si="28"/>
        <v>0</v>
      </c>
      <c r="AD148" s="118">
        <f t="shared" ca="1" si="29"/>
        <v>0</v>
      </c>
      <c r="AE148" s="119" t="str">
        <f t="shared" ca="1" si="47"/>
        <v>-</v>
      </c>
      <c r="AF148" s="118" t="str">
        <f t="shared" ca="1" si="48"/>
        <v>-</v>
      </c>
      <c r="AG148" s="119" t="str">
        <f t="shared" ca="1" si="49"/>
        <v>-</v>
      </c>
      <c r="AH148" s="118" t="str">
        <f t="shared" ca="1" si="50"/>
        <v>-</v>
      </c>
      <c r="AI148" s="118">
        <f t="shared" ca="1" si="51"/>
        <v>0</v>
      </c>
      <c r="AJ148" s="120">
        <f t="shared" ca="1" si="52"/>
        <v>0</v>
      </c>
      <c r="AK148" s="118">
        <f t="shared" ca="1" si="36"/>
        <v>0</v>
      </c>
      <c r="AL148" s="118">
        <f t="shared" ca="1" si="37"/>
        <v>0</v>
      </c>
    </row>
    <row r="149" spans="1:38" ht="27" customHeight="1" x14ac:dyDescent="0.25">
      <c r="A149" s="53">
        <f>'OSNOVNA PLAČA'!A143</f>
        <v>134</v>
      </c>
      <c r="B149" s="333" t="str">
        <f t="shared" ca="1" si="24"/>
        <v>A134</v>
      </c>
      <c r="C149" s="333"/>
      <c r="D149" s="54" t="str">
        <f>IF(LEN('OSNOVNA PLAČA'!C143)&gt;0,'OSNOVNA PLAČA'!C143,"")</f>
        <v/>
      </c>
      <c r="E149" s="55" t="str">
        <f>IF(LEN('OSNOVNA PLAČA'!D143)&gt;0,'OSNOVNA PLAČA'!D143,"")</f>
        <v/>
      </c>
      <c r="F149" s="164">
        <f ca="1">IF(LEN(B149)&gt;0,'OBRAČUNANA OSNOVNA PLAČA'!J143,"")</f>
        <v>0</v>
      </c>
      <c r="G149" s="57"/>
      <c r="H149" s="57"/>
      <c r="I149" s="57"/>
      <c r="J149" s="57"/>
      <c r="K149" s="57"/>
      <c r="L149" s="178">
        <f t="shared" si="44"/>
        <v>0</v>
      </c>
      <c r="M149" s="179">
        <f t="shared" ca="1" si="53"/>
        <v>0</v>
      </c>
      <c r="N149" s="179">
        <f t="shared" ca="1" si="55"/>
        <v>0</v>
      </c>
      <c r="O149" s="180">
        <f t="shared" ca="1" si="45"/>
        <v>0</v>
      </c>
      <c r="P149" s="181">
        <f t="shared" ca="1" si="54"/>
        <v>0</v>
      </c>
      <c r="Q149" s="182">
        <f t="shared" ca="1" si="46"/>
        <v>0</v>
      </c>
      <c r="R149" s="182">
        <f ca="1">IF(LEN(B149)&gt;0,'5'!R149-'5'!Q149,"")</f>
        <v>0</v>
      </c>
      <c r="S149" s="183"/>
      <c r="T149" s="33"/>
      <c r="U149" s="33"/>
      <c r="V149" s="33"/>
      <c r="W149" s="33"/>
      <c r="X149" s="33"/>
      <c r="Y149" s="33"/>
      <c r="AB149" s="243">
        <f>ROW()</f>
        <v>149</v>
      </c>
      <c r="AC149" s="118">
        <f t="shared" ca="1" si="28"/>
        <v>0</v>
      </c>
      <c r="AD149" s="118">
        <f t="shared" ca="1" si="29"/>
        <v>0</v>
      </c>
      <c r="AE149" s="119" t="str">
        <f t="shared" ca="1" si="47"/>
        <v>-</v>
      </c>
      <c r="AF149" s="118" t="str">
        <f t="shared" ca="1" si="48"/>
        <v>-</v>
      </c>
      <c r="AG149" s="119" t="str">
        <f t="shared" ca="1" si="49"/>
        <v>-</v>
      </c>
      <c r="AH149" s="118" t="str">
        <f t="shared" ca="1" si="50"/>
        <v>-</v>
      </c>
      <c r="AI149" s="118">
        <f t="shared" ca="1" si="51"/>
        <v>0</v>
      </c>
      <c r="AJ149" s="120">
        <f t="shared" ca="1" si="52"/>
        <v>0</v>
      </c>
      <c r="AK149" s="118">
        <f t="shared" ca="1" si="36"/>
        <v>0</v>
      </c>
      <c r="AL149" s="118">
        <f t="shared" ca="1" si="37"/>
        <v>0</v>
      </c>
    </row>
    <row r="150" spans="1:38" ht="27" customHeight="1" x14ac:dyDescent="0.25">
      <c r="A150" s="53">
        <f>'OSNOVNA PLAČA'!A144</f>
        <v>135</v>
      </c>
      <c r="B150" s="333" t="str">
        <f t="shared" ca="1" si="24"/>
        <v>A135</v>
      </c>
      <c r="C150" s="333"/>
      <c r="D150" s="54" t="str">
        <f>IF(LEN('OSNOVNA PLAČA'!C144)&gt;0,'OSNOVNA PLAČA'!C144,"")</f>
        <v/>
      </c>
      <c r="E150" s="55" t="str">
        <f>IF(LEN('OSNOVNA PLAČA'!D144)&gt;0,'OSNOVNA PLAČA'!D144,"")</f>
        <v/>
      </c>
      <c r="F150" s="164">
        <f ca="1">IF(LEN(B150)&gt;0,'OBRAČUNANA OSNOVNA PLAČA'!J144,"")</f>
        <v>0</v>
      </c>
      <c r="G150" s="57"/>
      <c r="H150" s="57"/>
      <c r="I150" s="57"/>
      <c r="J150" s="57"/>
      <c r="K150" s="57"/>
      <c r="L150" s="178">
        <f t="shared" si="44"/>
        <v>0</v>
      </c>
      <c r="M150" s="179">
        <f t="shared" ca="1" si="53"/>
        <v>0</v>
      </c>
      <c r="N150" s="179">
        <f t="shared" ca="1" si="55"/>
        <v>0</v>
      </c>
      <c r="O150" s="180">
        <f t="shared" ca="1" si="45"/>
        <v>0</v>
      </c>
      <c r="P150" s="181">
        <f t="shared" ca="1" si="54"/>
        <v>0</v>
      </c>
      <c r="Q150" s="182">
        <f t="shared" ca="1" si="46"/>
        <v>0</v>
      </c>
      <c r="R150" s="182">
        <f ca="1">IF(LEN(B150)&gt;0,'5'!R150-'5'!Q150,"")</f>
        <v>0</v>
      </c>
      <c r="S150" s="183"/>
      <c r="T150" s="33"/>
      <c r="U150" s="33"/>
      <c r="V150" s="33"/>
      <c r="W150" s="33"/>
      <c r="X150" s="33"/>
      <c r="Y150" s="33"/>
      <c r="AB150" s="243">
        <f>ROW()</f>
        <v>150</v>
      </c>
      <c r="AC150" s="118">
        <f t="shared" ca="1" si="28"/>
        <v>0</v>
      </c>
      <c r="AD150" s="118">
        <f t="shared" ca="1" si="29"/>
        <v>0</v>
      </c>
      <c r="AE150" s="119" t="str">
        <f t="shared" ca="1" si="47"/>
        <v>-</v>
      </c>
      <c r="AF150" s="118" t="str">
        <f t="shared" ca="1" si="48"/>
        <v>-</v>
      </c>
      <c r="AG150" s="119" t="str">
        <f t="shared" ca="1" si="49"/>
        <v>-</v>
      </c>
      <c r="AH150" s="118" t="str">
        <f t="shared" ca="1" si="50"/>
        <v>-</v>
      </c>
      <c r="AI150" s="118">
        <f t="shared" ca="1" si="51"/>
        <v>0</v>
      </c>
      <c r="AJ150" s="120">
        <f t="shared" ca="1" si="52"/>
        <v>0</v>
      </c>
      <c r="AK150" s="118">
        <f t="shared" ca="1" si="36"/>
        <v>0</v>
      </c>
      <c r="AL150" s="118">
        <f t="shared" ca="1" si="37"/>
        <v>0</v>
      </c>
    </row>
    <row r="151" spans="1:38" ht="27" customHeight="1" x14ac:dyDescent="0.25">
      <c r="A151" s="53">
        <f>'OSNOVNA PLAČA'!A145</f>
        <v>136</v>
      </c>
      <c r="B151" s="333" t="str">
        <f t="shared" ca="1" si="24"/>
        <v>A136</v>
      </c>
      <c r="C151" s="333"/>
      <c r="D151" s="54" t="str">
        <f>IF(LEN('OSNOVNA PLAČA'!C145)&gt;0,'OSNOVNA PLAČA'!C145,"")</f>
        <v/>
      </c>
      <c r="E151" s="55" t="str">
        <f>IF(LEN('OSNOVNA PLAČA'!D145)&gt;0,'OSNOVNA PLAČA'!D145,"")</f>
        <v/>
      </c>
      <c r="F151" s="164">
        <f ca="1">IF(LEN(B151)&gt;0,'OBRAČUNANA OSNOVNA PLAČA'!J145,"")</f>
        <v>0</v>
      </c>
      <c r="G151" s="57"/>
      <c r="H151" s="57"/>
      <c r="I151" s="57"/>
      <c r="J151" s="57"/>
      <c r="K151" s="57"/>
      <c r="L151" s="178">
        <f t="shared" si="44"/>
        <v>0</v>
      </c>
      <c r="M151" s="179">
        <f t="shared" ca="1" si="53"/>
        <v>0</v>
      </c>
      <c r="N151" s="179">
        <f t="shared" ca="1" si="55"/>
        <v>0</v>
      </c>
      <c r="O151" s="180">
        <f t="shared" ca="1" si="45"/>
        <v>0</v>
      </c>
      <c r="P151" s="181">
        <f t="shared" ca="1" si="54"/>
        <v>0</v>
      </c>
      <c r="Q151" s="182">
        <f t="shared" ca="1" si="46"/>
        <v>0</v>
      </c>
      <c r="R151" s="182">
        <f ca="1">IF(LEN(B151)&gt;0,'5'!R151-'5'!Q151,"")</f>
        <v>0</v>
      </c>
      <c r="S151" s="183"/>
      <c r="T151" s="33"/>
      <c r="U151" s="33"/>
      <c r="V151" s="33"/>
      <c r="W151" s="33"/>
      <c r="X151" s="33"/>
      <c r="Y151" s="33"/>
      <c r="AB151" s="243">
        <f>ROW()</f>
        <v>151</v>
      </c>
      <c r="AC151" s="118">
        <f t="shared" ca="1" si="28"/>
        <v>0</v>
      </c>
      <c r="AD151" s="118">
        <f t="shared" ca="1" si="29"/>
        <v>0</v>
      </c>
      <c r="AE151" s="119" t="str">
        <f t="shared" ca="1" si="47"/>
        <v>-</v>
      </c>
      <c r="AF151" s="118" t="str">
        <f t="shared" ca="1" si="48"/>
        <v>-</v>
      </c>
      <c r="AG151" s="119" t="str">
        <f t="shared" ca="1" si="49"/>
        <v>-</v>
      </c>
      <c r="AH151" s="118" t="str">
        <f t="shared" ca="1" si="50"/>
        <v>-</v>
      </c>
      <c r="AI151" s="118">
        <f t="shared" ca="1" si="51"/>
        <v>0</v>
      </c>
      <c r="AJ151" s="120">
        <f t="shared" ca="1" si="52"/>
        <v>0</v>
      </c>
      <c r="AK151" s="118">
        <f t="shared" ca="1" si="36"/>
        <v>0</v>
      </c>
      <c r="AL151" s="118">
        <f t="shared" ca="1" si="37"/>
        <v>0</v>
      </c>
    </row>
    <row r="152" spans="1:38" ht="27" customHeight="1" x14ac:dyDescent="0.25">
      <c r="A152" s="53">
        <f>'OSNOVNA PLAČA'!A146</f>
        <v>137</v>
      </c>
      <c r="B152" s="333" t="str">
        <f t="shared" ca="1" si="24"/>
        <v>A137</v>
      </c>
      <c r="C152" s="333"/>
      <c r="D152" s="54" t="str">
        <f>IF(LEN('OSNOVNA PLAČA'!C146)&gt;0,'OSNOVNA PLAČA'!C146,"")</f>
        <v/>
      </c>
      <c r="E152" s="55" t="str">
        <f>IF(LEN('OSNOVNA PLAČA'!D146)&gt;0,'OSNOVNA PLAČA'!D146,"")</f>
        <v/>
      </c>
      <c r="F152" s="164">
        <f ca="1">IF(LEN(B152)&gt;0,'OBRAČUNANA OSNOVNA PLAČA'!J146,"")</f>
        <v>0</v>
      </c>
      <c r="G152" s="57"/>
      <c r="H152" s="57"/>
      <c r="I152" s="57"/>
      <c r="J152" s="57"/>
      <c r="K152" s="57"/>
      <c r="L152" s="178">
        <f t="shared" si="44"/>
        <v>0</v>
      </c>
      <c r="M152" s="179">
        <f t="shared" ca="1" si="53"/>
        <v>0</v>
      </c>
      <c r="N152" s="179">
        <f t="shared" ca="1" si="55"/>
        <v>0</v>
      </c>
      <c r="O152" s="180">
        <f t="shared" ca="1" si="45"/>
        <v>0</v>
      </c>
      <c r="P152" s="181">
        <f t="shared" ca="1" si="54"/>
        <v>0</v>
      </c>
      <c r="Q152" s="182">
        <f t="shared" ca="1" si="46"/>
        <v>0</v>
      </c>
      <c r="R152" s="182">
        <f ca="1">IF(LEN(B152)&gt;0,'5'!R152-'5'!Q152,"")</f>
        <v>0</v>
      </c>
      <c r="S152" s="183"/>
      <c r="T152" s="33"/>
      <c r="U152" s="33"/>
      <c r="V152" s="33"/>
      <c r="W152" s="33"/>
      <c r="X152" s="33"/>
      <c r="Y152" s="33"/>
      <c r="AB152" s="243">
        <f>ROW()</f>
        <v>152</v>
      </c>
      <c r="AC152" s="118">
        <f t="shared" ca="1" si="28"/>
        <v>0</v>
      </c>
      <c r="AD152" s="118">
        <f t="shared" ca="1" si="29"/>
        <v>0</v>
      </c>
      <c r="AE152" s="119" t="str">
        <f t="shared" ca="1" si="47"/>
        <v>-</v>
      </c>
      <c r="AF152" s="118" t="str">
        <f t="shared" ca="1" si="48"/>
        <v>-</v>
      </c>
      <c r="AG152" s="119" t="str">
        <f t="shared" ca="1" si="49"/>
        <v>-</v>
      </c>
      <c r="AH152" s="118" t="str">
        <f t="shared" ca="1" si="50"/>
        <v>-</v>
      </c>
      <c r="AI152" s="118">
        <f t="shared" ca="1" si="51"/>
        <v>0</v>
      </c>
      <c r="AJ152" s="120">
        <f t="shared" ca="1" si="52"/>
        <v>0</v>
      </c>
      <c r="AK152" s="118">
        <f t="shared" ca="1" si="36"/>
        <v>0</v>
      </c>
      <c r="AL152" s="118">
        <f t="shared" ca="1" si="37"/>
        <v>0</v>
      </c>
    </row>
    <row r="153" spans="1:38" ht="27" customHeight="1" x14ac:dyDescent="0.25">
      <c r="A153" s="53">
        <f>'OSNOVNA PLAČA'!A147</f>
        <v>138</v>
      </c>
      <c r="B153" s="333" t="str">
        <f t="shared" ca="1" si="24"/>
        <v>A138</v>
      </c>
      <c r="C153" s="333"/>
      <c r="D153" s="54" t="str">
        <f>IF(LEN('OSNOVNA PLAČA'!C147)&gt;0,'OSNOVNA PLAČA'!C147,"")</f>
        <v/>
      </c>
      <c r="E153" s="55" t="str">
        <f>IF(LEN('OSNOVNA PLAČA'!D147)&gt;0,'OSNOVNA PLAČA'!D147,"")</f>
        <v/>
      </c>
      <c r="F153" s="164">
        <f ca="1">IF(LEN(B153)&gt;0,'OBRAČUNANA OSNOVNA PLAČA'!J147,"")</f>
        <v>0</v>
      </c>
      <c r="G153" s="57"/>
      <c r="H153" s="57"/>
      <c r="I153" s="57"/>
      <c r="J153" s="57"/>
      <c r="K153" s="57"/>
      <c r="L153" s="178">
        <f t="shared" si="44"/>
        <v>0</v>
      </c>
      <c r="M153" s="179">
        <f t="shared" ca="1" si="53"/>
        <v>0</v>
      </c>
      <c r="N153" s="179">
        <f t="shared" ca="1" si="55"/>
        <v>0</v>
      </c>
      <c r="O153" s="180">
        <f t="shared" ca="1" si="45"/>
        <v>0</v>
      </c>
      <c r="P153" s="181">
        <f t="shared" ca="1" si="54"/>
        <v>0</v>
      </c>
      <c r="Q153" s="182">
        <f t="shared" ca="1" si="46"/>
        <v>0</v>
      </c>
      <c r="R153" s="182">
        <f ca="1">IF(LEN(B153)&gt;0,'5'!R153-'5'!Q153,"")</f>
        <v>0</v>
      </c>
      <c r="S153" s="183"/>
      <c r="T153" s="33"/>
      <c r="U153" s="33"/>
      <c r="V153" s="33"/>
      <c r="W153" s="33"/>
      <c r="X153" s="33"/>
      <c r="Y153" s="33"/>
      <c r="AB153" s="243">
        <f>ROW()</f>
        <v>153</v>
      </c>
      <c r="AC153" s="118">
        <f t="shared" ca="1" si="28"/>
        <v>0</v>
      </c>
      <c r="AD153" s="118">
        <f t="shared" ca="1" si="29"/>
        <v>0</v>
      </c>
      <c r="AE153" s="119" t="str">
        <f t="shared" ca="1" si="47"/>
        <v>-</v>
      </c>
      <c r="AF153" s="118" t="str">
        <f t="shared" ca="1" si="48"/>
        <v>-</v>
      </c>
      <c r="AG153" s="119" t="str">
        <f t="shared" ca="1" si="49"/>
        <v>-</v>
      </c>
      <c r="AH153" s="118" t="str">
        <f t="shared" ca="1" si="50"/>
        <v>-</v>
      </c>
      <c r="AI153" s="118">
        <f t="shared" ca="1" si="51"/>
        <v>0</v>
      </c>
      <c r="AJ153" s="120">
        <f t="shared" ca="1" si="52"/>
        <v>0</v>
      </c>
      <c r="AK153" s="118">
        <f t="shared" ca="1" si="36"/>
        <v>0</v>
      </c>
      <c r="AL153" s="118">
        <f t="shared" ca="1" si="37"/>
        <v>0</v>
      </c>
    </row>
    <row r="154" spans="1:38" ht="27" customHeight="1" x14ac:dyDescent="0.25">
      <c r="A154" s="53">
        <f>'OSNOVNA PLAČA'!A148</f>
        <v>139</v>
      </c>
      <c r="B154" s="333" t="str">
        <f t="shared" ca="1" si="24"/>
        <v>A139</v>
      </c>
      <c r="C154" s="333"/>
      <c r="D154" s="54" t="str">
        <f>IF(LEN('OSNOVNA PLAČA'!C148)&gt;0,'OSNOVNA PLAČA'!C148,"")</f>
        <v/>
      </c>
      <c r="E154" s="55" t="str">
        <f>IF(LEN('OSNOVNA PLAČA'!D148)&gt;0,'OSNOVNA PLAČA'!D148,"")</f>
        <v/>
      </c>
      <c r="F154" s="164">
        <f ca="1">IF(LEN(B154)&gt;0,'OBRAČUNANA OSNOVNA PLAČA'!J148,"")</f>
        <v>0</v>
      </c>
      <c r="G154" s="57"/>
      <c r="H154" s="57"/>
      <c r="I154" s="57"/>
      <c r="J154" s="57"/>
      <c r="K154" s="57"/>
      <c r="L154" s="178">
        <f t="shared" si="44"/>
        <v>0</v>
      </c>
      <c r="M154" s="179">
        <f t="shared" ca="1" si="53"/>
        <v>0</v>
      </c>
      <c r="N154" s="179">
        <f t="shared" ca="1" si="55"/>
        <v>0</v>
      </c>
      <c r="O154" s="180">
        <f t="shared" ca="1" si="45"/>
        <v>0</v>
      </c>
      <c r="P154" s="181">
        <f t="shared" ca="1" si="54"/>
        <v>0</v>
      </c>
      <c r="Q154" s="182">
        <f t="shared" ca="1" si="46"/>
        <v>0</v>
      </c>
      <c r="R154" s="182">
        <f ca="1">IF(LEN(B154)&gt;0,'5'!R154-'5'!Q154,"")</f>
        <v>0</v>
      </c>
      <c r="S154" s="183"/>
      <c r="T154" s="33"/>
      <c r="U154" s="33"/>
      <c r="V154" s="33"/>
      <c r="W154" s="33"/>
      <c r="X154" s="33"/>
      <c r="Y154" s="33"/>
      <c r="AB154" s="243">
        <f>ROW()</f>
        <v>154</v>
      </c>
      <c r="AC154" s="118">
        <f t="shared" ca="1" si="28"/>
        <v>0</v>
      </c>
      <c r="AD154" s="118">
        <f t="shared" ca="1" si="29"/>
        <v>0</v>
      </c>
      <c r="AE154" s="119" t="str">
        <f t="shared" ca="1" si="47"/>
        <v>-</v>
      </c>
      <c r="AF154" s="118" t="str">
        <f t="shared" ca="1" si="48"/>
        <v>-</v>
      </c>
      <c r="AG154" s="119" t="str">
        <f t="shared" ca="1" si="49"/>
        <v>-</v>
      </c>
      <c r="AH154" s="118" t="str">
        <f t="shared" ca="1" si="50"/>
        <v>-</v>
      </c>
      <c r="AI154" s="118">
        <f t="shared" ca="1" si="51"/>
        <v>0</v>
      </c>
      <c r="AJ154" s="120">
        <f t="shared" ca="1" si="52"/>
        <v>0</v>
      </c>
      <c r="AK154" s="118">
        <f t="shared" ca="1" si="36"/>
        <v>0</v>
      </c>
      <c r="AL154" s="118">
        <f t="shared" ca="1" si="37"/>
        <v>0</v>
      </c>
    </row>
    <row r="155" spans="1:38" ht="27" customHeight="1" x14ac:dyDescent="0.25">
      <c r="A155" s="53">
        <f>'OSNOVNA PLAČA'!A149</f>
        <v>140</v>
      </c>
      <c r="B155" s="333" t="str">
        <f t="shared" ca="1" si="24"/>
        <v>A140</v>
      </c>
      <c r="C155" s="333"/>
      <c r="D155" s="54" t="str">
        <f>IF(LEN('OSNOVNA PLAČA'!C149)&gt;0,'OSNOVNA PLAČA'!C149,"")</f>
        <v/>
      </c>
      <c r="E155" s="55" t="str">
        <f>IF(LEN('OSNOVNA PLAČA'!D149)&gt;0,'OSNOVNA PLAČA'!D149,"")</f>
        <v/>
      </c>
      <c r="F155" s="164">
        <f ca="1">IF(LEN(B155)&gt;0,'OBRAČUNANA OSNOVNA PLAČA'!J149,"")</f>
        <v>0</v>
      </c>
      <c r="G155" s="57"/>
      <c r="H155" s="57"/>
      <c r="I155" s="57"/>
      <c r="J155" s="57"/>
      <c r="K155" s="57"/>
      <c r="L155" s="178">
        <f t="shared" si="44"/>
        <v>0</v>
      </c>
      <c r="M155" s="179">
        <f t="shared" ca="1" si="53"/>
        <v>0</v>
      </c>
      <c r="N155" s="179">
        <f t="shared" ca="1" si="55"/>
        <v>0</v>
      </c>
      <c r="O155" s="180">
        <f t="shared" ca="1" si="45"/>
        <v>0</v>
      </c>
      <c r="P155" s="181">
        <f t="shared" ca="1" si="54"/>
        <v>0</v>
      </c>
      <c r="Q155" s="182">
        <f t="shared" ca="1" si="46"/>
        <v>0</v>
      </c>
      <c r="R155" s="182">
        <f ca="1">IF(LEN(B155)&gt;0,'5'!R155-'5'!Q155,"")</f>
        <v>0</v>
      </c>
      <c r="S155" s="183"/>
      <c r="T155" s="33"/>
      <c r="U155" s="33"/>
      <c r="V155" s="33"/>
      <c r="W155" s="33"/>
      <c r="X155" s="33"/>
      <c r="Y155" s="33"/>
      <c r="AB155" s="243">
        <f>ROW()</f>
        <v>155</v>
      </c>
      <c r="AC155" s="118">
        <f t="shared" ca="1" si="28"/>
        <v>0</v>
      </c>
      <c r="AD155" s="118">
        <f t="shared" ca="1" si="29"/>
        <v>0</v>
      </c>
      <c r="AE155" s="119" t="str">
        <f t="shared" ca="1" si="47"/>
        <v>-</v>
      </c>
      <c r="AF155" s="118" t="str">
        <f t="shared" ca="1" si="48"/>
        <v>-</v>
      </c>
      <c r="AG155" s="119" t="str">
        <f t="shared" ca="1" si="49"/>
        <v>-</v>
      </c>
      <c r="AH155" s="118" t="str">
        <f t="shared" ca="1" si="50"/>
        <v>-</v>
      </c>
      <c r="AI155" s="118">
        <f t="shared" ca="1" si="51"/>
        <v>0</v>
      </c>
      <c r="AJ155" s="120">
        <f t="shared" ca="1" si="52"/>
        <v>0</v>
      </c>
      <c r="AK155" s="118">
        <f t="shared" ca="1" si="36"/>
        <v>0</v>
      </c>
      <c r="AL155" s="118">
        <f t="shared" ca="1" si="37"/>
        <v>0</v>
      </c>
    </row>
    <row r="156" spans="1:38" ht="27" customHeight="1" x14ac:dyDescent="0.25">
      <c r="A156" s="53">
        <f>'OSNOVNA PLAČA'!A150</f>
        <v>141</v>
      </c>
      <c r="B156" s="333" t="str">
        <f t="shared" ca="1" si="24"/>
        <v>A141</v>
      </c>
      <c r="C156" s="333"/>
      <c r="D156" s="54" t="str">
        <f>IF(LEN('OSNOVNA PLAČA'!C150)&gt;0,'OSNOVNA PLAČA'!C150,"")</f>
        <v/>
      </c>
      <c r="E156" s="55" t="str">
        <f>IF(LEN('OSNOVNA PLAČA'!D150)&gt;0,'OSNOVNA PLAČA'!D150,"")</f>
        <v/>
      </c>
      <c r="F156" s="164">
        <f ca="1">IF(LEN(B156)&gt;0,'OBRAČUNANA OSNOVNA PLAČA'!J150,"")</f>
        <v>0</v>
      </c>
      <c r="G156" s="57"/>
      <c r="H156" s="57"/>
      <c r="I156" s="57"/>
      <c r="J156" s="57"/>
      <c r="K156" s="57"/>
      <c r="L156" s="178">
        <f t="shared" si="44"/>
        <v>0</v>
      </c>
      <c r="M156" s="179">
        <f t="shared" ca="1" si="53"/>
        <v>0</v>
      </c>
      <c r="N156" s="179">
        <f t="shared" ca="1" si="55"/>
        <v>0</v>
      </c>
      <c r="O156" s="180">
        <f t="shared" ca="1" si="45"/>
        <v>0</v>
      </c>
      <c r="P156" s="181">
        <f t="shared" ca="1" si="54"/>
        <v>0</v>
      </c>
      <c r="Q156" s="182">
        <f t="shared" ca="1" si="46"/>
        <v>0</v>
      </c>
      <c r="R156" s="182">
        <f ca="1">IF(LEN(B156)&gt;0,'5'!R156-'5'!Q156,"")</f>
        <v>0</v>
      </c>
      <c r="S156" s="183"/>
      <c r="T156" s="33"/>
      <c r="U156" s="33"/>
      <c r="V156" s="33"/>
      <c r="W156" s="33"/>
      <c r="X156" s="33"/>
      <c r="Y156" s="33"/>
      <c r="AB156" s="243">
        <f>ROW()</f>
        <v>156</v>
      </c>
      <c r="AC156" s="118">
        <f t="shared" ca="1" si="28"/>
        <v>0</v>
      </c>
      <c r="AD156" s="118">
        <f t="shared" ca="1" si="29"/>
        <v>0</v>
      </c>
      <c r="AE156" s="119" t="str">
        <f t="shared" ca="1" si="47"/>
        <v>-</v>
      </c>
      <c r="AF156" s="118" t="str">
        <f t="shared" ca="1" si="48"/>
        <v>-</v>
      </c>
      <c r="AG156" s="119" t="str">
        <f t="shared" ca="1" si="49"/>
        <v>-</v>
      </c>
      <c r="AH156" s="118" t="str">
        <f t="shared" ca="1" si="50"/>
        <v>-</v>
      </c>
      <c r="AI156" s="118">
        <f t="shared" ca="1" si="51"/>
        <v>0</v>
      </c>
      <c r="AJ156" s="120">
        <f t="shared" ca="1" si="52"/>
        <v>0</v>
      </c>
      <c r="AK156" s="118">
        <f t="shared" ca="1" si="36"/>
        <v>0</v>
      </c>
      <c r="AL156" s="118">
        <f t="shared" ca="1" si="37"/>
        <v>0</v>
      </c>
    </row>
    <row r="157" spans="1:38" ht="27" customHeight="1" x14ac:dyDescent="0.25">
      <c r="A157" s="53">
        <f>'OSNOVNA PLAČA'!A151</f>
        <v>142</v>
      </c>
      <c r="B157" s="333" t="str">
        <f t="shared" ca="1" si="24"/>
        <v>A142</v>
      </c>
      <c r="C157" s="333"/>
      <c r="D157" s="54" t="str">
        <f>IF(LEN('OSNOVNA PLAČA'!C151)&gt;0,'OSNOVNA PLAČA'!C151,"")</f>
        <v/>
      </c>
      <c r="E157" s="55" t="str">
        <f>IF(LEN('OSNOVNA PLAČA'!D151)&gt;0,'OSNOVNA PLAČA'!D151,"")</f>
        <v/>
      </c>
      <c r="F157" s="164">
        <f ca="1">IF(LEN(B157)&gt;0,'OBRAČUNANA OSNOVNA PLAČA'!J151,"")</f>
        <v>0</v>
      </c>
      <c r="G157" s="57"/>
      <c r="H157" s="57"/>
      <c r="I157" s="57"/>
      <c r="J157" s="57"/>
      <c r="K157" s="57"/>
      <c r="L157" s="178">
        <f t="shared" si="44"/>
        <v>0</v>
      </c>
      <c r="M157" s="179">
        <f t="shared" ca="1" si="53"/>
        <v>0</v>
      </c>
      <c r="N157" s="179">
        <f t="shared" ca="1" si="55"/>
        <v>0</v>
      </c>
      <c r="O157" s="180">
        <f t="shared" ca="1" si="45"/>
        <v>0</v>
      </c>
      <c r="P157" s="181">
        <f t="shared" ca="1" si="54"/>
        <v>0</v>
      </c>
      <c r="Q157" s="182">
        <f t="shared" ca="1" si="46"/>
        <v>0</v>
      </c>
      <c r="R157" s="182">
        <f ca="1">IF(LEN(B157)&gt;0,'5'!R157-'5'!Q157,"")</f>
        <v>0</v>
      </c>
      <c r="S157" s="183"/>
      <c r="T157" s="33"/>
      <c r="U157" s="33"/>
      <c r="V157" s="33"/>
      <c r="W157" s="33"/>
      <c r="X157" s="33"/>
      <c r="Y157" s="33"/>
      <c r="AB157" s="243">
        <f>ROW()</f>
        <v>157</v>
      </c>
      <c r="AC157" s="118">
        <f t="shared" ca="1" si="28"/>
        <v>0</v>
      </c>
      <c r="AD157" s="118">
        <f t="shared" ca="1" si="29"/>
        <v>0</v>
      </c>
      <c r="AE157" s="119" t="str">
        <f t="shared" ca="1" si="47"/>
        <v>-</v>
      </c>
      <c r="AF157" s="118" t="str">
        <f t="shared" ca="1" si="48"/>
        <v>-</v>
      </c>
      <c r="AG157" s="119" t="str">
        <f t="shared" ca="1" si="49"/>
        <v>-</v>
      </c>
      <c r="AH157" s="118" t="str">
        <f t="shared" ca="1" si="50"/>
        <v>-</v>
      </c>
      <c r="AI157" s="118">
        <f t="shared" ca="1" si="51"/>
        <v>0</v>
      </c>
      <c r="AJ157" s="120">
        <f t="shared" ca="1" si="52"/>
        <v>0</v>
      </c>
      <c r="AK157" s="118">
        <f t="shared" ca="1" si="36"/>
        <v>0</v>
      </c>
      <c r="AL157" s="118">
        <f t="shared" ca="1" si="37"/>
        <v>0</v>
      </c>
    </row>
    <row r="158" spans="1:38" ht="27" customHeight="1" x14ac:dyDescent="0.25">
      <c r="A158" s="53">
        <f>'OSNOVNA PLAČA'!A152</f>
        <v>143</v>
      </c>
      <c r="B158" s="333" t="str">
        <f t="shared" ca="1" si="24"/>
        <v>A143</v>
      </c>
      <c r="C158" s="333"/>
      <c r="D158" s="54" t="str">
        <f>IF(LEN('OSNOVNA PLAČA'!C152)&gt;0,'OSNOVNA PLAČA'!C152,"")</f>
        <v/>
      </c>
      <c r="E158" s="55" t="str">
        <f>IF(LEN('OSNOVNA PLAČA'!D152)&gt;0,'OSNOVNA PLAČA'!D152,"")</f>
        <v/>
      </c>
      <c r="F158" s="164">
        <f ca="1">IF(LEN(B158)&gt;0,'OBRAČUNANA OSNOVNA PLAČA'!J152,"")</f>
        <v>0</v>
      </c>
      <c r="G158" s="57"/>
      <c r="H158" s="57"/>
      <c r="I158" s="57"/>
      <c r="J158" s="57"/>
      <c r="K158" s="57"/>
      <c r="L158" s="178">
        <f t="shared" si="44"/>
        <v>0</v>
      </c>
      <c r="M158" s="179">
        <f t="shared" ca="1" si="53"/>
        <v>0</v>
      </c>
      <c r="N158" s="179">
        <f t="shared" ca="1" si="55"/>
        <v>0</v>
      </c>
      <c r="O158" s="180">
        <f t="shared" ca="1" si="45"/>
        <v>0</v>
      </c>
      <c r="P158" s="181">
        <f t="shared" ca="1" si="54"/>
        <v>0</v>
      </c>
      <c r="Q158" s="182">
        <f t="shared" ca="1" si="46"/>
        <v>0</v>
      </c>
      <c r="R158" s="182">
        <f ca="1">IF(LEN(B158)&gt;0,'5'!R158-'5'!Q158,"")</f>
        <v>0</v>
      </c>
      <c r="S158" s="183"/>
      <c r="T158" s="33"/>
      <c r="U158" s="33"/>
      <c r="V158" s="33"/>
      <c r="W158" s="33"/>
      <c r="X158" s="33"/>
      <c r="Y158" s="33"/>
      <c r="AB158" s="243">
        <f>ROW()</f>
        <v>158</v>
      </c>
      <c r="AC158" s="118">
        <f t="shared" ca="1" si="28"/>
        <v>0</v>
      </c>
      <c r="AD158" s="118">
        <f t="shared" ca="1" si="29"/>
        <v>0</v>
      </c>
      <c r="AE158" s="119" t="str">
        <f t="shared" ca="1" si="47"/>
        <v>-</v>
      </c>
      <c r="AF158" s="118" t="str">
        <f t="shared" ca="1" si="48"/>
        <v>-</v>
      </c>
      <c r="AG158" s="119" t="str">
        <f t="shared" ca="1" si="49"/>
        <v>-</v>
      </c>
      <c r="AH158" s="118" t="str">
        <f t="shared" ca="1" si="50"/>
        <v>-</v>
      </c>
      <c r="AI158" s="118">
        <f t="shared" ca="1" si="51"/>
        <v>0</v>
      </c>
      <c r="AJ158" s="120">
        <f t="shared" ca="1" si="52"/>
        <v>0</v>
      </c>
      <c r="AK158" s="118">
        <f t="shared" ca="1" si="36"/>
        <v>0</v>
      </c>
      <c r="AL158" s="118">
        <f t="shared" ca="1" si="37"/>
        <v>0</v>
      </c>
    </row>
    <row r="159" spans="1:38" ht="27" customHeight="1" x14ac:dyDescent="0.25">
      <c r="A159" s="53">
        <f>'OSNOVNA PLAČA'!A153</f>
        <v>144</v>
      </c>
      <c r="B159" s="333" t="str">
        <f t="shared" ca="1" si="24"/>
        <v>A144</v>
      </c>
      <c r="C159" s="333"/>
      <c r="D159" s="54" t="str">
        <f>IF(LEN('OSNOVNA PLAČA'!C153)&gt;0,'OSNOVNA PLAČA'!C153,"")</f>
        <v/>
      </c>
      <c r="E159" s="55" t="str">
        <f>IF(LEN('OSNOVNA PLAČA'!D153)&gt;0,'OSNOVNA PLAČA'!D153,"")</f>
        <v/>
      </c>
      <c r="F159" s="164">
        <f ca="1">IF(LEN(B159)&gt;0,'OBRAČUNANA OSNOVNA PLAČA'!J153,"")</f>
        <v>0</v>
      </c>
      <c r="G159" s="57"/>
      <c r="H159" s="57"/>
      <c r="I159" s="57"/>
      <c r="J159" s="57"/>
      <c r="K159" s="57"/>
      <c r="L159" s="178">
        <f t="shared" si="44"/>
        <v>0</v>
      </c>
      <c r="M159" s="179">
        <f t="shared" ca="1" si="53"/>
        <v>0</v>
      </c>
      <c r="N159" s="179">
        <f t="shared" ca="1" si="55"/>
        <v>0</v>
      </c>
      <c r="O159" s="180">
        <f t="shared" ca="1" si="45"/>
        <v>0</v>
      </c>
      <c r="P159" s="181">
        <f t="shared" ca="1" si="54"/>
        <v>0</v>
      </c>
      <c r="Q159" s="182">
        <f t="shared" ca="1" si="46"/>
        <v>0</v>
      </c>
      <c r="R159" s="182">
        <f ca="1">IF(LEN(B159)&gt;0,'5'!R159-'5'!Q159,"")</f>
        <v>0</v>
      </c>
      <c r="S159" s="183"/>
      <c r="T159" s="33"/>
      <c r="U159" s="33"/>
      <c r="V159" s="33"/>
      <c r="W159" s="33"/>
      <c r="X159" s="33"/>
      <c r="Y159" s="33"/>
      <c r="AB159" s="243">
        <f>ROW()</f>
        <v>159</v>
      </c>
      <c r="AC159" s="118">
        <f t="shared" ca="1" si="28"/>
        <v>0</v>
      </c>
      <c r="AD159" s="118">
        <f t="shared" ca="1" si="29"/>
        <v>0</v>
      </c>
      <c r="AE159" s="119" t="str">
        <f t="shared" ca="1" si="47"/>
        <v>-</v>
      </c>
      <c r="AF159" s="118" t="str">
        <f t="shared" ca="1" si="48"/>
        <v>-</v>
      </c>
      <c r="AG159" s="119" t="str">
        <f t="shared" ca="1" si="49"/>
        <v>-</v>
      </c>
      <c r="AH159" s="118" t="str">
        <f t="shared" ca="1" si="50"/>
        <v>-</v>
      </c>
      <c r="AI159" s="118">
        <f t="shared" ca="1" si="51"/>
        <v>0</v>
      </c>
      <c r="AJ159" s="120">
        <f t="shared" ca="1" si="52"/>
        <v>0</v>
      </c>
      <c r="AK159" s="118">
        <f t="shared" ca="1" si="36"/>
        <v>0</v>
      </c>
      <c r="AL159" s="118">
        <f t="shared" ca="1" si="37"/>
        <v>0</v>
      </c>
    </row>
    <row r="160" spans="1:38" ht="27" customHeight="1" x14ac:dyDescent="0.25">
      <c r="A160" s="53">
        <f>'OSNOVNA PLAČA'!A154</f>
        <v>145</v>
      </c>
      <c r="B160" s="333" t="str">
        <f t="shared" ca="1" si="24"/>
        <v>A145</v>
      </c>
      <c r="C160" s="333"/>
      <c r="D160" s="54" t="str">
        <f>IF(LEN('OSNOVNA PLAČA'!C154)&gt;0,'OSNOVNA PLAČA'!C154,"")</f>
        <v/>
      </c>
      <c r="E160" s="55" t="str">
        <f>IF(LEN('OSNOVNA PLAČA'!D154)&gt;0,'OSNOVNA PLAČA'!D154,"")</f>
        <v/>
      </c>
      <c r="F160" s="164">
        <f ca="1">IF(LEN(B160)&gt;0,'OBRAČUNANA OSNOVNA PLAČA'!J154,"")</f>
        <v>0</v>
      </c>
      <c r="G160" s="57"/>
      <c r="H160" s="57"/>
      <c r="I160" s="57"/>
      <c r="J160" s="57"/>
      <c r="K160" s="57"/>
      <c r="L160" s="178">
        <f t="shared" si="44"/>
        <v>0</v>
      </c>
      <c r="M160" s="179">
        <f t="shared" ca="1" si="53"/>
        <v>0</v>
      </c>
      <c r="N160" s="179">
        <f t="shared" ca="1" si="55"/>
        <v>0</v>
      </c>
      <c r="O160" s="180">
        <f t="shared" ca="1" si="45"/>
        <v>0</v>
      </c>
      <c r="P160" s="181">
        <f t="shared" ca="1" si="54"/>
        <v>0</v>
      </c>
      <c r="Q160" s="182">
        <f t="shared" ca="1" si="46"/>
        <v>0</v>
      </c>
      <c r="R160" s="182">
        <f ca="1">IF(LEN(B160)&gt;0,'5'!R160-'5'!Q160,"")</f>
        <v>0</v>
      </c>
      <c r="S160" s="183"/>
      <c r="T160" s="33"/>
      <c r="U160" s="33"/>
      <c r="V160" s="33"/>
      <c r="W160" s="33"/>
      <c r="X160" s="33"/>
      <c r="Y160" s="33"/>
      <c r="AB160" s="243">
        <f>ROW()</f>
        <v>160</v>
      </c>
      <c r="AC160" s="118">
        <f t="shared" ca="1" si="28"/>
        <v>0</v>
      </c>
      <c r="AD160" s="118">
        <f t="shared" ca="1" si="29"/>
        <v>0</v>
      </c>
      <c r="AE160" s="119" t="str">
        <f t="shared" ca="1" si="47"/>
        <v>-</v>
      </c>
      <c r="AF160" s="118" t="str">
        <f t="shared" ca="1" si="48"/>
        <v>-</v>
      </c>
      <c r="AG160" s="119" t="str">
        <f t="shared" ca="1" si="49"/>
        <v>-</v>
      </c>
      <c r="AH160" s="118" t="str">
        <f t="shared" ca="1" si="50"/>
        <v>-</v>
      </c>
      <c r="AI160" s="118">
        <f t="shared" ca="1" si="51"/>
        <v>0</v>
      </c>
      <c r="AJ160" s="120">
        <f t="shared" ca="1" si="52"/>
        <v>0</v>
      </c>
      <c r="AK160" s="118">
        <f t="shared" ca="1" si="36"/>
        <v>0</v>
      </c>
      <c r="AL160" s="118">
        <f t="shared" ca="1" si="37"/>
        <v>0</v>
      </c>
    </row>
    <row r="161" spans="1:38" ht="27" customHeight="1" x14ac:dyDescent="0.25">
      <c r="A161" s="53">
        <f>'OSNOVNA PLAČA'!A155</f>
        <v>146</v>
      </c>
      <c r="B161" s="333" t="str">
        <f t="shared" ca="1" si="24"/>
        <v>A146</v>
      </c>
      <c r="C161" s="333"/>
      <c r="D161" s="54" t="str">
        <f>IF(LEN('OSNOVNA PLAČA'!C155)&gt;0,'OSNOVNA PLAČA'!C155,"")</f>
        <v/>
      </c>
      <c r="E161" s="55" t="str">
        <f>IF(LEN('OSNOVNA PLAČA'!D155)&gt;0,'OSNOVNA PLAČA'!D155,"")</f>
        <v/>
      </c>
      <c r="F161" s="164">
        <f ca="1">IF(LEN(B161)&gt;0,'OBRAČUNANA OSNOVNA PLAČA'!J155,"")</f>
        <v>0</v>
      </c>
      <c r="G161" s="57"/>
      <c r="H161" s="57"/>
      <c r="I161" s="57"/>
      <c r="J161" s="57"/>
      <c r="K161" s="57"/>
      <c r="L161" s="178">
        <f t="shared" si="44"/>
        <v>0</v>
      </c>
      <c r="M161" s="179">
        <f t="shared" ca="1" si="53"/>
        <v>0</v>
      </c>
      <c r="N161" s="179">
        <f t="shared" ca="1" si="55"/>
        <v>0</v>
      </c>
      <c r="O161" s="180">
        <f t="shared" ca="1" si="45"/>
        <v>0</v>
      </c>
      <c r="P161" s="181">
        <f t="shared" ca="1" si="54"/>
        <v>0</v>
      </c>
      <c r="Q161" s="182">
        <f t="shared" ca="1" si="46"/>
        <v>0</v>
      </c>
      <c r="R161" s="182">
        <f ca="1">IF(LEN(B161)&gt;0,'5'!R161-'5'!Q161,"")</f>
        <v>0</v>
      </c>
      <c r="S161" s="183"/>
      <c r="T161" s="33"/>
      <c r="U161" s="33"/>
      <c r="V161" s="33"/>
      <c r="W161" s="33"/>
      <c r="X161" s="33"/>
      <c r="Y161" s="33"/>
      <c r="AB161" s="243">
        <f>ROW()</f>
        <v>161</v>
      </c>
      <c r="AC161" s="118">
        <f t="shared" ca="1" si="28"/>
        <v>0</v>
      </c>
      <c r="AD161" s="118">
        <f t="shared" ca="1" si="29"/>
        <v>0</v>
      </c>
      <c r="AE161" s="119" t="str">
        <f t="shared" ca="1" si="47"/>
        <v>-</v>
      </c>
      <c r="AF161" s="118" t="str">
        <f t="shared" ca="1" si="48"/>
        <v>-</v>
      </c>
      <c r="AG161" s="119" t="str">
        <f t="shared" ca="1" si="49"/>
        <v>-</v>
      </c>
      <c r="AH161" s="118" t="str">
        <f t="shared" ca="1" si="50"/>
        <v>-</v>
      </c>
      <c r="AI161" s="118">
        <f t="shared" ca="1" si="51"/>
        <v>0</v>
      </c>
      <c r="AJ161" s="120">
        <f t="shared" ca="1" si="52"/>
        <v>0</v>
      </c>
      <c r="AK161" s="118">
        <f t="shared" ca="1" si="36"/>
        <v>0</v>
      </c>
      <c r="AL161" s="118">
        <f t="shared" ca="1" si="37"/>
        <v>0</v>
      </c>
    </row>
    <row r="162" spans="1:38" ht="27" customHeight="1" x14ac:dyDescent="0.25">
      <c r="A162" s="53">
        <f>'OSNOVNA PLAČA'!A156</f>
        <v>147</v>
      </c>
      <c r="B162" s="333" t="str">
        <f t="shared" ca="1" si="24"/>
        <v>A147</v>
      </c>
      <c r="C162" s="333"/>
      <c r="D162" s="54" t="str">
        <f>IF(LEN('OSNOVNA PLAČA'!C156)&gt;0,'OSNOVNA PLAČA'!C156,"")</f>
        <v/>
      </c>
      <c r="E162" s="55" t="str">
        <f>IF(LEN('OSNOVNA PLAČA'!D156)&gt;0,'OSNOVNA PLAČA'!D156,"")</f>
        <v/>
      </c>
      <c r="F162" s="164">
        <f ca="1">IF(LEN(B162)&gt;0,'OBRAČUNANA OSNOVNA PLAČA'!J156,"")</f>
        <v>0</v>
      </c>
      <c r="G162" s="57"/>
      <c r="H162" s="57"/>
      <c r="I162" s="57"/>
      <c r="J162" s="57"/>
      <c r="K162" s="57"/>
      <c r="L162" s="178">
        <f t="shared" si="44"/>
        <v>0</v>
      </c>
      <c r="M162" s="179">
        <f t="shared" ca="1" si="53"/>
        <v>0</v>
      </c>
      <c r="N162" s="179">
        <f t="shared" ca="1" si="55"/>
        <v>0</v>
      </c>
      <c r="O162" s="180">
        <f t="shared" ca="1" si="45"/>
        <v>0</v>
      </c>
      <c r="P162" s="181">
        <f t="shared" ca="1" si="54"/>
        <v>0</v>
      </c>
      <c r="Q162" s="182">
        <f t="shared" ca="1" si="46"/>
        <v>0</v>
      </c>
      <c r="R162" s="182">
        <f ca="1">IF(LEN(B162)&gt;0,'5'!R162-'5'!Q162,"")</f>
        <v>0</v>
      </c>
      <c r="S162" s="183"/>
      <c r="T162" s="33"/>
      <c r="U162" s="33"/>
      <c r="V162" s="33"/>
      <c r="W162" s="33"/>
      <c r="X162" s="33"/>
      <c r="Y162" s="33"/>
      <c r="AB162" s="243">
        <f>ROW()</f>
        <v>162</v>
      </c>
      <c r="AC162" s="118">
        <f t="shared" ca="1" si="28"/>
        <v>0</v>
      </c>
      <c r="AD162" s="118">
        <f t="shared" ca="1" si="29"/>
        <v>0</v>
      </c>
      <c r="AE162" s="119" t="str">
        <f t="shared" ca="1" si="47"/>
        <v>-</v>
      </c>
      <c r="AF162" s="118" t="str">
        <f t="shared" ca="1" si="48"/>
        <v>-</v>
      </c>
      <c r="AG162" s="119" t="str">
        <f t="shared" ca="1" si="49"/>
        <v>-</v>
      </c>
      <c r="AH162" s="118" t="str">
        <f t="shared" ca="1" si="50"/>
        <v>-</v>
      </c>
      <c r="AI162" s="118">
        <f t="shared" ca="1" si="51"/>
        <v>0</v>
      </c>
      <c r="AJ162" s="120">
        <f t="shared" ca="1" si="52"/>
        <v>0</v>
      </c>
      <c r="AK162" s="118">
        <f t="shared" ca="1" si="36"/>
        <v>0</v>
      </c>
      <c r="AL162" s="118">
        <f t="shared" ca="1" si="37"/>
        <v>0</v>
      </c>
    </row>
    <row r="163" spans="1:38" ht="27" customHeight="1" x14ac:dyDescent="0.25">
      <c r="A163" s="53">
        <f>'OSNOVNA PLAČA'!A157</f>
        <v>148</v>
      </c>
      <c r="B163" s="333" t="str">
        <f t="shared" ca="1" si="24"/>
        <v>A148</v>
      </c>
      <c r="C163" s="333"/>
      <c r="D163" s="54" t="str">
        <f>IF(LEN('OSNOVNA PLAČA'!C157)&gt;0,'OSNOVNA PLAČA'!C157,"")</f>
        <v/>
      </c>
      <c r="E163" s="55" t="str">
        <f>IF(LEN('OSNOVNA PLAČA'!D157)&gt;0,'OSNOVNA PLAČA'!D157,"")</f>
        <v/>
      </c>
      <c r="F163" s="164">
        <f ca="1">IF(LEN(B163)&gt;0,'OBRAČUNANA OSNOVNA PLAČA'!J157,"")</f>
        <v>0</v>
      </c>
      <c r="G163" s="57"/>
      <c r="H163" s="57"/>
      <c r="I163" s="57"/>
      <c r="J163" s="57"/>
      <c r="K163" s="57"/>
      <c r="L163" s="178">
        <f t="shared" si="44"/>
        <v>0</v>
      </c>
      <c r="M163" s="179">
        <f t="shared" ca="1" si="53"/>
        <v>0</v>
      </c>
      <c r="N163" s="179">
        <f t="shared" ca="1" si="55"/>
        <v>0</v>
      </c>
      <c r="O163" s="180">
        <f t="shared" ca="1" si="45"/>
        <v>0</v>
      </c>
      <c r="P163" s="181">
        <f t="shared" ca="1" si="54"/>
        <v>0</v>
      </c>
      <c r="Q163" s="182">
        <f t="shared" ca="1" si="46"/>
        <v>0</v>
      </c>
      <c r="R163" s="182">
        <f ca="1">IF(LEN(B163)&gt;0,'5'!R163-'5'!Q163,"")</f>
        <v>0</v>
      </c>
      <c r="S163" s="183"/>
      <c r="T163" s="33"/>
      <c r="U163" s="33"/>
      <c r="V163" s="33"/>
      <c r="W163" s="33"/>
      <c r="X163" s="33"/>
      <c r="Y163" s="33"/>
      <c r="AB163" s="243">
        <f>ROW()</f>
        <v>163</v>
      </c>
      <c r="AC163" s="118">
        <f t="shared" ca="1" si="28"/>
        <v>0</v>
      </c>
      <c r="AD163" s="118">
        <f t="shared" ca="1" si="29"/>
        <v>0</v>
      </c>
      <c r="AE163" s="119" t="str">
        <f t="shared" ca="1" si="47"/>
        <v>-</v>
      </c>
      <c r="AF163" s="118" t="str">
        <f t="shared" ca="1" si="48"/>
        <v>-</v>
      </c>
      <c r="AG163" s="119" t="str">
        <f t="shared" ca="1" si="49"/>
        <v>-</v>
      </c>
      <c r="AH163" s="118" t="str">
        <f t="shared" ca="1" si="50"/>
        <v>-</v>
      </c>
      <c r="AI163" s="118">
        <f t="shared" ca="1" si="51"/>
        <v>0</v>
      </c>
      <c r="AJ163" s="120">
        <f t="shared" ca="1" si="52"/>
        <v>0</v>
      </c>
      <c r="AK163" s="118">
        <f t="shared" ca="1" si="36"/>
        <v>0</v>
      </c>
      <c r="AL163" s="118">
        <f t="shared" ca="1" si="37"/>
        <v>0</v>
      </c>
    </row>
    <row r="164" spans="1:38" ht="27" customHeight="1" x14ac:dyDescent="0.25">
      <c r="A164" s="53">
        <f>'OSNOVNA PLAČA'!A158</f>
        <v>149</v>
      </c>
      <c r="B164" s="333" t="str">
        <f t="shared" ca="1" si="24"/>
        <v>A149</v>
      </c>
      <c r="C164" s="333"/>
      <c r="D164" s="54" t="str">
        <f>IF(LEN('OSNOVNA PLAČA'!C158)&gt;0,'OSNOVNA PLAČA'!C158,"")</f>
        <v/>
      </c>
      <c r="E164" s="55" t="str">
        <f>IF(LEN('OSNOVNA PLAČA'!D158)&gt;0,'OSNOVNA PLAČA'!D158,"")</f>
        <v/>
      </c>
      <c r="F164" s="164">
        <f ca="1">IF(LEN(B164)&gt;0,'OBRAČUNANA OSNOVNA PLAČA'!J158,"")</f>
        <v>0</v>
      </c>
      <c r="G164" s="57"/>
      <c r="H164" s="57"/>
      <c r="I164" s="57"/>
      <c r="J164" s="57"/>
      <c r="K164" s="57"/>
      <c r="L164" s="178">
        <f t="shared" si="44"/>
        <v>0</v>
      </c>
      <c r="M164" s="179">
        <f t="shared" ca="1" si="53"/>
        <v>0</v>
      </c>
      <c r="N164" s="179">
        <f t="shared" ca="1" si="55"/>
        <v>0</v>
      </c>
      <c r="O164" s="180">
        <f t="shared" ca="1" si="45"/>
        <v>0</v>
      </c>
      <c r="P164" s="181">
        <f t="shared" ca="1" si="54"/>
        <v>0</v>
      </c>
      <c r="Q164" s="182">
        <f t="shared" ca="1" si="46"/>
        <v>0</v>
      </c>
      <c r="R164" s="182">
        <f ca="1">IF(LEN(B164)&gt;0,'5'!R164-'5'!Q164,"")</f>
        <v>0</v>
      </c>
      <c r="S164" s="183"/>
      <c r="T164" s="33"/>
      <c r="U164" s="33"/>
      <c r="V164" s="33"/>
      <c r="W164" s="33"/>
      <c r="X164" s="33"/>
      <c r="Y164" s="33"/>
      <c r="AB164" s="243">
        <f>ROW()</f>
        <v>164</v>
      </c>
      <c r="AC164" s="118">
        <f t="shared" ca="1" si="28"/>
        <v>0</v>
      </c>
      <c r="AD164" s="118">
        <f t="shared" ca="1" si="29"/>
        <v>0</v>
      </c>
      <c r="AE164" s="119" t="str">
        <f t="shared" ca="1" si="47"/>
        <v>-</v>
      </c>
      <c r="AF164" s="118" t="str">
        <f t="shared" ca="1" si="48"/>
        <v>-</v>
      </c>
      <c r="AG164" s="119" t="str">
        <f t="shared" ca="1" si="49"/>
        <v>-</v>
      </c>
      <c r="AH164" s="118" t="str">
        <f t="shared" ca="1" si="50"/>
        <v>-</v>
      </c>
      <c r="AI164" s="118">
        <f t="shared" ca="1" si="51"/>
        <v>0</v>
      </c>
      <c r="AJ164" s="120">
        <f t="shared" ca="1" si="52"/>
        <v>0</v>
      </c>
      <c r="AK164" s="118">
        <f t="shared" ca="1" si="36"/>
        <v>0</v>
      </c>
      <c r="AL164" s="118">
        <f t="shared" ca="1" si="37"/>
        <v>0</v>
      </c>
    </row>
    <row r="165" spans="1:38" ht="27" customHeight="1" x14ac:dyDescent="0.25">
      <c r="A165" s="53">
        <f>'OSNOVNA PLAČA'!A159</f>
        <v>150</v>
      </c>
      <c r="B165" s="333" t="str">
        <f t="shared" ca="1" si="24"/>
        <v>A150</v>
      </c>
      <c r="C165" s="333"/>
      <c r="D165" s="54" t="str">
        <f>IF(LEN('OSNOVNA PLAČA'!C159)&gt;0,'OSNOVNA PLAČA'!C159,"")</f>
        <v/>
      </c>
      <c r="E165" s="55" t="str">
        <f>IF(LEN('OSNOVNA PLAČA'!D159)&gt;0,'OSNOVNA PLAČA'!D159,"")</f>
        <v/>
      </c>
      <c r="F165" s="164">
        <f ca="1">IF(LEN(B165)&gt;0,'OBRAČUNANA OSNOVNA PLAČA'!J159,"")</f>
        <v>0</v>
      </c>
      <c r="G165" s="57"/>
      <c r="H165" s="57"/>
      <c r="I165" s="57"/>
      <c r="J165" s="57"/>
      <c r="K165" s="57"/>
      <c r="L165" s="178">
        <f t="shared" si="44"/>
        <v>0</v>
      </c>
      <c r="M165" s="179">
        <f t="shared" ca="1" si="53"/>
        <v>0</v>
      </c>
      <c r="N165" s="179">
        <f t="shared" ca="1" si="55"/>
        <v>0</v>
      </c>
      <c r="O165" s="180">
        <f t="shared" ca="1" si="45"/>
        <v>0</v>
      </c>
      <c r="P165" s="181">
        <f t="shared" ca="1" si="54"/>
        <v>0</v>
      </c>
      <c r="Q165" s="182">
        <f t="shared" ca="1" si="46"/>
        <v>0</v>
      </c>
      <c r="R165" s="182">
        <f ca="1">IF(LEN(B165)&gt;0,'5'!R165-'5'!Q165,"")</f>
        <v>0</v>
      </c>
      <c r="S165" s="183"/>
      <c r="T165" s="33"/>
      <c r="U165" s="33"/>
      <c r="V165" s="33"/>
      <c r="W165" s="33"/>
      <c r="X165" s="33"/>
      <c r="Y165" s="33"/>
      <c r="AB165" s="243">
        <f>ROW()</f>
        <v>165</v>
      </c>
      <c r="AC165" s="118">
        <f t="shared" ca="1" si="28"/>
        <v>0</v>
      </c>
      <c r="AD165" s="118">
        <f t="shared" ca="1" si="29"/>
        <v>0</v>
      </c>
      <c r="AE165" s="119" t="str">
        <f t="shared" ca="1" si="47"/>
        <v>-</v>
      </c>
      <c r="AF165" s="118" t="str">
        <f t="shared" ca="1" si="48"/>
        <v>-</v>
      </c>
      <c r="AG165" s="119" t="str">
        <f t="shared" ca="1" si="49"/>
        <v>-</v>
      </c>
      <c r="AH165" s="118" t="str">
        <f t="shared" ca="1" si="50"/>
        <v>-</v>
      </c>
      <c r="AI165" s="118">
        <f t="shared" ca="1" si="51"/>
        <v>0</v>
      </c>
      <c r="AJ165" s="120">
        <f t="shared" ca="1" si="52"/>
        <v>0</v>
      </c>
      <c r="AK165" s="118">
        <f t="shared" ca="1" si="36"/>
        <v>0</v>
      </c>
      <c r="AL165" s="118">
        <f t="shared" ca="1" si="37"/>
        <v>0</v>
      </c>
    </row>
    <row r="166" spans="1:38" ht="27" customHeight="1" x14ac:dyDescent="0.25">
      <c r="A166" s="53">
        <f>'OSNOVNA PLAČA'!A160</f>
        <v>151</v>
      </c>
      <c r="B166" s="333" t="str">
        <f t="shared" ca="1" si="24"/>
        <v>A151</v>
      </c>
      <c r="C166" s="333"/>
      <c r="D166" s="54" t="str">
        <f>IF(LEN('OSNOVNA PLAČA'!C160)&gt;0,'OSNOVNA PLAČA'!C160,"")</f>
        <v/>
      </c>
      <c r="E166" s="55" t="str">
        <f>IF(LEN('OSNOVNA PLAČA'!D160)&gt;0,'OSNOVNA PLAČA'!D160,"")</f>
        <v/>
      </c>
      <c r="F166" s="164">
        <f ca="1">IF(LEN(B166)&gt;0,'OBRAČUNANA OSNOVNA PLAČA'!J160,"")</f>
        <v>0</v>
      </c>
      <c r="G166" s="57"/>
      <c r="H166" s="57"/>
      <c r="I166" s="57"/>
      <c r="J166" s="57"/>
      <c r="K166" s="57"/>
      <c r="L166" s="178">
        <f t="shared" si="44"/>
        <v>0</v>
      </c>
      <c r="M166" s="179">
        <f t="shared" ca="1" si="53"/>
        <v>0</v>
      </c>
      <c r="N166" s="179">
        <f t="shared" ca="1" si="55"/>
        <v>0</v>
      </c>
      <c r="O166" s="180">
        <f t="shared" ca="1" si="45"/>
        <v>0</v>
      </c>
      <c r="P166" s="181">
        <f t="shared" ca="1" si="54"/>
        <v>0</v>
      </c>
      <c r="Q166" s="182">
        <f t="shared" ca="1" si="46"/>
        <v>0</v>
      </c>
      <c r="R166" s="182">
        <f ca="1">IF(LEN(B166)&gt;0,'5'!R166-'5'!Q166,"")</f>
        <v>0</v>
      </c>
      <c r="S166" s="183"/>
      <c r="T166" s="33"/>
      <c r="U166" s="33"/>
      <c r="V166" s="33"/>
      <c r="W166" s="33"/>
      <c r="X166" s="33"/>
      <c r="Y166" s="33"/>
      <c r="AB166" s="243">
        <f>ROW()</f>
        <v>166</v>
      </c>
      <c r="AC166" s="118">
        <f t="shared" ca="1" si="28"/>
        <v>0</v>
      </c>
      <c r="AD166" s="118">
        <f t="shared" ca="1" si="29"/>
        <v>0</v>
      </c>
      <c r="AE166" s="119" t="str">
        <f t="shared" ca="1" si="47"/>
        <v>-</v>
      </c>
      <c r="AF166" s="118" t="str">
        <f t="shared" ca="1" si="48"/>
        <v>-</v>
      </c>
      <c r="AG166" s="119" t="str">
        <f t="shared" ca="1" si="49"/>
        <v>-</v>
      </c>
      <c r="AH166" s="118" t="str">
        <f t="shared" ca="1" si="50"/>
        <v>-</v>
      </c>
      <c r="AI166" s="118">
        <f t="shared" ca="1" si="51"/>
        <v>0</v>
      </c>
      <c r="AJ166" s="120">
        <f t="shared" ca="1" si="52"/>
        <v>0</v>
      </c>
      <c r="AK166" s="118">
        <f t="shared" ca="1" si="36"/>
        <v>0</v>
      </c>
      <c r="AL166" s="118">
        <f t="shared" ca="1" si="37"/>
        <v>0</v>
      </c>
    </row>
    <row r="167" spans="1:38" ht="27" customHeight="1" x14ac:dyDescent="0.25">
      <c r="A167" s="53">
        <f>'OSNOVNA PLAČA'!A161</f>
        <v>152</v>
      </c>
      <c r="B167" s="333" t="str">
        <f t="shared" ca="1" si="24"/>
        <v>A152</v>
      </c>
      <c r="C167" s="333"/>
      <c r="D167" s="54" t="str">
        <f>IF(LEN('OSNOVNA PLAČA'!C161)&gt;0,'OSNOVNA PLAČA'!C161,"")</f>
        <v/>
      </c>
      <c r="E167" s="55" t="str">
        <f>IF(LEN('OSNOVNA PLAČA'!D161)&gt;0,'OSNOVNA PLAČA'!D161,"")</f>
        <v/>
      </c>
      <c r="F167" s="164">
        <f ca="1">IF(LEN(B167)&gt;0,'OBRAČUNANA OSNOVNA PLAČA'!J161,"")</f>
        <v>0</v>
      </c>
      <c r="G167" s="57"/>
      <c r="H167" s="57"/>
      <c r="I167" s="57"/>
      <c r="J167" s="57"/>
      <c r="K167" s="57"/>
      <c r="L167" s="178">
        <f t="shared" si="44"/>
        <v>0</v>
      </c>
      <c r="M167" s="179">
        <f t="shared" ca="1" si="53"/>
        <v>0</v>
      </c>
      <c r="N167" s="179">
        <f t="shared" ca="1" si="55"/>
        <v>0</v>
      </c>
      <c r="O167" s="180">
        <f t="shared" ca="1" si="45"/>
        <v>0</v>
      </c>
      <c r="P167" s="181">
        <f t="shared" ca="1" si="54"/>
        <v>0</v>
      </c>
      <c r="Q167" s="182">
        <f t="shared" ca="1" si="46"/>
        <v>0</v>
      </c>
      <c r="R167" s="182">
        <f ca="1">IF(LEN(B167)&gt;0,'5'!R167-'5'!Q167,"")</f>
        <v>0</v>
      </c>
      <c r="S167" s="183"/>
      <c r="T167" s="33"/>
      <c r="U167" s="33"/>
      <c r="V167" s="33"/>
      <c r="W167" s="33"/>
      <c r="X167" s="33"/>
      <c r="Y167" s="33"/>
      <c r="AB167" s="243">
        <f>ROW()</f>
        <v>167</v>
      </c>
      <c r="AC167" s="118">
        <f t="shared" ca="1" si="28"/>
        <v>0</v>
      </c>
      <c r="AD167" s="118">
        <f t="shared" ca="1" si="29"/>
        <v>0</v>
      </c>
      <c r="AE167" s="119" t="str">
        <f t="shared" ca="1" si="47"/>
        <v>-</v>
      </c>
      <c r="AF167" s="118" t="str">
        <f t="shared" ca="1" si="48"/>
        <v>-</v>
      </c>
      <c r="AG167" s="119" t="str">
        <f t="shared" ca="1" si="49"/>
        <v>-</v>
      </c>
      <c r="AH167" s="118" t="str">
        <f t="shared" ca="1" si="50"/>
        <v>-</v>
      </c>
      <c r="AI167" s="118">
        <f t="shared" ca="1" si="51"/>
        <v>0</v>
      </c>
      <c r="AJ167" s="120">
        <f t="shared" ca="1" si="52"/>
        <v>0</v>
      </c>
      <c r="AK167" s="118">
        <f t="shared" ca="1" si="36"/>
        <v>0</v>
      </c>
      <c r="AL167" s="118">
        <f t="shared" ca="1" si="37"/>
        <v>0</v>
      </c>
    </row>
    <row r="168" spans="1:38" ht="27" customHeight="1" x14ac:dyDescent="0.25">
      <c r="A168" s="53">
        <f>'OSNOVNA PLAČA'!A162</f>
        <v>153</v>
      </c>
      <c r="B168" s="333" t="str">
        <f t="shared" ca="1" si="24"/>
        <v>A153</v>
      </c>
      <c r="C168" s="333"/>
      <c r="D168" s="54" t="str">
        <f>IF(LEN('OSNOVNA PLAČA'!C162)&gt;0,'OSNOVNA PLAČA'!C162,"")</f>
        <v/>
      </c>
      <c r="E168" s="55" t="str">
        <f>IF(LEN('OSNOVNA PLAČA'!D162)&gt;0,'OSNOVNA PLAČA'!D162,"")</f>
        <v/>
      </c>
      <c r="F168" s="164">
        <f ca="1">IF(LEN(B168)&gt;0,'OBRAČUNANA OSNOVNA PLAČA'!J162,"")</f>
        <v>0</v>
      </c>
      <c r="G168" s="57"/>
      <c r="H168" s="57"/>
      <c r="I168" s="57"/>
      <c r="J168" s="57"/>
      <c r="K168" s="57"/>
      <c r="L168" s="178">
        <f t="shared" si="44"/>
        <v>0</v>
      </c>
      <c r="M168" s="179">
        <f t="shared" ca="1" si="53"/>
        <v>0</v>
      </c>
      <c r="N168" s="179">
        <f t="shared" ca="1" si="55"/>
        <v>0</v>
      </c>
      <c r="O168" s="180">
        <f t="shared" ca="1" si="45"/>
        <v>0</v>
      </c>
      <c r="P168" s="181">
        <f t="shared" ca="1" si="54"/>
        <v>0</v>
      </c>
      <c r="Q168" s="182">
        <f t="shared" ca="1" si="46"/>
        <v>0</v>
      </c>
      <c r="R168" s="182">
        <f ca="1">IF(LEN(B168)&gt;0,'5'!R168-'5'!Q168,"")</f>
        <v>0</v>
      </c>
      <c r="S168" s="183"/>
      <c r="T168" s="33"/>
      <c r="U168" s="33"/>
      <c r="V168" s="33"/>
      <c r="W168" s="33"/>
      <c r="X168" s="33"/>
      <c r="Y168" s="33"/>
      <c r="AB168" s="243">
        <f>ROW()</f>
        <v>168</v>
      </c>
      <c r="AC168" s="118">
        <f t="shared" ca="1" si="28"/>
        <v>0</v>
      </c>
      <c r="AD168" s="118">
        <f t="shared" ca="1" si="29"/>
        <v>0</v>
      </c>
      <c r="AE168" s="119" t="str">
        <f t="shared" ca="1" si="47"/>
        <v>-</v>
      </c>
      <c r="AF168" s="118" t="str">
        <f t="shared" ca="1" si="48"/>
        <v>-</v>
      </c>
      <c r="AG168" s="119" t="str">
        <f t="shared" ca="1" si="49"/>
        <v>-</v>
      </c>
      <c r="AH168" s="118" t="str">
        <f t="shared" ca="1" si="50"/>
        <v>-</v>
      </c>
      <c r="AI168" s="118">
        <f t="shared" ca="1" si="51"/>
        <v>0</v>
      </c>
      <c r="AJ168" s="120">
        <f t="shared" ca="1" si="52"/>
        <v>0</v>
      </c>
      <c r="AK168" s="118">
        <f t="shared" ca="1" si="36"/>
        <v>0</v>
      </c>
      <c r="AL168" s="118">
        <f t="shared" ca="1" si="37"/>
        <v>0</v>
      </c>
    </row>
    <row r="169" spans="1:38" ht="27" customHeight="1" x14ac:dyDescent="0.25">
      <c r="A169" s="53">
        <f>'OSNOVNA PLAČA'!A163</f>
        <v>154</v>
      </c>
      <c r="B169" s="333" t="str">
        <f t="shared" ca="1" si="24"/>
        <v>A154</v>
      </c>
      <c r="C169" s="333"/>
      <c r="D169" s="54" t="str">
        <f>IF(LEN('OSNOVNA PLAČA'!C163)&gt;0,'OSNOVNA PLAČA'!C163,"")</f>
        <v/>
      </c>
      <c r="E169" s="55" t="str">
        <f>IF(LEN('OSNOVNA PLAČA'!D163)&gt;0,'OSNOVNA PLAČA'!D163,"")</f>
        <v/>
      </c>
      <c r="F169" s="164">
        <f ca="1">IF(LEN(B169)&gt;0,'OBRAČUNANA OSNOVNA PLAČA'!J163,"")</f>
        <v>0</v>
      </c>
      <c r="G169" s="57"/>
      <c r="H169" s="57"/>
      <c r="I169" s="57"/>
      <c r="J169" s="57"/>
      <c r="K169" s="57"/>
      <c r="L169" s="178">
        <f t="shared" si="44"/>
        <v>0</v>
      </c>
      <c r="M169" s="179">
        <f t="shared" ca="1" si="53"/>
        <v>0</v>
      </c>
      <c r="N169" s="179">
        <f t="shared" ca="1" si="55"/>
        <v>0</v>
      </c>
      <c r="O169" s="180">
        <f t="shared" ca="1" si="45"/>
        <v>0</v>
      </c>
      <c r="P169" s="181">
        <f t="shared" ca="1" si="54"/>
        <v>0</v>
      </c>
      <c r="Q169" s="182">
        <f t="shared" ca="1" si="46"/>
        <v>0</v>
      </c>
      <c r="R169" s="182">
        <f ca="1">IF(LEN(B169)&gt;0,'5'!R169-'5'!Q169,"")</f>
        <v>0</v>
      </c>
      <c r="S169" s="183"/>
      <c r="T169" s="33"/>
      <c r="U169" s="33"/>
      <c r="V169" s="33"/>
      <c r="W169" s="33"/>
      <c r="X169" s="33"/>
      <c r="Y169" s="33"/>
      <c r="AB169" s="243">
        <f>ROW()</f>
        <v>169</v>
      </c>
      <c r="AC169" s="118">
        <f t="shared" ca="1" si="28"/>
        <v>0</v>
      </c>
      <c r="AD169" s="118">
        <f t="shared" ca="1" si="29"/>
        <v>0</v>
      </c>
      <c r="AE169" s="119" t="str">
        <f t="shared" ca="1" si="47"/>
        <v>-</v>
      </c>
      <c r="AF169" s="118" t="str">
        <f t="shared" ca="1" si="48"/>
        <v>-</v>
      </c>
      <c r="AG169" s="119" t="str">
        <f t="shared" ca="1" si="49"/>
        <v>-</v>
      </c>
      <c r="AH169" s="118" t="str">
        <f t="shared" ca="1" si="50"/>
        <v>-</v>
      </c>
      <c r="AI169" s="118">
        <f t="shared" ca="1" si="51"/>
        <v>0</v>
      </c>
      <c r="AJ169" s="120">
        <f t="shared" ca="1" si="52"/>
        <v>0</v>
      </c>
      <c r="AK169" s="118">
        <f t="shared" ca="1" si="36"/>
        <v>0</v>
      </c>
      <c r="AL169" s="118">
        <f t="shared" ca="1" si="37"/>
        <v>0</v>
      </c>
    </row>
    <row r="170" spans="1:38" ht="27" customHeight="1" x14ac:dyDescent="0.25">
      <c r="A170" s="53">
        <f>'OSNOVNA PLAČA'!A164</f>
        <v>155</v>
      </c>
      <c r="B170" s="333" t="str">
        <f t="shared" ca="1" si="24"/>
        <v>A155</v>
      </c>
      <c r="C170" s="333"/>
      <c r="D170" s="54" t="str">
        <f>IF(LEN('OSNOVNA PLAČA'!C164)&gt;0,'OSNOVNA PLAČA'!C164,"")</f>
        <v/>
      </c>
      <c r="E170" s="55" t="str">
        <f>IF(LEN('OSNOVNA PLAČA'!D164)&gt;0,'OSNOVNA PLAČA'!D164,"")</f>
        <v/>
      </c>
      <c r="F170" s="164">
        <f ca="1">IF(LEN(B170)&gt;0,'OBRAČUNANA OSNOVNA PLAČA'!J164,"")</f>
        <v>0</v>
      </c>
      <c r="G170" s="57"/>
      <c r="H170" s="57"/>
      <c r="I170" s="57"/>
      <c r="J170" s="57"/>
      <c r="K170" s="57"/>
      <c r="L170" s="178">
        <f t="shared" si="44"/>
        <v>0</v>
      </c>
      <c r="M170" s="179">
        <f t="shared" ca="1" si="53"/>
        <v>0</v>
      </c>
      <c r="N170" s="179">
        <f t="shared" ca="1" si="55"/>
        <v>0</v>
      </c>
      <c r="O170" s="180">
        <f t="shared" ca="1" si="45"/>
        <v>0</v>
      </c>
      <c r="P170" s="181">
        <f t="shared" ca="1" si="54"/>
        <v>0</v>
      </c>
      <c r="Q170" s="182">
        <f t="shared" ca="1" si="46"/>
        <v>0</v>
      </c>
      <c r="R170" s="182">
        <f ca="1">IF(LEN(B170)&gt;0,'5'!R170-'5'!Q170,"")</f>
        <v>0</v>
      </c>
      <c r="S170" s="183"/>
      <c r="T170" s="33"/>
      <c r="U170" s="33"/>
      <c r="V170" s="33"/>
      <c r="W170" s="33"/>
      <c r="X170" s="33"/>
      <c r="Y170" s="33"/>
      <c r="AB170" s="243">
        <f>ROW()</f>
        <v>170</v>
      </c>
      <c r="AC170" s="118">
        <f t="shared" ca="1" si="28"/>
        <v>0</v>
      </c>
      <c r="AD170" s="118">
        <f t="shared" ca="1" si="29"/>
        <v>0</v>
      </c>
      <c r="AE170" s="119" t="str">
        <f t="shared" ca="1" si="47"/>
        <v>-</v>
      </c>
      <c r="AF170" s="118" t="str">
        <f t="shared" ca="1" si="48"/>
        <v>-</v>
      </c>
      <c r="AG170" s="119" t="str">
        <f t="shared" ca="1" si="49"/>
        <v>-</v>
      </c>
      <c r="AH170" s="118" t="str">
        <f t="shared" ca="1" si="50"/>
        <v>-</v>
      </c>
      <c r="AI170" s="118">
        <f t="shared" ca="1" si="51"/>
        <v>0</v>
      </c>
      <c r="AJ170" s="120">
        <f t="shared" ca="1" si="52"/>
        <v>0</v>
      </c>
      <c r="AK170" s="118">
        <f t="shared" ca="1" si="36"/>
        <v>0</v>
      </c>
      <c r="AL170" s="118">
        <f t="shared" ca="1" si="37"/>
        <v>0</v>
      </c>
    </row>
    <row r="171" spans="1:38" ht="27" customHeight="1" x14ac:dyDescent="0.25">
      <c r="A171" s="53">
        <f>'OSNOVNA PLAČA'!A165</f>
        <v>156</v>
      </c>
      <c r="B171" s="333" t="str">
        <f t="shared" ca="1" si="24"/>
        <v>A156</v>
      </c>
      <c r="C171" s="333"/>
      <c r="D171" s="54" t="str">
        <f>IF(LEN('OSNOVNA PLAČA'!C165)&gt;0,'OSNOVNA PLAČA'!C165,"")</f>
        <v/>
      </c>
      <c r="E171" s="55" t="str">
        <f>IF(LEN('OSNOVNA PLAČA'!D165)&gt;0,'OSNOVNA PLAČA'!D165,"")</f>
        <v/>
      </c>
      <c r="F171" s="164">
        <f ca="1">IF(LEN(B171)&gt;0,'OBRAČUNANA OSNOVNA PLAČA'!J165,"")</f>
        <v>0</v>
      </c>
      <c r="G171" s="57"/>
      <c r="H171" s="57"/>
      <c r="I171" s="57"/>
      <c r="J171" s="57"/>
      <c r="K171" s="57"/>
      <c r="L171" s="178">
        <f t="shared" si="44"/>
        <v>0</v>
      </c>
      <c r="M171" s="179">
        <f t="shared" ca="1" si="53"/>
        <v>0</v>
      </c>
      <c r="N171" s="179">
        <f t="shared" ca="1" si="55"/>
        <v>0</v>
      </c>
      <c r="O171" s="180">
        <f t="shared" ca="1" si="45"/>
        <v>0</v>
      </c>
      <c r="P171" s="181">
        <f t="shared" ca="1" si="54"/>
        <v>0</v>
      </c>
      <c r="Q171" s="182">
        <f t="shared" ca="1" si="46"/>
        <v>0</v>
      </c>
      <c r="R171" s="182">
        <f ca="1">IF(LEN(B171)&gt;0,'5'!R171-'5'!Q171,"")</f>
        <v>0</v>
      </c>
      <c r="S171" s="183"/>
      <c r="T171" s="33"/>
      <c r="U171" s="33"/>
      <c r="V171" s="33"/>
      <c r="W171" s="33"/>
      <c r="X171" s="33"/>
      <c r="Y171" s="33"/>
      <c r="AB171" s="243">
        <f>ROW()</f>
        <v>171</v>
      </c>
      <c r="AC171" s="118">
        <f t="shared" ca="1" si="28"/>
        <v>0</v>
      </c>
      <c r="AD171" s="118">
        <f t="shared" ca="1" si="29"/>
        <v>0</v>
      </c>
      <c r="AE171" s="119" t="str">
        <f t="shared" ca="1" si="47"/>
        <v>-</v>
      </c>
      <c r="AF171" s="118" t="str">
        <f t="shared" ca="1" si="48"/>
        <v>-</v>
      </c>
      <c r="AG171" s="119" t="str">
        <f t="shared" ca="1" si="49"/>
        <v>-</v>
      </c>
      <c r="AH171" s="118" t="str">
        <f t="shared" ca="1" si="50"/>
        <v>-</v>
      </c>
      <c r="AI171" s="118">
        <f t="shared" ca="1" si="51"/>
        <v>0</v>
      </c>
      <c r="AJ171" s="120">
        <f t="shared" ca="1" si="52"/>
        <v>0</v>
      </c>
      <c r="AK171" s="118">
        <f t="shared" ca="1" si="36"/>
        <v>0</v>
      </c>
      <c r="AL171" s="118">
        <f t="shared" ca="1" si="37"/>
        <v>0</v>
      </c>
    </row>
    <row r="172" spans="1:38" ht="27" customHeight="1" x14ac:dyDescent="0.25">
      <c r="A172" s="53">
        <f>'OSNOVNA PLAČA'!A166</f>
        <v>157</v>
      </c>
      <c r="B172" s="333" t="str">
        <f t="shared" ca="1" si="24"/>
        <v>A157</v>
      </c>
      <c r="C172" s="333"/>
      <c r="D172" s="54" t="str">
        <f>IF(LEN('OSNOVNA PLAČA'!C166)&gt;0,'OSNOVNA PLAČA'!C166,"")</f>
        <v/>
      </c>
      <c r="E172" s="55" t="str">
        <f>IF(LEN('OSNOVNA PLAČA'!D166)&gt;0,'OSNOVNA PLAČA'!D166,"")</f>
        <v/>
      </c>
      <c r="F172" s="164">
        <f ca="1">IF(LEN(B172)&gt;0,'OBRAČUNANA OSNOVNA PLAČA'!J166,"")</f>
        <v>0</v>
      </c>
      <c r="G172" s="57"/>
      <c r="H172" s="57"/>
      <c r="I172" s="57"/>
      <c r="J172" s="57"/>
      <c r="K172" s="57"/>
      <c r="L172" s="178">
        <f t="shared" si="44"/>
        <v>0</v>
      </c>
      <c r="M172" s="179">
        <f t="shared" ca="1" si="53"/>
        <v>0</v>
      </c>
      <c r="N172" s="179">
        <f t="shared" ca="1" si="55"/>
        <v>0</v>
      </c>
      <c r="O172" s="180">
        <f t="shared" ca="1" si="45"/>
        <v>0</v>
      </c>
      <c r="P172" s="181">
        <f t="shared" ca="1" si="54"/>
        <v>0</v>
      </c>
      <c r="Q172" s="182">
        <f t="shared" ca="1" si="46"/>
        <v>0</v>
      </c>
      <c r="R172" s="182">
        <f ca="1">IF(LEN(B172)&gt;0,'5'!R172-'5'!Q172,"")</f>
        <v>0</v>
      </c>
      <c r="S172" s="183"/>
      <c r="T172" s="33"/>
      <c r="U172" s="33"/>
      <c r="V172" s="33"/>
      <c r="W172" s="33"/>
      <c r="X172" s="33"/>
      <c r="Y172" s="33"/>
      <c r="AB172" s="243">
        <f>ROW()</f>
        <v>172</v>
      </c>
      <c r="AC172" s="118">
        <f t="shared" ca="1" si="28"/>
        <v>0</v>
      </c>
      <c r="AD172" s="118">
        <f t="shared" ca="1" si="29"/>
        <v>0</v>
      </c>
      <c r="AE172" s="119" t="str">
        <f t="shared" ca="1" si="47"/>
        <v>-</v>
      </c>
      <c r="AF172" s="118" t="str">
        <f t="shared" ca="1" si="48"/>
        <v>-</v>
      </c>
      <c r="AG172" s="119" t="str">
        <f t="shared" ca="1" si="49"/>
        <v>-</v>
      </c>
      <c r="AH172" s="118" t="str">
        <f t="shared" ca="1" si="50"/>
        <v>-</v>
      </c>
      <c r="AI172" s="118">
        <f t="shared" ca="1" si="51"/>
        <v>0</v>
      </c>
      <c r="AJ172" s="120">
        <f t="shared" ca="1" si="52"/>
        <v>0</v>
      </c>
      <c r="AK172" s="118">
        <f t="shared" ca="1" si="36"/>
        <v>0</v>
      </c>
      <c r="AL172" s="118">
        <f t="shared" ca="1" si="37"/>
        <v>0</v>
      </c>
    </row>
    <row r="173" spans="1:38" ht="27" customHeight="1" x14ac:dyDescent="0.25">
      <c r="A173" s="53">
        <f>'OSNOVNA PLAČA'!A167</f>
        <v>158</v>
      </c>
      <c r="B173" s="333" t="str">
        <f t="shared" ca="1" si="24"/>
        <v>A158</v>
      </c>
      <c r="C173" s="333"/>
      <c r="D173" s="54" t="str">
        <f>IF(LEN('OSNOVNA PLAČA'!C167)&gt;0,'OSNOVNA PLAČA'!C167,"")</f>
        <v/>
      </c>
      <c r="E173" s="55" t="str">
        <f>IF(LEN('OSNOVNA PLAČA'!D167)&gt;0,'OSNOVNA PLAČA'!D167,"")</f>
        <v/>
      </c>
      <c r="F173" s="164">
        <f ca="1">IF(LEN(B173)&gt;0,'OBRAČUNANA OSNOVNA PLAČA'!J167,"")</f>
        <v>0</v>
      </c>
      <c r="G173" s="57"/>
      <c r="H173" s="57"/>
      <c r="I173" s="57"/>
      <c r="J173" s="57"/>
      <c r="K173" s="57"/>
      <c r="L173" s="178">
        <f t="shared" si="44"/>
        <v>0</v>
      </c>
      <c r="M173" s="179">
        <f t="shared" ca="1" si="53"/>
        <v>0</v>
      </c>
      <c r="N173" s="179">
        <f t="shared" ca="1" si="55"/>
        <v>0</v>
      </c>
      <c r="O173" s="180">
        <f t="shared" ca="1" si="45"/>
        <v>0</v>
      </c>
      <c r="P173" s="181">
        <f t="shared" ca="1" si="54"/>
        <v>0</v>
      </c>
      <c r="Q173" s="182">
        <f t="shared" ca="1" si="46"/>
        <v>0</v>
      </c>
      <c r="R173" s="182">
        <f ca="1">IF(LEN(B173)&gt;0,'5'!R173-'5'!Q173,"")</f>
        <v>0</v>
      </c>
      <c r="S173" s="183"/>
      <c r="T173" s="33"/>
      <c r="U173" s="33"/>
      <c r="V173" s="33"/>
      <c r="W173" s="33"/>
      <c r="X173" s="33"/>
      <c r="Y173" s="33"/>
      <c r="AB173" s="243">
        <f>ROW()</f>
        <v>173</v>
      </c>
      <c r="AC173" s="118">
        <f t="shared" ca="1" si="28"/>
        <v>0</v>
      </c>
      <c r="AD173" s="118">
        <f t="shared" ca="1" si="29"/>
        <v>0</v>
      </c>
      <c r="AE173" s="119" t="str">
        <f t="shared" ca="1" si="47"/>
        <v>-</v>
      </c>
      <c r="AF173" s="118" t="str">
        <f t="shared" ca="1" si="48"/>
        <v>-</v>
      </c>
      <c r="AG173" s="119" t="str">
        <f t="shared" ca="1" si="49"/>
        <v>-</v>
      </c>
      <c r="AH173" s="118" t="str">
        <f t="shared" ca="1" si="50"/>
        <v>-</v>
      </c>
      <c r="AI173" s="118">
        <f t="shared" ca="1" si="51"/>
        <v>0</v>
      </c>
      <c r="AJ173" s="120">
        <f t="shared" ca="1" si="52"/>
        <v>0</v>
      </c>
      <c r="AK173" s="118">
        <f t="shared" ca="1" si="36"/>
        <v>0</v>
      </c>
      <c r="AL173" s="118">
        <f t="shared" ca="1" si="37"/>
        <v>0</v>
      </c>
    </row>
    <row r="174" spans="1:38" ht="27" customHeight="1" x14ac:dyDescent="0.25">
      <c r="A174" s="53">
        <f>'OSNOVNA PLAČA'!A168</f>
        <v>159</v>
      </c>
      <c r="B174" s="333" t="str">
        <f t="shared" ca="1" si="24"/>
        <v>A159</v>
      </c>
      <c r="C174" s="333"/>
      <c r="D174" s="54" t="str">
        <f>IF(LEN('OSNOVNA PLAČA'!C168)&gt;0,'OSNOVNA PLAČA'!C168,"")</f>
        <v/>
      </c>
      <c r="E174" s="55" t="str">
        <f>IF(LEN('OSNOVNA PLAČA'!D168)&gt;0,'OSNOVNA PLAČA'!D168,"")</f>
        <v/>
      </c>
      <c r="F174" s="164">
        <f ca="1">IF(LEN(B174)&gt;0,'OBRAČUNANA OSNOVNA PLAČA'!J168,"")</f>
        <v>0</v>
      </c>
      <c r="G174" s="57"/>
      <c r="H174" s="57"/>
      <c r="I174" s="57"/>
      <c r="J174" s="57"/>
      <c r="K174" s="57"/>
      <c r="L174" s="178">
        <f t="shared" si="44"/>
        <v>0</v>
      </c>
      <c r="M174" s="179">
        <f t="shared" ca="1" si="53"/>
        <v>0</v>
      </c>
      <c r="N174" s="179">
        <f t="shared" ca="1" si="55"/>
        <v>0</v>
      </c>
      <c r="O174" s="180">
        <f t="shared" ca="1" si="45"/>
        <v>0</v>
      </c>
      <c r="P174" s="181">
        <f t="shared" ca="1" si="54"/>
        <v>0</v>
      </c>
      <c r="Q174" s="182">
        <f t="shared" ca="1" si="46"/>
        <v>0</v>
      </c>
      <c r="R174" s="182">
        <f ca="1">IF(LEN(B174)&gt;0,'5'!R174-'5'!Q174,"")</f>
        <v>0</v>
      </c>
      <c r="S174" s="183"/>
      <c r="T174" s="33"/>
      <c r="U174" s="33"/>
      <c r="V174" s="33"/>
      <c r="W174" s="33"/>
      <c r="X174" s="33"/>
      <c r="Y174" s="33"/>
      <c r="AB174" s="243">
        <f>ROW()</f>
        <v>174</v>
      </c>
      <c r="AC174" s="118">
        <f t="shared" ca="1" si="28"/>
        <v>0</v>
      </c>
      <c r="AD174" s="118">
        <f t="shared" ca="1" si="29"/>
        <v>0</v>
      </c>
      <c r="AE174" s="119" t="str">
        <f t="shared" ca="1" si="47"/>
        <v>-</v>
      </c>
      <c r="AF174" s="118" t="str">
        <f t="shared" ca="1" si="48"/>
        <v>-</v>
      </c>
      <c r="AG174" s="119" t="str">
        <f t="shared" ca="1" si="49"/>
        <v>-</v>
      </c>
      <c r="AH174" s="118" t="str">
        <f t="shared" ca="1" si="50"/>
        <v>-</v>
      </c>
      <c r="AI174" s="118">
        <f t="shared" ca="1" si="51"/>
        <v>0</v>
      </c>
      <c r="AJ174" s="120">
        <f t="shared" ca="1" si="52"/>
        <v>0</v>
      </c>
      <c r="AK174" s="118">
        <f t="shared" ca="1" si="36"/>
        <v>0</v>
      </c>
      <c r="AL174" s="118">
        <f t="shared" ca="1" si="37"/>
        <v>0</v>
      </c>
    </row>
    <row r="175" spans="1:38" ht="27" customHeight="1" x14ac:dyDescent="0.25">
      <c r="A175" s="53">
        <f>'OSNOVNA PLAČA'!A169</f>
        <v>160</v>
      </c>
      <c r="B175" s="333" t="str">
        <f t="shared" ca="1" si="24"/>
        <v>A160</v>
      </c>
      <c r="C175" s="333"/>
      <c r="D175" s="54" t="str">
        <f>IF(LEN('OSNOVNA PLAČA'!C169)&gt;0,'OSNOVNA PLAČA'!C169,"")</f>
        <v/>
      </c>
      <c r="E175" s="55" t="str">
        <f>IF(LEN('OSNOVNA PLAČA'!D169)&gt;0,'OSNOVNA PLAČA'!D169,"")</f>
        <v/>
      </c>
      <c r="F175" s="164">
        <f ca="1">IF(LEN(B175)&gt;0,'OBRAČUNANA OSNOVNA PLAČA'!J169,"")</f>
        <v>0</v>
      </c>
      <c r="G175" s="57"/>
      <c r="H175" s="57"/>
      <c r="I175" s="57"/>
      <c r="J175" s="57"/>
      <c r="K175" s="57"/>
      <c r="L175" s="178">
        <f t="shared" si="44"/>
        <v>0</v>
      </c>
      <c r="M175" s="179">
        <f t="shared" ca="1" si="53"/>
        <v>0</v>
      </c>
      <c r="N175" s="179">
        <f t="shared" ca="1" si="55"/>
        <v>0</v>
      </c>
      <c r="O175" s="180">
        <f t="shared" ca="1" si="45"/>
        <v>0</v>
      </c>
      <c r="P175" s="181">
        <f t="shared" ca="1" si="54"/>
        <v>0</v>
      </c>
      <c r="Q175" s="182">
        <f t="shared" ca="1" si="46"/>
        <v>0</v>
      </c>
      <c r="R175" s="182">
        <f ca="1">IF(LEN(B175)&gt;0,'5'!R175-'5'!Q175,"")</f>
        <v>0</v>
      </c>
      <c r="S175" s="183"/>
      <c r="T175" s="33"/>
      <c r="U175" s="33"/>
      <c r="V175" s="33"/>
      <c r="W175" s="33"/>
      <c r="X175" s="33"/>
      <c r="Y175" s="33"/>
      <c r="AB175" s="243">
        <f>ROW()</f>
        <v>175</v>
      </c>
      <c r="AC175" s="118">
        <f t="shared" ca="1" si="28"/>
        <v>0</v>
      </c>
      <c r="AD175" s="118">
        <f t="shared" ca="1" si="29"/>
        <v>0</v>
      </c>
      <c r="AE175" s="119" t="str">
        <f t="shared" ca="1" si="47"/>
        <v>-</v>
      </c>
      <c r="AF175" s="118" t="str">
        <f t="shared" ca="1" si="48"/>
        <v>-</v>
      </c>
      <c r="AG175" s="119" t="str">
        <f t="shared" ca="1" si="49"/>
        <v>-</v>
      </c>
      <c r="AH175" s="118" t="str">
        <f t="shared" ca="1" si="50"/>
        <v>-</v>
      </c>
      <c r="AI175" s="118">
        <f t="shared" ca="1" si="51"/>
        <v>0</v>
      </c>
      <c r="AJ175" s="120">
        <f t="shared" ca="1" si="52"/>
        <v>0</v>
      </c>
      <c r="AK175" s="118">
        <f t="shared" ca="1" si="36"/>
        <v>0</v>
      </c>
      <c r="AL175" s="118">
        <f t="shared" ca="1" si="37"/>
        <v>0</v>
      </c>
    </row>
    <row r="176" spans="1:38" ht="27" customHeight="1" x14ac:dyDescent="0.25">
      <c r="A176" s="53">
        <f>'OSNOVNA PLAČA'!A170</f>
        <v>161</v>
      </c>
      <c r="B176" s="333" t="str">
        <f t="shared" ca="1" si="24"/>
        <v>A161</v>
      </c>
      <c r="C176" s="333"/>
      <c r="D176" s="54" t="str">
        <f>IF(LEN('OSNOVNA PLAČA'!C170)&gt;0,'OSNOVNA PLAČA'!C170,"")</f>
        <v/>
      </c>
      <c r="E176" s="55" t="str">
        <f>IF(LEN('OSNOVNA PLAČA'!D170)&gt;0,'OSNOVNA PLAČA'!D170,"")</f>
        <v/>
      </c>
      <c r="F176" s="164">
        <f ca="1">IF(LEN(B176)&gt;0,'OBRAČUNANA OSNOVNA PLAČA'!J170,"")</f>
        <v>0</v>
      </c>
      <c r="G176" s="57"/>
      <c r="H176" s="57"/>
      <c r="I176" s="57"/>
      <c r="J176" s="57"/>
      <c r="K176" s="57"/>
      <c r="L176" s="178">
        <f t="shared" si="44"/>
        <v>0</v>
      </c>
      <c r="M176" s="179">
        <f t="shared" ca="1" si="53"/>
        <v>0</v>
      </c>
      <c r="N176" s="179">
        <f t="shared" ca="1" si="55"/>
        <v>0</v>
      </c>
      <c r="O176" s="180">
        <f t="shared" ref="O176:O194" ca="1" si="56">IF(LEN(B176)&gt;0,M176*$P$267,"")</f>
        <v>0</v>
      </c>
      <c r="P176" s="181">
        <f t="shared" ca="1" si="54"/>
        <v>0</v>
      </c>
      <c r="Q176" s="182">
        <f t="shared" ca="1" si="46"/>
        <v>0</v>
      </c>
      <c r="R176" s="182">
        <f ca="1">IF(LEN(B176)&gt;0,'5'!R176-'5'!Q176,"")</f>
        <v>0</v>
      </c>
      <c r="S176" s="183"/>
      <c r="T176" s="33"/>
      <c r="U176" s="33"/>
      <c r="V176" s="33"/>
      <c r="W176" s="33"/>
      <c r="X176" s="33"/>
      <c r="Y176" s="33"/>
      <c r="AB176" s="243">
        <f>ROW()</f>
        <v>176</v>
      </c>
      <c r="AC176" s="118">
        <f t="shared" ca="1" si="28"/>
        <v>0</v>
      </c>
      <c r="AD176" s="118">
        <f t="shared" ca="1" si="29"/>
        <v>0</v>
      </c>
      <c r="AE176" s="119" t="str">
        <f t="shared" ca="1" si="47"/>
        <v>-</v>
      </c>
      <c r="AF176" s="118" t="str">
        <f t="shared" ca="1" si="48"/>
        <v>-</v>
      </c>
      <c r="AG176" s="119" t="str">
        <f t="shared" ref="AG176:AG194" ca="1" si="57">IF(AE176="-","-",AE176*$AF$267)</f>
        <v>-</v>
      </c>
      <c r="AH176" s="118" t="str">
        <f t="shared" ref="AH176:AH194" ca="1" si="58">IF(AF176="-","-",AF176*$AF$267)</f>
        <v>-</v>
      </c>
      <c r="AI176" s="118">
        <f t="shared" ca="1" si="51"/>
        <v>0</v>
      </c>
      <c r="AJ176" s="120">
        <f t="shared" ca="1" si="52"/>
        <v>0</v>
      </c>
      <c r="AK176" s="118">
        <f t="shared" ca="1" si="36"/>
        <v>0</v>
      </c>
      <c r="AL176" s="118">
        <f t="shared" ca="1" si="37"/>
        <v>0</v>
      </c>
    </row>
    <row r="177" spans="1:38" ht="27" customHeight="1" x14ac:dyDescent="0.25">
      <c r="A177" s="53">
        <f>'OSNOVNA PLAČA'!A171</f>
        <v>162</v>
      </c>
      <c r="B177" s="333" t="str">
        <f t="shared" ca="1" si="24"/>
        <v>A162</v>
      </c>
      <c r="C177" s="333"/>
      <c r="D177" s="54" t="str">
        <f>IF(LEN('OSNOVNA PLAČA'!C171)&gt;0,'OSNOVNA PLAČA'!C171,"")</f>
        <v/>
      </c>
      <c r="E177" s="55" t="str">
        <f>IF(LEN('OSNOVNA PLAČA'!D171)&gt;0,'OSNOVNA PLAČA'!D171,"")</f>
        <v/>
      </c>
      <c r="F177" s="164">
        <f ca="1">IF(LEN(B177)&gt;0,'OBRAČUNANA OSNOVNA PLAČA'!J171,"")</f>
        <v>0</v>
      </c>
      <c r="G177" s="57"/>
      <c r="H177" s="57"/>
      <c r="I177" s="57"/>
      <c r="J177" s="57"/>
      <c r="K177" s="57"/>
      <c r="L177" s="178">
        <f t="shared" si="44"/>
        <v>0</v>
      </c>
      <c r="M177" s="179">
        <f t="shared" ca="1" si="53"/>
        <v>0</v>
      </c>
      <c r="N177" s="179">
        <f t="shared" ca="1" si="55"/>
        <v>0</v>
      </c>
      <c r="O177" s="180">
        <f t="shared" ca="1" si="56"/>
        <v>0</v>
      </c>
      <c r="P177" s="181">
        <f t="shared" ca="1" si="54"/>
        <v>0</v>
      </c>
      <c r="Q177" s="182">
        <f t="shared" ca="1" si="46"/>
        <v>0</v>
      </c>
      <c r="R177" s="182">
        <f ca="1">IF(LEN(B177)&gt;0,'5'!R177-'5'!Q177,"")</f>
        <v>0</v>
      </c>
      <c r="S177" s="183"/>
      <c r="T177" s="33"/>
      <c r="U177" s="33"/>
      <c r="V177" s="33"/>
      <c r="W177" s="33"/>
      <c r="X177" s="33"/>
      <c r="Y177" s="33"/>
      <c r="AB177" s="243">
        <f>ROW()</f>
        <v>177</v>
      </c>
      <c r="AC177" s="118">
        <f t="shared" ca="1" si="28"/>
        <v>0</v>
      </c>
      <c r="AD177" s="118">
        <f t="shared" ca="1" si="29"/>
        <v>0</v>
      </c>
      <c r="AE177" s="119" t="str">
        <f t="shared" ca="1" si="47"/>
        <v>-</v>
      </c>
      <c r="AF177" s="118" t="str">
        <f t="shared" ca="1" si="48"/>
        <v>-</v>
      </c>
      <c r="AG177" s="119" t="str">
        <f t="shared" ca="1" si="57"/>
        <v>-</v>
      </c>
      <c r="AH177" s="118" t="str">
        <f t="shared" ca="1" si="58"/>
        <v>-</v>
      </c>
      <c r="AI177" s="118">
        <f t="shared" ca="1" si="51"/>
        <v>0</v>
      </c>
      <c r="AJ177" s="120">
        <f t="shared" ca="1" si="52"/>
        <v>0</v>
      </c>
      <c r="AK177" s="118">
        <f t="shared" ca="1" si="36"/>
        <v>0</v>
      </c>
      <c r="AL177" s="118">
        <f t="shared" ca="1" si="37"/>
        <v>0</v>
      </c>
    </row>
    <row r="178" spans="1:38" ht="27" customHeight="1" x14ac:dyDescent="0.25">
      <c r="A178" s="53">
        <f>'OSNOVNA PLAČA'!A172</f>
        <v>163</v>
      </c>
      <c r="B178" s="333" t="str">
        <f t="shared" ca="1" si="24"/>
        <v>A163</v>
      </c>
      <c r="C178" s="333"/>
      <c r="D178" s="54" t="str">
        <f>IF(LEN('OSNOVNA PLAČA'!C172)&gt;0,'OSNOVNA PLAČA'!C172,"")</f>
        <v/>
      </c>
      <c r="E178" s="55" t="str">
        <f>IF(LEN('OSNOVNA PLAČA'!D172)&gt;0,'OSNOVNA PLAČA'!D172,"")</f>
        <v/>
      </c>
      <c r="F178" s="164">
        <f ca="1">IF(LEN(B178)&gt;0,'OBRAČUNANA OSNOVNA PLAČA'!J172,"")</f>
        <v>0</v>
      </c>
      <c r="G178" s="57"/>
      <c r="H178" s="57"/>
      <c r="I178" s="57"/>
      <c r="J178" s="57"/>
      <c r="K178" s="57"/>
      <c r="L178" s="178">
        <f t="shared" si="44"/>
        <v>0</v>
      </c>
      <c r="M178" s="179">
        <f t="shared" ca="1" si="53"/>
        <v>0</v>
      </c>
      <c r="N178" s="179">
        <f t="shared" ca="1" si="55"/>
        <v>0</v>
      </c>
      <c r="O178" s="180">
        <f t="shared" ca="1" si="56"/>
        <v>0</v>
      </c>
      <c r="P178" s="181">
        <f t="shared" ca="1" si="54"/>
        <v>0</v>
      </c>
      <c r="Q178" s="182">
        <f t="shared" ca="1" si="46"/>
        <v>0</v>
      </c>
      <c r="R178" s="182">
        <f ca="1">IF(LEN(B178)&gt;0,'5'!R178-'5'!Q178,"")</f>
        <v>0</v>
      </c>
      <c r="S178" s="183"/>
      <c r="T178" s="33"/>
      <c r="U178" s="33"/>
      <c r="V178" s="33"/>
      <c r="W178" s="33"/>
      <c r="X178" s="33"/>
      <c r="Y178" s="33"/>
      <c r="AB178" s="243">
        <f>ROW()</f>
        <v>178</v>
      </c>
      <c r="AC178" s="118">
        <f t="shared" ca="1" si="28"/>
        <v>0</v>
      </c>
      <c r="AD178" s="118">
        <f t="shared" ca="1" si="29"/>
        <v>0</v>
      </c>
      <c r="AE178" s="119" t="str">
        <f t="shared" ca="1" si="47"/>
        <v>-</v>
      </c>
      <c r="AF178" s="118" t="str">
        <f t="shared" ca="1" si="48"/>
        <v>-</v>
      </c>
      <c r="AG178" s="119" t="str">
        <f t="shared" ca="1" si="57"/>
        <v>-</v>
      </c>
      <c r="AH178" s="118" t="str">
        <f t="shared" ca="1" si="58"/>
        <v>-</v>
      </c>
      <c r="AI178" s="118">
        <f t="shared" ca="1" si="51"/>
        <v>0</v>
      </c>
      <c r="AJ178" s="120">
        <f t="shared" ca="1" si="52"/>
        <v>0</v>
      </c>
      <c r="AK178" s="118">
        <f t="shared" ca="1" si="36"/>
        <v>0</v>
      </c>
      <c r="AL178" s="118">
        <f t="shared" ca="1" si="37"/>
        <v>0</v>
      </c>
    </row>
    <row r="179" spans="1:38" ht="27" customHeight="1" x14ac:dyDescent="0.25">
      <c r="A179" s="53">
        <f>'OSNOVNA PLAČA'!A173</f>
        <v>164</v>
      </c>
      <c r="B179" s="333" t="str">
        <f t="shared" ca="1" si="24"/>
        <v>A164</v>
      </c>
      <c r="C179" s="333"/>
      <c r="D179" s="54" t="str">
        <f>IF(LEN('OSNOVNA PLAČA'!C173)&gt;0,'OSNOVNA PLAČA'!C173,"")</f>
        <v/>
      </c>
      <c r="E179" s="55" t="str">
        <f>IF(LEN('OSNOVNA PLAČA'!D173)&gt;0,'OSNOVNA PLAČA'!D173,"")</f>
        <v/>
      </c>
      <c r="F179" s="164">
        <f ca="1">IF(LEN(B179)&gt;0,'OBRAČUNANA OSNOVNA PLAČA'!J173,"")</f>
        <v>0</v>
      </c>
      <c r="G179" s="57"/>
      <c r="H179" s="57"/>
      <c r="I179" s="57"/>
      <c r="J179" s="57"/>
      <c r="K179" s="57"/>
      <c r="L179" s="178">
        <f t="shared" si="44"/>
        <v>0</v>
      </c>
      <c r="M179" s="179">
        <f t="shared" ca="1" si="53"/>
        <v>0</v>
      </c>
      <c r="N179" s="179">
        <f t="shared" ca="1" si="55"/>
        <v>0</v>
      </c>
      <c r="O179" s="180">
        <f t="shared" ca="1" si="56"/>
        <v>0</v>
      </c>
      <c r="P179" s="181">
        <f t="shared" ca="1" si="54"/>
        <v>0</v>
      </c>
      <c r="Q179" s="182">
        <f t="shared" ca="1" si="46"/>
        <v>0</v>
      </c>
      <c r="R179" s="182">
        <f ca="1">IF(LEN(B179)&gt;0,'5'!R179-'5'!Q179,"")</f>
        <v>0</v>
      </c>
      <c r="S179" s="183"/>
      <c r="T179" s="33"/>
      <c r="U179" s="33"/>
      <c r="V179" s="33"/>
      <c r="W179" s="33"/>
      <c r="X179" s="33"/>
      <c r="Y179" s="33"/>
      <c r="AB179" s="243">
        <f>ROW()</f>
        <v>179</v>
      </c>
      <c r="AC179" s="118">
        <f t="shared" ca="1" si="28"/>
        <v>0</v>
      </c>
      <c r="AD179" s="118">
        <f t="shared" ca="1" si="29"/>
        <v>0</v>
      </c>
      <c r="AE179" s="119" t="str">
        <f t="shared" ca="1" si="47"/>
        <v>-</v>
      </c>
      <c r="AF179" s="118" t="str">
        <f t="shared" ca="1" si="48"/>
        <v>-</v>
      </c>
      <c r="AG179" s="119" t="str">
        <f t="shared" ca="1" si="57"/>
        <v>-</v>
      </c>
      <c r="AH179" s="118" t="str">
        <f t="shared" ca="1" si="58"/>
        <v>-</v>
      </c>
      <c r="AI179" s="118">
        <f t="shared" ca="1" si="51"/>
        <v>0</v>
      </c>
      <c r="AJ179" s="120">
        <f t="shared" ca="1" si="52"/>
        <v>0</v>
      </c>
      <c r="AK179" s="118">
        <f t="shared" ca="1" si="36"/>
        <v>0</v>
      </c>
      <c r="AL179" s="118">
        <f t="shared" ca="1" si="37"/>
        <v>0</v>
      </c>
    </row>
    <row r="180" spans="1:38" ht="27" customHeight="1" x14ac:dyDescent="0.25">
      <c r="A180" s="53">
        <f>'OSNOVNA PLAČA'!A174</f>
        <v>165</v>
      </c>
      <c r="B180" s="333" t="str">
        <f t="shared" ca="1" si="24"/>
        <v>A165</v>
      </c>
      <c r="C180" s="333"/>
      <c r="D180" s="54" t="str">
        <f>IF(LEN('OSNOVNA PLAČA'!C174)&gt;0,'OSNOVNA PLAČA'!C174,"")</f>
        <v/>
      </c>
      <c r="E180" s="55" t="str">
        <f>IF(LEN('OSNOVNA PLAČA'!D174)&gt;0,'OSNOVNA PLAČA'!D174,"")</f>
        <v/>
      </c>
      <c r="F180" s="164">
        <f ca="1">IF(LEN(B180)&gt;0,'OBRAČUNANA OSNOVNA PLAČA'!J174,"")</f>
        <v>0</v>
      </c>
      <c r="G180" s="57"/>
      <c r="H180" s="57"/>
      <c r="I180" s="57"/>
      <c r="J180" s="57"/>
      <c r="K180" s="57"/>
      <c r="L180" s="178">
        <f t="shared" si="44"/>
        <v>0</v>
      </c>
      <c r="M180" s="179">
        <f t="shared" ca="1" si="53"/>
        <v>0</v>
      </c>
      <c r="N180" s="179">
        <f t="shared" ca="1" si="55"/>
        <v>0</v>
      </c>
      <c r="O180" s="180">
        <f t="shared" ca="1" si="56"/>
        <v>0</v>
      </c>
      <c r="P180" s="181">
        <f t="shared" ca="1" si="54"/>
        <v>0</v>
      </c>
      <c r="Q180" s="182">
        <f t="shared" ca="1" si="46"/>
        <v>0</v>
      </c>
      <c r="R180" s="182">
        <f ca="1">IF(LEN(B180)&gt;0,'5'!R180-'5'!Q180,"")</f>
        <v>0</v>
      </c>
      <c r="S180" s="183"/>
      <c r="T180" s="33"/>
      <c r="U180" s="33"/>
      <c r="V180" s="33"/>
      <c r="W180" s="33"/>
      <c r="X180" s="33"/>
      <c r="Y180" s="33"/>
      <c r="AB180" s="243">
        <f>ROW()</f>
        <v>180</v>
      </c>
      <c r="AC180" s="118">
        <f t="shared" ca="1" si="28"/>
        <v>0</v>
      </c>
      <c r="AD180" s="118">
        <f t="shared" ca="1" si="29"/>
        <v>0</v>
      </c>
      <c r="AE180" s="119" t="str">
        <f t="shared" ca="1" si="47"/>
        <v>-</v>
      </c>
      <c r="AF180" s="118" t="str">
        <f t="shared" ca="1" si="48"/>
        <v>-</v>
      </c>
      <c r="AG180" s="119" t="str">
        <f t="shared" ca="1" si="57"/>
        <v>-</v>
      </c>
      <c r="AH180" s="118" t="str">
        <f t="shared" ca="1" si="58"/>
        <v>-</v>
      </c>
      <c r="AI180" s="118">
        <f t="shared" ca="1" si="51"/>
        <v>0</v>
      </c>
      <c r="AJ180" s="120">
        <f t="shared" ca="1" si="52"/>
        <v>0</v>
      </c>
      <c r="AK180" s="118">
        <f t="shared" ca="1" si="36"/>
        <v>0</v>
      </c>
      <c r="AL180" s="118">
        <f t="shared" ca="1" si="37"/>
        <v>0</v>
      </c>
    </row>
    <row r="181" spans="1:38" ht="27" customHeight="1" x14ac:dyDescent="0.25">
      <c r="A181" s="53">
        <f>'OSNOVNA PLAČA'!A175</f>
        <v>166</v>
      </c>
      <c r="B181" s="333" t="str">
        <f t="shared" ca="1" si="24"/>
        <v>A166</v>
      </c>
      <c r="C181" s="333"/>
      <c r="D181" s="54" t="str">
        <f>IF(LEN('OSNOVNA PLAČA'!C175)&gt;0,'OSNOVNA PLAČA'!C175,"")</f>
        <v/>
      </c>
      <c r="E181" s="55" t="str">
        <f>IF(LEN('OSNOVNA PLAČA'!D175)&gt;0,'OSNOVNA PLAČA'!D175,"")</f>
        <v/>
      </c>
      <c r="F181" s="164">
        <f ca="1">IF(LEN(B181)&gt;0,'OBRAČUNANA OSNOVNA PLAČA'!J175,"")</f>
        <v>0</v>
      </c>
      <c r="G181" s="57"/>
      <c r="H181" s="57"/>
      <c r="I181" s="57"/>
      <c r="J181" s="57"/>
      <c r="K181" s="57"/>
      <c r="L181" s="178">
        <f t="shared" si="44"/>
        <v>0</v>
      </c>
      <c r="M181" s="179">
        <f t="shared" ca="1" si="53"/>
        <v>0</v>
      </c>
      <c r="N181" s="179">
        <f t="shared" ca="1" si="55"/>
        <v>0</v>
      </c>
      <c r="O181" s="180">
        <f t="shared" ca="1" si="56"/>
        <v>0</v>
      </c>
      <c r="P181" s="181">
        <f t="shared" ca="1" si="54"/>
        <v>0</v>
      </c>
      <c r="Q181" s="182">
        <f t="shared" ca="1" si="46"/>
        <v>0</v>
      </c>
      <c r="R181" s="182">
        <f ca="1">IF(LEN(B181)&gt;0,'5'!R181-'5'!Q181,"")</f>
        <v>0</v>
      </c>
      <c r="S181" s="183"/>
      <c r="T181" s="33"/>
      <c r="U181" s="33"/>
      <c r="V181" s="33"/>
      <c r="W181" s="33"/>
      <c r="X181" s="33"/>
      <c r="Y181" s="33"/>
      <c r="AB181" s="243">
        <f>ROW()</f>
        <v>181</v>
      </c>
      <c r="AC181" s="118">
        <f t="shared" ca="1" si="28"/>
        <v>0</v>
      </c>
      <c r="AD181" s="118">
        <f t="shared" ca="1" si="29"/>
        <v>0</v>
      </c>
      <c r="AE181" s="119" t="str">
        <f t="shared" ca="1" si="47"/>
        <v>-</v>
      </c>
      <c r="AF181" s="118" t="str">
        <f t="shared" ca="1" si="48"/>
        <v>-</v>
      </c>
      <c r="AG181" s="119" t="str">
        <f t="shared" ca="1" si="57"/>
        <v>-</v>
      </c>
      <c r="AH181" s="118" t="str">
        <f t="shared" ca="1" si="58"/>
        <v>-</v>
      </c>
      <c r="AI181" s="118">
        <f t="shared" ca="1" si="51"/>
        <v>0</v>
      </c>
      <c r="AJ181" s="120">
        <f t="shared" ca="1" si="52"/>
        <v>0</v>
      </c>
      <c r="AK181" s="118">
        <f t="shared" ca="1" si="36"/>
        <v>0</v>
      </c>
      <c r="AL181" s="118">
        <f t="shared" ca="1" si="37"/>
        <v>0</v>
      </c>
    </row>
    <row r="182" spans="1:38" ht="27" customHeight="1" x14ac:dyDescent="0.25">
      <c r="A182" s="53">
        <f>'OSNOVNA PLAČA'!A176</f>
        <v>167</v>
      </c>
      <c r="B182" s="333" t="str">
        <f t="shared" ca="1" si="24"/>
        <v>A167</v>
      </c>
      <c r="C182" s="333"/>
      <c r="D182" s="54" t="str">
        <f>IF(LEN('OSNOVNA PLAČA'!C176)&gt;0,'OSNOVNA PLAČA'!C176,"")</f>
        <v/>
      </c>
      <c r="E182" s="55" t="str">
        <f>IF(LEN('OSNOVNA PLAČA'!D176)&gt;0,'OSNOVNA PLAČA'!D176,"")</f>
        <v/>
      </c>
      <c r="F182" s="164">
        <f ca="1">IF(LEN(B182)&gt;0,'OBRAČUNANA OSNOVNA PLAČA'!J176,"")</f>
        <v>0</v>
      </c>
      <c r="G182" s="57"/>
      <c r="H182" s="57"/>
      <c r="I182" s="57"/>
      <c r="J182" s="57"/>
      <c r="K182" s="57"/>
      <c r="L182" s="178">
        <f t="shared" si="44"/>
        <v>0</v>
      </c>
      <c r="M182" s="179">
        <f t="shared" ca="1" si="53"/>
        <v>0</v>
      </c>
      <c r="N182" s="179">
        <f t="shared" ca="1" si="55"/>
        <v>0</v>
      </c>
      <c r="O182" s="180">
        <f t="shared" ca="1" si="56"/>
        <v>0</v>
      </c>
      <c r="P182" s="181">
        <f t="shared" ca="1" si="54"/>
        <v>0</v>
      </c>
      <c r="Q182" s="182">
        <f t="shared" ca="1" si="46"/>
        <v>0</v>
      </c>
      <c r="R182" s="182">
        <f ca="1">IF(LEN(B182)&gt;0,'5'!R182-'5'!Q182,"")</f>
        <v>0</v>
      </c>
      <c r="S182" s="183"/>
      <c r="T182" s="33"/>
      <c r="U182" s="33"/>
      <c r="V182" s="33"/>
      <c r="W182" s="33"/>
      <c r="X182" s="33"/>
      <c r="Y182" s="33"/>
      <c r="AB182" s="243">
        <f>ROW()</f>
        <v>182</v>
      </c>
      <c r="AC182" s="118">
        <f t="shared" ca="1" si="28"/>
        <v>0</v>
      </c>
      <c r="AD182" s="118">
        <f t="shared" ca="1" si="29"/>
        <v>0</v>
      </c>
      <c r="AE182" s="119" t="str">
        <f t="shared" ca="1" si="47"/>
        <v>-</v>
      </c>
      <c r="AF182" s="118" t="str">
        <f t="shared" ca="1" si="48"/>
        <v>-</v>
      </c>
      <c r="AG182" s="119" t="str">
        <f t="shared" ca="1" si="57"/>
        <v>-</v>
      </c>
      <c r="AH182" s="118" t="str">
        <f t="shared" ca="1" si="58"/>
        <v>-</v>
      </c>
      <c r="AI182" s="118">
        <f t="shared" ca="1" si="51"/>
        <v>0</v>
      </c>
      <c r="AJ182" s="120">
        <f t="shared" ca="1" si="52"/>
        <v>0</v>
      </c>
      <c r="AK182" s="118">
        <f t="shared" ca="1" si="36"/>
        <v>0</v>
      </c>
      <c r="AL182" s="118">
        <f t="shared" ca="1" si="37"/>
        <v>0</v>
      </c>
    </row>
    <row r="183" spans="1:38" ht="27" customHeight="1" x14ac:dyDescent="0.25">
      <c r="A183" s="53">
        <f>'OSNOVNA PLAČA'!A177</f>
        <v>168</v>
      </c>
      <c r="B183" s="333" t="str">
        <f t="shared" ca="1" si="24"/>
        <v>A168</v>
      </c>
      <c r="C183" s="333"/>
      <c r="D183" s="54" t="str">
        <f>IF(LEN('OSNOVNA PLAČA'!C177)&gt;0,'OSNOVNA PLAČA'!C177,"")</f>
        <v/>
      </c>
      <c r="E183" s="55" t="str">
        <f>IF(LEN('OSNOVNA PLAČA'!D177)&gt;0,'OSNOVNA PLAČA'!D177,"")</f>
        <v/>
      </c>
      <c r="F183" s="164">
        <f ca="1">IF(LEN(B183)&gt;0,'OBRAČUNANA OSNOVNA PLAČA'!J177,"")</f>
        <v>0</v>
      </c>
      <c r="G183" s="57"/>
      <c r="H183" s="57"/>
      <c r="I183" s="57"/>
      <c r="J183" s="57"/>
      <c r="K183" s="57"/>
      <c r="L183" s="178">
        <f t="shared" si="44"/>
        <v>0</v>
      </c>
      <c r="M183" s="179">
        <f t="shared" ca="1" si="53"/>
        <v>0</v>
      </c>
      <c r="N183" s="179">
        <f t="shared" ca="1" si="55"/>
        <v>0</v>
      </c>
      <c r="O183" s="180">
        <f t="shared" ca="1" si="56"/>
        <v>0</v>
      </c>
      <c r="P183" s="181">
        <f t="shared" ca="1" si="54"/>
        <v>0</v>
      </c>
      <c r="Q183" s="182">
        <f t="shared" ca="1" si="46"/>
        <v>0</v>
      </c>
      <c r="R183" s="182">
        <f ca="1">IF(LEN(B183)&gt;0,'5'!R183-'5'!Q183,"")</f>
        <v>0</v>
      </c>
      <c r="S183" s="183"/>
      <c r="T183" s="33"/>
      <c r="U183" s="33"/>
      <c r="V183" s="33"/>
      <c r="W183" s="33"/>
      <c r="X183" s="33"/>
      <c r="Y183" s="33"/>
      <c r="AB183" s="243">
        <f>ROW()</f>
        <v>183</v>
      </c>
      <c r="AC183" s="118">
        <f t="shared" ca="1" si="28"/>
        <v>0</v>
      </c>
      <c r="AD183" s="118">
        <f t="shared" ca="1" si="29"/>
        <v>0</v>
      </c>
      <c r="AE183" s="119" t="str">
        <f t="shared" ca="1" si="47"/>
        <v>-</v>
      </c>
      <c r="AF183" s="118" t="str">
        <f t="shared" ca="1" si="48"/>
        <v>-</v>
      </c>
      <c r="AG183" s="119" t="str">
        <f t="shared" ca="1" si="57"/>
        <v>-</v>
      </c>
      <c r="AH183" s="118" t="str">
        <f t="shared" ca="1" si="58"/>
        <v>-</v>
      </c>
      <c r="AI183" s="118">
        <f t="shared" ca="1" si="51"/>
        <v>0</v>
      </c>
      <c r="AJ183" s="120">
        <f t="shared" ca="1" si="52"/>
        <v>0</v>
      </c>
      <c r="AK183" s="118">
        <f t="shared" ca="1" si="36"/>
        <v>0</v>
      </c>
      <c r="AL183" s="118">
        <f t="shared" ca="1" si="37"/>
        <v>0</v>
      </c>
    </row>
    <row r="184" spans="1:38" ht="27" customHeight="1" x14ac:dyDescent="0.25">
      <c r="A184" s="53">
        <f>'OSNOVNA PLAČA'!A178</f>
        <v>169</v>
      </c>
      <c r="B184" s="333" t="str">
        <f t="shared" ca="1" si="24"/>
        <v>A169</v>
      </c>
      <c r="C184" s="333"/>
      <c r="D184" s="54" t="str">
        <f>IF(LEN('OSNOVNA PLAČA'!C178)&gt;0,'OSNOVNA PLAČA'!C178,"")</f>
        <v/>
      </c>
      <c r="E184" s="55" t="str">
        <f>IF(LEN('OSNOVNA PLAČA'!D178)&gt;0,'OSNOVNA PLAČA'!D178,"")</f>
        <v/>
      </c>
      <c r="F184" s="164">
        <f ca="1">IF(LEN(B184)&gt;0,'OBRAČUNANA OSNOVNA PLAČA'!J178,"")</f>
        <v>0</v>
      </c>
      <c r="G184" s="57"/>
      <c r="H184" s="57"/>
      <c r="I184" s="57"/>
      <c r="J184" s="57"/>
      <c r="K184" s="57"/>
      <c r="L184" s="178">
        <f t="shared" si="44"/>
        <v>0</v>
      </c>
      <c r="M184" s="179">
        <f t="shared" ca="1" si="53"/>
        <v>0</v>
      </c>
      <c r="N184" s="179">
        <f t="shared" ca="1" si="55"/>
        <v>0</v>
      </c>
      <c r="O184" s="180">
        <f t="shared" ca="1" si="56"/>
        <v>0</v>
      </c>
      <c r="P184" s="181">
        <f t="shared" ca="1" si="54"/>
        <v>0</v>
      </c>
      <c r="Q184" s="182">
        <f t="shared" ca="1" si="46"/>
        <v>0</v>
      </c>
      <c r="R184" s="182">
        <f ca="1">IF(LEN(B184)&gt;0,'5'!R184-'5'!Q184,"")</f>
        <v>0</v>
      </c>
      <c r="S184" s="183"/>
      <c r="T184" s="33"/>
      <c r="U184" s="33"/>
      <c r="V184" s="33"/>
      <c r="W184" s="33"/>
      <c r="X184" s="33"/>
      <c r="Y184" s="33"/>
      <c r="AB184" s="243">
        <f>ROW()</f>
        <v>184</v>
      </c>
      <c r="AC184" s="118">
        <f t="shared" ca="1" si="28"/>
        <v>0</v>
      </c>
      <c r="AD184" s="118">
        <f t="shared" ca="1" si="29"/>
        <v>0</v>
      </c>
      <c r="AE184" s="119" t="str">
        <f t="shared" ca="1" si="47"/>
        <v>-</v>
      </c>
      <c r="AF184" s="118" t="str">
        <f t="shared" ca="1" si="48"/>
        <v>-</v>
      </c>
      <c r="AG184" s="119" t="str">
        <f t="shared" ca="1" si="57"/>
        <v>-</v>
      </c>
      <c r="AH184" s="118" t="str">
        <f t="shared" ca="1" si="58"/>
        <v>-</v>
      </c>
      <c r="AI184" s="118">
        <f t="shared" ca="1" si="51"/>
        <v>0</v>
      </c>
      <c r="AJ184" s="120">
        <f t="shared" ca="1" si="52"/>
        <v>0</v>
      </c>
      <c r="AK184" s="118">
        <f t="shared" ca="1" si="36"/>
        <v>0</v>
      </c>
      <c r="AL184" s="118">
        <f t="shared" ca="1" si="37"/>
        <v>0</v>
      </c>
    </row>
    <row r="185" spans="1:38" ht="27" customHeight="1" x14ac:dyDescent="0.25">
      <c r="A185" s="53">
        <f>'OSNOVNA PLAČA'!A179</f>
        <v>170</v>
      </c>
      <c r="B185" s="333" t="str">
        <f t="shared" ca="1" si="24"/>
        <v>A170</v>
      </c>
      <c r="C185" s="333"/>
      <c r="D185" s="54" t="str">
        <f>IF(LEN('OSNOVNA PLAČA'!C179)&gt;0,'OSNOVNA PLAČA'!C179,"")</f>
        <v/>
      </c>
      <c r="E185" s="55" t="str">
        <f>IF(LEN('OSNOVNA PLAČA'!D179)&gt;0,'OSNOVNA PLAČA'!D179,"")</f>
        <v/>
      </c>
      <c r="F185" s="164">
        <f ca="1">IF(LEN(B185)&gt;0,'OBRAČUNANA OSNOVNA PLAČA'!J179,"")</f>
        <v>0</v>
      </c>
      <c r="G185" s="57"/>
      <c r="H185" s="57"/>
      <c r="I185" s="57"/>
      <c r="J185" s="57"/>
      <c r="K185" s="57"/>
      <c r="L185" s="178">
        <f t="shared" si="44"/>
        <v>0</v>
      </c>
      <c r="M185" s="179">
        <f t="shared" ca="1" si="53"/>
        <v>0</v>
      </c>
      <c r="N185" s="179">
        <f t="shared" ca="1" si="55"/>
        <v>0</v>
      </c>
      <c r="O185" s="180">
        <f t="shared" ca="1" si="56"/>
        <v>0</v>
      </c>
      <c r="P185" s="181">
        <f t="shared" ca="1" si="54"/>
        <v>0</v>
      </c>
      <c r="Q185" s="182">
        <f t="shared" ca="1" si="46"/>
        <v>0</v>
      </c>
      <c r="R185" s="182">
        <f ca="1">IF(LEN(B185)&gt;0,'5'!R185-'5'!Q185,"")</f>
        <v>0</v>
      </c>
      <c r="S185" s="183"/>
      <c r="T185" s="33"/>
      <c r="U185" s="33"/>
      <c r="V185" s="33"/>
      <c r="W185" s="33"/>
      <c r="X185" s="33"/>
      <c r="Y185" s="33"/>
      <c r="AB185" s="243">
        <f>ROW()</f>
        <v>185</v>
      </c>
      <c r="AC185" s="118">
        <f t="shared" ca="1" si="28"/>
        <v>0</v>
      </c>
      <c r="AD185" s="118">
        <f t="shared" ca="1" si="29"/>
        <v>0</v>
      </c>
      <c r="AE185" s="119" t="str">
        <f t="shared" ca="1" si="47"/>
        <v>-</v>
      </c>
      <c r="AF185" s="118" t="str">
        <f t="shared" ca="1" si="48"/>
        <v>-</v>
      </c>
      <c r="AG185" s="119" t="str">
        <f t="shared" ca="1" si="57"/>
        <v>-</v>
      </c>
      <c r="AH185" s="118" t="str">
        <f t="shared" ca="1" si="58"/>
        <v>-</v>
      </c>
      <c r="AI185" s="118">
        <f t="shared" ca="1" si="51"/>
        <v>0</v>
      </c>
      <c r="AJ185" s="120">
        <f t="shared" ca="1" si="52"/>
        <v>0</v>
      </c>
      <c r="AK185" s="118">
        <f t="shared" ca="1" si="36"/>
        <v>0</v>
      </c>
      <c r="AL185" s="118">
        <f t="shared" ca="1" si="37"/>
        <v>0</v>
      </c>
    </row>
    <row r="186" spans="1:38" ht="27" customHeight="1" x14ac:dyDescent="0.25">
      <c r="A186" s="53">
        <f>'OSNOVNA PLAČA'!A180</f>
        <v>171</v>
      </c>
      <c r="B186" s="333" t="str">
        <f t="shared" ca="1" si="24"/>
        <v>A171</v>
      </c>
      <c r="C186" s="333"/>
      <c r="D186" s="54" t="str">
        <f>IF(LEN('OSNOVNA PLAČA'!C180)&gt;0,'OSNOVNA PLAČA'!C180,"")</f>
        <v/>
      </c>
      <c r="E186" s="55" t="str">
        <f>IF(LEN('OSNOVNA PLAČA'!D180)&gt;0,'OSNOVNA PLAČA'!D180,"")</f>
        <v/>
      </c>
      <c r="F186" s="164">
        <f ca="1">IF(LEN(B186)&gt;0,'OBRAČUNANA OSNOVNA PLAČA'!J180,"")</f>
        <v>0</v>
      </c>
      <c r="G186" s="57"/>
      <c r="H186" s="57"/>
      <c r="I186" s="57"/>
      <c r="J186" s="57"/>
      <c r="K186" s="57"/>
      <c r="L186" s="178">
        <f t="shared" si="44"/>
        <v>0</v>
      </c>
      <c r="M186" s="179">
        <f t="shared" ca="1" si="53"/>
        <v>0</v>
      </c>
      <c r="N186" s="179">
        <f t="shared" ca="1" si="55"/>
        <v>0</v>
      </c>
      <c r="O186" s="180">
        <f t="shared" ca="1" si="56"/>
        <v>0</v>
      </c>
      <c r="P186" s="181">
        <f t="shared" ca="1" si="54"/>
        <v>0</v>
      </c>
      <c r="Q186" s="182">
        <f t="shared" ca="1" si="46"/>
        <v>0</v>
      </c>
      <c r="R186" s="182">
        <f ca="1">IF(LEN(B186)&gt;0,'5'!R186-'5'!Q186,"")</f>
        <v>0</v>
      </c>
      <c r="S186" s="183"/>
      <c r="T186" s="33"/>
      <c r="U186" s="33"/>
      <c r="V186" s="33"/>
      <c r="W186" s="33"/>
      <c r="X186" s="33"/>
      <c r="Y186" s="33"/>
      <c r="AB186" s="243">
        <f>ROW()</f>
        <v>186</v>
      </c>
      <c r="AC186" s="118">
        <f t="shared" ca="1" si="28"/>
        <v>0</v>
      </c>
      <c r="AD186" s="118">
        <f t="shared" ca="1" si="29"/>
        <v>0</v>
      </c>
      <c r="AE186" s="119" t="str">
        <f t="shared" ca="1" si="47"/>
        <v>-</v>
      </c>
      <c r="AF186" s="118" t="str">
        <f t="shared" ca="1" si="48"/>
        <v>-</v>
      </c>
      <c r="AG186" s="119" t="str">
        <f t="shared" ca="1" si="57"/>
        <v>-</v>
      </c>
      <c r="AH186" s="118" t="str">
        <f t="shared" ca="1" si="58"/>
        <v>-</v>
      </c>
      <c r="AI186" s="118">
        <f t="shared" ca="1" si="51"/>
        <v>0</v>
      </c>
      <c r="AJ186" s="120">
        <f t="shared" ca="1" si="52"/>
        <v>0</v>
      </c>
      <c r="AK186" s="118">
        <f t="shared" ca="1" si="36"/>
        <v>0</v>
      </c>
      <c r="AL186" s="118">
        <f t="shared" ca="1" si="37"/>
        <v>0</v>
      </c>
    </row>
    <row r="187" spans="1:38" ht="27" customHeight="1" x14ac:dyDescent="0.25">
      <c r="A187" s="53">
        <f>'OSNOVNA PLAČA'!A181</f>
        <v>172</v>
      </c>
      <c r="B187" s="333" t="str">
        <f t="shared" ca="1" si="24"/>
        <v>A172</v>
      </c>
      <c r="C187" s="333"/>
      <c r="D187" s="54" t="str">
        <f>IF(LEN('OSNOVNA PLAČA'!C181)&gt;0,'OSNOVNA PLAČA'!C181,"")</f>
        <v/>
      </c>
      <c r="E187" s="55" t="str">
        <f>IF(LEN('OSNOVNA PLAČA'!D181)&gt;0,'OSNOVNA PLAČA'!D181,"")</f>
        <v/>
      </c>
      <c r="F187" s="164">
        <f ca="1">IF(LEN(B187)&gt;0,'OBRAČUNANA OSNOVNA PLAČA'!J181,"")</f>
        <v>0</v>
      </c>
      <c r="G187" s="57"/>
      <c r="H187" s="57"/>
      <c r="I187" s="57"/>
      <c r="J187" s="57"/>
      <c r="K187" s="57"/>
      <c r="L187" s="178">
        <f t="shared" si="44"/>
        <v>0</v>
      </c>
      <c r="M187" s="179">
        <f t="shared" ca="1" si="53"/>
        <v>0</v>
      </c>
      <c r="N187" s="179">
        <f t="shared" ca="1" si="55"/>
        <v>0</v>
      </c>
      <c r="O187" s="180">
        <f t="shared" ca="1" si="56"/>
        <v>0</v>
      </c>
      <c r="P187" s="181">
        <f t="shared" ca="1" si="54"/>
        <v>0</v>
      </c>
      <c r="Q187" s="182">
        <f t="shared" ca="1" si="46"/>
        <v>0</v>
      </c>
      <c r="R187" s="182">
        <f ca="1">IF(LEN(B187)&gt;0,'5'!R187-'5'!Q187,"")</f>
        <v>0</v>
      </c>
      <c r="S187" s="183"/>
      <c r="T187" s="33"/>
      <c r="U187" s="33"/>
      <c r="V187" s="33"/>
      <c r="W187" s="33"/>
      <c r="X187" s="33"/>
      <c r="Y187" s="33"/>
      <c r="AB187" s="243">
        <f>ROW()</f>
        <v>187</v>
      </c>
      <c r="AC187" s="118">
        <f t="shared" ca="1" si="28"/>
        <v>0</v>
      </c>
      <c r="AD187" s="118">
        <f t="shared" ca="1" si="29"/>
        <v>0</v>
      </c>
      <c r="AE187" s="119" t="str">
        <f t="shared" ca="1" si="47"/>
        <v>-</v>
      </c>
      <c r="AF187" s="118" t="str">
        <f t="shared" ca="1" si="48"/>
        <v>-</v>
      </c>
      <c r="AG187" s="119" t="str">
        <f t="shared" ca="1" si="57"/>
        <v>-</v>
      </c>
      <c r="AH187" s="118" t="str">
        <f t="shared" ca="1" si="58"/>
        <v>-</v>
      </c>
      <c r="AI187" s="118">
        <f t="shared" ca="1" si="51"/>
        <v>0</v>
      </c>
      <c r="AJ187" s="120">
        <f t="shared" ca="1" si="52"/>
        <v>0</v>
      </c>
      <c r="AK187" s="118">
        <f t="shared" ca="1" si="36"/>
        <v>0</v>
      </c>
      <c r="AL187" s="118">
        <f t="shared" ca="1" si="37"/>
        <v>0</v>
      </c>
    </row>
    <row r="188" spans="1:38" ht="27" customHeight="1" x14ac:dyDescent="0.25">
      <c r="A188" s="53">
        <f>'OSNOVNA PLAČA'!A182</f>
        <v>173</v>
      </c>
      <c r="B188" s="333" t="str">
        <f t="shared" ca="1" si="24"/>
        <v>A173</v>
      </c>
      <c r="C188" s="333"/>
      <c r="D188" s="54" t="str">
        <f>IF(LEN('OSNOVNA PLAČA'!C182)&gt;0,'OSNOVNA PLAČA'!C182,"")</f>
        <v/>
      </c>
      <c r="E188" s="55" t="str">
        <f>IF(LEN('OSNOVNA PLAČA'!D182)&gt;0,'OSNOVNA PLAČA'!D182,"")</f>
        <v/>
      </c>
      <c r="F188" s="164">
        <f ca="1">IF(LEN(B188)&gt;0,'OBRAČUNANA OSNOVNA PLAČA'!J182,"")</f>
        <v>0</v>
      </c>
      <c r="G188" s="57"/>
      <c r="H188" s="57"/>
      <c r="I188" s="57"/>
      <c r="J188" s="57"/>
      <c r="K188" s="57"/>
      <c r="L188" s="178">
        <f t="shared" si="44"/>
        <v>0</v>
      </c>
      <c r="M188" s="179">
        <f t="shared" ca="1" si="53"/>
        <v>0</v>
      </c>
      <c r="N188" s="179">
        <f t="shared" ca="1" si="55"/>
        <v>0</v>
      </c>
      <c r="O188" s="180">
        <f t="shared" ca="1" si="56"/>
        <v>0</v>
      </c>
      <c r="P188" s="181">
        <f t="shared" ca="1" si="54"/>
        <v>0</v>
      </c>
      <c r="Q188" s="182">
        <f t="shared" ca="1" si="46"/>
        <v>0</v>
      </c>
      <c r="R188" s="182">
        <f ca="1">IF(LEN(B188)&gt;0,'5'!R188-'5'!Q188,"")</f>
        <v>0</v>
      </c>
      <c r="S188" s="183"/>
      <c r="T188" s="33"/>
      <c r="U188" s="33"/>
      <c r="V188" s="33"/>
      <c r="W188" s="33"/>
      <c r="X188" s="33"/>
      <c r="Y188" s="33"/>
      <c r="AB188" s="243">
        <f>ROW()</f>
        <v>188</v>
      </c>
      <c r="AC188" s="118">
        <f t="shared" ca="1" si="28"/>
        <v>0</v>
      </c>
      <c r="AD188" s="118">
        <f t="shared" ca="1" si="29"/>
        <v>0</v>
      </c>
      <c r="AE188" s="119" t="str">
        <f t="shared" ca="1" si="47"/>
        <v>-</v>
      </c>
      <c r="AF188" s="118" t="str">
        <f t="shared" ca="1" si="48"/>
        <v>-</v>
      </c>
      <c r="AG188" s="119" t="str">
        <f t="shared" ca="1" si="57"/>
        <v>-</v>
      </c>
      <c r="AH188" s="118" t="str">
        <f t="shared" ca="1" si="58"/>
        <v>-</v>
      </c>
      <c r="AI188" s="118">
        <f t="shared" ca="1" si="51"/>
        <v>0</v>
      </c>
      <c r="AJ188" s="120">
        <f t="shared" ca="1" si="52"/>
        <v>0</v>
      </c>
      <c r="AK188" s="118">
        <f t="shared" ca="1" si="36"/>
        <v>0</v>
      </c>
      <c r="AL188" s="118">
        <f t="shared" ca="1" si="37"/>
        <v>0</v>
      </c>
    </row>
    <row r="189" spans="1:38" ht="27" customHeight="1" x14ac:dyDescent="0.25">
      <c r="A189" s="53">
        <f>'OSNOVNA PLAČA'!A183</f>
        <v>174</v>
      </c>
      <c r="B189" s="333" t="str">
        <f t="shared" ca="1" si="24"/>
        <v>A174</v>
      </c>
      <c r="C189" s="333"/>
      <c r="D189" s="54" t="str">
        <f>IF(LEN('OSNOVNA PLAČA'!C183)&gt;0,'OSNOVNA PLAČA'!C183,"")</f>
        <v/>
      </c>
      <c r="E189" s="55" t="str">
        <f>IF(LEN('OSNOVNA PLAČA'!D183)&gt;0,'OSNOVNA PLAČA'!D183,"")</f>
        <v/>
      </c>
      <c r="F189" s="164">
        <f ca="1">IF(LEN(B189)&gt;0,'OBRAČUNANA OSNOVNA PLAČA'!J183,"")</f>
        <v>0</v>
      </c>
      <c r="G189" s="57"/>
      <c r="H189" s="57"/>
      <c r="I189" s="57"/>
      <c r="J189" s="57"/>
      <c r="K189" s="57"/>
      <c r="L189" s="178">
        <f t="shared" si="44"/>
        <v>0</v>
      </c>
      <c r="M189" s="179">
        <f t="shared" ca="1" si="53"/>
        <v>0</v>
      </c>
      <c r="N189" s="179">
        <f t="shared" ca="1" si="55"/>
        <v>0</v>
      </c>
      <c r="O189" s="180">
        <f t="shared" ca="1" si="56"/>
        <v>0</v>
      </c>
      <c r="P189" s="181">
        <f t="shared" ca="1" si="54"/>
        <v>0</v>
      </c>
      <c r="Q189" s="182">
        <f t="shared" ca="1" si="46"/>
        <v>0</v>
      </c>
      <c r="R189" s="182">
        <f ca="1">IF(LEN(B189)&gt;0,'5'!R189-'5'!Q189,"")</f>
        <v>0</v>
      </c>
      <c r="S189" s="183"/>
      <c r="T189" s="33"/>
      <c r="U189" s="33"/>
      <c r="V189" s="33"/>
      <c r="W189" s="33"/>
      <c r="X189" s="33"/>
      <c r="Y189" s="33"/>
      <c r="AB189" s="243">
        <f>ROW()</f>
        <v>189</v>
      </c>
      <c r="AC189" s="118">
        <f t="shared" ca="1" si="28"/>
        <v>0</v>
      </c>
      <c r="AD189" s="118">
        <f t="shared" ca="1" si="29"/>
        <v>0</v>
      </c>
      <c r="AE189" s="119" t="str">
        <f t="shared" ca="1" si="47"/>
        <v>-</v>
      </c>
      <c r="AF189" s="118" t="str">
        <f t="shared" ca="1" si="48"/>
        <v>-</v>
      </c>
      <c r="AG189" s="119" t="str">
        <f t="shared" ca="1" si="57"/>
        <v>-</v>
      </c>
      <c r="AH189" s="118" t="str">
        <f t="shared" ca="1" si="58"/>
        <v>-</v>
      </c>
      <c r="AI189" s="118">
        <f t="shared" ca="1" si="51"/>
        <v>0</v>
      </c>
      <c r="AJ189" s="120">
        <f t="shared" ca="1" si="52"/>
        <v>0</v>
      </c>
      <c r="AK189" s="118">
        <f t="shared" ca="1" si="36"/>
        <v>0</v>
      </c>
      <c r="AL189" s="118">
        <f t="shared" ca="1" si="37"/>
        <v>0</v>
      </c>
    </row>
    <row r="190" spans="1:38" ht="27" customHeight="1" x14ac:dyDescent="0.25">
      <c r="A190" s="53">
        <f>'OSNOVNA PLAČA'!A184</f>
        <v>175</v>
      </c>
      <c r="B190" s="333" t="str">
        <f t="shared" ca="1" si="24"/>
        <v>A175</v>
      </c>
      <c r="C190" s="333"/>
      <c r="D190" s="54" t="str">
        <f>IF(LEN('OSNOVNA PLAČA'!C184)&gt;0,'OSNOVNA PLAČA'!C184,"")</f>
        <v/>
      </c>
      <c r="E190" s="55" t="str">
        <f>IF(LEN('OSNOVNA PLAČA'!D184)&gt;0,'OSNOVNA PLAČA'!D184,"")</f>
        <v/>
      </c>
      <c r="F190" s="164">
        <f ca="1">IF(LEN(B190)&gt;0,'OBRAČUNANA OSNOVNA PLAČA'!J184,"")</f>
        <v>0</v>
      </c>
      <c r="G190" s="57"/>
      <c r="H190" s="57"/>
      <c r="I190" s="57"/>
      <c r="J190" s="57"/>
      <c r="K190" s="57"/>
      <c r="L190" s="178">
        <f t="shared" si="44"/>
        <v>0</v>
      </c>
      <c r="M190" s="179">
        <f t="shared" ca="1" si="53"/>
        <v>0</v>
      </c>
      <c r="N190" s="179">
        <f t="shared" ca="1" si="55"/>
        <v>0</v>
      </c>
      <c r="O190" s="180">
        <f t="shared" ca="1" si="56"/>
        <v>0</v>
      </c>
      <c r="P190" s="181">
        <f t="shared" ca="1" si="54"/>
        <v>0</v>
      </c>
      <c r="Q190" s="182">
        <f t="shared" ca="1" si="46"/>
        <v>0</v>
      </c>
      <c r="R190" s="182">
        <f ca="1">IF(LEN(B190)&gt;0,'5'!R190-'5'!Q190,"")</f>
        <v>0</v>
      </c>
      <c r="S190" s="183"/>
      <c r="T190" s="33"/>
      <c r="U190" s="33"/>
      <c r="V190" s="33"/>
      <c r="W190" s="33"/>
      <c r="X190" s="33"/>
      <c r="Y190" s="33"/>
      <c r="AB190" s="243">
        <f>ROW()</f>
        <v>190</v>
      </c>
      <c r="AC190" s="118">
        <f t="shared" ca="1" si="28"/>
        <v>0</v>
      </c>
      <c r="AD190" s="118">
        <f t="shared" ca="1" si="29"/>
        <v>0</v>
      </c>
      <c r="AE190" s="119" t="str">
        <f t="shared" ca="1" si="47"/>
        <v>-</v>
      </c>
      <c r="AF190" s="118" t="str">
        <f t="shared" ca="1" si="48"/>
        <v>-</v>
      </c>
      <c r="AG190" s="119" t="str">
        <f t="shared" ca="1" si="57"/>
        <v>-</v>
      </c>
      <c r="AH190" s="118" t="str">
        <f t="shared" ca="1" si="58"/>
        <v>-</v>
      </c>
      <c r="AI190" s="118">
        <f t="shared" ca="1" si="51"/>
        <v>0</v>
      </c>
      <c r="AJ190" s="120">
        <f t="shared" ca="1" si="52"/>
        <v>0</v>
      </c>
      <c r="AK190" s="118">
        <f t="shared" ca="1" si="36"/>
        <v>0</v>
      </c>
      <c r="AL190" s="118">
        <f t="shared" ca="1" si="37"/>
        <v>0</v>
      </c>
    </row>
    <row r="191" spans="1:38" ht="27" customHeight="1" x14ac:dyDescent="0.25">
      <c r="A191" s="53">
        <f>'OSNOVNA PLAČA'!A185</f>
        <v>176</v>
      </c>
      <c r="B191" s="333" t="str">
        <f t="shared" ca="1" si="24"/>
        <v>A176</v>
      </c>
      <c r="C191" s="333"/>
      <c r="D191" s="54" t="str">
        <f>IF(LEN('OSNOVNA PLAČA'!C185)&gt;0,'OSNOVNA PLAČA'!C185,"")</f>
        <v/>
      </c>
      <c r="E191" s="55" t="str">
        <f>IF(LEN('OSNOVNA PLAČA'!D185)&gt;0,'OSNOVNA PLAČA'!D185,"")</f>
        <v/>
      </c>
      <c r="F191" s="164">
        <f ca="1">IF(LEN(B191)&gt;0,'OBRAČUNANA OSNOVNA PLAČA'!J185,"")</f>
        <v>0</v>
      </c>
      <c r="G191" s="57"/>
      <c r="H191" s="57"/>
      <c r="I191" s="57"/>
      <c r="J191" s="57"/>
      <c r="K191" s="57"/>
      <c r="L191" s="178">
        <f t="shared" si="44"/>
        <v>0</v>
      </c>
      <c r="M191" s="179">
        <f t="shared" ca="1" si="53"/>
        <v>0</v>
      </c>
      <c r="N191" s="179">
        <f t="shared" ca="1" si="55"/>
        <v>0</v>
      </c>
      <c r="O191" s="180">
        <f t="shared" ca="1" si="56"/>
        <v>0</v>
      </c>
      <c r="P191" s="181">
        <f t="shared" ca="1" si="54"/>
        <v>0</v>
      </c>
      <c r="Q191" s="182">
        <f t="shared" ca="1" si="46"/>
        <v>0</v>
      </c>
      <c r="R191" s="182">
        <f ca="1">IF(LEN(B191)&gt;0,'5'!R191-'5'!Q191,"")</f>
        <v>0</v>
      </c>
      <c r="S191" s="183"/>
      <c r="T191" s="33"/>
      <c r="U191" s="33"/>
      <c r="V191" s="33"/>
      <c r="W191" s="33"/>
      <c r="X191" s="33"/>
      <c r="Y191" s="33"/>
      <c r="AB191" s="243">
        <f>ROW()</f>
        <v>191</v>
      </c>
      <c r="AC191" s="118">
        <f t="shared" ca="1" si="28"/>
        <v>0</v>
      </c>
      <c r="AD191" s="118">
        <f t="shared" ca="1" si="29"/>
        <v>0</v>
      </c>
      <c r="AE191" s="119" t="str">
        <f t="shared" ca="1" si="47"/>
        <v>-</v>
      </c>
      <c r="AF191" s="118" t="str">
        <f t="shared" ca="1" si="48"/>
        <v>-</v>
      </c>
      <c r="AG191" s="119" t="str">
        <f t="shared" ca="1" si="57"/>
        <v>-</v>
      </c>
      <c r="AH191" s="118" t="str">
        <f t="shared" ca="1" si="58"/>
        <v>-</v>
      </c>
      <c r="AI191" s="118">
        <f t="shared" ca="1" si="51"/>
        <v>0</v>
      </c>
      <c r="AJ191" s="120">
        <f t="shared" ca="1" si="52"/>
        <v>0</v>
      </c>
      <c r="AK191" s="118">
        <f t="shared" ca="1" si="36"/>
        <v>0</v>
      </c>
      <c r="AL191" s="118">
        <f t="shared" ca="1" si="37"/>
        <v>0</v>
      </c>
    </row>
    <row r="192" spans="1:38" ht="27" customHeight="1" x14ac:dyDescent="0.25">
      <c r="A192" s="53">
        <f>'OSNOVNA PLAČA'!A186</f>
        <v>177</v>
      </c>
      <c r="B192" s="333" t="str">
        <f t="shared" ca="1" si="24"/>
        <v>A177</v>
      </c>
      <c r="C192" s="333"/>
      <c r="D192" s="54" t="str">
        <f>IF(LEN('OSNOVNA PLAČA'!C186)&gt;0,'OSNOVNA PLAČA'!C186,"")</f>
        <v/>
      </c>
      <c r="E192" s="55" t="str">
        <f>IF(LEN('OSNOVNA PLAČA'!D186)&gt;0,'OSNOVNA PLAČA'!D186,"")</f>
        <v/>
      </c>
      <c r="F192" s="164">
        <f ca="1">IF(LEN(B192)&gt;0,'OBRAČUNANA OSNOVNA PLAČA'!J186,"")</f>
        <v>0</v>
      </c>
      <c r="G192" s="57"/>
      <c r="H192" s="57"/>
      <c r="I192" s="57"/>
      <c r="J192" s="57"/>
      <c r="K192" s="57"/>
      <c r="L192" s="178">
        <f t="shared" si="44"/>
        <v>0</v>
      </c>
      <c r="M192" s="179">
        <f t="shared" ca="1" si="53"/>
        <v>0</v>
      </c>
      <c r="N192" s="179">
        <f t="shared" ca="1" si="55"/>
        <v>0</v>
      </c>
      <c r="O192" s="180">
        <f t="shared" ca="1" si="56"/>
        <v>0</v>
      </c>
      <c r="P192" s="181">
        <f t="shared" ca="1" si="54"/>
        <v>0</v>
      </c>
      <c r="Q192" s="182">
        <f t="shared" ca="1" si="46"/>
        <v>0</v>
      </c>
      <c r="R192" s="182">
        <f ca="1">IF(LEN(B192)&gt;0,'5'!R192-'5'!Q192,"")</f>
        <v>0</v>
      </c>
      <c r="S192" s="183"/>
      <c r="T192" s="33"/>
      <c r="U192" s="33"/>
      <c r="V192" s="33"/>
      <c r="W192" s="33"/>
      <c r="X192" s="33"/>
      <c r="Y192" s="33"/>
      <c r="AB192" s="243">
        <f>ROW()</f>
        <v>192</v>
      </c>
      <c r="AC192" s="118">
        <f t="shared" ca="1" si="28"/>
        <v>0</v>
      </c>
      <c r="AD192" s="118">
        <f t="shared" ca="1" si="29"/>
        <v>0</v>
      </c>
      <c r="AE192" s="119" t="str">
        <f t="shared" ca="1" si="47"/>
        <v>-</v>
      </c>
      <c r="AF192" s="118" t="str">
        <f t="shared" ca="1" si="48"/>
        <v>-</v>
      </c>
      <c r="AG192" s="119" t="str">
        <f t="shared" ca="1" si="57"/>
        <v>-</v>
      </c>
      <c r="AH192" s="118" t="str">
        <f t="shared" ca="1" si="58"/>
        <v>-</v>
      </c>
      <c r="AI192" s="118">
        <f t="shared" ca="1" si="51"/>
        <v>0</v>
      </c>
      <c r="AJ192" s="120">
        <f t="shared" ca="1" si="52"/>
        <v>0</v>
      </c>
      <c r="AK192" s="118">
        <f t="shared" ca="1" si="36"/>
        <v>0</v>
      </c>
      <c r="AL192" s="118">
        <f t="shared" ca="1" si="37"/>
        <v>0</v>
      </c>
    </row>
    <row r="193" spans="1:38" ht="27" customHeight="1" x14ac:dyDescent="0.25">
      <c r="A193" s="53">
        <f>'OSNOVNA PLAČA'!A187</f>
        <v>178</v>
      </c>
      <c r="B193" s="333" t="str">
        <f t="shared" ca="1" si="24"/>
        <v>A178</v>
      </c>
      <c r="C193" s="333"/>
      <c r="D193" s="54" t="str">
        <f>IF(LEN('OSNOVNA PLAČA'!C187)&gt;0,'OSNOVNA PLAČA'!C187,"")</f>
        <v/>
      </c>
      <c r="E193" s="55" t="str">
        <f>IF(LEN('OSNOVNA PLAČA'!D187)&gt;0,'OSNOVNA PLAČA'!D187,"")</f>
        <v/>
      </c>
      <c r="F193" s="164">
        <f ca="1">IF(LEN(B193)&gt;0,'OBRAČUNANA OSNOVNA PLAČA'!J187,"")</f>
        <v>0</v>
      </c>
      <c r="G193" s="57"/>
      <c r="H193" s="57"/>
      <c r="I193" s="57"/>
      <c r="J193" s="57"/>
      <c r="K193" s="57"/>
      <c r="L193" s="178">
        <f t="shared" si="44"/>
        <v>0</v>
      </c>
      <c r="M193" s="179">
        <f t="shared" ca="1" si="53"/>
        <v>0</v>
      </c>
      <c r="N193" s="179">
        <f t="shared" ca="1" si="55"/>
        <v>0</v>
      </c>
      <c r="O193" s="180">
        <f t="shared" ca="1" si="56"/>
        <v>0</v>
      </c>
      <c r="P193" s="181">
        <f t="shared" ca="1" si="54"/>
        <v>0</v>
      </c>
      <c r="Q193" s="182">
        <f t="shared" ca="1" si="46"/>
        <v>0</v>
      </c>
      <c r="R193" s="182">
        <f ca="1">IF(LEN(B193)&gt;0,'5'!R193-'5'!Q193,"")</f>
        <v>0</v>
      </c>
      <c r="S193" s="183"/>
      <c r="T193" s="33"/>
      <c r="U193" s="33"/>
      <c r="V193" s="33"/>
      <c r="W193" s="33"/>
      <c r="X193" s="33"/>
      <c r="Y193" s="33"/>
      <c r="AB193" s="243">
        <f>ROW()</f>
        <v>193</v>
      </c>
      <c r="AC193" s="118">
        <f t="shared" ca="1" si="28"/>
        <v>0</v>
      </c>
      <c r="AD193" s="118">
        <f t="shared" ca="1" si="29"/>
        <v>0</v>
      </c>
      <c r="AE193" s="119" t="str">
        <f t="shared" ca="1" si="47"/>
        <v>-</v>
      </c>
      <c r="AF193" s="118" t="str">
        <f t="shared" ca="1" si="48"/>
        <v>-</v>
      </c>
      <c r="AG193" s="119" t="str">
        <f t="shared" ca="1" si="57"/>
        <v>-</v>
      </c>
      <c r="AH193" s="118" t="str">
        <f t="shared" ca="1" si="58"/>
        <v>-</v>
      </c>
      <c r="AI193" s="118">
        <f t="shared" ca="1" si="51"/>
        <v>0</v>
      </c>
      <c r="AJ193" s="120">
        <f t="shared" ca="1" si="52"/>
        <v>0</v>
      </c>
      <c r="AK193" s="118">
        <f t="shared" ca="1" si="36"/>
        <v>0</v>
      </c>
      <c r="AL193" s="118">
        <f t="shared" ca="1" si="37"/>
        <v>0</v>
      </c>
    </row>
    <row r="194" spans="1:38" ht="27" customHeight="1" x14ac:dyDescent="0.25">
      <c r="A194" s="53">
        <f>'OSNOVNA PLAČA'!A188</f>
        <v>179</v>
      </c>
      <c r="B194" s="333" t="str">
        <f t="shared" ca="1" si="24"/>
        <v>A179</v>
      </c>
      <c r="C194" s="333"/>
      <c r="D194" s="54" t="str">
        <f>IF(LEN('OSNOVNA PLAČA'!C188)&gt;0,'OSNOVNA PLAČA'!C188,"")</f>
        <v/>
      </c>
      <c r="E194" s="55" t="str">
        <f>IF(LEN('OSNOVNA PLAČA'!D188)&gt;0,'OSNOVNA PLAČA'!D188,"")</f>
        <v/>
      </c>
      <c r="F194" s="164">
        <f ca="1">IF(LEN(B194)&gt;0,'OBRAČUNANA OSNOVNA PLAČA'!J188,"")</f>
        <v>0</v>
      </c>
      <c r="G194" s="57"/>
      <c r="H194" s="57"/>
      <c r="I194" s="57"/>
      <c r="J194" s="57"/>
      <c r="K194" s="57"/>
      <c r="L194" s="178">
        <f t="shared" si="44"/>
        <v>0</v>
      </c>
      <c r="M194" s="179">
        <f t="shared" ca="1" si="53"/>
        <v>0</v>
      </c>
      <c r="N194" s="179">
        <f t="shared" ca="1" si="55"/>
        <v>0</v>
      </c>
      <c r="O194" s="180">
        <f t="shared" ca="1" si="56"/>
        <v>0</v>
      </c>
      <c r="P194" s="181">
        <f t="shared" ca="1" si="54"/>
        <v>0</v>
      </c>
      <c r="Q194" s="182">
        <f t="shared" ca="1" si="46"/>
        <v>0</v>
      </c>
      <c r="R194" s="182">
        <f ca="1">IF(LEN(B194)&gt;0,'5'!R194-'5'!Q194,"")</f>
        <v>0</v>
      </c>
      <c r="S194" s="183"/>
      <c r="T194" s="33"/>
      <c r="U194" s="33"/>
      <c r="V194" s="33"/>
      <c r="W194" s="33"/>
      <c r="X194" s="33"/>
      <c r="Y194" s="33"/>
      <c r="AB194" s="243">
        <f>ROW()</f>
        <v>194</v>
      </c>
      <c r="AC194" s="118">
        <f t="shared" ca="1" si="28"/>
        <v>0</v>
      </c>
      <c r="AD194" s="118">
        <f t="shared" ca="1" si="29"/>
        <v>0</v>
      </c>
      <c r="AE194" s="119" t="str">
        <f t="shared" ca="1" si="47"/>
        <v>-</v>
      </c>
      <c r="AF194" s="118" t="str">
        <f t="shared" ca="1" si="48"/>
        <v>-</v>
      </c>
      <c r="AG194" s="119" t="str">
        <f t="shared" ca="1" si="57"/>
        <v>-</v>
      </c>
      <c r="AH194" s="118" t="str">
        <f t="shared" ca="1" si="58"/>
        <v>-</v>
      </c>
      <c r="AI194" s="118">
        <f t="shared" ca="1" si="51"/>
        <v>0</v>
      </c>
      <c r="AJ194" s="120">
        <f t="shared" ca="1" si="52"/>
        <v>0</v>
      </c>
      <c r="AK194" s="118">
        <f t="shared" ca="1" si="36"/>
        <v>0</v>
      </c>
      <c r="AL194" s="118">
        <f t="shared" ca="1" si="37"/>
        <v>0</v>
      </c>
    </row>
    <row r="195" spans="1:38" ht="27" customHeight="1" x14ac:dyDescent="0.25">
      <c r="A195" s="53">
        <f>'OSNOVNA PLAČA'!A189</f>
        <v>180</v>
      </c>
      <c r="B195" s="374" t="str">
        <f t="shared" ca="1" si="24"/>
        <v>A180</v>
      </c>
      <c r="C195" s="375"/>
      <c r="D195" s="54" t="str">
        <f>IF(LEN('OSNOVNA PLAČA'!C189)&gt;0,'OSNOVNA PLAČA'!C189,"")</f>
        <v/>
      </c>
      <c r="E195" s="55" t="str">
        <f>IF(LEN('OSNOVNA PLAČA'!D189)&gt;0,'OSNOVNA PLAČA'!D189,"")</f>
        <v/>
      </c>
      <c r="F195" s="164">
        <f ca="1">IF(LEN(B195)&gt;0,'OBRAČUNANA OSNOVNA PLAČA'!J189,"")</f>
        <v>0</v>
      </c>
      <c r="G195" s="57"/>
      <c r="H195" s="57"/>
      <c r="I195" s="57"/>
      <c r="J195" s="57"/>
      <c r="K195" s="57"/>
      <c r="L195" s="178">
        <f t="shared" si="44"/>
        <v>0</v>
      </c>
      <c r="M195" s="179">
        <f t="shared" ca="1" si="53"/>
        <v>0</v>
      </c>
      <c r="N195" s="179">
        <f t="shared" ca="1" si="55"/>
        <v>0</v>
      </c>
      <c r="O195" s="180">
        <f t="shared" ref="O195:O199" ca="1" si="59">IF(LEN(B195)&gt;0,M195*$P$267,"")</f>
        <v>0</v>
      </c>
      <c r="P195" s="181">
        <f t="shared" ca="1" si="54"/>
        <v>0</v>
      </c>
      <c r="Q195" s="182">
        <f t="shared" ca="1" si="46"/>
        <v>0</v>
      </c>
      <c r="R195" s="182">
        <f ca="1">IF(LEN(B195)&gt;0,'5'!R195-'5'!Q195,"")</f>
        <v>0</v>
      </c>
      <c r="S195" s="183"/>
      <c r="T195" s="33"/>
      <c r="U195" s="33"/>
      <c r="V195" s="33"/>
      <c r="W195" s="33"/>
      <c r="X195" s="33"/>
      <c r="Y195" s="33"/>
      <c r="AB195" s="243">
        <f>ROW()</f>
        <v>195</v>
      </c>
      <c r="AC195" s="118">
        <f t="shared" ca="1" si="28"/>
        <v>0</v>
      </c>
      <c r="AD195" s="118">
        <f t="shared" ca="1" si="29"/>
        <v>0</v>
      </c>
      <c r="AE195" s="119" t="str">
        <f t="shared" ca="1" si="47"/>
        <v>-</v>
      </c>
      <c r="AF195" s="118" t="str">
        <f t="shared" ca="1" si="48"/>
        <v>-</v>
      </c>
      <c r="AG195" s="119" t="str">
        <f t="shared" ref="AG195:AH199" ca="1" si="60">IF(AE195="-","-",AE195*$AF$267)</f>
        <v>-</v>
      </c>
      <c r="AH195" s="118" t="str">
        <f t="shared" ca="1" si="60"/>
        <v>-</v>
      </c>
      <c r="AI195" s="118">
        <f t="shared" ca="1" si="51"/>
        <v>0</v>
      </c>
      <c r="AJ195" s="120">
        <f t="shared" ca="1" si="52"/>
        <v>0</v>
      </c>
      <c r="AK195" s="118">
        <f t="shared" ca="1" si="36"/>
        <v>0</v>
      </c>
      <c r="AL195" s="118">
        <f t="shared" ca="1" si="37"/>
        <v>0</v>
      </c>
    </row>
    <row r="196" spans="1:38" ht="27" customHeight="1" x14ac:dyDescent="0.25">
      <c r="A196" s="53">
        <f>'OSNOVNA PLAČA'!A190</f>
        <v>181</v>
      </c>
      <c r="B196" s="374" t="str">
        <f t="shared" ca="1" si="24"/>
        <v>A181</v>
      </c>
      <c r="C196" s="375"/>
      <c r="D196" s="54" t="str">
        <f>IF(LEN('OSNOVNA PLAČA'!C190)&gt;0,'OSNOVNA PLAČA'!C190,"")</f>
        <v/>
      </c>
      <c r="E196" s="55" t="str">
        <f>IF(LEN('OSNOVNA PLAČA'!D190)&gt;0,'OSNOVNA PLAČA'!D190,"")</f>
        <v/>
      </c>
      <c r="F196" s="164">
        <f ca="1">IF(LEN(B196)&gt;0,'OBRAČUNANA OSNOVNA PLAČA'!J190,"")</f>
        <v>0</v>
      </c>
      <c r="G196" s="57"/>
      <c r="H196" s="57"/>
      <c r="I196" s="57"/>
      <c r="J196" s="57"/>
      <c r="K196" s="57"/>
      <c r="L196" s="178">
        <f t="shared" si="44"/>
        <v>0</v>
      </c>
      <c r="M196" s="179">
        <f t="shared" ca="1" si="53"/>
        <v>0</v>
      </c>
      <c r="N196" s="179">
        <f t="shared" ca="1" si="55"/>
        <v>0</v>
      </c>
      <c r="O196" s="180">
        <f t="shared" ca="1" si="59"/>
        <v>0</v>
      </c>
      <c r="P196" s="181">
        <f t="shared" ca="1" si="54"/>
        <v>0</v>
      </c>
      <c r="Q196" s="182">
        <f t="shared" ca="1" si="46"/>
        <v>0</v>
      </c>
      <c r="R196" s="182">
        <f ca="1">IF(LEN(B196)&gt;0,'5'!R196-'5'!Q196,"")</f>
        <v>0</v>
      </c>
      <c r="S196" s="183"/>
      <c r="T196" s="33"/>
      <c r="U196" s="33"/>
      <c r="V196" s="33"/>
      <c r="W196" s="33"/>
      <c r="X196" s="33"/>
      <c r="Y196" s="33"/>
      <c r="AB196" s="243">
        <f>ROW()</f>
        <v>196</v>
      </c>
      <c r="AC196" s="118">
        <f t="shared" ca="1" si="28"/>
        <v>0</v>
      </c>
      <c r="AD196" s="118">
        <f t="shared" ca="1" si="29"/>
        <v>0</v>
      </c>
      <c r="AE196" s="119" t="str">
        <f t="shared" ca="1" si="47"/>
        <v>-</v>
      </c>
      <c r="AF196" s="118" t="str">
        <f t="shared" ca="1" si="48"/>
        <v>-</v>
      </c>
      <c r="AG196" s="119" t="str">
        <f t="shared" ca="1" si="60"/>
        <v>-</v>
      </c>
      <c r="AH196" s="118" t="str">
        <f t="shared" ca="1" si="60"/>
        <v>-</v>
      </c>
      <c r="AI196" s="118">
        <f t="shared" ca="1" si="51"/>
        <v>0</v>
      </c>
      <c r="AJ196" s="120">
        <f t="shared" ca="1" si="52"/>
        <v>0</v>
      </c>
      <c r="AK196" s="118">
        <f t="shared" ca="1" si="36"/>
        <v>0</v>
      </c>
      <c r="AL196" s="118">
        <f t="shared" ca="1" si="37"/>
        <v>0</v>
      </c>
    </row>
    <row r="197" spans="1:38" ht="27" customHeight="1" x14ac:dyDescent="0.25">
      <c r="A197" s="53">
        <f>'OSNOVNA PLAČA'!A191</f>
        <v>182</v>
      </c>
      <c r="B197" s="374" t="str">
        <f t="shared" ca="1" si="24"/>
        <v>A182</v>
      </c>
      <c r="C197" s="375"/>
      <c r="D197" s="54" t="str">
        <f>IF(LEN('OSNOVNA PLAČA'!C191)&gt;0,'OSNOVNA PLAČA'!C191,"")</f>
        <v/>
      </c>
      <c r="E197" s="55" t="str">
        <f>IF(LEN('OSNOVNA PLAČA'!D191)&gt;0,'OSNOVNA PLAČA'!D191,"")</f>
        <v/>
      </c>
      <c r="F197" s="164">
        <f ca="1">IF(LEN(B197)&gt;0,'OBRAČUNANA OSNOVNA PLAČA'!J191,"")</f>
        <v>0</v>
      </c>
      <c r="G197" s="57"/>
      <c r="H197" s="57"/>
      <c r="I197" s="57"/>
      <c r="J197" s="57"/>
      <c r="K197" s="57"/>
      <c r="L197" s="178">
        <f t="shared" si="44"/>
        <v>0</v>
      </c>
      <c r="M197" s="179">
        <f t="shared" ca="1" si="53"/>
        <v>0</v>
      </c>
      <c r="N197" s="179">
        <f t="shared" ca="1" si="55"/>
        <v>0</v>
      </c>
      <c r="O197" s="180">
        <f t="shared" ca="1" si="59"/>
        <v>0</v>
      </c>
      <c r="P197" s="181">
        <f t="shared" ca="1" si="54"/>
        <v>0</v>
      </c>
      <c r="Q197" s="182">
        <f t="shared" ca="1" si="46"/>
        <v>0</v>
      </c>
      <c r="R197" s="182">
        <f ca="1">IF(LEN(B197)&gt;0,'5'!R197-'5'!Q197,"")</f>
        <v>0</v>
      </c>
      <c r="S197" s="183"/>
      <c r="T197" s="33"/>
      <c r="U197" s="33"/>
      <c r="V197" s="33"/>
      <c r="W197" s="33"/>
      <c r="X197" s="33"/>
      <c r="Y197" s="33"/>
      <c r="AB197" s="243">
        <f>ROW()</f>
        <v>197</v>
      </c>
      <c r="AC197" s="118">
        <f t="shared" ca="1" si="28"/>
        <v>0</v>
      </c>
      <c r="AD197" s="118">
        <f t="shared" ca="1" si="29"/>
        <v>0</v>
      </c>
      <c r="AE197" s="119" t="str">
        <f t="shared" ca="1" si="47"/>
        <v>-</v>
      </c>
      <c r="AF197" s="118" t="str">
        <f t="shared" ca="1" si="48"/>
        <v>-</v>
      </c>
      <c r="AG197" s="119" t="str">
        <f t="shared" ca="1" si="60"/>
        <v>-</v>
      </c>
      <c r="AH197" s="118" t="str">
        <f t="shared" ca="1" si="60"/>
        <v>-</v>
      </c>
      <c r="AI197" s="118">
        <f t="shared" ca="1" si="51"/>
        <v>0</v>
      </c>
      <c r="AJ197" s="120">
        <f t="shared" ca="1" si="52"/>
        <v>0</v>
      </c>
      <c r="AK197" s="118">
        <f t="shared" ca="1" si="36"/>
        <v>0</v>
      </c>
      <c r="AL197" s="118">
        <f t="shared" ca="1" si="37"/>
        <v>0</v>
      </c>
    </row>
    <row r="198" spans="1:38" ht="27" customHeight="1" x14ac:dyDescent="0.25">
      <c r="A198" s="53">
        <f>'OSNOVNA PLAČA'!A192</f>
        <v>183</v>
      </c>
      <c r="B198" s="374" t="str">
        <f t="shared" ca="1" si="24"/>
        <v>A183</v>
      </c>
      <c r="C198" s="375"/>
      <c r="D198" s="54" t="str">
        <f>IF(LEN('OSNOVNA PLAČA'!C192)&gt;0,'OSNOVNA PLAČA'!C192,"")</f>
        <v/>
      </c>
      <c r="E198" s="55" t="str">
        <f>IF(LEN('OSNOVNA PLAČA'!D192)&gt;0,'OSNOVNA PLAČA'!D192,"")</f>
        <v/>
      </c>
      <c r="F198" s="164">
        <f ca="1">IF(LEN(B198)&gt;0,'OBRAČUNANA OSNOVNA PLAČA'!J192,"")</f>
        <v>0</v>
      </c>
      <c r="G198" s="57"/>
      <c r="H198" s="57"/>
      <c r="I198" s="57"/>
      <c r="J198" s="57"/>
      <c r="K198" s="57"/>
      <c r="L198" s="178">
        <f t="shared" si="44"/>
        <v>0</v>
      </c>
      <c r="M198" s="179">
        <f t="shared" ca="1" si="53"/>
        <v>0</v>
      </c>
      <c r="N198" s="179">
        <f t="shared" ca="1" si="55"/>
        <v>0</v>
      </c>
      <c r="O198" s="180">
        <f t="shared" ca="1" si="59"/>
        <v>0</v>
      </c>
      <c r="P198" s="181">
        <f t="shared" ca="1" si="54"/>
        <v>0</v>
      </c>
      <c r="Q198" s="182">
        <f t="shared" ca="1" si="46"/>
        <v>0</v>
      </c>
      <c r="R198" s="182">
        <f ca="1">IF(LEN(B198)&gt;0,'5'!R198-'5'!Q198,"")</f>
        <v>0</v>
      </c>
      <c r="S198" s="183"/>
      <c r="T198" s="33"/>
      <c r="U198" s="33"/>
      <c r="V198" s="33"/>
      <c r="W198" s="33"/>
      <c r="X198" s="33"/>
      <c r="Y198" s="33"/>
      <c r="AB198" s="243">
        <f>ROW()</f>
        <v>198</v>
      </c>
      <c r="AC198" s="118">
        <f t="shared" ca="1" si="28"/>
        <v>0</v>
      </c>
      <c r="AD198" s="118">
        <f t="shared" ca="1" si="29"/>
        <v>0</v>
      </c>
      <c r="AE198" s="119" t="str">
        <f t="shared" ca="1" si="47"/>
        <v>-</v>
      </c>
      <c r="AF198" s="118" t="str">
        <f t="shared" ca="1" si="48"/>
        <v>-</v>
      </c>
      <c r="AG198" s="119" t="str">
        <f t="shared" ca="1" si="60"/>
        <v>-</v>
      </c>
      <c r="AH198" s="118" t="str">
        <f t="shared" ca="1" si="60"/>
        <v>-</v>
      </c>
      <c r="AI198" s="118">
        <f t="shared" ca="1" si="51"/>
        <v>0</v>
      </c>
      <c r="AJ198" s="120">
        <f t="shared" ca="1" si="52"/>
        <v>0</v>
      </c>
      <c r="AK198" s="118">
        <f t="shared" ca="1" si="36"/>
        <v>0</v>
      </c>
      <c r="AL198" s="118">
        <f t="shared" ca="1" si="37"/>
        <v>0</v>
      </c>
    </row>
    <row r="199" spans="1:38" ht="27" customHeight="1" x14ac:dyDescent="0.25">
      <c r="A199" s="53">
        <f>'OSNOVNA PLAČA'!A193</f>
        <v>184</v>
      </c>
      <c r="B199" s="374" t="str">
        <f t="shared" ca="1" si="24"/>
        <v>A184</v>
      </c>
      <c r="C199" s="375"/>
      <c r="D199" s="54" t="str">
        <f>IF(LEN('OSNOVNA PLAČA'!C193)&gt;0,'OSNOVNA PLAČA'!C193,"")</f>
        <v/>
      </c>
      <c r="E199" s="55" t="str">
        <f>IF(LEN('OSNOVNA PLAČA'!D193)&gt;0,'OSNOVNA PLAČA'!D193,"")</f>
        <v/>
      </c>
      <c r="F199" s="164">
        <f ca="1">IF(LEN(B199)&gt;0,'OBRAČUNANA OSNOVNA PLAČA'!J193,"")</f>
        <v>0</v>
      </c>
      <c r="G199" s="57"/>
      <c r="H199" s="57"/>
      <c r="I199" s="57"/>
      <c r="J199" s="57"/>
      <c r="K199" s="57"/>
      <c r="L199" s="178">
        <f t="shared" si="44"/>
        <v>0</v>
      </c>
      <c r="M199" s="179">
        <f t="shared" ca="1" si="53"/>
        <v>0</v>
      </c>
      <c r="N199" s="179">
        <f t="shared" ca="1" si="55"/>
        <v>0</v>
      </c>
      <c r="O199" s="180">
        <f t="shared" ca="1" si="59"/>
        <v>0</v>
      </c>
      <c r="P199" s="181">
        <f t="shared" ca="1" si="54"/>
        <v>0</v>
      </c>
      <c r="Q199" s="182">
        <f t="shared" ca="1" si="46"/>
        <v>0</v>
      </c>
      <c r="R199" s="182">
        <f ca="1">IF(LEN(B199)&gt;0,'5'!R199-'5'!Q199,"")</f>
        <v>0</v>
      </c>
      <c r="S199" s="183"/>
      <c r="T199" s="33"/>
      <c r="U199" s="33"/>
      <c r="V199" s="33"/>
      <c r="W199" s="33"/>
      <c r="X199" s="33"/>
      <c r="Y199" s="33"/>
      <c r="AB199" s="243">
        <f>ROW()</f>
        <v>199</v>
      </c>
      <c r="AC199" s="118">
        <f t="shared" ca="1" si="28"/>
        <v>0</v>
      </c>
      <c r="AD199" s="118">
        <f t="shared" ca="1" si="29"/>
        <v>0</v>
      </c>
      <c r="AE199" s="119" t="str">
        <f t="shared" ca="1" si="47"/>
        <v>-</v>
      </c>
      <c r="AF199" s="118" t="str">
        <f t="shared" ca="1" si="48"/>
        <v>-</v>
      </c>
      <c r="AG199" s="119" t="str">
        <f t="shared" ca="1" si="60"/>
        <v>-</v>
      </c>
      <c r="AH199" s="118" t="str">
        <f t="shared" ca="1" si="60"/>
        <v>-</v>
      </c>
      <c r="AI199" s="118">
        <f t="shared" ca="1" si="51"/>
        <v>0</v>
      </c>
      <c r="AJ199" s="120">
        <f t="shared" ca="1" si="52"/>
        <v>0</v>
      </c>
      <c r="AK199" s="118">
        <f t="shared" ca="1" si="36"/>
        <v>0</v>
      </c>
      <c r="AL199" s="118">
        <f t="shared" ca="1" si="37"/>
        <v>0</v>
      </c>
    </row>
    <row r="200" spans="1:38" ht="27" customHeight="1" x14ac:dyDescent="0.25">
      <c r="A200" s="53">
        <f>'OSNOVNA PLAČA'!A194</f>
        <v>185</v>
      </c>
      <c r="B200" s="333" t="str">
        <f t="shared" ca="1" si="24"/>
        <v>A185</v>
      </c>
      <c r="C200" s="333"/>
      <c r="D200" s="54" t="str">
        <f>IF(LEN('OSNOVNA PLAČA'!C194)&gt;0,'OSNOVNA PLAČA'!C194,"")</f>
        <v/>
      </c>
      <c r="E200" s="55" t="str">
        <f>IF(LEN('OSNOVNA PLAČA'!D194)&gt;0,'OSNOVNA PLAČA'!D194,"")</f>
        <v/>
      </c>
      <c r="F200" s="164">
        <f ca="1">IF(LEN(B200)&gt;0,'OBRAČUNANA OSNOVNA PLAČA'!J194,"")</f>
        <v>0</v>
      </c>
      <c r="G200" s="57"/>
      <c r="H200" s="57"/>
      <c r="I200" s="57"/>
      <c r="J200" s="57"/>
      <c r="K200" s="57"/>
      <c r="L200" s="178">
        <f t="shared" si="44"/>
        <v>0</v>
      </c>
      <c r="M200" s="179">
        <f t="shared" ca="1" si="53"/>
        <v>0</v>
      </c>
      <c r="N200" s="179">
        <f t="shared" ca="1" si="55"/>
        <v>0</v>
      </c>
      <c r="O200" s="180">
        <f t="shared" ref="O200:O231" ca="1" si="61">IF(LEN(B200)&gt;0,M200*$P$267,"")</f>
        <v>0</v>
      </c>
      <c r="P200" s="181">
        <f t="shared" ca="1" si="54"/>
        <v>0</v>
      </c>
      <c r="Q200" s="182">
        <f t="shared" ca="1" si="46"/>
        <v>0</v>
      </c>
      <c r="R200" s="182">
        <f ca="1">IF(LEN(B200)&gt;0,'5'!R200-'5'!Q200,"")</f>
        <v>0</v>
      </c>
      <c r="S200" s="183"/>
      <c r="T200" s="33"/>
      <c r="U200" s="33"/>
      <c r="V200" s="33"/>
      <c r="W200" s="33"/>
      <c r="X200" s="33"/>
      <c r="Y200" s="33"/>
      <c r="AB200" s="243">
        <f>ROW()</f>
        <v>200</v>
      </c>
      <c r="AC200" s="118">
        <f t="shared" ca="1" si="28"/>
        <v>0</v>
      </c>
      <c r="AD200" s="118">
        <f t="shared" ca="1" si="29"/>
        <v>0</v>
      </c>
      <c r="AE200" s="119" t="str">
        <f t="shared" ca="1" si="47"/>
        <v>-</v>
      </c>
      <c r="AF200" s="118" t="str">
        <f t="shared" ca="1" si="48"/>
        <v>-</v>
      </c>
      <c r="AG200" s="119" t="str">
        <f t="shared" ref="AG200:AG231" ca="1" si="62">IF(AE200="-","-",AE200*$AF$267)</f>
        <v>-</v>
      </c>
      <c r="AH200" s="118" t="str">
        <f t="shared" ref="AH200:AH231" ca="1" si="63">IF(AF200="-","-",AF200*$AF$267)</f>
        <v>-</v>
      </c>
      <c r="AI200" s="118">
        <f t="shared" ca="1" si="51"/>
        <v>0</v>
      </c>
      <c r="AJ200" s="120">
        <f t="shared" ca="1" si="52"/>
        <v>0</v>
      </c>
      <c r="AK200" s="118">
        <f t="shared" ca="1" si="36"/>
        <v>0</v>
      </c>
      <c r="AL200" s="118">
        <f t="shared" ca="1" si="37"/>
        <v>0</v>
      </c>
    </row>
    <row r="201" spans="1:38" ht="27" customHeight="1" x14ac:dyDescent="0.25">
      <c r="A201" s="53">
        <f>'OSNOVNA PLAČA'!A195</f>
        <v>186</v>
      </c>
      <c r="B201" s="333" t="str">
        <f t="shared" ca="1" si="24"/>
        <v>A186</v>
      </c>
      <c r="C201" s="333"/>
      <c r="D201" s="54" t="str">
        <f>IF(LEN('OSNOVNA PLAČA'!C195)&gt;0,'OSNOVNA PLAČA'!C195,"")</f>
        <v/>
      </c>
      <c r="E201" s="55" t="str">
        <f>IF(LEN('OSNOVNA PLAČA'!D195)&gt;0,'OSNOVNA PLAČA'!D195,"")</f>
        <v/>
      </c>
      <c r="F201" s="164">
        <f ca="1">IF(LEN(B201)&gt;0,'OBRAČUNANA OSNOVNA PLAČA'!J195,"")</f>
        <v>0</v>
      </c>
      <c r="G201" s="57"/>
      <c r="H201" s="57"/>
      <c r="I201" s="57"/>
      <c r="J201" s="57"/>
      <c r="K201" s="57"/>
      <c r="L201" s="178">
        <f t="shared" si="44"/>
        <v>0</v>
      </c>
      <c r="M201" s="179">
        <f t="shared" ca="1" si="53"/>
        <v>0</v>
      </c>
      <c r="N201" s="179">
        <f t="shared" ca="1" si="55"/>
        <v>0</v>
      </c>
      <c r="O201" s="180">
        <f t="shared" ca="1" si="61"/>
        <v>0</v>
      </c>
      <c r="P201" s="181">
        <f t="shared" ca="1" si="54"/>
        <v>0</v>
      </c>
      <c r="Q201" s="182">
        <f t="shared" ca="1" si="46"/>
        <v>0</v>
      </c>
      <c r="R201" s="182">
        <f ca="1">IF(LEN(B201)&gt;0,'5'!R201-'5'!Q201,"")</f>
        <v>0</v>
      </c>
      <c r="S201" s="183"/>
      <c r="T201" s="33"/>
      <c r="U201" s="33"/>
      <c r="V201" s="33"/>
      <c r="W201" s="33"/>
      <c r="X201" s="33"/>
      <c r="Y201" s="33"/>
      <c r="AB201" s="243">
        <f>ROW()</f>
        <v>201</v>
      </c>
      <c r="AC201" s="118">
        <f t="shared" ca="1" si="28"/>
        <v>0</v>
      </c>
      <c r="AD201" s="118">
        <f t="shared" ca="1" si="29"/>
        <v>0</v>
      </c>
      <c r="AE201" s="119" t="str">
        <f t="shared" ca="1" si="47"/>
        <v>-</v>
      </c>
      <c r="AF201" s="118" t="str">
        <f t="shared" ca="1" si="48"/>
        <v>-</v>
      </c>
      <c r="AG201" s="119" t="str">
        <f t="shared" ca="1" si="62"/>
        <v>-</v>
      </c>
      <c r="AH201" s="118" t="str">
        <f t="shared" ca="1" si="63"/>
        <v>-</v>
      </c>
      <c r="AI201" s="118">
        <f t="shared" ca="1" si="51"/>
        <v>0</v>
      </c>
      <c r="AJ201" s="120">
        <f t="shared" ca="1" si="52"/>
        <v>0</v>
      </c>
      <c r="AK201" s="118">
        <f t="shared" ca="1" si="36"/>
        <v>0</v>
      </c>
      <c r="AL201" s="118">
        <f t="shared" ca="1" si="37"/>
        <v>0</v>
      </c>
    </row>
    <row r="202" spans="1:38" ht="27" customHeight="1" x14ac:dyDescent="0.25">
      <c r="A202" s="53">
        <f>'OSNOVNA PLAČA'!A196</f>
        <v>187</v>
      </c>
      <c r="B202" s="333" t="str">
        <f t="shared" ca="1" si="24"/>
        <v>A187</v>
      </c>
      <c r="C202" s="333"/>
      <c r="D202" s="54" t="str">
        <f>IF(LEN('OSNOVNA PLAČA'!C196)&gt;0,'OSNOVNA PLAČA'!C196,"")</f>
        <v/>
      </c>
      <c r="E202" s="55" t="str">
        <f>IF(LEN('OSNOVNA PLAČA'!D196)&gt;0,'OSNOVNA PLAČA'!D196,"")</f>
        <v/>
      </c>
      <c r="F202" s="164">
        <f ca="1">IF(LEN(B202)&gt;0,'OBRAČUNANA OSNOVNA PLAČA'!J196,"")</f>
        <v>0</v>
      </c>
      <c r="G202" s="57"/>
      <c r="H202" s="57"/>
      <c r="I202" s="57"/>
      <c r="J202" s="57"/>
      <c r="K202" s="57"/>
      <c r="L202" s="178">
        <f t="shared" si="44"/>
        <v>0</v>
      </c>
      <c r="M202" s="179">
        <f t="shared" ca="1" si="53"/>
        <v>0</v>
      </c>
      <c r="N202" s="179">
        <f t="shared" ca="1" si="55"/>
        <v>0</v>
      </c>
      <c r="O202" s="180">
        <f t="shared" ca="1" si="61"/>
        <v>0</v>
      </c>
      <c r="P202" s="181">
        <f t="shared" ca="1" si="54"/>
        <v>0</v>
      </c>
      <c r="Q202" s="182">
        <f t="shared" ca="1" si="46"/>
        <v>0</v>
      </c>
      <c r="R202" s="182">
        <f ca="1">IF(LEN(B202)&gt;0,'5'!R202-'5'!Q202,"")</f>
        <v>0</v>
      </c>
      <c r="S202" s="183"/>
      <c r="T202" s="33"/>
      <c r="U202" s="33"/>
      <c r="V202" s="33"/>
      <c r="W202" s="33"/>
      <c r="X202" s="33"/>
      <c r="Y202" s="33"/>
      <c r="AB202" s="243">
        <f>ROW()</f>
        <v>202</v>
      </c>
      <c r="AC202" s="118">
        <f t="shared" ca="1" si="28"/>
        <v>0</v>
      </c>
      <c r="AD202" s="118">
        <f t="shared" ca="1" si="29"/>
        <v>0</v>
      </c>
      <c r="AE202" s="119" t="str">
        <f t="shared" ca="1" si="47"/>
        <v>-</v>
      </c>
      <c r="AF202" s="118" t="str">
        <f t="shared" ca="1" si="48"/>
        <v>-</v>
      </c>
      <c r="AG202" s="119" t="str">
        <f t="shared" ca="1" si="62"/>
        <v>-</v>
      </c>
      <c r="AH202" s="118" t="str">
        <f t="shared" ca="1" si="63"/>
        <v>-</v>
      </c>
      <c r="AI202" s="118">
        <f t="shared" ca="1" si="51"/>
        <v>0</v>
      </c>
      <c r="AJ202" s="120">
        <f t="shared" ca="1" si="52"/>
        <v>0</v>
      </c>
      <c r="AK202" s="118">
        <f t="shared" ca="1" si="36"/>
        <v>0</v>
      </c>
      <c r="AL202" s="118">
        <f t="shared" ca="1" si="37"/>
        <v>0</v>
      </c>
    </row>
    <row r="203" spans="1:38" ht="27" customHeight="1" x14ac:dyDescent="0.25">
      <c r="A203" s="53">
        <f>'OSNOVNA PLAČA'!A197</f>
        <v>188</v>
      </c>
      <c r="B203" s="333" t="str">
        <f t="shared" ca="1" si="24"/>
        <v>A188</v>
      </c>
      <c r="C203" s="333"/>
      <c r="D203" s="54" t="str">
        <f>IF(LEN('OSNOVNA PLAČA'!C197)&gt;0,'OSNOVNA PLAČA'!C197,"")</f>
        <v/>
      </c>
      <c r="E203" s="55" t="str">
        <f>IF(LEN('OSNOVNA PLAČA'!D197)&gt;0,'OSNOVNA PLAČA'!D197,"")</f>
        <v/>
      </c>
      <c r="F203" s="164">
        <f ca="1">IF(LEN(B203)&gt;0,'OBRAČUNANA OSNOVNA PLAČA'!J197,"")</f>
        <v>0</v>
      </c>
      <c r="G203" s="57"/>
      <c r="H203" s="57"/>
      <c r="I203" s="57"/>
      <c r="J203" s="57"/>
      <c r="K203" s="57"/>
      <c r="L203" s="178">
        <f t="shared" si="44"/>
        <v>0</v>
      </c>
      <c r="M203" s="179">
        <f t="shared" ca="1" si="53"/>
        <v>0</v>
      </c>
      <c r="N203" s="179">
        <f t="shared" ca="1" si="55"/>
        <v>0</v>
      </c>
      <c r="O203" s="180">
        <f t="shared" ca="1" si="61"/>
        <v>0</v>
      </c>
      <c r="P203" s="181">
        <f t="shared" ca="1" si="54"/>
        <v>0</v>
      </c>
      <c r="Q203" s="182">
        <f t="shared" ca="1" si="46"/>
        <v>0</v>
      </c>
      <c r="R203" s="182">
        <f ca="1">IF(LEN(B203)&gt;0,'5'!R203-'5'!Q203,"")</f>
        <v>0</v>
      </c>
      <c r="S203" s="183"/>
      <c r="T203" s="33"/>
      <c r="U203" s="33"/>
      <c r="V203" s="33"/>
      <c r="W203" s="33"/>
      <c r="X203" s="33"/>
      <c r="Y203" s="33"/>
      <c r="AB203" s="243">
        <f>ROW()</f>
        <v>203</v>
      </c>
      <c r="AC203" s="118">
        <f t="shared" ca="1" si="28"/>
        <v>0</v>
      </c>
      <c r="AD203" s="118">
        <f t="shared" ca="1" si="29"/>
        <v>0</v>
      </c>
      <c r="AE203" s="119" t="str">
        <f t="shared" ca="1" si="47"/>
        <v>-</v>
      </c>
      <c r="AF203" s="118" t="str">
        <f t="shared" ca="1" si="48"/>
        <v>-</v>
      </c>
      <c r="AG203" s="119" t="str">
        <f t="shared" ca="1" si="62"/>
        <v>-</v>
      </c>
      <c r="AH203" s="118" t="str">
        <f t="shared" ca="1" si="63"/>
        <v>-</v>
      </c>
      <c r="AI203" s="118">
        <f t="shared" ca="1" si="51"/>
        <v>0</v>
      </c>
      <c r="AJ203" s="120">
        <f t="shared" ca="1" si="52"/>
        <v>0</v>
      </c>
      <c r="AK203" s="118">
        <f t="shared" ca="1" si="36"/>
        <v>0</v>
      </c>
      <c r="AL203" s="118">
        <f t="shared" ca="1" si="37"/>
        <v>0</v>
      </c>
    </row>
    <row r="204" spans="1:38" ht="27" customHeight="1" x14ac:dyDescent="0.25">
      <c r="A204" s="53">
        <f>'OSNOVNA PLAČA'!A198</f>
        <v>189</v>
      </c>
      <c r="B204" s="333" t="str">
        <f t="shared" ca="1" si="24"/>
        <v>A189</v>
      </c>
      <c r="C204" s="333"/>
      <c r="D204" s="54" t="str">
        <f>IF(LEN('OSNOVNA PLAČA'!C198)&gt;0,'OSNOVNA PLAČA'!C198,"")</f>
        <v/>
      </c>
      <c r="E204" s="55" t="str">
        <f>IF(LEN('OSNOVNA PLAČA'!D198)&gt;0,'OSNOVNA PLAČA'!D198,"")</f>
        <v/>
      </c>
      <c r="F204" s="164">
        <f ca="1">IF(LEN(B204)&gt;0,'OBRAČUNANA OSNOVNA PLAČA'!J198,"")</f>
        <v>0</v>
      </c>
      <c r="G204" s="57"/>
      <c r="H204" s="57"/>
      <c r="I204" s="57"/>
      <c r="J204" s="57"/>
      <c r="K204" s="57"/>
      <c r="L204" s="178">
        <f t="shared" si="44"/>
        <v>0</v>
      </c>
      <c r="M204" s="179">
        <f t="shared" ca="1" si="53"/>
        <v>0</v>
      </c>
      <c r="N204" s="179">
        <f t="shared" ca="1" si="55"/>
        <v>0</v>
      </c>
      <c r="O204" s="180">
        <f t="shared" ca="1" si="61"/>
        <v>0</v>
      </c>
      <c r="P204" s="181">
        <f t="shared" ca="1" si="54"/>
        <v>0</v>
      </c>
      <c r="Q204" s="182">
        <f t="shared" ca="1" si="46"/>
        <v>0</v>
      </c>
      <c r="R204" s="182">
        <f ca="1">IF(LEN(B204)&gt;0,'5'!R204-'5'!Q204,"")</f>
        <v>0</v>
      </c>
      <c r="S204" s="183"/>
      <c r="T204" s="33"/>
      <c r="U204" s="33"/>
      <c r="V204" s="33"/>
      <c r="W204" s="33"/>
      <c r="X204" s="33"/>
      <c r="Y204" s="33"/>
      <c r="AB204" s="243">
        <f>ROW()</f>
        <v>204</v>
      </c>
      <c r="AC204" s="118">
        <f t="shared" ca="1" si="28"/>
        <v>0</v>
      </c>
      <c r="AD204" s="118">
        <f t="shared" ca="1" si="29"/>
        <v>0</v>
      </c>
      <c r="AE204" s="119" t="str">
        <f t="shared" ca="1" si="47"/>
        <v>-</v>
      </c>
      <c r="AF204" s="118" t="str">
        <f t="shared" ca="1" si="48"/>
        <v>-</v>
      </c>
      <c r="AG204" s="119" t="str">
        <f t="shared" ca="1" si="62"/>
        <v>-</v>
      </c>
      <c r="AH204" s="118" t="str">
        <f t="shared" ca="1" si="63"/>
        <v>-</v>
      </c>
      <c r="AI204" s="118">
        <f t="shared" ca="1" si="51"/>
        <v>0</v>
      </c>
      <c r="AJ204" s="120">
        <f t="shared" ca="1" si="52"/>
        <v>0</v>
      </c>
      <c r="AK204" s="118">
        <f t="shared" ca="1" si="36"/>
        <v>0</v>
      </c>
      <c r="AL204" s="118">
        <f t="shared" ca="1" si="37"/>
        <v>0</v>
      </c>
    </row>
    <row r="205" spans="1:38" ht="27" customHeight="1" x14ac:dyDescent="0.25">
      <c r="A205" s="53">
        <f>'OSNOVNA PLAČA'!A199</f>
        <v>190</v>
      </c>
      <c r="B205" s="333" t="str">
        <f t="shared" ca="1" si="24"/>
        <v>A190</v>
      </c>
      <c r="C205" s="333"/>
      <c r="D205" s="54" t="str">
        <f>IF(LEN('OSNOVNA PLAČA'!C199)&gt;0,'OSNOVNA PLAČA'!C199,"")</f>
        <v/>
      </c>
      <c r="E205" s="55" t="str">
        <f>IF(LEN('OSNOVNA PLAČA'!D199)&gt;0,'OSNOVNA PLAČA'!D199,"")</f>
        <v/>
      </c>
      <c r="F205" s="164">
        <f ca="1">IF(LEN(B205)&gt;0,'OBRAČUNANA OSNOVNA PLAČA'!J199,"")</f>
        <v>0</v>
      </c>
      <c r="G205" s="57"/>
      <c r="H205" s="57"/>
      <c r="I205" s="57"/>
      <c r="J205" s="57"/>
      <c r="K205" s="57"/>
      <c r="L205" s="178">
        <f t="shared" si="44"/>
        <v>0</v>
      </c>
      <c r="M205" s="179">
        <f t="shared" ca="1" si="53"/>
        <v>0</v>
      </c>
      <c r="N205" s="179">
        <f t="shared" ca="1" si="55"/>
        <v>0</v>
      </c>
      <c r="O205" s="180">
        <f t="shared" ca="1" si="61"/>
        <v>0</v>
      </c>
      <c r="P205" s="181">
        <f t="shared" ca="1" si="54"/>
        <v>0</v>
      </c>
      <c r="Q205" s="182">
        <f t="shared" ca="1" si="46"/>
        <v>0</v>
      </c>
      <c r="R205" s="182">
        <f ca="1">IF(LEN(B205)&gt;0,'5'!R205-'5'!Q205,"")</f>
        <v>0</v>
      </c>
      <c r="S205" s="183"/>
      <c r="T205" s="33"/>
      <c r="U205" s="33"/>
      <c r="V205" s="33"/>
      <c r="W205" s="33"/>
      <c r="X205" s="33"/>
      <c r="Y205" s="33"/>
      <c r="AB205" s="243">
        <f>ROW()</f>
        <v>205</v>
      </c>
      <c r="AC205" s="118">
        <f t="shared" ca="1" si="28"/>
        <v>0</v>
      </c>
      <c r="AD205" s="118">
        <f t="shared" ca="1" si="29"/>
        <v>0</v>
      </c>
      <c r="AE205" s="119" t="str">
        <f t="shared" ca="1" si="47"/>
        <v>-</v>
      </c>
      <c r="AF205" s="118" t="str">
        <f t="shared" ca="1" si="48"/>
        <v>-</v>
      </c>
      <c r="AG205" s="119" t="str">
        <f t="shared" ca="1" si="62"/>
        <v>-</v>
      </c>
      <c r="AH205" s="118" t="str">
        <f t="shared" ca="1" si="63"/>
        <v>-</v>
      </c>
      <c r="AI205" s="118">
        <f t="shared" ca="1" si="51"/>
        <v>0</v>
      </c>
      <c r="AJ205" s="120">
        <f t="shared" ca="1" si="52"/>
        <v>0</v>
      </c>
      <c r="AK205" s="118">
        <f t="shared" ca="1" si="36"/>
        <v>0</v>
      </c>
      <c r="AL205" s="118">
        <f t="shared" ca="1" si="37"/>
        <v>0</v>
      </c>
    </row>
    <row r="206" spans="1:38" ht="27" customHeight="1" x14ac:dyDescent="0.25">
      <c r="A206" s="53">
        <f>'OSNOVNA PLAČA'!A200</f>
        <v>191</v>
      </c>
      <c r="B206" s="333" t="str">
        <f t="shared" ca="1" si="24"/>
        <v>A191</v>
      </c>
      <c r="C206" s="333"/>
      <c r="D206" s="54" t="str">
        <f>IF(LEN('OSNOVNA PLAČA'!C200)&gt;0,'OSNOVNA PLAČA'!C200,"")</f>
        <v/>
      </c>
      <c r="E206" s="55" t="str">
        <f>IF(LEN('OSNOVNA PLAČA'!D200)&gt;0,'OSNOVNA PLAČA'!D200,"")</f>
        <v/>
      </c>
      <c r="F206" s="164">
        <f ca="1">IF(LEN(B206)&gt;0,'OBRAČUNANA OSNOVNA PLAČA'!J200,"")</f>
        <v>0</v>
      </c>
      <c r="G206" s="57"/>
      <c r="H206" s="57"/>
      <c r="I206" s="57"/>
      <c r="J206" s="57"/>
      <c r="K206" s="57"/>
      <c r="L206" s="178">
        <f t="shared" si="44"/>
        <v>0</v>
      </c>
      <c r="M206" s="179">
        <f t="shared" ca="1" si="53"/>
        <v>0</v>
      </c>
      <c r="N206" s="179">
        <f t="shared" ca="1" si="55"/>
        <v>0</v>
      </c>
      <c r="O206" s="180">
        <f t="shared" ca="1" si="61"/>
        <v>0</v>
      </c>
      <c r="P206" s="181">
        <f t="shared" ca="1" si="54"/>
        <v>0</v>
      </c>
      <c r="Q206" s="182">
        <f t="shared" ca="1" si="46"/>
        <v>0</v>
      </c>
      <c r="R206" s="182">
        <f ca="1">IF(LEN(B206)&gt;0,'5'!R206-'5'!Q206,"")</f>
        <v>0</v>
      </c>
      <c r="S206" s="183"/>
      <c r="T206" s="33"/>
      <c r="U206" s="33"/>
      <c r="V206" s="33"/>
      <c r="W206" s="33"/>
      <c r="X206" s="33"/>
      <c r="Y206" s="33"/>
      <c r="AB206" s="243">
        <f>ROW()</f>
        <v>206</v>
      </c>
      <c r="AC206" s="118">
        <f t="shared" ca="1" si="28"/>
        <v>0</v>
      </c>
      <c r="AD206" s="118">
        <f t="shared" ca="1" si="29"/>
        <v>0</v>
      </c>
      <c r="AE206" s="119" t="str">
        <f t="shared" ca="1" si="47"/>
        <v>-</v>
      </c>
      <c r="AF206" s="118" t="str">
        <f t="shared" ca="1" si="48"/>
        <v>-</v>
      </c>
      <c r="AG206" s="119" t="str">
        <f t="shared" ca="1" si="62"/>
        <v>-</v>
      </c>
      <c r="AH206" s="118" t="str">
        <f t="shared" ca="1" si="63"/>
        <v>-</v>
      </c>
      <c r="AI206" s="118">
        <f t="shared" ca="1" si="51"/>
        <v>0</v>
      </c>
      <c r="AJ206" s="120">
        <f t="shared" ca="1" si="52"/>
        <v>0</v>
      </c>
      <c r="AK206" s="118">
        <f t="shared" ca="1" si="36"/>
        <v>0</v>
      </c>
      <c r="AL206" s="118">
        <f t="shared" ca="1" si="37"/>
        <v>0</v>
      </c>
    </row>
    <row r="207" spans="1:38" ht="27" customHeight="1" x14ac:dyDescent="0.25">
      <c r="A207" s="53">
        <f>'OSNOVNA PLAČA'!A201</f>
        <v>192</v>
      </c>
      <c r="B207" s="333" t="str">
        <f t="shared" ca="1" si="24"/>
        <v>A192</v>
      </c>
      <c r="C207" s="333"/>
      <c r="D207" s="54" t="str">
        <f>IF(LEN('OSNOVNA PLAČA'!C201)&gt;0,'OSNOVNA PLAČA'!C201,"")</f>
        <v/>
      </c>
      <c r="E207" s="55" t="str">
        <f>IF(LEN('OSNOVNA PLAČA'!D201)&gt;0,'OSNOVNA PLAČA'!D201,"")</f>
        <v/>
      </c>
      <c r="F207" s="164">
        <f ca="1">IF(LEN(B207)&gt;0,'OBRAČUNANA OSNOVNA PLAČA'!J201,"")</f>
        <v>0</v>
      </c>
      <c r="G207" s="57"/>
      <c r="H207" s="57"/>
      <c r="I207" s="57"/>
      <c r="J207" s="57"/>
      <c r="K207" s="57"/>
      <c r="L207" s="178">
        <f t="shared" si="44"/>
        <v>0</v>
      </c>
      <c r="M207" s="179">
        <f t="shared" ca="1" si="53"/>
        <v>0</v>
      </c>
      <c r="N207" s="179">
        <f t="shared" ca="1" si="55"/>
        <v>0</v>
      </c>
      <c r="O207" s="180">
        <f t="shared" ca="1" si="61"/>
        <v>0</v>
      </c>
      <c r="P207" s="181">
        <f t="shared" ca="1" si="54"/>
        <v>0</v>
      </c>
      <c r="Q207" s="182">
        <f t="shared" ca="1" si="46"/>
        <v>0</v>
      </c>
      <c r="R207" s="182">
        <f ca="1">IF(LEN(B207)&gt;0,'5'!R207-'5'!Q207,"")</f>
        <v>0</v>
      </c>
      <c r="S207" s="183"/>
      <c r="T207" s="33"/>
      <c r="U207" s="33"/>
      <c r="V207" s="33"/>
      <c r="W207" s="33"/>
      <c r="X207" s="33"/>
      <c r="Y207" s="33"/>
      <c r="AB207" s="243">
        <f>ROW()</f>
        <v>207</v>
      </c>
      <c r="AC207" s="118">
        <f t="shared" ca="1" si="28"/>
        <v>0</v>
      </c>
      <c r="AD207" s="118">
        <f t="shared" ca="1" si="29"/>
        <v>0</v>
      </c>
      <c r="AE207" s="119" t="str">
        <f t="shared" ca="1" si="47"/>
        <v>-</v>
      </c>
      <c r="AF207" s="118" t="str">
        <f t="shared" ca="1" si="48"/>
        <v>-</v>
      </c>
      <c r="AG207" s="119" t="str">
        <f t="shared" ca="1" si="62"/>
        <v>-</v>
      </c>
      <c r="AH207" s="118" t="str">
        <f t="shared" ca="1" si="63"/>
        <v>-</v>
      </c>
      <c r="AI207" s="118">
        <f t="shared" ca="1" si="51"/>
        <v>0</v>
      </c>
      <c r="AJ207" s="120">
        <f t="shared" ca="1" si="52"/>
        <v>0</v>
      </c>
      <c r="AK207" s="118">
        <f t="shared" ca="1" si="36"/>
        <v>0</v>
      </c>
      <c r="AL207" s="118">
        <f t="shared" ca="1" si="37"/>
        <v>0</v>
      </c>
    </row>
    <row r="208" spans="1:38" ht="27" customHeight="1" x14ac:dyDescent="0.25">
      <c r="A208" s="53">
        <f>'OSNOVNA PLAČA'!A202</f>
        <v>193</v>
      </c>
      <c r="B208" s="333" t="str">
        <f t="shared" ca="1" si="24"/>
        <v>A193</v>
      </c>
      <c r="C208" s="333"/>
      <c r="D208" s="54" t="str">
        <f>IF(LEN('OSNOVNA PLAČA'!C202)&gt;0,'OSNOVNA PLAČA'!C202,"")</f>
        <v/>
      </c>
      <c r="E208" s="55" t="str">
        <f>IF(LEN('OSNOVNA PLAČA'!D202)&gt;0,'OSNOVNA PLAČA'!D202,"")</f>
        <v/>
      </c>
      <c r="F208" s="164">
        <f ca="1">IF(LEN(B208)&gt;0,'OBRAČUNANA OSNOVNA PLAČA'!J202,"")</f>
        <v>0</v>
      </c>
      <c r="G208" s="57"/>
      <c r="H208" s="57"/>
      <c r="I208" s="57"/>
      <c r="J208" s="57"/>
      <c r="K208" s="57"/>
      <c r="L208" s="178">
        <f t="shared" ref="L208:L265" si="64">+G208+H208+I208+J208+K208</f>
        <v>0</v>
      </c>
      <c r="M208" s="179">
        <f t="shared" ca="1" si="53"/>
        <v>0</v>
      </c>
      <c r="N208" s="179">
        <f t="shared" ca="1" si="55"/>
        <v>0</v>
      </c>
      <c r="O208" s="180">
        <f t="shared" ca="1" si="61"/>
        <v>0</v>
      </c>
      <c r="P208" s="181">
        <f t="shared" ca="1" si="54"/>
        <v>0</v>
      </c>
      <c r="Q208" s="182">
        <f t="shared" ref="Q208:Q265" ca="1" si="65">MIN(P208,R208)</f>
        <v>0</v>
      </c>
      <c r="R208" s="182">
        <f ca="1">IF(LEN(B208)&gt;0,'5'!R208-'5'!Q208,"")</f>
        <v>0</v>
      </c>
      <c r="S208" s="183"/>
      <c r="T208" s="33"/>
      <c r="U208" s="33"/>
      <c r="V208" s="33"/>
      <c r="W208" s="33"/>
      <c r="X208" s="33"/>
      <c r="Y208" s="33"/>
      <c r="AB208" s="243">
        <f>ROW()</f>
        <v>208</v>
      </c>
      <c r="AC208" s="118">
        <f t="shared" ca="1" si="28"/>
        <v>0</v>
      </c>
      <c r="AD208" s="118">
        <f t="shared" ca="1" si="29"/>
        <v>0</v>
      </c>
      <c r="AE208" s="119" t="str">
        <f t="shared" ref="AE208:AE265" ca="1" si="66">IF(AC208&gt;=AD208,"-",$L208/(5*MAX($M$271:$M$272)))</f>
        <v>-</v>
      </c>
      <c r="AF208" s="118" t="str">
        <f t="shared" ref="AF208:AF265" ca="1" si="67">IF(AC208&gt;=AD208,"-",$L208/(5*MAX($M$271:$M$272))*AK208)</f>
        <v>-</v>
      </c>
      <c r="AG208" s="119" t="str">
        <f t="shared" ca="1" si="62"/>
        <v>-</v>
      </c>
      <c r="AH208" s="118" t="str">
        <f t="shared" ca="1" si="63"/>
        <v>-</v>
      </c>
      <c r="AI208" s="118">
        <f t="shared" ref="AI208:AI265" ca="1" si="68">IF(AG208="-",0,MIN(AH208,R208))</f>
        <v>0</v>
      </c>
      <c r="AJ208" s="120">
        <f t="shared" ref="AJ208:AJ265" ca="1" si="69">+AD208-AC208</f>
        <v>0</v>
      </c>
      <c r="AK208" s="118">
        <f t="shared" ca="1" si="36"/>
        <v>0</v>
      </c>
      <c r="AL208" s="118">
        <f t="shared" ca="1" si="37"/>
        <v>0</v>
      </c>
    </row>
    <row r="209" spans="1:38" ht="27" customHeight="1" x14ac:dyDescent="0.25">
      <c r="A209" s="53">
        <f>'OSNOVNA PLAČA'!A203</f>
        <v>194</v>
      </c>
      <c r="B209" s="333" t="str">
        <f t="shared" ca="1" si="24"/>
        <v>A194</v>
      </c>
      <c r="C209" s="333"/>
      <c r="D209" s="54" t="str">
        <f>IF(LEN('OSNOVNA PLAČA'!C203)&gt;0,'OSNOVNA PLAČA'!C203,"")</f>
        <v/>
      </c>
      <c r="E209" s="55" t="str">
        <f>IF(LEN('OSNOVNA PLAČA'!D203)&gt;0,'OSNOVNA PLAČA'!D203,"")</f>
        <v/>
      </c>
      <c r="F209" s="164">
        <f ca="1">IF(LEN(B209)&gt;0,'OBRAČUNANA OSNOVNA PLAČA'!J203,"")</f>
        <v>0</v>
      </c>
      <c r="G209" s="57"/>
      <c r="H209" s="57"/>
      <c r="I209" s="57"/>
      <c r="J209" s="57"/>
      <c r="K209" s="57"/>
      <c r="L209" s="178">
        <f t="shared" si="64"/>
        <v>0</v>
      </c>
      <c r="M209" s="179">
        <f t="shared" ref="M209:M265" ca="1" si="70">IF(LEN(B209)&gt;0,L209/5,"")</f>
        <v>0</v>
      </c>
      <c r="N209" s="179">
        <f t="shared" ca="1" si="55"/>
        <v>0</v>
      </c>
      <c r="O209" s="180">
        <f t="shared" ca="1" si="61"/>
        <v>0</v>
      </c>
      <c r="P209" s="181">
        <f t="shared" ref="P209:P265" ca="1" si="71">IF(LEN(B209)&gt;0,F209*O209,"")</f>
        <v>0</v>
      </c>
      <c r="Q209" s="182">
        <f t="shared" ca="1" si="65"/>
        <v>0</v>
      </c>
      <c r="R209" s="182">
        <f ca="1">IF(LEN(B209)&gt;0,'5'!R209-'5'!Q209,"")</f>
        <v>0</v>
      </c>
      <c r="S209" s="183"/>
      <c r="T209" s="33"/>
      <c r="U209" s="33"/>
      <c r="V209" s="33"/>
      <c r="W209" s="33"/>
      <c r="X209" s="33"/>
      <c r="Y209" s="33"/>
      <c r="AB209" s="243">
        <f>ROW()</f>
        <v>209</v>
      </c>
      <c r="AC209" s="118">
        <f t="shared" ca="1" si="28"/>
        <v>0</v>
      </c>
      <c r="AD209" s="118">
        <f t="shared" ca="1" si="29"/>
        <v>0</v>
      </c>
      <c r="AE209" s="119" t="str">
        <f t="shared" ca="1" si="66"/>
        <v>-</v>
      </c>
      <c r="AF209" s="118" t="str">
        <f t="shared" ca="1" si="67"/>
        <v>-</v>
      </c>
      <c r="AG209" s="119" t="str">
        <f t="shared" ca="1" si="62"/>
        <v>-</v>
      </c>
      <c r="AH209" s="118" t="str">
        <f t="shared" ca="1" si="63"/>
        <v>-</v>
      </c>
      <c r="AI209" s="118">
        <f t="shared" ca="1" si="68"/>
        <v>0</v>
      </c>
      <c r="AJ209" s="120">
        <f t="shared" ca="1" si="69"/>
        <v>0</v>
      </c>
      <c r="AK209" s="118">
        <f t="shared" ca="1" si="36"/>
        <v>0</v>
      </c>
      <c r="AL209" s="118">
        <f t="shared" ca="1" si="37"/>
        <v>0</v>
      </c>
    </row>
    <row r="210" spans="1:38" ht="27" customHeight="1" x14ac:dyDescent="0.25">
      <c r="A210" s="53">
        <f>'OSNOVNA PLAČA'!A204</f>
        <v>195</v>
      </c>
      <c r="B210" s="333" t="str">
        <f t="shared" ca="1" si="24"/>
        <v>A195</v>
      </c>
      <c r="C210" s="333"/>
      <c r="D210" s="54" t="str">
        <f>IF(LEN('OSNOVNA PLAČA'!C204)&gt;0,'OSNOVNA PLAČA'!C204,"")</f>
        <v/>
      </c>
      <c r="E210" s="55" t="str">
        <f>IF(LEN('OSNOVNA PLAČA'!D204)&gt;0,'OSNOVNA PLAČA'!D204,"")</f>
        <v/>
      </c>
      <c r="F210" s="164">
        <f ca="1">IF(LEN(B210)&gt;0,'OBRAČUNANA OSNOVNA PLAČA'!J204,"")</f>
        <v>0</v>
      </c>
      <c r="G210" s="57"/>
      <c r="H210" s="57"/>
      <c r="I210" s="57"/>
      <c r="J210" s="57"/>
      <c r="K210" s="57"/>
      <c r="L210" s="178">
        <f t="shared" si="64"/>
        <v>0</v>
      </c>
      <c r="M210" s="179">
        <f t="shared" ca="1" si="70"/>
        <v>0</v>
      </c>
      <c r="N210" s="179">
        <f t="shared" ref="N210:N265" ca="1" si="72">IF(LEN(B210)&gt;0,F210*M210,"")</f>
        <v>0</v>
      </c>
      <c r="O210" s="180">
        <f t="shared" ca="1" si="61"/>
        <v>0</v>
      </c>
      <c r="P210" s="181">
        <f t="shared" ca="1" si="71"/>
        <v>0</v>
      </c>
      <c r="Q210" s="182">
        <f t="shared" ca="1" si="65"/>
        <v>0</v>
      </c>
      <c r="R210" s="182">
        <f ca="1">IF(LEN(B210)&gt;0,'5'!R210-'5'!Q210,"")</f>
        <v>0</v>
      </c>
      <c r="S210" s="183"/>
      <c r="T210" s="33"/>
      <c r="U210" s="33"/>
      <c r="V210" s="33"/>
      <c r="W210" s="33"/>
      <c r="X210" s="33"/>
      <c r="Y210" s="33"/>
      <c r="AB210" s="243">
        <f>ROW()</f>
        <v>210</v>
      </c>
      <c r="AC210" s="118">
        <f t="shared" ca="1" si="28"/>
        <v>0</v>
      </c>
      <c r="AD210" s="118">
        <f t="shared" ca="1" si="29"/>
        <v>0</v>
      </c>
      <c r="AE210" s="119" t="str">
        <f t="shared" ca="1" si="66"/>
        <v>-</v>
      </c>
      <c r="AF210" s="118" t="str">
        <f t="shared" ca="1" si="67"/>
        <v>-</v>
      </c>
      <c r="AG210" s="119" t="str">
        <f t="shared" ca="1" si="62"/>
        <v>-</v>
      </c>
      <c r="AH210" s="118" t="str">
        <f t="shared" ca="1" si="63"/>
        <v>-</v>
      </c>
      <c r="AI210" s="118">
        <f t="shared" ca="1" si="68"/>
        <v>0</v>
      </c>
      <c r="AJ210" s="120">
        <f t="shared" ca="1" si="69"/>
        <v>0</v>
      </c>
      <c r="AK210" s="118">
        <f t="shared" ca="1" si="36"/>
        <v>0</v>
      </c>
      <c r="AL210" s="118">
        <f t="shared" ca="1" si="37"/>
        <v>0</v>
      </c>
    </row>
    <row r="211" spans="1:38" ht="27" customHeight="1" x14ac:dyDescent="0.25">
      <c r="A211" s="53">
        <f>'OSNOVNA PLAČA'!A205</f>
        <v>196</v>
      </c>
      <c r="B211" s="333" t="str">
        <f t="shared" ca="1" si="24"/>
        <v>A196</v>
      </c>
      <c r="C211" s="333"/>
      <c r="D211" s="54" t="str">
        <f>IF(LEN('OSNOVNA PLAČA'!C205)&gt;0,'OSNOVNA PLAČA'!C205,"")</f>
        <v/>
      </c>
      <c r="E211" s="55" t="str">
        <f>IF(LEN('OSNOVNA PLAČA'!D205)&gt;0,'OSNOVNA PLAČA'!D205,"")</f>
        <v/>
      </c>
      <c r="F211" s="164">
        <f ca="1">IF(LEN(B211)&gt;0,'OBRAČUNANA OSNOVNA PLAČA'!J205,"")</f>
        <v>0</v>
      </c>
      <c r="G211" s="57"/>
      <c r="H211" s="57"/>
      <c r="I211" s="57"/>
      <c r="J211" s="57"/>
      <c r="K211" s="57"/>
      <c r="L211" s="178">
        <f t="shared" si="64"/>
        <v>0</v>
      </c>
      <c r="M211" s="179">
        <f t="shared" ca="1" si="70"/>
        <v>0</v>
      </c>
      <c r="N211" s="179">
        <f t="shared" ca="1" si="72"/>
        <v>0</v>
      </c>
      <c r="O211" s="180">
        <f t="shared" ca="1" si="61"/>
        <v>0</v>
      </c>
      <c r="P211" s="181">
        <f t="shared" ca="1" si="71"/>
        <v>0</v>
      </c>
      <c r="Q211" s="182">
        <f t="shared" ca="1" si="65"/>
        <v>0</v>
      </c>
      <c r="R211" s="182">
        <f ca="1">IF(LEN(B211)&gt;0,'5'!R211-'5'!Q211,"")</f>
        <v>0</v>
      </c>
      <c r="S211" s="183"/>
      <c r="T211" s="33"/>
      <c r="U211" s="33"/>
      <c r="V211" s="33"/>
      <c r="W211" s="33"/>
      <c r="X211" s="33"/>
      <c r="Y211" s="33"/>
      <c r="AB211" s="243">
        <f>ROW()</f>
        <v>211</v>
      </c>
      <c r="AC211" s="118">
        <f t="shared" ca="1" si="28"/>
        <v>0</v>
      </c>
      <c r="AD211" s="118">
        <f t="shared" ca="1" si="29"/>
        <v>0</v>
      </c>
      <c r="AE211" s="119" t="str">
        <f t="shared" ca="1" si="66"/>
        <v>-</v>
      </c>
      <c r="AF211" s="118" t="str">
        <f t="shared" ca="1" si="67"/>
        <v>-</v>
      </c>
      <c r="AG211" s="119" t="str">
        <f t="shared" ca="1" si="62"/>
        <v>-</v>
      </c>
      <c r="AH211" s="118" t="str">
        <f t="shared" ca="1" si="63"/>
        <v>-</v>
      </c>
      <c r="AI211" s="118">
        <f t="shared" ca="1" si="68"/>
        <v>0</v>
      </c>
      <c r="AJ211" s="120">
        <f t="shared" ca="1" si="69"/>
        <v>0</v>
      </c>
      <c r="AK211" s="118">
        <f t="shared" ca="1" si="36"/>
        <v>0</v>
      </c>
      <c r="AL211" s="118">
        <f t="shared" ca="1" si="37"/>
        <v>0</v>
      </c>
    </row>
    <row r="212" spans="1:38" ht="27" customHeight="1" x14ac:dyDescent="0.25">
      <c r="A212" s="53">
        <f>'OSNOVNA PLAČA'!A206</f>
        <v>197</v>
      </c>
      <c r="B212" s="333" t="str">
        <f t="shared" ca="1" si="24"/>
        <v>A197</v>
      </c>
      <c r="C212" s="333"/>
      <c r="D212" s="54" t="str">
        <f>IF(LEN('OSNOVNA PLAČA'!C206)&gt;0,'OSNOVNA PLAČA'!C206,"")</f>
        <v/>
      </c>
      <c r="E212" s="55" t="str">
        <f>IF(LEN('OSNOVNA PLAČA'!D206)&gt;0,'OSNOVNA PLAČA'!D206,"")</f>
        <v/>
      </c>
      <c r="F212" s="164">
        <f ca="1">IF(LEN(B212)&gt;0,'OBRAČUNANA OSNOVNA PLAČA'!J206,"")</f>
        <v>0</v>
      </c>
      <c r="G212" s="57"/>
      <c r="H212" s="57"/>
      <c r="I212" s="57"/>
      <c r="J212" s="57"/>
      <c r="K212" s="57"/>
      <c r="L212" s="178">
        <f t="shared" si="64"/>
        <v>0</v>
      </c>
      <c r="M212" s="179">
        <f t="shared" ca="1" si="70"/>
        <v>0</v>
      </c>
      <c r="N212" s="179">
        <f t="shared" ca="1" si="72"/>
        <v>0</v>
      </c>
      <c r="O212" s="180">
        <f t="shared" ca="1" si="61"/>
        <v>0</v>
      </c>
      <c r="P212" s="181">
        <f t="shared" ca="1" si="71"/>
        <v>0</v>
      </c>
      <c r="Q212" s="182">
        <f t="shared" ca="1" si="65"/>
        <v>0</v>
      </c>
      <c r="R212" s="182">
        <f ca="1">IF(LEN(B212)&gt;0,'5'!R212-'5'!Q212,"")</f>
        <v>0</v>
      </c>
      <c r="S212" s="183"/>
      <c r="T212" s="33"/>
      <c r="U212" s="33"/>
      <c r="V212" s="33"/>
      <c r="W212" s="33"/>
      <c r="X212" s="33"/>
      <c r="Y212" s="33"/>
      <c r="AB212" s="243">
        <f>ROW()</f>
        <v>212</v>
      </c>
      <c r="AC212" s="118">
        <f t="shared" ca="1" si="28"/>
        <v>0</v>
      </c>
      <c r="AD212" s="118">
        <f t="shared" ca="1" si="29"/>
        <v>0</v>
      </c>
      <c r="AE212" s="119" t="str">
        <f t="shared" ca="1" si="66"/>
        <v>-</v>
      </c>
      <c r="AF212" s="118" t="str">
        <f t="shared" ca="1" si="67"/>
        <v>-</v>
      </c>
      <c r="AG212" s="119" t="str">
        <f t="shared" ca="1" si="62"/>
        <v>-</v>
      </c>
      <c r="AH212" s="118" t="str">
        <f t="shared" ca="1" si="63"/>
        <v>-</v>
      </c>
      <c r="AI212" s="118">
        <f t="shared" ca="1" si="68"/>
        <v>0</v>
      </c>
      <c r="AJ212" s="120">
        <f t="shared" ca="1" si="69"/>
        <v>0</v>
      </c>
      <c r="AK212" s="118">
        <f t="shared" ca="1" si="36"/>
        <v>0</v>
      </c>
      <c r="AL212" s="118">
        <f t="shared" ca="1" si="37"/>
        <v>0</v>
      </c>
    </row>
    <row r="213" spans="1:38" ht="27" customHeight="1" x14ac:dyDescent="0.25">
      <c r="A213" s="53">
        <f>'OSNOVNA PLAČA'!A207</f>
        <v>198</v>
      </c>
      <c r="B213" s="333" t="str">
        <f t="shared" ca="1" si="24"/>
        <v>A198</v>
      </c>
      <c r="C213" s="333"/>
      <c r="D213" s="54" t="str">
        <f>IF(LEN('OSNOVNA PLAČA'!C207)&gt;0,'OSNOVNA PLAČA'!C207,"")</f>
        <v/>
      </c>
      <c r="E213" s="55" t="str">
        <f>IF(LEN('OSNOVNA PLAČA'!D207)&gt;0,'OSNOVNA PLAČA'!D207,"")</f>
        <v/>
      </c>
      <c r="F213" s="164">
        <f ca="1">IF(LEN(B213)&gt;0,'OBRAČUNANA OSNOVNA PLAČA'!J207,"")</f>
        <v>0</v>
      </c>
      <c r="G213" s="57"/>
      <c r="H213" s="57"/>
      <c r="I213" s="57"/>
      <c r="J213" s="57"/>
      <c r="K213" s="57"/>
      <c r="L213" s="178">
        <f t="shared" si="64"/>
        <v>0</v>
      </c>
      <c r="M213" s="179">
        <f t="shared" ca="1" si="70"/>
        <v>0</v>
      </c>
      <c r="N213" s="179">
        <f t="shared" ca="1" si="72"/>
        <v>0</v>
      </c>
      <c r="O213" s="180">
        <f t="shared" ca="1" si="61"/>
        <v>0</v>
      </c>
      <c r="P213" s="181">
        <f t="shared" ca="1" si="71"/>
        <v>0</v>
      </c>
      <c r="Q213" s="182">
        <f t="shared" ca="1" si="65"/>
        <v>0</v>
      </c>
      <c r="R213" s="182">
        <f ca="1">IF(LEN(B213)&gt;0,'5'!R213-'5'!Q213,"")</f>
        <v>0</v>
      </c>
      <c r="S213" s="183"/>
      <c r="T213" s="33"/>
      <c r="U213" s="33"/>
      <c r="V213" s="33"/>
      <c r="W213" s="33"/>
      <c r="X213" s="33"/>
      <c r="Y213" s="33"/>
      <c r="AB213" s="243">
        <f>ROW()</f>
        <v>213</v>
      </c>
      <c r="AC213" s="118">
        <f t="shared" ca="1" si="28"/>
        <v>0</v>
      </c>
      <c r="AD213" s="118">
        <f t="shared" ca="1" si="29"/>
        <v>0</v>
      </c>
      <c r="AE213" s="119" t="str">
        <f t="shared" ca="1" si="66"/>
        <v>-</v>
      </c>
      <c r="AF213" s="118" t="str">
        <f t="shared" ca="1" si="67"/>
        <v>-</v>
      </c>
      <c r="AG213" s="119" t="str">
        <f t="shared" ca="1" si="62"/>
        <v>-</v>
      </c>
      <c r="AH213" s="118" t="str">
        <f t="shared" ca="1" si="63"/>
        <v>-</v>
      </c>
      <c r="AI213" s="118">
        <f t="shared" ca="1" si="68"/>
        <v>0</v>
      </c>
      <c r="AJ213" s="120">
        <f t="shared" ca="1" si="69"/>
        <v>0</v>
      </c>
      <c r="AK213" s="118">
        <f t="shared" ca="1" si="36"/>
        <v>0</v>
      </c>
      <c r="AL213" s="118">
        <f t="shared" ca="1" si="37"/>
        <v>0</v>
      </c>
    </row>
    <row r="214" spans="1:38" ht="27" customHeight="1" x14ac:dyDescent="0.25">
      <c r="A214" s="53">
        <f>'OSNOVNA PLAČA'!A208</f>
        <v>199</v>
      </c>
      <c r="B214" s="333" t="str">
        <f t="shared" ca="1" si="24"/>
        <v>A199</v>
      </c>
      <c r="C214" s="333"/>
      <c r="D214" s="54" t="str">
        <f>IF(LEN('OSNOVNA PLAČA'!C208)&gt;0,'OSNOVNA PLAČA'!C208,"")</f>
        <v/>
      </c>
      <c r="E214" s="55" t="str">
        <f>IF(LEN('OSNOVNA PLAČA'!D208)&gt;0,'OSNOVNA PLAČA'!D208,"")</f>
        <v/>
      </c>
      <c r="F214" s="164">
        <f ca="1">IF(LEN(B214)&gt;0,'OBRAČUNANA OSNOVNA PLAČA'!J208,"")</f>
        <v>0</v>
      </c>
      <c r="G214" s="57"/>
      <c r="H214" s="57"/>
      <c r="I214" s="57"/>
      <c r="J214" s="57"/>
      <c r="K214" s="57"/>
      <c r="L214" s="178">
        <f t="shared" si="64"/>
        <v>0</v>
      </c>
      <c r="M214" s="179">
        <f t="shared" ca="1" si="70"/>
        <v>0</v>
      </c>
      <c r="N214" s="179">
        <f t="shared" ca="1" si="72"/>
        <v>0</v>
      </c>
      <c r="O214" s="180">
        <f t="shared" ca="1" si="61"/>
        <v>0</v>
      </c>
      <c r="P214" s="181">
        <f t="shared" ca="1" si="71"/>
        <v>0</v>
      </c>
      <c r="Q214" s="182">
        <f t="shared" ca="1" si="65"/>
        <v>0</v>
      </c>
      <c r="R214" s="182">
        <f ca="1">IF(LEN(B214)&gt;0,'5'!R214-'5'!Q214,"")</f>
        <v>0</v>
      </c>
      <c r="S214" s="183"/>
      <c r="T214" s="33"/>
      <c r="U214" s="33"/>
      <c r="V214" s="33"/>
      <c r="W214" s="33"/>
      <c r="X214" s="33"/>
      <c r="Y214" s="33"/>
      <c r="AB214" s="243">
        <f>ROW()</f>
        <v>214</v>
      </c>
      <c r="AC214" s="118">
        <f t="shared" ca="1" si="28"/>
        <v>0</v>
      </c>
      <c r="AD214" s="118">
        <f t="shared" ca="1" si="29"/>
        <v>0</v>
      </c>
      <c r="AE214" s="119" t="str">
        <f t="shared" ca="1" si="66"/>
        <v>-</v>
      </c>
      <c r="AF214" s="118" t="str">
        <f t="shared" ca="1" si="67"/>
        <v>-</v>
      </c>
      <c r="AG214" s="119" t="str">
        <f t="shared" ca="1" si="62"/>
        <v>-</v>
      </c>
      <c r="AH214" s="118" t="str">
        <f t="shared" ca="1" si="63"/>
        <v>-</v>
      </c>
      <c r="AI214" s="118">
        <f t="shared" ca="1" si="68"/>
        <v>0</v>
      </c>
      <c r="AJ214" s="120">
        <f t="shared" ca="1" si="69"/>
        <v>0</v>
      </c>
      <c r="AK214" s="118">
        <f t="shared" ca="1" si="36"/>
        <v>0</v>
      </c>
      <c r="AL214" s="118">
        <f t="shared" ca="1" si="37"/>
        <v>0</v>
      </c>
    </row>
    <row r="215" spans="1:38" ht="27" customHeight="1" x14ac:dyDescent="0.25">
      <c r="A215" s="53">
        <f>'OSNOVNA PLAČA'!A209</f>
        <v>200</v>
      </c>
      <c r="B215" s="333" t="str">
        <f t="shared" ca="1" si="24"/>
        <v>A200</v>
      </c>
      <c r="C215" s="333"/>
      <c r="D215" s="54" t="str">
        <f>IF(LEN('OSNOVNA PLAČA'!C209)&gt;0,'OSNOVNA PLAČA'!C209,"")</f>
        <v/>
      </c>
      <c r="E215" s="55" t="str">
        <f>IF(LEN('OSNOVNA PLAČA'!D209)&gt;0,'OSNOVNA PLAČA'!D209,"")</f>
        <v/>
      </c>
      <c r="F215" s="164">
        <f ca="1">IF(LEN(B215)&gt;0,'OBRAČUNANA OSNOVNA PLAČA'!J209,"")</f>
        <v>0</v>
      </c>
      <c r="G215" s="57"/>
      <c r="H215" s="57"/>
      <c r="I215" s="57"/>
      <c r="J215" s="57"/>
      <c r="K215" s="57"/>
      <c r="L215" s="178">
        <f t="shared" si="64"/>
        <v>0</v>
      </c>
      <c r="M215" s="179">
        <f t="shared" ca="1" si="70"/>
        <v>0</v>
      </c>
      <c r="N215" s="179">
        <f t="shared" ca="1" si="72"/>
        <v>0</v>
      </c>
      <c r="O215" s="180">
        <f t="shared" ca="1" si="61"/>
        <v>0</v>
      </c>
      <c r="P215" s="181">
        <f t="shared" ca="1" si="71"/>
        <v>0</v>
      </c>
      <c r="Q215" s="182">
        <f t="shared" ca="1" si="65"/>
        <v>0</v>
      </c>
      <c r="R215" s="182">
        <f ca="1">IF(LEN(B215)&gt;0,'5'!R215-'5'!Q215,"")</f>
        <v>0</v>
      </c>
      <c r="S215" s="183"/>
      <c r="T215" s="33"/>
      <c r="U215" s="33"/>
      <c r="V215" s="33"/>
      <c r="W215" s="33"/>
      <c r="X215" s="33"/>
      <c r="Y215" s="33"/>
      <c r="AB215" s="243">
        <f>ROW()</f>
        <v>215</v>
      </c>
      <c r="AC215" s="118">
        <f t="shared" ca="1" si="28"/>
        <v>0</v>
      </c>
      <c r="AD215" s="118">
        <f t="shared" ca="1" si="29"/>
        <v>0</v>
      </c>
      <c r="AE215" s="119" t="str">
        <f t="shared" ca="1" si="66"/>
        <v>-</v>
      </c>
      <c r="AF215" s="118" t="str">
        <f t="shared" ca="1" si="67"/>
        <v>-</v>
      </c>
      <c r="AG215" s="119" t="str">
        <f t="shared" ca="1" si="62"/>
        <v>-</v>
      </c>
      <c r="AH215" s="118" t="str">
        <f t="shared" ca="1" si="63"/>
        <v>-</v>
      </c>
      <c r="AI215" s="118">
        <f t="shared" ca="1" si="68"/>
        <v>0</v>
      </c>
      <c r="AJ215" s="120">
        <f t="shared" ca="1" si="69"/>
        <v>0</v>
      </c>
      <c r="AK215" s="118">
        <f t="shared" ca="1" si="36"/>
        <v>0</v>
      </c>
      <c r="AL215" s="118">
        <f t="shared" ca="1" si="37"/>
        <v>0</v>
      </c>
    </row>
    <row r="216" spans="1:38" ht="27" customHeight="1" x14ac:dyDescent="0.25">
      <c r="A216" s="53">
        <f>'OSNOVNA PLAČA'!A210</f>
        <v>201</v>
      </c>
      <c r="B216" s="333" t="str">
        <f t="shared" ca="1" si="24"/>
        <v>A201</v>
      </c>
      <c r="C216" s="333"/>
      <c r="D216" s="54" t="str">
        <f>IF(LEN('OSNOVNA PLAČA'!C210)&gt;0,'OSNOVNA PLAČA'!C210,"")</f>
        <v/>
      </c>
      <c r="E216" s="55" t="str">
        <f>IF(LEN('OSNOVNA PLAČA'!D210)&gt;0,'OSNOVNA PLAČA'!D210,"")</f>
        <v/>
      </c>
      <c r="F216" s="164">
        <f ca="1">IF(LEN(B216)&gt;0,'OBRAČUNANA OSNOVNA PLAČA'!J210,"")</f>
        <v>0</v>
      </c>
      <c r="G216" s="57"/>
      <c r="H216" s="57"/>
      <c r="I216" s="57"/>
      <c r="J216" s="57"/>
      <c r="K216" s="57"/>
      <c r="L216" s="178">
        <f t="shared" si="64"/>
        <v>0</v>
      </c>
      <c r="M216" s="179">
        <f t="shared" ca="1" si="70"/>
        <v>0</v>
      </c>
      <c r="N216" s="179">
        <f t="shared" ca="1" si="72"/>
        <v>0</v>
      </c>
      <c r="O216" s="180">
        <f t="shared" ca="1" si="61"/>
        <v>0</v>
      </c>
      <c r="P216" s="181">
        <f t="shared" ca="1" si="71"/>
        <v>0</v>
      </c>
      <c r="Q216" s="182">
        <f t="shared" ca="1" si="65"/>
        <v>0</v>
      </c>
      <c r="R216" s="182">
        <f ca="1">IF(LEN(B216)&gt;0,'5'!R216-'5'!Q216,"")</f>
        <v>0</v>
      </c>
      <c r="S216" s="183"/>
      <c r="T216" s="33"/>
      <c r="U216" s="33"/>
      <c r="V216" s="33"/>
      <c r="W216" s="33"/>
      <c r="X216" s="33"/>
      <c r="Y216" s="33"/>
      <c r="AB216" s="243">
        <f>ROW()</f>
        <v>216</v>
      </c>
      <c r="AC216" s="118">
        <f t="shared" ca="1" si="28"/>
        <v>0</v>
      </c>
      <c r="AD216" s="118">
        <f t="shared" ca="1" si="29"/>
        <v>0</v>
      </c>
      <c r="AE216" s="119" t="str">
        <f t="shared" ca="1" si="66"/>
        <v>-</v>
      </c>
      <c r="AF216" s="118" t="str">
        <f t="shared" ca="1" si="67"/>
        <v>-</v>
      </c>
      <c r="AG216" s="119" t="str">
        <f t="shared" ca="1" si="62"/>
        <v>-</v>
      </c>
      <c r="AH216" s="118" t="str">
        <f t="shared" ca="1" si="63"/>
        <v>-</v>
      </c>
      <c r="AI216" s="118">
        <f t="shared" ca="1" si="68"/>
        <v>0</v>
      </c>
      <c r="AJ216" s="120">
        <f t="shared" ca="1" si="69"/>
        <v>0</v>
      </c>
      <c r="AK216" s="118">
        <f t="shared" ca="1" si="36"/>
        <v>0</v>
      </c>
      <c r="AL216" s="118">
        <f t="shared" ca="1" si="37"/>
        <v>0</v>
      </c>
    </row>
    <row r="217" spans="1:38" ht="27" customHeight="1" x14ac:dyDescent="0.25">
      <c r="A217" s="53">
        <f>'OSNOVNA PLAČA'!A211</f>
        <v>202</v>
      </c>
      <c r="B217" s="333" t="str">
        <f t="shared" ca="1" si="24"/>
        <v>A202</v>
      </c>
      <c r="C217" s="333"/>
      <c r="D217" s="54" t="str">
        <f>IF(LEN('OSNOVNA PLAČA'!C211)&gt;0,'OSNOVNA PLAČA'!C211,"")</f>
        <v/>
      </c>
      <c r="E217" s="55" t="str">
        <f>IF(LEN('OSNOVNA PLAČA'!D211)&gt;0,'OSNOVNA PLAČA'!D211,"")</f>
        <v/>
      </c>
      <c r="F217" s="164">
        <f ca="1">IF(LEN(B217)&gt;0,'OBRAČUNANA OSNOVNA PLAČA'!J211,"")</f>
        <v>0</v>
      </c>
      <c r="G217" s="57"/>
      <c r="H217" s="57"/>
      <c r="I217" s="57"/>
      <c r="J217" s="57"/>
      <c r="K217" s="57"/>
      <c r="L217" s="178">
        <f t="shared" si="64"/>
        <v>0</v>
      </c>
      <c r="M217" s="179">
        <f t="shared" ca="1" si="70"/>
        <v>0</v>
      </c>
      <c r="N217" s="179">
        <f t="shared" ca="1" si="72"/>
        <v>0</v>
      </c>
      <c r="O217" s="180">
        <f t="shared" ca="1" si="61"/>
        <v>0</v>
      </c>
      <c r="P217" s="181">
        <f t="shared" ca="1" si="71"/>
        <v>0</v>
      </c>
      <c r="Q217" s="182">
        <f t="shared" ca="1" si="65"/>
        <v>0</v>
      </c>
      <c r="R217" s="182">
        <f ca="1">IF(LEN(B217)&gt;0,'5'!R217-'5'!Q217,"")</f>
        <v>0</v>
      </c>
      <c r="S217" s="183"/>
      <c r="T217" s="33"/>
      <c r="U217" s="33"/>
      <c r="V217" s="33"/>
      <c r="W217" s="33"/>
      <c r="X217" s="33"/>
      <c r="Y217" s="33"/>
      <c r="AB217" s="243">
        <f>ROW()</f>
        <v>217</v>
      </c>
      <c r="AC217" s="118">
        <f t="shared" ca="1" si="28"/>
        <v>0</v>
      </c>
      <c r="AD217" s="118">
        <f t="shared" ca="1" si="29"/>
        <v>0</v>
      </c>
      <c r="AE217" s="119" t="str">
        <f t="shared" ca="1" si="66"/>
        <v>-</v>
      </c>
      <c r="AF217" s="118" t="str">
        <f t="shared" ca="1" si="67"/>
        <v>-</v>
      </c>
      <c r="AG217" s="119" t="str">
        <f t="shared" ca="1" si="62"/>
        <v>-</v>
      </c>
      <c r="AH217" s="118" t="str">
        <f t="shared" ca="1" si="63"/>
        <v>-</v>
      </c>
      <c r="AI217" s="118">
        <f t="shared" ca="1" si="68"/>
        <v>0</v>
      </c>
      <c r="AJ217" s="120">
        <f t="shared" ca="1" si="69"/>
        <v>0</v>
      </c>
      <c r="AK217" s="118">
        <f t="shared" ca="1" si="36"/>
        <v>0</v>
      </c>
      <c r="AL217" s="118">
        <f t="shared" ca="1" si="37"/>
        <v>0</v>
      </c>
    </row>
    <row r="218" spans="1:38" ht="27" customHeight="1" x14ac:dyDescent="0.25">
      <c r="A218" s="53">
        <f>'OSNOVNA PLAČA'!A212</f>
        <v>203</v>
      </c>
      <c r="B218" s="333" t="str">
        <f t="shared" ca="1" si="24"/>
        <v>A203</v>
      </c>
      <c r="C218" s="333"/>
      <c r="D218" s="54" t="str">
        <f>IF(LEN('OSNOVNA PLAČA'!C212)&gt;0,'OSNOVNA PLAČA'!C212,"")</f>
        <v/>
      </c>
      <c r="E218" s="55" t="str">
        <f>IF(LEN('OSNOVNA PLAČA'!D212)&gt;0,'OSNOVNA PLAČA'!D212,"")</f>
        <v/>
      </c>
      <c r="F218" s="164">
        <f ca="1">IF(LEN(B218)&gt;0,'OBRAČUNANA OSNOVNA PLAČA'!J212,"")</f>
        <v>0</v>
      </c>
      <c r="G218" s="57"/>
      <c r="H218" s="57"/>
      <c r="I218" s="57"/>
      <c r="J218" s="57"/>
      <c r="K218" s="57"/>
      <c r="L218" s="178">
        <f t="shared" si="64"/>
        <v>0</v>
      </c>
      <c r="M218" s="179">
        <f t="shared" ca="1" si="70"/>
        <v>0</v>
      </c>
      <c r="N218" s="179">
        <f t="shared" ca="1" si="72"/>
        <v>0</v>
      </c>
      <c r="O218" s="180">
        <f t="shared" ca="1" si="61"/>
        <v>0</v>
      </c>
      <c r="P218" s="181">
        <f t="shared" ca="1" si="71"/>
        <v>0</v>
      </c>
      <c r="Q218" s="182">
        <f t="shared" ca="1" si="65"/>
        <v>0</v>
      </c>
      <c r="R218" s="182">
        <f ca="1">IF(LEN(B218)&gt;0,'5'!R218-'5'!Q218,"")</f>
        <v>0</v>
      </c>
      <c r="S218" s="183"/>
      <c r="T218" s="33"/>
      <c r="U218" s="33"/>
      <c r="V218" s="33"/>
      <c r="W218" s="33"/>
      <c r="X218" s="33"/>
      <c r="Y218" s="33"/>
      <c r="AB218" s="243">
        <f>ROW()</f>
        <v>218</v>
      </c>
      <c r="AC218" s="118">
        <f t="shared" ca="1" si="28"/>
        <v>0</v>
      </c>
      <c r="AD218" s="118">
        <f t="shared" ca="1" si="29"/>
        <v>0</v>
      </c>
      <c r="AE218" s="119" t="str">
        <f t="shared" ca="1" si="66"/>
        <v>-</v>
      </c>
      <c r="AF218" s="118" t="str">
        <f t="shared" ca="1" si="67"/>
        <v>-</v>
      </c>
      <c r="AG218" s="119" t="str">
        <f t="shared" ca="1" si="62"/>
        <v>-</v>
      </c>
      <c r="AH218" s="118" t="str">
        <f t="shared" ca="1" si="63"/>
        <v>-</v>
      </c>
      <c r="AI218" s="118">
        <f t="shared" ca="1" si="68"/>
        <v>0</v>
      </c>
      <c r="AJ218" s="120">
        <f t="shared" ca="1" si="69"/>
        <v>0</v>
      </c>
      <c r="AK218" s="118">
        <f t="shared" ca="1" si="36"/>
        <v>0</v>
      </c>
      <c r="AL218" s="118">
        <f t="shared" ca="1" si="37"/>
        <v>0</v>
      </c>
    </row>
    <row r="219" spans="1:38" ht="27" customHeight="1" x14ac:dyDescent="0.25">
      <c r="A219" s="53">
        <f>'OSNOVNA PLAČA'!A213</f>
        <v>204</v>
      </c>
      <c r="B219" s="333" t="str">
        <f t="shared" ca="1" si="24"/>
        <v>A204</v>
      </c>
      <c r="C219" s="333"/>
      <c r="D219" s="54" t="str">
        <f>IF(LEN('OSNOVNA PLAČA'!C213)&gt;0,'OSNOVNA PLAČA'!C213,"")</f>
        <v/>
      </c>
      <c r="E219" s="55" t="str">
        <f>IF(LEN('OSNOVNA PLAČA'!D213)&gt;0,'OSNOVNA PLAČA'!D213,"")</f>
        <v/>
      </c>
      <c r="F219" s="164">
        <f ca="1">IF(LEN(B219)&gt;0,'OBRAČUNANA OSNOVNA PLAČA'!J213,"")</f>
        <v>0</v>
      </c>
      <c r="G219" s="57"/>
      <c r="H219" s="57"/>
      <c r="I219" s="57"/>
      <c r="J219" s="57"/>
      <c r="K219" s="57"/>
      <c r="L219" s="178">
        <f t="shared" si="64"/>
        <v>0</v>
      </c>
      <c r="M219" s="179">
        <f t="shared" ca="1" si="70"/>
        <v>0</v>
      </c>
      <c r="N219" s="179">
        <f t="shared" ca="1" si="72"/>
        <v>0</v>
      </c>
      <c r="O219" s="180">
        <f t="shared" ca="1" si="61"/>
        <v>0</v>
      </c>
      <c r="P219" s="181">
        <f t="shared" ca="1" si="71"/>
        <v>0</v>
      </c>
      <c r="Q219" s="182">
        <f t="shared" ca="1" si="65"/>
        <v>0</v>
      </c>
      <c r="R219" s="182">
        <f ca="1">IF(LEN(B219)&gt;0,'5'!R219-'5'!Q219,"")</f>
        <v>0</v>
      </c>
      <c r="S219" s="183"/>
      <c r="T219" s="33"/>
      <c r="U219" s="33"/>
      <c r="V219" s="33"/>
      <c r="W219" s="33"/>
      <c r="X219" s="33"/>
      <c r="Y219" s="33"/>
      <c r="AB219" s="243">
        <f>ROW()</f>
        <v>219</v>
      </c>
      <c r="AC219" s="118">
        <f t="shared" ca="1" si="28"/>
        <v>0</v>
      </c>
      <c r="AD219" s="118">
        <f t="shared" ca="1" si="29"/>
        <v>0</v>
      </c>
      <c r="AE219" s="119" t="str">
        <f t="shared" ca="1" si="66"/>
        <v>-</v>
      </c>
      <c r="AF219" s="118" t="str">
        <f t="shared" ca="1" si="67"/>
        <v>-</v>
      </c>
      <c r="AG219" s="119" t="str">
        <f t="shared" ca="1" si="62"/>
        <v>-</v>
      </c>
      <c r="AH219" s="118" t="str">
        <f t="shared" ca="1" si="63"/>
        <v>-</v>
      </c>
      <c r="AI219" s="118">
        <f t="shared" ca="1" si="68"/>
        <v>0</v>
      </c>
      <c r="AJ219" s="120">
        <f t="shared" ca="1" si="69"/>
        <v>0</v>
      </c>
      <c r="AK219" s="118">
        <f t="shared" ca="1" si="36"/>
        <v>0</v>
      </c>
      <c r="AL219" s="118">
        <f t="shared" ca="1" si="37"/>
        <v>0</v>
      </c>
    </row>
    <row r="220" spans="1:38" ht="27" customHeight="1" x14ac:dyDescent="0.25">
      <c r="A220" s="53">
        <f>'OSNOVNA PLAČA'!A214</f>
        <v>205</v>
      </c>
      <c r="B220" s="333" t="str">
        <f t="shared" ca="1" si="24"/>
        <v>A205</v>
      </c>
      <c r="C220" s="333"/>
      <c r="D220" s="54" t="str">
        <f>IF(LEN('OSNOVNA PLAČA'!C214)&gt;0,'OSNOVNA PLAČA'!C214,"")</f>
        <v/>
      </c>
      <c r="E220" s="55" t="str">
        <f>IF(LEN('OSNOVNA PLAČA'!D214)&gt;0,'OSNOVNA PLAČA'!D214,"")</f>
        <v/>
      </c>
      <c r="F220" s="164">
        <f ca="1">IF(LEN(B220)&gt;0,'OBRAČUNANA OSNOVNA PLAČA'!J214,"")</f>
        <v>0</v>
      </c>
      <c r="G220" s="57"/>
      <c r="H220" s="57"/>
      <c r="I220" s="57"/>
      <c r="J220" s="57"/>
      <c r="K220" s="57"/>
      <c r="L220" s="178">
        <f t="shared" si="64"/>
        <v>0</v>
      </c>
      <c r="M220" s="179">
        <f t="shared" ca="1" si="70"/>
        <v>0</v>
      </c>
      <c r="N220" s="179">
        <f t="shared" ca="1" si="72"/>
        <v>0</v>
      </c>
      <c r="O220" s="180">
        <f t="shared" ca="1" si="61"/>
        <v>0</v>
      </c>
      <c r="P220" s="181">
        <f t="shared" ca="1" si="71"/>
        <v>0</v>
      </c>
      <c r="Q220" s="182">
        <f t="shared" ca="1" si="65"/>
        <v>0</v>
      </c>
      <c r="R220" s="182">
        <f ca="1">IF(LEN(B220)&gt;0,'5'!R220-'5'!Q220,"")</f>
        <v>0</v>
      </c>
      <c r="S220" s="183"/>
      <c r="T220" s="33"/>
      <c r="U220" s="33"/>
      <c r="V220" s="33"/>
      <c r="W220" s="33"/>
      <c r="X220" s="33"/>
      <c r="Y220" s="33"/>
      <c r="AB220" s="243">
        <f>ROW()</f>
        <v>220</v>
      </c>
      <c r="AC220" s="118">
        <f t="shared" ca="1" si="28"/>
        <v>0</v>
      </c>
      <c r="AD220" s="118">
        <f t="shared" ca="1" si="29"/>
        <v>0</v>
      </c>
      <c r="AE220" s="119" t="str">
        <f t="shared" ca="1" si="66"/>
        <v>-</v>
      </c>
      <c r="AF220" s="118" t="str">
        <f t="shared" ca="1" si="67"/>
        <v>-</v>
      </c>
      <c r="AG220" s="119" t="str">
        <f t="shared" ca="1" si="62"/>
        <v>-</v>
      </c>
      <c r="AH220" s="118" t="str">
        <f t="shared" ca="1" si="63"/>
        <v>-</v>
      </c>
      <c r="AI220" s="118">
        <f t="shared" ca="1" si="68"/>
        <v>0</v>
      </c>
      <c r="AJ220" s="120">
        <f t="shared" ca="1" si="69"/>
        <v>0</v>
      </c>
      <c r="AK220" s="118">
        <f t="shared" ca="1" si="36"/>
        <v>0</v>
      </c>
      <c r="AL220" s="118">
        <f t="shared" ca="1" si="37"/>
        <v>0</v>
      </c>
    </row>
    <row r="221" spans="1:38" ht="27" customHeight="1" x14ac:dyDescent="0.25">
      <c r="A221" s="53">
        <f>'OSNOVNA PLAČA'!A215</f>
        <v>206</v>
      </c>
      <c r="B221" s="333" t="str">
        <f t="shared" ca="1" si="24"/>
        <v>A206</v>
      </c>
      <c r="C221" s="333"/>
      <c r="D221" s="54" t="str">
        <f>IF(LEN('OSNOVNA PLAČA'!C215)&gt;0,'OSNOVNA PLAČA'!C215,"")</f>
        <v/>
      </c>
      <c r="E221" s="55" t="str">
        <f>IF(LEN('OSNOVNA PLAČA'!D215)&gt;0,'OSNOVNA PLAČA'!D215,"")</f>
        <v/>
      </c>
      <c r="F221" s="164">
        <f ca="1">IF(LEN(B221)&gt;0,'OBRAČUNANA OSNOVNA PLAČA'!J215,"")</f>
        <v>0</v>
      </c>
      <c r="G221" s="57"/>
      <c r="H221" s="57"/>
      <c r="I221" s="57"/>
      <c r="J221" s="57"/>
      <c r="K221" s="57"/>
      <c r="L221" s="178">
        <f t="shared" si="64"/>
        <v>0</v>
      </c>
      <c r="M221" s="179">
        <f t="shared" ca="1" si="70"/>
        <v>0</v>
      </c>
      <c r="N221" s="179">
        <f t="shared" ca="1" si="72"/>
        <v>0</v>
      </c>
      <c r="O221" s="180">
        <f t="shared" ca="1" si="61"/>
        <v>0</v>
      </c>
      <c r="P221" s="181">
        <f t="shared" ca="1" si="71"/>
        <v>0</v>
      </c>
      <c r="Q221" s="182">
        <f t="shared" ca="1" si="65"/>
        <v>0</v>
      </c>
      <c r="R221" s="182">
        <f ca="1">IF(LEN(B221)&gt;0,'5'!R221-'5'!Q221,"")</f>
        <v>0</v>
      </c>
      <c r="S221" s="183"/>
      <c r="T221" s="33"/>
      <c r="U221" s="33"/>
      <c r="V221" s="33"/>
      <c r="W221" s="33"/>
      <c r="X221" s="33"/>
      <c r="Y221" s="33"/>
      <c r="AB221" s="243">
        <f>ROW()</f>
        <v>221</v>
      </c>
      <c r="AC221" s="118">
        <f t="shared" ca="1" si="28"/>
        <v>0</v>
      </c>
      <c r="AD221" s="118">
        <f t="shared" ca="1" si="29"/>
        <v>0</v>
      </c>
      <c r="AE221" s="119" t="str">
        <f t="shared" ca="1" si="66"/>
        <v>-</v>
      </c>
      <c r="AF221" s="118" t="str">
        <f t="shared" ca="1" si="67"/>
        <v>-</v>
      </c>
      <c r="AG221" s="119" t="str">
        <f t="shared" ca="1" si="62"/>
        <v>-</v>
      </c>
      <c r="AH221" s="118" t="str">
        <f t="shared" ca="1" si="63"/>
        <v>-</v>
      </c>
      <c r="AI221" s="118">
        <f t="shared" ca="1" si="68"/>
        <v>0</v>
      </c>
      <c r="AJ221" s="120">
        <f t="shared" ca="1" si="69"/>
        <v>0</v>
      </c>
      <c r="AK221" s="118">
        <f t="shared" ca="1" si="36"/>
        <v>0</v>
      </c>
      <c r="AL221" s="118">
        <f t="shared" ca="1" si="37"/>
        <v>0</v>
      </c>
    </row>
    <row r="222" spans="1:38" ht="27" customHeight="1" x14ac:dyDescent="0.25">
      <c r="A222" s="53">
        <f>'OSNOVNA PLAČA'!A216</f>
        <v>207</v>
      </c>
      <c r="B222" s="333" t="str">
        <f t="shared" ca="1" si="24"/>
        <v>A207</v>
      </c>
      <c r="C222" s="333"/>
      <c r="D222" s="54" t="str">
        <f>IF(LEN('OSNOVNA PLAČA'!C216)&gt;0,'OSNOVNA PLAČA'!C216,"")</f>
        <v/>
      </c>
      <c r="E222" s="55" t="str">
        <f>IF(LEN('OSNOVNA PLAČA'!D216)&gt;0,'OSNOVNA PLAČA'!D216,"")</f>
        <v/>
      </c>
      <c r="F222" s="164">
        <f ca="1">IF(LEN(B222)&gt;0,'OBRAČUNANA OSNOVNA PLAČA'!J216,"")</f>
        <v>0</v>
      </c>
      <c r="G222" s="57"/>
      <c r="H222" s="57"/>
      <c r="I222" s="57"/>
      <c r="J222" s="57"/>
      <c r="K222" s="57"/>
      <c r="L222" s="178">
        <f t="shared" si="64"/>
        <v>0</v>
      </c>
      <c r="M222" s="179">
        <f t="shared" ca="1" si="70"/>
        <v>0</v>
      </c>
      <c r="N222" s="179">
        <f t="shared" ca="1" si="72"/>
        <v>0</v>
      </c>
      <c r="O222" s="180">
        <f t="shared" ca="1" si="61"/>
        <v>0</v>
      </c>
      <c r="P222" s="181">
        <f t="shared" ca="1" si="71"/>
        <v>0</v>
      </c>
      <c r="Q222" s="182">
        <f t="shared" ca="1" si="65"/>
        <v>0</v>
      </c>
      <c r="R222" s="182">
        <f ca="1">IF(LEN(B222)&gt;0,'5'!R222-'5'!Q222,"")</f>
        <v>0</v>
      </c>
      <c r="S222" s="183"/>
      <c r="T222" s="33"/>
      <c r="U222" s="33"/>
      <c r="V222" s="33"/>
      <c r="W222" s="33"/>
      <c r="X222" s="33"/>
      <c r="Y222" s="33"/>
      <c r="AB222" s="243">
        <f>ROW()</f>
        <v>222</v>
      </c>
      <c r="AC222" s="118">
        <f t="shared" ca="1" si="28"/>
        <v>0</v>
      </c>
      <c r="AD222" s="118">
        <f t="shared" ca="1" si="29"/>
        <v>0</v>
      </c>
      <c r="AE222" s="119" t="str">
        <f t="shared" ca="1" si="66"/>
        <v>-</v>
      </c>
      <c r="AF222" s="118" t="str">
        <f t="shared" ca="1" si="67"/>
        <v>-</v>
      </c>
      <c r="AG222" s="119" t="str">
        <f t="shared" ca="1" si="62"/>
        <v>-</v>
      </c>
      <c r="AH222" s="118" t="str">
        <f t="shared" ca="1" si="63"/>
        <v>-</v>
      </c>
      <c r="AI222" s="118">
        <f t="shared" ca="1" si="68"/>
        <v>0</v>
      </c>
      <c r="AJ222" s="120">
        <f t="shared" ca="1" si="69"/>
        <v>0</v>
      </c>
      <c r="AK222" s="118">
        <f t="shared" ca="1" si="36"/>
        <v>0</v>
      </c>
      <c r="AL222" s="118">
        <f t="shared" ca="1" si="37"/>
        <v>0</v>
      </c>
    </row>
    <row r="223" spans="1:38" ht="27" customHeight="1" x14ac:dyDescent="0.25">
      <c r="A223" s="53">
        <f>'OSNOVNA PLAČA'!A217</f>
        <v>208</v>
      </c>
      <c r="B223" s="333" t="str">
        <f t="shared" ca="1" si="24"/>
        <v>A208</v>
      </c>
      <c r="C223" s="333"/>
      <c r="D223" s="54" t="str">
        <f>IF(LEN('OSNOVNA PLAČA'!C217)&gt;0,'OSNOVNA PLAČA'!C217,"")</f>
        <v/>
      </c>
      <c r="E223" s="55" t="str">
        <f>IF(LEN('OSNOVNA PLAČA'!D217)&gt;0,'OSNOVNA PLAČA'!D217,"")</f>
        <v/>
      </c>
      <c r="F223" s="164">
        <f ca="1">IF(LEN(B223)&gt;0,'OBRAČUNANA OSNOVNA PLAČA'!J217,"")</f>
        <v>0</v>
      </c>
      <c r="G223" s="57"/>
      <c r="H223" s="57"/>
      <c r="I223" s="57"/>
      <c r="J223" s="57"/>
      <c r="K223" s="57"/>
      <c r="L223" s="178">
        <f t="shared" si="64"/>
        <v>0</v>
      </c>
      <c r="M223" s="179">
        <f t="shared" ca="1" si="70"/>
        <v>0</v>
      </c>
      <c r="N223" s="179">
        <f t="shared" ca="1" si="72"/>
        <v>0</v>
      </c>
      <c r="O223" s="180">
        <f t="shared" ca="1" si="61"/>
        <v>0</v>
      </c>
      <c r="P223" s="181">
        <f t="shared" ca="1" si="71"/>
        <v>0</v>
      </c>
      <c r="Q223" s="182">
        <f t="shared" ca="1" si="65"/>
        <v>0</v>
      </c>
      <c r="R223" s="182">
        <f ca="1">IF(LEN(B223)&gt;0,'5'!R223-'5'!Q223,"")</f>
        <v>0</v>
      </c>
      <c r="S223" s="183"/>
      <c r="T223" s="33"/>
      <c r="U223" s="33"/>
      <c r="V223" s="33"/>
      <c r="W223" s="33"/>
      <c r="X223" s="33"/>
      <c r="Y223" s="33"/>
      <c r="AB223" s="243">
        <f>ROW()</f>
        <v>223</v>
      </c>
      <c r="AC223" s="118">
        <f t="shared" ca="1" si="28"/>
        <v>0</v>
      </c>
      <c r="AD223" s="118">
        <f t="shared" ca="1" si="29"/>
        <v>0</v>
      </c>
      <c r="AE223" s="119" t="str">
        <f t="shared" ca="1" si="66"/>
        <v>-</v>
      </c>
      <c r="AF223" s="118" t="str">
        <f t="shared" ca="1" si="67"/>
        <v>-</v>
      </c>
      <c r="AG223" s="119" t="str">
        <f t="shared" ca="1" si="62"/>
        <v>-</v>
      </c>
      <c r="AH223" s="118" t="str">
        <f t="shared" ca="1" si="63"/>
        <v>-</v>
      </c>
      <c r="AI223" s="118">
        <f t="shared" ca="1" si="68"/>
        <v>0</v>
      </c>
      <c r="AJ223" s="120">
        <f t="shared" ca="1" si="69"/>
        <v>0</v>
      </c>
      <c r="AK223" s="118">
        <f t="shared" ca="1" si="36"/>
        <v>0</v>
      </c>
      <c r="AL223" s="118">
        <f t="shared" ca="1" si="37"/>
        <v>0</v>
      </c>
    </row>
    <row r="224" spans="1:38" ht="27" customHeight="1" x14ac:dyDescent="0.25">
      <c r="A224" s="53">
        <f>'OSNOVNA PLAČA'!A218</f>
        <v>209</v>
      </c>
      <c r="B224" s="333" t="str">
        <f t="shared" ca="1" si="24"/>
        <v>A209</v>
      </c>
      <c r="C224" s="333"/>
      <c r="D224" s="54" t="str">
        <f>IF(LEN('OSNOVNA PLAČA'!C218)&gt;0,'OSNOVNA PLAČA'!C218,"")</f>
        <v/>
      </c>
      <c r="E224" s="55" t="str">
        <f>IF(LEN('OSNOVNA PLAČA'!D218)&gt;0,'OSNOVNA PLAČA'!D218,"")</f>
        <v/>
      </c>
      <c r="F224" s="164">
        <f ca="1">IF(LEN(B224)&gt;0,'OBRAČUNANA OSNOVNA PLAČA'!J218,"")</f>
        <v>0</v>
      </c>
      <c r="G224" s="57"/>
      <c r="H224" s="57"/>
      <c r="I224" s="57"/>
      <c r="J224" s="57"/>
      <c r="K224" s="57"/>
      <c r="L224" s="178">
        <f t="shared" si="64"/>
        <v>0</v>
      </c>
      <c r="M224" s="179">
        <f t="shared" ca="1" si="70"/>
        <v>0</v>
      </c>
      <c r="N224" s="179">
        <f t="shared" ca="1" si="72"/>
        <v>0</v>
      </c>
      <c r="O224" s="180">
        <f t="shared" ca="1" si="61"/>
        <v>0</v>
      </c>
      <c r="P224" s="181">
        <f t="shared" ca="1" si="71"/>
        <v>0</v>
      </c>
      <c r="Q224" s="182">
        <f t="shared" ca="1" si="65"/>
        <v>0</v>
      </c>
      <c r="R224" s="182">
        <f ca="1">IF(LEN(B224)&gt;0,'5'!R224-'5'!Q224,"")</f>
        <v>0</v>
      </c>
      <c r="S224" s="183"/>
      <c r="T224" s="33"/>
      <c r="U224" s="33"/>
      <c r="V224" s="33"/>
      <c r="W224" s="33"/>
      <c r="X224" s="33"/>
      <c r="Y224" s="33"/>
      <c r="AB224" s="243">
        <f>ROW()</f>
        <v>224</v>
      </c>
      <c r="AC224" s="118">
        <f t="shared" ca="1" si="28"/>
        <v>0</v>
      </c>
      <c r="AD224" s="118">
        <f t="shared" ca="1" si="29"/>
        <v>0</v>
      </c>
      <c r="AE224" s="119" t="str">
        <f t="shared" ca="1" si="66"/>
        <v>-</v>
      </c>
      <c r="AF224" s="118" t="str">
        <f t="shared" ca="1" si="67"/>
        <v>-</v>
      </c>
      <c r="AG224" s="119" t="str">
        <f t="shared" ca="1" si="62"/>
        <v>-</v>
      </c>
      <c r="AH224" s="118" t="str">
        <f t="shared" ca="1" si="63"/>
        <v>-</v>
      </c>
      <c r="AI224" s="118">
        <f t="shared" ca="1" si="68"/>
        <v>0</v>
      </c>
      <c r="AJ224" s="120">
        <f t="shared" ca="1" si="69"/>
        <v>0</v>
      </c>
      <c r="AK224" s="118">
        <f t="shared" ca="1" si="36"/>
        <v>0</v>
      </c>
      <c r="AL224" s="118">
        <f t="shared" ca="1" si="37"/>
        <v>0</v>
      </c>
    </row>
    <row r="225" spans="1:38" ht="27" customHeight="1" x14ac:dyDescent="0.25">
      <c r="A225" s="53">
        <f>'OSNOVNA PLAČA'!A219</f>
        <v>210</v>
      </c>
      <c r="B225" s="333" t="str">
        <f t="shared" ca="1" si="24"/>
        <v>A210</v>
      </c>
      <c r="C225" s="333"/>
      <c r="D225" s="54" t="str">
        <f>IF(LEN('OSNOVNA PLAČA'!C219)&gt;0,'OSNOVNA PLAČA'!C219,"")</f>
        <v/>
      </c>
      <c r="E225" s="55" t="str">
        <f>IF(LEN('OSNOVNA PLAČA'!D219)&gt;0,'OSNOVNA PLAČA'!D219,"")</f>
        <v/>
      </c>
      <c r="F225" s="164">
        <f ca="1">IF(LEN(B225)&gt;0,'OBRAČUNANA OSNOVNA PLAČA'!J219,"")</f>
        <v>0</v>
      </c>
      <c r="G225" s="57"/>
      <c r="H225" s="57"/>
      <c r="I225" s="57"/>
      <c r="J225" s="57"/>
      <c r="K225" s="57"/>
      <c r="L225" s="178">
        <f t="shared" si="64"/>
        <v>0</v>
      </c>
      <c r="M225" s="179">
        <f t="shared" ca="1" si="70"/>
        <v>0</v>
      </c>
      <c r="N225" s="179">
        <f t="shared" ca="1" si="72"/>
        <v>0</v>
      </c>
      <c r="O225" s="180">
        <f t="shared" ca="1" si="61"/>
        <v>0</v>
      </c>
      <c r="P225" s="181">
        <f t="shared" ca="1" si="71"/>
        <v>0</v>
      </c>
      <c r="Q225" s="182">
        <f t="shared" ca="1" si="65"/>
        <v>0</v>
      </c>
      <c r="R225" s="182">
        <f ca="1">IF(LEN(B225)&gt;0,'5'!R225-'5'!Q225,"")</f>
        <v>0</v>
      </c>
      <c r="S225" s="183"/>
      <c r="T225" s="33"/>
      <c r="U225" s="33"/>
      <c r="V225" s="33"/>
      <c r="W225" s="33"/>
      <c r="X225" s="33"/>
      <c r="Y225" s="33"/>
      <c r="AB225" s="243">
        <f>ROW()</f>
        <v>225</v>
      </c>
      <c r="AC225" s="118">
        <f t="shared" ca="1" si="28"/>
        <v>0</v>
      </c>
      <c r="AD225" s="118">
        <f t="shared" ca="1" si="29"/>
        <v>0</v>
      </c>
      <c r="AE225" s="119" t="str">
        <f t="shared" ca="1" si="66"/>
        <v>-</v>
      </c>
      <c r="AF225" s="118" t="str">
        <f t="shared" ca="1" si="67"/>
        <v>-</v>
      </c>
      <c r="AG225" s="119" t="str">
        <f t="shared" ca="1" si="62"/>
        <v>-</v>
      </c>
      <c r="AH225" s="118" t="str">
        <f t="shared" ca="1" si="63"/>
        <v>-</v>
      </c>
      <c r="AI225" s="118">
        <f t="shared" ca="1" si="68"/>
        <v>0</v>
      </c>
      <c r="AJ225" s="120">
        <f t="shared" ca="1" si="69"/>
        <v>0</v>
      </c>
      <c r="AK225" s="118">
        <f t="shared" ca="1" si="36"/>
        <v>0</v>
      </c>
      <c r="AL225" s="118">
        <f t="shared" ca="1" si="37"/>
        <v>0</v>
      </c>
    </row>
    <row r="226" spans="1:38" ht="27" customHeight="1" x14ac:dyDescent="0.25">
      <c r="A226" s="53">
        <f>'OSNOVNA PLAČA'!A220</f>
        <v>211</v>
      </c>
      <c r="B226" s="333" t="str">
        <f t="shared" ca="1" si="24"/>
        <v>A211</v>
      </c>
      <c r="C226" s="333"/>
      <c r="D226" s="54" t="str">
        <f>IF(LEN('OSNOVNA PLAČA'!C220)&gt;0,'OSNOVNA PLAČA'!C220,"")</f>
        <v/>
      </c>
      <c r="E226" s="55" t="str">
        <f>IF(LEN('OSNOVNA PLAČA'!D220)&gt;0,'OSNOVNA PLAČA'!D220,"")</f>
        <v/>
      </c>
      <c r="F226" s="164">
        <f ca="1">IF(LEN(B226)&gt;0,'OBRAČUNANA OSNOVNA PLAČA'!J220,"")</f>
        <v>0</v>
      </c>
      <c r="G226" s="57"/>
      <c r="H226" s="57"/>
      <c r="I226" s="57"/>
      <c r="J226" s="57"/>
      <c r="K226" s="57"/>
      <c r="L226" s="178">
        <f t="shared" si="64"/>
        <v>0</v>
      </c>
      <c r="M226" s="179">
        <f t="shared" ca="1" si="70"/>
        <v>0</v>
      </c>
      <c r="N226" s="179">
        <f t="shared" ca="1" si="72"/>
        <v>0</v>
      </c>
      <c r="O226" s="180">
        <f t="shared" ca="1" si="61"/>
        <v>0</v>
      </c>
      <c r="P226" s="181">
        <f t="shared" ca="1" si="71"/>
        <v>0</v>
      </c>
      <c r="Q226" s="182">
        <f t="shared" ca="1" si="65"/>
        <v>0</v>
      </c>
      <c r="R226" s="182">
        <f ca="1">IF(LEN(B226)&gt;0,'5'!R226-'5'!Q226,"")</f>
        <v>0</v>
      </c>
      <c r="S226" s="183"/>
      <c r="T226" s="33"/>
      <c r="U226" s="33"/>
      <c r="V226" s="33"/>
      <c r="W226" s="33"/>
      <c r="X226" s="33"/>
      <c r="Y226" s="33"/>
      <c r="AB226" s="243">
        <f>ROW()</f>
        <v>226</v>
      </c>
      <c r="AC226" s="118">
        <f t="shared" ca="1" si="28"/>
        <v>0</v>
      </c>
      <c r="AD226" s="118">
        <f t="shared" ca="1" si="29"/>
        <v>0</v>
      </c>
      <c r="AE226" s="119" t="str">
        <f t="shared" ca="1" si="66"/>
        <v>-</v>
      </c>
      <c r="AF226" s="118" t="str">
        <f t="shared" ca="1" si="67"/>
        <v>-</v>
      </c>
      <c r="AG226" s="119" t="str">
        <f t="shared" ca="1" si="62"/>
        <v>-</v>
      </c>
      <c r="AH226" s="118" t="str">
        <f t="shared" ca="1" si="63"/>
        <v>-</v>
      </c>
      <c r="AI226" s="118">
        <f t="shared" ca="1" si="68"/>
        <v>0</v>
      </c>
      <c r="AJ226" s="120">
        <f t="shared" ca="1" si="69"/>
        <v>0</v>
      </c>
      <c r="AK226" s="118">
        <f t="shared" ca="1" si="36"/>
        <v>0</v>
      </c>
      <c r="AL226" s="118">
        <f t="shared" ca="1" si="37"/>
        <v>0</v>
      </c>
    </row>
    <row r="227" spans="1:38" ht="27" customHeight="1" x14ac:dyDescent="0.25">
      <c r="A227" s="53">
        <f>'OSNOVNA PLAČA'!A221</f>
        <v>212</v>
      </c>
      <c r="B227" s="333" t="str">
        <f t="shared" ca="1" si="24"/>
        <v>A212</v>
      </c>
      <c r="C227" s="333"/>
      <c r="D227" s="54" t="str">
        <f>IF(LEN('OSNOVNA PLAČA'!C221)&gt;0,'OSNOVNA PLAČA'!C221,"")</f>
        <v/>
      </c>
      <c r="E227" s="55" t="str">
        <f>IF(LEN('OSNOVNA PLAČA'!D221)&gt;0,'OSNOVNA PLAČA'!D221,"")</f>
        <v/>
      </c>
      <c r="F227" s="164">
        <f ca="1">IF(LEN(B227)&gt;0,'OBRAČUNANA OSNOVNA PLAČA'!J221,"")</f>
        <v>0</v>
      </c>
      <c r="G227" s="57"/>
      <c r="H227" s="57"/>
      <c r="I227" s="57"/>
      <c r="J227" s="57"/>
      <c r="K227" s="57"/>
      <c r="L227" s="178">
        <f t="shared" si="64"/>
        <v>0</v>
      </c>
      <c r="M227" s="179">
        <f t="shared" ca="1" si="70"/>
        <v>0</v>
      </c>
      <c r="N227" s="179">
        <f t="shared" ca="1" si="72"/>
        <v>0</v>
      </c>
      <c r="O227" s="180">
        <f t="shared" ca="1" si="61"/>
        <v>0</v>
      </c>
      <c r="P227" s="181">
        <f t="shared" ca="1" si="71"/>
        <v>0</v>
      </c>
      <c r="Q227" s="182">
        <f t="shared" ca="1" si="65"/>
        <v>0</v>
      </c>
      <c r="R227" s="182">
        <f ca="1">IF(LEN(B227)&gt;0,'5'!R227-'5'!Q227,"")</f>
        <v>0</v>
      </c>
      <c r="S227" s="183"/>
      <c r="T227" s="33"/>
      <c r="U227" s="33"/>
      <c r="V227" s="33"/>
      <c r="W227" s="33"/>
      <c r="X227" s="33"/>
      <c r="Y227" s="33"/>
      <c r="AB227" s="243">
        <f>ROW()</f>
        <v>227</v>
      </c>
      <c r="AC227" s="118">
        <f t="shared" ca="1" si="28"/>
        <v>0</v>
      </c>
      <c r="AD227" s="118">
        <f t="shared" ca="1" si="29"/>
        <v>0</v>
      </c>
      <c r="AE227" s="119" t="str">
        <f t="shared" ca="1" si="66"/>
        <v>-</v>
      </c>
      <c r="AF227" s="118" t="str">
        <f t="shared" ca="1" si="67"/>
        <v>-</v>
      </c>
      <c r="AG227" s="119" t="str">
        <f t="shared" ca="1" si="62"/>
        <v>-</v>
      </c>
      <c r="AH227" s="118" t="str">
        <f t="shared" ca="1" si="63"/>
        <v>-</v>
      </c>
      <c r="AI227" s="118">
        <f t="shared" ca="1" si="68"/>
        <v>0</v>
      </c>
      <c r="AJ227" s="120">
        <f t="shared" ca="1" si="69"/>
        <v>0</v>
      </c>
      <c r="AK227" s="118">
        <f t="shared" ca="1" si="36"/>
        <v>0</v>
      </c>
      <c r="AL227" s="118">
        <f t="shared" ca="1" si="37"/>
        <v>0</v>
      </c>
    </row>
    <row r="228" spans="1:38" ht="27" customHeight="1" x14ac:dyDescent="0.25">
      <c r="A228" s="53">
        <f>'OSNOVNA PLAČA'!A222</f>
        <v>213</v>
      </c>
      <c r="B228" s="333" t="str">
        <f t="shared" ca="1" si="24"/>
        <v>A213</v>
      </c>
      <c r="C228" s="333"/>
      <c r="D228" s="54" t="str">
        <f>IF(LEN('OSNOVNA PLAČA'!C222)&gt;0,'OSNOVNA PLAČA'!C222,"")</f>
        <v/>
      </c>
      <c r="E228" s="55" t="str">
        <f>IF(LEN('OSNOVNA PLAČA'!D222)&gt;0,'OSNOVNA PLAČA'!D222,"")</f>
        <v/>
      </c>
      <c r="F228" s="164">
        <f ca="1">IF(LEN(B228)&gt;0,'OBRAČUNANA OSNOVNA PLAČA'!J222,"")</f>
        <v>0</v>
      </c>
      <c r="G228" s="57"/>
      <c r="H228" s="57"/>
      <c r="I228" s="57"/>
      <c r="J228" s="57"/>
      <c r="K228" s="57"/>
      <c r="L228" s="178">
        <f t="shared" si="64"/>
        <v>0</v>
      </c>
      <c r="M228" s="179">
        <f t="shared" ca="1" si="70"/>
        <v>0</v>
      </c>
      <c r="N228" s="179">
        <f t="shared" ca="1" si="72"/>
        <v>0</v>
      </c>
      <c r="O228" s="180">
        <f t="shared" ca="1" si="61"/>
        <v>0</v>
      </c>
      <c r="P228" s="181">
        <f t="shared" ca="1" si="71"/>
        <v>0</v>
      </c>
      <c r="Q228" s="182">
        <f t="shared" ca="1" si="65"/>
        <v>0</v>
      </c>
      <c r="R228" s="182">
        <f ca="1">IF(LEN(B228)&gt;0,'5'!R228-'5'!Q228,"")</f>
        <v>0</v>
      </c>
      <c r="S228" s="183"/>
      <c r="T228" s="33"/>
      <c r="U228" s="33"/>
      <c r="V228" s="33"/>
      <c r="W228" s="33"/>
      <c r="X228" s="33"/>
      <c r="Y228" s="33"/>
      <c r="AB228" s="243">
        <f>ROW()</f>
        <v>228</v>
      </c>
      <c r="AC228" s="118">
        <f t="shared" ca="1" si="28"/>
        <v>0</v>
      </c>
      <c r="AD228" s="118">
        <f t="shared" ca="1" si="29"/>
        <v>0</v>
      </c>
      <c r="AE228" s="119" t="str">
        <f t="shared" ca="1" si="66"/>
        <v>-</v>
      </c>
      <c r="AF228" s="118" t="str">
        <f t="shared" ca="1" si="67"/>
        <v>-</v>
      </c>
      <c r="AG228" s="119" t="str">
        <f t="shared" ca="1" si="62"/>
        <v>-</v>
      </c>
      <c r="AH228" s="118" t="str">
        <f t="shared" ca="1" si="63"/>
        <v>-</v>
      </c>
      <c r="AI228" s="118">
        <f t="shared" ca="1" si="68"/>
        <v>0</v>
      </c>
      <c r="AJ228" s="120">
        <f t="shared" ca="1" si="69"/>
        <v>0</v>
      </c>
      <c r="AK228" s="118">
        <f t="shared" ca="1" si="36"/>
        <v>0</v>
      </c>
      <c r="AL228" s="118">
        <f t="shared" ca="1" si="37"/>
        <v>0</v>
      </c>
    </row>
    <row r="229" spans="1:38" ht="27" customHeight="1" x14ac:dyDescent="0.25">
      <c r="A229" s="53">
        <f>'OSNOVNA PLAČA'!A223</f>
        <v>214</v>
      </c>
      <c r="B229" s="333" t="str">
        <f t="shared" ca="1" si="24"/>
        <v>A214</v>
      </c>
      <c r="C229" s="333"/>
      <c r="D229" s="54" t="str">
        <f>IF(LEN('OSNOVNA PLAČA'!C223)&gt;0,'OSNOVNA PLAČA'!C223,"")</f>
        <v/>
      </c>
      <c r="E229" s="55" t="str">
        <f>IF(LEN('OSNOVNA PLAČA'!D223)&gt;0,'OSNOVNA PLAČA'!D223,"")</f>
        <v/>
      </c>
      <c r="F229" s="164">
        <f ca="1">IF(LEN(B229)&gt;0,'OBRAČUNANA OSNOVNA PLAČA'!J223,"")</f>
        <v>0</v>
      </c>
      <c r="G229" s="57"/>
      <c r="H229" s="57"/>
      <c r="I229" s="57"/>
      <c r="J229" s="57"/>
      <c r="K229" s="57"/>
      <c r="L229" s="178">
        <f t="shared" si="64"/>
        <v>0</v>
      </c>
      <c r="M229" s="179">
        <f t="shared" ca="1" si="70"/>
        <v>0</v>
      </c>
      <c r="N229" s="179">
        <f t="shared" ca="1" si="72"/>
        <v>0</v>
      </c>
      <c r="O229" s="180">
        <f t="shared" ca="1" si="61"/>
        <v>0</v>
      </c>
      <c r="P229" s="181">
        <f t="shared" ca="1" si="71"/>
        <v>0</v>
      </c>
      <c r="Q229" s="182">
        <f t="shared" ca="1" si="65"/>
        <v>0</v>
      </c>
      <c r="R229" s="182">
        <f ca="1">IF(LEN(B229)&gt;0,'5'!R229-'5'!Q229,"")</f>
        <v>0</v>
      </c>
      <c r="S229" s="183"/>
      <c r="T229" s="33"/>
      <c r="U229" s="33"/>
      <c r="V229" s="33"/>
      <c r="W229" s="33"/>
      <c r="X229" s="33"/>
      <c r="Y229" s="33"/>
      <c r="AB229" s="243">
        <f>ROW()</f>
        <v>229</v>
      </c>
      <c r="AC229" s="118">
        <f t="shared" ca="1" si="28"/>
        <v>0</v>
      </c>
      <c r="AD229" s="118">
        <f t="shared" ca="1" si="29"/>
        <v>0</v>
      </c>
      <c r="AE229" s="119" t="str">
        <f t="shared" ca="1" si="66"/>
        <v>-</v>
      </c>
      <c r="AF229" s="118" t="str">
        <f t="shared" ca="1" si="67"/>
        <v>-</v>
      </c>
      <c r="AG229" s="119" t="str">
        <f t="shared" ca="1" si="62"/>
        <v>-</v>
      </c>
      <c r="AH229" s="118" t="str">
        <f t="shared" ca="1" si="63"/>
        <v>-</v>
      </c>
      <c r="AI229" s="118">
        <f t="shared" ca="1" si="68"/>
        <v>0</v>
      </c>
      <c r="AJ229" s="120">
        <f t="shared" ca="1" si="69"/>
        <v>0</v>
      </c>
      <c r="AK229" s="118">
        <f t="shared" ca="1" si="36"/>
        <v>0</v>
      </c>
      <c r="AL229" s="118">
        <f t="shared" ca="1" si="37"/>
        <v>0</v>
      </c>
    </row>
    <row r="230" spans="1:38" ht="27" customHeight="1" x14ac:dyDescent="0.25">
      <c r="A230" s="53">
        <f>'OSNOVNA PLAČA'!A224</f>
        <v>215</v>
      </c>
      <c r="B230" s="333" t="str">
        <f t="shared" ca="1" si="24"/>
        <v>A215</v>
      </c>
      <c r="C230" s="333"/>
      <c r="D230" s="54" t="str">
        <f>IF(LEN('OSNOVNA PLAČA'!C224)&gt;0,'OSNOVNA PLAČA'!C224,"")</f>
        <v/>
      </c>
      <c r="E230" s="55" t="str">
        <f>IF(LEN('OSNOVNA PLAČA'!D224)&gt;0,'OSNOVNA PLAČA'!D224,"")</f>
        <v/>
      </c>
      <c r="F230" s="164">
        <f ca="1">IF(LEN(B230)&gt;0,'OBRAČUNANA OSNOVNA PLAČA'!J224,"")</f>
        <v>0</v>
      </c>
      <c r="G230" s="57"/>
      <c r="H230" s="57"/>
      <c r="I230" s="57"/>
      <c r="J230" s="57"/>
      <c r="K230" s="57"/>
      <c r="L230" s="178">
        <f t="shared" si="64"/>
        <v>0</v>
      </c>
      <c r="M230" s="179">
        <f t="shared" ca="1" si="70"/>
        <v>0</v>
      </c>
      <c r="N230" s="179">
        <f t="shared" ca="1" si="72"/>
        <v>0</v>
      </c>
      <c r="O230" s="180">
        <f t="shared" ca="1" si="61"/>
        <v>0</v>
      </c>
      <c r="P230" s="181">
        <f t="shared" ca="1" si="71"/>
        <v>0</v>
      </c>
      <c r="Q230" s="182">
        <f t="shared" ca="1" si="65"/>
        <v>0</v>
      </c>
      <c r="R230" s="182">
        <f ca="1">IF(LEN(B230)&gt;0,'5'!R230-'5'!Q230,"")</f>
        <v>0</v>
      </c>
      <c r="S230" s="183"/>
      <c r="T230" s="33"/>
      <c r="U230" s="33"/>
      <c r="V230" s="33"/>
      <c r="W230" s="33"/>
      <c r="X230" s="33"/>
      <c r="Y230" s="33"/>
      <c r="AB230" s="243">
        <f>ROW()</f>
        <v>230</v>
      </c>
      <c r="AC230" s="118">
        <f t="shared" ca="1" si="28"/>
        <v>0</v>
      </c>
      <c r="AD230" s="118">
        <f t="shared" ca="1" si="29"/>
        <v>0</v>
      </c>
      <c r="AE230" s="119" t="str">
        <f t="shared" ca="1" si="66"/>
        <v>-</v>
      </c>
      <c r="AF230" s="118" t="str">
        <f t="shared" ca="1" si="67"/>
        <v>-</v>
      </c>
      <c r="AG230" s="119" t="str">
        <f t="shared" ca="1" si="62"/>
        <v>-</v>
      </c>
      <c r="AH230" s="118" t="str">
        <f t="shared" ca="1" si="63"/>
        <v>-</v>
      </c>
      <c r="AI230" s="118">
        <f t="shared" ca="1" si="68"/>
        <v>0</v>
      </c>
      <c r="AJ230" s="120">
        <f t="shared" ca="1" si="69"/>
        <v>0</v>
      </c>
      <c r="AK230" s="118">
        <f t="shared" ca="1" si="36"/>
        <v>0</v>
      </c>
      <c r="AL230" s="118">
        <f t="shared" ca="1" si="37"/>
        <v>0</v>
      </c>
    </row>
    <row r="231" spans="1:38" ht="27" customHeight="1" x14ac:dyDescent="0.25">
      <c r="A231" s="53">
        <f>'OSNOVNA PLAČA'!A225</f>
        <v>216</v>
      </c>
      <c r="B231" s="333" t="str">
        <f t="shared" ca="1" si="24"/>
        <v>A216</v>
      </c>
      <c r="C231" s="333"/>
      <c r="D231" s="54" t="str">
        <f>IF(LEN('OSNOVNA PLAČA'!C225)&gt;0,'OSNOVNA PLAČA'!C225,"")</f>
        <v/>
      </c>
      <c r="E231" s="55" t="str">
        <f>IF(LEN('OSNOVNA PLAČA'!D225)&gt;0,'OSNOVNA PLAČA'!D225,"")</f>
        <v/>
      </c>
      <c r="F231" s="164">
        <f ca="1">IF(LEN(B231)&gt;0,'OBRAČUNANA OSNOVNA PLAČA'!J225,"")</f>
        <v>0</v>
      </c>
      <c r="G231" s="57"/>
      <c r="H231" s="57"/>
      <c r="I231" s="57"/>
      <c r="J231" s="57"/>
      <c r="K231" s="57"/>
      <c r="L231" s="178">
        <f t="shared" si="64"/>
        <v>0</v>
      </c>
      <c r="M231" s="179">
        <f t="shared" ca="1" si="70"/>
        <v>0</v>
      </c>
      <c r="N231" s="179">
        <f t="shared" ca="1" si="72"/>
        <v>0</v>
      </c>
      <c r="O231" s="180">
        <f t="shared" ca="1" si="61"/>
        <v>0</v>
      </c>
      <c r="P231" s="181">
        <f t="shared" ca="1" si="71"/>
        <v>0</v>
      </c>
      <c r="Q231" s="182">
        <f t="shared" ca="1" si="65"/>
        <v>0</v>
      </c>
      <c r="R231" s="182">
        <f ca="1">IF(LEN(B231)&gt;0,'5'!R231-'5'!Q231,"")</f>
        <v>0</v>
      </c>
      <c r="S231" s="183"/>
      <c r="T231" s="33"/>
      <c r="U231" s="33"/>
      <c r="V231" s="33"/>
      <c r="W231" s="33"/>
      <c r="X231" s="33"/>
      <c r="Y231" s="33"/>
      <c r="AB231" s="243">
        <f>ROW()</f>
        <v>231</v>
      </c>
      <c r="AC231" s="118">
        <f t="shared" ca="1" si="28"/>
        <v>0</v>
      </c>
      <c r="AD231" s="118">
        <f t="shared" ca="1" si="29"/>
        <v>0</v>
      </c>
      <c r="AE231" s="119" t="str">
        <f t="shared" ca="1" si="66"/>
        <v>-</v>
      </c>
      <c r="AF231" s="118" t="str">
        <f t="shared" ca="1" si="67"/>
        <v>-</v>
      </c>
      <c r="AG231" s="119" t="str">
        <f t="shared" ca="1" si="62"/>
        <v>-</v>
      </c>
      <c r="AH231" s="118" t="str">
        <f t="shared" ca="1" si="63"/>
        <v>-</v>
      </c>
      <c r="AI231" s="118">
        <f t="shared" ca="1" si="68"/>
        <v>0</v>
      </c>
      <c r="AJ231" s="120">
        <f t="shared" ca="1" si="69"/>
        <v>0</v>
      </c>
      <c r="AK231" s="118">
        <f t="shared" ca="1" si="36"/>
        <v>0</v>
      </c>
      <c r="AL231" s="118">
        <f t="shared" ca="1" si="37"/>
        <v>0</v>
      </c>
    </row>
    <row r="232" spans="1:38" ht="27" customHeight="1" x14ac:dyDescent="0.25">
      <c r="A232" s="53">
        <f>'OSNOVNA PLAČA'!A226</f>
        <v>217</v>
      </c>
      <c r="B232" s="333" t="str">
        <f t="shared" ca="1" si="24"/>
        <v>A217</v>
      </c>
      <c r="C232" s="333"/>
      <c r="D232" s="54" t="str">
        <f>IF(LEN('OSNOVNA PLAČA'!C226)&gt;0,'OSNOVNA PLAČA'!C226,"")</f>
        <v/>
      </c>
      <c r="E232" s="55" t="str">
        <f>IF(LEN('OSNOVNA PLAČA'!D226)&gt;0,'OSNOVNA PLAČA'!D226,"")</f>
        <v/>
      </c>
      <c r="F232" s="164">
        <f ca="1">IF(LEN(B232)&gt;0,'OBRAČUNANA OSNOVNA PLAČA'!J226,"")</f>
        <v>0</v>
      </c>
      <c r="G232" s="57"/>
      <c r="H232" s="57"/>
      <c r="I232" s="57"/>
      <c r="J232" s="57"/>
      <c r="K232" s="57"/>
      <c r="L232" s="178">
        <f t="shared" si="64"/>
        <v>0</v>
      </c>
      <c r="M232" s="179">
        <f t="shared" ca="1" si="70"/>
        <v>0</v>
      </c>
      <c r="N232" s="179">
        <f t="shared" ca="1" si="72"/>
        <v>0</v>
      </c>
      <c r="O232" s="180">
        <f t="shared" ref="O232:O265" ca="1" si="73">IF(LEN(B232)&gt;0,M232*$P$267,"")</f>
        <v>0</v>
      </c>
      <c r="P232" s="181">
        <f t="shared" ca="1" si="71"/>
        <v>0</v>
      </c>
      <c r="Q232" s="182">
        <f t="shared" ca="1" si="65"/>
        <v>0</v>
      </c>
      <c r="R232" s="182">
        <f ca="1">IF(LEN(B232)&gt;0,'5'!R232-'5'!Q232,"")</f>
        <v>0</v>
      </c>
      <c r="S232" s="183"/>
      <c r="T232" s="33"/>
      <c r="U232" s="33"/>
      <c r="V232" s="33"/>
      <c r="W232" s="33"/>
      <c r="X232" s="33"/>
      <c r="Y232" s="33"/>
      <c r="AB232" s="243">
        <f>ROW()</f>
        <v>232</v>
      </c>
      <c r="AC232" s="118">
        <f t="shared" ca="1" si="28"/>
        <v>0</v>
      </c>
      <c r="AD232" s="118">
        <f t="shared" ca="1" si="29"/>
        <v>0</v>
      </c>
      <c r="AE232" s="119" t="str">
        <f t="shared" ca="1" si="66"/>
        <v>-</v>
      </c>
      <c r="AF232" s="118" t="str">
        <f t="shared" ca="1" si="67"/>
        <v>-</v>
      </c>
      <c r="AG232" s="119" t="str">
        <f t="shared" ref="AG232:AG265" ca="1" si="74">IF(AE232="-","-",AE232*$AF$267)</f>
        <v>-</v>
      </c>
      <c r="AH232" s="118" t="str">
        <f t="shared" ref="AH232:AH265" ca="1" si="75">IF(AF232="-","-",AF232*$AF$267)</f>
        <v>-</v>
      </c>
      <c r="AI232" s="118">
        <f t="shared" ca="1" si="68"/>
        <v>0</v>
      </c>
      <c r="AJ232" s="120">
        <f t="shared" ca="1" si="69"/>
        <v>0</v>
      </c>
      <c r="AK232" s="118">
        <f t="shared" ca="1" si="36"/>
        <v>0</v>
      </c>
      <c r="AL232" s="118">
        <f t="shared" ca="1" si="37"/>
        <v>0</v>
      </c>
    </row>
    <row r="233" spans="1:38" ht="27" customHeight="1" x14ac:dyDescent="0.25">
      <c r="A233" s="53">
        <f>'OSNOVNA PLAČA'!A227</f>
        <v>218</v>
      </c>
      <c r="B233" s="333" t="str">
        <f t="shared" ca="1" si="24"/>
        <v>A218</v>
      </c>
      <c r="C233" s="333"/>
      <c r="D233" s="54" t="str">
        <f>IF(LEN('OSNOVNA PLAČA'!C227)&gt;0,'OSNOVNA PLAČA'!C227,"")</f>
        <v/>
      </c>
      <c r="E233" s="55" t="str">
        <f>IF(LEN('OSNOVNA PLAČA'!D227)&gt;0,'OSNOVNA PLAČA'!D227,"")</f>
        <v/>
      </c>
      <c r="F233" s="164">
        <f ca="1">IF(LEN(B233)&gt;0,'OBRAČUNANA OSNOVNA PLAČA'!J227,"")</f>
        <v>0</v>
      </c>
      <c r="G233" s="57"/>
      <c r="H233" s="57"/>
      <c r="I233" s="57"/>
      <c r="J233" s="57"/>
      <c r="K233" s="57"/>
      <c r="L233" s="178">
        <f t="shared" si="64"/>
        <v>0</v>
      </c>
      <c r="M233" s="179">
        <f t="shared" ca="1" si="70"/>
        <v>0</v>
      </c>
      <c r="N233" s="179">
        <f t="shared" ca="1" si="72"/>
        <v>0</v>
      </c>
      <c r="O233" s="180">
        <f t="shared" ca="1" si="73"/>
        <v>0</v>
      </c>
      <c r="P233" s="181">
        <f t="shared" ca="1" si="71"/>
        <v>0</v>
      </c>
      <c r="Q233" s="182">
        <f t="shared" ca="1" si="65"/>
        <v>0</v>
      </c>
      <c r="R233" s="182">
        <f ca="1">IF(LEN(B233)&gt;0,'5'!R233-'5'!Q233,"")</f>
        <v>0</v>
      </c>
      <c r="S233" s="183"/>
      <c r="T233" s="33"/>
      <c r="U233" s="33"/>
      <c r="V233" s="33"/>
      <c r="W233" s="33"/>
      <c r="X233" s="33"/>
      <c r="Y233" s="33"/>
      <c r="AB233" s="243">
        <f>ROW()</f>
        <v>233</v>
      </c>
      <c r="AC233" s="118">
        <f t="shared" ca="1" si="28"/>
        <v>0</v>
      </c>
      <c r="AD233" s="118">
        <f t="shared" ca="1" si="29"/>
        <v>0</v>
      </c>
      <c r="AE233" s="119" t="str">
        <f t="shared" ca="1" si="66"/>
        <v>-</v>
      </c>
      <c r="AF233" s="118" t="str">
        <f t="shared" ca="1" si="67"/>
        <v>-</v>
      </c>
      <c r="AG233" s="119" t="str">
        <f t="shared" ca="1" si="74"/>
        <v>-</v>
      </c>
      <c r="AH233" s="118" t="str">
        <f t="shared" ca="1" si="75"/>
        <v>-</v>
      </c>
      <c r="AI233" s="118">
        <f t="shared" ca="1" si="68"/>
        <v>0</v>
      </c>
      <c r="AJ233" s="120">
        <f t="shared" ca="1" si="69"/>
        <v>0</v>
      </c>
      <c r="AK233" s="118">
        <f t="shared" ca="1" si="36"/>
        <v>0</v>
      </c>
      <c r="AL233" s="118">
        <f t="shared" ca="1" si="37"/>
        <v>0</v>
      </c>
    </row>
    <row r="234" spans="1:38" ht="27" customHeight="1" x14ac:dyDescent="0.25">
      <c r="A234" s="53">
        <f>'OSNOVNA PLAČA'!A228</f>
        <v>219</v>
      </c>
      <c r="B234" s="333" t="str">
        <f t="shared" ca="1" si="24"/>
        <v>A219</v>
      </c>
      <c r="C234" s="333"/>
      <c r="D234" s="54" t="str">
        <f>IF(LEN('OSNOVNA PLAČA'!C228)&gt;0,'OSNOVNA PLAČA'!C228,"")</f>
        <v/>
      </c>
      <c r="E234" s="55" t="str">
        <f>IF(LEN('OSNOVNA PLAČA'!D228)&gt;0,'OSNOVNA PLAČA'!D228,"")</f>
        <v/>
      </c>
      <c r="F234" s="164">
        <f ca="1">IF(LEN(B234)&gt;0,'OBRAČUNANA OSNOVNA PLAČA'!J228,"")</f>
        <v>0</v>
      </c>
      <c r="G234" s="57"/>
      <c r="H234" s="57"/>
      <c r="I234" s="57"/>
      <c r="J234" s="57"/>
      <c r="K234" s="57"/>
      <c r="L234" s="178">
        <f t="shared" si="64"/>
        <v>0</v>
      </c>
      <c r="M234" s="179">
        <f t="shared" ca="1" si="70"/>
        <v>0</v>
      </c>
      <c r="N234" s="179">
        <f t="shared" ca="1" si="72"/>
        <v>0</v>
      </c>
      <c r="O234" s="180">
        <f t="shared" ca="1" si="73"/>
        <v>0</v>
      </c>
      <c r="P234" s="181">
        <f t="shared" ca="1" si="71"/>
        <v>0</v>
      </c>
      <c r="Q234" s="182">
        <f t="shared" ca="1" si="65"/>
        <v>0</v>
      </c>
      <c r="R234" s="182">
        <f ca="1">IF(LEN(B234)&gt;0,'5'!R234-'5'!Q234,"")</f>
        <v>0</v>
      </c>
      <c r="S234" s="183"/>
      <c r="T234" s="33"/>
      <c r="U234" s="33"/>
      <c r="V234" s="33"/>
      <c r="W234" s="33"/>
      <c r="X234" s="33"/>
      <c r="Y234" s="33"/>
      <c r="AB234" s="243">
        <f>ROW()</f>
        <v>234</v>
      </c>
      <c r="AC234" s="118">
        <f t="shared" ca="1" si="28"/>
        <v>0</v>
      </c>
      <c r="AD234" s="118">
        <f t="shared" ca="1" si="29"/>
        <v>0</v>
      </c>
      <c r="AE234" s="119" t="str">
        <f t="shared" ca="1" si="66"/>
        <v>-</v>
      </c>
      <c r="AF234" s="118" t="str">
        <f t="shared" ca="1" si="67"/>
        <v>-</v>
      </c>
      <c r="AG234" s="119" t="str">
        <f t="shared" ca="1" si="74"/>
        <v>-</v>
      </c>
      <c r="AH234" s="118" t="str">
        <f t="shared" ca="1" si="75"/>
        <v>-</v>
      </c>
      <c r="AI234" s="118">
        <f t="shared" ca="1" si="68"/>
        <v>0</v>
      </c>
      <c r="AJ234" s="120">
        <f t="shared" ca="1" si="69"/>
        <v>0</v>
      </c>
      <c r="AK234" s="118">
        <f t="shared" ca="1" si="36"/>
        <v>0</v>
      </c>
      <c r="AL234" s="118">
        <f t="shared" ca="1" si="37"/>
        <v>0</v>
      </c>
    </row>
    <row r="235" spans="1:38" ht="27" customHeight="1" x14ac:dyDescent="0.25">
      <c r="A235" s="53">
        <f>'OSNOVNA PLAČA'!A229</f>
        <v>220</v>
      </c>
      <c r="B235" s="333" t="str">
        <f t="shared" ca="1" si="24"/>
        <v>A220</v>
      </c>
      <c r="C235" s="333"/>
      <c r="D235" s="54" t="str">
        <f>IF(LEN('OSNOVNA PLAČA'!C229)&gt;0,'OSNOVNA PLAČA'!C229,"")</f>
        <v/>
      </c>
      <c r="E235" s="55" t="str">
        <f>IF(LEN('OSNOVNA PLAČA'!D229)&gt;0,'OSNOVNA PLAČA'!D229,"")</f>
        <v/>
      </c>
      <c r="F235" s="164">
        <f ca="1">IF(LEN(B235)&gt;0,'OBRAČUNANA OSNOVNA PLAČA'!J229,"")</f>
        <v>0</v>
      </c>
      <c r="G235" s="57"/>
      <c r="H235" s="57"/>
      <c r="I235" s="57"/>
      <c r="J235" s="57"/>
      <c r="K235" s="57"/>
      <c r="L235" s="178">
        <f t="shared" si="64"/>
        <v>0</v>
      </c>
      <c r="M235" s="179">
        <f t="shared" ca="1" si="70"/>
        <v>0</v>
      </c>
      <c r="N235" s="179">
        <f t="shared" ca="1" si="72"/>
        <v>0</v>
      </c>
      <c r="O235" s="180">
        <f t="shared" ca="1" si="73"/>
        <v>0</v>
      </c>
      <c r="P235" s="181">
        <f t="shared" ca="1" si="71"/>
        <v>0</v>
      </c>
      <c r="Q235" s="182">
        <f t="shared" ca="1" si="65"/>
        <v>0</v>
      </c>
      <c r="R235" s="182">
        <f ca="1">IF(LEN(B235)&gt;0,'5'!R235-'5'!Q235,"")</f>
        <v>0</v>
      </c>
      <c r="S235" s="183"/>
      <c r="T235" s="33"/>
      <c r="U235" s="33"/>
      <c r="V235" s="33"/>
      <c r="W235" s="33"/>
      <c r="X235" s="33"/>
      <c r="Y235" s="33"/>
      <c r="AB235" s="243">
        <f>ROW()</f>
        <v>235</v>
      </c>
      <c r="AC235" s="118">
        <f t="shared" ca="1" si="28"/>
        <v>0</v>
      </c>
      <c r="AD235" s="118">
        <f t="shared" ca="1" si="29"/>
        <v>0</v>
      </c>
      <c r="AE235" s="119" t="str">
        <f t="shared" ca="1" si="66"/>
        <v>-</v>
      </c>
      <c r="AF235" s="118" t="str">
        <f t="shared" ca="1" si="67"/>
        <v>-</v>
      </c>
      <c r="AG235" s="119" t="str">
        <f t="shared" ca="1" si="74"/>
        <v>-</v>
      </c>
      <c r="AH235" s="118" t="str">
        <f t="shared" ca="1" si="75"/>
        <v>-</v>
      </c>
      <c r="AI235" s="118">
        <f t="shared" ca="1" si="68"/>
        <v>0</v>
      </c>
      <c r="AJ235" s="120">
        <f t="shared" ca="1" si="69"/>
        <v>0</v>
      </c>
      <c r="AK235" s="118">
        <f t="shared" ca="1" si="36"/>
        <v>0</v>
      </c>
      <c r="AL235" s="118">
        <f t="shared" ca="1" si="37"/>
        <v>0</v>
      </c>
    </row>
    <row r="236" spans="1:38" ht="27" customHeight="1" x14ac:dyDescent="0.25">
      <c r="A236" s="53">
        <f>'OSNOVNA PLAČA'!A230</f>
        <v>221</v>
      </c>
      <c r="B236" s="333" t="str">
        <f t="shared" ca="1" si="24"/>
        <v>A221</v>
      </c>
      <c r="C236" s="333"/>
      <c r="D236" s="54" t="str">
        <f>IF(LEN('OSNOVNA PLAČA'!C230)&gt;0,'OSNOVNA PLAČA'!C230,"")</f>
        <v/>
      </c>
      <c r="E236" s="55" t="str">
        <f>IF(LEN('OSNOVNA PLAČA'!D230)&gt;0,'OSNOVNA PLAČA'!D230,"")</f>
        <v/>
      </c>
      <c r="F236" s="164">
        <f ca="1">IF(LEN(B236)&gt;0,'OBRAČUNANA OSNOVNA PLAČA'!J230,"")</f>
        <v>0</v>
      </c>
      <c r="G236" s="57"/>
      <c r="H236" s="57"/>
      <c r="I236" s="57"/>
      <c r="J236" s="57"/>
      <c r="K236" s="57"/>
      <c r="L236" s="178">
        <f t="shared" si="64"/>
        <v>0</v>
      </c>
      <c r="M236" s="179">
        <f t="shared" ca="1" si="70"/>
        <v>0</v>
      </c>
      <c r="N236" s="179">
        <f t="shared" ca="1" si="72"/>
        <v>0</v>
      </c>
      <c r="O236" s="180">
        <f t="shared" ca="1" si="73"/>
        <v>0</v>
      </c>
      <c r="P236" s="181">
        <f t="shared" ca="1" si="71"/>
        <v>0</v>
      </c>
      <c r="Q236" s="182">
        <f t="shared" ca="1" si="65"/>
        <v>0</v>
      </c>
      <c r="R236" s="182">
        <f ca="1">IF(LEN(B236)&gt;0,'5'!R236-'5'!Q236,"")</f>
        <v>0</v>
      </c>
      <c r="S236" s="183"/>
      <c r="T236" s="33"/>
      <c r="U236" s="33"/>
      <c r="V236" s="33"/>
      <c r="W236" s="33"/>
      <c r="X236" s="33"/>
      <c r="Y236" s="33"/>
      <c r="AB236" s="243">
        <f>ROW()</f>
        <v>236</v>
      </c>
      <c r="AC236" s="118">
        <f t="shared" ca="1" si="28"/>
        <v>0</v>
      </c>
      <c r="AD236" s="118">
        <f t="shared" ca="1" si="29"/>
        <v>0</v>
      </c>
      <c r="AE236" s="119" t="str">
        <f t="shared" ca="1" si="66"/>
        <v>-</v>
      </c>
      <c r="AF236" s="118" t="str">
        <f t="shared" ca="1" si="67"/>
        <v>-</v>
      </c>
      <c r="AG236" s="119" t="str">
        <f t="shared" ca="1" si="74"/>
        <v>-</v>
      </c>
      <c r="AH236" s="118" t="str">
        <f t="shared" ca="1" si="75"/>
        <v>-</v>
      </c>
      <c r="AI236" s="118">
        <f t="shared" ca="1" si="68"/>
        <v>0</v>
      </c>
      <c r="AJ236" s="120">
        <f t="shared" ca="1" si="69"/>
        <v>0</v>
      </c>
      <c r="AK236" s="118">
        <f t="shared" ca="1" si="36"/>
        <v>0</v>
      </c>
      <c r="AL236" s="118">
        <f t="shared" ca="1" si="37"/>
        <v>0</v>
      </c>
    </row>
    <row r="237" spans="1:38" ht="27" customHeight="1" x14ac:dyDescent="0.25">
      <c r="A237" s="53">
        <f>'OSNOVNA PLAČA'!A231</f>
        <v>222</v>
      </c>
      <c r="B237" s="333" t="str">
        <f t="shared" ca="1" si="24"/>
        <v>A222</v>
      </c>
      <c r="C237" s="333"/>
      <c r="D237" s="54" t="str">
        <f>IF(LEN('OSNOVNA PLAČA'!C231)&gt;0,'OSNOVNA PLAČA'!C231,"")</f>
        <v/>
      </c>
      <c r="E237" s="55" t="str">
        <f>IF(LEN('OSNOVNA PLAČA'!D231)&gt;0,'OSNOVNA PLAČA'!D231,"")</f>
        <v/>
      </c>
      <c r="F237" s="164">
        <f ca="1">IF(LEN(B237)&gt;0,'OBRAČUNANA OSNOVNA PLAČA'!J231,"")</f>
        <v>0</v>
      </c>
      <c r="G237" s="57"/>
      <c r="H237" s="57"/>
      <c r="I237" s="57"/>
      <c r="J237" s="57"/>
      <c r="K237" s="57"/>
      <c r="L237" s="178">
        <f t="shared" si="64"/>
        <v>0</v>
      </c>
      <c r="M237" s="179">
        <f t="shared" ca="1" si="70"/>
        <v>0</v>
      </c>
      <c r="N237" s="179">
        <f t="shared" ca="1" si="72"/>
        <v>0</v>
      </c>
      <c r="O237" s="180">
        <f t="shared" ca="1" si="73"/>
        <v>0</v>
      </c>
      <c r="P237" s="181">
        <f t="shared" ca="1" si="71"/>
        <v>0</v>
      </c>
      <c r="Q237" s="182">
        <f t="shared" ca="1" si="65"/>
        <v>0</v>
      </c>
      <c r="R237" s="182">
        <f ca="1">IF(LEN(B237)&gt;0,'5'!R237-'5'!Q237,"")</f>
        <v>0</v>
      </c>
      <c r="S237" s="183"/>
      <c r="T237" s="33"/>
      <c r="U237" s="33"/>
      <c r="V237" s="33"/>
      <c r="W237" s="33"/>
      <c r="X237" s="33"/>
      <c r="Y237" s="33"/>
      <c r="AB237" s="243">
        <f>ROW()</f>
        <v>237</v>
      </c>
      <c r="AC237" s="118">
        <f t="shared" ca="1" si="28"/>
        <v>0</v>
      </c>
      <c r="AD237" s="118">
        <f t="shared" ca="1" si="29"/>
        <v>0</v>
      </c>
      <c r="AE237" s="119" t="str">
        <f t="shared" ca="1" si="66"/>
        <v>-</v>
      </c>
      <c r="AF237" s="118" t="str">
        <f t="shared" ca="1" si="67"/>
        <v>-</v>
      </c>
      <c r="AG237" s="119" t="str">
        <f t="shared" ca="1" si="74"/>
        <v>-</v>
      </c>
      <c r="AH237" s="118" t="str">
        <f t="shared" ca="1" si="75"/>
        <v>-</v>
      </c>
      <c r="AI237" s="118">
        <f t="shared" ca="1" si="68"/>
        <v>0</v>
      </c>
      <c r="AJ237" s="120">
        <f t="shared" ca="1" si="69"/>
        <v>0</v>
      </c>
      <c r="AK237" s="118">
        <f t="shared" ca="1" si="36"/>
        <v>0</v>
      </c>
      <c r="AL237" s="118">
        <f t="shared" ca="1" si="37"/>
        <v>0</v>
      </c>
    </row>
    <row r="238" spans="1:38" ht="27" customHeight="1" x14ac:dyDescent="0.25">
      <c r="A238" s="53">
        <f>'OSNOVNA PLAČA'!A232</f>
        <v>223</v>
      </c>
      <c r="B238" s="333" t="str">
        <f t="shared" ca="1" si="24"/>
        <v>A223</v>
      </c>
      <c r="C238" s="333"/>
      <c r="D238" s="54" t="str">
        <f>IF(LEN('OSNOVNA PLAČA'!C232)&gt;0,'OSNOVNA PLAČA'!C232,"")</f>
        <v/>
      </c>
      <c r="E238" s="55" t="str">
        <f>IF(LEN('OSNOVNA PLAČA'!D232)&gt;0,'OSNOVNA PLAČA'!D232,"")</f>
        <v/>
      </c>
      <c r="F238" s="164">
        <f ca="1">IF(LEN(B238)&gt;0,'OBRAČUNANA OSNOVNA PLAČA'!J232,"")</f>
        <v>0</v>
      </c>
      <c r="G238" s="57"/>
      <c r="H238" s="57"/>
      <c r="I238" s="57"/>
      <c r="J238" s="57"/>
      <c r="K238" s="57"/>
      <c r="L238" s="178">
        <f t="shared" si="64"/>
        <v>0</v>
      </c>
      <c r="M238" s="179">
        <f t="shared" ca="1" si="70"/>
        <v>0</v>
      </c>
      <c r="N238" s="179">
        <f t="shared" ca="1" si="72"/>
        <v>0</v>
      </c>
      <c r="O238" s="180">
        <f t="shared" ca="1" si="73"/>
        <v>0</v>
      </c>
      <c r="P238" s="181">
        <f t="shared" ca="1" si="71"/>
        <v>0</v>
      </c>
      <c r="Q238" s="182">
        <f t="shared" ca="1" si="65"/>
        <v>0</v>
      </c>
      <c r="R238" s="182">
        <f ca="1">IF(LEN(B238)&gt;0,'5'!R238-'5'!Q238,"")</f>
        <v>0</v>
      </c>
      <c r="S238" s="183"/>
      <c r="T238" s="33"/>
      <c r="U238" s="33"/>
      <c r="V238" s="33"/>
      <c r="W238" s="33"/>
      <c r="X238" s="33"/>
      <c r="Y238" s="33"/>
      <c r="AB238" s="243">
        <f>ROW()</f>
        <v>238</v>
      </c>
      <c r="AC238" s="118">
        <f t="shared" ca="1" si="28"/>
        <v>0</v>
      </c>
      <c r="AD238" s="118">
        <f t="shared" ca="1" si="29"/>
        <v>0</v>
      </c>
      <c r="AE238" s="119" t="str">
        <f t="shared" ca="1" si="66"/>
        <v>-</v>
      </c>
      <c r="AF238" s="118" t="str">
        <f t="shared" ca="1" si="67"/>
        <v>-</v>
      </c>
      <c r="AG238" s="119" t="str">
        <f t="shared" ca="1" si="74"/>
        <v>-</v>
      </c>
      <c r="AH238" s="118" t="str">
        <f t="shared" ca="1" si="75"/>
        <v>-</v>
      </c>
      <c r="AI238" s="118">
        <f t="shared" ca="1" si="68"/>
        <v>0</v>
      </c>
      <c r="AJ238" s="120">
        <f t="shared" ca="1" si="69"/>
        <v>0</v>
      </c>
      <c r="AK238" s="118">
        <f t="shared" ca="1" si="36"/>
        <v>0</v>
      </c>
      <c r="AL238" s="118">
        <f t="shared" ca="1" si="37"/>
        <v>0</v>
      </c>
    </row>
    <row r="239" spans="1:38" ht="27" customHeight="1" x14ac:dyDescent="0.25">
      <c r="A239" s="53">
        <f>'OSNOVNA PLAČA'!A233</f>
        <v>224</v>
      </c>
      <c r="B239" s="333" t="str">
        <f t="shared" ca="1" si="24"/>
        <v>A224</v>
      </c>
      <c r="C239" s="333"/>
      <c r="D239" s="54" t="str">
        <f>IF(LEN('OSNOVNA PLAČA'!C233)&gt;0,'OSNOVNA PLAČA'!C233,"")</f>
        <v/>
      </c>
      <c r="E239" s="55" t="str">
        <f>IF(LEN('OSNOVNA PLAČA'!D233)&gt;0,'OSNOVNA PLAČA'!D233,"")</f>
        <v/>
      </c>
      <c r="F239" s="164">
        <f ca="1">IF(LEN(B239)&gt;0,'OBRAČUNANA OSNOVNA PLAČA'!J233,"")</f>
        <v>0</v>
      </c>
      <c r="G239" s="57"/>
      <c r="H239" s="57"/>
      <c r="I239" s="57"/>
      <c r="J239" s="57"/>
      <c r="K239" s="57"/>
      <c r="L239" s="178">
        <f t="shared" si="64"/>
        <v>0</v>
      </c>
      <c r="M239" s="179">
        <f t="shared" ca="1" si="70"/>
        <v>0</v>
      </c>
      <c r="N239" s="179">
        <f t="shared" ca="1" si="72"/>
        <v>0</v>
      </c>
      <c r="O239" s="180">
        <f t="shared" ca="1" si="73"/>
        <v>0</v>
      </c>
      <c r="P239" s="181">
        <f t="shared" ca="1" si="71"/>
        <v>0</v>
      </c>
      <c r="Q239" s="182">
        <f t="shared" ca="1" si="65"/>
        <v>0</v>
      </c>
      <c r="R239" s="182">
        <f ca="1">IF(LEN(B239)&gt;0,'5'!R239-'5'!Q239,"")</f>
        <v>0</v>
      </c>
      <c r="S239" s="183"/>
      <c r="T239" s="33"/>
      <c r="U239" s="33"/>
      <c r="V239" s="33"/>
      <c r="W239" s="33"/>
      <c r="X239" s="33"/>
      <c r="Y239" s="33"/>
      <c r="AB239" s="243">
        <f>ROW()</f>
        <v>239</v>
      </c>
      <c r="AC239" s="118">
        <f t="shared" ca="1" si="28"/>
        <v>0</v>
      </c>
      <c r="AD239" s="118">
        <f t="shared" ca="1" si="29"/>
        <v>0</v>
      </c>
      <c r="AE239" s="119" t="str">
        <f t="shared" ca="1" si="66"/>
        <v>-</v>
      </c>
      <c r="AF239" s="118" t="str">
        <f t="shared" ca="1" si="67"/>
        <v>-</v>
      </c>
      <c r="AG239" s="119" t="str">
        <f t="shared" ca="1" si="74"/>
        <v>-</v>
      </c>
      <c r="AH239" s="118" t="str">
        <f t="shared" ca="1" si="75"/>
        <v>-</v>
      </c>
      <c r="AI239" s="118">
        <f t="shared" ca="1" si="68"/>
        <v>0</v>
      </c>
      <c r="AJ239" s="120">
        <f t="shared" ca="1" si="69"/>
        <v>0</v>
      </c>
      <c r="AK239" s="118">
        <f t="shared" ca="1" si="36"/>
        <v>0</v>
      </c>
      <c r="AL239" s="118">
        <f t="shared" ca="1" si="37"/>
        <v>0</v>
      </c>
    </row>
    <row r="240" spans="1:38" ht="27" customHeight="1" x14ac:dyDescent="0.25">
      <c r="A240" s="53">
        <f>'OSNOVNA PLAČA'!A234</f>
        <v>225</v>
      </c>
      <c r="B240" s="333" t="str">
        <f t="shared" ca="1" si="24"/>
        <v>A225</v>
      </c>
      <c r="C240" s="333"/>
      <c r="D240" s="54" t="str">
        <f>IF(LEN('OSNOVNA PLAČA'!C234)&gt;0,'OSNOVNA PLAČA'!C234,"")</f>
        <v/>
      </c>
      <c r="E240" s="55" t="str">
        <f>IF(LEN('OSNOVNA PLAČA'!D234)&gt;0,'OSNOVNA PLAČA'!D234,"")</f>
        <v/>
      </c>
      <c r="F240" s="164">
        <f ca="1">IF(LEN(B240)&gt;0,'OBRAČUNANA OSNOVNA PLAČA'!J234,"")</f>
        <v>0</v>
      </c>
      <c r="G240" s="57"/>
      <c r="H240" s="57"/>
      <c r="I240" s="57"/>
      <c r="J240" s="57"/>
      <c r="K240" s="57"/>
      <c r="L240" s="178">
        <f t="shared" si="64"/>
        <v>0</v>
      </c>
      <c r="M240" s="179">
        <f t="shared" ca="1" si="70"/>
        <v>0</v>
      </c>
      <c r="N240" s="179">
        <f t="shared" ca="1" si="72"/>
        <v>0</v>
      </c>
      <c r="O240" s="180">
        <f t="shared" ca="1" si="73"/>
        <v>0</v>
      </c>
      <c r="P240" s="181">
        <f t="shared" ca="1" si="71"/>
        <v>0</v>
      </c>
      <c r="Q240" s="182">
        <f t="shared" ca="1" si="65"/>
        <v>0</v>
      </c>
      <c r="R240" s="182">
        <f ca="1">IF(LEN(B240)&gt;0,'5'!R240-'5'!Q240,"")</f>
        <v>0</v>
      </c>
      <c r="S240" s="183"/>
      <c r="T240" s="33"/>
      <c r="U240" s="33"/>
      <c r="V240" s="33"/>
      <c r="W240" s="33"/>
      <c r="X240" s="33"/>
      <c r="Y240" s="33"/>
      <c r="AB240" s="243">
        <f>ROW()</f>
        <v>240</v>
      </c>
      <c r="AC240" s="118">
        <f t="shared" ca="1" si="28"/>
        <v>0</v>
      </c>
      <c r="AD240" s="118">
        <f t="shared" ca="1" si="29"/>
        <v>0</v>
      </c>
      <c r="AE240" s="119" t="str">
        <f t="shared" ca="1" si="66"/>
        <v>-</v>
      </c>
      <c r="AF240" s="118" t="str">
        <f t="shared" ca="1" si="67"/>
        <v>-</v>
      </c>
      <c r="AG240" s="119" t="str">
        <f t="shared" ca="1" si="74"/>
        <v>-</v>
      </c>
      <c r="AH240" s="118" t="str">
        <f t="shared" ca="1" si="75"/>
        <v>-</v>
      </c>
      <c r="AI240" s="118">
        <f t="shared" ca="1" si="68"/>
        <v>0</v>
      </c>
      <c r="AJ240" s="120">
        <f t="shared" ca="1" si="69"/>
        <v>0</v>
      </c>
      <c r="AK240" s="118">
        <f t="shared" ca="1" si="36"/>
        <v>0</v>
      </c>
      <c r="AL240" s="118">
        <f t="shared" ca="1" si="37"/>
        <v>0</v>
      </c>
    </row>
    <row r="241" spans="1:38" ht="27" customHeight="1" x14ac:dyDescent="0.25">
      <c r="A241" s="53">
        <f>'OSNOVNA PLAČA'!A235</f>
        <v>226</v>
      </c>
      <c r="B241" s="333" t="str">
        <f t="shared" ca="1" si="24"/>
        <v>A226</v>
      </c>
      <c r="C241" s="333"/>
      <c r="D241" s="54" t="str">
        <f>IF(LEN('OSNOVNA PLAČA'!C235)&gt;0,'OSNOVNA PLAČA'!C235,"")</f>
        <v/>
      </c>
      <c r="E241" s="55" t="str">
        <f>IF(LEN('OSNOVNA PLAČA'!D235)&gt;0,'OSNOVNA PLAČA'!D235,"")</f>
        <v/>
      </c>
      <c r="F241" s="164">
        <f ca="1">IF(LEN(B241)&gt;0,'OBRAČUNANA OSNOVNA PLAČA'!J235,"")</f>
        <v>0</v>
      </c>
      <c r="G241" s="57"/>
      <c r="H241" s="57"/>
      <c r="I241" s="57"/>
      <c r="J241" s="57"/>
      <c r="K241" s="57"/>
      <c r="L241" s="178">
        <f t="shared" si="64"/>
        <v>0</v>
      </c>
      <c r="M241" s="179">
        <f t="shared" ca="1" si="70"/>
        <v>0</v>
      </c>
      <c r="N241" s="179">
        <f t="shared" ca="1" si="72"/>
        <v>0</v>
      </c>
      <c r="O241" s="180">
        <f t="shared" ca="1" si="73"/>
        <v>0</v>
      </c>
      <c r="P241" s="181">
        <f t="shared" ca="1" si="71"/>
        <v>0</v>
      </c>
      <c r="Q241" s="182">
        <f t="shared" ca="1" si="65"/>
        <v>0</v>
      </c>
      <c r="R241" s="182">
        <f ca="1">IF(LEN(B241)&gt;0,'5'!R241-'5'!Q241,"")</f>
        <v>0</v>
      </c>
      <c r="S241" s="183"/>
      <c r="T241" s="33"/>
      <c r="U241" s="33"/>
      <c r="V241" s="33"/>
      <c r="W241" s="33"/>
      <c r="X241" s="33"/>
      <c r="Y241" s="33"/>
      <c r="AB241" s="243">
        <f>ROW()</f>
        <v>241</v>
      </c>
      <c r="AC241" s="118">
        <f t="shared" ca="1" si="28"/>
        <v>0</v>
      </c>
      <c r="AD241" s="118">
        <f t="shared" ca="1" si="29"/>
        <v>0</v>
      </c>
      <c r="AE241" s="119" t="str">
        <f t="shared" ca="1" si="66"/>
        <v>-</v>
      </c>
      <c r="AF241" s="118" t="str">
        <f t="shared" ca="1" si="67"/>
        <v>-</v>
      </c>
      <c r="AG241" s="119" t="str">
        <f t="shared" ca="1" si="74"/>
        <v>-</v>
      </c>
      <c r="AH241" s="118" t="str">
        <f t="shared" ca="1" si="75"/>
        <v>-</v>
      </c>
      <c r="AI241" s="118">
        <f t="shared" ca="1" si="68"/>
        <v>0</v>
      </c>
      <c r="AJ241" s="120">
        <f t="shared" ca="1" si="69"/>
        <v>0</v>
      </c>
      <c r="AK241" s="118">
        <f t="shared" ca="1" si="36"/>
        <v>0</v>
      </c>
      <c r="AL241" s="118">
        <f t="shared" ca="1" si="37"/>
        <v>0</v>
      </c>
    </row>
    <row r="242" spans="1:38" ht="27" customHeight="1" x14ac:dyDescent="0.25">
      <c r="A242" s="53">
        <f>'OSNOVNA PLAČA'!A236</f>
        <v>227</v>
      </c>
      <c r="B242" s="333" t="str">
        <f t="shared" ca="1" si="24"/>
        <v>A227</v>
      </c>
      <c r="C242" s="333"/>
      <c r="D242" s="54" t="str">
        <f>IF(LEN('OSNOVNA PLAČA'!C236)&gt;0,'OSNOVNA PLAČA'!C236,"")</f>
        <v/>
      </c>
      <c r="E242" s="55" t="str">
        <f>IF(LEN('OSNOVNA PLAČA'!D236)&gt;0,'OSNOVNA PLAČA'!D236,"")</f>
        <v/>
      </c>
      <c r="F242" s="164">
        <f ca="1">IF(LEN(B242)&gt;0,'OBRAČUNANA OSNOVNA PLAČA'!J236,"")</f>
        <v>0</v>
      </c>
      <c r="G242" s="57"/>
      <c r="H242" s="57"/>
      <c r="I242" s="57"/>
      <c r="J242" s="57"/>
      <c r="K242" s="57"/>
      <c r="L242" s="178">
        <f t="shared" si="64"/>
        <v>0</v>
      </c>
      <c r="M242" s="179">
        <f t="shared" ca="1" si="70"/>
        <v>0</v>
      </c>
      <c r="N242" s="179">
        <f t="shared" ca="1" si="72"/>
        <v>0</v>
      </c>
      <c r="O242" s="180">
        <f t="shared" ca="1" si="73"/>
        <v>0</v>
      </c>
      <c r="P242" s="181">
        <f t="shared" ca="1" si="71"/>
        <v>0</v>
      </c>
      <c r="Q242" s="182">
        <f t="shared" ca="1" si="65"/>
        <v>0</v>
      </c>
      <c r="R242" s="182">
        <f ca="1">IF(LEN(B242)&gt;0,'5'!R242-'5'!Q242,"")</f>
        <v>0</v>
      </c>
      <c r="S242" s="183"/>
      <c r="T242" s="33"/>
      <c r="U242" s="33"/>
      <c r="V242" s="33"/>
      <c r="W242" s="33"/>
      <c r="X242" s="33"/>
      <c r="Y242" s="33"/>
      <c r="AB242" s="243">
        <f>ROW()</f>
        <v>242</v>
      </c>
      <c r="AC242" s="118">
        <f t="shared" ca="1" si="28"/>
        <v>0</v>
      </c>
      <c r="AD242" s="118">
        <f t="shared" ca="1" si="29"/>
        <v>0</v>
      </c>
      <c r="AE242" s="119" t="str">
        <f t="shared" ca="1" si="66"/>
        <v>-</v>
      </c>
      <c r="AF242" s="118" t="str">
        <f t="shared" ca="1" si="67"/>
        <v>-</v>
      </c>
      <c r="AG242" s="119" t="str">
        <f t="shared" ca="1" si="74"/>
        <v>-</v>
      </c>
      <c r="AH242" s="118" t="str">
        <f t="shared" ca="1" si="75"/>
        <v>-</v>
      </c>
      <c r="AI242" s="118">
        <f t="shared" ca="1" si="68"/>
        <v>0</v>
      </c>
      <c r="AJ242" s="120">
        <f t="shared" ca="1" si="69"/>
        <v>0</v>
      </c>
      <c r="AK242" s="118">
        <f t="shared" ca="1" si="36"/>
        <v>0</v>
      </c>
      <c r="AL242" s="118">
        <f t="shared" ca="1" si="37"/>
        <v>0</v>
      </c>
    </row>
    <row r="243" spans="1:38" ht="27" customHeight="1" x14ac:dyDescent="0.25">
      <c r="A243" s="53">
        <f>'OSNOVNA PLAČA'!A237</f>
        <v>228</v>
      </c>
      <c r="B243" s="333" t="str">
        <f t="shared" ca="1" si="24"/>
        <v>A228</v>
      </c>
      <c r="C243" s="333"/>
      <c r="D243" s="54" t="str">
        <f>IF(LEN('OSNOVNA PLAČA'!C237)&gt;0,'OSNOVNA PLAČA'!C237,"")</f>
        <v/>
      </c>
      <c r="E243" s="55" t="str">
        <f>IF(LEN('OSNOVNA PLAČA'!D237)&gt;0,'OSNOVNA PLAČA'!D237,"")</f>
        <v/>
      </c>
      <c r="F243" s="164">
        <f ca="1">IF(LEN(B243)&gt;0,'OBRAČUNANA OSNOVNA PLAČA'!J237,"")</f>
        <v>0</v>
      </c>
      <c r="G243" s="57"/>
      <c r="H243" s="57"/>
      <c r="I243" s="57"/>
      <c r="J243" s="57"/>
      <c r="K243" s="57"/>
      <c r="L243" s="178">
        <f t="shared" si="64"/>
        <v>0</v>
      </c>
      <c r="M243" s="179">
        <f t="shared" ca="1" si="70"/>
        <v>0</v>
      </c>
      <c r="N243" s="179">
        <f t="shared" ca="1" si="72"/>
        <v>0</v>
      </c>
      <c r="O243" s="180">
        <f t="shared" ca="1" si="73"/>
        <v>0</v>
      </c>
      <c r="P243" s="181">
        <f t="shared" ca="1" si="71"/>
        <v>0</v>
      </c>
      <c r="Q243" s="182">
        <f t="shared" ca="1" si="65"/>
        <v>0</v>
      </c>
      <c r="R243" s="182">
        <f ca="1">IF(LEN(B243)&gt;0,'5'!R243-'5'!Q243,"")</f>
        <v>0</v>
      </c>
      <c r="S243" s="183"/>
      <c r="T243" s="33"/>
      <c r="U243" s="33"/>
      <c r="V243" s="33"/>
      <c r="W243" s="33"/>
      <c r="X243" s="33"/>
      <c r="Y243" s="33"/>
      <c r="AB243" s="243">
        <f>ROW()</f>
        <v>243</v>
      </c>
      <c r="AC243" s="118">
        <f t="shared" ca="1" si="28"/>
        <v>0</v>
      </c>
      <c r="AD243" s="118">
        <f t="shared" ca="1" si="29"/>
        <v>0</v>
      </c>
      <c r="AE243" s="119" t="str">
        <f t="shared" ca="1" si="66"/>
        <v>-</v>
      </c>
      <c r="AF243" s="118" t="str">
        <f t="shared" ca="1" si="67"/>
        <v>-</v>
      </c>
      <c r="AG243" s="119" t="str">
        <f t="shared" ca="1" si="74"/>
        <v>-</v>
      </c>
      <c r="AH243" s="118" t="str">
        <f t="shared" ca="1" si="75"/>
        <v>-</v>
      </c>
      <c r="AI243" s="118">
        <f t="shared" ca="1" si="68"/>
        <v>0</v>
      </c>
      <c r="AJ243" s="120">
        <f t="shared" ca="1" si="69"/>
        <v>0</v>
      </c>
      <c r="AK243" s="118">
        <f t="shared" ca="1" si="36"/>
        <v>0</v>
      </c>
      <c r="AL243" s="118">
        <f t="shared" ca="1" si="37"/>
        <v>0</v>
      </c>
    </row>
    <row r="244" spans="1:38" ht="27" customHeight="1" x14ac:dyDescent="0.25">
      <c r="A244" s="53">
        <f>'OSNOVNA PLAČA'!A238</f>
        <v>229</v>
      </c>
      <c r="B244" s="333" t="str">
        <f t="shared" ca="1" si="24"/>
        <v>A229</v>
      </c>
      <c r="C244" s="333"/>
      <c r="D244" s="54" t="str">
        <f>IF(LEN('OSNOVNA PLAČA'!C238)&gt;0,'OSNOVNA PLAČA'!C238,"")</f>
        <v/>
      </c>
      <c r="E244" s="55" t="str">
        <f>IF(LEN('OSNOVNA PLAČA'!D238)&gt;0,'OSNOVNA PLAČA'!D238,"")</f>
        <v/>
      </c>
      <c r="F244" s="164">
        <f ca="1">IF(LEN(B244)&gt;0,'OBRAČUNANA OSNOVNA PLAČA'!J238,"")</f>
        <v>0</v>
      </c>
      <c r="G244" s="57"/>
      <c r="H244" s="57"/>
      <c r="I244" s="57"/>
      <c r="J244" s="57"/>
      <c r="K244" s="57"/>
      <c r="L244" s="178">
        <f t="shared" si="64"/>
        <v>0</v>
      </c>
      <c r="M244" s="179">
        <f t="shared" ca="1" si="70"/>
        <v>0</v>
      </c>
      <c r="N244" s="179">
        <f t="shared" ca="1" si="72"/>
        <v>0</v>
      </c>
      <c r="O244" s="180">
        <f t="shared" ca="1" si="73"/>
        <v>0</v>
      </c>
      <c r="P244" s="181">
        <f t="shared" ca="1" si="71"/>
        <v>0</v>
      </c>
      <c r="Q244" s="182">
        <f t="shared" ca="1" si="65"/>
        <v>0</v>
      </c>
      <c r="R244" s="182">
        <f ca="1">IF(LEN(B244)&gt;0,'5'!R244-'5'!Q244,"")</f>
        <v>0</v>
      </c>
      <c r="S244" s="183"/>
      <c r="T244" s="33"/>
      <c r="U244" s="33"/>
      <c r="V244" s="33"/>
      <c r="W244" s="33"/>
      <c r="X244" s="33"/>
      <c r="Y244" s="33"/>
      <c r="AB244" s="243">
        <f>ROW()</f>
        <v>244</v>
      </c>
      <c r="AC244" s="118">
        <f t="shared" ca="1" si="28"/>
        <v>0</v>
      </c>
      <c r="AD244" s="118">
        <f t="shared" ca="1" si="29"/>
        <v>0</v>
      </c>
      <c r="AE244" s="119" t="str">
        <f t="shared" ca="1" si="66"/>
        <v>-</v>
      </c>
      <c r="AF244" s="118" t="str">
        <f t="shared" ca="1" si="67"/>
        <v>-</v>
      </c>
      <c r="AG244" s="119" t="str">
        <f t="shared" ca="1" si="74"/>
        <v>-</v>
      </c>
      <c r="AH244" s="118" t="str">
        <f t="shared" ca="1" si="75"/>
        <v>-</v>
      </c>
      <c r="AI244" s="118">
        <f t="shared" ca="1" si="68"/>
        <v>0</v>
      </c>
      <c r="AJ244" s="120">
        <f t="shared" ca="1" si="69"/>
        <v>0</v>
      </c>
      <c r="AK244" s="118">
        <f t="shared" ca="1" si="36"/>
        <v>0</v>
      </c>
      <c r="AL244" s="118">
        <f t="shared" ca="1" si="37"/>
        <v>0</v>
      </c>
    </row>
    <row r="245" spans="1:38" ht="27" customHeight="1" x14ac:dyDescent="0.25">
      <c r="A245" s="53">
        <f>'OSNOVNA PLAČA'!A239</f>
        <v>230</v>
      </c>
      <c r="B245" s="333" t="str">
        <f t="shared" ca="1" si="24"/>
        <v>A230</v>
      </c>
      <c r="C245" s="333"/>
      <c r="D245" s="54" t="str">
        <f>IF(LEN('OSNOVNA PLAČA'!C239)&gt;0,'OSNOVNA PLAČA'!C239,"")</f>
        <v/>
      </c>
      <c r="E245" s="55" t="str">
        <f>IF(LEN('OSNOVNA PLAČA'!D239)&gt;0,'OSNOVNA PLAČA'!D239,"")</f>
        <v/>
      </c>
      <c r="F245" s="164">
        <f ca="1">IF(LEN(B245)&gt;0,'OBRAČUNANA OSNOVNA PLAČA'!J239,"")</f>
        <v>0</v>
      </c>
      <c r="G245" s="57"/>
      <c r="H245" s="57"/>
      <c r="I245" s="57"/>
      <c r="J245" s="57"/>
      <c r="K245" s="57"/>
      <c r="L245" s="178">
        <f t="shared" si="64"/>
        <v>0</v>
      </c>
      <c r="M245" s="179">
        <f t="shared" ca="1" si="70"/>
        <v>0</v>
      </c>
      <c r="N245" s="179">
        <f t="shared" ca="1" si="72"/>
        <v>0</v>
      </c>
      <c r="O245" s="180">
        <f t="shared" ca="1" si="73"/>
        <v>0</v>
      </c>
      <c r="P245" s="181">
        <f t="shared" ca="1" si="71"/>
        <v>0</v>
      </c>
      <c r="Q245" s="182">
        <f t="shared" ca="1" si="65"/>
        <v>0</v>
      </c>
      <c r="R245" s="182">
        <f ca="1">IF(LEN(B245)&gt;0,'5'!R245-'5'!Q245,"")</f>
        <v>0</v>
      </c>
      <c r="S245" s="183"/>
      <c r="T245" s="33"/>
      <c r="U245" s="33"/>
      <c r="V245" s="33"/>
      <c r="W245" s="33"/>
      <c r="X245" s="33"/>
      <c r="Y245" s="33"/>
      <c r="AB245" s="243">
        <f>ROW()</f>
        <v>245</v>
      </c>
      <c r="AC245" s="118">
        <f t="shared" ca="1" si="28"/>
        <v>0</v>
      </c>
      <c r="AD245" s="118">
        <f t="shared" ca="1" si="29"/>
        <v>0</v>
      </c>
      <c r="AE245" s="119" t="str">
        <f t="shared" ca="1" si="66"/>
        <v>-</v>
      </c>
      <c r="AF245" s="118" t="str">
        <f t="shared" ca="1" si="67"/>
        <v>-</v>
      </c>
      <c r="AG245" s="119" t="str">
        <f t="shared" ca="1" si="74"/>
        <v>-</v>
      </c>
      <c r="AH245" s="118" t="str">
        <f t="shared" ca="1" si="75"/>
        <v>-</v>
      </c>
      <c r="AI245" s="118">
        <f t="shared" ca="1" si="68"/>
        <v>0</v>
      </c>
      <c r="AJ245" s="120">
        <f t="shared" ca="1" si="69"/>
        <v>0</v>
      </c>
      <c r="AK245" s="118">
        <f t="shared" ca="1" si="36"/>
        <v>0</v>
      </c>
      <c r="AL245" s="118">
        <f t="shared" ca="1" si="37"/>
        <v>0</v>
      </c>
    </row>
    <row r="246" spans="1:38" ht="27" customHeight="1" x14ac:dyDescent="0.25">
      <c r="A246" s="53">
        <f>'OSNOVNA PLAČA'!A240</f>
        <v>231</v>
      </c>
      <c r="B246" s="333" t="str">
        <f t="shared" ca="1" si="24"/>
        <v>A231</v>
      </c>
      <c r="C246" s="333"/>
      <c r="D246" s="54" t="str">
        <f>IF(LEN('OSNOVNA PLAČA'!C240)&gt;0,'OSNOVNA PLAČA'!C240,"")</f>
        <v/>
      </c>
      <c r="E246" s="55" t="str">
        <f>IF(LEN('OSNOVNA PLAČA'!D240)&gt;0,'OSNOVNA PLAČA'!D240,"")</f>
        <v/>
      </c>
      <c r="F246" s="164">
        <f ca="1">IF(LEN(B246)&gt;0,'OBRAČUNANA OSNOVNA PLAČA'!J240,"")</f>
        <v>0</v>
      </c>
      <c r="G246" s="57"/>
      <c r="H246" s="57"/>
      <c r="I246" s="57"/>
      <c r="J246" s="57"/>
      <c r="K246" s="57"/>
      <c r="L246" s="178">
        <f t="shared" si="64"/>
        <v>0</v>
      </c>
      <c r="M246" s="179">
        <f t="shared" ca="1" si="70"/>
        <v>0</v>
      </c>
      <c r="N246" s="179">
        <f t="shared" ca="1" si="72"/>
        <v>0</v>
      </c>
      <c r="O246" s="180">
        <f t="shared" ca="1" si="73"/>
        <v>0</v>
      </c>
      <c r="P246" s="181">
        <f t="shared" ca="1" si="71"/>
        <v>0</v>
      </c>
      <c r="Q246" s="182">
        <f t="shared" ca="1" si="65"/>
        <v>0</v>
      </c>
      <c r="R246" s="182">
        <f ca="1">IF(LEN(B246)&gt;0,'5'!R246-'5'!Q246,"")</f>
        <v>0</v>
      </c>
      <c r="S246" s="183"/>
      <c r="T246" s="33"/>
      <c r="U246" s="33"/>
      <c r="V246" s="33"/>
      <c r="W246" s="33"/>
      <c r="X246" s="33"/>
      <c r="Y246" s="33"/>
      <c r="AB246" s="243">
        <f>ROW()</f>
        <v>246</v>
      </c>
      <c r="AC246" s="118">
        <f t="shared" ca="1" si="28"/>
        <v>0</v>
      </c>
      <c r="AD246" s="118">
        <f t="shared" ca="1" si="29"/>
        <v>0</v>
      </c>
      <c r="AE246" s="119" t="str">
        <f t="shared" ca="1" si="66"/>
        <v>-</v>
      </c>
      <c r="AF246" s="118" t="str">
        <f t="shared" ca="1" si="67"/>
        <v>-</v>
      </c>
      <c r="AG246" s="119" t="str">
        <f t="shared" ca="1" si="74"/>
        <v>-</v>
      </c>
      <c r="AH246" s="118" t="str">
        <f t="shared" ca="1" si="75"/>
        <v>-</v>
      </c>
      <c r="AI246" s="118">
        <f t="shared" ca="1" si="68"/>
        <v>0</v>
      </c>
      <c r="AJ246" s="120">
        <f t="shared" ca="1" si="69"/>
        <v>0</v>
      </c>
      <c r="AK246" s="118">
        <f t="shared" ca="1" si="36"/>
        <v>0</v>
      </c>
      <c r="AL246" s="118">
        <f t="shared" ca="1" si="37"/>
        <v>0</v>
      </c>
    </row>
    <row r="247" spans="1:38" ht="27" customHeight="1" x14ac:dyDescent="0.25">
      <c r="A247" s="53">
        <f>'OSNOVNA PLAČA'!A241</f>
        <v>232</v>
      </c>
      <c r="B247" s="333" t="str">
        <f t="shared" ca="1" si="24"/>
        <v>A232</v>
      </c>
      <c r="C247" s="333"/>
      <c r="D247" s="54" t="str">
        <f>IF(LEN('OSNOVNA PLAČA'!C241)&gt;0,'OSNOVNA PLAČA'!C241,"")</f>
        <v/>
      </c>
      <c r="E247" s="55" t="str">
        <f>IF(LEN('OSNOVNA PLAČA'!D241)&gt;0,'OSNOVNA PLAČA'!D241,"")</f>
        <v/>
      </c>
      <c r="F247" s="164">
        <f ca="1">IF(LEN(B247)&gt;0,'OBRAČUNANA OSNOVNA PLAČA'!J241,"")</f>
        <v>0</v>
      </c>
      <c r="G247" s="57"/>
      <c r="H247" s="57"/>
      <c r="I247" s="57"/>
      <c r="J247" s="57"/>
      <c r="K247" s="57"/>
      <c r="L247" s="178">
        <f t="shared" si="64"/>
        <v>0</v>
      </c>
      <c r="M247" s="179">
        <f t="shared" ca="1" si="70"/>
        <v>0</v>
      </c>
      <c r="N247" s="179">
        <f t="shared" ca="1" si="72"/>
        <v>0</v>
      </c>
      <c r="O247" s="180">
        <f t="shared" ca="1" si="73"/>
        <v>0</v>
      </c>
      <c r="P247" s="181">
        <f t="shared" ca="1" si="71"/>
        <v>0</v>
      </c>
      <c r="Q247" s="182">
        <f t="shared" ca="1" si="65"/>
        <v>0</v>
      </c>
      <c r="R247" s="182">
        <f ca="1">IF(LEN(B247)&gt;0,'5'!R247-'5'!Q247,"")</f>
        <v>0</v>
      </c>
      <c r="S247" s="183"/>
      <c r="T247" s="33"/>
      <c r="U247" s="33"/>
      <c r="V247" s="33"/>
      <c r="W247" s="33"/>
      <c r="X247" s="33"/>
      <c r="Y247" s="33"/>
      <c r="AB247" s="243">
        <f>ROW()</f>
        <v>247</v>
      </c>
      <c r="AC247" s="118">
        <f t="shared" ca="1" si="28"/>
        <v>0</v>
      </c>
      <c r="AD247" s="118">
        <f t="shared" ca="1" si="29"/>
        <v>0</v>
      </c>
      <c r="AE247" s="119" t="str">
        <f t="shared" ca="1" si="66"/>
        <v>-</v>
      </c>
      <c r="AF247" s="118" t="str">
        <f t="shared" ca="1" si="67"/>
        <v>-</v>
      </c>
      <c r="AG247" s="119" t="str">
        <f t="shared" ca="1" si="74"/>
        <v>-</v>
      </c>
      <c r="AH247" s="118" t="str">
        <f t="shared" ca="1" si="75"/>
        <v>-</v>
      </c>
      <c r="AI247" s="118">
        <f t="shared" ca="1" si="68"/>
        <v>0</v>
      </c>
      <c r="AJ247" s="120">
        <f t="shared" ca="1" si="69"/>
        <v>0</v>
      </c>
      <c r="AK247" s="118">
        <f t="shared" ca="1" si="36"/>
        <v>0</v>
      </c>
      <c r="AL247" s="118">
        <f t="shared" ca="1" si="37"/>
        <v>0</v>
      </c>
    </row>
    <row r="248" spans="1:38" ht="27" customHeight="1" x14ac:dyDescent="0.25">
      <c r="A248" s="53">
        <f>'OSNOVNA PLAČA'!A242</f>
        <v>233</v>
      </c>
      <c r="B248" s="333" t="str">
        <f t="shared" ca="1" si="24"/>
        <v>A233</v>
      </c>
      <c r="C248" s="333"/>
      <c r="D248" s="54" t="str">
        <f>IF(LEN('OSNOVNA PLAČA'!C242)&gt;0,'OSNOVNA PLAČA'!C242,"")</f>
        <v/>
      </c>
      <c r="E248" s="55" t="str">
        <f>IF(LEN('OSNOVNA PLAČA'!D242)&gt;0,'OSNOVNA PLAČA'!D242,"")</f>
        <v/>
      </c>
      <c r="F248" s="164">
        <f ca="1">IF(LEN(B248)&gt;0,'OBRAČUNANA OSNOVNA PLAČA'!J242,"")</f>
        <v>0</v>
      </c>
      <c r="G248" s="57"/>
      <c r="H248" s="57"/>
      <c r="I248" s="57"/>
      <c r="J248" s="57"/>
      <c r="K248" s="57"/>
      <c r="L248" s="178">
        <f t="shared" si="64"/>
        <v>0</v>
      </c>
      <c r="M248" s="179">
        <f t="shared" ca="1" si="70"/>
        <v>0</v>
      </c>
      <c r="N248" s="179">
        <f t="shared" ca="1" si="72"/>
        <v>0</v>
      </c>
      <c r="O248" s="180">
        <f t="shared" ca="1" si="73"/>
        <v>0</v>
      </c>
      <c r="P248" s="181">
        <f t="shared" ca="1" si="71"/>
        <v>0</v>
      </c>
      <c r="Q248" s="182">
        <f t="shared" ca="1" si="65"/>
        <v>0</v>
      </c>
      <c r="R248" s="182">
        <f ca="1">IF(LEN(B248)&gt;0,'5'!R248-'5'!Q248,"")</f>
        <v>0</v>
      </c>
      <c r="S248" s="183"/>
      <c r="T248" s="33"/>
      <c r="U248" s="33"/>
      <c r="V248" s="33"/>
      <c r="W248" s="33"/>
      <c r="X248" s="33"/>
      <c r="Y248" s="33"/>
      <c r="AB248" s="243">
        <f>ROW()</f>
        <v>248</v>
      </c>
      <c r="AC248" s="118">
        <f t="shared" ca="1" si="28"/>
        <v>0</v>
      </c>
      <c r="AD248" s="118">
        <f t="shared" ca="1" si="29"/>
        <v>0</v>
      </c>
      <c r="AE248" s="119" t="str">
        <f t="shared" ca="1" si="66"/>
        <v>-</v>
      </c>
      <c r="AF248" s="118" t="str">
        <f t="shared" ca="1" si="67"/>
        <v>-</v>
      </c>
      <c r="AG248" s="119" t="str">
        <f t="shared" ca="1" si="74"/>
        <v>-</v>
      </c>
      <c r="AH248" s="118" t="str">
        <f t="shared" ca="1" si="75"/>
        <v>-</v>
      </c>
      <c r="AI248" s="118">
        <f t="shared" ca="1" si="68"/>
        <v>0</v>
      </c>
      <c r="AJ248" s="120">
        <f t="shared" ca="1" si="69"/>
        <v>0</v>
      </c>
      <c r="AK248" s="118">
        <f t="shared" ca="1" si="36"/>
        <v>0</v>
      </c>
      <c r="AL248" s="118">
        <f t="shared" ca="1" si="37"/>
        <v>0</v>
      </c>
    </row>
    <row r="249" spans="1:38" ht="27" customHeight="1" x14ac:dyDescent="0.25">
      <c r="A249" s="53">
        <f>'OSNOVNA PLAČA'!A243</f>
        <v>234</v>
      </c>
      <c r="B249" s="333" t="str">
        <f t="shared" ca="1" si="24"/>
        <v>A234</v>
      </c>
      <c r="C249" s="333"/>
      <c r="D249" s="54" t="str">
        <f>IF(LEN('OSNOVNA PLAČA'!C243)&gt;0,'OSNOVNA PLAČA'!C243,"")</f>
        <v/>
      </c>
      <c r="E249" s="55" t="str">
        <f>IF(LEN('OSNOVNA PLAČA'!D243)&gt;0,'OSNOVNA PLAČA'!D243,"")</f>
        <v/>
      </c>
      <c r="F249" s="164">
        <f ca="1">IF(LEN(B249)&gt;0,'OBRAČUNANA OSNOVNA PLAČA'!J243,"")</f>
        <v>0</v>
      </c>
      <c r="G249" s="57"/>
      <c r="H249" s="57"/>
      <c r="I249" s="57"/>
      <c r="J249" s="57"/>
      <c r="K249" s="57"/>
      <c r="L249" s="178">
        <f t="shared" si="64"/>
        <v>0</v>
      </c>
      <c r="M249" s="179">
        <f t="shared" ca="1" si="70"/>
        <v>0</v>
      </c>
      <c r="N249" s="179">
        <f t="shared" ca="1" si="72"/>
        <v>0</v>
      </c>
      <c r="O249" s="180">
        <f t="shared" ca="1" si="73"/>
        <v>0</v>
      </c>
      <c r="P249" s="181">
        <f t="shared" ca="1" si="71"/>
        <v>0</v>
      </c>
      <c r="Q249" s="182">
        <f t="shared" ca="1" si="65"/>
        <v>0</v>
      </c>
      <c r="R249" s="182">
        <f ca="1">IF(LEN(B249)&gt;0,'5'!R249-'5'!Q249,"")</f>
        <v>0</v>
      </c>
      <c r="S249" s="183"/>
      <c r="T249" s="33"/>
      <c r="U249" s="33"/>
      <c r="V249" s="33"/>
      <c r="W249" s="33"/>
      <c r="X249" s="33"/>
      <c r="Y249" s="33"/>
      <c r="AB249" s="243">
        <f>ROW()</f>
        <v>249</v>
      </c>
      <c r="AC249" s="118">
        <f t="shared" ca="1" si="28"/>
        <v>0</v>
      </c>
      <c r="AD249" s="118">
        <f t="shared" ca="1" si="29"/>
        <v>0</v>
      </c>
      <c r="AE249" s="119" t="str">
        <f t="shared" ca="1" si="66"/>
        <v>-</v>
      </c>
      <c r="AF249" s="118" t="str">
        <f t="shared" ca="1" si="67"/>
        <v>-</v>
      </c>
      <c r="AG249" s="119" t="str">
        <f t="shared" ca="1" si="74"/>
        <v>-</v>
      </c>
      <c r="AH249" s="118" t="str">
        <f t="shared" ca="1" si="75"/>
        <v>-</v>
      </c>
      <c r="AI249" s="118">
        <f t="shared" ca="1" si="68"/>
        <v>0</v>
      </c>
      <c r="AJ249" s="120">
        <f t="shared" ca="1" si="69"/>
        <v>0</v>
      </c>
      <c r="AK249" s="118">
        <f t="shared" ca="1" si="36"/>
        <v>0</v>
      </c>
      <c r="AL249" s="118">
        <f t="shared" ca="1" si="37"/>
        <v>0</v>
      </c>
    </row>
    <row r="250" spans="1:38" ht="27" customHeight="1" x14ac:dyDescent="0.25">
      <c r="A250" s="53">
        <f>'OSNOVNA PLAČA'!A244</f>
        <v>235</v>
      </c>
      <c r="B250" s="333" t="str">
        <f t="shared" ca="1" si="24"/>
        <v>A235</v>
      </c>
      <c r="C250" s="333"/>
      <c r="D250" s="54" t="str">
        <f>IF(LEN('OSNOVNA PLAČA'!C244)&gt;0,'OSNOVNA PLAČA'!C244,"")</f>
        <v/>
      </c>
      <c r="E250" s="55" t="str">
        <f>IF(LEN('OSNOVNA PLAČA'!D244)&gt;0,'OSNOVNA PLAČA'!D244,"")</f>
        <v/>
      </c>
      <c r="F250" s="164">
        <f ca="1">IF(LEN(B250)&gt;0,'OBRAČUNANA OSNOVNA PLAČA'!J244,"")</f>
        <v>0</v>
      </c>
      <c r="G250" s="57"/>
      <c r="H250" s="57"/>
      <c r="I250" s="57"/>
      <c r="J250" s="57"/>
      <c r="K250" s="57"/>
      <c r="L250" s="178">
        <f t="shared" si="64"/>
        <v>0</v>
      </c>
      <c r="M250" s="179">
        <f t="shared" ca="1" si="70"/>
        <v>0</v>
      </c>
      <c r="N250" s="179">
        <f t="shared" ca="1" si="72"/>
        <v>0</v>
      </c>
      <c r="O250" s="180">
        <f t="shared" ca="1" si="73"/>
        <v>0</v>
      </c>
      <c r="P250" s="181">
        <f t="shared" ca="1" si="71"/>
        <v>0</v>
      </c>
      <c r="Q250" s="182">
        <f t="shared" ca="1" si="65"/>
        <v>0</v>
      </c>
      <c r="R250" s="182">
        <f ca="1">IF(LEN(B250)&gt;0,'5'!R250-'5'!Q250,"")</f>
        <v>0</v>
      </c>
      <c r="S250" s="183"/>
      <c r="T250" s="33"/>
      <c r="U250" s="33"/>
      <c r="V250" s="33"/>
      <c r="W250" s="33"/>
      <c r="X250" s="33"/>
      <c r="Y250" s="33"/>
      <c r="AB250" s="243">
        <f>ROW()</f>
        <v>250</v>
      </c>
      <c r="AC250" s="118">
        <f t="shared" ca="1" si="28"/>
        <v>0</v>
      </c>
      <c r="AD250" s="118">
        <f t="shared" ca="1" si="29"/>
        <v>0</v>
      </c>
      <c r="AE250" s="119" t="str">
        <f t="shared" ca="1" si="66"/>
        <v>-</v>
      </c>
      <c r="AF250" s="118" t="str">
        <f t="shared" ca="1" si="67"/>
        <v>-</v>
      </c>
      <c r="AG250" s="119" t="str">
        <f t="shared" ca="1" si="74"/>
        <v>-</v>
      </c>
      <c r="AH250" s="118" t="str">
        <f t="shared" ca="1" si="75"/>
        <v>-</v>
      </c>
      <c r="AI250" s="118">
        <f t="shared" ca="1" si="68"/>
        <v>0</v>
      </c>
      <c r="AJ250" s="120">
        <f t="shared" ca="1" si="69"/>
        <v>0</v>
      </c>
      <c r="AK250" s="118">
        <f t="shared" ca="1" si="36"/>
        <v>0</v>
      </c>
      <c r="AL250" s="118">
        <f t="shared" ca="1" si="37"/>
        <v>0</v>
      </c>
    </row>
    <row r="251" spans="1:38" ht="27" customHeight="1" x14ac:dyDescent="0.25">
      <c r="A251" s="53">
        <f>'OSNOVNA PLAČA'!A245</f>
        <v>236</v>
      </c>
      <c r="B251" s="333" t="str">
        <f t="shared" ca="1" si="24"/>
        <v>A236</v>
      </c>
      <c r="C251" s="333"/>
      <c r="D251" s="54" t="str">
        <f>IF(LEN('OSNOVNA PLAČA'!C245)&gt;0,'OSNOVNA PLAČA'!C245,"")</f>
        <v/>
      </c>
      <c r="E251" s="55" t="str">
        <f>IF(LEN('OSNOVNA PLAČA'!D245)&gt;0,'OSNOVNA PLAČA'!D245,"")</f>
        <v/>
      </c>
      <c r="F251" s="164">
        <f ca="1">IF(LEN(B251)&gt;0,'OBRAČUNANA OSNOVNA PLAČA'!J245,"")</f>
        <v>0</v>
      </c>
      <c r="G251" s="57"/>
      <c r="H251" s="57"/>
      <c r="I251" s="57"/>
      <c r="J251" s="57"/>
      <c r="K251" s="57"/>
      <c r="L251" s="178">
        <f t="shared" si="64"/>
        <v>0</v>
      </c>
      <c r="M251" s="179">
        <f t="shared" ca="1" si="70"/>
        <v>0</v>
      </c>
      <c r="N251" s="179">
        <f t="shared" ca="1" si="72"/>
        <v>0</v>
      </c>
      <c r="O251" s="180">
        <f t="shared" ca="1" si="73"/>
        <v>0</v>
      </c>
      <c r="P251" s="181">
        <f t="shared" ca="1" si="71"/>
        <v>0</v>
      </c>
      <c r="Q251" s="182">
        <f t="shared" ca="1" si="65"/>
        <v>0</v>
      </c>
      <c r="R251" s="182">
        <f ca="1">IF(LEN(B251)&gt;0,'5'!R251-'5'!Q251,"")</f>
        <v>0</v>
      </c>
      <c r="S251" s="183"/>
      <c r="T251" s="33"/>
      <c r="U251" s="33"/>
      <c r="V251" s="33"/>
      <c r="W251" s="33"/>
      <c r="X251" s="33"/>
      <c r="Y251" s="33"/>
      <c r="AB251" s="243">
        <f>ROW()</f>
        <v>251</v>
      </c>
      <c r="AC251" s="118">
        <f t="shared" ca="1" si="28"/>
        <v>0</v>
      </c>
      <c r="AD251" s="118">
        <f t="shared" ca="1" si="29"/>
        <v>0</v>
      </c>
      <c r="AE251" s="119" t="str">
        <f t="shared" ca="1" si="66"/>
        <v>-</v>
      </c>
      <c r="AF251" s="118" t="str">
        <f t="shared" ca="1" si="67"/>
        <v>-</v>
      </c>
      <c r="AG251" s="119" t="str">
        <f t="shared" ca="1" si="74"/>
        <v>-</v>
      </c>
      <c r="AH251" s="118" t="str">
        <f t="shared" ca="1" si="75"/>
        <v>-</v>
      </c>
      <c r="AI251" s="118">
        <f t="shared" ca="1" si="68"/>
        <v>0</v>
      </c>
      <c r="AJ251" s="120">
        <f t="shared" ca="1" si="69"/>
        <v>0</v>
      </c>
      <c r="AK251" s="118">
        <f t="shared" ca="1" si="36"/>
        <v>0</v>
      </c>
      <c r="AL251" s="118">
        <f t="shared" ca="1" si="37"/>
        <v>0</v>
      </c>
    </row>
    <row r="252" spans="1:38" ht="27" customHeight="1" x14ac:dyDescent="0.25">
      <c r="A252" s="53">
        <f>'OSNOVNA PLAČA'!A246</f>
        <v>237</v>
      </c>
      <c r="B252" s="333" t="str">
        <f t="shared" ca="1" si="24"/>
        <v>A237</v>
      </c>
      <c r="C252" s="333"/>
      <c r="D252" s="54" t="str">
        <f>IF(LEN('OSNOVNA PLAČA'!C246)&gt;0,'OSNOVNA PLAČA'!C246,"")</f>
        <v/>
      </c>
      <c r="E252" s="55" t="str">
        <f>IF(LEN('OSNOVNA PLAČA'!D246)&gt;0,'OSNOVNA PLAČA'!D246,"")</f>
        <v/>
      </c>
      <c r="F252" s="164">
        <f ca="1">IF(LEN(B252)&gt;0,'OBRAČUNANA OSNOVNA PLAČA'!J246,"")</f>
        <v>0</v>
      </c>
      <c r="G252" s="57"/>
      <c r="H252" s="57"/>
      <c r="I252" s="57"/>
      <c r="J252" s="57"/>
      <c r="K252" s="57"/>
      <c r="L252" s="178">
        <f t="shared" si="64"/>
        <v>0</v>
      </c>
      <c r="M252" s="179">
        <f t="shared" ca="1" si="70"/>
        <v>0</v>
      </c>
      <c r="N252" s="179">
        <f t="shared" ca="1" si="72"/>
        <v>0</v>
      </c>
      <c r="O252" s="180">
        <f t="shared" ca="1" si="73"/>
        <v>0</v>
      </c>
      <c r="P252" s="181">
        <f t="shared" ca="1" si="71"/>
        <v>0</v>
      </c>
      <c r="Q252" s="182">
        <f t="shared" ca="1" si="65"/>
        <v>0</v>
      </c>
      <c r="R252" s="182">
        <f ca="1">IF(LEN(B252)&gt;0,'5'!R252-'5'!Q252,"")</f>
        <v>0</v>
      </c>
      <c r="S252" s="183"/>
      <c r="T252" s="33"/>
      <c r="U252" s="33"/>
      <c r="V252" s="33"/>
      <c r="W252" s="33"/>
      <c r="X252" s="33"/>
      <c r="Y252" s="33"/>
      <c r="AB252" s="243">
        <f>ROW()</f>
        <v>252</v>
      </c>
      <c r="AC252" s="118">
        <f t="shared" ca="1" si="28"/>
        <v>0</v>
      </c>
      <c r="AD252" s="118">
        <f t="shared" ca="1" si="29"/>
        <v>0</v>
      </c>
      <c r="AE252" s="119" t="str">
        <f t="shared" ca="1" si="66"/>
        <v>-</v>
      </c>
      <c r="AF252" s="118" t="str">
        <f t="shared" ca="1" si="67"/>
        <v>-</v>
      </c>
      <c r="AG252" s="119" t="str">
        <f t="shared" ca="1" si="74"/>
        <v>-</v>
      </c>
      <c r="AH252" s="118" t="str">
        <f t="shared" ca="1" si="75"/>
        <v>-</v>
      </c>
      <c r="AI252" s="118">
        <f t="shared" ca="1" si="68"/>
        <v>0</v>
      </c>
      <c r="AJ252" s="120">
        <f t="shared" ca="1" si="69"/>
        <v>0</v>
      </c>
      <c r="AK252" s="118">
        <f t="shared" ca="1" si="36"/>
        <v>0</v>
      </c>
      <c r="AL252" s="118">
        <f t="shared" ca="1" si="37"/>
        <v>0</v>
      </c>
    </row>
    <row r="253" spans="1:38" ht="27" customHeight="1" x14ac:dyDescent="0.25">
      <c r="A253" s="53">
        <f>'OSNOVNA PLAČA'!A247</f>
        <v>238</v>
      </c>
      <c r="B253" s="333" t="str">
        <f t="shared" ca="1" si="24"/>
        <v>A238</v>
      </c>
      <c r="C253" s="333"/>
      <c r="D253" s="54" t="str">
        <f>IF(LEN('OSNOVNA PLAČA'!C247)&gt;0,'OSNOVNA PLAČA'!C247,"")</f>
        <v/>
      </c>
      <c r="E253" s="55" t="str">
        <f>IF(LEN('OSNOVNA PLAČA'!D247)&gt;0,'OSNOVNA PLAČA'!D247,"")</f>
        <v/>
      </c>
      <c r="F253" s="164">
        <f ca="1">IF(LEN(B253)&gt;0,'OBRAČUNANA OSNOVNA PLAČA'!J247,"")</f>
        <v>0</v>
      </c>
      <c r="G253" s="57"/>
      <c r="H253" s="57"/>
      <c r="I253" s="57"/>
      <c r="J253" s="57"/>
      <c r="K253" s="57"/>
      <c r="L253" s="178">
        <f t="shared" si="64"/>
        <v>0</v>
      </c>
      <c r="M253" s="179">
        <f t="shared" ca="1" si="70"/>
        <v>0</v>
      </c>
      <c r="N253" s="179">
        <f t="shared" ca="1" si="72"/>
        <v>0</v>
      </c>
      <c r="O253" s="180">
        <f t="shared" ca="1" si="73"/>
        <v>0</v>
      </c>
      <c r="P253" s="181">
        <f t="shared" ca="1" si="71"/>
        <v>0</v>
      </c>
      <c r="Q253" s="182">
        <f t="shared" ca="1" si="65"/>
        <v>0</v>
      </c>
      <c r="R253" s="182">
        <f ca="1">IF(LEN(B253)&gt;0,'5'!R253-'5'!Q253,"")</f>
        <v>0</v>
      </c>
      <c r="S253" s="183"/>
      <c r="T253" s="33"/>
      <c r="U253" s="33"/>
      <c r="V253" s="33"/>
      <c r="W253" s="33"/>
      <c r="X253" s="33"/>
      <c r="Y253" s="33"/>
      <c r="AB253" s="243">
        <f>ROW()</f>
        <v>253</v>
      </c>
      <c r="AC253" s="118">
        <f t="shared" ca="1" si="28"/>
        <v>0</v>
      </c>
      <c r="AD253" s="118">
        <f t="shared" ca="1" si="29"/>
        <v>0</v>
      </c>
      <c r="AE253" s="119" t="str">
        <f t="shared" ca="1" si="66"/>
        <v>-</v>
      </c>
      <c r="AF253" s="118" t="str">
        <f t="shared" ca="1" si="67"/>
        <v>-</v>
      </c>
      <c r="AG253" s="119" t="str">
        <f t="shared" ca="1" si="74"/>
        <v>-</v>
      </c>
      <c r="AH253" s="118" t="str">
        <f t="shared" ca="1" si="75"/>
        <v>-</v>
      </c>
      <c r="AI253" s="118">
        <f t="shared" ca="1" si="68"/>
        <v>0</v>
      </c>
      <c r="AJ253" s="120">
        <f t="shared" ca="1" si="69"/>
        <v>0</v>
      </c>
      <c r="AK253" s="118">
        <f t="shared" ca="1" si="36"/>
        <v>0</v>
      </c>
      <c r="AL253" s="118">
        <f t="shared" ca="1" si="37"/>
        <v>0</v>
      </c>
    </row>
    <row r="254" spans="1:38" ht="27" customHeight="1" x14ac:dyDescent="0.25">
      <c r="A254" s="53">
        <f>'OSNOVNA PLAČA'!A248</f>
        <v>239</v>
      </c>
      <c r="B254" s="333" t="str">
        <f t="shared" ca="1" si="24"/>
        <v>A239</v>
      </c>
      <c r="C254" s="333"/>
      <c r="D254" s="54" t="str">
        <f>IF(LEN('OSNOVNA PLAČA'!C248)&gt;0,'OSNOVNA PLAČA'!C248,"")</f>
        <v/>
      </c>
      <c r="E254" s="55" t="str">
        <f>IF(LEN('OSNOVNA PLAČA'!D248)&gt;0,'OSNOVNA PLAČA'!D248,"")</f>
        <v/>
      </c>
      <c r="F254" s="164">
        <f ca="1">IF(LEN(B254)&gt;0,'OBRAČUNANA OSNOVNA PLAČA'!J248,"")</f>
        <v>0</v>
      </c>
      <c r="G254" s="57"/>
      <c r="H254" s="57"/>
      <c r="I254" s="57"/>
      <c r="J254" s="57"/>
      <c r="K254" s="57"/>
      <c r="L254" s="178">
        <f t="shared" si="64"/>
        <v>0</v>
      </c>
      <c r="M254" s="179">
        <f t="shared" ca="1" si="70"/>
        <v>0</v>
      </c>
      <c r="N254" s="179">
        <f t="shared" ca="1" si="72"/>
        <v>0</v>
      </c>
      <c r="O254" s="180">
        <f t="shared" ca="1" si="73"/>
        <v>0</v>
      </c>
      <c r="P254" s="181">
        <f t="shared" ca="1" si="71"/>
        <v>0</v>
      </c>
      <c r="Q254" s="182">
        <f t="shared" ca="1" si="65"/>
        <v>0</v>
      </c>
      <c r="R254" s="182">
        <f ca="1">IF(LEN(B254)&gt;0,'5'!R254-'5'!Q254,"")</f>
        <v>0</v>
      </c>
      <c r="S254" s="183"/>
      <c r="T254" s="33"/>
      <c r="U254" s="33"/>
      <c r="V254" s="33"/>
      <c r="W254" s="33"/>
      <c r="X254" s="33"/>
      <c r="Y254" s="33"/>
      <c r="AB254" s="243">
        <f>ROW()</f>
        <v>254</v>
      </c>
      <c r="AC254" s="118">
        <f t="shared" ca="1" si="28"/>
        <v>0</v>
      </c>
      <c r="AD254" s="118">
        <f t="shared" ca="1" si="29"/>
        <v>0</v>
      </c>
      <c r="AE254" s="119" t="str">
        <f t="shared" ca="1" si="66"/>
        <v>-</v>
      </c>
      <c r="AF254" s="118" t="str">
        <f t="shared" ca="1" si="67"/>
        <v>-</v>
      </c>
      <c r="AG254" s="119" t="str">
        <f t="shared" ca="1" si="74"/>
        <v>-</v>
      </c>
      <c r="AH254" s="118" t="str">
        <f t="shared" ca="1" si="75"/>
        <v>-</v>
      </c>
      <c r="AI254" s="118">
        <f t="shared" ca="1" si="68"/>
        <v>0</v>
      </c>
      <c r="AJ254" s="120">
        <f t="shared" ca="1" si="69"/>
        <v>0</v>
      </c>
      <c r="AK254" s="118">
        <f t="shared" ca="1" si="36"/>
        <v>0</v>
      </c>
      <c r="AL254" s="118">
        <f t="shared" ca="1" si="37"/>
        <v>0</v>
      </c>
    </row>
    <row r="255" spans="1:38" ht="27" customHeight="1" x14ac:dyDescent="0.25">
      <c r="A255" s="53">
        <f>'OSNOVNA PLAČA'!A249</f>
        <v>240</v>
      </c>
      <c r="B255" s="333" t="str">
        <f t="shared" ca="1" si="24"/>
        <v>A240</v>
      </c>
      <c r="C255" s="333"/>
      <c r="D255" s="54" t="str">
        <f>IF(LEN('OSNOVNA PLAČA'!C249)&gt;0,'OSNOVNA PLAČA'!C249,"")</f>
        <v/>
      </c>
      <c r="E255" s="55" t="str">
        <f>IF(LEN('OSNOVNA PLAČA'!D249)&gt;0,'OSNOVNA PLAČA'!D249,"")</f>
        <v/>
      </c>
      <c r="F255" s="164">
        <f ca="1">IF(LEN(B255)&gt;0,'OBRAČUNANA OSNOVNA PLAČA'!J249,"")</f>
        <v>0</v>
      </c>
      <c r="G255" s="57"/>
      <c r="H255" s="57"/>
      <c r="I255" s="57"/>
      <c r="J255" s="57"/>
      <c r="K255" s="57"/>
      <c r="L255" s="178">
        <f t="shared" si="64"/>
        <v>0</v>
      </c>
      <c r="M255" s="179">
        <f t="shared" ca="1" si="70"/>
        <v>0</v>
      </c>
      <c r="N255" s="179">
        <f t="shared" ca="1" si="72"/>
        <v>0</v>
      </c>
      <c r="O255" s="180">
        <f t="shared" ca="1" si="73"/>
        <v>0</v>
      </c>
      <c r="P255" s="181">
        <f t="shared" ca="1" si="71"/>
        <v>0</v>
      </c>
      <c r="Q255" s="182">
        <f t="shared" ca="1" si="65"/>
        <v>0</v>
      </c>
      <c r="R255" s="182">
        <f ca="1">IF(LEN(B255)&gt;0,'5'!R255-'5'!Q255,"")</f>
        <v>0</v>
      </c>
      <c r="S255" s="183"/>
      <c r="T255" s="33"/>
      <c r="U255" s="33"/>
      <c r="V255" s="33"/>
      <c r="W255" s="33"/>
      <c r="X255" s="33"/>
      <c r="Y255" s="33"/>
      <c r="AB255" s="243">
        <f>ROW()</f>
        <v>255</v>
      </c>
      <c r="AC255" s="118">
        <f t="shared" ca="1" si="28"/>
        <v>0</v>
      </c>
      <c r="AD255" s="118">
        <f t="shared" ca="1" si="29"/>
        <v>0</v>
      </c>
      <c r="AE255" s="119" t="str">
        <f t="shared" ca="1" si="66"/>
        <v>-</v>
      </c>
      <c r="AF255" s="118" t="str">
        <f t="shared" ca="1" si="67"/>
        <v>-</v>
      </c>
      <c r="AG255" s="119" t="str">
        <f t="shared" ca="1" si="74"/>
        <v>-</v>
      </c>
      <c r="AH255" s="118" t="str">
        <f t="shared" ca="1" si="75"/>
        <v>-</v>
      </c>
      <c r="AI255" s="118">
        <f t="shared" ca="1" si="68"/>
        <v>0</v>
      </c>
      <c r="AJ255" s="120">
        <f t="shared" ca="1" si="69"/>
        <v>0</v>
      </c>
      <c r="AK255" s="118">
        <f t="shared" ca="1" si="36"/>
        <v>0</v>
      </c>
      <c r="AL255" s="118">
        <f t="shared" ca="1" si="37"/>
        <v>0</v>
      </c>
    </row>
    <row r="256" spans="1:38" ht="27" customHeight="1" x14ac:dyDescent="0.25">
      <c r="A256" s="53">
        <f>'OSNOVNA PLAČA'!A250</f>
        <v>241</v>
      </c>
      <c r="B256" s="333" t="str">
        <f t="shared" ca="1" si="24"/>
        <v>A241</v>
      </c>
      <c r="C256" s="333"/>
      <c r="D256" s="54" t="str">
        <f>IF(LEN('OSNOVNA PLAČA'!C250)&gt;0,'OSNOVNA PLAČA'!C250,"")</f>
        <v/>
      </c>
      <c r="E256" s="55" t="str">
        <f>IF(LEN('OSNOVNA PLAČA'!D250)&gt;0,'OSNOVNA PLAČA'!D250,"")</f>
        <v/>
      </c>
      <c r="F256" s="164">
        <f ca="1">IF(LEN(B256)&gt;0,'OBRAČUNANA OSNOVNA PLAČA'!J250,"")</f>
        <v>0</v>
      </c>
      <c r="G256" s="57"/>
      <c r="H256" s="57"/>
      <c r="I256" s="57"/>
      <c r="J256" s="57"/>
      <c r="K256" s="57"/>
      <c r="L256" s="178">
        <f t="shared" si="64"/>
        <v>0</v>
      </c>
      <c r="M256" s="179">
        <f t="shared" ca="1" si="70"/>
        <v>0</v>
      </c>
      <c r="N256" s="179">
        <f t="shared" ca="1" si="72"/>
        <v>0</v>
      </c>
      <c r="O256" s="180">
        <f t="shared" ca="1" si="73"/>
        <v>0</v>
      </c>
      <c r="P256" s="181">
        <f t="shared" ca="1" si="71"/>
        <v>0</v>
      </c>
      <c r="Q256" s="182">
        <f t="shared" ca="1" si="65"/>
        <v>0</v>
      </c>
      <c r="R256" s="182">
        <f ca="1">IF(LEN(B256)&gt;0,'5'!R256-'5'!Q256,"")</f>
        <v>0</v>
      </c>
      <c r="S256" s="183"/>
      <c r="T256" s="33"/>
      <c r="U256" s="33"/>
      <c r="V256" s="33"/>
      <c r="W256" s="33"/>
      <c r="X256" s="33"/>
      <c r="Y256" s="33"/>
      <c r="AB256" s="243">
        <f>ROW()</f>
        <v>256</v>
      </c>
      <c r="AC256" s="118">
        <f t="shared" ca="1" si="28"/>
        <v>0</v>
      </c>
      <c r="AD256" s="118">
        <f t="shared" ca="1" si="29"/>
        <v>0</v>
      </c>
      <c r="AE256" s="119" t="str">
        <f t="shared" ca="1" si="66"/>
        <v>-</v>
      </c>
      <c r="AF256" s="118" t="str">
        <f t="shared" ca="1" si="67"/>
        <v>-</v>
      </c>
      <c r="AG256" s="119" t="str">
        <f t="shared" ca="1" si="74"/>
        <v>-</v>
      </c>
      <c r="AH256" s="118" t="str">
        <f t="shared" ca="1" si="75"/>
        <v>-</v>
      </c>
      <c r="AI256" s="118">
        <f t="shared" ca="1" si="68"/>
        <v>0</v>
      </c>
      <c r="AJ256" s="120">
        <f t="shared" ca="1" si="69"/>
        <v>0</v>
      </c>
      <c r="AK256" s="118">
        <f t="shared" ca="1" si="36"/>
        <v>0</v>
      </c>
      <c r="AL256" s="118">
        <f t="shared" ca="1" si="37"/>
        <v>0</v>
      </c>
    </row>
    <row r="257" spans="1:44" ht="27" customHeight="1" x14ac:dyDescent="0.25">
      <c r="A257" s="53">
        <f>'OSNOVNA PLAČA'!A251</f>
        <v>242</v>
      </c>
      <c r="B257" s="333" t="str">
        <f t="shared" ca="1" si="24"/>
        <v>A242</v>
      </c>
      <c r="C257" s="333"/>
      <c r="D257" s="54" t="str">
        <f>IF(LEN('OSNOVNA PLAČA'!C251)&gt;0,'OSNOVNA PLAČA'!C251,"")</f>
        <v/>
      </c>
      <c r="E257" s="55" t="str">
        <f>IF(LEN('OSNOVNA PLAČA'!D251)&gt;0,'OSNOVNA PLAČA'!D251,"")</f>
        <v/>
      </c>
      <c r="F257" s="164">
        <f ca="1">IF(LEN(B257)&gt;0,'OBRAČUNANA OSNOVNA PLAČA'!J251,"")</f>
        <v>0</v>
      </c>
      <c r="G257" s="57"/>
      <c r="H257" s="57"/>
      <c r="I257" s="57"/>
      <c r="J257" s="57"/>
      <c r="K257" s="57"/>
      <c r="L257" s="178">
        <f t="shared" si="64"/>
        <v>0</v>
      </c>
      <c r="M257" s="179">
        <f t="shared" ca="1" si="70"/>
        <v>0</v>
      </c>
      <c r="N257" s="179">
        <f t="shared" ca="1" si="72"/>
        <v>0</v>
      </c>
      <c r="O257" s="180">
        <f t="shared" ca="1" si="73"/>
        <v>0</v>
      </c>
      <c r="P257" s="181">
        <f t="shared" ca="1" si="71"/>
        <v>0</v>
      </c>
      <c r="Q257" s="182">
        <f t="shared" ca="1" si="65"/>
        <v>0</v>
      </c>
      <c r="R257" s="182">
        <f ca="1">IF(LEN(B257)&gt;0,'5'!R257-'5'!Q257,"")</f>
        <v>0</v>
      </c>
      <c r="S257" s="183"/>
      <c r="T257" s="33"/>
      <c r="U257" s="33"/>
      <c r="V257" s="33"/>
      <c r="W257" s="33"/>
      <c r="X257" s="33"/>
      <c r="Y257" s="33"/>
      <c r="AB257" s="243">
        <f>ROW()</f>
        <v>257</v>
      </c>
      <c r="AC257" s="118">
        <f t="shared" ca="1" si="28"/>
        <v>0</v>
      </c>
      <c r="AD257" s="118">
        <f t="shared" ca="1" si="29"/>
        <v>0</v>
      </c>
      <c r="AE257" s="119" t="str">
        <f t="shared" ca="1" si="66"/>
        <v>-</v>
      </c>
      <c r="AF257" s="118" t="str">
        <f t="shared" ca="1" si="67"/>
        <v>-</v>
      </c>
      <c r="AG257" s="119" t="str">
        <f t="shared" ca="1" si="74"/>
        <v>-</v>
      </c>
      <c r="AH257" s="118" t="str">
        <f t="shared" ca="1" si="75"/>
        <v>-</v>
      </c>
      <c r="AI257" s="118">
        <f t="shared" ca="1" si="68"/>
        <v>0</v>
      </c>
      <c r="AJ257" s="120">
        <f t="shared" ca="1" si="69"/>
        <v>0</v>
      </c>
      <c r="AK257" s="118">
        <f t="shared" ca="1" si="36"/>
        <v>0</v>
      </c>
      <c r="AL257" s="118">
        <f t="shared" ca="1" si="37"/>
        <v>0</v>
      </c>
    </row>
    <row r="258" spans="1:44" ht="27" customHeight="1" x14ac:dyDescent="0.25">
      <c r="A258" s="53">
        <f>'OSNOVNA PLAČA'!A252</f>
        <v>243</v>
      </c>
      <c r="B258" s="333" t="str">
        <f t="shared" ca="1" si="24"/>
        <v>A243</v>
      </c>
      <c r="C258" s="333"/>
      <c r="D258" s="54" t="str">
        <f>IF(LEN('OSNOVNA PLAČA'!C252)&gt;0,'OSNOVNA PLAČA'!C252,"")</f>
        <v/>
      </c>
      <c r="E258" s="55" t="str">
        <f>IF(LEN('OSNOVNA PLAČA'!D252)&gt;0,'OSNOVNA PLAČA'!D252,"")</f>
        <v/>
      </c>
      <c r="F258" s="164">
        <f ca="1">IF(LEN(B258)&gt;0,'OBRAČUNANA OSNOVNA PLAČA'!J252,"")</f>
        <v>0</v>
      </c>
      <c r="G258" s="57"/>
      <c r="H258" s="57"/>
      <c r="I258" s="57"/>
      <c r="J258" s="57"/>
      <c r="K258" s="57"/>
      <c r="L258" s="178">
        <f t="shared" si="64"/>
        <v>0</v>
      </c>
      <c r="M258" s="179">
        <f t="shared" ca="1" si="70"/>
        <v>0</v>
      </c>
      <c r="N258" s="179">
        <f t="shared" ca="1" si="72"/>
        <v>0</v>
      </c>
      <c r="O258" s="180">
        <f t="shared" ca="1" si="73"/>
        <v>0</v>
      </c>
      <c r="P258" s="181">
        <f t="shared" ca="1" si="71"/>
        <v>0</v>
      </c>
      <c r="Q258" s="182">
        <f t="shared" ca="1" si="65"/>
        <v>0</v>
      </c>
      <c r="R258" s="182">
        <f ca="1">IF(LEN(B258)&gt;0,'5'!R258-'5'!Q258,"")</f>
        <v>0</v>
      </c>
      <c r="S258" s="183"/>
      <c r="T258" s="33"/>
      <c r="U258" s="33"/>
      <c r="V258" s="33"/>
      <c r="W258" s="33"/>
      <c r="X258" s="33"/>
      <c r="Y258" s="33"/>
      <c r="AB258" s="243">
        <f>ROW()</f>
        <v>258</v>
      </c>
      <c r="AC258" s="118">
        <f t="shared" ca="1" si="28"/>
        <v>0</v>
      </c>
      <c r="AD258" s="118">
        <f t="shared" ca="1" si="29"/>
        <v>0</v>
      </c>
      <c r="AE258" s="119" t="str">
        <f t="shared" ca="1" si="66"/>
        <v>-</v>
      </c>
      <c r="AF258" s="118" t="str">
        <f t="shared" ca="1" si="67"/>
        <v>-</v>
      </c>
      <c r="AG258" s="119" t="str">
        <f t="shared" ca="1" si="74"/>
        <v>-</v>
      </c>
      <c r="AH258" s="118" t="str">
        <f t="shared" ca="1" si="75"/>
        <v>-</v>
      </c>
      <c r="AI258" s="118">
        <f t="shared" ca="1" si="68"/>
        <v>0</v>
      </c>
      <c r="AJ258" s="120">
        <f t="shared" ca="1" si="69"/>
        <v>0</v>
      </c>
      <c r="AK258" s="118">
        <f t="shared" ca="1" si="36"/>
        <v>0</v>
      </c>
      <c r="AL258" s="118">
        <f t="shared" ca="1" si="37"/>
        <v>0</v>
      </c>
    </row>
    <row r="259" spans="1:44" ht="27" customHeight="1" x14ac:dyDescent="0.25">
      <c r="A259" s="53">
        <f>'OSNOVNA PLAČA'!A253</f>
        <v>244</v>
      </c>
      <c r="B259" s="333" t="str">
        <f t="shared" ca="1" si="24"/>
        <v>A244</v>
      </c>
      <c r="C259" s="333"/>
      <c r="D259" s="54" t="str">
        <f>IF(LEN('OSNOVNA PLAČA'!C253)&gt;0,'OSNOVNA PLAČA'!C253,"")</f>
        <v/>
      </c>
      <c r="E259" s="55" t="str">
        <f>IF(LEN('OSNOVNA PLAČA'!D253)&gt;0,'OSNOVNA PLAČA'!D253,"")</f>
        <v/>
      </c>
      <c r="F259" s="164">
        <f ca="1">IF(LEN(B259)&gt;0,'OBRAČUNANA OSNOVNA PLAČA'!J253,"")</f>
        <v>0</v>
      </c>
      <c r="G259" s="57"/>
      <c r="H259" s="57"/>
      <c r="I259" s="57"/>
      <c r="J259" s="57"/>
      <c r="K259" s="57"/>
      <c r="L259" s="178">
        <f t="shared" si="64"/>
        <v>0</v>
      </c>
      <c r="M259" s="179">
        <f t="shared" ca="1" si="70"/>
        <v>0</v>
      </c>
      <c r="N259" s="179">
        <f t="shared" ca="1" si="72"/>
        <v>0</v>
      </c>
      <c r="O259" s="180">
        <f t="shared" ca="1" si="73"/>
        <v>0</v>
      </c>
      <c r="P259" s="181">
        <f t="shared" ca="1" si="71"/>
        <v>0</v>
      </c>
      <c r="Q259" s="182">
        <f t="shared" ca="1" si="65"/>
        <v>0</v>
      </c>
      <c r="R259" s="182">
        <f ca="1">IF(LEN(B259)&gt;0,'5'!R259-'5'!Q259,"")</f>
        <v>0</v>
      </c>
      <c r="S259" s="183"/>
      <c r="T259" s="33"/>
      <c r="U259" s="33"/>
      <c r="V259" s="33"/>
      <c r="W259" s="33"/>
      <c r="X259" s="33"/>
      <c r="Y259" s="33"/>
      <c r="AB259" s="243">
        <f>ROW()</f>
        <v>259</v>
      </c>
      <c r="AC259" s="118">
        <f t="shared" ca="1" si="28"/>
        <v>0</v>
      </c>
      <c r="AD259" s="118">
        <f t="shared" ca="1" si="29"/>
        <v>0</v>
      </c>
      <c r="AE259" s="119" t="str">
        <f t="shared" ca="1" si="66"/>
        <v>-</v>
      </c>
      <c r="AF259" s="118" t="str">
        <f t="shared" ca="1" si="67"/>
        <v>-</v>
      </c>
      <c r="AG259" s="119" t="str">
        <f t="shared" ca="1" si="74"/>
        <v>-</v>
      </c>
      <c r="AH259" s="118" t="str">
        <f t="shared" ca="1" si="75"/>
        <v>-</v>
      </c>
      <c r="AI259" s="118">
        <f t="shared" ca="1" si="68"/>
        <v>0</v>
      </c>
      <c r="AJ259" s="120">
        <f t="shared" ca="1" si="69"/>
        <v>0</v>
      </c>
      <c r="AK259" s="118">
        <f t="shared" ca="1" si="36"/>
        <v>0</v>
      </c>
      <c r="AL259" s="118">
        <f t="shared" ca="1" si="37"/>
        <v>0</v>
      </c>
    </row>
    <row r="260" spans="1:44" ht="27" customHeight="1" x14ac:dyDescent="0.25">
      <c r="A260" s="53">
        <f>'OSNOVNA PLAČA'!A254</f>
        <v>245</v>
      </c>
      <c r="B260" s="333" t="str">
        <f t="shared" ca="1" si="24"/>
        <v>A245</v>
      </c>
      <c r="C260" s="333"/>
      <c r="D260" s="54" t="str">
        <f>IF(LEN('OSNOVNA PLAČA'!C254)&gt;0,'OSNOVNA PLAČA'!C254,"")</f>
        <v/>
      </c>
      <c r="E260" s="55" t="str">
        <f>IF(LEN('OSNOVNA PLAČA'!D254)&gt;0,'OSNOVNA PLAČA'!D254,"")</f>
        <v/>
      </c>
      <c r="F260" s="164">
        <f ca="1">IF(LEN(B260)&gt;0,'OBRAČUNANA OSNOVNA PLAČA'!J254,"")</f>
        <v>0</v>
      </c>
      <c r="G260" s="57"/>
      <c r="H260" s="57"/>
      <c r="I260" s="57"/>
      <c r="J260" s="57"/>
      <c r="K260" s="57"/>
      <c r="L260" s="178">
        <f t="shared" si="64"/>
        <v>0</v>
      </c>
      <c r="M260" s="179">
        <f t="shared" ca="1" si="70"/>
        <v>0</v>
      </c>
      <c r="N260" s="179">
        <f t="shared" ca="1" si="72"/>
        <v>0</v>
      </c>
      <c r="O260" s="180">
        <f t="shared" ca="1" si="73"/>
        <v>0</v>
      </c>
      <c r="P260" s="181">
        <f t="shared" ca="1" si="71"/>
        <v>0</v>
      </c>
      <c r="Q260" s="182">
        <f t="shared" ca="1" si="65"/>
        <v>0</v>
      </c>
      <c r="R260" s="182">
        <f ca="1">IF(LEN(B260)&gt;0,'5'!R260-'5'!Q260,"")</f>
        <v>0</v>
      </c>
      <c r="S260" s="183"/>
      <c r="T260" s="33"/>
      <c r="U260" s="33"/>
      <c r="V260" s="33"/>
      <c r="W260" s="33"/>
      <c r="X260" s="33"/>
      <c r="Y260" s="33"/>
      <c r="AB260" s="243">
        <f>ROW()</f>
        <v>260</v>
      </c>
      <c r="AC260" s="118">
        <f t="shared" ca="1" si="28"/>
        <v>0</v>
      </c>
      <c r="AD260" s="118">
        <f t="shared" ca="1" si="29"/>
        <v>0</v>
      </c>
      <c r="AE260" s="119" t="str">
        <f t="shared" ca="1" si="66"/>
        <v>-</v>
      </c>
      <c r="AF260" s="118" t="str">
        <f t="shared" ca="1" si="67"/>
        <v>-</v>
      </c>
      <c r="AG260" s="119" t="str">
        <f t="shared" ca="1" si="74"/>
        <v>-</v>
      </c>
      <c r="AH260" s="118" t="str">
        <f t="shared" ca="1" si="75"/>
        <v>-</v>
      </c>
      <c r="AI260" s="118">
        <f t="shared" ca="1" si="68"/>
        <v>0</v>
      </c>
      <c r="AJ260" s="120">
        <f t="shared" ca="1" si="69"/>
        <v>0</v>
      </c>
      <c r="AK260" s="118">
        <f t="shared" ca="1" si="36"/>
        <v>0</v>
      </c>
      <c r="AL260" s="118">
        <f t="shared" ca="1" si="37"/>
        <v>0</v>
      </c>
    </row>
    <row r="261" spans="1:44" ht="27" customHeight="1" x14ac:dyDescent="0.25">
      <c r="A261" s="53">
        <f>'OSNOVNA PLAČA'!A255</f>
        <v>246</v>
      </c>
      <c r="B261" s="333" t="str">
        <f t="shared" ca="1" si="24"/>
        <v>A246</v>
      </c>
      <c r="C261" s="333"/>
      <c r="D261" s="54" t="str">
        <f>IF(LEN('OSNOVNA PLAČA'!C255)&gt;0,'OSNOVNA PLAČA'!C255,"")</f>
        <v/>
      </c>
      <c r="E261" s="55" t="str">
        <f>IF(LEN('OSNOVNA PLAČA'!D255)&gt;0,'OSNOVNA PLAČA'!D255,"")</f>
        <v/>
      </c>
      <c r="F261" s="164">
        <f ca="1">IF(LEN(B261)&gt;0,'OBRAČUNANA OSNOVNA PLAČA'!J255,"")</f>
        <v>0</v>
      </c>
      <c r="G261" s="57"/>
      <c r="H261" s="57"/>
      <c r="I261" s="57"/>
      <c r="J261" s="57"/>
      <c r="K261" s="57"/>
      <c r="L261" s="178">
        <f t="shared" si="64"/>
        <v>0</v>
      </c>
      <c r="M261" s="179">
        <f t="shared" ca="1" si="70"/>
        <v>0</v>
      </c>
      <c r="N261" s="179">
        <f t="shared" ca="1" si="72"/>
        <v>0</v>
      </c>
      <c r="O261" s="180">
        <f t="shared" ca="1" si="73"/>
        <v>0</v>
      </c>
      <c r="P261" s="181">
        <f t="shared" ca="1" si="71"/>
        <v>0</v>
      </c>
      <c r="Q261" s="182">
        <f t="shared" ca="1" si="65"/>
        <v>0</v>
      </c>
      <c r="R261" s="182">
        <f ca="1">IF(LEN(B261)&gt;0,'5'!R261-'5'!Q261,"")</f>
        <v>0</v>
      </c>
      <c r="S261" s="183"/>
      <c r="T261" s="33"/>
      <c r="U261" s="33"/>
      <c r="V261" s="33"/>
      <c r="W261" s="33"/>
      <c r="X261" s="33"/>
      <c r="Y261" s="33"/>
      <c r="AB261" s="243">
        <f>ROW()</f>
        <v>261</v>
      </c>
      <c r="AC261" s="118">
        <f t="shared" ca="1" si="28"/>
        <v>0</v>
      </c>
      <c r="AD261" s="118">
        <f t="shared" ca="1" si="29"/>
        <v>0</v>
      </c>
      <c r="AE261" s="119" t="str">
        <f t="shared" ca="1" si="66"/>
        <v>-</v>
      </c>
      <c r="AF261" s="118" t="str">
        <f t="shared" ca="1" si="67"/>
        <v>-</v>
      </c>
      <c r="AG261" s="119" t="str">
        <f t="shared" ca="1" si="74"/>
        <v>-</v>
      </c>
      <c r="AH261" s="118" t="str">
        <f t="shared" ca="1" si="75"/>
        <v>-</v>
      </c>
      <c r="AI261" s="118">
        <f t="shared" ca="1" si="68"/>
        <v>0</v>
      </c>
      <c r="AJ261" s="120">
        <f t="shared" ca="1" si="69"/>
        <v>0</v>
      </c>
      <c r="AK261" s="118">
        <f t="shared" ca="1" si="36"/>
        <v>0</v>
      </c>
      <c r="AL261" s="118">
        <f t="shared" ca="1" si="37"/>
        <v>0</v>
      </c>
    </row>
    <row r="262" spans="1:44" ht="27" customHeight="1" x14ac:dyDescent="0.25">
      <c r="A262" s="53">
        <f>'OSNOVNA PLAČA'!A256</f>
        <v>247</v>
      </c>
      <c r="B262" s="333" t="str">
        <f t="shared" ca="1" si="24"/>
        <v>A247</v>
      </c>
      <c r="C262" s="333"/>
      <c r="D262" s="54" t="str">
        <f>IF(LEN('OSNOVNA PLAČA'!C256)&gt;0,'OSNOVNA PLAČA'!C256,"")</f>
        <v/>
      </c>
      <c r="E262" s="55" t="str">
        <f>IF(LEN('OSNOVNA PLAČA'!D256)&gt;0,'OSNOVNA PLAČA'!D256,"")</f>
        <v/>
      </c>
      <c r="F262" s="164">
        <f ca="1">IF(LEN(B262)&gt;0,'OBRAČUNANA OSNOVNA PLAČA'!J256,"")</f>
        <v>0</v>
      </c>
      <c r="G262" s="57"/>
      <c r="H262" s="57"/>
      <c r="I262" s="57"/>
      <c r="J262" s="57"/>
      <c r="K262" s="57"/>
      <c r="L262" s="178">
        <f t="shared" si="64"/>
        <v>0</v>
      </c>
      <c r="M262" s="179">
        <f t="shared" ca="1" si="70"/>
        <v>0</v>
      </c>
      <c r="N262" s="179">
        <f t="shared" ca="1" si="72"/>
        <v>0</v>
      </c>
      <c r="O262" s="180">
        <f t="shared" ca="1" si="73"/>
        <v>0</v>
      </c>
      <c r="P262" s="181">
        <f t="shared" ca="1" si="71"/>
        <v>0</v>
      </c>
      <c r="Q262" s="182">
        <f t="shared" ca="1" si="65"/>
        <v>0</v>
      </c>
      <c r="R262" s="182">
        <f ca="1">IF(LEN(B262)&gt;0,'5'!R262-'5'!Q262,"")</f>
        <v>0</v>
      </c>
      <c r="S262" s="183"/>
      <c r="T262" s="33"/>
      <c r="U262" s="33"/>
      <c r="V262" s="33"/>
      <c r="W262" s="33"/>
      <c r="X262" s="33"/>
      <c r="Y262" s="33"/>
      <c r="AB262" s="243">
        <f>ROW()</f>
        <v>262</v>
      </c>
      <c r="AC262" s="118">
        <f t="shared" ca="1" si="28"/>
        <v>0</v>
      </c>
      <c r="AD262" s="118">
        <f t="shared" ca="1" si="29"/>
        <v>0</v>
      </c>
      <c r="AE262" s="119" t="str">
        <f t="shared" ca="1" si="66"/>
        <v>-</v>
      </c>
      <c r="AF262" s="118" t="str">
        <f t="shared" ca="1" si="67"/>
        <v>-</v>
      </c>
      <c r="AG262" s="119" t="str">
        <f t="shared" ca="1" si="74"/>
        <v>-</v>
      </c>
      <c r="AH262" s="118" t="str">
        <f t="shared" ca="1" si="75"/>
        <v>-</v>
      </c>
      <c r="AI262" s="118">
        <f t="shared" ca="1" si="68"/>
        <v>0</v>
      </c>
      <c r="AJ262" s="120">
        <f t="shared" ca="1" si="69"/>
        <v>0</v>
      </c>
      <c r="AK262" s="118">
        <f t="shared" ca="1" si="36"/>
        <v>0</v>
      </c>
      <c r="AL262" s="118">
        <f t="shared" ca="1" si="37"/>
        <v>0</v>
      </c>
    </row>
    <row r="263" spans="1:44" ht="27" customHeight="1" x14ac:dyDescent="0.25">
      <c r="A263" s="53">
        <f>'OSNOVNA PLAČA'!A257</f>
        <v>248</v>
      </c>
      <c r="B263" s="333" t="str">
        <f t="shared" ca="1" si="24"/>
        <v>A248</v>
      </c>
      <c r="C263" s="333"/>
      <c r="D263" s="54" t="str">
        <f>IF(LEN('OSNOVNA PLAČA'!C257)&gt;0,'OSNOVNA PLAČA'!C257,"")</f>
        <v/>
      </c>
      <c r="E263" s="55" t="str">
        <f>IF(LEN('OSNOVNA PLAČA'!D257)&gt;0,'OSNOVNA PLAČA'!D257,"")</f>
        <v/>
      </c>
      <c r="F263" s="164">
        <f ca="1">IF(LEN(B263)&gt;0,'OBRAČUNANA OSNOVNA PLAČA'!J257,"")</f>
        <v>0</v>
      </c>
      <c r="G263" s="57"/>
      <c r="H263" s="57"/>
      <c r="I263" s="57"/>
      <c r="J263" s="57"/>
      <c r="K263" s="57"/>
      <c r="L263" s="178">
        <f t="shared" si="64"/>
        <v>0</v>
      </c>
      <c r="M263" s="179">
        <f t="shared" ca="1" si="70"/>
        <v>0</v>
      </c>
      <c r="N263" s="179">
        <f t="shared" ca="1" si="72"/>
        <v>0</v>
      </c>
      <c r="O263" s="180">
        <f t="shared" ca="1" si="73"/>
        <v>0</v>
      </c>
      <c r="P263" s="181">
        <f t="shared" ca="1" si="71"/>
        <v>0</v>
      </c>
      <c r="Q263" s="182">
        <f t="shared" ca="1" si="65"/>
        <v>0</v>
      </c>
      <c r="R263" s="182">
        <f ca="1">IF(LEN(B263)&gt;0,'5'!R263-'5'!Q263,"")</f>
        <v>0</v>
      </c>
      <c r="S263" s="183"/>
      <c r="T263" s="33"/>
      <c r="U263" s="33"/>
      <c r="V263" s="33"/>
      <c r="W263" s="33"/>
      <c r="X263" s="33"/>
      <c r="Y263" s="33"/>
      <c r="AB263" s="243">
        <f>ROW()</f>
        <v>263</v>
      </c>
      <c r="AC263" s="118">
        <f t="shared" ca="1" si="28"/>
        <v>0</v>
      </c>
      <c r="AD263" s="118">
        <f t="shared" ca="1" si="29"/>
        <v>0</v>
      </c>
      <c r="AE263" s="119" t="str">
        <f t="shared" ca="1" si="66"/>
        <v>-</v>
      </c>
      <c r="AF263" s="118" t="str">
        <f t="shared" ca="1" si="67"/>
        <v>-</v>
      </c>
      <c r="AG263" s="119" t="str">
        <f t="shared" ca="1" si="74"/>
        <v>-</v>
      </c>
      <c r="AH263" s="118" t="str">
        <f t="shared" ca="1" si="75"/>
        <v>-</v>
      </c>
      <c r="AI263" s="118">
        <f t="shared" ca="1" si="68"/>
        <v>0</v>
      </c>
      <c r="AJ263" s="120">
        <f t="shared" ca="1" si="69"/>
        <v>0</v>
      </c>
      <c r="AK263" s="118">
        <f t="shared" ref="AK263:AK265" ca="1" si="76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263" s="118">
        <f t="shared" ca="1" si="37"/>
        <v>0</v>
      </c>
    </row>
    <row r="264" spans="1:44" ht="27" customHeight="1" x14ac:dyDescent="0.25">
      <c r="A264" s="53">
        <f>'OSNOVNA PLAČA'!A258</f>
        <v>249</v>
      </c>
      <c r="B264" s="333" t="str">
        <f t="shared" ca="1" si="24"/>
        <v>A249</v>
      </c>
      <c r="C264" s="333"/>
      <c r="D264" s="54" t="str">
        <f>IF(LEN('OSNOVNA PLAČA'!C258)&gt;0,'OSNOVNA PLAČA'!C258,"")</f>
        <v/>
      </c>
      <c r="E264" s="55" t="str">
        <f>IF(LEN('OSNOVNA PLAČA'!D258)&gt;0,'OSNOVNA PLAČA'!D258,"")</f>
        <v/>
      </c>
      <c r="F264" s="164">
        <f ca="1">IF(LEN(B264)&gt;0,'OBRAČUNANA OSNOVNA PLAČA'!J258,"")</f>
        <v>0</v>
      </c>
      <c r="G264" s="57"/>
      <c r="H264" s="57"/>
      <c r="I264" s="57"/>
      <c r="J264" s="57"/>
      <c r="K264" s="57"/>
      <c r="L264" s="178">
        <f t="shared" si="64"/>
        <v>0</v>
      </c>
      <c r="M264" s="179">
        <f t="shared" ca="1" si="70"/>
        <v>0</v>
      </c>
      <c r="N264" s="179">
        <f t="shared" ca="1" si="72"/>
        <v>0</v>
      </c>
      <c r="O264" s="180">
        <f t="shared" ca="1" si="73"/>
        <v>0</v>
      </c>
      <c r="P264" s="181">
        <f t="shared" ca="1" si="71"/>
        <v>0</v>
      </c>
      <c r="Q264" s="182">
        <f t="shared" ca="1" si="65"/>
        <v>0</v>
      </c>
      <c r="R264" s="182">
        <f ca="1">IF(LEN(B264)&gt;0,'5'!R264-'5'!Q264,"")</f>
        <v>0</v>
      </c>
      <c r="S264" s="183"/>
      <c r="T264" s="33"/>
      <c r="U264" s="33"/>
      <c r="V264" s="33"/>
      <c r="W264" s="33"/>
      <c r="X264" s="33"/>
      <c r="Y264" s="33"/>
      <c r="AB264" s="243">
        <f>ROW()</f>
        <v>264</v>
      </c>
      <c r="AC264" s="118">
        <f t="shared" ca="1" si="28"/>
        <v>0</v>
      </c>
      <c r="AD264" s="118">
        <f t="shared" ca="1" si="29"/>
        <v>0</v>
      </c>
      <c r="AE264" s="119" t="str">
        <f t="shared" ca="1" si="66"/>
        <v>-</v>
      </c>
      <c r="AF264" s="118" t="str">
        <f t="shared" ca="1" si="67"/>
        <v>-</v>
      </c>
      <c r="AG264" s="119" t="str">
        <f t="shared" ca="1" si="74"/>
        <v>-</v>
      </c>
      <c r="AH264" s="118" t="str">
        <f t="shared" ca="1" si="75"/>
        <v>-</v>
      </c>
      <c r="AI264" s="118">
        <f t="shared" ca="1" si="68"/>
        <v>0</v>
      </c>
      <c r="AJ264" s="120">
        <f t="shared" ca="1" si="69"/>
        <v>0</v>
      </c>
      <c r="AK264" s="118">
        <f t="shared" ca="1" si="76"/>
        <v>0</v>
      </c>
      <c r="AL264" s="118">
        <f t="shared" ca="1" si="37"/>
        <v>0</v>
      </c>
    </row>
    <row r="265" spans="1:44" ht="27" customHeight="1" x14ac:dyDescent="0.25">
      <c r="A265" s="53">
        <f>'OSNOVNA PLAČA'!A259</f>
        <v>250</v>
      </c>
      <c r="B265" s="333" t="str">
        <f t="shared" ca="1" si="24"/>
        <v>A250</v>
      </c>
      <c r="C265" s="333"/>
      <c r="D265" s="54" t="str">
        <f>IF(LEN('OSNOVNA PLAČA'!C259)&gt;0,'OSNOVNA PLAČA'!C259,"")</f>
        <v/>
      </c>
      <c r="E265" s="55" t="str">
        <f>IF(LEN('OSNOVNA PLAČA'!D259)&gt;0,'OSNOVNA PLAČA'!D259,"")</f>
        <v/>
      </c>
      <c r="F265" s="164">
        <f ca="1">IF(LEN(B265)&gt;0,'OBRAČUNANA OSNOVNA PLAČA'!J259,"")</f>
        <v>0</v>
      </c>
      <c r="G265" s="57"/>
      <c r="H265" s="57"/>
      <c r="I265" s="57"/>
      <c r="J265" s="57"/>
      <c r="K265" s="57"/>
      <c r="L265" s="178">
        <f t="shared" si="64"/>
        <v>0</v>
      </c>
      <c r="M265" s="179">
        <f t="shared" ca="1" si="70"/>
        <v>0</v>
      </c>
      <c r="N265" s="179">
        <f t="shared" ca="1" si="72"/>
        <v>0</v>
      </c>
      <c r="O265" s="180">
        <f t="shared" ca="1" si="73"/>
        <v>0</v>
      </c>
      <c r="P265" s="181">
        <f t="shared" ca="1" si="71"/>
        <v>0</v>
      </c>
      <c r="Q265" s="182">
        <f t="shared" ca="1" si="65"/>
        <v>0</v>
      </c>
      <c r="R265" s="182">
        <f ca="1">IF(LEN(B265)&gt;0,'5'!R265-'5'!Q265,"")</f>
        <v>0</v>
      </c>
      <c r="S265" s="183"/>
      <c r="T265" s="33"/>
      <c r="U265" s="33"/>
      <c r="V265" s="33"/>
      <c r="W265" s="33"/>
      <c r="X265" s="33"/>
      <c r="Y265" s="33"/>
      <c r="AB265" s="243">
        <f>ROW()</f>
        <v>265</v>
      </c>
      <c r="AC265" s="118">
        <f t="shared" ca="1" si="28"/>
        <v>0</v>
      </c>
      <c r="AD265" s="118">
        <f t="shared" ca="1" si="29"/>
        <v>0</v>
      </c>
      <c r="AE265" s="119" t="str">
        <f t="shared" ca="1" si="66"/>
        <v>-</v>
      </c>
      <c r="AF265" s="118" t="str">
        <f t="shared" ca="1" si="67"/>
        <v>-</v>
      </c>
      <c r="AG265" s="119" t="str">
        <f t="shared" ca="1" si="74"/>
        <v>-</v>
      </c>
      <c r="AH265" s="118" t="str">
        <f t="shared" ca="1" si="75"/>
        <v>-</v>
      </c>
      <c r="AI265" s="118">
        <f t="shared" ca="1" si="68"/>
        <v>0</v>
      </c>
      <c r="AJ265" s="120">
        <f t="shared" ca="1" si="69"/>
        <v>0</v>
      </c>
      <c r="AK265" s="118">
        <f t="shared" ca="1" si="76"/>
        <v>0</v>
      </c>
      <c r="AL265" s="118">
        <f t="shared" ca="1" si="37"/>
        <v>0</v>
      </c>
    </row>
    <row r="266" spans="1:44" ht="26.25" customHeight="1" thickBot="1" x14ac:dyDescent="0.3">
      <c r="A266" s="33"/>
      <c r="B266" s="165" t="s">
        <v>37</v>
      </c>
      <c r="C266" s="336" t="s">
        <v>46</v>
      </c>
      <c r="D266" s="337"/>
      <c r="E266" s="338"/>
      <c r="F266" s="166">
        <f>'OSNOVNA PLAČA'!K260</f>
        <v>9700</v>
      </c>
      <c r="G266" s="121"/>
      <c r="H266" s="121"/>
      <c r="L266" s="33"/>
      <c r="M266" s="42"/>
      <c r="N266" s="42"/>
      <c r="O266" s="184" t="s">
        <v>413</v>
      </c>
      <c r="P266" s="185">
        <f ca="1">SUM(N16:N265)</f>
        <v>2200</v>
      </c>
      <c r="Q266" s="186" t="s">
        <v>86</v>
      </c>
      <c r="R266" s="187">
        <f ca="1">SUM(Q16:Q265)</f>
        <v>194.00000000000003</v>
      </c>
      <c r="S266" s="188"/>
      <c r="T266" s="33"/>
      <c r="U266" s="33"/>
      <c r="V266" s="33"/>
      <c r="W266" s="33"/>
      <c r="X266" s="33"/>
      <c r="Y266" s="33"/>
      <c r="AB266" s="122">
        <f>ROW()</f>
        <v>266</v>
      </c>
      <c r="AC266" s="123">
        <f ca="1">SUM(AC16:AC265)</f>
        <v>194</v>
      </c>
      <c r="AD266" s="123">
        <f ca="1">SUM(AD16:AD265)</f>
        <v>194</v>
      </c>
      <c r="AE266" s="124" t="str">
        <f>+O266</f>
        <v>Izračunana masa (KF)</v>
      </c>
      <c r="AF266" s="124">
        <f ca="1">SUM(AF16:AF265)</f>
        <v>0</v>
      </c>
      <c r="AG266" s="125"/>
      <c r="AH266" s="245" t="str">
        <f>+Q266</f>
        <v>Izplačana masa</v>
      </c>
      <c r="AI266" s="123">
        <f ca="1">SUM(AI16:AI265)</f>
        <v>0</v>
      </c>
      <c r="AL266" s="118">
        <f ca="1">SUM(AL16:AL265)</f>
        <v>10100</v>
      </c>
      <c r="AM266" s="350" t="str">
        <f>+C266</f>
        <v>SREDSTVA ZA
OSNOVNE PLAČE</v>
      </c>
      <c r="AN266" s="351"/>
      <c r="AO266" s="351"/>
      <c r="AP266" s="351"/>
      <c r="AQ266" s="351"/>
      <c r="AR266" s="352"/>
    </row>
    <row r="267" spans="1:44" ht="26.25" customHeight="1" thickBot="1" x14ac:dyDescent="0.3">
      <c r="A267" s="33"/>
      <c r="B267" s="167" t="s">
        <v>47</v>
      </c>
      <c r="C267" s="334" t="s">
        <v>48</v>
      </c>
      <c r="D267" s="335"/>
      <c r="E267" s="168">
        <v>0.02</v>
      </c>
      <c r="F267" s="169">
        <f ca="1">0.02*F266+'5'!R267</f>
        <v>194</v>
      </c>
      <c r="G267" s="87"/>
      <c r="H267" s="87"/>
      <c r="I267" s="87"/>
      <c r="J267" s="87"/>
      <c r="K267" s="127"/>
      <c r="L267" s="33"/>
      <c r="M267" s="42"/>
      <c r="N267" s="42"/>
      <c r="O267" s="189" t="s">
        <v>83</v>
      </c>
      <c r="P267" s="190">
        <f ca="1">IF(SUM(N16:N265)=0,0,F267/SUM(N16:N265))</f>
        <v>8.8181818181818181E-2</v>
      </c>
      <c r="Q267" s="191" t="s">
        <v>87</v>
      </c>
      <c r="R267" s="192">
        <f ca="1">F267-R266</f>
        <v>0</v>
      </c>
      <c r="S267" s="71"/>
      <c r="T267" s="33"/>
      <c r="U267" s="33"/>
      <c r="V267" s="33"/>
      <c r="W267" s="33"/>
      <c r="X267" s="33"/>
      <c r="Y267" s="33"/>
      <c r="AB267" s="122">
        <f>ROW()</f>
        <v>267</v>
      </c>
      <c r="AC267" s="128" t="str">
        <f>+Q267</f>
        <v>Ostanek</v>
      </c>
      <c r="AD267" s="129" t="str">
        <f ca="1">IF($AO$3=1,0,INDIRECT( "'" &amp; $AO$2 &amp; "'!Q" &amp; TEXT($AB267,0)))</f>
        <v>Ostanek</v>
      </c>
      <c r="AE267" s="124" t="str">
        <f>+O267</f>
        <v>Kor. faktor (KF)</v>
      </c>
      <c r="AF267" s="130">
        <f ca="1">IF(AF266=0,0,(AD267+AL267)/AF266)</f>
        <v>0</v>
      </c>
      <c r="AG267" s="125"/>
      <c r="AH267" s="131" t="str">
        <f>+AC267</f>
        <v>Ostanek</v>
      </c>
      <c r="AI267" s="129" t="e">
        <f ca="1">+F267-AI266+AD267</f>
        <v>#VALUE!</v>
      </c>
      <c r="AL267" s="118">
        <f ca="1">+AM267*AL266</f>
        <v>202</v>
      </c>
      <c r="AM267" s="132">
        <f>+E267</f>
        <v>0.02</v>
      </c>
      <c r="AN267" s="350" t="str">
        <f>+C267</f>
        <v>SKUPEN OBSEG SREDSTEV
DELOVNE USPEŠNOSTI</v>
      </c>
      <c r="AO267" s="351"/>
      <c r="AP267" s="351"/>
      <c r="AQ267" s="351"/>
      <c r="AR267" s="352"/>
    </row>
    <row r="268" spans="1:44" x14ac:dyDescent="0.25">
      <c r="A268" s="33"/>
      <c r="B268" s="33"/>
      <c r="C268" s="33"/>
      <c r="D268" s="33"/>
      <c r="E268" s="33"/>
      <c r="F268" s="42"/>
      <c r="G268" s="87"/>
      <c r="H268" s="87"/>
      <c r="I268" s="87"/>
      <c r="J268" s="87"/>
      <c r="K268" s="87"/>
      <c r="L268" s="193"/>
      <c r="M268" s="42"/>
      <c r="N268" s="42"/>
      <c r="O268" s="42"/>
      <c r="P268" s="42"/>
      <c r="Q268" s="160"/>
      <c r="R268" s="160"/>
      <c r="S268" s="42"/>
      <c r="T268" s="193"/>
      <c r="U268" s="33"/>
      <c r="V268" s="33"/>
      <c r="W268" s="33"/>
      <c r="X268" s="33"/>
      <c r="Y268" s="33"/>
    </row>
    <row r="269" spans="1:44" ht="13.8" thickBot="1" x14ac:dyDescent="0.3">
      <c r="N269" s="137"/>
    </row>
    <row r="270" spans="1:44" ht="12.75" customHeight="1" x14ac:dyDescent="0.25">
      <c r="B270" s="327" t="s">
        <v>30</v>
      </c>
      <c r="C270" s="328"/>
      <c r="D270" s="329"/>
      <c r="E270" s="134"/>
      <c r="F270" s="353" t="s">
        <v>29</v>
      </c>
      <c r="G270" s="354"/>
      <c r="H270" s="354"/>
      <c r="I270" s="354"/>
      <c r="J270" s="354"/>
      <c r="K270" s="355"/>
      <c r="L270" s="134"/>
      <c r="M270" s="135" t="s">
        <v>21</v>
      </c>
      <c r="N270" s="137"/>
      <c r="O270" s="137"/>
      <c r="P270" s="327" t="s">
        <v>88</v>
      </c>
      <c r="Q270" s="328"/>
      <c r="R270" s="329"/>
    </row>
    <row r="271" spans="1:44" x14ac:dyDescent="0.25">
      <c r="B271" s="330"/>
      <c r="C271" s="331"/>
      <c r="D271" s="332"/>
      <c r="E271" s="134"/>
      <c r="F271" s="138" t="s">
        <v>25</v>
      </c>
      <c r="G271" s="139"/>
      <c r="H271" s="139"/>
      <c r="I271" s="139"/>
      <c r="J271" s="139"/>
      <c r="K271" s="140"/>
      <c r="L271" s="134"/>
      <c r="M271" s="141">
        <v>0</v>
      </c>
      <c r="N271" s="137"/>
      <c r="O271" s="137"/>
      <c r="P271" s="330"/>
      <c r="Q271" s="331"/>
      <c r="R271" s="332"/>
    </row>
    <row r="272" spans="1:44" ht="13.8" thickBot="1" x14ac:dyDescent="0.3">
      <c r="B272" s="143" t="s">
        <v>50</v>
      </c>
      <c r="C272" s="144" t="s">
        <v>31</v>
      </c>
      <c r="D272" s="145">
        <v>2</v>
      </c>
      <c r="E272" s="134"/>
      <c r="F272" s="138" t="s">
        <v>24</v>
      </c>
      <c r="G272" s="139"/>
      <c r="H272" s="139"/>
      <c r="I272" s="139"/>
      <c r="J272" s="139"/>
      <c r="K272" s="140"/>
      <c r="L272" s="134"/>
      <c r="M272" s="146">
        <v>1</v>
      </c>
      <c r="N272" s="142"/>
      <c r="O272" s="137"/>
      <c r="P272" s="147" t="s">
        <v>85</v>
      </c>
      <c r="Q272" s="148" t="s">
        <v>93</v>
      </c>
      <c r="R272" s="149">
        <v>5</v>
      </c>
    </row>
    <row r="273" spans="2:18" x14ac:dyDescent="0.25">
      <c r="B273" s="150"/>
      <c r="C273" s="31"/>
      <c r="D273" s="45"/>
      <c r="E273" s="134"/>
      <c r="F273" s="138" t="s">
        <v>26</v>
      </c>
      <c r="G273" s="139"/>
      <c r="H273" s="139"/>
      <c r="I273" s="139"/>
      <c r="J273" s="139"/>
      <c r="K273" s="140"/>
      <c r="L273" s="134"/>
      <c r="M273" s="9"/>
      <c r="N273" s="9"/>
      <c r="O273" s="151"/>
      <c r="P273" s="137"/>
      <c r="Q273" s="137"/>
      <c r="R273" s="137"/>
    </row>
    <row r="274" spans="2:18" x14ac:dyDescent="0.25">
      <c r="B274" s="134"/>
      <c r="C274" s="134"/>
      <c r="D274" s="134"/>
      <c r="E274" s="134"/>
      <c r="F274" s="138" t="s">
        <v>27</v>
      </c>
      <c r="G274" s="139"/>
      <c r="H274" s="139"/>
      <c r="I274" s="139"/>
      <c r="J274" s="139"/>
      <c r="K274" s="140"/>
      <c r="L274" s="134"/>
      <c r="M274" s="137"/>
      <c r="N274" s="137"/>
      <c r="O274" s="137"/>
      <c r="P274" s="137"/>
      <c r="Q274" s="137"/>
      <c r="R274" s="137"/>
    </row>
    <row r="275" spans="2:18" ht="13.8" thickBot="1" x14ac:dyDescent="0.3">
      <c r="B275" s="134"/>
      <c r="C275" s="134"/>
      <c r="D275" s="134"/>
      <c r="E275" s="134"/>
      <c r="F275" s="152" t="s">
        <v>28</v>
      </c>
      <c r="G275" s="153"/>
      <c r="H275" s="153"/>
      <c r="I275" s="153"/>
      <c r="J275" s="153"/>
      <c r="K275" s="154"/>
      <c r="L275" s="134"/>
      <c r="M275" s="137"/>
      <c r="N275" s="137"/>
      <c r="O275" s="137"/>
      <c r="P275" s="137"/>
      <c r="Q275" s="155"/>
      <c r="R275" s="137"/>
    </row>
    <row r="276" spans="2:18" x14ac:dyDescent="0.25">
      <c r="K276" s="9"/>
    </row>
  </sheetData>
  <sheetProtection algorithmName="SHA-512" hashValue="0csM08s0MMIZFQhb3YIWHz+CeWSY5OxzM5PpQKmJA2AoRnAqpdqrONpH6n36qLtR24xPjpzIDuQ0S1zEeYNifg==" saltValue="FDQ/6NaH/PrzjDd9xhXHpA==" spinCount="100000" sheet="1" objects="1" scenarios="1"/>
  <mergeCells count="301">
    <mergeCell ref="C266:E266"/>
    <mergeCell ref="AM266:AR266"/>
    <mergeCell ref="C267:D267"/>
    <mergeCell ref="AN267:AR267"/>
    <mergeCell ref="B270:D271"/>
    <mergeCell ref="F270:K270"/>
    <mergeCell ref="P270:R271"/>
    <mergeCell ref="B260:C260"/>
    <mergeCell ref="B261:C261"/>
    <mergeCell ref="B262:C262"/>
    <mergeCell ref="B263:C263"/>
    <mergeCell ref="B264:C264"/>
    <mergeCell ref="B265:C265"/>
    <mergeCell ref="B254:C254"/>
    <mergeCell ref="B255:C255"/>
    <mergeCell ref="B256:C256"/>
    <mergeCell ref="B257:C257"/>
    <mergeCell ref="B258:C258"/>
    <mergeCell ref="B259:C259"/>
    <mergeCell ref="B248:C248"/>
    <mergeCell ref="B249:C249"/>
    <mergeCell ref="B250:C250"/>
    <mergeCell ref="B251:C251"/>
    <mergeCell ref="B252:C252"/>
    <mergeCell ref="B253:C253"/>
    <mergeCell ref="B242:C242"/>
    <mergeCell ref="B243:C243"/>
    <mergeCell ref="B244:C244"/>
    <mergeCell ref="B245:C245"/>
    <mergeCell ref="B246:C246"/>
    <mergeCell ref="B247:C247"/>
    <mergeCell ref="B236:C236"/>
    <mergeCell ref="B237:C237"/>
    <mergeCell ref="B238:C238"/>
    <mergeCell ref="B239:C239"/>
    <mergeCell ref="B240:C240"/>
    <mergeCell ref="B241:C241"/>
    <mergeCell ref="B230:C230"/>
    <mergeCell ref="B231:C231"/>
    <mergeCell ref="B232:C232"/>
    <mergeCell ref="B233:C233"/>
    <mergeCell ref="B234:C234"/>
    <mergeCell ref="B235:C235"/>
    <mergeCell ref="B224:C224"/>
    <mergeCell ref="B225:C225"/>
    <mergeCell ref="B226:C226"/>
    <mergeCell ref="B227:C227"/>
    <mergeCell ref="B228:C228"/>
    <mergeCell ref="B229:C229"/>
    <mergeCell ref="B218:C218"/>
    <mergeCell ref="B219:C219"/>
    <mergeCell ref="B220:C220"/>
    <mergeCell ref="B221:C221"/>
    <mergeCell ref="B222:C222"/>
    <mergeCell ref="B223:C223"/>
    <mergeCell ref="B212:C212"/>
    <mergeCell ref="B213:C213"/>
    <mergeCell ref="B214:C214"/>
    <mergeCell ref="B215:C215"/>
    <mergeCell ref="B216:C216"/>
    <mergeCell ref="B217:C217"/>
    <mergeCell ref="B206:C206"/>
    <mergeCell ref="B207:C207"/>
    <mergeCell ref="B208:C208"/>
    <mergeCell ref="B209:C209"/>
    <mergeCell ref="B210:C210"/>
    <mergeCell ref="B211:C211"/>
    <mergeCell ref="B200:C200"/>
    <mergeCell ref="B201:C201"/>
    <mergeCell ref="B202:C202"/>
    <mergeCell ref="B203:C203"/>
    <mergeCell ref="B204:C204"/>
    <mergeCell ref="B205:C205"/>
    <mergeCell ref="B194:C194"/>
    <mergeCell ref="B195:C195"/>
    <mergeCell ref="B196:C196"/>
    <mergeCell ref="B197:C197"/>
    <mergeCell ref="B198:C198"/>
    <mergeCell ref="B199:C199"/>
    <mergeCell ref="B188:C188"/>
    <mergeCell ref="B189:C189"/>
    <mergeCell ref="B190:C190"/>
    <mergeCell ref="B191:C191"/>
    <mergeCell ref="B192:C192"/>
    <mergeCell ref="B193:C193"/>
    <mergeCell ref="B182:C182"/>
    <mergeCell ref="B183:C183"/>
    <mergeCell ref="B184:C184"/>
    <mergeCell ref="B185:C185"/>
    <mergeCell ref="B186:C186"/>
    <mergeCell ref="B187:C187"/>
    <mergeCell ref="B176:C176"/>
    <mergeCell ref="B177:C177"/>
    <mergeCell ref="B178:C178"/>
    <mergeCell ref="B179:C179"/>
    <mergeCell ref="B180:C180"/>
    <mergeCell ref="B181:C181"/>
    <mergeCell ref="B170:C170"/>
    <mergeCell ref="B171:C171"/>
    <mergeCell ref="B172:C172"/>
    <mergeCell ref="B173:C173"/>
    <mergeCell ref="B174:C174"/>
    <mergeCell ref="B175:C175"/>
    <mergeCell ref="B164:C164"/>
    <mergeCell ref="B165:C165"/>
    <mergeCell ref="B166:C166"/>
    <mergeCell ref="B167:C167"/>
    <mergeCell ref="B168:C168"/>
    <mergeCell ref="B169:C169"/>
    <mergeCell ref="B158:C158"/>
    <mergeCell ref="B159:C159"/>
    <mergeCell ref="B160:C160"/>
    <mergeCell ref="B161:C161"/>
    <mergeCell ref="B162:C162"/>
    <mergeCell ref="B163:C163"/>
    <mergeCell ref="B152:C152"/>
    <mergeCell ref="B153:C153"/>
    <mergeCell ref="B154:C154"/>
    <mergeCell ref="B155:C155"/>
    <mergeCell ref="B156:C156"/>
    <mergeCell ref="B157:C157"/>
    <mergeCell ref="B146:C146"/>
    <mergeCell ref="B147:C147"/>
    <mergeCell ref="B148:C148"/>
    <mergeCell ref="B149:C149"/>
    <mergeCell ref="B150:C150"/>
    <mergeCell ref="B151:C151"/>
    <mergeCell ref="B140:C140"/>
    <mergeCell ref="B141:C141"/>
    <mergeCell ref="B142:C142"/>
    <mergeCell ref="B143:C143"/>
    <mergeCell ref="B144:C144"/>
    <mergeCell ref="B145:C145"/>
    <mergeCell ref="B134:C134"/>
    <mergeCell ref="B135:C135"/>
    <mergeCell ref="B136:C136"/>
    <mergeCell ref="B137:C137"/>
    <mergeCell ref="B138:C138"/>
    <mergeCell ref="B139:C139"/>
    <mergeCell ref="B128:C128"/>
    <mergeCell ref="B129:C129"/>
    <mergeCell ref="B130:C130"/>
    <mergeCell ref="B131:C131"/>
    <mergeCell ref="B132:C132"/>
    <mergeCell ref="B133:C133"/>
    <mergeCell ref="B122:C122"/>
    <mergeCell ref="B123:C123"/>
    <mergeCell ref="B124:C124"/>
    <mergeCell ref="B125:C125"/>
    <mergeCell ref="B126:C126"/>
    <mergeCell ref="B127:C127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80:C80"/>
    <mergeCell ref="B81:C81"/>
    <mergeCell ref="B82:C82"/>
    <mergeCell ref="B83:C83"/>
    <mergeCell ref="B84:C84"/>
    <mergeCell ref="B85:C85"/>
    <mergeCell ref="B74:C74"/>
    <mergeCell ref="B75:C75"/>
    <mergeCell ref="B76:C76"/>
    <mergeCell ref="B77:C77"/>
    <mergeCell ref="B78:C78"/>
    <mergeCell ref="B79:C79"/>
    <mergeCell ref="B68:C68"/>
    <mergeCell ref="B69:C69"/>
    <mergeCell ref="B70:C70"/>
    <mergeCell ref="B71:C71"/>
    <mergeCell ref="B72:C72"/>
    <mergeCell ref="B73:C73"/>
    <mergeCell ref="B62:C62"/>
    <mergeCell ref="B63:C63"/>
    <mergeCell ref="B64:C64"/>
    <mergeCell ref="B65:C65"/>
    <mergeCell ref="B66:C66"/>
    <mergeCell ref="B67:C67"/>
    <mergeCell ref="B56:C56"/>
    <mergeCell ref="B57:C57"/>
    <mergeCell ref="B58:C58"/>
    <mergeCell ref="B59:C59"/>
    <mergeCell ref="B60:C60"/>
    <mergeCell ref="B61:C61"/>
    <mergeCell ref="B50:C50"/>
    <mergeCell ref="B51:C51"/>
    <mergeCell ref="B52:C52"/>
    <mergeCell ref="B53:C53"/>
    <mergeCell ref="B54:C54"/>
    <mergeCell ref="B55:C55"/>
    <mergeCell ref="B44:C44"/>
    <mergeCell ref="B45:C45"/>
    <mergeCell ref="B46:C46"/>
    <mergeCell ref="B47:C47"/>
    <mergeCell ref="B48:C48"/>
    <mergeCell ref="B49:C49"/>
    <mergeCell ref="B38:C38"/>
    <mergeCell ref="B39:C39"/>
    <mergeCell ref="B40:C40"/>
    <mergeCell ref="B41:C41"/>
    <mergeCell ref="B42:C42"/>
    <mergeCell ref="B43:C43"/>
    <mergeCell ref="B32:C32"/>
    <mergeCell ref="B33:C33"/>
    <mergeCell ref="B34:C34"/>
    <mergeCell ref="B35:C35"/>
    <mergeCell ref="B36:C36"/>
    <mergeCell ref="B37:C37"/>
    <mergeCell ref="B31:C31"/>
    <mergeCell ref="B20:C20"/>
    <mergeCell ref="B21:C21"/>
    <mergeCell ref="B22:C22"/>
    <mergeCell ref="B23:C23"/>
    <mergeCell ref="B24:C24"/>
    <mergeCell ref="B25:C25"/>
    <mergeCell ref="R13:R14"/>
    <mergeCell ref="B15:C15"/>
    <mergeCell ref="B16:C16"/>
    <mergeCell ref="B17:C17"/>
    <mergeCell ref="B18:C18"/>
    <mergeCell ref="B19:C19"/>
    <mergeCell ref="L13:L14"/>
    <mergeCell ref="M13:M14"/>
    <mergeCell ref="N13:N14"/>
    <mergeCell ref="O13:O14"/>
    <mergeCell ref="P13:P14"/>
    <mergeCell ref="Q13:Q14"/>
    <mergeCell ref="B26:C26"/>
    <mergeCell ref="B27:C27"/>
    <mergeCell ref="B28:C28"/>
    <mergeCell ref="B29:C29"/>
    <mergeCell ref="B30:C30"/>
    <mergeCell ref="B4:D4"/>
    <mergeCell ref="E4:R4"/>
    <mergeCell ref="E5:F5"/>
    <mergeCell ref="AJ5:AL5"/>
    <mergeCell ref="AJ6:AL6"/>
    <mergeCell ref="B7:D7"/>
    <mergeCell ref="E7:F7"/>
    <mergeCell ref="AB1:AF1"/>
    <mergeCell ref="AH1:AL2"/>
    <mergeCell ref="AB2:AC2"/>
    <mergeCell ref="AD2:AF2"/>
    <mergeCell ref="B3:D3"/>
    <mergeCell ref="E3:F3"/>
    <mergeCell ref="AD3:AF3"/>
    <mergeCell ref="A13:A14"/>
    <mergeCell ref="B13:C14"/>
    <mergeCell ref="D13:D14"/>
    <mergeCell ref="E13:E14"/>
    <mergeCell ref="F13:F14"/>
    <mergeCell ref="G13:K13"/>
    <mergeCell ref="AE12:AF14"/>
    <mergeCell ref="AG12:AH14"/>
    <mergeCell ref="AI12:AI14"/>
    <mergeCell ref="G12:L12"/>
    <mergeCell ref="M12:P12"/>
    <mergeCell ref="AC12:AC14"/>
    <mergeCell ref="AD12:AD14"/>
    <mergeCell ref="AJ12:AJ14"/>
    <mergeCell ref="AK12:AK14"/>
    <mergeCell ref="AL12:AL14"/>
    <mergeCell ref="B8:D8"/>
    <mergeCell ref="E8:R8"/>
    <mergeCell ref="B10:L10"/>
    <mergeCell ref="M10:R10"/>
    <mergeCell ref="AC11:AD11"/>
    <mergeCell ref="B12:F12"/>
  </mergeCells>
  <dataValidations count="1">
    <dataValidation type="list" allowBlank="1" showInputMessage="1" showErrorMessage="1" sqref="G16:K265" xr:uid="{343ACA75-C950-4259-A1C5-1E243AB66F96}">
      <formula1>$M$271:$M$272</formula1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2EFBA-91DA-4C7A-9B89-76FF9111F1AA}">
  <dimension ref="A1:BA276"/>
  <sheetViews>
    <sheetView showGridLines="0" showRowColHeaders="0" workbookViewId="0"/>
  </sheetViews>
  <sheetFormatPr defaultColWidth="9.109375" defaultRowHeight="13.2" x14ac:dyDescent="0.25"/>
  <cols>
    <col min="1" max="1" width="10.44140625" style="6" customWidth="1"/>
    <col min="2" max="2" width="6.5546875" style="6" customWidth="1"/>
    <col min="3" max="3" width="40.6640625" style="6" customWidth="1"/>
    <col min="4" max="5" width="7" style="6" customWidth="1"/>
    <col min="6" max="6" width="13.33203125" style="8" customWidth="1"/>
    <col min="7" max="11" width="5.44140625" style="6" customWidth="1"/>
    <col min="12" max="12" width="13.44140625" style="6" customWidth="1"/>
    <col min="13" max="18" width="13.44140625" style="8" customWidth="1"/>
    <col min="19" max="19" width="0.109375" style="8" customWidth="1"/>
    <col min="20" max="22" width="9.44140625" style="6" customWidth="1"/>
    <col min="23" max="23" width="10.88671875" style="6" customWidth="1"/>
    <col min="24" max="27" width="9.109375" style="6"/>
    <col min="28" max="28" width="9.33203125" style="90" hidden="1" customWidth="1"/>
    <col min="29" max="29" width="21.5546875" style="6" hidden="1" customWidth="1"/>
    <col min="30" max="30" width="12.88671875" style="6" hidden="1" customWidth="1"/>
    <col min="31" max="32" width="12.6640625" style="6" hidden="1" customWidth="1"/>
    <col min="33" max="33" width="13.44140625" style="84" hidden="1" customWidth="1"/>
    <col min="34" max="34" width="13.44140625" style="6" hidden="1" customWidth="1"/>
    <col min="35" max="38" width="13.6640625" style="6" hidden="1" customWidth="1"/>
    <col min="39" max="39" width="9.109375" style="6" hidden="1" customWidth="1"/>
    <col min="40" max="40" width="19.6640625" style="6" hidden="1" customWidth="1"/>
    <col min="41" max="41" width="25.33203125" style="6" hidden="1" customWidth="1"/>
    <col min="42" max="42" width="9.109375" style="6" hidden="1" customWidth="1"/>
    <col min="43" max="43" width="18.88671875" style="6" hidden="1" customWidth="1"/>
    <col min="44" max="44" width="9.88671875" style="6" hidden="1" customWidth="1"/>
    <col min="45" max="45" width="17.5546875" style="6" hidden="1" customWidth="1"/>
    <col min="46" max="46" width="11.6640625" style="6" hidden="1" customWidth="1"/>
    <col min="47" max="47" width="16" style="6" hidden="1" customWidth="1"/>
    <col min="48" max="53" width="9.109375" style="6" hidden="1" customWidth="1"/>
    <col min="54" max="16384" width="9.109375" style="6"/>
  </cols>
  <sheetData>
    <row r="1" spans="1:53" ht="15.6" x14ac:dyDescent="0.25">
      <c r="A1" s="33"/>
      <c r="B1" s="7" t="s">
        <v>407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6"/>
      <c r="S1" s="157"/>
      <c r="T1" s="157"/>
      <c r="U1" s="158"/>
      <c r="V1" s="33"/>
      <c r="W1" s="33"/>
      <c r="X1" s="33"/>
      <c r="Y1" s="33"/>
      <c r="Z1" s="33"/>
      <c r="AB1" s="285" t="s">
        <v>113</v>
      </c>
      <c r="AC1" s="286"/>
      <c r="AD1" s="286"/>
      <c r="AE1" s="286"/>
      <c r="AF1" s="287"/>
      <c r="AG1" s="74"/>
      <c r="AH1" s="279" t="s">
        <v>112</v>
      </c>
      <c r="AI1" s="280"/>
      <c r="AJ1" s="280"/>
      <c r="AK1" s="280"/>
      <c r="AL1" s="281"/>
      <c r="AN1" s="75" t="s">
        <v>33</v>
      </c>
      <c r="AO1" s="76" t="str">
        <f ca="1">RIGHT(CELL("filename",A1),LEN(CELL("filename",A1))-FIND("]",CELL("filename",A1)))</f>
        <v>7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6" x14ac:dyDescent="0.25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6"/>
      <c r="S2" s="157"/>
      <c r="T2" s="159"/>
      <c r="U2" s="158"/>
      <c r="V2" s="33"/>
      <c r="W2" s="33"/>
      <c r="X2" s="33"/>
      <c r="Y2" s="33"/>
      <c r="Z2" s="33"/>
      <c r="AB2" s="295" t="s">
        <v>49</v>
      </c>
      <c r="AC2" s="296"/>
      <c r="AD2" s="292" t="s">
        <v>49</v>
      </c>
      <c r="AE2" s="293"/>
      <c r="AF2" s="294"/>
      <c r="AG2" s="74"/>
      <c r="AH2" s="282"/>
      <c r="AI2" s="283"/>
      <c r="AJ2" s="283"/>
      <c r="AK2" s="283"/>
      <c r="AL2" s="284"/>
      <c r="AN2" s="242" t="s">
        <v>108</v>
      </c>
      <c r="AO2" s="77" t="str">
        <f ca="1">VLOOKUP(AO1,AP2:AQ19,2,FALSE)</f>
        <v>6</v>
      </c>
      <c r="AP2" s="79" t="s">
        <v>105</v>
      </c>
      <c r="AQ2" s="79"/>
      <c r="AR2" s="80">
        <f t="shared" ref="AR2:AR13" ca="1" si="0">MAX($AS$2:$AS$13)</f>
        <v>12</v>
      </c>
      <c r="AS2" s="81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5">
      <c r="A3" s="33"/>
      <c r="B3" s="297" t="str">
        <f ca="1">INDIRECT( "'" &amp; $AD$2 &amp; "'!B3")</f>
        <v>Šifra proračunskega uporabnika:</v>
      </c>
      <c r="C3" s="297"/>
      <c r="D3" s="298"/>
      <c r="E3" s="259"/>
      <c r="F3" s="260"/>
      <c r="R3" s="72"/>
      <c r="S3" s="159"/>
      <c r="T3" s="158"/>
      <c r="U3" s="158"/>
      <c r="V3" s="33"/>
      <c r="W3" s="33"/>
      <c r="X3" s="33"/>
      <c r="Y3" s="33"/>
      <c r="Z3" s="33"/>
      <c r="AB3" s="82" t="s">
        <v>78</v>
      </c>
      <c r="AC3" s="83"/>
      <c r="AD3" s="292" t="s">
        <v>78</v>
      </c>
      <c r="AE3" s="293"/>
      <c r="AF3" s="294"/>
      <c r="AH3" s="85" t="s">
        <v>110</v>
      </c>
      <c r="AI3" s="86" t="s">
        <v>116</v>
      </c>
      <c r="AJ3" s="87"/>
      <c r="AK3" s="87"/>
      <c r="AL3" s="88"/>
      <c r="AN3" s="75" t="s">
        <v>106</v>
      </c>
      <c r="AO3" s="77">
        <f ca="1">VLOOKUP(AO1,AP2:AS19,4,FALSE)</f>
        <v>9</v>
      </c>
      <c r="AP3" s="79" t="s">
        <v>36</v>
      </c>
      <c r="AQ3" s="79" t="str">
        <f t="shared" ref="AQ3:AQ19" si="3">+AP2</f>
        <v>11</v>
      </c>
      <c r="AR3" s="80">
        <f t="shared" ca="1" si="0"/>
        <v>12</v>
      </c>
      <c r="AS3" s="81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5">
      <c r="A4" s="33"/>
      <c r="B4" s="297" t="str">
        <f ca="1">INDIRECT( "'" &amp; $AD$2 &amp; "'!B4")</f>
        <v>Organizacijska enota:</v>
      </c>
      <c r="C4" s="297"/>
      <c r="D4" s="297"/>
      <c r="E4" s="304"/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5"/>
      <c r="Q4" s="305"/>
      <c r="R4" s="302"/>
      <c r="S4" s="160"/>
      <c r="T4" s="160"/>
      <c r="U4" s="33"/>
      <c r="V4" s="33"/>
      <c r="W4" s="33"/>
      <c r="X4" s="33"/>
      <c r="Y4" s="33"/>
      <c r="Z4" s="33"/>
      <c r="AH4" s="75" t="s">
        <v>109</v>
      </c>
      <c r="AI4" s="30">
        <v>6</v>
      </c>
      <c r="AJ4" s="87"/>
      <c r="AK4" s="87"/>
      <c r="AL4" s="88"/>
      <c r="AN4" s="75" t="s">
        <v>77</v>
      </c>
      <c r="AO4" s="77">
        <f ca="1">VLOOKUP(AO1,AP2:AR19,3,FALSE)</f>
        <v>12</v>
      </c>
      <c r="AP4" s="79" t="s">
        <v>95</v>
      </c>
      <c r="AQ4" s="79" t="str">
        <f t="shared" si="3"/>
        <v>12</v>
      </c>
      <c r="AR4" s="80">
        <f t="shared" ca="1" si="0"/>
        <v>12</v>
      </c>
      <c r="AS4" s="81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5">
      <c r="A5" s="33"/>
      <c r="B5" s="232" t="str">
        <f ca="1">INDIRECT( "'" &amp; $AD$2 &amp; "'!B5")</f>
        <v>Leto:</v>
      </c>
      <c r="C5" s="232"/>
      <c r="D5" s="232"/>
      <c r="E5" s="303"/>
      <c r="F5" s="302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X5" s="33"/>
      <c r="Y5" s="33"/>
      <c r="Z5" s="33"/>
      <c r="AB5" s="91"/>
      <c r="AC5" s="73"/>
      <c r="AD5" s="73"/>
      <c r="AE5" s="73"/>
      <c r="AH5" s="75" t="s">
        <v>111</v>
      </c>
      <c r="AI5" s="30">
        <v>29</v>
      </c>
      <c r="AJ5" s="289" t="str">
        <f>+$AD$2</f>
        <v>OSNOVNA PLAČA</v>
      </c>
      <c r="AK5" s="290"/>
      <c r="AL5" s="291"/>
      <c r="AN5" s="75" t="s">
        <v>106</v>
      </c>
      <c r="AO5" s="77" t="str">
        <f ca="1">VLOOKUP(AO1,AP2:AU19,6,FALSE)</f>
        <v>julij</v>
      </c>
      <c r="AP5" s="79" t="s">
        <v>96</v>
      </c>
      <c r="AQ5" s="79" t="str">
        <f t="shared" si="3"/>
        <v>1</v>
      </c>
      <c r="AR5" s="80">
        <f t="shared" ca="1" si="0"/>
        <v>12</v>
      </c>
      <c r="AS5" s="81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5">
      <c r="B6" s="17"/>
      <c r="C6" s="17"/>
      <c r="D6" s="17"/>
      <c r="E6" s="8"/>
      <c r="F6" s="6"/>
      <c r="R6" s="72"/>
      <c r="S6" s="72"/>
      <c r="T6" s="73"/>
      <c r="AB6" s="91"/>
      <c r="AE6" s="73"/>
      <c r="AH6" s="75" t="s">
        <v>111</v>
      </c>
      <c r="AI6" s="30">
        <v>29</v>
      </c>
      <c r="AJ6" s="288" t="str">
        <f>+$AD$3</f>
        <v>OBRAČUNANA OSNOVNA PLAČA</v>
      </c>
      <c r="AK6" s="288"/>
      <c r="AL6" s="288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julij </v>
      </c>
      <c r="AP6" s="79" t="s">
        <v>97</v>
      </c>
      <c r="AQ6" s="79" t="str">
        <f t="shared" si="3"/>
        <v>2</v>
      </c>
      <c r="AR6" s="80">
        <f t="shared" ca="1" si="0"/>
        <v>12</v>
      </c>
      <c r="AS6" s="81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5">
      <c r="B7" s="299" t="s">
        <v>9</v>
      </c>
      <c r="C7" s="299"/>
      <c r="D7" s="300"/>
      <c r="E7" s="301"/>
      <c r="F7" s="302"/>
      <c r="R7" s="72"/>
      <c r="S7" s="72"/>
      <c r="T7" s="73"/>
      <c r="AB7" s="91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9" t="s">
        <v>98</v>
      </c>
      <c r="AQ7" s="79" t="str">
        <f t="shared" si="3"/>
        <v>3</v>
      </c>
      <c r="AR7" s="80">
        <f t="shared" ca="1" si="0"/>
        <v>12</v>
      </c>
      <c r="AS7" s="81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5">
      <c r="B8" s="299" t="s">
        <v>10</v>
      </c>
      <c r="C8" s="299"/>
      <c r="D8" s="306"/>
      <c r="E8" s="304"/>
      <c r="F8" s="305"/>
      <c r="G8" s="305"/>
      <c r="H8" s="305"/>
      <c r="I8" s="305"/>
      <c r="J8" s="305"/>
      <c r="K8" s="305"/>
      <c r="L8" s="305"/>
      <c r="M8" s="305"/>
      <c r="N8" s="305"/>
      <c r="O8" s="305"/>
      <c r="P8" s="305"/>
      <c r="Q8" s="305"/>
      <c r="R8" s="302"/>
      <c r="S8" s="89"/>
      <c r="T8" s="89"/>
      <c r="AP8" s="79" t="s">
        <v>99</v>
      </c>
      <c r="AQ8" s="79" t="str">
        <f t="shared" si="3"/>
        <v>4</v>
      </c>
      <c r="AR8" s="80">
        <f t="shared" ca="1" si="0"/>
        <v>12</v>
      </c>
      <c r="AS8" s="81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2" thickBot="1" x14ac:dyDescent="0.3">
      <c r="B9" s="7"/>
      <c r="C9" s="7"/>
      <c r="AP9" s="79" t="s">
        <v>100</v>
      </c>
      <c r="AQ9" s="79" t="str">
        <f t="shared" si="3"/>
        <v>5</v>
      </c>
      <c r="AR9" s="80">
        <f t="shared" ca="1" si="0"/>
        <v>12</v>
      </c>
      <c r="AS9" s="81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3">
      <c r="B10" s="311" t="s">
        <v>0</v>
      </c>
      <c r="C10" s="312"/>
      <c r="D10" s="312"/>
      <c r="E10" s="312"/>
      <c r="F10" s="312"/>
      <c r="G10" s="312"/>
      <c r="H10" s="312"/>
      <c r="I10" s="312"/>
      <c r="J10" s="312"/>
      <c r="K10" s="312"/>
      <c r="L10" s="313"/>
      <c r="M10" s="369" t="s">
        <v>1</v>
      </c>
      <c r="N10" s="370"/>
      <c r="O10" s="370"/>
      <c r="P10" s="370"/>
      <c r="Q10" s="370"/>
      <c r="R10" s="370"/>
      <c r="S10" s="92"/>
      <c r="T10" s="93"/>
      <c r="AP10" s="79" t="s">
        <v>101</v>
      </c>
      <c r="AQ10" s="79" t="str">
        <f t="shared" si="3"/>
        <v>6</v>
      </c>
      <c r="AR10" s="80">
        <f t="shared" ca="1" si="0"/>
        <v>12</v>
      </c>
      <c r="AS10" s="81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8" thickBot="1" x14ac:dyDescent="0.3">
      <c r="B11" s="94"/>
      <c r="C11" s="94"/>
      <c r="D11" s="94"/>
      <c r="E11" s="94"/>
      <c r="F11" s="95"/>
      <c r="G11" s="96"/>
      <c r="H11" s="96"/>
      <c r="I11" s="96"/>
      <c r="J11" s="96"/>
      <c r="K11" s="96"/>
      <c r="L11" s="96"/>
      <c r="M11" s="95"/>
      <c r="N11" s="95"/>
      <c r="O11" s="95"/>
      <c r="P11" s="95"/>
      <c r="Q11" s="95"/>
      <c r="R11" s="97"/>
      <c r="S11" s="89"/>
      <c r="T11" s="87"/>
      <c r="AC11" s="364" t="s">
        <v>35</v>
      </c>
      <c r="AD11" s="364"/>
      <c r="AG11" s="6"/>
      <c r="AP11" s="79" t="s">
        <v>102</v>
      </c>
      <c r="AQ11" s="79" t="str">
        <f t="shared" si="3"/>
        <v>7</v>
      </c>
      <c r="AR11" s="80">
        <f t="shared" ca="1" si="0"/>
        <v>12</v>
      </c>
      <c r="AS11" s="81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5">
      <c r="A12" s="241"/>
      <c r="B12" s="371" t="s">
        <v>13</v>
      </c>
      <c r="C12" s="372"/>
      <c r="D12" s="372"/>
      <c r="E12" s="372"/>
      <c r="F12" s="373"/>
      <c r="G12" s="317" t="s">
        <v>14</v>
      </c>
      <c r="H12" s="318"/>
      <c r="I12" s="318"/>
      <c r="J12" s="318"/>
      <c r="K12" s="318"/>
      <c r="L12" s="319"/>
      <c r="M12" s="348" t="s">
        <v>80</v>
      </c>
      <c r="N12" s="349"/>
      <c r="O12" s="349"/>
      <c r="P12" s="349"/>
      <c r="Q12" s="98" t="s">
        <v>38</v>
      </c>
      <c r="R12" s="99" t="s">
        <v>84</v>
      </c>
      <c r="S12" s="100"/>
      <c r="AB12" s="101"/>
      <c r="AC12" s="339" t="str">
        <f>+Q12</f>
        <v>IZPLAČILO REDNE DELOVNE USPEŠNOSTI</v>
      </c>
      <c r="AD12" s="339" t="str">
        <f>+R12</f>
        <v>NAJVIŠJE MOŽNO IZPLAČILO REDNE LETNE DELOVNE USPEŠNOSTI</v>
      </c>
      <c r="AE12" s="362" t="s">
        <v>15</v>
      </c>
      <c r="AF12" s="362"/>
      <c r="AG12" s="363" t="s">
        <v>16</v>
      </c>
      <c r="AH12" s="363"/>
      <c r="AI12" s="339" t="s">
        <v>17</v>
      </c>
      <c r="AJ12" s="339" t="s">
        <v>18</v>
      </c>
      <c r="AK12" s="339" t="str">
        <f>+AD3</f>
        <v>OBRAČUNANA OSNOVNA PLAČA</v>
      </c>
      <c r="AL12" s="339" t="str">
        <f>+AD2</f>
        <v>OSNOVNA PLAČA</v>
      </c>
      <c r="AN12" s="6"/>
      <c r="AO12" s="6"/>
      <c r="AP12" s="79" t="s">
        <v>103</v>
      </c>
      <c r="AQ12" s="79" t="str">
        <f t="shared" si="3"/>
        <v>8</v>
      </c>
      <c r="AR12" s="80">
        <f t="shared" ca="1" si="0"/>
        <v>12</v>
      </c>
      <c r="AS12" s="81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5">
      <c r="A13" s="275" t="s">
        <v>130</v>
      </c>
      <c r="B13" s="323" t="s">
        <v>2</v>
      </c>
      <c r="C13" s="324"/>
      <c r="D13" s="307" t="s">
        <v>11</v>
      </c>
      <c r="E13" s="307" t="s">
        <v>12</v>
      </c>
      <c r="F13" s="309" t="s">
        <v>94</v>
      </c>
      <c r="G13" s="320" t="s">
        <v>39</v>
      </c>
      <c r="H13" s="321"/>
      <c r="I13" s="321"/>
      <c r="J13" s="321"/>
      <c r="K13" s="322"/>
      <c r="L13" s="342" t="s">
        <v>3</v>
      </c>
      <c r="M13" s="346" t="s">
        <v>79</v>
      </c>
      <c r="N13" s="277" t="s">
        <v>82</v>
      </c>
      <c r="O13" s="340" t="s">
        <v>81</v>
      </c>
      <c r="P13" s="277" t="s">
        <v>82</v>
      </c>
      <c r="Q13" s="365" t="s">
        <v>82</v>
      </c>
      <c r="R13" s="367" t="s">
        <v>82</v>
      </c>
      <c r="S13" s="170"/>
      <c r="T13" s="33"/>
      <c r="U13" s="33"/>
      <c r="V13" s="33"/>
      <c r="W13" s="33"/>
      <c r="X13" s="33"/>
      <c r="Y13" s="33"/>
      <c r="AC13" s="339"/>
      <c r="AD13" s="339"/>
      <c r="AE13" s="362"/>
      <c r="AF13" s="362"/>
      <c r="AG13" s="363"/>
      <c r="AH13" s="363"/>
      <c r="AI13" s="339"/>
      <c r="AJ13" s="339"/>
      <c r="AK13" s="339"/>
      <c r="AL13" s="339"/>
      <c r="AP13" s="79" t="s">
        <v>104</v>
      </c>
      <c r="AQ13" s="79" t="str">
        <f t="shared" si="3"/>
        <v>9</v>
      </c>
      <c r="AR13" s="80">
        <f t="shared" ca="1" si="0"/>
        <v>12</v>
      </c>
      <c r="AS13" s="81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8" thickBot="1" x14ac:dyDescent="0.3">
      <c r="A14" s="276"/>
      <c r="B14" s="325"/>
      <c r="C14" s="326"/>
      <c r="D14" s="308"/>
      <c r="E14" s="308"/>
      <c r="F14" s="310"/>
      <c r="G14" s="102" t="s">
        <v>4</v>
      </c>
      <c r="H14" s="103" t="s">
        <v>5</v>
      </c>
      <c r="I14" s="104" t="s">
        <v>6</v>
      </c>
      <c r="J14" s="103" t="s">
        <v>22</v>
      </c>
      <c r="K14" s="105" t="s">
        <v>23</v>
      </c>
      <c r="L14" s="343"/>
      <c r="M14" s="347"/>
      <c r="N14" s="278"/>
      <c r="O14" s="341"/>
      <c r="P14" s="278"/>
      <c r="Q14" s="366"/>
      <c r="R14" s="368"/>
      <c r="S14" s="170"/>
      <c r="T14" s="33"/>
      <c r="U14" s="33"/>
      <c r="V14" s="33"/>
      <c r="W14" s="33"/>
      <c r="X14" s="33"/>
      <c r="Y14" s="33"/>
      <c r="AC14" s="339"/>
      <c r="AD14" s="339"/>
      <c r="AE14" s="362"/>
      <c r="AF14" s="362"/>
      <c r="AG14" s="363"/>
      <c r="AH14" s="363"/>
      <c r="AI14" s="339"/>
      <c r="AJ14" s="339"/>
      <c r="AK14" s="339"/>
      <c r="AL14" s="339"/>
      <c r="AP14" s="79" t="s">
        <v>117</v>
      </c>
      <c r="AQ14" s="79" t="str">
        <f t="shared" si="3"/>
        <v>10</v>
      </c>
      <c r="AR14" s="80">
        <f ca="1">MAX($AS$14:$AS$17)</f>
        <v>4</v>
      </c>
      <c r="AS14" s="81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5">
      <c r="A15" s="162"/>
      <c r="B15" s="344">
        <v>1</v>
      </c>
      <c r="C15" s="345"/>
      <c r="D15" s="162">
        <v>2</v>
      </c>
      <c r="E15" s="247">
        <v>3</v>
      </c>
      <c r="F15" s="163">
        <v>4</v>
      </c>
      <c r="G15" s="106">
        <v>5</v>
      </c>
      <c r="H15" s="107">
        <v>6</v>
      </c>
      <c r="I15" s="108">
        <v>7</v>
      </c>
      <c r="J15" s="107">
        <v>8</v>
      </c>
      <c r="K15" s="109">
        <v>9</v>
      </c>
      <c r="L15" s="171" t="s">
        <v>32</v>
      </c>
      <c r="M15" s="172" t="s">
        <v>76</v>
      </c>
      <c r="N15" s="172"/>
      <c r="O15" s="173" t="s">
        <v>90</v>
      </c>
      <c r="P15" s="174" t="s">
        <v>91</v>
      </c>
      <c r="Q15" s="175" t="s">
        <v>92</v>
      </c>
      <c r="R15" s="176">
        <v>15</v>
      </c>
      <c r="S15" s="177"/>
      <c r="T15" s="37"/>
      <c r="U15" s="37"/>
      <c r="V15" s="37"/>
      <c r="W15" s="37"/>
      <c r="X15" s="37"/>
      <c r="Y15" s="37"/>
      <c r="AB15" s="110" t="s">
        <v>34</v>
      </c>
      <c r="AC15" s="111" t="str">
        <f>+Q13</f>
        <v>€</v>
      </c>
      <c r="AD15" s="111" t="str">
        <f>+R13</f>
        <v>€</v>
      </c>
      <c r="AE15" s="112" t="s">
        <v>19</v>
      </c>
      <c r="AF15" s="112" t="s">
        <v>20</v>
      </c>
      <c r="AG15" s="113" t="s">
        <v>19</v>
      </c>
      <c r="AH15" s="114" t="s">
        <v>20</v>
      </c>
      <c r="AI15" s="115" t="s">
        <v>20</v>
      </c>
      <c r="AJ15" s="116" t="s">
        <v>20</v>
      </c>
      <c r="AK15" s="111" t="s">
        <v>20</v>
      </c>
      <c r="AL15" s="111" t="s">
        <v>20</v>
      </c>
      <c r="AN15" s="6"/>
      <c r="AO15" s="6"/>
      <c r="AP15" s="79" t="s">
        <v>118</v>
      </c>
      <c r="AQ15" s="79" t="str">
        <f t="shared" si="3"/>
        <v>11-1</v>
      </c>
      <c r="AR15" s="80">
        <f ca="1">MAX($AS$14:$AS$17)</f>
        <v>4</v>
      </c>
      <c r="AS15" s="81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7" customHeight="1" x14ac:dyDescent="0.25">
      <c r="A16" s="53">
        <f>'OSNOVNA PLAČA'!A10</f>
        <v>1</v>
      </c>
      <c r="B16" s="333" t="str">
        <f t="shared" ref="B16:B79" ca="1" si="4">IF(LEN(INDIRECT( "'" &amp; $AD$2 &amp; "'!B" &amp; TEXT($AB16-6,0)))&gt;0,INDIRECT( "'" &amp; $AD$2 &amp; "'!B" &amp; TEXT($AB16-6,0)),"")</f>
        <v>A1</v>
      </c>
      <c r="C16" s="333"/>
      <c r="D16" s="54" t="str">
        <f>IF(LEN('OSNOVNA PLAČA'!C10)&gt;0,'OSNOVNA PLAČA'!C10,"")</f>
        <v>V</v>
      </c>
      <c r="E16" s="55">
        <f>IF(LEN('OSNOVNA PLAČA'!D10)&gt;0,'OSNOVNA PLAČA'!D10,"")</f>
        <v>20</v>
      </c>
      <c r="F16" s="164">
        <f ca="1">IF(LEN(B16)&gt;0,'OBRAČUNANA OSNOVNA PLAČA'!K10,"")</f>
        <v>1000</v>
      </c>
      <c r="G16" s="57">
        <v>1</v>
      </c>
      <c r="H16" s="57"/>
      <c r="I16" s="57"/>
      <c r="J16" s="57">
        <v>1</v>
      </c>
      <c r="K16" s="57"/>
      <c r="L16" s="178">
        <f t="shared" ref="L16:L79" si="5">+G16+H16+I16+J16+K16</f>
        <v>2</v>
      </c>
      <c r="M16" s="179">
        <f ca="1">IF(LEN(B16)&gt;0,L16/5,"")</f>
        <v>0.4</v>
      </c>
      <c r="N16" s="179">
        <f ca="1">IF(LEN(B16)&gt;0,F16*M16,"")</f>
        <v>400</v>
      </c>
      <c r="O16" s="180">
        <f t="shared" ref="O16:O79" ca="1" si="6">IF(LEN(B16)&gt;0,M16*$P$267,"")</f>
        <v>7.7600000000000002E-2</v>
      </c>
      <c r="P16" s="181">
        <f ca="1">IF(LEN(B16)&gt;0,F16*O16,"")</f>
        <v>77.600000000000009</v>
      </c>
      <c r="Q16" s="182">
        <f t="shared" ref="Q16:Q79" ca="1" si="7">MIN(P16,R16)</f>
        <v>77.600000000000009</v>
      </c>
      <c r="R16" s="182">
        <f ca="1">IF(LEN(B16)&gt;0,'6'!R16-'6'!Q16,"")</f>
        <v>1773.1342534825851</v>
      </c>
      <c r="S16" s="183"/>
      <c r="T16" s="33"/>
      <c r="U16" s="33"/>
      <c r="V16" s="33"/>
      <c r="W16" s="33"/>
      <c r="X16" s="33"/>
      <c r="Y16" s="33"/>
      <c r="AB16" s="243">
        <f>ROW()</f>
        <v>16</v>
      </c>
      <c r="AC16" s="118">
        <f t="shared" ref="AC16:AC79" ca="1" si="8">IF($AO$3=1,0,INDIRECT( "'" &amp; $AO$2 &amp; "'!P" &amp; TEXT($AB16,0)))</f>
        <v>52.909090909090907</v>
      </c>
      <c r="AD16" s="118">
        <f t="shared" ref="AD16:AD79" ca="1" si="9">IF($AO$3=1,(INDIRECT( "'" &amp; $AD$2 &amp; "'!F" &amp; TEXT($AB16-6,0))*2/12+INDIRECT( "'" &amp; $AD$2 &amp; "'!G" &amp; TEXT($AB16-6,0))*10/12)*2,INDIRECT( "'" &amp; $AO$2 &amp; "'!Q" &amp; TEXT($AB16,0)))</f>
        <v>52.909090909090907</v>
      </c>
      <c r="AE16" s="119" t="str">
        <f t="shared" ref="AE16:AE79" ca="1" si="10">IF(AC16&gt;=AD16,"-",$L16/(5*MAX($M$271:$M$272)))</f>
        <v>-</v>
      </c>
      <c r="AF16" s="118" t="str">
        <f t="shared" ref="AF16:AF79" ca="1" si="11">IF(AC16&gt;=AD16,"-",$L16/(5*MAX($M$271:$M$272))*AK16)</f>
        <v>-</v>
      </c>
      <c r="AG16" s="119" t="str">
        <f t="shared" ref="AG16:AG79" ca="1" si="12">IF(AE16="-","-",AE16*$AF$267)</f>
        <v>-</v>
      </c>
      <c r="AH16" s="118" t="str">
        <f t="shared" ref="AH16:AH79" ca="1" si="13">IF(AF16="-","-",AF16*$AF$267)</f>
        <v>-</v>
      </c>
      <c r="AI16" s="118">
        <f t="shared" ref="AI16:AI79" ca="1" si="14">IF(AG16="-",0,MIN(AH16,R16))</f>
        <v>0</v>
      </c>
      <c r="AJ16" s="120">
        <f t="shared" ref="AJ16:AJ79" ca="1" si="15">+AD16-AC16</f>
        <v>0</v>
      </c>
      <c r="AK16" s="118">
        <f t="shared" ref="AK16:AK79" ca="1" si="16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118">
        <f t="shared" ref="AL16:AL79" ca="1" si="17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P16" s="79" t="s">
        <v>119</v>
      </c>
      <c r="AQ16" s="79" t="str">
        <f t="shared" si="3"/>
        <v>2-4</v>
      </c>
      <c r="AR16" s="80">
        <f ca="1">MAX($AS$14:$AS$17)</f>
        <v>4</v>
      </c>
      <c r="AS16" s="81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5">
      <c r="A17" s="53">
        <f>'OSNOVNA PLAČA'!A11</f>
        <v>2</v>
      </c>
      <c r="B17" s="333" t="str">
        <f t="shared" ca="1" si="4"/>
        <v>A2</v>
      </c>
      <c r="C17" s="333"/>
      <c r="D17" s="54" t="str">
        <f>IF(LEN('OSNOVNA PLAČA'!C11)&gt;0,'OSNOVNA PLAČA'!C11,"")</f>
        <v>VII</v>
      </c>
      <c r="E17" s="55">
        <f>IF(LEN('OSNOVNA PLAČA'!D11)&gt;0,'OSNOVNA PLAČA'!D11,"")</f>
        <v>40</v>
      </c>
      <c r="F17" s="164">
        <f ca="1">IF(LEN(B17)&gt;0,'OBRAČUNANA OSNOVNA PLAČA'!K11,"")</f>
        <v>2000</v>
      </c>
      <c r="G17" s="57"/>
      <c r="H17" s="57"/>
      <c r="I17" s="57"/>
      <c r="J17" s="57"/>
      <c r="K17" s="57"/>
      <c r="L17" s="178">
        <f t="shared" si="5"/>
        <v>0</v>
      </c>
      <c r="M17" s="179">
        <f t="shared" ref="M17:M80" ca="1" si="18">IF(LEN(B17)&gt;0,L17/5,"")</f>
        <v>0</v>
      </c>
      <c r="N17" s="179">
        <f ca="1">IF(LEN(B17)&gt;0,F17*M17,"")</f>
        <v>0</v>
      </c>
      <c r="O17" s="180">
        <f t="shared" ca="1" si="6"/>
        <v>0</v>
      </c>
      <c r="P17" s="181">
        <f t="shared" ref="P17:P80" ca="1" si="19">IF(LEN(B17)&gt;0,F17*O17,"")</f>
        <v>0</v>
      </c>
      <c r="Q17" s="182">
        <f t="shared" ca="1" si="7"/>
        <v>0</v>
      </c>
      <c r="R17" s="182">
        <f ca="1">IF(LEN(B17)&gt;0,'6'!R17-'6'!Q17,"")</f>
        <v>3962.8828828828828</v>
      </c>
      <c r="S17" s="183"/>
      <c r="T17" s="33"/>
      <c r="U17" s="33"/>
      <c r="V17" s="33"/>
      <c r="W17" s="33"/>
      <c r="X17" s="33"/>
      <c r="Y17" s="33"/>
      <c r="AB17" s="243">
        <f>ROW()</f>
        <v>17</v>
      </c>
      <c r="AC17" s="118">
        <f t="shared" ca="1" si="8"/>
        <v>0</v>
      </c>
      <c r="AD17" s="118">
        <f t="shared" ca="1" si="9"/>
        <v>0</v>
      </c>
      <c r="AE17" s="119" t="str">
        <f t="shared" ca="1" si="10"/>
        <v>-</v>
      </c>
      <c r="AF17" s="118" t="str">
        <f t="shared" ca="1" si="11"/>
        <v>-</v>
      </c>
      <c r="AG17" s="119" t="str">
        <f t="shared" ca="1" si="12"/>
        <v>-</v>
      </c>
      <c r="AH17" s="118" t="str">
        <f t="shared" ca="1" si="13"/>
        <v>-</v>
      </c>
      <c r="AI17" s="118">
        <f t="shared" ca="1" si="14"/>
        <v>0</v>
      </c>
      <c r="AJ17" s="120">
        <f t="shared" ca="1" si="15"/>
        <v>0</v>
      </c>
      <c r="AK17" s="118">
        <f t="shared" ca="1" si="16"/>
        <v>2000</v>
      </c>
      <c r="AL17" s="118">
        <f t="shared" ca="1" si="17"/>
        <v>2400</v>
      </c>
      <c r="AP17" s="79" t="s">
        <v>120</v>
      </c>
      <c r="AQ17" s="79" t="str">
        <f t="shared" si="3"/>
        <v>5-7</v>
      </c>
      <c r="AR17" s="80">
        <f ca="1">MAX($AS$14:$AS$17)</f>
        <v>4</v>
      </c>
      <c r="AS17" s="81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5">
      <c r="A18" s="53">
        <f>'OSNOVNA PLAČA'!A12</f>
        <v>3</v>
      </c>
      <c r="B18" s="333" t="str">
        <f t="shared" ca="1" si="4"/>
        <v>A3</v>
      </c>
      <c r="C18" s="333"/>
      <c r="D18" s="54" t="str">
        <f>IF(LEN('OSNOVNA PLAČA'!C12)&gt;0,'OSNOVNA PLAČA'!C12,"")</f>
        <v>VIII</v>
      </c>
      <c r="E18" s="55">
        <f>IF(LEN('OSNOVNA PLAČA'!D12)&gt;0,'OSNOVNA PLAČA'!D12,"")</f>
        <v>48</v>
      </c>
      <c r="F18" s="164">
        <f ca="1">IF(LEN(B18)&gt;0,'OBRAČUNANA OSNOVNA PLAČA'!K12,"")</f>
        <v>3000</v>
      </c>
      <c r="G18" s="57"/>
      <c r="H18" s="57">
        <v>1</v>
      </c>
      <c r="I18" s="57"/>
      <c r="J18" s="57"/>
      <c r="K18" s="57"/>
      <c r="L18" s="178">
        <f t="shared" si="5"/>
        <v>1</v>
      </c>
      <c r="M18" s="179">
        <f t="shared" ca="1" si="18"/>
        <v>0.2</v>
      </c>
      <c r="N18" s="179">
        <f t="shared" ref="N18:N81" ca="1" si="20">IF(LEN(B18)&gt;0,F18*M18,"")</f>
        <v>600</v>
      </c>
      <c r="O18" s="180">
        <f t="shared" ca="1" si="6"/>
        <v>3.8800000000000001E-2</v>
      </c>
      <c r="P18" s="181">
        <f t="shared" ca="1" si="19"/>
        <v>116.4</v>
      </c>
      <c r="Q18" s="182">
        <f t="shared" ca="1" si="7"/>
        <v>116.4</v>
      </c>
      <c r="R18" s="182">
        <f ca="1">IF(LEN(B18)&gt;0,'6'!R18-'6'!Q18,"")</f>
        <v>4554.1916004462091</v>
      </c>
      <c r="S18" s="183"/>
      <c r="T18" s="33"/>
      <c r="U18" s="33"/>
      <c r="V18" s="33"/>
      <c r="W18" s="33"/>
      <c r="X18" s="33"/>
      <c r="Y18" s="33"/>
      <c r="AB18" s="243">
        <f>ROW()</f>
        <v>18</v>
      </c>
      <c r="AC18" s="118">
        <f t="shared" ca="1" si="8"/>
        <v>105.81818181818183</v>
      </c>
      <c r="AD18" s="118">
        <f t="shared" ca="1" si="9"/>
        <v>105.81818181818183</v>
      </c>
      <c r="AE18" s="119" t="str">
        <f t="shared" ca="1" si="10"/>
        <v>-</v>
      </c>
      <c r="AF18" s="118" t="str">
        <f t="shared" ca="1" si="11"/>
        <v>-</v>
      </c>
      <c r="AG18" s="119" t="str">
        <f t="shared" ca="1" si="12"/>
        <v>-</v>
      </c>
      <c r="AH18" s="118" t="str">
        <f t="shared" ca="1" si="13"/>
        <v>-</v>
      </c>
      <c r="AI18" s="118">
        <f t="shared" ca="1" si="14"/>
        <v>0</v>
      </c>
      <c r="AJ18" s="120">
        <f t="shared" ca="1" si="15"/>
        <v>0</v>
      </c>
      <c r="AK18" s="118">
        <f t="shared" ca="1" si="16"/>
        <v>3000</v>
      </c>
      <c r="AL18" s="118">
        <f t="shared" ca="1" si="17"/>
        <v>0</v>
      </c>
      <c r="AP18" s="79" t="s">
        <v>121</v>
      </c>
      <c r="AQ18" s="79" t="str">
        <f t="shared" si="3"/>
        <v>8-10</v>
      </c>
      <c r="AR18" s="80">
        <f ca="1">MAX($AS$18:$AS$19)</f>
        <v>2</v>
      </c>
      <c r="AS18" s="81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5">
      <c r="A19" s="53">
        <f>'OSNOVNA PLAČA'!A13</f>
        <v>4</v>
      </c>
      <c r="B19" s="333" t="str">
        <f t="shared" ca="1" si="4"/>
        <v>A4</v>
      </c>
      <c r="C19" s="333"/>
      <c r="D19" s="54" t="str">
        <f>IF(LEN('OSNOVNA PLAČA'!C13)&gt;0,'OSNOVNA PLAČA'!C13,"")</f>
        <v/>
      </c>
      <c r="E19" s="55" t="str">
        <f>IF(LEN('OSNOVNA PLAČA'!D13)&gt;0,'OSNOVNA PLAČA'!D13,"")</f>
        <v/>
      </c>
      <c r="F19" s="164">
        <f ca="1">IF(LEN(B19)&gt;0,'OBRAČUNANA OSNOVNA PLAČA'!K13,"")</f>
        <v>0</v>
      </c>
      <c r="G19" s="57"/>
      <c r="H19" s="57"/>
      <c r="I19" s="57"/>
      <c r="J19" s="57"/>
      <c r="K19" s="57"/>
      <c r="L19" s="178">
        <f t="shared" si="5"/>
        <v>0</v>
      </c>
      <c r="M19" s="179">
        <f t="shared" ca="1" si="18"/>
        <v>0</v>
      </c>
      <c r="N19" s="179">
        <f t="shared" ca="1" si="20"/>
        <v>0</v>
      </c>
      <c r="O19" s="180">
        <f t="shared" ca="1" si="6"/>
        <v>0</v>
      </c>
      <c r="P19" s="181">
        <f t="shared" ca="1" si="19"/>
        <v>0</v>
      </c>
      <c r="Q19" s="182">
        <f t="shared" ca="1" si="7"/>
        <v>0</v>
      </c>
      <c r="R19" s="182">
        <f ca="1">IF(LEN(B19)&gt;0,'6'!R19-'6'!Q19,"")</f>
        <v>0</v>
      </c>
      <c r="S19" s="183"/>
      <c r="T19" s="33"/>
      <c r="U19" s="33"/>
      <c r="V19" s="33"/>
      <c r="W19" s="33"/>
      <c r="X19" s="33"/>
      <c r="Y19" s="33"/>
      <c r="AB19" s="243">
        <f>ROW()</f>
        <v>19</v>
      </c>
      <c r="AC19" s="118">
        <f t="shared" ca="1" si="8"/>
        <v>0</v>
      </c>
      <c r="AD19" s="118">
        <f t="shared" ca="1" si="9"/>
        <v>0</v>
      </c>
      <c r="AE19" s="119" t="str">
        <f t="shared" ca="1" si="10"/>
        <v>-</v>
      </c>
      <c r="AF19" s="118" t="str">
        <f t="shared" ca="1" si="11"/>
        <v>-</v>
      </c>
      <c r="AG19" s="119" t="str">
        <f t="shared" ca="1" si="12"/>
        <v>-</v>
      </c>
      <c r="AH19" s="118" t="str">
        <f t="shared" ca="1" si="13"/>
        <v>-</v>
      </c>
      <c r="AI19" s="118">
        <f t="shared" ca="1" si="14"/>
        <v>0</v>
      </c>
      <c r="AJ19" s="120">
        <f t="shared" ca="1" si="15"/>
        <v>0</v>
      </c>
      <c r="AK19" s="118">
        <f t="shared" ca="1" si="16"/>
        <v>0</v>
      </c>
      <c r="AL19" s="118">
        <f t="shared" ca="1" si="17"/>
        <v>0</v>
      </c>
      <c r="AP19" s="79" t="s">
        <v>122</v>
      </c>
      <c r="AQ19" s="79" t="str">
        <f t="shared" si="3"/>
        <v>11-4</v>
      </c>
      <c r="AR19" s="80">
        <f ca="1">MAX($AS$18:$AS$19)</f>
        <v>2</v>
      </c>
      <c r="AS19" s="81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5">
      <c r="A20" s="53">
        <f>'OSNOVNA PLAČA'!A14</f>
        <v>5</v>
      </c>
      <c r="B20" s="333" t="str">
        <f t="shared" ca="1" si="4"/>
        <v>A5</v>
      </c>
      <c r="C20" s="333"/>
      <c r="D20" s="54" t="str">
        <f>IF(LEN('OSNOVNA PLAČA'!C14)&gt;0,'OSNOVNA PLAČA'!C14,"")</f>
        <v/>
      </c>
      <c r="E20" s="55" t="str">
        <f>IF(LEN('OSNOVNA PLAČA'!D14)&gt;0,'OSNOVNA PLAČA'!D14,"")</f>
        <v/>
      </c>
      <c r="F20" s="164">
        <f ca="1">IF(LEN(B20)&gt;0,'OBRAČUNANA OSNOVNA PLAČA'!K14,"")</f>
        <v>0</v>
      </c>
      <c r="G20" s="57"/>
      <c r="H20" s="57"/>
      <c r="I20" s="57"/>
      <c r="J20" s="57"/>
      <c r="K20" s="57"/>
      <c r="L20" s="178">
        <f t="shared" si="5"/>
        <v>0</v>
      </c>
      <c r="M20" s="179">
        <f t="shared" ca="1" si="18"/>
        <v>0</v>
      </c>
      <c r="N20" s="179">
        <f t="shared" ca="1" si="20"/>
        <v>0</v>
      </c>
      <c r="O20" s="180">
        <f t="shared" ca="1" si="6"/>
        <v>0</v>
      </c>
      <c r="P20" s="181">
        <f t="shared" ca="1" si="19"/>
        <v>0</v>
      </c>
      <c r="Q20" s="182">
        <f t="shared" ca="1" si="7"/>
        <v>0</v>
      </c>
      <c r="R20" s="182">
        <f ca="1">IF(LEN(B20)&gt;0,'6'!R20-'6'!Q20,"")</f>
        <v>0</v>
      </c>
      <c r="S20" s="183"/>
      <c r="T20" s="33"/>
      <c r="U20" s="33"/>
      <c r="V20" s="33"/>
      <c r="W20" s="33"/>
      <c r="X20" s="33"/>
      <c r="Y20" s="33"/>
      <c r="AB20" s="243">
        <f>ROW()</f>
        <v>20</v>
      </c>
      <c r="AC20" s="118">
        <f t="shared" ca="1" si="8"/>
        <v>0</v>
      </c>
      <c r="AD20" s="118">
        <f t="shared" ca="1" si="9"/>
        <v>0</v>
      </c>
      <c r="AE20" s="119" t="str">
        <f t="shared" ca="1" si="10"/>
        <v>-</v>
      </c>
      <c r="AF20" s="118" t="str">
        <f t="shared" ca="1" si="11"/>
        <v>-</v>
      </c>
      <c r="AG20" s="119" t="str">
        <f t="shared" ca="1" si="12"/>
        <v>-</v>
      </c>
      <c r="AH20" s="118" t="str">
        <f t="shared" ca="1" si="13"/>
        <v>-</v>
      </c>
      <c r="AI20" s="118">
        <f t="shared" ca="1" si="14"/>
        <v>0</v>
      </c>
      <c r="AJ20" s="120">
        <f t="shared" ca="1" si="15"/>
        <v>0</v>
      </c>
      <c r="AK20" s="118">
        <f t="shared" ca="1" si="16"/>
        <v>0</v>
      </c>
      <c r="AL20" s="118">
        <f t="shared" ca="1" si="17"/>
        <v>0</v>
      </c>
    </row>
    <row r="21" spans="1:47" ht="27" customHeight="1" x14ac:dyDescent="0.25">
      <c r="A21" s="53">
        <f>'OSNOVNA PLAČA'!A15</f>
        <v>6</v>
      </c>
      <c r="B21" s="333" t="str">
        <f t="shared" ca="1" si="4"/>
        <v>A6</v>
      </c>
      <c r="C21" s="333"/>
      <c r="D21" s="54" t="str">
        <f>IF(LEN('OSNOVNA PLAČA'!C15)&gt;0,'OSNOVNA PLAČA'!C15,"")</f>
        <v/>
      </c>
      <c r="E21" s="55" t="str">
        <f>IF(LEN('OSNOVNA PLAČA'!D15)&gt;0,'OSNOVNA PLAČA'!D15,"")</f>
        <v/>
      </c>
      <c r="F21" s="164">
        <f ca="1">IF(LEN(B21)&gt;0,'OBRAČUNANA OSNOVNA PLAČA'!K15,"")</f>
        <v>0</v>
      </c>
      <c r="G21" s="57">
        <v>1</v>
      </c>
      <c r="H21" s="57"/>
      <c r="I21" s="57">
        <v>1</v>
      </c>
      <c r="J21" s="57">
        <v>1</v>
      </c>
      <c r="K21" s="57">
        <v>1</v>
      </c>
      <c r="L21" s="178">
        <f t="shared" si="5"/>
        <v>4</v>
      </c>
      <c r="M21" s="179">
        <f t="shared" ca="1" si="18"/>
        <v>0.8</v>
      </c>
      <c r="N21" s="179">
        <f t="shared" ca="1" si="20"/>
        <v>0</v>
      </c>
      <c r="O21" s="180">
        <f t="shared" ca="1" si="6"/>
        <v>0.1552</v>
      </c>
      <c r="P21" s="181">
        <f t="shared" ca="1" si="19"/>
        <v>0</v>
      </c>
      <c r="Q21" s="182">
        <f t="shared" ca="1" si="7"/>
        <v>0</v>
      </c>
      <c r="R21" s="182">
        <f ca="1">IF(LEN(B21)&gt;0,'6'!R21-'6'!Q21,"")</f>
        <v>0</v>
      </c>
      <c r="S21" s="183"/>
      <c r="T21" s="33"/>
      <c r="U21" s="33"/>
      <c r="V21" s="33"/>
      <c r="W21" s="33"/>
      <c r="X21" s="33"/>
      <c r="Y21" s="33"/>
      <c r="AB21" s="243">
        <f>ROW()</f>
        <v>21</v>
      </c>
      <c r="AC21" s="118">
        <f t="shared" ca="1" si="8"/>
        <v>0</v>
      </c>
      <c r="AD21" s="118">
        <f t="shared" ca="1" si="9"/>
        <v>0</v>
      </c>
      <c r="AE21" s="119" t="str">
        <f t="shared" ca="1" si="10"/>
        <v>-</v>
      </c>
      <c r="AF21" s="118" t="str">
        <f t="shared" ca="1" si="11"/>
        <v>-</v>
      </c>
      <c r="AG21" s="119" t="str">
        <f t="shared" ca="1" si="12"/>
        <v>-</v>
      </c>
      <c r="AH21" s="118" t="str">
        <f t="shared" ca="1" si="13"/>
        <v>-</v>
      </c>
      <c r="AI21" s="118">
        <f t="shared" ca="1" si="14"/>
        <v>0</v>
      </c>
      <c r="AJ21" s="120">
        <f t="shared" ca="1" si="15"/>
        <v>0</v>
      </c>
      <c r="AK21" s="118">
        <f t="shared" ca="1" si="16"/>
        <v>0</v>
      </c>
      <c r="AL21" s="118">
        <f t="shared" ca="1" si="17"/>
        <v>0</v>
      </c>
    </row>
    <row r="22" spans="1:47" ht="27" customHeight="1" x14ac:dyDescent="0.25">
      <c r="A22" s="53">
        <f>'OSNOVNA PLAČA'!A16</f>
        <v>7</v>
      </c>
      <c r="B22" s="333" t="str">
        <f t="shared" ca="1" si="4"/>
        <v>A7</v>
      </c>
      <c r="C22" s="333"/>
      <c r="D22" s="54" t="str">
        <f>IF(LEN('OSNOVNA PLAČA'!C16)&gt;0,'OSNOVNA PLAČA'!C16,"")</f>
        <v>IV</v>
      </c>
      <c r="E22" s="55">
        <f>IF(LEN('OSNOVNA PLAČA'!D16)&gt;0,'OSNOVNA PLAČA'!D16,"")</f>
        <v>34</v>
      </c>
      <c r="F22" s="164">
        <f ca="1">IF(LEN(B22)&gt;0,'OBRAČUNANA OSNOVNA PLAČA'!K16,"")</f>
        <v>0</v>
      </c>
      <c r="G22" s="57"/>
      <c r="H22" s="57"/>
      <c r="I22" s="57"/>
      <c r="J22" s="57"/>
      <c r="K22" s="57"/>
      <c r="L22" s="178">
        <f t="shared" si="5"/>
        <v>0</v>
      </c>
      <c r="M22" s="179">
        <f t="shared" ca="1" si="18"/>
        <v>0</v>
      </c>
      <c r="N22" s="179">
        <f t="shared" ca="1" si="20"/>
        <v>0</v>
      </c>
      <c r="O22" s="180">
        <f t="shared" ca="1" si="6"/>
        <v>0</v>
      </c>
      <c r="P22" s="181">
        <f t="shared" ca="1" si="19"/>
        <v>0</v>
      </c>
      <c r="Q22" s="182">
        <f t="shared" ca="1" si="7"/>
        <v>0</v>
      </c>
      <c r="R22" s="182">
        <f ca="1">IF(LEN(B22)&gt;0,'6'!R22-'6'!Q22,"")</f>
        <v>3000</v>
      </c>
      <c r="S22" s="183"/>
      <c r="T22" s="33"/>
      <c r="U22" s="33"/>
      <c r="V22" s="33"/>
      <c r="W22" s="33"/>
      <c r="X22" s="33"/>
      <c r="Y22" s="33"/>
      <c r="AB22" s="243">
        <f>ROW()</f>
        <v>22</v>
      </c>
      <c r="AC22" s="118">
        <f t="shared" ca="1" si="8"/>
        <v>0</v>
      </c>
      <c r="AD22" s="118">
        <f t="shared" ca="1" si="9"/>
        <v>0</v>
      </c>
      <c r="AE22" s="119" t="str">
        <f t="shared" ca="1" si="10"/>
        <v>-</v>
      </c>
      <c r="AF22" s="118" t="str">
        <f t="shared" ca="1" si="11"/>
        <v>-</v>
      </c>
      <c r="AG22" s="119" t="str">
        <f t="shared" ca="1" si="12"/>
        <v>-</v>
      </c>
      <c r="AH22" s="118" t="str">
        <f t="shared" ca="1" si="13"/>
        <v>-</v>
      </c>
      <c r="AI22" s="118">
        <f t="shared" ca="1" si="14"/>
        <v>0</v>
      </c>
      <c r="AJ22" s="120">
        <f t="shared" ca="1" si="15"/>
        <v>0</v>
      </c>
      <c r="AK22" s="118">
        <f t="shared" ca="1" si="16"/>
        <v>0</v>
      </c>
      <c r="AL22" s="118">
        <f t="shared" ca="1" si="17"/>
        <v>1500</v>
      </c>
    </row>
    <row r="23" spans="1:47" ht="27" customHeight="1" x14ac:dyDescent="0.25">
      <c r="A23" s="53">
        <f>'OSNOVNA PLAČA'!A17</f>
        <v>8</v>
      </c>
      <c r="B23" s="333" t="str">
        <f t="shared" ca="1" si="4"/>
        <v>A8</v>
      </c>
      <c r="C23" s="333"/>
      <c r="D23" s="54" t="str">
        <f>IF(LEN('OSNOVNA PLAČA'!C17)&gt;0,'OSNOVNA PLAČA'!C17,"")</f>
        <v/>
      </c>
      <c r="E23" s="55" t="str">
        <f>IF(LEN('OSNOVNA PLAČA'!D17)&gt;0,'OSNOVNA PLAČA'!D17,"")</f>
        <v/>
      </c>
      <c r="F23" s="164">
        <f ca="1">IF(LEN(B23)&gt;0,'OBRAČUNANA OSNOVNA PLAČA'!K17,"")</f>
        <v>0</v>
      </c>
      <c r="G23" s="57"/>
      <c r="H23" s="57"/>
      <c r="I23" s="57"/>
      <c r="J23" s="57"/>
      <c r="K23" s="57"/>
      <c r="L23" s="178">
        <f t="shared" si="5"/>
        <v>0</v>
      </c>
      <c r="M23" s="179">
        <f t="shared" ca="1" si="18"/>
        <v>0</v>
      </c>
      <c r="N23" s="179">
        <f t="shared" ca="1" si="20"/>
        <v>0</v>
      </c>
      <c r="O23" s="180">
        <f t="shared" ca="1" si="6"/>
        <v>0</v>
      </c>
      <c r="P23" s="181">
        <f t="shared" ca="1" si="19"/>
        <v>0</v>
      </c>
      <c r="Q23" s="182">
        <f t="shared" ca="1" si="7"/>
        <v>0</v>
      </c>
      <c r="R23" s="182">
        <f ca="1">IF(LEN(B23)&gt;0,'6'!R23-'6'!Q23,"")</f>
        <v>0</v>
      </c>
      <c r="S23" s="183"/>
      <c r="T23" s="33"/>
      <c r="U23" s="33"/>
      <c r="V23" s="33"/>
      <c r="W23" s="33"/>
      <c r="X23" s="33"/>
      <c r="Y23" s="33"/>
      <c r="AB23" s="243">
        <f>ROW()</f>
        <v>23</v>
      </c>
      <c r="AC23" s="118">
        <f t="shared" ca="1" si="8"/>
        <v>0</v>
      </c>
      <c r="AD23" s="118">
        <f t="shared" ca="1" si="9"/>
        <v>0</v>
      </c>
      <c r="AE23" s="119" t="str">
        <f t="shared" ca="1" si="10"/>
        <v>-</v>
      </c>
      <c r="AF23" s="118" t="str">
        <f t="shared" ca="1" si="11"/>
        <v>-</v>
      </c>
      <c r="AG23" s="119" t="str">
        <f t="shared" ca="1" si="12"/>
        <v>-</v>
      </c>
      <c r="AH23" s="118" t="str">
        <f t="shared" ca="1" si="13"/>
        <v>-</v>
      </c>
      <c r="AI23" s="118">
        <f t="shared" ca="1" si="14"/>
        <v>0</v>
      </c>
      <c r="AJ23" s="120">
        <f t="shared" ca="1" si="15"/>
        <v>0</v>
      </c>
      <c r="AK23" s="118">
        <f t="shared" ca="1" si="16"/>
        <v>0</v>
      </c>
      <c r="AL23" s="118">
        <f t="shared" ca="1" si="17"/>
        <v>0</v>
      </c>
    </row>
    <row r="24" spans="1:47" ht="27" customHeight="1" x14ac:dyDescent="0.25">
      <c r="A24" s="53">
        <f>'OSNOVNA PLAČA'!A18</f>
        <v>9</v>
      </c>
      <c r="B24" s="333" t="str">
        <f t="shared" ca="1" si="4"/>
        <v>A9</v>
      </c>
      <c r="C24" s="333"/>
      <c r="D24" s="54" t="str">
        <f>IF(LEN('OSNOVNA PLAČA'!C18)&gt;0,'OSNOVNA PLAČA'!C18,"")</f>
        <v/>
      </c>
      <c r="E24" s="55" t="str">
        <f>IF(LEN('OSNOVNA PLAČA'!D18)&gt;0,'OSNOVNA PLAČA'!D18,"")</f>
        <v/>
      </c>
      <c r="F24" s="164">
        <f ca="1">IF(LEN(B24)&gt;0,'OBRAČUNANA OSNOVNA PLAČA'!K18,"")</f>
        <v>0</v>
      </c>
      <c r="G24" s="57"/>
      <c r="H24" s="57"/>
      <c r="I24" s="57"/>
      <c r="J24" s="57"/>
      <c r="K24" s="57"/>
      <c r="L24" s="178">
        <f t="shared" si="5"/>
        <v>0</v>
      </c>
      <c r="M24" s="179">
        <f t="shared" ca="1" si="18"/>
        <v>0</v>
      </c>
      <c r="N24" s="179">
        <f t="shared" ca="1" si="20"/>
        <v>0</v>
      </c>
      <c r="O24" s="180">
        <f t="shared" ca="1" si="6"/>
        <v>0</v>
      </c>
      <c r="P24" s="181">
        <f t="shared" ca="1" si="19"/>
        <v>0</v>
      </c>
      <c r="Q24" s="182">
        <f t="shared" ca="1" si="7"/>
        <v>0</v>
      </c>
      <c r="R24" s="182">
        <f ca="1">IF(LEN(B24)&gt;0,'6'!R24-'6'!Q24,"")</f>
        <v>0</v>
      </c>
      <c r="S24" s="183"/>
      <c r="T24" s="33"/>
      <c r="U24" s="33"/>
      <c r="V24" s="33"/>
      <c r="W24" s="33"/>
      <c r="X24" s="33"/>
      <c r="Y24" s="33"/>
      <c r="AB24" s="243">
        <f>ROW()</f>
        <v>24</v>
      </c>
      <c r="AC24" s="118">
        <f t="shared" ca="1" si="8"/>
        <v>0</v>
      </c>
      <c r="AD24" s="118">
        <f t="shared" ca="1" si="9"/>
        <v>0</v>
      </c>
      <c r="AE24" s="119" t="str">
        <f t="shared" ca="1" si="10"/>
        <v>-</v>
      </c>
      <c r="AF24" s="118" t="str">
        <f t="shared" ca="1" si="11"/>
        <v>-</v>
      </c>
      <c r="AG24" s="119" t="str">
        <f t="shared" ca="1" si="12"/>
        <v>-</v>
      </c>
      <c r="AH24" s="118" t="str">
        <f t="shared" ca="1" si="13"/>
        <v>-</v>
      </c>
      <c r="AI24" s="118">
        <f t="shared" ca="1" si="14"/>
        <v>0</v>
      </c>
      <c r="AJ24" s="120">
        <f t="shared" ca="1" si="15"/>
        <v>0</v>
      </c>
      <c r="AK24" s="118">
        <f t="shared" ca="1" si="16"/>
        <v>0</v>
      </c>
      <c r="AL24" s="118">
        <f t="shared" ca="1" si="17"/>
        <v>0</v>
      </c>
    </row>
    <row r="25" spans="1:47" ht="27" customHeight="1" x14ac:dyDescent="0.25">
      <c r="A25" s="53">
        <f>'OSNOVNA PLAČA'!A19</f>
        <v>10</v>
      </c>
      <c r="B25" s="333" t="str">
        <f t="shared" ca="1" si="4"/>
        <v>A10</v>
      </c>
      <c r="C25" s="333"/>
      <c r="D25" s="54" t="str">
        <f>IF(LEN('OSNOVNA PLAČA'!C19)&gt;0,'OSNOVNA PLAČA'!C19,"")</f>
        <v/>
      </c>
      <c r="E25" s="55" t="str">
        <f>IF(LEN('OSNOVNA PLAČA'!D19)&gt;0,'OSNOVNA PLAČA'!D19,"")</f>
        <v/>
      </c>
      <c r="F25" s="164">
        <f ca="1">IF(LEN(B25)&gt;0,'OBRAČUNANA OSNOVNA PLAČA'!K19,"")</f>
        <v>0</v>
      </c>
      <c r="G25" s="57"/>
      <c r="H25" s="57"/>
      <c r="I25" s="57"/>
      <c r="J25" s="57"/>
      <c r="K25" s="57"/>
      <c r="L25" s="178">
        <f t="shared" si="5"/>
        <v>0</v>
      </c>
      <c r="M25" s="179">
        <f t="shared" ca="1" si="18"/>
        <v>0</v>
      </c>
      <c r="N25" s="179">
        <f t="shared" ca="1" si="20"/>
        <v>0</v>
      </c>
      <c r="O25" s="180">
        <f t="shared" ca="1" si="6"/>
        <v>0</v>
      </c>
      <c r="P25" s="181">
        <f t="shared" ca="1" si="19"/>
        <v>0</v>
      </c>
      <c r="Q25" s="182">
        <f t="shared" ca="1" si="7"/>
        <v>0</v>
      </c>
      <c r="R25" s="182">
        <f ca="1">IF(LEN(B25)&gt;0,'6'!R25-'6'!Q25,"")</f>
        <v>0</v>
      </c>
      <c r="S25" s="183"/>
      <c r="T25" s="33"/>
      <c r="U25" s="33"/>
      <c r="V25" s="33"/>
      <c r="W25" s="33"/>
      <c r="X25" s="33"/>
      <c r="Y25" s="33"/>
      <c r="AB25" s="243">
        <f>ROW()</f>
        <v>25</v>
      </c>
      <c r="AC25" s="118">
        <f t="shared" ca="1" si="8"/>
        <v>0</v>
      </c>
      <c r="AD25" s="118">
        <f t="shared" ca="1" si="9"/>
        <v>0</v>
      </c>
      <c r="AE25" s="119" t="str">
        <f t="shared" ca="1" si="10"/>
        <v>-</v>
      </c>
      <c r="AF25" s="118" t="str">
        <f t="shared" ca="1" si="11"/>
        <v>-</v>
      </c>
      <c r="AG25" s="119" t="str">
        <f t="shared" ca="1" si="12"/>
        <v>-</v>
      </c>
      <c r="AH25" s="118" t="str">
        <f t="shared" ca="1" si="13"/>
        <v>-</v>
      </c>
      <c r="AI25" s="118">
        <f t="shared" ca="1" si="14"/>
        <v>0</v>
      </c>
      <c r="AJ25" s="120">
        <f t="shared" ca="1" si="15"/>
        <v>0</v>
      </c>
      <c r="AK25" s="118">
        <f t="shared" ca="1" si="16"/>
        <v>0</v>
      </c>
      <c r="AL25" s="118">
        <f t="shared" ca="1" si="17"/>
        <v>0</v>
      </c>
    </row>
    <row r="26" spans="1:47" ht="27" customHeight="1" x14ac:dyDescent="0.25">
      <c r="A26" s="53">
        <f>'OSNOVNA PLAČA'!A20</f>
        <v>11</v>
      </c>
      <c r="B26" s="333" t="str">
        <f t="shared" ca="1" si="4"/>
        <v>A11</v>
      </c>
      <c r="C26" s="333"/>
      <c r="D26" s="54" t="str">
        <f>IF(LEN('OSNOVNA PLAČA'!C20)&gt;0,'OSNOVNA PLAČA'!C20,"")</f>
        <v>IV</v>
      </c>
      <c r="E26" s="55">
        <f>IF(LEN('OSNOVNA PLAČA'!D20)&gt;0,'OSNOVNA PLAČA'!D20,"")</f>
        <v>34</v>
      </c>
      <c r="F26" s="164">
        <f ca="1">IF(LEN(B26)&gt;0,'OBRAČUNANA OSNOVNA PLAČA'!K20,"")</f>
        <v>2000</v>
      </c>
      <c r="G26" s="57"/>
      <c r="H26" s="57"/>
      <c r="I26" s="57"/>
      <c r="J26" s="57"/>
      <c r="K26" s="57"/>
      <c r="L26" s="178">
        <f t="shared" si="5"/>
        <v>0</v>
      </c>
      <c r="M26" s="179">
        <f t="shared" ca="1" si="18"/>
        <v>0</v>
      </c>
      <c r="N26" s="179">
        <f t="shared" ca="1" si="20"/>
        <v>0</v>
      </c>
      <c r="O26" s="180">
        <f t="shared" ca="1" si="6"/>
        <v>0</v>
      </c>
      <c r="P26" s="181">
        <f t="shared" ca="1" si="19"/>
        <v>0</v>
      </c>
      <c r="Q26" s="182">
        <f t="shared" ca="1" si="7"/>
        <v>0</v>
      </c>
      <c r="R26" s="182">
        <f ca="1">IF(LEN(B26)&gt;0,'6'!R26-'6'!Q26,"")</f>
        <v>2902.7276260217432</v>
      </c>
      <c r="S26" s="183"/>
      <c r="T26" s="33"/>
      <c r="U26" s="33"/>
      <c r="V26" s="33"/>
      <c r="W26" s="33"/>
      <c r="X26" s="33"/>
      <c r="Y26" s="33"/>
      <c r="AB26" s="243">
        <f>ROW()</f>
        <v>26</v>
      </c>
      <c r="AC26" s="118">
        <f t="shared" ca="1" si="8"/>
        <v>35.272727272727273</v>
      </c>
      <c r="AD26" s="118">
        <f t="shared" ca="1" si="9"/>
        <v>35.272727272727273</v>
      </c>
      <c r="AE26" s="119" t="str">
        <f t="shared" ca="1" si="10"/>
        <v>-</v>
      </c>
      <c r="AF26" s="118" t="str">
        <f t="shared" ca="1" si="11"/>
        <v>-</v>
      </c>
      <c r="AG26" s="119" t="str">
        <f t="shared" ca="1" si="12"/>
        <v>-</v>
      </c>
      <c r="AH26" s="118" t="str">
        <f t="shared" ca="1" si="13"/>
        <v>-</v>
      </c>
      <c r="AI26" s="118">
        <f t="shared" ca="1" si="14"/>
        <v>0</v>
      </c>
      <c r="AJ26" s="120">
        <f t="shared" ca="1" si="15"/>
        <v>0</v>
      </c>
      <c r="AK26" s="118">
        <f t="shared" ca="1" si="16"/>
        <v>2000</v>
      </c>
      <c r="AL26" s="118">
        <f t="shared" ca="1" si="17"/>
        <v>1500</v>
      </c>
    </row>
    <row r="27" spans="1:47" ht="27" customHeight="1" x14ac:dyDescent="0.25">
      <c r="A27" s="53">
        <f>'OSNOVNA PLAČA'!A21</f>
        <v>12</v>
      </c>
      <c r="B27" s="333" t="str">
        <f t="shared" ca="1" si="4"/>
        <v>A12</v>
      </c>
      <c r="C27" s="333"/>
      <c r="D27" s="54" t="str">
        <f>IF(LEN('OSNOVNA PLAČA'!C21)&gt;0,'OSNOVNA PLAČA'!C21,"")</f>
        <v/>
      </c>
      <c r="E27" s="55" t="str">
        <f>IF(LEN('OSNOVNA PLAČA'!D21)&gt;0,'OSNOVNA PLAČA'!D21,"")</f>
        <v/>
      </c>
      <c r="F27" s="164">
        <f ca="1">IF(LEN(B27)&gt;0,'OBRAČUNANA OSNOVNA PLAČA'!K21,"")</f>
        <v>0</v>
      </c>
      <c r="G27" s="57"/>
      <c r="H27" s="57"/>
      <c r="I27" s="57"/>
      <c r="J27" s="57"/>
      <c r="K27" s="57"/>
      <c r="L27" s="178">
        <f t="shared" si="5"/>
        <v>0</v>
      </c>
      <c r="M27" s="179">
        <f t="shared" ca="1" si="18"/>
        <v>0</v>
      </c>
      <c r="N27" s="179">
        <f t="shared" ca="1" si="20"/>
        <v>0</v>
      </c>
      <c r="O27" s="180">
        <f t="shared" ca="1" si="6"/>
        <v>0</v>
      </c>
      <c r="P27" s="181">
        <f t="shared" ca="1" si="19"/>
        <v>0</v>
      </c>
      <c r="Q27" s="182">
        <f t="shared" ca="1" si="7"/>
        <v>0</v>
      </c>
      <c r="R27" s="182">
        <f ca="1">IF(LEN(B27)&gt;0,'6'!R27-'6'!Q27,"")</f>
        <v>0</v>
      </c>
      <c r="S27" s="183"/>
      <c r="T27" s="33"/>
      <c r="U27" s="33"/>
      <c r="V27" s="33"/>
      <c r="W27" s="33"/>
      <c r="X27" s="33"/>
      <c r="Y27" s="33"/>
      <c r="AB27" s="243">
        <f>ROW()</f>
        <v>27</v>
      </c>
      <c r="AC27" s="118">
        <f t="shared" ca="1" si="8"/>
        <v>0</v>
      </c>
      <c r="AD27" s="118">
        <f t="shared" ca="1" si="9"/>
        <v>0</v>
      </c>
      <c r="AE27" s="119" t="str">
        <f t="shared" ca="1" si="10"/>
        <v>-</v>
      </c>
      <c r="AF27" s="118" t="str">
        <f t="shared" ca="1" si="11"/>
        <v>-</v>
      </c>
      <c r="AG27" s="119" t="str">
        <f t="shared" ca="1" si="12"/>
        <v>-</v>
      </c>
      <c r="AH27" s="118" t="str">
        <f t="shared" ca="1" si="13"/>
        <v>-</v>
      </c>
      <c r="AI27" s="118">
        <f t="shared" ca="1" si="14"/>
        <v>0</v>
      </c>
      <c r="AJ27" s="120">
        <f t="shared" ca="1" si="15"/>
        <v>0</v>
      </c>
      <c r="AK27" s="118">
        <f t="shared" ca="1" si="16"/>
        <v>0</v>
      </c>
      <c r="AL27" s="118">
        <f t="shared" ca="1" si="17"/>
        <v>0</v>
      </c>
    </row>
    <row r="28" spans="1:47" ht="27" customHeight="1" x14ac:dyDescent="0.25">
      <c r="A28" s="53">
        <f>'OSNOVNA PLAČA'!A22</f>
        <v>13</v>
      </c>
      <c r="B28" s="333" t="str">
        <f t="shared" ca="1" si="4"/>
        <v>A13</v>
      </c>
      <c r="C28" s="333"/>
      <c r="D28" s="54" t="str">
        <f>IF(LEN('OSNOVNA PLAČA'!C22)&gt;0,'OSNOVNA PLAČA'!C22,"")</f>
        <v/>
      </c>
      <c r="E28" s="55" t="str">
        <f>IF(LEN('OSNOVNA PLAČA'!D22)&gt;0,'OSNOVNA PLAČA'!D22,"")</f>
        <v/>
      </c>
      <c r="F28" s="164">
        <f ca="1">IF(LEN(B28)&gt;0,'OBRAČUNANA OSNOVNA PLAČA'!K22,"")</f>
        <v>0</v>
      </c>
      <c r="G28" s="57"/>
      <c r="H28" s="57"/>
      <c r="I28" s="57"/>
      <c r="J28" s="57"/>
      <c r="K28" s="57"/>
      <c r="L28" s="178">
        <f t="shared" si="5"/>
        <v>0</v>
      </c>
      <c r="M28" s="179">
        <f t="shared" ca="1" si="18"/>
        <v>0</v>
      </c>
      <c r="N28" s="179">
        <f t="shared" ca="1" si="20"/>
        <v>0</v>
      </c>
      <c r="O28" s="180">
        <f t="shared" ca="1" si="6"/>
        <v>0</v>
      </c>
      <c r="P28" s="181">
        <f t="shared" ca="1" si="19"/>
        <v>0</v>
      </c>
      <c r="Q28" s="182">
        <f t="shared" ca="1" si="7"/>
        <v>0</v>
      </c>
      <c r="R28" s="182">
        <f ca="1">IF(LEN(B28)&gt;0,'6'!R28-'6'!Q28,"")</f>
        <v>0</v>
      </c>
      <c r="S28" s="183"/>
      <c r="T28" s="33"/>
      <c r="U28" s="33"/>
      <c r="V28" s="33"/>
      <c r="W28" s="33"/>
      <c r="X28" s="33"/>
      <c r="Y28" s="33"/>
      <c r="AB28" s="243">
        <f>ROW()</f>
        <v>28</v>
      </c>
      <c r="AC28" s="118">
        <f t="shared" ca="1" si="8"/>
        <v>0</v>
      </c>
      <c r="AD28" s="118">
        <f t="shared" ca="1" si="9"/>
        <v>0</v>
      </c>
      <c r="AE28" s="119" t="str">
        <f t="shared" ca="1" si="10"/>
        <v>-</v>
      </c>
      <c r="AF28" s="118" t="str">
        <f t="shared" ca="1" si="11"/>
        <v>-</v>
      </c>
      <c r="AG28" s="119" t="str">
        <f t="shared" ca="1" si="12"/>
        <v>-</v>
      </c>
      <c r="AH28" s="118" t="str">
        <f t="shared" ca="1" si="13"/>
        <v>-</v>
      </c>
      <c r="AI28" s="118">
        <f t="shared" ca="1" si="14"/>
        <v>0</v>
      </c>
      <c r="AJ28" s="120">
        <f t="shared" ca="1" si="15"/>
        <v>0</v>
      </c>
      <c r="AK28" s="118">
        <f t="shared" ca="1" si="16"/>
        <v>0</v>
      </c>
      <c r="AL28" s="118">
        <f t="shared" ca="1" si="17"/>
        <v>0</v>
      </c>
    </row>
    <row r="29" spans="1:47" ht="27" customHeight="1" x14ac:dyDescent="0.25">
      <c r="A29" s="53">
        <f>'OSNOVNA PLAČA'!A23</f>
        <v>14</v>
      </c>
      <c r="B29" s="333" t="str">
        <f t="shared" ca="1" si="4"/>
        <v>A14</v>
      </c>
      <c r="C29" s="333"/>
      <c r="D29" s="54" t="str">
        <f>IF(LEN('OSNOVNA PLAČA'!C23)&gt;0,'OSNOVNA PLAČA'!C23,"")</f>
        <v/>
      </c>
      <c r="E29" s="55" t="str">
        <f>IF(LEN('OSNOVNA PLAČA'!D23)&gt;0,'OSNOVNA PLAČA'!D23,"")</f>
        <v/>
      </c>
      <c r="F29" s="164">
        <f ca="1">IF(LEN(B29)&gt;0,'OBRAČUNANA OSNOVNA PLAČA'!K23,"")</f>
        <v>0</v>
      </c>
      <c r="G29" s="57"/>
      <c r="H29" s="57"/>
      <c r="I29" s="57"/>
      <c r="J29" s="57"/>
      <c r="K29" s="57"/>
      <c r="L29" s="178">
        <f t="shared" si="5"/>
        <v>0</v>
      </c>
      <c r="M29" s="179">
        <f t="shared" ca="1" si="18"/>
        <v>0</v>
      </c>
      <c r="N29" s="179">
        <f t="shared" ca="1" si="20"/>
        <v>0</v>
      </c>
      <c r="O29" s="180">
        <f t="shared" ca="1" si="6"/>
        <v>0</v>
      </c>
      <c r="P29" s="181">
        <f t="shared" ca="1" si="19"/>
        <v>0</v>
      </c>
      <c r="Q29" s="182">
        <f t="shared" ca="1" si="7"/>
        <v>0</v>
      </c>
      <c r="R29" s="182">
        <f ca="1">IF(LEN(B29)&gt;0,'6'!R29-'6'!Q29,"")</f>
        <v>0</v>
      </c>
      <c r="S29" s="183"/>
      <c r="T29" s="33"/>
      <c r="U29" s="33"/>
      <c r="V29" s="33"/>
      <c r="W29" s="33"/>
      <c r="X29" s="33"/>
      <c r="Y29" s="33"/>
      <c r="AB29" s="243">
        <f>ROW()</f>
        <v>29</v>
      </c>
      <c r="AC29" s="118">
        <f t="shared" ca="1" si="8"/>
        <v>0</v>
      </c>
      <c r="AD29" s="118">
        <f t="shared" ca="1" si="9"/>
        <v>0</v>
      </c>
      <c r="AE29" s="119" t="str">
        <f t="shared" ca="1" si="10"/>
        <v>-</v>
      </c>
      <c r="AF29" s="118" t="str">
        <f t="shared" ca="1" si="11"/>
        <v>-</v>
      </c>
      <c r="AG29" s="119" t="str">
        <f t="shared" ca="1" si="12"/>
        <v>-</v>
      </c>
      <c r="AH29" s="118" t="str">
        <f t="shared" ca="1" si="13"/>
        <v>-</v>
      </c>
      <c r="AI29" s="118">
        <f t="shared" ca="1" si="14"/>
        <v>0</v>
      </c>
      <c r="AJ29" s="120">
        <f t="shared" ca="1" si="15"/>
        <v>0</v>
      </c>
      <c r="AK29" s="118">
        <f t="shared" ca="1" si="16"/>
        <v>0</v>
      </c>
      <c r="AL29" s="118">
        <f t="shared" ca="1" si="17"/>
        <v>0</v>
      </c>
    </row>
    <row r="30" spans="1:47" ht="27" customHeight="1" x14ac:dyDescent="0.25">
      <c r="A30" s="53">
        <f>'OSNOVNA PLAČA'!A24</f>
        <v>15</v>
      </c>
      <c r="B30" s="333" t="str">
        <f t="shared" ca="1" si="4"/>
        <v>A15</v>
      </c>
      <c r="C30" s="333"/>
      <c r="D30" s="54" t="str">
        <f>IF(LEN('OSNOVNA PLAČA'!C24)&gt;0,'OSNOVNA PLAČA'!C24,"")</f>
        <v/>
      </c>
      <c r="E30" s="55" t="str">
        <f>IF(LEN('OSNOVNA PLAČA'!D24)&gt;0,'OSNOVNA PLAČA'!D24,"")</f>
        <v/>
      </c>
      <c r="F30" s="164">
        <f ca="1">IF(LEN(B30)&gt;0,'OBRAČUNANA OSNOVNA PLAČA'!K24,"")</f>
        <v>0</v>
      </c>
      <c r="G30" s="57"/>
      <c r="H30" s="57"/>
      <c r="I30" s="57"/>
      <c r="J30" s="57"/>
      <c r="K30" s="57"/>
      <c r="L30" s="178">
        <f t="shared" si="5"/>
        <v>0</v>
      </c>
      <c r="M30" s="179">
        <f t="shared" ca="1" si="18"/>
        <v>0</v>
      </c>
      <c r="N30" s="179">
        <f t="shared" ca="1" si="20"/>
        <v>0</v>
      </c>
      <c r="O30" s="180">
        <f t="shared" ca="1" si="6"/>
        <v>0</v>
      </c>
      <c r="P30" s="181">
        <f t="shared" ca="1" si="19"/>
        <v>0</v>
      </c>
      <c r="Q30" s="182">
        <f t="shared" ca="1" si="7"/>
        <v>0</v>
      </c>
      <c r="R30" s="182">
        <f ca="1">IF(LEN(B30)&gt;0,'6'!R30-'6'!Q30,"")</f>
        <v>0</v>
      </c>
      <c r="S30" s="183"/>
      <c r="T30" s="33"/>
      <c r="U30" s="33"/>
      <c r="V30" s="33"/>
      <c r="W30" s="33"/>
      <c r="X30" s="33"/>
      <c r="Y30" s="33"/>
      <c r="AB30" s="243">
        <f>ROW()</f>
        <v>30</v>
      </c>
      <c r="AC30" s="118">
        <f t="shared" ca="1" si="8"/>
        <v>0</v>
      </c>
      <c r="AD30" s="118">
        <f t="shared" ca="1" si="9"/>
        <v>0</v>
      </c>
      <c r="AE30" s="119" t="str">
        <f t="shared" ca="1" si="10"/>
        <v>-</v>
      </c>
      <c r="AF30" s="118" t="str">
        <f t="shared" ca="1" si="11"/>
        <v>-</v>
      </c>
      <c r="AG30" s="119" t="str">
        <f t="shared" ca="1" si="12"/>
        <v>-</v>
      </c>
      <c r="AH30" s="118" t="str">
        <f t="shared" ca="1" si="13"/>
        <v>-</v>
      </c>
      <c r="AI30" s="118">
        <f t="shared" ca="1" si="14"/>
        <v>0</v>
      </c>
      <c r="AJ30" s="120">
        <f t="shared" ca="1" si="15"/>
        <v>0</v>
      </c>
      <c r="AK30" s="118">
        <f t="shared" ca="1" si="16"/>
        <v>0</v>
      </c>
      <c r="AL30" s="118">
        <f t="shared" ca="1" si="17"/>
        <v>0</v>
      </c>
    </row>
    <row r="31" spans="1:47" ht="27" customHeight="1" x14ac:dyDescent="0.25">
      <c r="A31" s="53">
        <f>'OSNOVNA PLAČA'!A25</f>
        <v>16</v>
      </c>
      <c r="B31" s="333" t="str">
        <f t="shared" ca="1" si="4"/>
        <v>A16</v>
      </c>
      <c r="C31" s="333"/>
      <c r="D31" s="54" t="str">
        <f>IF(LEN('OSNOVNA PLAČA'!C25)&gt;0,'OSNOVNA PLAČA'!C25,"")</f>
        <v/>
      </c>
      <c r="E31" s="55" t="str">
        <f>IF(LEN('OSNOVNA PLAČA'!D25)&gt;0,'OSNOVNA PLAČA'!D25,"")</f>
        <v/>
      </c>
      <c r="F31" s="164">
        <f ca="1">IF(LEN(B31)&gt;0,'OBRAČUNANA OSNOVNA PLAČA'!K25,"")</f>
        <v>0</v>
      </c>
      <c r="G31" s="57"/>
      <c r="H31" s="57"/>
      <c r="I31" s="57"/>
      <c r="J31" s="57"/>
      <c r="K31" s="57"/>
      <c r="L31" s="178">
        <f t="shared" si="5"/>
        <v>0</v>
      </c>
      <c r="M31" s="179">
        <f t="shared" ca="1" si="18"/>
        <v>0</v>
      </c>
      <c r="N31" s="179">
        <f t="shared" ca="1" si="20"/>
        <v>0</v>
      </c>
      <c r="O31" s="180">
        <f t="shared" ca="1" si="6"/>
        <v>0</v>
      </c>
      <c r="P31" s="181">
        <f t="shared" ca="1" si="19"/>
        <v>0</v>
      </c>
      <c r="Q31" s="182">
        <f t="shared" ca="1" si="7"/>
        <v>0</v>
      </c>
      <c r="R31" s="182">
        <f ca="1">IF(LEN(B31)&gt;0,'6'!R31-'6'!Q31,"")</f>
        <v>0</v>
      </c>
      <c r="S31" s="183"/>
      <c r="T31" s="33"/>
      <c r="U31" s="33"/>
      <c r="V31" s="33"/>
      <c r="W31" s="33"/>
      <c r="X31" s="33"/>
      <c r="Y31" s="33"/>
      <c r="AB31" s="243">
        <f>ROW()</f>
        <v>31</v>
      </c>
      <c r="AC31" s="118">
        <f t="shared" ca="1" si="8"/>
        <v>0</v>
      </c>
      <c r="AD31" s="118">
        <f t="shared" ca="1" si="9"/>
        <v>0</v>
      </c>
      <c r="AE31" s="119" t="str">
        <f t="shared" ca="1" si="10"/>
        <v>-</v>
      </c>
      <c r="AF31" s="118" t="str">
        <f t="shared" ca="1" si="11"/>
        <v>-</v>
      </c>
      <c r="AG31" s="119" t="str">
        <f t="shared" ca="1" si="12"/>
        <v>-</v>
      </c>
      <c r="AH31" s="118" t="str">
        <f t="shared" ca="1" si="13"/>
        <v>-</v>
      </c>
      <c r="AI31" s="118">
        <f t="shared" ca="1" si="14"/>
        <v>0</v>
      </c>
      <c r="AJ31" s="120">
        <f t="shared" ca="1" si="15"/>
        <v>0</v>
      </c>
      <c r="AK31" s="118">
        <f t="shared" ca="1" si="16"/>
        <v>0</v>
      </c>
      <c r="AL31" s="118">
        <f t="shared" ca="1" si="17"/>
        <v>0</v>
      </c>
    </row>
    <row r="32" spans="1:47" ht="27" customHeight="1" x14ac:dyDescent="0.25">
      <c r="A32" s="53">
        <f>'OSNOVNA PLAČA'!A26</f>
        <v>17</v>
      </c>
      <c r="B32" s="333" t="str">
        <f t="shared" ca="1" si="4"/>
        <v>A17</v>
      </c>
      <c r="C32" s="333"/>
      <c r="D32" s="54" t="str">
        <f>IF(LEN('OSNOVNA PLAČA'!C26)&gt;0,'OSNOVNA PLAČA'!C26,"")</f>
        <v/>
      </c>
      <c r="E32" s="55" t="str">
        <f>IF(LEN('OSNOVNA PLAČA'!D26)&gt;0,'OSNOVNA PLAČA'!D26,"")</f>
        <v/>
      </c>
      <c r="F32" s="164">
        <f ca="1">IF(LEN(B32)&gt;0,'OBRAČUNANA OSNOVNA PLAČA'!K26,"")</f>
        <v>0</v>
      </c>
      <c r="G32" s="57"/>
      <c r="H32" s="57"/>
      <c r="I32" s="57"/>
      <c r="J32" s="57"/>
      <c r="K32" s="57"/>
      <c r="L32" s="178">
        <f t="shared" si="5"/>
        <v>0</v>
      </c>
      <c r="M32" s="179">
        <f t="shared" ca="1" si="18"/>
        <v>0</v>
      </c>
      <c r="N32" s="179">
        <f t="shared" ca="1" si="20"/>
        <v>0</v>
      </c>
      <c r="O32" s="180">
        <f t="shared" ca="1" si="6"/>
        <v>0</v>
      </c>
      <c r="P32" s="181">
        <f t="shared" ca="1" si="19"/>
        <v>0</v>
      </c>
      <c r="Q32" s="182">
        <f t="shared" ca="1" si="7"/>
        <v>0</v>
      </c>
      <c r="R32" s="182">
        <f ca="1">IF(LEN(B32)&gt;0,'6'!R32-'6'!Q32,"")</f>
        <v>0</v>
      </c>
      <c r="S32" s="183"/>
      <c r="T32" s="33"/>
      <c r="U32" s="33"/>
      <c r="V32" s="33"/>
      <c r="W32" s="33"/>
      <c r="X32" s="33"/>
      <c r="Y32" s="33"/>
      <c r="AB32" s="243">
        <f>ROW()</f>
        <v>32</v>
      </c>
      <c r="AC32" s="118">
        <f t="shared" ca="1" si="8"/>
        <v>0</v>
      </c>
      <c r="AD32" s="118">
        <f t="shared" ca="1" si="9"/>
        <v>0</v>
      </c>
      <c r="AE32" s="119" t="str">
        <f t="shared" ca="1" si="10"/>
        <v>-</v>
      </c>
      <c r="AF32" s="118" t="str">
        <f t="shared" ca="1" si="11"/>
        <v>-</v>
      </c>
      <c r="AG32" s="119" t="str">
        <f t="shared" ca="1" si="12"/>
        <v>-</v>
      </c>
      <c r="AH32" s="118" t="str">
        <f t="shared" ca="1" si="13"/>
        <v>-</v>
      </c>
      <c r="AI32" s="118">
        <f t="shared" ca="1" si="14"/>
        <v>0</v>
      </c>
      <c r="AJ32" s="120">
        <f t="shared" ca="1" si="15"/>
        <v>0</v>
      </c>
      <c r="AK32" s="118">
        <f t="shared" ca="1" si="16"/>
        <v>0</v>
      </c>
      <c r="AL32" s="118">
        <f t="shared" ca="1" si="17"/>
        <v>0</v>
      </c>
    </row>
    <row r="33" spans="1:38" ht="27" customHeight="1" x14ac:dyDescent="0.25">
      <c r="A33" s="53">
        <f>'OSNOVNA PLAČA'!A27</f>
        <v>18</v>
      </c>
      <c r="B33" s="333" t="str">
        <f t="shared" ca="1" si="4"/>
        <v>A18</v>
      </c>
      <c r="C33" s="333"/>
      <c r="D33" s="54" t="str">
        <f>IF(LEN('OSNOVNA PLAČA'!C27)&gt;0,'OSNOVNA PLAČA'!C27,"")</f>
        <v/>
      </c>
      <c r="E33" s="55" t="str">
        <f>IF(LEN('OSNOVNA PLAČA'!D27)&gt;0,'OSNOVNA PLAČA'!D27,"")</f>
        <v/>
      </c>
      <c r="F33" s="164">
        <f ca="1">IF(LEN(B33)&gt;0,'OBRAČUNANA OSNOVNA PLAČA'!K27,"")</f>
        <v>0</v>
      </c>
      <c r="G33" s="57"/>
      <c r="H33" s="57"/>
      <c r="I33" s="57"/>
      <c r="J33" s="57"/>
      <c r="K33" s="57"/>
      <c r="L33" s="178">
        <f t="shared" si="5"/>
        <v>0</v>
      </c>
      <c r="M33" s="179">
        <f t="shared" ca="1" si="18"/>
        <v>0</v>
      </c>
      <c r="N33" s="179">
        <f t="shared" ca="1" si="20"/>
        <v>0</v>
      </c>
      <c r="O33" s="180">
        <f t="shared" ca="1" si="6"/>
        <v>0</v>
      </c>
      <c r="P33" s="181">
        <f t="shared" ca="1" si="19"/>
        <v>0</v>
      </c>
      <c r="Q33" s="182">
        <f t="shared" ca="1" si="7"/>
        <v>0</v>
      </c>
      <c r="R33" s="182">
        <f ca="1">IF(LEN(B33)&gt;0,'6'!R33-'6'!Q33,"")</f>
        <v>0</v>
      </c>
      <c r="S33" s="183"/>
      <c r="T33" s="33"/>
      <c r="U33" s="33"/>
      <c r="V33" s="33"/>
      <c r="W33" s="33"/>
      <c r="X33" s="33"/>
      <c r="Y33" s="33"/>
      <c r="AB33" s="243">
        <f>ROW()</f>
        <v>33</v>
      </c>
      <c r="AC33" s="118">
        <f t="shared" ca="1" si="8"/>
        <v>0</v>
      </c>
      <c r="AD33" s="118">
        <f t="shared" ca="1" si="9"/>
        <v>0</v>
      </c>
      <c r="AE33" s="119" t="str">
        <f t="shared" ca="1" si="10"/>
        <v>-</v>
      </c>
      <c r="AF33" s="118" t="str">
        <f t="shared" ca="1" si="11"/>
        <v>-</v>
      </c>
      <c r="AG33" s="119" t="str">
        <f t="shared" ca="1" si="12"/>
        <v>-</v>
      </c>
      <c r="AH33" s="118" t="str">
        <f t="shared" ca="1" si="13"/>
        <v>-</v>
      </c>
      <c r="AI33" s="118">
        <f t="shared" ca="1" si="14"/>
        <v>0</v>
      </c>
      <c r="AJ33" s="120">
        <f t="shared" ca="1" si="15"/>
        <v>0</v>
      </c>
      <c r="AK33" s="118">
        <f t="shared" ca="1" si="16"/>
        <v>0</v>
      </c>
      <c r="AL33" s="118">
        <f t="shared" ca="1" si="17"/>
        <v>0</v>
      </c>
    </row>
    <row r="34" spans="1:38" ht="27" customHeight="1" x14ac:dyDescent="0.25">
      <c r="A34" s="53">
        <f>'OSNOVNA PLAČA'!A28</f>
        <v>19</v>
      </c>
      <c r="B34" s="333" t="str">
        <f t="shared" ca="1" si="4"/>
        <v>A19</v>
      </c>
      <c r="C34" s="333"/>
      <c r="D34" s="54" t="str">
        <f>IF(LEN('OSNOVNA PLAČA'!C28)&gt;0,'OSNOVNA PLAČA'!C28,"")</f>
        <v/>
      </c>
      <c r="E34" s="55" t="str">
        <f>IF(LEN('OSNOVNA PLAČA'!D28)&gt;0,'OSNOVNA PLAČA'!D28,"")</f>
        <v/>
      </c>
      <c r="F34" s="164">
        <f ca="1">IF(LEN(B34)&gt;0,'OBRAČUNANA OSNOVNA PLAČA'!K28,"")</f>
        <v>0</v>
      </c>
      <c r="G34" s="57"/>
      <c r="H34" s="57"/>
      <c r="I34" s="57"/>
      <c r="J34" s="57"/>
      <c r="K34" s="57"/>
      <c r="L34" s="178">
        <f t="shared" si="5"/>
        <v>0</v>
      </c>
      <c r="M34" s="179">
        <f t="shared" ca="1" si="18"/>
        <v>0</v>
      </c>
      <c r="N34" s="179">
        <f t="shared" ca="1" si="20"/>
        <v>0</v>
      </c>
      <c r="O34" s="180">
        <f t="shared" ca="1" si="6"/>
        <v>0</v>
      </c>
      <c r="P34" s="181">
        <f t="shared" ca="1" si="19"/>
        <v>0</v>
      </c>
      <c r="Q34" s="182">
        <f t="shared" ca="1" si="7"/>
        <v>0</v>
      </c>
      <c r="R34" s="182">
        <f ca="1">IF(LEN(B34)&gt;0,'6'!R34-'6'!Q34,"")</f>
        <v>0</v>
      </c>
      <c r="S34" s="183"/>
      <c r="T34" s="33"/>
      <c r="U34" s="33"/>
      <c r="V34" s="33"/>
      <c r="W34" s="33"/>
      <c r="X34" s="33"/>
      <c r="Y34" s="33"/>
      <c r="AB34" s="243">
        <f>ROW()</f>
        <v>34</v>
      </c>
      <c r="AC34" s="118">
        <f t="shared" ca="1" si="8"/>
        <v>0</v>
      </c>
      <c r="AD34" s="118">
        <f t="shared" ca="1" si="9"/>
        <v>0</v>
      </c>
      <c r="AE34" s="119" t="str">
        <f t="shared" ca="1" si="10"/>
        <v>-</v>
      </c>
      <c r="AF34" s="118" t="str">
        <f t="shared" ca="1" si="11"/>
        <v>-</v>
      </c>
      <c r="AG34" s="119" t="str">
        <f t="shared" ca="1" si="12"/>
        <v>-</v>
      </c>
      <c r="AH34" s="118" t="str">
        <f t="shared" ca="1" si="13"/>
        <v>-</v>
      </c>
      <c r="AI34" s="118">
        <f t="shared" ca="1" si="14"/>
        <v>0</v>
      </c>
      <c r="AJ34" s="120">
        <f t="shared" ca="1" si="15"/>
        <v>0</v>
      </c>
      <c r="AK34" s="118">
        <f t="shared" ca="1" si="16"/>
        <v>0</v>
      </c>
      <c r="AL34" s="118">
        <f t="shared" ca="1" si="17"/>
        <v>0</v>
      </c>
    </row>
    <row r="35" spans="1:38" ht="27" customHeight="1" x14ac:dyDescent="0.25">
      <c r="A35" s="53">
        <f>'OSNOVNA PLAČA'!A29</f>
        <v>20</v>
      </c>
      <c r="B35" s="333" t="str">
        <f t="shared" ca="1" si="4"/>
        <v>A20</v>
      </c>
      <c r="C35" s="333"/>
      <c r="D35" s="54" t="str">
        <f>IF(LEN('OSNOVNA PLAČA'!C29)&gt;0,'OSNOVNA PLAČA'!C29,"")</f>
        <v/>
      </c>
      <c r="E35" s="55" t="str">
        <f>IF(LEN('OSNOVNA PLAČA'!D29)&gt;0,'OSNOVNA PLAČA'!D29,"")</f>
        <v/>
      </c>
      <c r="F35" s="164">
        <f ca="1">IF(LEN(B35)&gt;0,'OBRAČUNANA OSNOVNA PLAČA'!K29,"")</f>
        <v>0</v>
      </c>
      <c r="G35" s="57"/>
      <c r="H35" s="57"/>
      <c r="I35" s="57"/>
      <c r="J35" s="57"/>
      <c r="K35" s="57"/>
      <c r="L35" s="178">
        <f t="shared" si="5"/>
        <v>0</v>
      </c>
      <c r="M35" s="179">
        <f t="shared" ca="1" si="18"/>
        <v>0</v>
      </c>
      <c r="N35" s="179">
        <f t="shared" ca="1" si="20"/>
        <v>0</v>
      </c>
      <c r="O35" s="180">
        <f t="shared" ca="1" si="6"/>
        <v>0</v>
      </c>
      <c r="P35" s="181">
        <f t="shared" ca="1" si="19"/>
        <v>0</v>
      </c>
      <c r="Q35" s="182">
        <f t="shared" ca="1" si="7"/>
        <v>0</v>
      </c>
      <c r="R35" s="182">
        <f ca="1">IF(LEN(B35)&gt;0,'6'!R35-'6'!Q35,"")</f>
        <v>0</v>
      </c>
      <c r="S35" s="183"/>
      <c r="T35" s="33"/>
      <c r="U35" s="33"/>
      <c r="V35" s="33"/>
      <c r="W35" s="33"/>
      <c r="X35" s="33"/>
      <c r="Y35" s="33"/>
      <c r="AB35" s="243">
        <f>ROW()</f>
        <v>35</v>
      </c>
      <c r="AC35" s="118">
        <f t="shared" ca="1" si="8"/>
        <v>0</v>
      </c>
      <c r="AD35" s="118">
        <f t="shared" ca="1" si="9"/>
        <v>0</v>
      </c>
      <c r="AE35" s="119" t="str">
        <f t="shared" ca="1" si="10"/>
        <v>-</v>
      </c>
      <c r="AF35" s="118" t="str">
        <f t="shared" ca="1" si="11"/>
        <v>-</v>
      </c>
      <c r="AG35" s="119" t="str">
        <f t="shared" ca="1" si="12"/>
        <v>-</v>
      </c>
      <c r="AH35" s="118" t="str">
        <f t="shared" ca="1" si="13"/>
        <v>-</v>
      </c>
      <c r="AI35" s="118">
        <f t="shared" ca="1" si="14"/>
        <v>0</v>
      </c>
      <c r="AJ35" s="120">
        <f t="shared" ca="1" si="15"/>
        <v>0</v>
      </c>
      <c r="AK35" s="118">
        <f t="shared" ca="1" si="16"/>
        <v>0</v>
      </c>
      <c r="AL35" s="118">
        <f t="shared" ca="1" si="17"/>
        <v>0</v>
      </c>
    </row>
    <row r="36" spans="1:38" ht="27" customHeight="1" x14ac:dyDescent="0.25">
      <c r="A36" s="53">
        <f>'OSNOVNA PLAČA'!A30</f>
        <v>21</v>
      </c>
      <c r="B36" s="333" t="str">
        <f t="shared" ca="1" si="4"/>
        <v>A21</v>
      </c>
      <c r="C36" s="333"/>
      <c r="D36" s="54" t="str">
        <f>IF(LEN('OSNOVNA PLAČA'!C30)&gt;0,'OSNOVNA PLAČA'!C30,"")</f>
        <v/>
      </c>
      <c r="E36" s="55" t="str">
        <f>IF(LEN('OSNOVNA PLAČA'!D30)&gt;0,'OSNOVNA PLAČA'!D30,"")</f>
        <v/>
      </c>
      <c r="F36" s="164">
        <f ca="1">IF(LEN(B36)&gt;0,'OBRAČUNANA OSNOVNA PLAČA'!K30,"")</f>
        <v>0</v>
      </c>
      <c r="G36" s="57"/>
      <c r="H36" s="57"/>
      <c r="I36" s="57"/>
      <c r="J36" s="57"/>
      <c r="K36" s="57"/>
      <c r="L36" s="178">
        <f t="shared" si="5"/>
        <v>0</v>
      </c>
      <c r="M36" s="179">
        <f t="shared" ca="1" si="18"/>
        <v>0</v>
      </c>
      <c r="N36" s="179">
        <f t="shared" ca="1" si="20"/>
        <v>0</v>
      </c>
      <c r="O36" s="180">
        <f t="shared" ca="1" si="6"/>
        <v>0</v>
      </c>
      <c r="P36" s="181">
        <f t="shared" ca="1" si="19"/>
        <v>0</v>
      </c>
      <c r="Q36" s="182">
        <f t="shared" ca="1" si="7"/>
        <v>0</v>
      </c>
      <c r="R36" s="182">
        <f ca="1">IF(LEN(B36)&gt;0,'6'!R36-'6'!Q36,"")</f>
        <v>0</v>
      </c>
      <c r="S36" s="183"/>
      <c r="T36" s="33"/>
      <c r="U36" s="33"/>
      <c r="V36" s="33"/>
      <c r="W36" s="33"/>
      <c r="X36" s="33"/>
      <c r="Y36" s="33"/>
      <c r="AB36" s="243">
        <f>ROW()</f>
        <v>36</v>
      </c>
      <c r="AC36" s="118">
        <f t="shared" ca="1" si="8"/>
        <v>0</v>
      </c>
      <c r="AD36" s="118">
        <f t="shared" ca="1" si="9"/>
        <v>0</v>
      </c>
      <c r="AE36" s="119" t="str">
        <f t="shared" ca="1" si="10"/>
        <v>-</v>
      </c>
      <c r="AF36" s="118" t="str">
        <f t="shared" ca="1" si="11"/>
        <v>-</v>
      </c>
      <c r="AG36" s="119" t="str">
        <f t="shared" ca="1" si="12"/>
        <v>-</v>
      </c>
      <c r="AH36" s="118" t="str">
        <f t="shared" ca="1" si="13"/>
        <v>-</v>
      </c>
      <c r="AI36" s="118">
        <f t="shared" ca="1" si="14"/>
        <v>0</v>
      </c>
      <c r="AJ36" s="120">
        <f t="shared" ca="1" si="15"/>
        <v>0</v>
      </c>
      <c r="AK36" s="118">
        <f t="shared" ca="1" si="16"/>
        <v>0</v>
      </c>
      <c r="AL36" s="118">
        <f t="shared" ca="1" si="17"/>
        <v>0</v>
      </c>
    </row>
    <row r="37" spans="1:38" ht="27" customHeight="1" x14ac:dyDescent="0.25">
      <c r="A37" s="53">
        <f>'OSNOVNA PLAČA'!A31</f>
        <v>22</v>
      </c>
      <c r="B37" s="333" t="str">
        <f t="shared" ca="1" si="4"/>
        <v>A22</v>
      </c>
      <c r="C37" s="333"/>
      <c r="D37" s="54" t="str">
        <f>IF(LEN('OSNOVNA PLAČA'!C31)&gt;0,'OSNOVNA PLAČA'!C31,"")</f>
        <v/>
      </c>
      <c r="E37" s="55" t="str">
        <f>IF(LEN('OSNOVNA PLAČA'!D31)&gt;0,'OSNOVNA PLAČA'!D31,"")</f>
        <v/>
      </c>
      <c r="F37" s="164">
        <f ca="1">IF(LEN(B37)&gt;0,'OBRAČUNANA OSNOVNA PLAČA'!K31,"")</f>
        <v>0</v>
      </c>
      <c r="G37" s="57"/>
      <c r="H37" s="57"/>
      <c r="I37" s="57"/>
      <c r="J37" s="57"/>
      <c r="K37" s="57"/>
      <c r="L37" s="178">
        <f t="shared" si="5"/>
        <v>0</v>
      </c>
      <c r="M37" s="179">
        <f t="shared" ca="1" si="18"/>
        <v>0</v>
      </c>
      <c r="N37" s="179">
        <f t="shared" ca="1" si="20"/>
        <v>0</v>
      </c>
      <c r="O37" s="180">
        <f t="shared" ca="1" si="6"/>
        <v>0</v>
      </c>
      <c r="P37" s="181">
        <f t="shared" ca="1" si="19"/>
        <v>0</v>
      </c>
      <c r="Q37" s="182">
        <f t="shared" ca="1" si="7"/>
        <v>0</v>
      </c>
      <c r="R37" s="182">
        <f ca="1">IF(LEN(B37)&gt;0,'6'!R37-'6'!Q37,"")</f>
        <v>0</v>
      </c>
      <c r="S37" s="183"/>
      <c r="T37" s="33"/>
      <c r="U37" s="33"/>
      <c r="V37" s="33"/>
      <c r="W37" s="33"/>
      <c r="X37" s="33"/>
      <c r="Y37" s="33"/>
      <c r="AB37" s="243">
        <f>ROW()</f>
        <v>37</v>
      </c>
      <c r="AC37" s="118">
        <f t="shared" ca="1" si="8"/>
        <v>0</v>
      </c>
      <c r="AD37" s="118">
        <f t="shared" ca="1" si="9"/>
        <v>0</v>
      </c>
      <c r="AE37" s="119" t="str">
        <f t="shared" ca="1" si="10"/>
        <v>-</v>
      </c>
      <c r="AF37" s="118" t="str">
        <f t="shared" ca="1" si="11"/>
        <v>-</v>
      </c>
      <c r="AG37" s="119" t="str">
        <f t="shared" ca="1" si="12"/>
        <v>-</v>
      </c>
      <c r="AH37" s="118" t="str">
        <f t="shared" ca="1" si="13"/>
        <v>-</v>
      </c>
      <c r="AI37" s="118">
        <f t="shared" ca="1" si="14"/>
        <v>0</v>
      </c>
      <c r="AJ37" s="120">
        <f t="shared" ca="1" si="15"/>
        <v>0</v>
      </c>
      <c r="AK37" s="118">
        <f t="shared" ca="1" si="16"/>
        <v>0</v>
      </c>
      <c r="AL37" s="118">
        <f t="shared" ca="1" si="17"/>
        <v>0</v>
      </c>
    </row>
    <row r="38" spans="1:38" ht="27" customHeight="1" x14ac:dyDescent="0.25">
      <c r="A38" s="53">
        <f>'OSNOVNA PLAČA'!A32</f>
        <v>23</v>
      </c>
      <c r="B38" s="333" t="str">
        <f t="shared" ca="1" si="4"/>
        <v>A23</v>
      </c>
      <c r="C38" s="333"/>
      <c r="D38" s="54" t="str">
        <f>IF(LEN('OSNOVNA PLAČA'!C32)&gt;0,'OSNOVNA PLAČA'!C32,"")</f>
        <v/>
      </c>
      <c r="E38" s="55" t="str">
        <f>IF(LEN('OSNOVNA PLAČA'!D32)&gt;0,'OSNOVNA PLAČA'!D32,"")</f>
        <v/>
      </c>
      <c r="F38" s="164">
        <f ca="1">IF(LEN(B38)&gt;0,'OBRAČUNANA OSNOVNA PLAČA'!K32,"")</f>
        <v>0</v>
      </c>
      <c r="G38" s="57"/>
      <c r="H38" s="57"/>
      <c r="I38" s="57"/>
      <c r="J38" s="57"/>
      <c r="K38" s="57"/>
      <c r="L38" s="178">
        <f t="shared" si="5"/>
        <v>0</v>
      </c>
      <c r="M38" s="179">
        <f t="shared" ca="1" si="18"/>
        <v>0</v>
      </c>
      <c r="N38" s="179">
        <f t="shared" ca="1" si="20"/>
        <v>0</v>
      </c>
      <c r="O38" s="180">
        <f t="shared" ca="1" si="6"/>
        <v>0</v>
      </c>
      <c r="P38" s="181">
        <f t="shared" ca="1" si="19"/>
        <v>0</v>
      </c>
      <c r="Q38" s="182">
        <f t="shared" ca="1" si="7"/>
        <v>0</v>
      </c>
      <c r="R38" s="182">
        <f ca="1">IF(LEN(B38)&gt;0,'6'!R38-'6'!Q38,"")</f>
        <v>0</v>
      </c>
      <c r="S38" s="183"/>
      <c r="T38" s="33"/>
      <c r="U38" s="33"/>
      <c r="V38" s="33"/>
      <c r="W38" s="33"/>
      <c r="X38" s="33"/>
      <c r="Y38" s="33"/>
      <c r="AB38" s="243">
        <f>ROW()</f>
        <v>38</v>
      </c>
      <c r="AC38" s="118">
        <f t="shared" ca="1" si="8"/>
        <v>0</v>
      </c>
      <c r="AD38" s="118">
        <f t="shared" ca="1" si="9"/>
        <v>0</v>
      </c>
      <c r="AE38" s="119" t="str">
        <f t="shared" ca="1" si="10"/>
        <v>-</v>
      </c>
      <c r="AF38" s="118" t="str">
        <f t="shared" ca="1" si="11"/>
        <v>-</v>
      </c>
      <c r="AG38" s="119" t="str">
        <f t="shared" ca="1" si="12"/>
        <v>-</v>
      </c>
      <c r="AH38" s="118" t="str">
        <f t="shared" ca="1" si="13"/>
        <v>-</v>
      </c>
      <c r="AI38" s="118">
        <f t="shared" ca="1" si="14"/>
        <v>0</v>
      </c>
      <c r="AJ38" s="120">
        <f t="shared" ca="1" si="15"/>
        <v>0</v>
      </c>
      <c r="AK38" s="118">
        <f t="shared" ca="1" si="16"/>
        <v>0</v>
      </c>
      <c r="AL38" s="118">
        <f t="shared" ca="1" si="17"/>
        <v>0</v>
      </c>
    </row>
    <row r="39" spans="1:38" ht="27" customHeight="1" x14ac:dyDescent="0.25">
      <c r="A39" s="53">
        <f>'OSNOVNA PLAČA'!A33</f>
        <v>24</v>
      </c>
      <c r="B39" s="333" t="str">
        <f t="shared" ca="1" si="4"/>
        <v>A24</v>
      </c>
      <c r="C39" s="333"/>
      <c r="D39" s="54" t="str">
        <f>IF(LEN('OSNOVNA PLAČA'!C33)&gt;0,'OSNOVNA PLAČA'!C33,"")</f>
        <v/>
      </c>
      <c r="E39" s="55" t="str">
        <f>IF(LEN('OSNOVNA PLAČA'!D33)&gt;0,'OSNOVNA PLAČA'!D33,"")</f>
        <v/>
      </c>
      <c r="F39" s="164">
        <f ca="1">IF(LEN(B39)&gt;0,'OBRAČUNANA OSNOVNA PLAČA'!K33,"")</f>
        <v>0</v>
      </c>
      <c r="G39" s="57"/>
      <c r="H39" s="57"/>
      <c r="I39" s="57"/>
      <c r="J39" s="57"/>
      <c r="K39" s="57"/>
      <c r="L39" s="178">
        <f t="shared" si="5"/>
        <v>0</v>
      </c>
      <c r="M39" s="179">
        <f t="shared" ca="1" si="18"/>
        <v>0</v>
      </c>
      <c r="N39" s="179">
        <f t="shared" ca="1" si="20"/>
        <v>0</v>
      </c>
      <c r="O39" s="180">
        <f t="shared" ca="1" si="6"/>
        <v>0</v>
      </c>
      <c r="P39" s="181">
        <f t="shared" ca="1" si="19"/>
        <v>0</v>
      </c>
      <c r="Q39" s="182">
        <f t="shared" ca="1" si="7"/>
        <v>0</v>
      </c>
      <c r="R39" s="182">
        <f ca="1">IF(LEN(B39)&gt;0,'6'!R39-'6'!Q39,"")</f>
        <v>0</v>
      </c>
      <c r="S39" s="183"/>
      <c r="T39" s="33"/>
      <c r="U39" s="33"/>
      <c r="V39" s="33"/>
      <c r="W39" s="33"/>
      <c r="X39" s="33"/>
      <c r="Y39" s="33"/>
      <c r="AB39" s="243">
        <f>ROW()</f>
        <v>39</v>
      </c>
      <c r="AC39" s="118">
        <f t="shared" ca="1" si="8"/>
        <v>0</v>
      </c>
      <c r="AD39" s="118">
        <f t="shared" ca="1" si="9"/>
        <v>0</v>
      </c>
      <c r="AE39" s="119" t="str">
        <f t="shared" ca="1" si="10"/>
        <v>-</v>
      </c>
      <c r="AF39" s="118" t="str">
        <f t="shared" ca="1" si="11"/>
        <v>-</v>
      </c>
      <c r="AG39" s="119" t="str">
        <f t="shared" ca="1" si="12"/>
        <v>-</v>
      </c>
      <c r="AH39" s="118" t="str">
        <f t="shared" ca="1" si="13"/>
        <v>-</v>
      </c>
      <c r="AI39" s="118">
        <f t="shared" ca="1" si="14"/>
        <v>0</v>
      </c>
      <c r="AJ39" s="120">
        <f t="shared" ca="1" si="15"/>
        <v>0</v>
      </c>
      <c r="AK39" s="118">
        <f t="shared" ca="1" si="16"/>
        <v>0</v>
      </c>
      <c r="AL39" s="118">
        <f t="shared" ca="1" si="17"/>
        <v>0</v>
      </c>
    </row>
    <row r="40" spans="1:38" ht="27" customHeight="1" x14ac:dyDescent="0.25">
      <c r="A40" s="53">
        <f>'OSNOVNA PLAČA'!A34</f>
        <v>25</v>
      </c>
      <c r="B40" s="333" t="str">
        <f t="shared" ca="1" si="4"/>
        <v>A25</v>
      </c>
      <c r="C40" s="333"/>
      <c r="D40" s="54" t="str">
        <f>IF(LEN('OSNOVNA PLAČA'!C34)&gt;0,'OSNOVNA PLAČA'!C34,"")</f>
        <v/>
      </c>
      <c r="E40" s="55" t="str">
        <f>IF(LEN('OSNOVNA PLAČA'!D34)&gt;0,'OSNOVNA PLAČA'!D34,"")</f>
        <v/>
      </c>
      <c r="F40" s="164">
        <f ca="1">IF(LEN(B40)&gt;0,'OBRAČUNANA OSNOVNA PLAČA'!K34,"")</f>
        <v>0</v>
      </c>
      <c r="G40" s="57"/>
      <c r="H40" s="57"/>
      <c r="I40" s="57"/>
      <c r="J40" s="57"/>
      <c r="K40" s="57"/>
      <c r="L40" s="178">
        <f t="shared" si="5"/>
        <v>0</v>
      </c>
      <c r="M40" s="179">
        <f t="shared" ca="1" si="18"/>
        <v>0</v>
      </c>
      <c r="N40" s="179">
        <f t="shared" ca="1" si="20"/>
        <v>0</v>
      </c>
      <c r="O40" s="180">
        <f t="shared" ca="1" si="6"/>
        <v>0</v>
      </c>
      <c r="P40" s="181">
        <f t="shared" ca="1" si="19"/>
        <v>0</v>
      </c>
      <c r="Q40" s="182">
        <f t="shared" ca="1" si="7"/>
        <v>0</v>
      </c>
      <c r="R40" s="182">
        <f ca="1">IF(LEN(B40)&gt;0,'6'!R40-'6'!Q40,"")</f>
        <v>0</v>
      </c>
      <c r="S40" s="183"/>
      <c r="T40" s="33"/>
      <c r="U40" s="33"/>
      <c r="V40" s="33"/>
      <c r="W40" s="33"/>
      <c r="X40" s="33"/>
      <c r="Y40" s="33"/>
      <c r="AB40" s="243">
        <f>ROW()</f>
        <v>40</v>
      </c>
      <c r="AC40" s="118">
        <f t="shared" ca="1" si="8"/>
        <v>0</v>
      </c>
      <c r="AD40" s="118">
        <f t="shared" ca="1" si="9"/>
        <v>0</v>
      </c>
      <c r="AE40" s="119" t="str">
        <f t="shared" ca="1" si="10"/>
        <v>-</v>
      </c>
      <c r="AF40" s="118" t="str">
        <f t="shared" ca="1" si="11"/>
        <v>-</v>
      </c>
      <c r="AG40" s="119" t="str">
        <f t="shared" ca="1" si="12"/>
        <v>-</v>
      </c>
      <c r="AH40" s="118" t="str">
        <f t="shared" ca="1" si="13"/>
        <v>-</v>
      </c>
      <c r="AI40" s="118">
        <f t="shared" ca="1" si="14"/>
        <v>0</v>
      </c>
      <c r="AJ40" s="120">
        <f t="shared" ca="1" si="15"/>
        <v>0</v>
      </c>
      <c r="AK40" s="118">
        <f t="shared" ca="1" si="16"/>
        <v>0</v>
      </c>
      <c r="AL40" s="118">
        <f t="shared" ca="1" si="17"/>
        <v>0</v>
      </c>
    </row>
    <row r="41" spans="1:38" ht="27" customHeight="1" x14ac:dyDescent="0.25">
      <c r="A41" s="53">
        <f>'OSNOVNA PLAČA'!A35</f>
        <v>26</v>
      </c>
      <c r="B41" s="333" t="str">
        <f t="shared" ca="1" si="4"/>
        <v>A26</v>
      </c>
      <c r="C41" s="333"/>
      <c r="D41" s="54" t="str">
        <f>IF(LEN('OSNOVNA PLAČA'!C35)&gt;0,'OSNOVNA PLAČA'!C35,"")</f>
        <v/>
      </c>
      <c r="E41" s="55" t="str">
        <f>IF(LEN('OSNOVNA PLAČA'!D35)&gt;0,'OSNOVNA PLAČA'!D35,"")</f>
        <v/>
      </c>
      <c r="F41" s="164">
        <f ca="1">IF(LEN(B41)&gt;0,'OBRAČUNANA OSNOVNA PLAČA'!K35,"")</f>
        <v>0</v>
      </c>
      <c r="G41" s="57"/>
      <c r="H41" s="57"/>
      <c r="I41" s="57"/>
      <c r="J41" s="57"/>
      <c r="K41" s="57"/>
      <c r="L41" s="178">
        <f t="shared" si="5"/>
        <v>0</v>
      </c>
      <c r="M41" s="179">
        <f t="shared" ca="1" si="18"/>
        <v>0</v>
      </c>
      <c r="N41" s="179">
        <f t="shared" ca="1" si="20"/>
        <v>0</v>
      </c>
      <c r="O41" s="180">
        <f t="shared" ca="1" si="6"/>
        <v>0</v>
      </c>
      <c r="P41" s="181">
        <f t="shared" ca="1" si="19"/>
        <v>0</v>
      </c>
      <c r="Q41" s="182">
        <f t="shared" ca="1" si="7"/>
        <v>0</v>
      </c>
      <c r="R41" s="182">
        <f ca="1">IF(LEN(B41)&gt;0,'6'!R41-'6'!Q41,"")</f>
        <v>0</v>
      </c>
      <c r="S41" s="183"/>
      <c r="T41" s="33"/>
      <c r="U41" s="33"/>
      <c r="V41" s="33"/>
      <c r="W41" s="33"/>
      <c r="X41" s="33"/>
      <c r="Y41" s="33"/>
      <c r="AB41" s="243">
        <f>ROW()</f>
        <v>41</v>
      </c>
      <c r="AC41" s="118">
        <f t="shared" ca="1" si="8"/>
        <v>0</v>
      </c>
      <c r="AD41" s="118">
        <f t="shared" ca="1" si="9"/>
        <v>0</v>
      </c>
      <c r="AE41" s="119" t="str">
        <f t="shared" ca="1" si="10"/>
        <v>-</v>
      </c>
      <c r="AF41" s="118" t="str">
        <f t="shared" ca="1" si="11"/>
        <v>-</v>
      </c>
      <c r="AG41" s="119" t="str">
        <f t="shared" ca="1" si="12"/>
        <v>-</v>
      </c>
      <c r="AH41" s="118" t="str">
        <f t="shared" ca="1" si="13"/>
        <v>-</v>
      </c>
      <c r="AI41" s="118">
        <f t="shared" ca="1" si="14"/>
        <v>0</v>
      </c>
      <c r="AJ41" s="120">
        <f t="shared" ca="1" si="15"/>
        <v>0</v>
      </c>
      <c r="AK41" s="118">
        <f t="shared" ca="1" si="16"/>
        <v>0</v>
      </c>
      <c r="AL41" s="118">
        <f t="shared" ca="1" si="17"/>
        <v>0</v>
      </c>
    </row>
    <row r="42" spans="1:38" ht="27" customHeight="1" x14ac:dyDescent="0.25">
      <c r="A42" s="53">
        <f>'OSNOVNA PLAČA'!A36</f>
        <v>27</v>
      </c>
      <c r="B42" s="333" t="str">
        <f t="shared" ca="1" si="4"/>
        <v>A27</v>
      </c>
      <c r="C42" s="333"/>
      <c r="D42" s="54" t="str">
        <f>IF(LEN('OSNOVNA PLAČA'!C36)&gt;0,'OSNOVNA PLAČA'!C36,"")</f>
        <v/>
      </c>
      <c r="E42" s="55" t="str">
        <f>IF(LEN('OSNOVNA PLAČA'!D36)&gt;0,'OSNOVNA PLAČA'!D36,"")</f>
        <v/>
      </c>
      <c r="F42" s="164">
        <f ca="1">IF(LEN(B42)&gt;0,'OBRAČUNANA OSNOVNA PLAČA'!K36,"")</f>
        <v>0</v>
      </c>
      <c r="G42" s="57"/>
      <c r="H42" s="57"/>
      <c r="I42" s="57"/>
      <c r="J42" s="57"/>
      <c r="K42" s="57"/>
      <c r="L42" s="178">
        <f t="shared" si="5"/>
        <v>0</v>
      </c>
      <c r="M42" s="179">
        <f t="shared" ca="1" si="18"/>
        <v>0</v>
      </c>
      <c r="N42" s="179">
        <f t="shared" ca="1" si="20"/>
        <v>0</v>
      </c>
      <c r="O42" s="180">
        <f t="shared" ca="1" si="6"/>
        <v>0</v>
      </c>
      <c r="P42" s="181">
        <f t="shared" ca="1" si="19"/>
        <v>0</v>
      </c>
      <c r="Q42" s="182">
        <f t="shared" ca="1" si="7"/>
        <v>0</v>
      </c>
      <c r="R42" s="182">
        <f ca="1">IF(LEN(B42)&gt;0,'6'!R42-'6'!Q42,"")</f>
        <v>0</v>
      </c>
      <c r="S42" s="183"/>
      <c r="T42" s="33"/>
      <c r="U42" s="33"/>
      <c r="V42" s="33"/>
      <c r="W42" s="33"/>
      <c r="X42" s="33"/>
      <c r="Y42" s="33"/>
      <c r="AB42" s="243">
        <f>ROW()</f>
        <v>42</v>
      </c>
      <c r="AC42" s="118">
        <f t="shared" ca="1" si="8"/>
        <v>0</v>
      </c>
      <c r="AD42" s="118">
        <f t="shared" ca="1" si="9"/>
        <v>0</v>
      </c>
      <c r="AE42" s="119" t="str">
        <f t="shared" ca="1" si="10"/>
        <v>-</v>
      </c>
      <c r="AF42" s="118" t="str">
        <f t="shared" ca="1" si="11"/>
        <v>-</v>
      </c>
      <c r="AG42" s="119" t="str">
        <f t="shared" ca="1" si="12"/>
        <v>-</v>
      </c>
      <c r="AH42" s="118" t="str">
        <f t="shared" ca="1" si="13"/>
        <v>-</v>
      </c>
      <c r="AI42" s="118">
        <f t="shared" ca="1" si="14"/>
        <v>0</v>
      </c>
      <c r="AJ42" s="120">
        <f t="shared" ca="1" si="15"/>
        <v>0</v>
      </c>
      <c r="AK42" s="118">
        <f t="shared" ca="1" si="16"/>
        <v>0</v>
      </c>
      <c r="AL42" s="118">
        <f t="shared" ca="1" si="17"/>
        <v>0</v>
      </c>
    </row>
    <row r="43" spans="1:38" ht="27" customHeight="1" x14ac:dyDescent="0.25">
      <c r="A43" s="53">
        <f>'OSNOVNA PLAČA'!A37</f>
        <v>28</v>
      </c>
      <c r="B43" s="333" t="str">
        <f t="shared" ca="1" si="4"/>
        <v>A28</v>
      </c>
      <c r="C43" s="333"/>
      <c r="D43" s="54" t="str">
        <f>IF(LEN('OSNOVNA PLAČA'!C37)&gt;0,'OSNOVNA PLAČA'!C37,"")</f>
        <v/>
      </c>
      <c r="E43" s="55" t="str">
        <f>IF(LEN('OSNOVNA PLAČA'!D37)&gt;0,'OSNOVNA PLAČA'!D37,"")</f>
        <v/>
      </c>
      <c r="F43" s="164">
        <f ca="1">IF(LEN(B43)&gt;0,'OBRAČUNANA OSNOVNA PLAČA'!K37,"")</f>
        <v>0</v>
      </c>
      <c r="G43" s="57"/>
      <c r="H43" s="57"/>
      <c r="I43" s="57"/>
      <c r="J43" s="57"/>
      <c r="K43" s="57"/>
      <c r="L43" s="178">
        <f t="shared" si="5"/>
        <v>0</v>
      </c>
      <c r="M43" s="179">
        <f t="shared" ca="1" si="18"/>
        <v>0</v>
      </c>
      <c r="N43" s="179">
        <f t="shared" ca="1" si="20"/>
        <v>0</v>
      </c>
      <c r="O43" s="180">
        <f t="shared" ca="1" si="6"/>
        <v>0</v>
      </c>
      <c r="P43" s="181">
        <f t="shared" ca="1" si="19"/>
        <v>0</v>
      </c>
      <c r="Q43" s="182">
        <f t="shared" ca="1" si="7"/>
        <v>0</v>
      </c>
      <c r="R43" s="182">
        <f ca="1">IF(LEN(B43)&gt;0,'6'!R43-'6'!Q43,"")</f>
        <v>0</v>
      </c>
      <c r="S43" s="183"/>
      <c r="T43" s="33"/>
      <c r="U43" s="33"/>
      <c r="V43" s="33"/>
      <c r="W43" s="33"/>
      <c r="X43" s="33"/>
      <c r="Y43" s="33"/>
      <c r="AB43" s="243">
        <f>ROW()</f>
        <v>43</v>
      </c>
      <c r="AC43" s="118">
        <f t="shared" ca="1" si="8"/>
        <v>0</v>
      </c>
      <c r="AD43" s="118">
        <f t="shared" ca="1" si="9"/>
        <v>0</v>
      </c>
      <c r="AE43" s="119" t="str">
        <f t="shared" ca="1" si="10"/>
        <v>-</v>
      </c>
      <c r="AF43" s="118" t="str">
        <f t="shared" ca="1" si="11"/>
        <v>-</v>
      </c>
      <c r="AG43" s="119" t="str">
        <f t="shared" ca="1" si="12"/>
        <v>-</v>
      </c>
      <c r="AH43" s="118" t="str">
        <f t="shared" ca="1" si="13"/>
        <v>-</v>
      </c>
      <c r="AI43" s="118">
        <f t="shared" ca="1" si="14"/>
        <v>0</v>
      </c>
      <c r="AJ43" s="120">
        <f t="shared" ca="1" si="15"/>
        <v>0</v>
      </c>
      <c r="AK43" s="118">
        <f t="shared" ca="1" si="16"/>
        <v>0</v>
      </c>
      <c r="AL43" s="118">
        <f t="shared" ca="1" si="17"/>
        <v>0</v>
      </c>
    </row>
    <row r="44" spans="1:38" ht="27" customHeight="1" x14ac:dyDescent="0.25">
      <c r="A44" s="53">
        <f>'OSNOVNA PLAČA'!A38</f>
        <v>29</v>
      </c>
      <c r="B44" s="333" t="str">
        <f t="shared" ca="1" si="4"/>
        <v>A29</v>
      </c>
      <c r="C44" s="333"/>
      <c r="D44" s="54" t="str">
        <f>IF(LEN('OSNOVNA PLAČA'!C38)&gt;0,'OSNOVNA PLAČA'!C38,"")</f>
        <v/>
      </c>
      <c r="E44" s="55" t="str">
        <f>IF(LEN('OSNOVNA PLAČA'!D38)&gt;0,'OSNOVNA PLAČA'!D38,"")</f>
        <v/>
      </c>
      <c r="F44" s="164">
        <f ca="1">IF(LEN(B44)&gt;0,'OBRAČUNANA OSNOVNA PLAČA'!K38,"")</f>
        <v>0</v>
      </c>
      <c r="G44" s="57"/>
      <c r="H44" s="57"/>
      <c r="I44" s="57"/>
      <c r="J44" s="57"/>
      <c r="K44" s="57"/>
      <c r="L44" s="178">
        <f t="shared" si="5"/>
        <v>0</v>
      </c>
      <c r="M44" s="179">
        <f t="shared" ca="1" si="18"/>
        <v>0</v>
      </c>
      <c r="N44" s="179">
        <f t="shared" ca="1" si="20"/>
        <v>0</v>
      </c>
      <c r="O44" s="180">
        <f t="shared" ca="1" si="6"/>
        <v>0</v>
      </c>
      <c r="P44" s="181">
        <f t="shared" ca="1" si="19"/>
        <v>0</v>
      </c>
      <c r="Q44" s="182">
        <f t="shared" ca="1" si="7"/>
        <v>0</v>
      </c>
      <c r="R44" s="182">
        <f ca="1">IF(LEN(B44)&gt;0,'6'!R44-'6'!Q44,"")</f>
        <v>0</v>
      </c>
      <c r="S44" s="183"/>
      <c r="T44" s="33"/>
      <c r="U44" s="33"/>
      <c r="V44" s="33"/>
      <c r="W44" s="33"/>
      <c r="X44" s="33"/>
      <c r="Y44" s="33"/>
      <c r="AB44" s="243">
        <f>ROW()</f>
        <v>44</v>
      </c>
      <c r="AC44" s="118">
        <f t="shared" ca="1" si="8"/>
        <v>0</v>
      </c>
      <c r="AD44" s="118">
        <f t="shared" ca="1" si="9"/>
        <v>0</v>
      </c>
      <c r="AE44" s="119" t="str">
        <f t="shared" ca="1" si="10"/>
        <v>-</v>
      </c>
      <c r="AF44" s="118" t="str">
        <f t="shared" ca="1" si="11"/>
        <v>-</v>
      </c>
      <c r="AG44" s="119" t="str">
        <f t="shared" ca="1" si="12"/>
        <v>-</v>
      </c>
      <c r="AH44" s="118" t="str">
        <f t="shared" ca="1" si="13"/>
        <v>-</v>
      </c>
      <c r="AI44" s="118">
        <f t="shared" ca="1" si="14"/>
        <v>0</v>
      </c>
      <c r="AJ44" s="120">
        <f t="shared" ca="1" si="15"/>
        <v>0</v>
      </c>
      <c r="AK44" s="118">
        <f t="shared" ca="1" si="16"/>
        <v>0</v>
      </c>
      <c r="AL44" s="118">
        <f t="shared" ca="1" si="17"/>
        <v>0</v>
      </c>
    </row>
    <row r="45" spans="1:38" ht="27" customHeight="1" x14ac:dyDescent="0.25">
      <c r="A45" s="53">
        <f>'OSNOVNA PLAČA'!A39</f>
        <v>30</v>
      </c>
      <c r="B45" s="333" t="str">
        <f t="shared" ca="1" si="4"/>
        <v>A30</v>
      </c>
      <c r="C45" s="333"/>
      <c r="D45" s="54" t="str">
        <f>IF(LEN('OSNOVNA PLAČA'!C39)&gt;0,'OSNOVNA PLAČA'!C39,"")</f>
        <v/>
      </c>
      <c r="E45" s="55" t="str">
        <f>IF(LEN('OSNOVNA PLAČA'!D39)&gt;0,'OSNOVNA PLAČA'!D39,"")</f>
        <v/>
      </c>
      <c r="F45" s="164">
        <f ca="1">IF(LEN(B45)&gt;0,'OBRAČUNANA OSNOVNA PLAČA'!K39,"")</f>
        <v>0</v>
      </c>
      <c r="G45" s="57"/>
      <c r="H45" s="57"/>
      <c r="I45" s="57"/>
      <c r="J45" s="57"/>
      <c r="K45" s="57"/>
      <c r="L45" s="178">
        <f t="shared" si="5"/>
        <v>0</v>
      </c>
      <c r="M45" s="179">
        <f t="shared" ca="1" si="18"/>
        <v>0</v>
      </c>
      <c r="N45" s="179">
        <f t="shared" ca="1" si="20"/>
        <v>0</v>
      </c>
      <c r="O45" s="180">
        <f t="shared" ca="1" si="6"/>
        <v>0</v>
      </c>
      <c r="P45" s="181">
        <f t="shared" ca="1" si="19"/>
        <v>0</v>
      </c>
      <c r="Q45" s="182">
        <f t="shared" ca="1" si="7"/>
        <v>0</v>
      </c>
      <c r="R45" s="182">
        <f ca="1">IF(LEN(B45)&gt;0,'6'!R45-'6'!Q45,"")</f>
        <v>0</v>
      </c>
      <c r="S45" s="183"/>
      <c r="T45" s="33"/>
      <c r="U45" s="33"/>
      <c r="V45" s="33"/>
      <c r="W45" s="33"/>
      <c r="X45" s="33"/>
      <c r="Y45" s="33"/>
      <c r="AB45" s="243">
        <f>ROW()</f>
        <v>45</v>
      </c>
      <c r="AC45" s="118">
        <f t="shared" ca="1" si="8"/>
        <v>0</v>
      </c>
      <c r="AD45" s="118">
        <f t="shared" ca="1" si="9"/>
        <v>0</v>
      </c>
      <c r="AE45" s="119" t="str">
        <f t="shared" ca="1" si="10"/>
        <v>-</v>
      </c>
      <c r="AF45" s="118" t="str">
        <f t="shared" ca="1" si="11"/>
        <v>-</v>
      </c>
      <c r="AG45" s="119" t="str">
        <f t="shared" ca="1" si="12"/>
        <v>-</v>
      </c>
      <c r="AH45" s="118" t="str">
        <f t="shared" ca="1" si="13"/>
        <v>-</v>
      </c>
      <c r="AI45" s="118">
        <f t="shared" ca="1" si="14"/>
        <v>0</v>
      </c>
      <c r="AJ45" s="120">
        <f t="shared" ca="1" si="15"/>
        <v>0</v>
      </c>
      <c r="AK45" s="118">
        <f t="shared" ca="1" si="16"/>
        <v>0</v>
      </c>
      <c r="AL45" s="118">
        <f t="shared" ca="1" si="17"/>
        <v>0</v>
      </c>
    </row>
    <row r="46" spans="1:38" ht="27" customHeight="1" x14ac:dyDescent="0.25">
      <c r="A46" s="53">
        <f>'OSNOVNA PLAČA'!A40</f>
        <v>31</v>
      </c>
      <c r="B46" s="333" t="str">
        <f t="shared" ca="1" si="4"/>
        <v>A31</v>
      </c>
      <c r="C46" s="333"/>
      <c r="D46" s="54" t="str">
        <f>IF(LEN('OSNOVNA PLAČA'!C40)&gt;0,'OSNOVNA PLAČA'!C40,"")</f>
        <v/>
      </c>
      <c r="E46" s="55" t="str">
        <f>IF(LEN('OSNOVNA PLAČA'!D40)&gt;0,'OSNOVNA PLAČA'!D40,"")</f>
        <v/>
      </c>
      <c r="F46" s="164">
        <f ca="1">IF(LEN(B46)&gt;0,'OBRAČUNANA OSNOVNA PLAČA'!K40,"")</f>
        <v>0</v>
      </c>
      <c r="G46" s="57"/>
      <c r="H46" s="57"/>
      <c r="I46" s="57"/>
      <c r="J46" s="57"/>
      <c r="K46" s="57"/>
      <c r="L46" s="178">
        <f t="shared" si="5"/>
        <v>0</v>
      </c>
      <c r="M46" s="179">
        <f t="shared" ca="1" si="18"/>
        <v>0</v>
      </c>
      <c r="N46" s="179">
        <f t="shared" ca="1" si="20"/>
        <v>0</v>
      </c>
      <c r="O46" s="180">
        <f t="shared" ca="1" si="6"/>
        <v>0</v>
      </c>
      <c r="P46" s="181">
        <f t="shared" ca="1" si="19"/>
        <v>0</v>
      </c>
      <c r="Q46" s="182">
        <f t="shared" ca="1" si="7"/>
        <v>0</v>
      </c>
      <c r="R46" s="182">
        <f ca="1">IF(LEN(B46)&gt;0,'6'!R46-'6'!Q46,"")</f>
        <v>0</v>
      </c>
      <c r="S46" s="183"/>
      <c r="T46" s="33"/>
      <c r="U46" s="33"/>
      <c r="V46" s="33"/>
      <c r="W46" s="33"/>
      <c r="X46" s="33"/>
      <c r="Y46" s="33"/>
      <c r="AB46" s="243">
        <f>ROW()</f>
        <v>46</v>
      </c>
      <c r="AC46" s="118">
        <f t="shared" ca="1" si="8"/>
        <v>0</v>
      </c>
      <c r="AD46" s="118">
        <f t="shared" ca="1" si="9"/>
        <v>0</v>
      </c>
      <c r="AE46" s="119" t="str">
        <f t="shared" ca="1" si="10"/>
        <v>-</v>
      </c>
      <c r="AF46" s="118" t="str">
        <f t="shared" ca="1" si="11"/>
        <v>-</v>
      </c>
      <c r="AG46" s="119" t="str">
        <f t="shared" ca="1" si="12"/>
        <v>-</v>
      </c>
      <c r="AH46" s="118" t="str">
        <f t="shared" ca="1" si="13"/>
        <v>-</v>
      </c>
      <c r="AI46" s="118">
        <f t="shared" ca="1" si="14"/>
        <v>0</v>
      </c>
      <c r="AJ46" s="120">
        <f t="shared" ca="1" si="15"/>
        <v>0</v>
      </c>
      <c r="AK46" s="118">
        <f t="shared" ca="1" si="16"/>
        <v>0</v>
      </c>
      <c r="AL46" s="118">
        <f t="shared" ca="1" si="17"/>
        <v>0</v>
      </c>
    </row>
    <row r="47" spans="1:38" ht="27" customHeight="1" x14ac:dyDescent="0.25">
      <c r="A47" s="53">
        <f>'OSNOVNA PLAČA'!A41</f>
        <v>32</v>
      </c>
      <c r="B47" s="333" t="str">
        <f t="shared" ca="1" si="4"/>
        <v>A32</v>
      </c>
      <c r="C47" s="333"/>
      <c r="D47" s="54" t="str">
        <f>IF(LEN('OSNOVNA PLAČA'!C41)&gt;0,'OSNOVNA PLAČA'!C41,"")</f>
        <v/>
      </c>
      <c r="E47" s="55" t="str">
        <f>IF(LEN('OSNOVNA PLAČA'!D41)&gt;0,'OSNOVNA PLAČA'!D41,"")</f>
        <v/>
      </c>
      <c r="F47" s="164">
        <f ca="1">IF(LEN(B47)&gt;0,'OBRAČUNANA OSNOVNA PLAČA'!K41,"")</f>
        <v>0</v>
      </c>
      <c r="G47" s="57"/>
      <c r="H47" s="57"/>
      <c r="I47" s="57"/>
      <c r="J47" s="57"/>
      <c r="K47" s="57"/>
      <c r="L47" s="178">
        <f t="shared" si="5"/>
        <v>0</v>
      </c>
      <c r="M47" s="179">
        <f t="shared" ca="1" si="18"/>
        <v>0</v>
      </c>
      <c r="N47" s="179">
        <f t="shared" ca="1" si="20"/>
        <v>0</v>
      </c>
      <c r="O47" s="180">
        <f t="shared" ca="1" si="6"/>
        <v>0</v>
      </c>
      <c r="P47" s="181">
        <f t="shared" ca="1" si="19"/>
        <v>0</v>
      </c>
      <c r="Q47" s="182">
        <f t="shared" ca="1" si="7"/>
        <v>0</v>
      </c>
      <c r="R47" s="182">
        <f ca="1">IF(LEN(B47)&gt;0,'6'!R47-'6'!Q47,"")</f>
        <v>0</v>
      </c>
      <c r="S47" s="183"/>
      <c r="T47" s="33"/>
      <c r="U47" s="33"/>
      <c r="V47" s="33"/>
      <c r="W47" s="33"/>
      <c r="X47" s="33"/>
      <c r="Y47" s="33"/>
      <c r="AB47" s="243">
        <f>ROW()</f>
        <v>47</v>
      </c>
      <c r="AC47" s="118">
        <f t="shared" ca="1" si="8"/>
        <v>0</v>
      </c>
      <c r="AD47" s="118">
        <f t="shared" ca="1" si="9"/>
        <v>0</v>
      </c>
      <c r="AE47" s="119" t="str">
        <f t="shared" ca="1" si="10"/>
        <v>-</v>
      </c>
      <c r="AF47" s="118" t="str">
        <f t="shared" ca="1" si="11"/>
        <v>-</v>
      </c>
      <c r="AG47" s="119" t="str">
        <f t="shared" ca="1" si="12"/>
        <v>-</v>
      </c>
      <c r="AH47" s="118" t="str">
        <f t="shared" ca="1" si="13"/>
        <v>-</v>
      </c>
      <c r="AI47" s="118">
        <f t="shared" ca="1" si="14"/>
        <v>0</v>
      </c>
      <c r="AJ47" s="120">
        <f t="shared" ca="1" si="15"/>
        <v>0</v>
      </c>
      <c r="AK47" s="118">
        <f t="shared" ca="1" si="16"/>
        <v>0</v>
      </c>
      <c r="AL47" s="118">
        <f t="shared" ca="1" si="17"/>
        <v>0</v>
      </c>
    </row>
    <row r="48" spans="1:38" ht="27" customHeight="1" x14ac:dyDescent="0.25">
      <c r="A48" s="53">
        <f>'OSNOVNA PLAČA'!A42</f>
        <v>33</v>
      </c>
      <c r="B48" s="333" t="str">
        <f t="shared" ca="1" si="4"/>
        <v>A33</v>
      </c>
      <c r="C48" s="333"/>
      <c r="D48" s="54" t="str">
        <f>IF(LEN('OSNOVNA PLAČA'!C42)&gt;0,'OSNOVNA PLAČA'!C42,"")</f>
        <v/>
      </c>
      <c r="E48" s="55" t="str">
        <f>IF(LEN('OSNOVNA PLAČA'!D42)&gt;0,'OSNOVNA PLAČA'!D42,"")</f>
        <v/>
      </c>
      <c r="F48" s="164">
        <f ca="1">IF(LEN(B48)&gt;0,'OBRAČUNANA OSNOVNA PLAČA'!K42,"")</f>
        <v>0</v>
      </c>
      <c r="G48" s="57"/>
      <c r="H48" s="57"/>
      <c r="I48" s="57"/>
      <c r="J48" s="57"/>
      <c r="K48" s="57"/>
      <c r="L48" s="178">
        <f t="shared" si="5"/>
        <v>0</v>
      </c>
      <c r="M48" s="179">
        <f t="shared" ca="1" si="18"/>
        <v>0</v>
      </c>
      <c r="N48" s="179">
        <f t="shared" ca="1" si="20"/>
        <v>0</v>
      </c>
      <c r="O48" s="180">
        <f t="shared" ca="1" si="6"/>
        <v>0</v>
      </c>
      <c r="P48" s="181">
        <f t="shared" ca="1" si="19"/>
        <v>0</v>
      </c>
      <c r="Q48" s="182">
        <f t="shared" ca="1" si="7"/>
        <v>0</v>
      </c>
      <c r="R48" s="182">
        <f ca="1">IF(LEN(B48)&gt;0,'6'!R48-'6'!Q48,"")</f>
        <v>0</v>
      </c>
      <c r="S48" s="183"/>
      <c r="T48" s="33"/>
      <c r="U48" s="33"/>
      <c r="V48" s="33"/>
      <c r="W48" s="33"/>
      <c r="X48" s="33"/>
      <c r="Y48" s="33"/>
      <c r="AB48" s="243">
        <f>ROW()</f>
        <v>48</v>
      </c>
      <c r="AC48" s="118">
        <f t="shared" ca="1" si="8"/>
        <v>0</v>
      </c>
      <c r="AD48" s="118">
        <f t="shared" ca="1" si="9"/>
        <v>0</v>
      </c>
      <c r="AE48" s="119" t="str">
        <f t="shared" ca="1" si="10"/>
        <v>-</v>
      </c>
      <c r="AF48" s="118" t="str">
        <f t="shared" ca="1" si="11"/>
        <v>-</v>
      </c>
      <c r="AG48" s="119" t="str">
        <f t="shared" ca="1" si="12"/>
        <v>-</v>
      </c>
      <c r="AH48" s="118" t="str">
        <f t="shared" ca="1" si="13"/>
        <v>-</v>
      </c>
      <c r="AI48" s="118">
        <f t="shared" ca="1" si="14"/>
        <v>0</v>
      </c>
      <c r="AJ48" s="120">
        <f t="shared" ca="1" si="15"/>
        <v>0</v>
      </c>
      <c r="AK48" s="118">
        <f t="shared" ca="1" si="16"/>
        <v>0</v>
      </c>
      <c r="AL48" s="118">
        <f t="shared" ca="1" si="17"/>
        <v>0</v>
      </c>
    </row>
    <row r="49" spans="1:38" ht="27" customHeight="1" x14ac:dyDescent="0.25">
      <c r="A49" s="53">
        <f>'OSNOVNA PLAČA'!A43</f>
        <v>34</v>
      </c>
      <c r="B49" s="333" t="str">
        <f t="shared" ca="1" si="4"/>
        <v>A34</v>
      </c>
      <c r="C49" s="333"/>
      <c r="D49" s="54" t="str">
        <f>IF(LEN('OSNOVNA PLAČA'!C43)&gt;0,'OSNOVNA PLAČA'!C43,"")</f>
        <v/>
      </c>
      <c r="E49" s="55" t="str">
        <f>IF(LEN('OSNOVNA PLAČA'!D43)&gt;0,'OSNOVNA PLAČA'!D43,"")</f>
        <v/>
      </c>
      <c r="F49" s="164">
        <f ca="1">IF(LEN(B49)&gt;0,'OBRAČUNANA OSNOVNA PLAČA'!K43,"")</f>
        <v>0</v>
      </c>
      <c r="G49" s="57"/>
      <c r="H49" s="57"/>
      <c r="I49" s="57"/>
      <c r="J49" s="57"/>
      <c r="K49" s="57"/>
      <c r="L49" s="178">
        <f t="shared" si="5"/>
        <v>0</v>
      </c>
      <c r="M49" s="179">
        <f t="shared" ca="1" si="18"/>
        <v>0</v>
      </c>
      <c r="N49" s="179">
        <f t="shared" ca="1" si="20"/>
        <v>0</v>
      </c>
      <c r="O49" s="180">
        <f t="shared" ca="1" si="6"/>
        <v>0</v>
      </c>
      <c r="P49" s="181">
        <f t="shared" ca="1" si="19"/>
        <v>0</v>
      </c>
      <c r="Q49" s="182">
        <f t="shared" ca="1" si="7"/>
        <v>0</v>
      </c>
      <c r="R49" s="182">
        <f ca="1">IF(LEN(B49)&gt;0,'6'!R49-'6'!Q49,"")</f>
        <v>0</v>
      </c>
      <c r="S49" s="183"/>
      <c r="T49" s="33"/>
      <c r="U49" s="33"/>
      <c r="V49" s="33"/>
      <c r="W49" s="33"/>
      <c r="X49" s="33"/>
      <c r="Y49" s="33"/>
      <c r="AB49" s="243">
        <f>ROW()</f>
        <v>49</v>
      </c>
      <c r="AC49" s="118">
        <f t="shared" ca="1" si="8"/>
        <v>0</v>
      </c>
      <c r="AD49" s="118">
        <f t="shared" ca="1" si="9"/>
        <v>0</v>
      </c>
      <c r="AE49" s="119" t="str">
        <f t="shared" ca="1" si="10"/>
        <v>-</v>
      </c>
      <c r="AF49" s="118" t="str">
        <f t="shared" ca="1" si="11"/>
        <v>-</v>
      </c>
      <c r="AG49" s="119" t="str">
        <f t="shared" ca="1" si="12"/>
        <v>-</v>
      </c>
      <c r="AH49" s="118" t="str">
        <f t="shared" ca="1" si="13"/>
        <v>-</v>
      </c>
      <c r="AI49" s="118">
        <f t="shared" ca="1" si="14"/>
        <v>0</v>
      </c>
      <c r="AJ49" s="120">
        <f t="shared" ca="1" si="15"/>
        <v>0</v>
      </c>
      <c r="AK49" s="118">
        <f t="shared" ca="1" si="16"/>
        <v>0</v>
      </c>
      <c r="AL49" s="118">
        <f t="shared" ca="1" si="17"/>
        <v>0</v>
      </c>
    </row>
    <row r="50" spans="1:38" ht="27" customHeight="1" x14ac:dyDescent="0.25">
      <c r="A50" s="53">
        <f>'OSNOVNA PLAČA'!A44</f>
        <v>35</v>
      </c>
      <c r="B50" s="333" t="str">
        <f t="shared" ca="1" si="4"/>
        <v>A35</v>
      </c>
      <c r="C50" s="333"/>
      <c r="D50" s="54" t="str">
        <f>IF(LEN('OSNOVNA PLAČA'!C44)&gt;0,'OSNOVNA PLAČA'!C44,"")</f>
        <v/>
      </c>
      <c r="E50" s="55" t="str">
        <f>IF(LEN('OSNOVNA PLAČA'!D44)&gt;0,'OSNOVNA PLAČA'!D44,"")</f>
        <v/>
      </c>
      <c r="F50" s="164">
        <f ca="1">IF(LEN(B50)&gt;0,'OBRAČUNANA OSNOVNA PLAČA'!K44,"")</f>
        <v>0</v>
      </c>
      <c r="G50" s="57"/>
      <c r="H50" s="57"/>
      <c r="I50" s="57"/>
      <c r="J50" s="57"/>
      <c r="K50" s="57"/>
      <c r="L50" s="178">
        <f t="shared" si="5"/>
        <v>0</v>
      </c>
      <c r="M50" s="179">
        <f t="shared" ca="1" si="18"/>
        <v>0</v>
      </c>
      <c r="N50" s="179">
        <f t="shared" ca="1" si="20"/>
        <v>0</v>
      </c>
      <c r="O50" s="180">
        <f t="shared" ca="1" si="6"/>
        <v>0</v>
      </c>
      <c r="P50" s="181">
        <f t="shared" ca="1" si="19"/>
        <v>0</v>
      </c>
      <c r="Q50" s="182">
        <f t="shared" ca="1" si="7"/>
        <v>0</v>
      </c>
      <c r="R50" s="182">
        <f ca="1">IF(LEN(B50)&gt;0,'6'!R50-'6'!Q50,"")</f>
        <v>0</v>
      </c>
      <c r="S50" s="183"/>
      <c r="T50" s="33"/>
      <c r="U50" s="33"/>
      <c r="V50" s="33"/>
      <c r="W50" s="33"/>
      <c r="X50" s="33"/>
      <c r="Y50" s="33"/>
      <c r="AB50" s="243">
        <f>ROW()</f>
        <v>50</v>
      </c>
      <c r="AC50" s="118">
        <f t="shared" ca="1" si="8"/>
        <v>0</v>
      </c>
      <c r="AD50" s="118">
        <f t="shared" ca="1" si="9"/>
        <v>0</v>
      </c>
      <c r="AE50" s="119" t="str">
        <f t="shared" ca="1" si="10"/>
        <v>-</v>
      </c>
      <c r="AF50" s="118" t="str">
        <f t="shared" ca="1" si="11"/>
        <v>-</v>
      </c>
      <c r="AG50" s="119" t="str">
        <f t="shared" ca="1" si="12"/>
        <v>-</v>
      </c>
      <c r="AH50" s="118" t="str">
        <f t="shared" ca="1" si="13"/>
        <v>-</v>
      </c>
      <c r="AI50" s="118">
        <f t="shared" ca="1" si="14"/>
        <v>0</v>
      </c>
      <c r="AJ50" s="120">
        <f t="shared" ca="1" si="15"/>
        <v>0</v>
      </c>
      <c r="AK50" s="118">
        <f t="shared" ca="1" si="16"/>
        <v>0</v>
      </c>
      <c r="AL50" s="118">
        <f t="shared" ca="1" si="17"/>
        <v>0</v>
      </c>
    </row>
    <row r="51" spans="1:38" ht="27" customHeight="1" x14ac:dyDescent="0.25">
      <c r="A51" s="53">
        <f>'OSNOVNA PLAČA'!A45</f>
        <v>36</v>
      </c>
      <c r="B51" s="333" t="str">
        <f t="shared" ca="1" si="4"/>
        <v>A36</v>
      </c>
      <c r="C51" s="333"/>
      <c r="D51" s="54" t="str">
        <f>IF(LEN('OSNOVNA PLAČA'!C45)&gt;0,'OSNOVNA PLAČA'!C45,"")</f>
        <v/>
      </c>
      <c r="E51" s="55" t="str">
        <f>IF(LEN('OSNOVNA PLAČA'!D45)&gt;0,'OSNOVNA PLAČA'!D45,"")</f>
        <v/>
      </c>
      <c r="F51" s="164">
        <f ca="1">IF(LEN(B51)&gt;0,'OBRAČUNANA OSNOVNA PLAČA'!K45,"")</f>
        <v>0</v>
      </c>
      <c r="G51" s="57"/>
      <c r="H51" s="57"/>
      <c r="I51" s="57"/>
      <c r="J51" s="57"/>
      <c r="K51" s="57"/>
      <c r="L51" s="178">
        <f t="shared" si="5"/>
        <v>0</v>
      </c>
      <c r="M51" s="179">
        <f t="shared" ca="1" si="18"/>
        <v>0</v>
      </c>
      <c r="N51" s="179">
        <f t="shared" ca="1" si="20"/>
        <v>0</v>
      </c>
      <c r="O51" s="180">
        <f t="shared" ca="1" si="6"/>
        <v>0</v>
      </c>
      <c r="P51" s="181">
        <f t="shared" ca="1" si="19"/>
        <v>0</v>
      </c>
      <c r="Q51" s="182">
        <f t="shared" ca="1" si="7"/>
        <v>0</v>
      </c>
      <c r="R51" s="182">
        <f ca="1">IF(LEN(B51)&gt;0,'6'!R51-'6'!Q51,"")</f>
        <v>0</v>
      </c>
      <c r="S51" s="183"/>
      <c r="T51" s="33"/>
      <c r="U51" s="33"/>
      <c r="V51" s="33"/>
      <c r="W51" s="33"/>
      <c r="X51" s="33"/>
      <c r="Y51" s="33"/>
      <c r="AB51" s="243">
        <f>ROW()</f>
        <v>51</v>
      </c>
      <c r="AC51" s="118">
        <f t="shared" ca="1" si="8"/>
        <v>0</v>
      </c>
      <c r="AD51" s="118">
        <f t="shared" ca="1" si="9"/>
        <v>0</v>
      </c>
      <c r="AE51" s="119" t="str">
        <f t="shared" ca="1" si="10"/>
        <v>-</v>
      </c>
      <c r="AF51" s="118" t="str">
        <f t="shared" ca="1" si="11"/>
        <v>-</v>
      </c>
      <c r="AG51" s="119" t="str">
        <f t="shared" ca="1" si="12"/>
        <v>-</v>
      </c>
      <c r="AH51" s="118" t="str">
        <f t="shared" ca="1" si="13"/>
        <v>-</v>
      </c>
      <c r="AI51" s="118">
        <f t="shared" ca="1" si="14"/>
        <v>0</v>
      </c>
      <c r="AJ51" s="120">
        <f t="shared" ca="1" si="15"/>
        <v>0</v>
      </c>
      <c r="AK51" s="118">
        <f t="shared" ca="1" si="16"/>
        <v>0</v>
      </c>
      <c r="AL51" s="118">
        <f t="shared" ca="1" si="17"/>
        <v>0</v>
      </c>
    </row>
    <row r="52" spans="1:38" ht="27" customHeight="1" x14ac:dyDescent="0.25">
      <c r="A52" s="53">
        <f>'OSNOVNA PLAČA'!A46</f>
        <v>37</v>
      </c>
      <c r="B52" s="333" t="str">
        <f t="shared" ca="1" si="4"/>
        <v>A37</v>
      </c>
      <c r="C52" s="333"/>
      <c r="D52" s="54" t="str">
        <f>IF(LEN('OSNOVNA PLAČA'!C46)&gt;0,'OSNOVNA PLAČA'!C46,"")</f>
        <v/>
      </c>
      <c r="E52" s="55" t="str">
        <f>IF(LEN('OSNOVNA PLAČA'!D46)&gt;0,'OSNOVNA PLAČA'!D46,"")</f>
        <v/>
      </c>
      <c r="F52" s="164">
        <f ca="1">IF(LEN(B52)&gt;0,'OBRAČUNANA OSNOVNA PLAČA'!K46,"")</f>
        <v>0</v>
      </c>
      <c r="G52" s="57"/>
      <c r="H52" s="57"/>
      <c r="I52" s="57"/>
      <c r="J52" s="57"/>
      <c r="K52" s="57"/>
      <c r="L52" s="178">
        <f t="shared" si="5"/>
        <v>0</v>
      </c>
      <c r="M52" s="179">
        <f t="shared" ca="1" si="18"/>
        <v>0</v>
      </c>
      <c r="N52" s="179">
        <f t="shared" ca="1" si="20"/>
        <v>0</v>
      </c>
      <c r="O52" s="180">
        <f t="shared" ca="1" si="6"/>
        <v>0</v>
      </c>
      <c r="P52" s="181">
        <f t="shared" ca="1" si="19"/>
        <v>0</v>
      </c>
      <c r="Q52" s="182">
        <f t="shared" ca="1" si="7"/>
        <v>0</v>
      </c>
      <c r="R52" s="182">
        <f ca="1">IF(LEN(B52)&gt;0,'6'!R52-'6'!Q52,"")</f>
        <v>0</v>
      </c>
      <c r="S52" s="183"/>
      <c r="T52" s="33"/>
      <c r="U52" s="33"/>
      <c r="V52" s="33"/>
      <c r="W52" s="33"/>
      <c r="X52" s="33"/>
      <c r="Y52" s="33"/>
      <c r="AB52" s="243">
        <f>ROW()</f>
        <v>52</v>
      </c>
      <c r="AC52" s="118">
        <f t="shared" ca="1" si="8"/>
        <v>0</v>
      </c>
      <c r="AD52" s="118">
        <f t="shared" ca="1" si="9"/>
        <v>0</v>
      </c>
      <c r="AE52" s="119" t="str">
        <f t="shared" ca="1" si="10"/>
        <v>-</v>
      </c>
      <c r="AF52" s="118" t="str">
        <f t="shared" ca="1" si="11"/>
        <v>-</v>
      </c>
      <c r="AG52" s="119" t="str">
        <f t="shared" ca="1" si="12"/>
        <v>-</v>
      </c>
      <c r="AH52" s="118" t="str">
        <f t="shared" ca="1" si="13"/>
        <v>-</v>
      </c>
      <c r="AI52" s="118">
        <f t="shared" ca="1" si="14"/>
        <v>0</v>
      </c>
      <c r="AJ52" s="120">
        <f t="shared" ca="1" si="15"/>
        <v>0</v>
      </c>
      <c r="AK52" s="118">
        <f t="shared" ca="1" si="16"/>
        <v>0</v>
      </c>
      <c r="AL52" s="118">
        <f t="shared" ca="1" si="17"/>
        <v>0</v>
      </c>
    </row>
    <row r="53" spans="1:38" ht="27" customHeight="1" x14ac:dyDescent="0.25">
      <c r="A53" s="53">
        <f>'OSNOVNA PLAČA'!A47</f>
        <v>38</v>
      </c>
      <c r="B53" s="333" t="str">
        <f t="shared" ca="1" si="4"/>
        <v>A38</v>
      </c>
      <c r="C53" s="333"/>
      <c r="D53" s="54" t="str">
        <f>IF(LEN('OSNOVNA PLAČA'!C47)&gt;0,'OSNOVNA PLAČA'!C47,"")</f>
        <v/>
      </c>
      <c r="E53" s="55" t="str">
        <f>IF(LEN('OSNOVNA PLAČA'!D47)&gt;0,'OSNOVNA PLAČA'!D47,"")</f>
        <v/>
      </c>
      <c r="F53" s="164">
        <f ca="1">IF(LEN(B53)&gt;0,'OBRAČUNANA OSNOVNA PLAČA'!K47,"")</f>
        <v>0</v>
      </c>
      <c r="G53" s="57"/>
      <c r="H53" s="57"/>
      <c r="I53" s="57"/>
      <c r="J53" s="57"/>
      <c r="K53" s="57"/>
      <c r="L53" s="178">
        <f t="shared" si="5"/>
        <v>0</v>
      </c>
      <c r="M53" s="179">
        <f t="shared" ca="1" si="18"/>
        <v>0</v>
      </c>
      <c r="N53" s="179">
        <f t="shared" ca="1" si="20"/>
        <v>0</v>
      </c>
      <c r="O53" s="180">
        <f t="shared" ca="1" si="6"/>
        <v>0</v>
      </c>
      <c r="P53" s="181">
        <f t="shared" ca="1" si="19"/>
        <v>0</v>
      </c>
      <c r="Q53" s="182">
        <f t="shared" ca="1" si="7"/>
        <v>0</v>
      </c>
      <c r="R53" s="182">
        <f ca="1">IF(LEN(B53)&gt;0,'6'!R53-'6'!Q53,"")</f>
        <v>0</v>
      </c>
      <c r="S53" s="183"/>
      <c r="T53" s="33"/>
      <c r="U53" s="33"/>
      <c r="V53" s="33"/>
      <c r="W53" s="33"/>
      <c r="X53" s="33"/>
      <c r="Y53" s="33"/>
      <c r="AB53" s="243">
        <f>ROW()</f>
        <v>53</v>
      </c>
      <c r="AC53" s="118">
        <f t="shared" ca="1" si="8"/>
        <v>0</v>
      </c>
      <c r="AD53" s="118">
        <f t="shared" ca="1" si="9"/>
        <v>0</v>
      </c>
      <c r="AE53" s="119" t="str">
        <f t="shared" ca="1" si="10"/>
        <v>-</v>
      </c>
      <c r="AF53" s="118" t="str">
        <f t="shared" ca="1" si="11"/>
        <v>-</v>
      </c>
      <c r="AG53" s="119" t="str">
        <f t="shared" ca="1" si="12"/>
        <v>-</v>
      </c>
      <c r="AH53" s="118" t="str">
        <f t="shared" ca="1" si="13"/>
        <v>-</v>
      </c>
      <c r="AI53" s="118">
        <f t="shared" ca="1" si="14"/>
        <v>0</v>
      </c>
      <c r="AJ53" s="120">
        <f t="shared" ca="1" si="15"/>
        <v>0</v>
      </c>
      <c r="AK53" s="118">
        <f t="shared" ca="1" si="16"/>
        <v>0</v>
      </c>
      <c r="AL53" s="118">
        <f t="shared" ca="1" si="17"/>
        <v>0</v>
      </c>
    </row>
    <row r="54" spans="1:38" ht="27" customHeight="1" x14ac:dyDescent="0.25">
      <c r="A54" s="53">
        <f>'OSNOVNA PLAČA'!A48</f>
        <v>39</v>
      </c>
      <c r="B54" s="333" t="str">
        <f t="shared" ca="1" si="4"/>
        <v>A39</v>
      </c>
      <c r="C54" s="333"/>
      <c r="D54" s="54" t="str">
        <f>IF(LEN('OSNOVNA PLAČA'!C48)&gt;0,'OSNOVNA PLAČA'!C48,"")</f>
        <v/>
      </c>
      <c r="E54" s="55" t="str">
        <f>IF(LEN('OSNOVNA PLAČA'!D48)&gt;0,'OSNOVNA PLAČA'!D48,"")</f>
        <v/>
      </c>
      <c r="F54" s="164">
        <f ca="1">IF(LEN(B54)&gt;0,'OBRAČUNANA OSNOVNA PLAČA'!K48,"")</f>
        <v>0</v>
      </c>
      <c r="G54" s="57"/>
      <c r="H54" s="57"/>
      <c r="I54" s="57"/>
      <c r="J54" s="57"/>
      <c r="K54" s="57"/>
      <c r="L54" s="178">
        <f t="shared" si="5"/>
        <v>0</v>
      </c>
      <c r="M54" s="179">
        <f t="shared" ca="1" si="18"/>
        <v>0</v>
      </c>
      <c r="N54" s="179">
        <f t="shared" ca="1" si="20"/>
        <v>0</v>
      </c>
      <c r="O54" s="180">
        <f t="shared" ca="1" si="6"/>
        <v>0</v>
      </c>
      <c r="P54" s="181">
        <f t="shared" ca="1" si="19"/>
        <v>0</v>
      </c>
      <c r="Q54" s="182">
        <f t="shared" ca="1" si="7"/>
        <v>0</v>
      </c>
      <c r="R54" s="182">
        <f ca="1">IF(LEN(B54)&gt;0,'6'!R54-'6'!Q54,"")</f>
        <v>0</v>
      </c>
      <c r="S54" s="183"/>
      <c r="T54" s="33"/>
      <c r="U54" s="33"/>
      <c r="V54" s="33"/>
      <c r="W54" s="33"/>
      <c r="X54" s="33"/>
      <c r="Y54" s="33"/>
      <c r="AB54" s="243">
        <f>ROW()</f>
        <v>54</v>
      </c>
      <c r="AC54" s="118">
        <f t="shared" ca="1" si="8"/>
        <v>0</v>
      </c>
      <c r="AD54" s="118">
        <f t="shared" ca="1" si="9"/>
        <v>0</v>
      </c>
      <c r="AE54" s="119" t="str">
        <f t="shared" ca="1" si="10"/>
        <v>-</v>
      </c>
      <c r="AF54" s="118" t="str">
        <f t="shared" ca="1" si="11"/>
        <v>-</v>
      </c>
      <c r="AG54" s="119" t="str">
        <f t="shared" ca="1" si="12"/>
        <v>-</v>
      </c>
      <c r="AH54" s="118" t="str">
        <f t="shared" ca="1" si="13"/>
        <v>-</v>
      </c>
      <c r="AI54" s="118">
        <f t="shared" ca="1" si="14"/>
        <v>0</v>
      </c>
      <c r="AJ54" s="120">
        <f t="shared" ca="1" si="15"/>
        <v>0</v>
      </c>
      <c r="AK54" s="118">
        <f t="shared" ca="1" si="16"/>
        <v>0</v>
      </c>
      <c r="AL54" s="118">
        <f t="shared" ca="1" si="17"/>
        <v>0</v>
      </c>
    </row>
    <row r="55" spans="1:38" ht="27" customHeight="1" x14ac:dyDescent="0.25">
      <c r="A55" s="53">
        <f>'OSNOVNA PLAČA'!A49</f>
        <v>40</v>
      </c>
      <c r="B55" s="333" t="str">
        <f t="shared" ca="1" si="4"/>
        <v>A40</v>
      </c>
      <c r="C55" s="333"/>
      <c r="D55" s="54" t="str">
        <f>IF(LEN('OSNOVNA PLAČA'!C49)&gt;0,'OSNOVNA PLAČA'!C49,"")</f>
        <v/>
      </c>
      <c r="E55" s="55" t="str">
        <f>IF(LEN('OSNOVNA PLAČA'!D49)&gt;0,'OSNOVNA PLAČA'!D49,"")</f>
        <v/>
      </c>
      <c r="F55" s="164">
        <f ca="1">IF(LEN(B55)&gt;0,'OBRAČUNANA OSNOVNA PLAČA'!K49,"")</f>
        <v>0</v>
      </c>
      <c r="G55" s="57"/>
      <c r="H55" s="57"/>
      <c r="I55" s="57"/>
      <c r="J55" s="57"/>
      <c r="K55" s="57"/>
      <c r="L55" s="178">
        <f t="shared" si="5"/>
        <v>0</v>
      </c>
      <c r="M55" s="179">
        <f t="shared" ca="1" si="18"/>
        <v>0</v>
      </c>
      <c r="N55" s="179">
        <f t="shared" ca="1" si="20"/>
        <v>0</v>
      </c>
      <c r="O55" s="180">
        <f t="shared" ca="1" si="6"/>
        <v>0</v>
      </c>
      <c r="P55" s="181">
        <f t="shared" ca="1" si="19"/>
        <v>0</v>
      </c>
      <c r="Q55" s="182">
        <f t="shared" ca="1" si="7"/>
        <v>0</v>
      </c>
      <c r="R55" s="182">
        <f ca="1">IF(LEN(B55)&gt;0,'6'!R55-'6'!Q55,"")</f>
        <v>0</v>
      </c>
      <c r="S55" s="183"/>
      <c r="T55" s="33"/>
      <c r="U55" s="33"/>
      <c r="V55" s="33"/>
      <c r="W55" s="33"/>
      <c r="X55" s="33"/>
      <c r="Y55" s="33"/>
      <c r="AB55" s="243">
        <f>ROW()</f>
        <v>55</v>
      </c>
      <c r="AC55" s="118">
        <f t="shared" ca="1" si="8"/>
        <v>0</v>
      </c>
      <c r="AD55" s="118">
        <f t="shared" ca="1" si="9"/>
        <v>0</v>
      </c>
      <c r="AE55" s="119" t="str">
        <f t="shared" ca="1" si="10"/>
        <v>-</v>
      </c>
      <c r="AF55" s="118" t="str">
        <f t="shared" ca="1" si="11"/>
        <v>-</v>
      </c>
      <c r="AG55" s="119" t="str">
        <f t="shared" ca="1" si="12"/>
        <v>-</v>
      </c>
      <c r="AH55" s="118" t="str">
        <f t="shared" ca="1" si="13"/>
        <v>-</v>
      </c>
      <c r="AI55" s="118">
        <f t="shared" ca="1" si="14"/>
        <v>0</v>
      </c>
      <c r="AJ55" s="120">
        <f t="shared" ca="1" si="15"/>
        <v>0</v>
      </c>
      <c r="AK55" s="118">
        <f t="shared" ca="1" si="16"/>
        <v>0</v>
      </c>
      <c r="AL55" s="118">
        <f t="shared" ca="1" si="17"/>
        <v>0</v>
      </c>
    </row>
    <row r="56" spans="1:38" ht="27" customHeight="1" x14ac:dyDescent="0.25">
      <c r="A56" s="53">
        <f>'OSNOVNA PLAČA'!A50</f>
        <v>41</v>
      </c>
      <c r="B56" s="333" t="str">
        <f t="shared" ca="1" si="4"/>
        <v>A41</v>
      </c>
      <c r="C56" s="333"/>
      <c r="D56" s="54" t="str">
        <f>IF(LEN('OSNOVNA PLAČA'!C50)&gt;0,'OSNOVNA PLAČA'!C50,"")</f>
        <v/>
      </c>
      <c r="E56" s="55" t="str">
        <f>IF(LEN('OSNOVNA PLAČA'!D50)&gt;0,'OSNOVNA PLAČA'!D50,"")</f>
        <v/>
      </c>
      <c r="F56" s="164">
        <f ca="1">IF(LEN(B56)&gt;0,'OBRAČUNANA OSNOVNA PLAČA'!K50,"")</f>
        <v>0</v>
      </c>
      <c r="G56" s="57"/>
      <c r="H56" s="57"/>
      <c r="I56" s="57"/>
      <c r="J56" s="57"/>
      <c r="K56" s="57"/>
      <c r="L56" s="178">
        <f t="shared" si="5"/>
        <v>0</v>
      </c>
      <c r="M56" s="179">
        <f t="shared" ca="1" si="18"/>
        <v>0</v>
      </c>
      <c r="N56" s="179">
        <f t="shared" ca="1" si="20"/>
        <v>0</v>
      </c>
      <c r="O56" s="180">
        <f t="shared" ca="1" si="6"/>
        <v>0</v>
      </c>
      <c r="P56" s="181">
        <f t="shared" ca="1" si="19"/>
        <v>0</v>
      </c>
      <c r="Q56" s="182">
        <f t="shared" ca="1" si="7"/>
        <v>0</v>
      </c>
      <c r="R56" s="182">
        <f ca="1">IF(LEN(B56)&gt;0,'6'!R56-'6'!Q56,"")</f>
        <v>0</v>
      </c>
      <c r="S56" s="183"/>
      <c r="T56" s="33"/>
      <c r="U56" s="33"/>
      <c r="V56" s="33"/>
      <c r="W56" s="33"/>
      <c r="X56" s="33"/>
      <c r="Y56" s="33"/>
      <c r="AB56" s="243">
        <f>ROW()</f>
        <v>56</v>
      </c>
      <c r="AC56" s="118">
        <f t="shared" ca="1" si="8"/>
        <v>0</v>
      </c>
      <c r="AD56" s="118">
        <f t="shared" ca="1" si="9"/>
        <v>0</v>
      </c>
      <c r="AE56" s="119" t="str">
        <f t="shared" ca="1" si="10"/>
        <v>-</v>
      </c>
      <c r="AF56" s="118" t="str">
        <f t="shared" ca="1" si="11"/>
        <v>-</v>
      </c>
      <c r="AG56" s="119" t="str">
        <f t="shared" ca="1" si="12"/>
        <v>-</v>
      </c>
      <c r="AH56" s="118" t="str">
        <f t="shared" ca="1" si="13"/>
        <v>-</v>
      </c>
      <c r="AI56" s="118">
        <f t="shared" ca="1" si="14"/>
        <v>0</v>
      </c>
      <c r="AJ56" s="120">
        <f t="shared" ca="1" si="15"/>
        <v>0</v>
      </c>
      <c r="AK56" s="118">
        <f t="shared" ca="1" si="16"/>
        <v>0</v>
      </c>
      <c r="AL56" s="118">
        <f t="shared" ca="1" si="17"/>
        <v>0</v>
      </c>
    </row>
    <row r="57" spans="1:38" ht="27" customHeight="1" x14ac:dyDescent="0.25">
      <c r="A57" s="53">
        <f>'OSNOVNA PLAČA'!A51</f>
        <v>42</v>
      </c>
      <c r="B57" s="333" t="str">
        <f t="shared" ca="1" si="4"/>
        <v>A42</v>
      </c>
      <c r="C57" s="333"/>
      <c r="D57" s="54" t="str">
        <f>IF(LEN('OSNOVNA PLAČA'!C51)&gt;0,'OSNOVNA PLAČA'!C51,"")</f>
        <v/>
      </c>
      <c r="E57" s="55" t="str">
        <f>IF(LEN('OSNOVNA PLAČA'!D51)&gt;0,'OSNOVNA PLAČA'!D51,"")</f>
        <v/>
      </c>
      <c r="F57" s="164">
        <f ca="1">IF(LEN(B57)&gt;0,'OBRAČUNANA OSNOVNA PLAČA'!K51,"")</f>
        <v>0</v>
      </c>
      <c r="G57" s="57"/>
      <c r="H57" s="57"/>
      <c r="I57" s="57"/>
      <c r="J57" s="57"/>
      <c r="K57" s="57"/>
      <c r="L57" s="178">
        <f t="shared" si="5"/>
        <v>0</v>
      </c>
      <c r="M57" s="179">
        <f t="shared" ca="1" si="18"/>
        <v>0</v>
      </c>
      <c r="N57" s="179">
        <f t="shared" ca="1" si="20"/>
        <v>0</v>
      </c>
      <c r="O57" s="180">
        <f t="shared" ca="1" si="6"/>
        <v>0</v>
      </c>
      <c r="P57" s="181">
        <f t="shared" ca="1" si="19"/>
        <v>0</v>
      </c>
      <c r="Q57" s="182">
        <f t="shared" ca="1" si="7"/>
        <v>0</v>
      </c>
      <c r="R57" s="182">
        <f ca="1">IF(LEN(B57)&gt;0,'6'!R57-'6'!Q57,"")</f>
        <v>0</v>
      </c>
      <c r="S57" s="183"/>
      <c r="T57" s="33"/>
      <c r="U57" s="33"/>
      <c r="V57" s="33"/>
      <c r="W57" s="33"/>
      <c r="X57" s="33"/>
      <c r="Y57" s="33"/>
      <c r="AB57" s="243">
        <f>ROW()</f>
        <v>57</v>
      </c>
      <c r="AC57" s="118">
        <f t="shared" ca="1" si="8"/>
        <v>0</v>
      </c>
      <c r="AD57" s="118">
        <f t="shared" ca="1" si="9"/>
        <v>0</v>
      </c>
      <c r="AE57" s="119" t="str">
        <f t="shared" ca="1" si="10"/>
        <v>-</v>
      </c>
      <c r="AF57" s="118" t="str">
        <f t="shared" ca="1" si="11"/>
        <v>-</v>
      </c>
      <c r="AG57" s="119" t="str">
        <f t="shared" ca="1" si="12"/>
        <v>-</v>
      </c>
      <c r="AH57" s="118" t="str">
        <f t="shared" ca="1" si="13"/>
        <v>-</v>
      </c>
      <c r="AI57" s="118">
        <f t="shared" ca="1" si="14"/>
        <v>0</v>
      </c>
      <c r="AJ57" s="120">
        <f t="shared" ca="1" si="15"/>
        <v>0</v>
      </c>
      <c r="AK57" s="118">
        <f t="shared" ca="1" si="16"/>
        <v>0</v>
      </c>
      <c r="AL57" s="118">
        <f t="shared" ca="1" si="17"/>
        <v>0</v>
      </c>
    </row>
    <row r="58" spans="1:38" ht="27" customHeight="1" x14ac:dyDescent="0.25">
      <c r="A58" s="53">
        <f>'OSNOVNA PLAČA'!A52</f>
        <v>43</v>
      </c>
      <c r="B58" s="333" t="str">
        <f t="shared" ca="1" si="4"/>
        <v>A43</v>
      </c>
      <c r="C58" s="333"/>
      <c r="D58" s="54" t="str">
        <f>IF(LEN('OSNOVNA PLAČA'!C52)&gt;0,'OSNOVNA PLAČA'!C52,"")</f>
        <v/>
      </c>
      <c r="E58" s="55" t="str">
        <f>IF(LEN('OSNOVNA PLAČA'!D52)&gt;0,'OSNOVNA PLAČA'!D52,"")</f>
        <v/>
      </c>
      <c r="F58" s="164">
        <f ca="1">IF(LEN(B58)&gt;0,'OBRAČUNANA OSNOVNA PLAČA'!K52,"")</f>
        <v>0</v>
      </c>
      <c r="G58" s="57"/>
      <c r="H58" s="57"/>
      <c r="I58" s="57"/>
      <c r="J58" s="57"/>
      <c r="K58" s="57"/>
      <c r="L58" s="178">
        <f t="shared" si="5"/>
        <v>0</v>
      </c>
      <c r="M58" s="179">
        <f t="shared" ca="1" si="18"/>
        <v>0</v>
      </c>
      <c r="N58" s="179">
        <f t="shared" ca="1" si="20"/>
        <v>0</v>
      </c>
      <c r="O58" s="180">
        <f t="shared" ca="1" si="6"/>
        <v>0</v>
      </c>
      <c r="P58" s="181">
        <f t="shared" ca="1" si="19"/>
        <v>0</v>
      </c>
      <c r="Q58" s="182">
        <f t="shared" ca="1" si="7"/>
        <v>0</v>
      </c>
      <c r="R58" s="182">
        <f ca="1">IF(LEN(B58)&gt;0,'6'!R58-'6'!Q58,"")</f>
        <v>0</v>
      </c>
      <c r="S58" s="183"/>
      <c r="T58" s="33"/>
      <c r="U58" s="33"/>
      <c r="V58" s="33"/>
      <c r="W58" s="33"/>
      <c r="X58" s="33"/>
      <c r="Y58" s="33"/>
      <c r="AB58" s="243">
        <f>ROW()</f>
        <v>58</v>
      </c>
      <c r="AC58" s="118">
        <f t="shared" ca="1" si="8"/>
        <v>0</v>
      </c>
      <c r="AD58" s="118">
        <f t="shared" ca="1" si="9"/>
        <v>0</v>
      </c>
      <c r="AE58" s="119" t="str">
        <f t="shared" ca="1" si="10"/>
        <v>-</v>
      </c>
      <c r="AF58" s="118" t="str">
        <f t="shared" ca="1" si="11"/>
        <v>-</v>
      </c>
      <c r="AG58" s="119" t="str">
        <f t="shared" ca="1" si="12"/>
        <v>-</v>
      </c>
      <c r="AH58" s="118" t="str">
        <f t="shared" ca="1" si="13"/>
        <v>-</v>
      </c>
      <c r="AI58" s="118">
        <f t="shared" ca="1" si="14"/>
        <v>0</v>
      </c>
      <c r="AJ58" s="120">
        <f t="shared" ca="1" si="15"/>
        <v>0</v>
      </c>
      <c r="AK58" s="118">
        <f t="shared" ca="1" si="16"/>
        <v>0</v>
      </c>
      <c r="AL58" s="118">
        <f t="shared" ca="1" si="17"/>
        <v>0</v>
      </c>
    </row>
    <row r="59" spans="1:38" ht="27" customHeight="1" x14ac:dyDescent="0.25">
      <c r="A59" s="53">
        <f>'OSNOVNA PLAČA'!A53</f>
        <v>44</v>
      </c>
      <c r="B59" s="333" t="str">
        <f t="shared" ca="1" si="4"/>
        <v>A44</v>
      </c>
      <c r="C59" s="333"/>
      <c r="D59" s="54" t="str">
        <f>IF(LEN('OSNOVNA PLAČA'!C53)&gt;0,'OSNOVNA PLAČA'!C53,"")</f>
        <v/>
      </c>
      <c r="E59" s="55" t="str">
        <f>IF(LEN('OSNOVNA PLAČA'!D53)&gt;0,'OSNOVNA PLAČA'!D53,"")</f>
        <v/>
      </c>
      <c r="F59" s="164">
        <f ca="1">IF(LEN(B59)&gt;0,'OBRAČUNANA OSNOVNA PLAČA'!K53,"")</f>
        <v>0</v>
      </c>
      <c r="G59" s="57"/>
      <c r="H59" s="57"/>
      <c r="I59" s="57"/>
      <c r="J59" s="57"/>
      <c r="K59" s="57"/>
      <c r="L59" s="178">
        <f t="shared" si="5"/>
        <v>0</v>
      </c>
      <c r="M59" s="179">
        <f t="shared" ca="1" si="18"/>
        <v>0</v>
      </c>
      <c r="N59" s="179">
        <f t="shared" ca="1" si="20"/>
        <v>0</v>
      </c>
      <c r="O59" s="180">
        <f t="shared" ca="1" si="6"/>
        <v>0</v>
      </c>
      <c r="P59" s="181">
        <f t="shared" ca="1" si="19"/>
        <v>0</v>
      </c>
      <c r="Q59" s="182">
        <f t="shared" ca="1" si="7"/>
        <v>0</v>
      </c>
      <c r="R59" s="182">
        <f ca="1">IF(LEN(B59)&gt;0,'6'!R59-'6'!Q59,"")</f>
        <v>0</v>
      </c>
      <c r="S59" s="183"/>
      <c r="T59" s="33"/>
      <c r="U59" s="33"/>
      <c r="V59" s="33"/>
      <c r="W59" s="33"/>
      <c r="X59" s="33"/>
      <c r="Y59" s="33"/>
      <c r="AB59" s="243">
        <f>ROW()</f>
        <v>59</v>
      </c>
      <c r="AC59" s="118">
        <f t="shared" ca="1" si="8"/>
        <v>0</v>
      </c>
      <c r="AD59" s="118">
        <f t="shared" ca="1" si="9"/>
        <v>0</v>
      </c>
      <c r="AE59" s="119" t="str">
        <f t="shared" ca="1" si="10"/>
        <v>-</v>
      </c>
      <c r="AF59" s="118" t="str">
        <f t="shared" ca="1" si="11"/>
        <v>-</v>
      </c>
      <c r="AG59" s="119" t="str">
        <f t="shared" ca="1" si="12"/>
        <v>-</v>
      </c>
      <c r="AH59" s="118" t="str">
        <f t="shared" ca="1" si="13"/>
        <v>-</v>
      </c>
      <c r="AI59" s="118">
        <f t="shared" ca="1" si="14"/>
        <v>0</v>
      </c>
      <c r="AJ59" s="120">
        <f t="shared" ca="1" si="15"/>
        <v>0</v>
      </c>
      <c r="AK59" s="118">
        <f t="shared" ca="1" si="16"/>
        <v>0</v>
      </c>
      <c r="AL59" s="118">
        <f t="shared" ca="1" si="17"/>
        <v>0</v>
      </c>
    </row>
    <row r="60" spans="1:38" ht="27" customHeight="1" x14ac:dyDescent="0.25">
      <c r="A60" s="53">
        <f>'OSNOVNA PLAČA'!A54</f>
        <v>45</v>
      </c>
      <c r="B60" s="333" t="str">
        <f t="shared" ca="1" si="4"/>
        <v>A45</v>
      </c>
      <c r="C60" s="333"/>
      <c r="D60" s="54" t="str">
        <f>IF(LEN('OSNOVNA PLAČA'!C54)&gt;0,'OSNOVNA PLAČA'!C54,"")</f>
        <v/>
      </c>
      <c r="E60" s="55" t="str">
        <f>IF(LEN('OSNOVNA PLAČA'!D54)&gt;0,'OSNOVNA PLAČA'!D54,"")</f>
        <v/>
      </c>
      <c r="F60" s="164">
        <f ca="1">IF(LEN(B60)&gt;0,'OBRAČUNANA OSNOVNA PLAČA'!K54,"")</f>
        <v>0</v>
      </c>
      <c r="G60" s="57"/>
      <c r="H60" s="57"/>
      <c r="I60" s="57"/>
      <c r="J60" s="57"/>
      <c r="K60" s="57"/>
      <c r="L60" s="178">
        <f t="shared" si="5"/>
        <v>0</v>
      </c>
      <c r="M60" s="179">
        <f t="shared" ca="1" si="18"/>
        <v>0</v>
      </c>
      <c r="N60" s="179">
        <f t="shared" ca="1" si="20"/>
        <v>0</v>
      </c>
      <c r="O60" s="180">
        <f t="shared" ca="1" si="6"/>
        <v>0</v>
      </c>
      <c r="P60" s="181">
        <f t="shared" ca="1" si="19"/>
        <v>0</v>
      </c>
      <c r="Q60" s="182">
        <f t="shared" ca="1" si="7"/>
        <v>0</v>
      </c>
      <c r="R60" s="182">
        <f ca="1">IF(LEN(B60)&gt;0,'6'!R60-'6'!Q60,"")</f>
        <v>0</v>
      </c>
      <c r="S60" s="183"/>
      <c r="T60" s="33"/>
      <c r="U60" s="33"/>
      <c r="V60" s="33"/>
      <c r="W60" s="33"/>
      <c r="X60" s="33"/>
      <c r="Y60" s="33"/>
      <c r="AB60" s="243">
        <f>ROW()</f>
        <v>60</v>
      </c>
      <c r="AC60" s="118">
        <f t="shared" ca="1" si="8"/>
        <v>0</v>
      </c>
      <c r="AD60" s="118">
        <f t="shared" ca="1" si="9"/>
        <v>0</v>
      </c>
      <c r="AE60" s="119" t="str">
        <f t="shared" ca="1" si="10"/>
        <v>-</v>
      </c>
      <c r="AF60" s="118" t="str">
        <f t="shared" ca="1" si="11"/>
        <v>-</v>
      </c>
      <c r="AG60" s="119" t="str">
        <f t="shared" ca="1" si="12"/>
        <v>-</v>
      </c>
      <c r="AH60" s="118" t="str">
        <f t="shared" ca="1" si="13"/>
        <v>-</v>
      </c>
      <c r="AI60" s="118">
        <f t="shared" ca="1" si="14"/>
        <v>0</v>
      </c>
      <c r="AJ60" s="120">
        <f t="shared" ca="1" si="15"/>
        <v>0</v>
      </c>
      <c r="AK60" s="118">
        <f t="shared" ca="1" si="16"/>
        <v>0</v>
      </c>
      <c r="AL60" s="118">
        <f t="shared" ca="1" si="17"/>
        <v>0</v>
      </c>
    </row>
    <row r="61" spans="1:38" ht="27" customHeight="1" x14ac:dyDescent="0.25">
      <c r="A61" s="53">
        <f>'OSNOVNA PLAČA'!A55</f>
        <v>46</v>
      </c>
      <c r="B61" s="333" t="str">
        <f t="shared" ca="1" si="4"/>
        <v>A46</v>
      </c>
      <c r="C61" s="333"/>
      <c r="D61" s="54" t="str">
        <f>IF(LEN('OSNOVNA PLAČA'!C55)&gt;0,'OSNOVNA PLAČA'!C55,"")</f>
        <v/>
      </c>
      <c r="E61" s="55" t="str">
        <f>IF(LEN('OSNOVNA PLAČA'!D55)&gt;0,'OSNOVNA PLAČA'!D55,"")</f>
        <v/>
      </c>
      <c r="F61" s="164">
        <f ca="1">IF(LEN(B61)&gt;0,'OBRAČUNANA OSNOVNA PLAČA'!K55,"")</f>
        <v>0</v>
      </c>
      <c r="G61" s="57"/>
      <c r="H61" s="57"/>
      <c r="I61" s="57"/>
      <c r="J61" s="57"/>
      <c r="K61" s="57"/>
      <c r="L61" s="178">
        <f t="shared" si="5"/>
        <v>0</v>
      </c>
      <c r="M61" s="179">
        <f t="shared" ca="1" si="18"/>
        <v>0</v>
      </c>
      <c r="N61" s="179">
        <f t="shared" ca="1" si="20"/>
        <v>0</v>
      </c>
      <c r="O61" s="180">
        <f t="shared" ca="1" si="6"/>
        <v>0</v>
      </c>
      <c r="P61" s="181">
        <f t="shared" ca="1" si="19"/>
        <v>0</v>
      </c>
      <c r="Q61" s="182">
        <f t="shared" ca="1" si="7"/>
        <v>0</v>
      </c>
      <c r="R61" s="182">
        <f ca="1">IF(LEN(B61)&gt;0,'6'!R61-'6'!Q61,"")</f>
        <v>0</v>
      </c>
      <c r="S61" s="183"/>
      <c r="T61" s="33"/>
      <c r="U61" s="33"/>
      <c r="V61" s="33"/>
      <c r="W61" s="33"/>
      <c r="X61" s="33"/>
      <c r="Y61" s="33"/>
      <c r="AB61" s="243">
        <f>ROW()</f>
        <v>61</v>
      </c>
      <c r="AC61" s="118">
        <f t="shared" ca="1" si="8"/>
        <v>0</v>
      </c>
      <c r="AD61" s="118">
        <f t="shared" ca="1" si="9"/>
        <v>0</v>
      </c>
      <c r="AE61" s="119" t="str">
        <f t="shared" ca="1" si="10"/>
        <v>-</v>
      </c>
      <c r="AF61" s="118" t="str">
        <f t="shared" ca="1" si="11"/>
        <v>-</v>
      </c>
      <c r="AG61" s="119" t="str">
        <f t="shared" ca="1" si="12"/>
        <v>-</v>
      </c>
      <c r="AH61" s="118" t="str">
        <f t="shared" ca="1" si="13"/>
        <v>-</v>
      </c>
      <c r="AI61" s="118">
        <f t="shared" ca="1" si="14"/>
        <v>0</v>
      </c>
      <c r="AJ61" s="120">
        <f t="shared" ca="1" si="15"/>
        <v>0</v>
      </c>
      <c r="AK61" s="118">
        <f t="shared" ca="1" si="16"/>
        <v>0</v>
      </c>
      <c r="AL61" s="118">
        <f t="shared" ca="1" si="17"/>
        <v>0</v>
      </c>
    </row>
    <row r="62" spans="1:38" ht="27" customHeight="1" x14ac:dyDescent="0.25">
      <c r="A62" s="53">
        <f>'OSNOVNA PLAČA'!A56</f>
        <v>47</v>
      </c>
      <c r="B62" s="333" t="str">
        <f t="shared" ca="1" si="4"/>
        <v>A47</v>
      </c>
      <c r="C62" s="333"/>
      <c r="D62" s="54" t="str">
        <f>IF(LEN('OSNOVNA PLAČA'!C56)&gt;0,'OSNOVNA PLAČA'!C56,"")</f>
        <v/>
      </c>
      <c r="E62" s="55" t="str">
        <f>IF(LEN('OSNOVNA PLAČA'!D56)&gt;0,'OSNOVNA PLAČA'!D56,"")</f>
        <v/>
      </c>
      <c r="F62" s="164">
        <f ca="1">IF(LEN(B62)&gt;0,'OBRAČUNANA OSNOVNA PLAČA'!K56,"")</f>
        <v>0</v>
      </c>
      <c r="G62" s="57"/>
      <c r="H62" s="57"/>
      <c r="I62" s="57"/>
      <c r="J62" s="57"/>
      <c r="K62" s="57"/>
      <c r="L62" s="178">
        <f t="shared" si="5"/>
        <v>0</v>
      </c>
      <c r="M62" s="179">
        <f t="shared" ca="1" si="18"/>
        <v>0</v>
      </c>
      <c r="N62" s="179">
        <f t="shared" ca="1" si="20"/>
        <v>0</v>
      </c>
      <c r="O62" s="180">
        <f t="shared" ca="1" si="6"/>
        <v>0</v>
      </c>
      <c r="P62" s="181">
        <f t="shared" ca="1" si="19"/>
        <v>0</v>
      </c>
      <c r="Q62" s="182">
        <f t="shared" ca="1" si="7"/>
        <v>0</v>
      </c>
      <c r="R62" s="182">
        <f ca="1">IF(LEN(B62)&gt;0,'6'!R62-'6'!Q62,"")</f>
        <v>0</v>
      </c>
      <c r="S62" s="183"/>
      <c r="T62" s="33"/>
      <c r="U62" s="33"/>
      <c r="V62" s="33"/>
      <c r="W62" s="33"/>
      <c r="X62" s="33"/>
      <c r="Y62" s="33"/>
      <c r="AB62" s="243">
        <f>ROW()</f>
        <v>62</v>
      </c>
      <c r="AC62" s="118">
        <f t="shared" ca="1" si="8"/>
        <v>0</v>
      </c>
      <c r="AD62" s="118">
        <f t="shared" ca="1" si="9"/>
        <v>0</v>
      </c>
      <c r="AE62" s="119" t="str">
        <f t="shared" ca="1" si="10"/>
        <v>-</v>
      </c>
      <c r="AF62" s="118" t="str">
        <f t="shared" ca="1" si="11"/>
        <v>-</v>
      </c>
      <c r="AG62" s="119" t="str">
        <f t="shared" ca="1" si="12"/>
        <v>-</v>
      </c>
      <c r="AH62" s="118" t="str">
        <f t="shared" ca="1" si="13"/>
        <v>-</v>
      </c>
      <c r="AI62" s="118">
        <f t="shared" ca="1" si="14"/>
        <v>0</v>
      </c>
      <c r="AJ62" s="120">
        <f t="shared" ca="1" si="15"/>
        <v>0</v>
      </c>
      <c r="AK62" s="118">
        <f t="shared" ca="1" si="16"/>
        <v>0</v>
      </c>
      <c r="AL62" s="118">
        <f t="shared" ca="1" si="17"/>
        <v>0</v>
      </c>
    </row>
    <row r="63" spans="1:38" ht="27" customHeight="1" x14ac:dyDescent="0.25">
      <c r="A63" s="53">
        <f>'OSNOVNA PLAČA'!A57</f>
        <v>48</v>
      </c>
      <c r="B63" s="333" t="str">
        <f t="shared" ca="1" si="4"/>
        <v>A48</v>
      </c>
      <c r="C63" s="333"/>
      <c r="D63" s="54" t="str">
        <f>IF(LEN('OSNOVNA PLAČA'!C57)&gt;0,'OSNOVNA PLAČA'!C57,"")</f>
        <v/>
      </c>
      <c r="E63" s="55" t="str">
        <f>IF(LEN('OSNOVNA PLAČA'!D57)&gt;0,'OSNOVNA PLAČA'!D57,"")</f>
        <v/>
      </c>
      <c r="F63" s="164">
        <f ca="1">IF(LEN(B63)&gt;0,'OBRAČUNANA OSNOVNA PLAČA'!K57,"")</f>
        <v>0</v>
      </c>
      <c r="G63" s="57"/>
      <c r="H63" s="57"/>
      <c r="I63" s="57"/>
      <c r="J63" s="57"/>
      <c r="K63" s="57"/>
      <c r="L63" s="178">
        <f t="shared" si="5"/>
        <v>0</v>
      </c>
      <c r="M63" s="179">
        <f t="shared" ca="1" si="18"/>
        <v>0</v>
      </c>
      <c r="N63" s="179">
        <f t="shared" ca="1" si="20"/>
        <v>0</v>
      </c>
      <c r="O63" s="180">
        <f t="shared" ca="1" si="6"/>
        <v>0</v>
      </c>
      <c r="P63" s="181">
        <f t="shared" ca="1" si="19"/>
        <v>0</v>
      </c>
      <c r="Q63" s="182">
        <f t="shared" ca="1" si="7"/>
        <v>0</v>
      </c>
      <c r="R63" s="182">
        <f ca="1">IF(LEN(B63)&gt;0,'6'!R63-'6'!Q63,"")</f>
        <v>0</v>
      </c>
      <c r="S63" s="183"/>
      <c r="T63" s="33"/>
      <c r="U63" s="33"/>
      <c r="V63" s="33"/>
      <c r="W63" s="33"/>
      <c r="X63" s="33"/>
      <c r="Y63" s="33"/>
      <c r="AB63" s="243">
        <f>ROW()</f>
        <v>63</v>
      </c>
      <c r="AC63" s="118">
        <f t="shared" ca="1" si="8"/>
        <v>0</v>
      </c>
      <c r="AD63" s="118">
        <f t="shared" ca="1" si="9"/>
        <v>0</v>
      </c>
      <c r="AE63" s="119" t="str">
        <f t="shared" ca="1" si="10"/>
        <v>-</v>
      </c>
      <c r="AF63" s="118" t="str">
        <f t="shared" ca="1" si="11"/>
        <v>-</v>
      </c>
      <c r="AG63" s="119" t="str">
        <f t="shared" ca="1" si="12"/>
        <v>-</v>
      </c>
      <c r="AH63" s="118" t="str">
        <f t="shared" ca="1" si="13"/>
        <v>-</v>
      </c>
      <c r="AI63" s="118">
        <f t="shared" ca="1" si="14"/>
        <v>0</v>
      </c>
      <c r="AJ63" s="120">
        <f t="shared" ca="1" si="15"/>
        <v>0</v>
      </c>
      <c r="AK63" s="118">
        <f t="shared" ca="1" si="16"/>
        <v>0</v>
      </c>
      <c r="AL63" s="118">
        <f t="shared" ca="1" si="17"/>
        <v>0</v>
      </c>
    </row>
    <row r="64" spans="1:38" ht="27" customHeight="1" x14ac:dyDescent="0.25">
      <c r="A64" s="53">
        <f>'OSNOVNA PLAČA'!A58</f>
        <v>49</v>
      </c>
      <c r="B64" s="333" t="str">
        <f t="shared" ca="1" si="4"/>
        <v>A49</v>
      </c>
      <c r="C64" s="333"/>
      <c r="D64" s="54" t="str">
        <f>IF(LEN('OSNOVNA PLAČA'!C58)&gt;0,'OSNOVNA PLAČA'!C58,"")</f>
        <v/>
      </c>
      <c r="E64" s="55" t="str">
        <f>IF(LEN('OSNOVNA PLAČA'!D58)&gt;0,'OSNOVNA PLAČA'!D58,"")</f>
        <v/>
      </c>
      <c r="F64" s="164">
        <f ca="1">IF(LEN(B64)&gt;0,'OBRAČUNANA OSNOVNA PLAČA'!K58,"")</f>
        <v>0</v>
      </c>
      <c r="G64" s="57"/>
      <c r="H64" s="57"/>
      <c r="I64" s="57"/>
      <c r="J64" s="57"/>
      <c r="K64" s="57"/>
      <c r="L64" s="178">
        <f t="shared" si="5"/>
        <v>0</v>
      </c>
      <c r="M64" s="179">
        <f t="shared" ca="1" si="18"/>
        <v>0</v>
      </c>
      <c r="N64" s="179">
        <f t="shared" ca="1" si="20"/>
        <v>0</v>
      </c>
      <c r="O64" s="180">
        <f t="shared" ca="1" si="6"/>
        <v>0</v>
      </c>
      <c r="P64" s="181">
        <f t="shared" ca="1" si="19"/>
        <v>0</v>
      </c>
      <c r="Q64" s="182">
        <f t="shared" ca="1" si="7"/>
        <v>0</v>
      </c>
      <c r="R64" s="182">
        <f ca="1">IF(LEN(B64)&gt;0,'6'!R64-'6'!Q64,"")</f>
        <v>0</v>
      </c>
      <c r="S64" s="183"/>
      <c r="T64" s="33"/>
      <c r="U64" s="33"/>
      <c r="V64" s="33"/>
      <c r="W64" s="33"/>
      <c r="X64" s="33"/>
      <c r="Y64" s="33"/>
      <c r="AB64" s="243">
        <f>ROW()</f>
        <v>64</v>
      </c>
      <c r="AC64" s="118">
        <f t="shared" ca="1" si="8"/>
        <v>0</v>
      </c>
      <c r="AD64" s="118">
        <f t="shared" ca="1" si="9"/>
        <v>0</v>
      </c>
      <c r="AE64" s="119" t="str">
        <f t="shared" ca="1" si="10"/>
        <v>-</v>
      </c>
      <c r="AF64" s="118" t="str">
        <f t="shared" ca="1" si="11"/>
        <v>-</v>
      </c>
      <c r="AG64" s="119" t="str">
        <f t="shared" ca="1" si="12"/>
        <v>-</v>
      </c>
      <c r="AH64" s="118" t="str">
        <f t="shared" ca="1" si="13"/>
        <v>-</v>
      </c>
      <c r="AI64" s="118">
        <f t="shared" ca="1" si="14"/>
        <v>0</v>
      </c>
      <c r="AJ64" s="120">
        <f t="shared" ca="1" si="15"/>
        <v>0</v>
      </c>
      <c r="AK64" s="118">
        <f t="shared" ca="1" si="16"/>
        <v>0</v>
      </c>
      <c r="AL64" s="118">
        <f t="shared" ca="1" si="17"/>
        <v>0</v>
      </c>
    </row>
    <row r="65" spans="1:38" ht="27" customHeight="1" x14ac:dyDescent="0.25">
      <c r="A65" s="53">
        <f>'OSNOVNA PLAČA'!A59</f>
        <v>50</v>
      </c>
      <c r="B65" s="333" t="str">
        <f t="shared" ca="1" si="4"/>
        <v>A50</v>
      </c>
      <c r="C65" s="333"/>
      <c r="D65" s="54" t="str">
        <f>IF(LEN('OSNOVNA PLAČA'!C59)&gt;0,'OSNOVNA PLAČA'!C59,"")</f>
        <v/>
      </c>
      <c r="E65" s="55" t="str">
        <f>IF(LEN('OSNOVNA PLAČA'!D59)&gt;0,'OSNOVNA PLAČA'!D59,"")</f>
        <v/>
      </c>
      <c r="F65" s="164">
        <f ca="1">IF(LEN(B65)&gt;0,'OBRAČUNANA OSNOVNA PLAČA'!K59,"")</f>
        <v>0</v>
      </c>
      <c r="G65" s="57"/>
      <c r="H65" s="57"/>
      <c r="I65" s="57"/>
      <c r="J65" s="57"/>
      <c r="K65" s="57"/>
      <c r="L65" s="178">
        <f t="shared" si="5"/>
        <v>0</v>
      </c>
      <c r="M65" s="179">
        <f t="shared" ca="1" si="18"/>
        <v>0</v>
      </c>
      <c r="N65" s="179">
        <f t="shared" ca="1" si="20"/>
        <v>0</v>
      </c>
      <c r="O65" s="180">
        <f t="shared" ca="1" si="6"/>
        <v>0</v>
      </c>
      <c r="P65" s="181">
        <f t="shared" ca="1" si="19"/>
        <v>0</v>
      </c>
      <c r="Q65" s="182">
        <f t="shared" ca="1" si="7"/>
        <v>0</v>
      </c>
      <c r="R65" s="182">
        <f ca="1">IF(LEN(B65)&gt;0,'6'!R65-'6'!Q65,"")</f>
        <v>0</v>
      </c>
      <c r="S65" s="183"/>
      <c r="T65" s="33"/>
      <c r="U65" s="33"/>
      <c r="V65" s="33"/>
      <c r="W65" s="33"/>
      <c r="X65" s="33"/>
      <c r="Y65" s="33"/>
      <c r="AB65" s="243">
        <f>ROW()</f>
        <v>65</v>
      </c>
      <c r="AC65" s="118">
        <f t="shared" ca="1" si="8"/>
        <v>0</v>
      </c>
      <c r="AD65" s="118">
        <f t="shared" ca="1" si="9"/>
        <v>0</v>
      </c>
      <c r="AE65" s="119" t="str">
        <f t="shared" ca="1" si="10"/>
        <v>-</v>
      </c>
      <c r="AF65" s="118" t="str">
        <f t="shared" ca="1" si="11"/>
        <v>-</v>
      </c>
      <c r="AG65" s="119" t="str">
        <f t="shared" ca="1" si="12"/>
        <v>-</v>
      </c>
      <c r="AH65" s="118" t="str">
        <f t="shared" ca="1" si="13"/>
        <v>-</v>
      </c>
      <c r="AI65" s="118">
        <f t="shared" ca="1" si="14"/>
        <v>0</v>
      </c>
      <c r="AJ65" s="120">
        <f t="shared" ca="1" si="15"/>
        <v>0</v>
      </c>
      <c r="AK65" s="118">
        <f t="shared" ca="1" si="16"/>
        <v>0</v>
      </c>
      <c r="AL65" s="118">
        <f t="shared" ca="1" si="17"/>
        <v>0</v>
      </c>
    </row>
    <row r="66" spans="1:38" ht="27" customHeight="1" x14ac:dyDescent="0.25">
      <c r="A66" s="53">
        <f>'OSNOVNA PLAČA'!A60</f>
        <v>51</v>
      </c>
      <c r="B66" s="333" t="str">
        <f t="shared" ca="1" si="4"/>
        <v>A51</v>
      </c>
      <c r="C66" s="333"/>
      <c r="D66" s="54" t="str">
        <f>IF(LEN('OSNOVNA PLAČA'!C60)&gt;0,'OSNOVNA PLAČA'!C60,"")</f>
        <v/>
      </c>
      <c r="E66" s="55" t="str">
        <f>IF(LEN('OSNOVNA PLAČA'!D60)&gt;0,'OSNOVNA PLAČA'!D60,"")</f>
        <v/>
      </c>
      <c r="F66" s="164">
        <f ca="1">IF(LEN(B66)&gt;0,'OBRAČUNANA OSNOVNA PLAČA'!K60,"")</f>
        <v>0</v>
      </c>
      <c r="G66" s="57"/>
      <c r="H66" s="57"/>
      <c r="I66" s="57"/>
      <c r="J66" s="57"/>
      <c r="K66" s="57"/>
      <c r="L66" s="178">
        <f t="shared" si="5"/>
        <v>0</v>
      </c>
      <c r="M66" s="179">
        <f t="shared" ca="1" si="18"/>
        <v>0</v>
      </c>
      <c r="N66" s="179">
        <f t="shared" ca="1" si="20"/>
        <v>0</v>
      </c>
      <c r="O66" s="180">
        <f t="shared" ca="1" si="6"/>
        <v>0</v>
      </c>
      <c r="P66" s="181">
        <f t="shared" ca="1" si="19"/>
        <v>0</v>
      </c>
      <c r="Q66" s="182">
        <f t="shared" ca="1" si="7"/>
        <v>0</v>
      </c>
      <c r="R66" s="182">
        <f ca="1">IF(LEN(B66)&gt;0,'6'!R66-'6'!Q66,"")</f>
        <v>0</v>
      </c>
      <c r="S66" s="183"/>
      <c r="T66" s="33"/>
      <c r="U66" s="33"/>
      <c r="V66" s="33"/>
      <c r="W66" s="33"/>
      <c r="X66" s="33"/>
      <c r="Y66" s="33"/>
      <c r="AB66" s="243">
        <f>ROW()</f>
        <v>66</v>
      </c>
      <c r="AC66" s="118">
        <f t="shared" ca="1" si="8"/>
        <v>0</v>
      </c>
      <c r="AD66" s="118">
        <f t="shared" ca="1" si="9"/>
        <v>0</v>
      </c>
      <c r="AE66" s="119" t="str">
        <f t="shared" ca="1" si="10"/>
        <v>-</v>
      </c>
      <c r="AF66" s="118" t="str">
        <f t="shared" ca="1" si="11"/>
        <v>-</v>
      </c>
      <c r="AG66" s="119" t="str">
        <f t="shared" ca="1" si="12"/>
        <v>-</v>
      </c>
      <c r="AH66" s="118" t="str">
        <f t="shared" ca="1" si="13"/>
        <v>-</v>
      </c>
      <c r="AI66" s="118">
        <f t="shared" ca="1" si="14"/>
        <v>0</v>
      </c>
      <c r="AJ66" s="120">
        <f t="shared" ca="1" si="15"/>
        <v>0</v>
      </c>
      <c r="AK66" s="118">
        <f t="shared" ca="1" si="16"/>
        <v>0</v>
      </c>
      <c r="AL66" s="118">
        <f t="shared" ca="1" si="17"/>
        <v>0</v>
      </c>
    </row>
    <row r="67" spans="1:38" ht="27" customHeight="1" x14ac:dyDescent="0.25">
      <c r="A67" s="53">
        <f>'OSNOVNA PLAČA'!A61</f>
        <v>52</v>
      </c>
      <c r="B67" s="333" t="str">
        <f t="shared" ca="1" si="4"/>
        <v>A52</v>
      </c>
      <c r="C67" s="333"/>
      <c r="D67" s="54" t="str">
        <f>IF(LEN('OSNOVNA PLAČA'!C61)&gt;0,'OSNOVNA PLAČA'!C61,"")</f>
        <v/>
      </c>
      <c r="E67" s="55" t="str">
        <f>IF(LEN('OSNOVNA PLAČA'!D61)&gt;0,'OSNOVNA PLAČA'!D61,"")</f>
        <v/>
      </c>
      <c r="F67" s="164">
        <f ca="1">IF(LEN(B67)&gt;0,'OBRAČUNANA OSNOVNA PLAČA'!K61,"")</f>
        <v>0</v>
      </c>
      <c r="G67" s="57"/>
      <c r="H67" s="57"/>
      <c r="I67" s="57"/>
      <c r="J67" s="57"/>
      <c r="K67" s="57"/>
      <c r="L67" s="178">
        <f t="shared" si="5"/>
        <v>0</v>
      </c>
      <c r="M67" s="179">
        <f t="shared" ca="1" si="18"/>
        <v>0</v>
      </c>
      <c r="N67" s="179">
        <f t="shared" ca="1" si="20"/>
        <v>0</v>
      </c>
      <c r="O67" s="180">
        <f t="shared" ca="1" si="6"/>
        <v>0</v>
      </c>
      <c r="P67" s="181">
        <f t="shared" ca="1" si="19"/>
        <v>0</v>
      </c>
      <c r="Q67" s="182">
        <f t="shared" ca="1" si="7"/>
        <v>0</v>
      </c>
      <c r="R67" s="182">
        <f ca="1">IF(LEN(B67)&gt;0,'6'!R67-'6'!Q67,"")</f>
        <v>0</v>
      </c>
      <c r="S67" s="183"/>
      <c r="T67" s="33"/>
      <c r="U67" s="33"/>
      <c r="V67" s="33"/>
      <c r="W67" s="33"/>
      <c r="X67" s="33"/>
      <c r="Y67" s="33"/>
      <c r="AB67" s="243">
        <f>ROW()</f>
        <v>67</v>
      </c>
      <c r="AC67" s="118">
        <f t="shared" ca="1" si="8"/>
        <v>0</v>
      </c>
      <c r="AD67" s="118">
        <f t="shared" ca="1" si="9"/>
        <v>0</v>
      </c>
      <c r="AE67" s="119" t="str">
        <f t="shared" ca="1" si="10"/>
        <v>-</v>
      </c>
      <c r="AF67" s="118" t="str">
        <f t="shared" ca="1" si="11"/>
        <v>-</v>
      </c>
      <c r="AG67" s="119" t="str">
        <f t="shared" ca="1" si="12"/>
        <v>-</v>
      </c>
      <c r="AH67" s="118" t="str">
        <f t="shared" ca="1" si="13"/>
        <v>-</v>
      </c>
      <c r="AI67" s="118">
        <f t="shared" ca="1" si="14"/>
        <v>0</v>
      </c>
      <c r="AJ67" s="120">
        <f t="shared" ca="1" si="15"/>
        <v>0</v>
      </c>
      <c r="AK67" s="118">
        <f t="shared" ca="1" si="16"/>
        <v>0</v>
      </c>
      <c r="AL67" s="118">
        <f t="shared" ca="1" si="17"/>
        <v>0</v>
      </c>
    </row>
    <row r="68" spans="1:38" ht="27" customHeight="1" x14ac:dyDescent="0.25">
      <c r="A68" s="53">
        <f>'OSNOVNA PLAČA'!A62</f>
        <v>53</v>
      </c>
      <c r="B68" s="333" t="str">
        <f t="shared" ca="1" si="4"/>
        <v>A53</v>
      </c>
      <c r="C68" s="333"/>
      <c r="D68" s="54" t="str">
        <f>IF(LEN('OSNOVNA PLAČA'!C62)&gt;0,'OSNOVNA PLAČA'!C62,"")</f>
        <v/>
      </c>
      <c r="E68" s="55" t="str">
        <f>IF(LEN('OSNOVNA PLAČA'!D62)&gt;0,'OSNOVNA PLAČA'!D62,"")</f>
        <v/>
      </c>
      <c r="F68" s="164">
        <f ca="1">IF(LEN(B68)&gt;0,'OBRAČUNANA OSNOVNA PLAČA'!K62,"")</f>
        <v>0</v>
      </c>
      <c r="G68" s="57"/>
      <c r="H68" s="57"/>
      <c r="I68" s="57"/>
      <c r="J68" s="57"/>
      <c r="K68" s="57"/>
      <c r="L68" s="178">
        <f t="shared" si="5"/>
        <v>0</v>
      </c>
      <c r="M68" s="179">
        <f t="shared" ca="1" si="18"/>
        <v>0</v>
      </c>
      <c r="N68" s="179">
        <f t="shared" ca="1" si="20"/>
        <v>0</v>
      </c>
      <c r="O68" s="180">
        <f t="shared" ca="1" si="6"/>
        <v>0</v>
      </c>
      <c r="P68" s="181">
        <f t="shared" ca="1" si="19"/>
        <v>0</v>
      </c>
      <c r="Q68" s="182">
        <f t="shared" ca="1" si="7"/>
        <v>0</v>
      </c>
      <c r="R68" s="182">
        <f ca="1">IF(LEN(B68)&gt;0,'6'!R68-'6'!Q68,"")</f>
        <v>0</v>
      </c>
      <c r="S68" s="183"/>
      <c r="T68" s="33"/>
      <c r="U68" s="33"/>
      <c r="V68" s="33"/>
      <c r="W68" s="33"/>
      <c r="X68" s="33"/>
      <c r="Y68" s="33"/>
      <c r="AB68" s="243">
        <f>ROW()</f>
        <v>68</v>
      </c>
      <c r="AC68" s="118">
        <f t="shared" ca="1" si="8"/>
        <v>0</v>
      </c>
      <c r="AD68" s="118">
        <f t="shared" ca="1" si="9"/>
        <v>0</v>
      </c>
      <c r="AE68" s="119" t="str">
        <f t="shared" ca="1" si="10"/>
        <v>-</v>
      </c>
      <c r="AF68" s="118" t="str">
        <f t="shared" ca="1" si="11"/>
        <v>-</v>
      </c>
      <c r="AG68" s="119" t="str">
        <f t="shared" ca="1" si="12"/>
        <v>-</v>
      </c>
      <c r="AH68" s="118" t="str">
        <f t="shared" ca="1" si="13"/>
        <v>-</v>
      </c>
      <c r="AI68" s="118">
        <f t="shared" ca="1" si="14"/>
        <v>0</v>
      </c>
      <c r="AJ68" s="120">
        <f t="shared" ca="1" si="15"/>
        <v>0</v>
      </c>
      <c r="AK68" s="118">
        <f t="shared" ca="1" si="16"/>
        <v>0</v>
      </c>
      <c r="AL68" s="118">
        <f t="shared" ca="1" si="17"/>
        <v>0</v>
      </c>
    </row>
    <row r="69" spans="1:38" ht="27" customHeight="1" x14ac:dyDescent="0.25">
      <c r="A69" s="53">
        <f>'OSNOVNA PLAČA'!A63</f>
        <v>54</v>
      </c>
      <c r="B69" s="333" t="str">
        <f t="shared" ca="1" si="4"/>
        <v>A54</v>
      </c>
      <c r="C69" s="333"/>
      <c r="D69" s="54" t="str">
        <f>IF(LEN('OSNOVNA PLAČA'!C63)&gt;0,'OSNOVNA PLAČA'!C63,"")</f>
        <v/>
      </c>
      <c r="E69" s="55" t="str">
        <f>IF(LEN('OSNOVNA PLAČA'!D63)&gt;0,'OSNOVNA PLAČA'!D63,"")</f>
        <v/>
      </c>
      <c r="F69" s="164">
        <f ca="1">IF(LEN(B69)&gt;0,'OBRAČUNANA OSNOVNA PLAČA'!K63,"")</f>
        <v>0</v>
      </c>
      <c r="G69" s="57"/>
      <c r="H69" s="57"/>
      <c r="I69" s="57"/>
      <c r="J69" s="57"/>
      <c r="K69" s="57"/>
      <c r="L69" s="178">
        <f t="shared" si="5"/>
        <v>0</v>
      </c>
      <c r="M69" s="179">
        <f t="shared" ca="1" si="18"/>
        <v>0</v>
      </c>
      <c r="N69" s="179">
        <f t="shared" ca="1" si="20"/>
        <v>0</v>
      </c>
      <c r="O69" s="180">
        <f t="shared" ca="1" si="6"/>
        <v>0</v>
      </c>
      <c r="P69" s="181">
        <f t="shared" ca="1" si="19"/>
        <v>0</v>
      </c>
      <c r="Q69" s="182">
        <f t="shared" ca="1" si="7"/>
        <v>0</v>
      </c>
      <c r="R69" s="182">
        <f ca="1">IF(LEN(B69)&gt;0,'6'!R69-'6'!Q69,"")</f>
        <v>0</v>
      </c>
      <c r="S69" s="183"/>
      <c r="T69" s="33"/>
      <c r="U69" s="33"/>
      <c r="V69" s="33"/>
      <c r="W69" s="33"/>
      <c r="X69" s="33"/>
      <c r="Y69" s="33"/>
      <c r="AB69" s="243">
        <f>ROW()</f>
        <v>69</v>
      </c>
      <c r="AC69" s="118">
        <f t="shared" ca="1" si="8"/>
        <v>0</v>
      </c>
      <c r="AD69" s="118">
        <f t="shared" ca="1" si="9"/>
        <v>0</v>
      </c>
      <c r="AE69" s="119" t="str">
        <f t="shared" ca="1" si="10"/>
        <v>-</v>
      </c>
      <c r="AF69" s="118" t="str">
        <f t="shared" ca="1" si="11"/>
        <v>-</v>
      </c>
      <c r="AG69" s="119" t="str">
        <f t="shared" ca="1" si="12"/>
        <v>-</v>
      </c>
      <c r="AH69" s="118" t="str">
        <f t="shared" ca="1" si="13"/>
        <v>-</v>
      </c>
      <c r="AI69" s="118">
        <f t="shared" ca="1" si="14"/>
        <v>0</v>
      </c>
      <c r="AJ69" s="120">
        <f t="shared" ca="1" si="15"/>
        <v>0</v>
      </c>
      <c r="AK69" s="118">
        <f t="shared" ca="1" si="16"/>
        <v>0</v>
      </c>
      <c r="AL69" s="118">
        <f t="shared" ca="1" si="17"/>
        <v>0</v>
      </c>
    </row>
    <row r="70" spans="1:38" ht="27" customHeight="1" x14ac:dyDescent="0.25">
      <c r="A70" s="53">
        <f>'OSNOVNA PLAČA'!A64</f>
        <v>55</v>
      </c>
      <c r="B70" s="333" t="str">
        <f t="shared" ca="1" si="4"/>
        <v>A55</v>
      </c>
      <c r="C70" s="333"/>
      <c r="D70" s="54" t="str">
        <f>IF(LEN('OSNOVNA PLAČA'!C64)&gt;0,'OSNOVNA PLAČA'!C64,"")</f>
        <v/>
      </c>
      <c r="E70" s="55" t="str">
        <f>IF(LEN('OSNOVNA PLAČA'!D64)&gt;0,'OSNOVNA PLAČA'!D64,"")</f>
        <v/>
      </c>
      <c r="F70" s="164">
        <f ca="1">IF(LEN(B70)&gt;0,'OBRAČUNANA OSNOVNA PLAČA'!K64,"")</f>
        <v>0</v>
      </c>
      <c r="G70" s="57"/>
      <c r="H70" s="57"/>
      <c r="I70" s="57"/>
      <c r="J70" s="57"/>
      <c r="K70" s="57"/>
      <c r="L70" s="178">
        <f t="shared" si="5"/>
        <v>0</v>
      </c>
      <c r="M70" s="179">
        <f t="shared" ca="1" si="18"/>
        <v>0</v>
      </c>
      <c r="N70" s="179">
        <f t="shared" ca="1" si="20"/>
        <v>0</v>
      </c>
      <c r="O70" s="180">
        <f t="shared" ca="1" si="6"/>
        <v>0</v>
      </c>
      <c r="P70" s="181">
        <f t="shared" ca="1" si="19"/>
        <v>0</v>
      </c>
      <c r="Q70" s="182">
        <f t="shared" ca="1" si="7"/>
        <v>0</v>
      </c>
      <c r="R70" s="182">
        <f ca="1">IF(LEN(B70)&gt;0,'6'!R70-'6'!Q70,"")</f>
        <v>0</v>
      </c>
      <c r="S70" s="183"/>
      <c r="T70" s="33"/>
      <c r="U70" s="33"/>
      <c r="V70" s="33"/>
      <c r="W70" s="33"/>
      <c r="X70" s="33"/>
      <c r="Y70" s="33"/>
      <c r="AB70" s="243">
        <f>ROW()</f>
        <v>70</v>
      </c>
      <c r="AC70" s="118">
        <f t="shared" ca="1" si="8"/>
        <v>0</v>
      </c>
      <c r="AD70" s="118">
        <f t="shared" ca="1" si="9"/>
        <v>0</v>
      </c>
      <c r="AE70" s="119" t="str">
        <f t="shared" ca="1" si="10"/>
        <v>-</v>
      </c>
      <c r="AF70" s="118" t="str">
        <f t="shared" ca="1" si="11"/>
        <v>-</v>
      </c>
      <c r="AG70" s="119" t="str">
        <f t="shared" ca="1" si="12"/>
        <v>-</v>
      </c>
      <c r="AH70" s="118" t="str">
        <f t="shared" ca="1" si="13"/>
        <v>-</v>
      </c>
      <c r="AI70" s="118">
        <f t="shared" ca="1" si="14"/>
        <v>0</v>
      </c>
      <c r="AJ70" s="120">
        <f t="shared" ca="1" si="15"/>
        <v>0</v>
      </c>
      <c r="AK70" s="118">
        <f t="shared" ca="1" si="16"/>
        <v>0</v>
      </c>
      <c r="AL70" s="118">
        <f t="shared" ca="1" si="17"/>
        <v>0</v>
      </c>
    </row>
    <row r="71" spans="1:38" ht="27" customHeight="1" x14ac:dyDescent="0.25">
      <c r="A71" s="53">
        <f>'OSNOVNA PLAČA'!A65</f>
        <v>56</v>
      </c>
      <c r="B71" s="333" t="str">
        <f t="shared" ca="1" si="4"/>
        <v>A56</v>
      </c>
      <c r="C71" s="333"/>
      <c r="D71" s="54" t="str">
        <f>IF(LEN('OSNOVNA PLAČA'!C65)&gt;0,'OSNOVNA PLAČA'!C65,"")</f>
        <v/>
      </c>
      <c r="E71" s="55" t="str">
        <f>IF(LEN('OSNOVNA PLAČA'!D65)&gt;0,'OSNOVNA PLAČA'!D65,"")</f>
        <v/>
      </c>
      <c r="F71" s="164">
        <f ca="1">IF(LEN(B71)&gt;0,'OBRAČUNANA OSNOVNA PLAČA'!K65,"")</f>
        <v>0</v>
      </c>
      <c r="G71" s="57"/>
      <c r="H71" s="57"/>
      <c r="I71" s="57"/>
      <c r="J71" s="57"/>
      <c r="K71" s="57"/>
      <c r="L71" s="178">
        <f t="shared" si="5"/>
        <v>0</v>
      </c>
      <c r="M71" s="179">
        <f t="shared" ca="1" si="18"/>
        <v>0</v>
      </c>
      <c r="N71" s="179">
        <f t="shared" ca="1" si="20"/>
        <v>0</v>
      </c>
      <c r="O71" s="180">
        <f t="shared" ca="1" si="6"/>
        <v>0</v>
      </c>
      <c r="P71" s="181">
        <f t="shared" ca="1" si="19"/>
        <v>0</v>
      </c>
      <c r="Q71" s="182">
        <f t="shared" ca="1" si="7"/>
        <v>0</v>
      </c>
      <c r="R71" s="182">
        <f ca="1">IF(LEN(B71)&gt;0,'6'!R71-'6'!Q71,"")</f>
        <v>0</v>
      </c>
      <c r="S71" s="183"/>
      <c r="T71" s="33"/>
      <c r="U71" s="33"/>
      <c r="V71" s="33"/>
      <c r="W71" s="33"/>
      <c r="X71" s="33"/>
      <c r="Y71" s="33"/>
      <c r="AB71" s="243">
        <f>ROW()</f>
        <v>71</v>
      </c>
      <c r="AC71" s="118">
        <f t="shared" ca="1" si="8"/>
        <v>0</v>
      </c>
      <c r="AD71" s="118">
        <f t="shared" ca="1" si="9"/>
        <v>0</v>
      </c>
      <c r="AE71" s="119" t="str">
        <f t="shared" ca="1" si="10"/>
        <v>-</v>
      </c>
      <c r="AF71" s="118" t="str">
        <f t="shared" ca="1" si="11"/>
        <v>-</v>
      </c>
      <c r="AG71" s="119" t="str">
        <f t="shared" ca="1" si="12"/>
        <v>-</v>
      </c>
      <c r="AH71" s="118" t="str">
        <f t="shared" ca="1" si="13"/>
        <v>-</v>
      </c>
      <c r="AI71" s="118">
        <f t="shared" ca="1" si="14"/>
        <v>0</v>
      </c>
      <c r="AJ71" s="120">
        <f t="shared" ca="1" si="15"/>
        <v>0</v>
      </c>
      <c r="AK71" s="118">
        <f t="shared" ca="1" si="16"/>
        <v>0</v>
      </c>
      <c r="AL71" s="118">
        <f t="shared" ca="1" si="17"/>
        <v>0</v>
      </c>
    </row>
    <row r="72" spans="1:38" ht="27" customHeight="1" x14ac:dyDescent="0.25">
      <c r="A72" s="53">
        <f>'OSNOVNA PLAČA'!A66</f>
        <v>57</v>
      </c>
      <c r="B72" s="333" t="str">
        <f t="shared" ca="1" si="4"/>
        <v>A57</v>
      </c>
      <c r="C72" s="333"/>
      <c r="D72" s="54" t="str">
        <f>IF(LEN('OSNOVNA PLAČA'!C66)&gt;0,'OSNOVNA PLAČA'!C66,"")</f>
        <v/>
      </c>
      <c r="E72" s="55" t="str">
        <f>IF(LEN('OSNOVNA PLAČA'!D66)&gt;0,'OSNOVNA PLAČA'!D66,"")</f>
        <v/>
      </c>
      <c r="F72" s="164">
        <f ca="1">IF(LEN(B72)&gt;0,'OBRAČUNANA OSNOVNA PLAČA'!K66,"")</f>
        <v>0</v>
      </c>
      <c r="G72" s="57"/>
      <c r="H72" s="57"/>
      <c r="I72" s="57"/>
      <c r="J72" s="57"/>
      <c r="K72" s="57"/>
      <c r="L72" s="178">
        <f t="shared" si="5"/>
        <v>0</v>
      </c>
      <c r="M72" s="179">
        <f t="shared" ca="1" si="18"/>
        <v>0</v>
      </c>
      <c r="N72" s="179">
        <f t="shared" ca="1" si="20"/>
        <v>0</v>
      </c>
      <c r="O72" s="180">
        <f t="shared" ca="1" si="6"/>
        <v>0</v>
      </c>
      <c r="P72" s="181">
        <f t="shared" ca="1" si="19"/>
        <v>0</v>
      </c>
      <c r="Q72" s="182">
        <f t="shared" ca="1" si="7"/>
        <v>0</v>
      </c>
      <c r="R72" s="182">
        <f ca="1">IF(LEN(B72)&gt;0,'6'!R72-'6'!Q72,"")</f>
        <v>0</v>
      </c>
      <c r="S72" s="183"/>
      <c r="T72" s="33"/>
      <c r="U72" s="33"/>
      <c r="V72" s="33"/>
      <c r="W72" s="33"/>
      <c r="X72" s="33"/>
      <c r="Y72" s="33"/>
      <c r="AB72" s="243">
        <f>ROW()</f>
        <v>72</v>
      </c>
      <c r="AC72" s="118">
        <f t="shared" ca="1" si="8"/>
        <v>0</v>
      </c>
      <c r="AD72" s="118">
        <f t="shared" ca="1" si="9"/>
        <v>0</v>
      </c>
      <c r="AE72" s="119" t="str">
        <f t="shared" ca="1" si="10"/>
        <v>-</v>
      </c>
      <c r="AF72" s="118" t="str">
        <f t="shared" ca="1" si="11"/>
        <v>-</v>
      </c>
      <c r="AG72" s="119" t="str">
        <f t="shared" ca="1" si="12"/>
        <v>-</v>
      </c>
      <c r="AH72" s="118" t="str">
        <f t="shared" ca="1" si="13"/>
        <v>-</v>
      </c>
      <c r="AI72" s="118">
        <f t="shared" ca="1" si="14"/>
        <v>0</v>
      </c>
      <c r="AJ72" s="120">
        <f t="shared" ca="1" si="15"/>
        <v>0</v>
      </c>
      <c r="AK72" s="118">
        <f t="shared" ca="1" si="16"/>
        <v>0</v>
      </c>
      <c r="AL72" s="118">
        <f t="shared" ca="1" si="17"/>
        <v>0</v>
      </c>
    </row>
    <row r="73" spans="1:38" ht="27" customHeight="1" x14ac:dyDescent="0.25">
      <c r="A73" s="53">
        <f>'OSNOVNA PLAČA'!A67</f>
        <v>58</v>
      </c>
      <c r="B73" s="333" t="str">
        <f t="shared" ca="1" si="4"/>
        <v>A58</v>
      </c>
      <c r="C73" s="333"/>
      <c r="D73" s="54" t="str">
        <f>IF(LEN('OSNOVNA PLAČA'!C67)&gt;0,'OSNOVNA PLAČA'!C67,"")</f>
        <v/>
      </c>
      <c r="E73" s="55" t="str">
        <f>IF(LEN('OSNOVNA PLAČA'!D67)&gt;0,'OSNOVNA PLAČA'!D67,"")</f>
        <v/>
      </c>
      <c r="F73" s="164">
        <f ca="1">IF(LEN(B73)&gt;0,'OBRAČUNANA OSNOVNA PLAČA'!K67,"")</f>
        <v>0</v>
      </c>
      <c r="G73" s="57"/>
      <c r="H73" s="57"/>
      <c r="I73" s="57"/>
      <c r="J73" s="57"/>
      <c r="K73" s="57"/>
      <c r="L73" s="178">
        <f t="shared" si="5"/>
        <v>0</v>
      </c>
      <c r="M73" s="179">
        <f t="shared" ca="1" si="18"/>
        <v>0</v>
      </c>
      <c r="N73" s="179">
        <f t="shared" ca="1" si="20"/>
        <v>0</v>
      </c>
      <c r="O73" s="180">
        <f t="shared" ca="1" si="6"/>
        <v>0</v>
      </c>
      <c r="P73" s="181">
        <f t="shared" ca="1" si="19"/>
        <v>0</v>
      </c>
      <c r="Q73" s="182">
        <f t="shared" ca="1" si="7"/>
        <v>0</v>
      </c>
      <c r="R73" s="182">
        <f ca="1">IF(LEN(B73)&gt;0,'6'!R73-'6'!Q73,"")</f>
        <v>0</v>
      </c>
      <c r="S73" s="183"/>
      <c r="T73" s="33"/>
      <c r="U73" s="33"/>
      <c r="V73" s="33"/>
      <c r="W73" s="33"/>
      <c r="X73" s="33"/>
      <c r="Y73" s="33"/>
      <c r="AB73" s="243">
        <f>ROW()</f>
        <v>73</v>
      </c>
      <c r="AC73" s="118">
        <f t="shared" ca="1" si="8"/>
        <v>0</v>
      </c>
      <c r="AD73" s="118">
        <f t="shared" ca="1" si="9"/>
        <v>0</v>
      </c>
      <c r="AE73" s="119" t="str">
        <f t="shared" ca="1" si="10"/>
        <v>-</v>
      </c>
      <c r="AF73" s="118" t="str">
        <f t="shared" ca="1" si="11"/>
        <v>-</v>
      </c>
      <c r="AG73" s="119" t="str">
        <f t="shared" ca="1" si="12"/>
        <v>-</v>
      </c>
      <c r="AH73" s="118" t="str">
        <f t="shared" ca="1" si="13"/>
        <v>-</v>
      </c>
      <c r="AI73" s="118">
        <f t="shared" ca="1" si="14"/>
        <v>0</v>
      </c>
      <c r="AJ73" s="120">
        <f t="shared" ca="1" si="15"/>
        <v>0</v>
      </c>
      <c r="AK73" s="118">
        <f t="shared" ca="1" si="16"/>
        <v>0</v>
      </c>
      <c r="AL73" s="118">
        <f t="shared" ca="1" si="17"/>
        <v>0</v>
      </c>
    </row>
    <row r="74" spans="1:38" ht="27" customHeight="1" x14ac:dyDescent="0.25">
      <c r="A74" s="53">
        <f>'OSNOVNA PLAČA'!A68</f>
        <v>59</v>
      </c>
      <c r="B74" s="333" t="str">
        <f t="shared" ca="1" si="4"/>
        <v>A59</v>
      </c>
      <c r="C74" s="333"/>
      <c r="D74" s="54" t="str">
        <f>IF(LEN('OSNOVNA PLAČA'!C68)&gt;0,'OSNOVNA PLAČA'!C68,"")</f>
        <v/>
      </c>
      <c r="E74" s="55" t="str">
        <f>IF(LEN('OSNOVNA PLAČA'!D68)&gt;0,'OSNOVNA PLAČA'!D68,"")</f>
        <v/>
      </c>
      <c r="F74" s="164">
        <f ca="1">IF(LEN(B74)&gt;0,'OBRAČUNANA OSNOVNA PLAČA'!K68,"")</f>
        <v>0</v>
      </c>
      <c r="G74" s="57"/>
      <c r="H74" s="57"/>
      <c r="I74" s="57"/>
      <c r="J74" s="57"/>
      <c r="K74" s="57"/>
      <c r="L74" s="178">
        <f t="shared" si="5"/>
        <v>0</v>
      </c>
      <c r="M74" s="179">
        <f t="shared" ca="1" si="18"/>
        <v>0</v>
      </c>
      <c r="N74" s="179">
        <f t="shared" ca="1" si="20"/>
        <v>0</v>
      </c>
      <c r="O74" s="180">
        <f t="shared" ca="1" si="6"/>
        <v>0</v>
      </c>
      <c r="P74" s="181">
        <f t="shared" ca="1" si="19"/>
        <v>0</v>
      </c>
      <c r="Q74" s="182">
        <f t="shared" ca="1" si="7"/>
        <v>0</v>
      </c>
      <c r="R74" s="182">
        <f ca="1">IF(LEN(B74)&gt;0,'6'!R74-'6'!Q74,"")</f>
        <v>0</v>
      </c>
      <c r="S74" s="183"/>
      <c r="T74" s="33"/>
      <c r="U74" s="33"/>
      <c r="V74" s="33"/>
      <c r="W74" s="33"/>
      <c r="X74" s="33"/>
      <c r="Y74" s="33"/>
      <c r="AB74" s="243">
        <f>ROW()</f>
        <v>74</v>
      </c>
      <c r="AC74" s="118">
        <f t="shared" ca="1" si="8"/>
        <v>0</v>
      </c>
      <c r="AD74" s="118">
        <f t="shared" ca="1" si="9"/>
        <v>0</v>
      </c>
      <c r="AE74" s="119" t="str">
        <f t="shared" ca="1" si="10"/>
        <v>-</v>
      </c>
      <c r="AF74" s="118" t="str">
        <f t="shared" ca="1" si="11"/>
        <v>-</v>
      </c>
      <c r="AG74" s="119" t="str">
        <f t="shared" ca="1" si="12"/>
        <v>-</v>
      </c>
      <c r="AH74" s="118" t="str">
        <f t="shared" ca="1" si="13"/>
        <v>-</v>
      </c>
      <c r="AI74" s="118">
        <f t="shared" ca="1" si="14"/>
        <v>0</v>
      </c>
      <c r="AJ74" s="120">
        <f t="shared" ca="1" si="15"/>
        <v>0</v>
      </c>
      <c r="AK74" s="118">
        <f t="shared" ca="1" si="16"/>
        <v>0</v>
      </c>
      <c r="AL74" s="118">
        <f t="shared" ca="1" si="17"/>
        <v>0</v>
      </c>
    </row>
    <row r="75" spans="1:38" ht="27" customHeight="1" x14ac:dyDescent="0.25">
      <c r="A75" s="53">
        <f>'OSNOVNA PLAČA'!A69</f>
        <v>60</v>
      </c>
      <c r="B75" s="333" t="str">
        <f t="shared" ca="1" si="4"/>
        <v>A60</v>
      </c>
      <c r="C75" s="333"/>
      <c r="D75" s="54" t="str">
        <f>IF(LEN('OSNOVNA PLAČA'!C69)&gt;0,'OSNOVNA PLAČA'!C69,"")</f>
        <v/>
      </c>
      <c r="E75" s="55" t="str">
        <f>IF(LEN('OSNOVNA PLAČA'!D69)&gt;0,'OSNOVNA PLAČA'!D69,"")</f>
        <v/>
      </c>
      <c r="F75" s="164">
        <f ca="1">IF(LEN(B75)&gt;0,'OBRAČUNANA OSNOVNA PLAČA'!K69,"")</f>
        <v>0</v>
      </c>
      <c r="G75" s="57"/>
      <c r="H75" s="57"/>
      <c r="I75" s="57"/>
      <c r="J75" s="57"/>
      <c r="K75" s="57"/>
      <c r="L75" s="178">
        <f t="shared" si="5"/>
        <v>0</v>
      </c>
      <c r="M75" s="179">
        <f t="shared" ca="1" si="18"/>
        <v>0</v>
      </c>
      <c r="N75" s="179">
        <f t="shared" ca="1" si="20"/>
        <v>0</v>
      </c>
      <c r="O75" s="180">
        <f t="shared" ca="1" si="6"/>
        <v>0</v>
      </c>
      <c r="P75" s="181">
        <f t="shared" ca="1" si="19"/>
        <v>0</v>
      </c>
      <c r="Q75" s="182">
        <f t="shared" ca="1" si="7"/>
        <v>0</v>
      </c>
      <c r="R75" s="182">
        <f ca="1">IF(LEN(B75)&gt;0,'6'!R75-'6'!Q75,"")</f>
        <v>0</v>
      </c>
      <c r="S75" s="183"/>
      <c r="T75" s="33"/>
      <c r="U75" s="33"/>
      <c r="V75" s="33"/>
      <c r="W75" s="33"/>
      <c r="X75" s="33"/>
      <c r="Y75" s="33"/>
      <c r="AB75" s="243">
        <f>ROW()</f>
        <v>75</v>
      </c>
      <c r="AC75" s="118">
        <f t="shared" ca="1" si="8"/>
        <v>0</v>
      </c>
      <c r="AD75" s="118">
        <f t="shared" ca="1" si="9"/>
        <v>0</v>
      </c>
      <c r="AE75" s="119" t="str">
        <f t="shared" ca="1" si="10"/>
        <v>-</v>
      </c>
      <c r="AF75" s="118" t="str">
        <f t="shared" ca="1" si="11"/>
        <v>-</v>
      </c>
      <c r="AG75" s="119" t="str">
        <f t="shared" ca="1" si="12"/>
        <v>-</v>
      </c>
      <c r="AH75" s="118" t="str">
        <f t="shared" ca="1" si="13"/>
        <v>-</v>
      </c>
      <c r="AI75" s="118">
        <f t="shared" ca="1" si="14"/>
        <v>0</v>
      </c>
      <c r="AJ75" s="120">
        <f t="shared" ca="1" si="15"/>
        <v>0</v>
      </c>
      <c r="AK75" s="118">
        <f t="shared" ca="1" si="16"/>
        <v>0</v>
      </c>
      <c r="AL75" s="118">
        <f t="shared" ca="1" si="17"/>
        <v>0</v>
      </c>
    </row>
    <row r="76" spans="1:38" ht="27" customHeight="1" x14ac:dyDescent="0.25">
      <c r="A76" s="53">
        <f>'OSNOVNA PLAČA'!A70</f>
        <v>61</v>
      </c>
      <c r="B76" s="333" t="str">
        <f t="shared" ca="1" si="4"/>
        <v>A61</v>
      </c>
      <c r="C76" s="333"/>
      <c r="D76" s="54" t="str">
        <f>IF(LEN('OSNOVNA PLAČA'!C70)&gt;0,'OSNOVNA PLAČA'!C70,"")</f>
        <v/>
      </c>
      <c r="E76" s="55" t="str">
        <f>IF(LEN('OSNOVNA PLAČA'!D70)&gt;0,'OSNOVNA PLAČA'!D70,"")</f>
        <v/>
      </c>
      <c r="F76" s="164">
        <f ca="1">IF(LEN(B76)&gt;0,'OBRAČUNANA OSNOVNA PLAČA'!K70,"")</f>
        <v>0</v>
      </c>
      <c r="G76" s="57"/>
      <c r="H76" s="57"/>
      <c r="I76" s="57"/>
      <c r="J76" s="57"/>
      <c r="K76" s="57"/>
      <c r="L76" s="178">
        <f t="shared" si="5"/>
        <v>0</v>
      </c>
      <c r="M76" s="179">
        <f t="shared" ca="1" si="18"/>
        <v>0</v>
      </c>
      <c r="N76" s="179">
        <f t="shared" ca="1" si="20"/>
        <v>0</v>
      </c>
      <c r="O76" s="180">
        <f t="shared" ca="1" si="6"/>
        <v>0</v>
      </c>
      <c r="P76" s="181">
        <f t="shared" ca="1" si="19"/>
        <v>0</v>
      </c>
      <c r="Q76" s="182">
        <f t="shared" ca="1" si="7"/>
        <v>0</v>
      </c>
      <c r="R76" s="182">
        <f ca="1">IF(LEN(B76)&gt;0,'6'!R76-'6'!Q76,"")</f>
        <v>0</v>
      </c>
      <c r="S76" s="183"/>
      <c r="T76" s="33"/>
      <c r="U76" s="33"/>
      <c r="V76" s="33"/>
      <c r="W76" s="33"/>
      <c r="X76" s="33"/>
      <c r="Y76" s="33"/>
      <c r="AB76" s="243">
        <f>ROW()</f>
        <v>76</v>
      </c>
      <c r="AC76" s="118">
        <f t="shared" ca="1" si="8"/>
        <v>0</v>
      </c>
      <c r="AD76" s="118">
        <f t="shared" ca="1" si="9"/>
        <v>0</v>
      </c>
      <c r="AE76" s="119" t="str">
        <f t="shared" ca="1" si="10"/>
        <v>-</v>
      </c>
      <c r="AF76" s="118" t="str">
        <f t="shared" ca="1" si="11"/>
        <v>-</v>
      </c>
      <c r="AG76" s="119" t="str">
        <f t="shared" ca="1" si="12"/>
        <v>-</v>
      </c>
      <c r="AH76" s="118" t="str">
        <f t="shared" ca="1" si="13"/>
        <v>-</v>
      </c>
      <c r="AI76" s="118">
        <f t="shared" ca="1" si="14"/>
        <v>0</v>
      </c>
      <c r="AJ76" s="120">
        <f t="shared" ca="1" si="15"/>
        <v>0</v>
      </c>
      <c r="AK76" s="118">
        <f t="shared" ca="1" si="16"/>
        <v>0</v>
      </c>
      <c r="AL76" s="118">
        <f t="shared" ca="1" si="17"/>
        <v>0</v>
      </c>
    </row>
    <row r="77" spans="1:38" ht="27" customHeight="1" x14ac:dyDescent="0.25">
      <c r="A77" s="53">
        <f>'OSNOVNA PLAČA'!A71</f>
        <v>62</v>
      </c>
      <c r="B77" s="333" t="str">
        <f t="shared" ca="1" si="4"/>
        <v>A62</v>
      </c>
      <c r="C77" s="333"/>
      <c r="D77" s="54" t="str">
        <f>IF(LEN('OSNOVNA PLAČA'!C71)&gt;0,'OSNOVNA PLAČA'!C71,"")</f>
        <v/>
      </c>
      <c r="E77" s="55" t="str">
        <f>IF(LEN('OSNOVNA PLAČA'!D71)&gt;0,'OSNOVNA PLAČA'!D71,"")</f>
        <v/>
      </c>
      <c r="F77" s="164">
        <f ca="1">IF(LEN(B77)&gt;0,'OBRAČUNANA OSNOVNA PLAČA'!K71,"")</f>
        <v>0</v>
      </c>
      <c r="G77" s="57"/>
      <c r="H77" s="57"/>
      <c r="I77" s="57"/>
      <c r="J77" s="57"/>
      <c r="K77" s="57"/>
      <c r="L77" s="178">
        <f t="shared" si="5"/>
        <v>0</v>
      </c>
      <c r="M77" s="179">
        <f t="shared" ca="1" si="18"/>
        <v>0</v>
      </c>
      <c r="N77" s="179">
        <f t="shared" ca="1" si="20"/>
        <v>0</v>
      </c>
      <c r="O77" s="180">
        <f t="shared" ca="1" si="6"/>
        <v>0</v>
      </c>
      <c r="P77" s="181">
        <f t="shared" ca="1" si="19"/>
        <v>0</v>
      </c>
      <c r="Q77" s="182">
        <f t="shared" ca="1" si="7"/>
        <v>0</v>
      </c>
      <c r="R77" s="182">
        <f ca="1">IF(LEN(B77)&gt;0,'6'!R77-'6'!Q77,"")</f>
        <v>0</v>
      </c>
      <c r="S77" s="183"/>
      <c r="T77" s="33"/>
      <c r="U77" s="33"/>
      <c r="V77" s="33"/>
      <c r="W77" s="33"/>
      <c r="X77" s="33"/>
      <c r="Y77" s="33"/>
      <c r="AB77" s="243">
        <f>ROW()</f>
        <v>77</v>
      </c>
      <c r="AC77" s="118">
        <f t="shared" ca="1" si="8"/>
        <v>0</v>
      </c>
      <c r="AD77" s="118">
        <f t="shared" ca="1" si="9"/>
        <v>0</v>
      </c>
      <c r="AE77" s="119" t="str">
        <f t="shared" ca="1" si="10"/>
        <v>-</v>
      </c>
      <c r="AF77" s="118" t="str">
        <f t="shared" ca="1" si="11"/>
        <v>-</v>
      </c>
      <c r="AG77" s="119" t="str">
        <f t="shared" ca="1" si="12"/>
        <v>-</v>
      </c>
      <c r="AH77" s="118" t="str">
        <f t="shared" ca="1" si="13"/>
        <v>-</v>
      </c>
      <c r="AI77" s="118">
        <f t="shared" ca="1" si="14"/>
        <v>0</v>
      </c>
      <c r="AJ77" s="120">
        <f t="shared" ca="1" si="15"/>
        <v>0</v>
      </c>
      <c r="AK77" s="118">
        <f t="shared" ca="1" si="16"/>
        <v>0</v>
      </c>
      <c r="AL77" s="118">
        <f t="shared" ca="1" si="17"/>
        <v>0</v>
      </c>
    </row>
    <row r="78" spans="1:38" ht="27" customHeight="1" x14ac:dyDescent="0.25">
      <c r="A78" s="53">
        <f>'OSNOVNA PLAČA'!A72</f>
        <v>63</v>
      </c>
      <c r="B78" s="333" t="str">
        <f t="shared" ca="1" si="4"/>
        <v>A63</v>
      </c>
      <c r="C78" s="333"/>
      <c r="D78" s="54" t="str">
        <f>IF(LEN('OSNOVNA PLAČA'!C72)&gt;0,'OSNOVNA PLAČA'!C72,"")</f>
        <v/>
      </c>
      <c r="E78" s="55" t="str">
        <f>IF(LEN('OSNOVNA PLAČA'!D72)&gt;0,'OSNOVNA PLAČA'!D72,"")</f>
        <v/>
      </c>
      <c r="F78" s="164">
        <f ca="1">IF(LEN(B78)&gt;0,'OBRAČUNANA OSNOVNA PLAČA'!K72,"")</f>
        <v>0</v>
      </c>
      <c r="G78" s="57"/>
      <c r="H78" s="57"/>
      <c r="I78" s="57"/>
      <c r="J78" s="57"/>
      <c r="K78" s="57"/>
      <c r="L78" s="178">
        <f t="shared" si="5"/>
        <v>0</v>
      </c>
      <c r="M78" s="179">
        <f t="shared" ca="1" si="18"/>
        <v>0</v>
      </c>
      <c r="N78" s="179">
        <f t="shared" ca="1" si="20"/>
        <v>0</v>
      </c>
      <c r="O78" s="180">
        <f t="shared" ca="1" si="6"/>
        <v>0</v>
      </c>
      <c r="P78" s="181">
        <f t="shared" ca="1" si="19"/>
        <v>0</v>
      </c>
      <c r="Q78" s="182">
        <f t="shared" ca="1" si="7"/>
        <v>0</v>
      </c>
      <c r="R78" s="182">
        <f ca="1">IF(LEN(B78)&gt;0,'6'!R78-'6'!Q78,"")</f>
        <v>0</v>
      </c>
      <c r="S78" s="183"/>
      <c r="T78" s="33"/>
      <c r="U78" s="33"/>
      <c r="V78" s="33"/>
      <c r="W78" s="33"/>
      <c r="X78" s="33"/>
      <c r="Y78" s="33"/>
      <c r="AB78" s="243">
        <f>ROW()</f>
        <v>78</v>
      </c>
      <c r="AC78" s="118">
        <f t="shared" ca="1" si="8"/>
        <v>0</v>
      </c>
      <c r="AD78" s="118">
        <f t="shared" ca="1" si="9"/>
        <v>0</v>
      </c>
      <c r="AE78" s="119" t="str">
        <f t="shared" ca="1" si="10"/>
        <v>-</v>
      </c>
      <c r="AF78" s="118" t="str">
        <f t="shared" ca="1" si="11"/>
        <v>-</v>
      </c>
      <c r="AG78" s="119" t="str">
        <f t="shared" ca="1" si="12"/>
        <v>-</v>
      </c>
      <c r="AH78" s="118" t="str">
        <f t="shared" ca="1" si="13"/>
        <v>-</v>
      </c>
      <c r="AI78" s="118">
        <f t="shared" ca="1" si="14"/>
        <v>0</v>
      </c>
      <c r="AJ78" s="120">
        <f t="shared" ca="1" si="15"/>
        <v>0</v>
      </c>
      <c r="AK78" s="118">
        <f t="shared" ca="1" si="16"/>
        <v>0</v>
      </c>
      <c r="AL78" s="118">
        <f t="shared" ca="1" si="17"/>
        <v>0</v>
      </c>
    </row>
    <row r="79" spans="1:38" ht="27" customHeight="1" x14ac:dyDescent="0.25">
      <c r="A79" s="53">
        <f>'OSNOVNA PLAČA'!A73</f>
        <v>64</v>
      </c>
      <c r="B79" s="333" t="str">
        <f t="shared" ca="1" si="4"/>
        <v>A64</v>
      </c>
      <c r="C79" s="333"/>
      <c r="D79" s="54" t="str">
        <f>IF(LEN('OSNOVNA PLAČA'!C73)&gt;0,'OSNOVNA PLAČA'!C73,"")</f>
        <v/>
      </c>
      <c r="E79" s="55" t="str">
        <f>IF(LEN('OSNOVNA PLAČA'!D73)&gt;0,'OSNOVNA PLAČA'!D73,"")</f>
        <v/>
      </c>
      <c r="F79" s="164">
        <f ca="1">IF(LEN(B79)&gt;0,'OBRAČUNANA OSNOVNA PLAČA'!K73,"")</f>
        <v>0</v>
      </c>
      <c r="G79" s="57"/>
      <c r="H79" s="57"/>
      <c r="I79" s="57"/>
      <c r="J79" s="57"/>
      <c r="K79" s="57"/>
      <c r="L79" s="178">
        <f t="shared" si="5"/>
        <v>0</v>
      </c>
      <c r="M79" s="179">
        <f t="shared" ca="1" si="18"/>
        <v>0</v>
      </c>
      <c r="N79" s="179">
        <f t="shared" ca="1" si="20"/>
        <v>0</v>
      </c>
      <c r="O79" s="180">
        <f t="shared" ca="1" si="6"/>
        <v>0</v>
      </c>
      <c r="P79" s="181">
        <f t="shared" ca="1" si="19"/>
        <v>0</v>
      </c>
      <c r="Q79" s="182">
        <f t="shared" ca="1" si="7"/>
        <v>0</v>
      </c>
      <c r="R79" s="182">
        <f ca="1">IF(LEN(B79)&gt;0,'6'!R79-'6'!Q79,"")</f>
        <v>0</v>
      </c>
      <c r="S79" s="183"/>
      <c r="T79" s="33"/>
      <c r="U79" s="33"/>
      <c r="V79" s="33"/>
      <c r="W79" s="33"/>
      <c r="X79" s="33"/>
      <c r="Y79" s="33"/>
      <c r="AB79" s="243">
        <f>ROW()</f>
        <v>79</v>
      </c>
      <c r="AC79" s="118">
        <f t="shared" ca="1" si="8"/>
        <v>0</v>
      </c>
      <c r="AD79" s="118">
        <f t="shared" ca="1" si="9"/>
        <v>0</v>
      </c>
      <c r="AE79" s="119" t="str">
        <f t="shared" ca="1" si="10"/>
        <v>-</v>
      </c>
      <c r="AF79" s="118" t="str">
        <f t="shared" ca="1" si="11"/>
        <v>-</v>
      </c>
      <c r="AG79" s="119" t="str">
        <f t="shared" ca="1" si="12"/>
        <v>-</v>
      </c>
      <c r="AH79" s="118" t="str">
        <f t="shared" ca="1" si="13"/>
        <v>-</v>
      </c>
      <c r="AI79" s="118">
        <f t="shared" ca="1" si="14"/>
        <v>0</v>
      </c>
      <c r="AJ79" s="120">
        <f t="shared" ca="1" si="15"/>
        <v>0</v>
      </c>
      <c r="AK79" s="118">
        <f t="shared" ca="1" si="16"/>
        <v>0</v>
      </c>
      <c r="AL79" s="118">
        <f t="shared" ca="1" si="17"/>
        <v>0</v>
      </c>
    </row>
    <row r="80" spans="1:38" ht="27" customHeight="1" x14ac:dyDescent="0.25">
      <c r="A80" s="53">
        <f>'OSNOVNA PLAČA'!A74</f>
        <v>65</v>
      </c>
      <c r="B80" s="333" t="str">
        <f t="shared" ref="B80:B265" ca="1" si="21">IF(LEN(INDIRECT( "'" &amp; $AD$2 &amp; "'!B" &amp; TEXT($AB80-6,0)))&gt;0,INDIRECT( "'" &amp; $AD$2 &amp; "'!B" &amp; TEXT($AB80-6,0)),"")</f>
        <v>A65</v>
      </c>
      <c r="C80" s="333"/>
      <c r="D80" s="54" t="str">
        <f>IF(LEN('OSNOVNA PLAČA'!C74)&gt;0,'OSNOVNA PLAČA'!C74,"")</f>
        <v/>
      </c>
      <c r="E80" s="55" t="str">
        <f>IF(LEN('OSNOVNA PLAČA'!D74)&gt;0,'OSNOVNA PLAČA'!D74,"")</f>
        <v/>
      </c>
      <c r="F80" s="164">
        <f ca="1">IF(LEN(B80)&gt;0,'OBRAČUNANA OSNOVNA PLAČA'!K74,"")</f>
        <v>0</v>
      </c>
      <c r="G80" s="57"/>
      <c r="H80" s="57"/>
      <c r="I80" s="57"/>
      <c r="J80" s="57"/>
      <c r="K80" s="57"/>
      <c r="L80" s="178">
        <f t="shared" ref="L80:L143" si="22">+G80+H80+I80+J80+K80</f>
        <v>0</v>
      </c>
      <c r="M80" s="179">
        <f t="shared" ca="1" si="18"/>
        <v>0</v>
      </c>
      <c r="N80" s="179">
        <f t="shared" ca="1" si="20"/>
        <v>0</v>
      </c>
      <c r="O80" s="180">
        <f t="shared" ref="O80:O143" ca="1" si="23">IF(LEN(B80)&gt;0,M80*$P$267,"")</f>
        <v>0</v>
      </c>
      <c r="P80" s="181">
        <f t="shared" ca="1" si="19"/>
        <v>0</v>
      </c>
      <c r="Q80" s="182">
        <f t="shared" ref="Q80:Q143" ca="1" si="24">MIN(P80,R80)</f>
        <v>0</v>
      </c>
      <c r="R80" s="182">
        <f ca="1">IF(LEN(B80)&gt;0,'6'!R80-'6'!Q80,"")</f>
        <v>0</v>
      </c>
      <c r="S80" s="183"/>
      <c r="T80" s="33"/>
      <c r="U80" s="33"/>
      <c r="V80" s="33"/>
      <c r="W80" s="33"/>
      <c r="X80" s="33"/>
      <c r="Y80" s="33"/>
      <c r="AB80" s="243">
        <f>ROW()</f>
        <v>80</v>
      </c>
      <c r="AC80" s="118">
        <f t="shared" ref="AC80:AC265" ca="1" si="25">IF($AO$3=1,0,INDIRECT( "'" &amp; $AO$2 &amp; "'!P" &amp; TEXT($AB80,0)))</f>
        <v>0</v>
      </c>
      <c r="AD80" s="118">
        <f t="shared" ref="AD80:AD265" ca="1" si="26">IF($AO$3=1,(INDIRECT( "'" &amp; $AD$2 &amp; "'!F" &amp; TEXT($AB80-6,0))*2/12+INDIRECT( "'" &amp; $AD$2 &amp; "'!G" &amp; TEXT($AB80-6,0))*10/12)*2,INDIRECT( "'" &amp; $AO$2 &amp; "'!Q" &amp; TEXT($AB80,0)))</f>
        <v>0</v>
      </c>
      <c r="AE80" s="119" t="str">
        <f t="shared" ref="AE80:AE143" ca="1" si="27">IF(AC80&gt;=AD80,"-",$L80/(5*MAX($M$271:$M$272)))</f>
        <v>-</v>
      </c>
      <c r="AF80" s="118" t="str">
        <f t="shared" ref="AF80:AF143" ca="1" si="28">IF(AC80&gt;=AD80,"-",$L80/(5*MAX($M$271:$M$272))*AK80)</f>
        <v>-</v>
      </c>
      <c r="AG80" s="119" t="str">
        <f t="shared" ref="AG80:AG143" ca="1" si="29">IF(AE80="-","-",AE80*$AF$267)</f>
        <v>-</v>
      </c>
      <c r="AH80" s="118" t="str">
        <f t="shared" ref="AH80:AH143" ca="1" si="30">IF(AF80="-","-",AF80*$AF$267)</f>
        <v>-</v>
      </c>
      <c r="AI80" s="118">
        <f t="shared" ref="AI80:AI143" ca="1" si="31">IF(AG80="-",0,MIN(AH80,R80))</f>
        <v>0</v>
      </c>
      <c r="AJ80" s="120">
        <f t="shared" ref="AJ80:AJ143" ca="1" si="32">+AD80-AC80</f>
        <v>0</v>
      </c>
      <c r="AK80" s="118">
        <f t="shared" ref="AK80:AK262" ca="1" si="33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80" s="118">
        <f t="shared" ref="AL80:AL265" ca="1" si="34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81" spans="1:38" ht="27" customHeight="1" x14ac:dyDescent="0.25">
      <c r="A81" s="53">
        <f>'OSNOVNA PLAČA'!A75</f>
        <v>66</v>
      </c>
      <c r="B81" s="333" t="str">
        <f t="shared" ca="1" si="21"/>
        <v>A66</v>
      </c>
      <c r="C81" s="333"/>
      <c r="D81" s="54" t="str">
        <f>IF(LEN('OSNOVNA PLAČA'!C75)&gt;0,'OSNOVNA PLAČA'!C75,"")</f>
        <v/>
      </c>
      <c r="E81" s="55" t="str">
        <f>IF(LEN('OSNOVNA PLAČA'!D75)&gt;0,'OSNOVNA PLAČA'!D75,"")</f>
        <v/>
      </c>
      <c r="F81" s="164">
        <f ca="1">IF(LEN(B81)&gt;0,'OBRAČUNANA OSNOVNA PLAČA'!K75,"")</f>
        <v>0</v>
      </c>
      <c r="G81" s="57"/>
      <c r="H81" s="57"/>
      <c r="I81" s="57"/>
      <c r="J81" s="57"/>
      <c r="K81" s="57"/>
      <c r="L81" s="178">
        <f t="shared" si="22"/>
        <v>0</v>
      </c>
      <c r="M81" s="179">
        <f t="shared" ref="M81:M144" ca="1" si="35">IF(LEN(B81)&gt;0,L81/5,"")</f>
        <v>0</v>
      </c>
      <c r="N81" s="179">
        <f t="shared" ca="1" si="20"/>
        <v>0</v>
      </c>
      <c r="O81" s="180">
        <f t="shared" ca="1" si="23"/>
        <v>0</v>
      </c>
      <c r="P81" s="181">
        <f t="shared" ref="P81:P144" ca="1" si="36">IF(LEN(B81)&gt;0,F81*O81,"")</f>
        <v>0</v>
      </c>
      <c r="Q81" s="182">
        <f t="shared" ca="1" si="24"/>
        <v>0</v>
      </c>
      <c r="R81" s="182">
        <f ca="1">IF(LEN(B81)&gt;0,'6'!R81-'6'!Q81,"")</f>
        <v>0</v>
      </c>
      <c r="S81" s="183"/>
      <c r="T81" s="33"/>
      <c r="U81" s="33"/>
      <c r="V81" s="33"/>
      <c r="W81" s="33"/>
      <c r="X81" s="33"/>
      <c r="Y81" s="33"/>
      <c r="AB81" s="243">
        <f>ROW()</f>
        <v>81</v>
      </c>
      <c r="AC81" s="118">
        <f t="shared" ca="1" si="25"/>
        <v>0</v>
      </c>
      <c r="AD81" s="118">
        <f t="shared" ca="1" si="26"/>
        <v>0</v>
      </c>
      <c r="AE81" s="119" t="str">
        <f t="shared" ca="1" si="27"/>
        <v>-</v>
      </c>
      <c r="AF81" s="118" t="str">
        <f t="shared" ca="1" si="28"/>
        <v>-</v>
      </c>
      <c r="AG81" s="119" t="str">
        <f t="shared" ca="1" si="29"/>
        <v>-</v>
      </c>
      <c r="AH81" s="118" t="str">
        <f t="shared" ca="1" si="30"/>
        <v>-</v>
      </c>
      <c r="AI81" s="118">
        <f t="shared" ca="1" si="31"/>
        <v>0</v>
      </c>
      <c r="AJ81" s="120">
        <f t="shared" ca="1" si="32"/>
        <v>0</v>
      </c>
      <c r="AK81" s="118">
        <f t="shared" ca="1" si="33"/>
        <v>0</v>
      </c>
      <c r="AL81" s="118">
        <f t="shared" ca="1" si="34"/>
        <v>0</v>
      </c>
    </row>
    <row r="82" spans="1:38" ht="27" customHeight="1" x14ac:dyDescent="0.25">
      <c r="A82" s="53">
        <f>'OSNOVNA PLAČA'!A76</f>
        <v>67</v>
      </c>
      <c r="B82" s="333" t="str">
        <f t="shared" ca="1" si="21"/>
        <v>A67</v>
      </c>
      <c r="C82" s="333"/>
      <c r="D82" s="54" t="str">
        <f>IF(LEN('OSNOVNA PLAČA'!C76)&gt;0,'OSNOVNA PLAČA'!C76,"")</f>
        <v/>
      </c>
      <c r="E82" s="55" t="str">
        <f>IF(LEN('OSNOVNA PLAČA'!D76)&gt;0,'OSNOVNA PLAČA'!D76,"")</f>
        <v/>
      </c>
      <c r="F82" s="164">
        <f ca="1">IF(LEN(B82)&gt;0,'OBRAČUNANA OSNOVNA PLAČA'!K76,"")</f>
        <v>0</v>
      </c>
      <c r="G82" s="57"/>
      <c r="H82" s="57"/>
      <c r="I82" s="57"/>
      <c r="J82" s="57"/>
      <c r="K82" s="57"/>
      <c r="L82" s="178">
        <f t="shared" si="22"/>
        <v>0</v>
      </c>
      <c r="M82" s="179">
        <f t="shared" ca="1" si="35"/>
        <v>0</v>
      </c>
      <c r="N82" s="179">
        <f t="shared" ref="N82:N145" ca="1" si="37">IF(LEN(B82)&gt;0,F82*M82,"")</f>
        <v>0</v>
      </c>
      <c r="O82" s="180">
        <f t="shared" ca="1" si="23"/>
        <v>0</v>
      </c>
      <c r="P82" s="181">
        <f t="shared" ca="1" si="36"/>
        <v>0</v>
      </c>
      <c r="Q82" s="182">
        <f t="shared" ca="1" si="24"/>
        <v>0</v>
      </c>
      <c r="R82" s="182">
        <f ca="1">IF(LEN(B82)&gt;0,'6'!R82-'6'!Q82,"")</f>
        <v>0</v>
      </c>
      <c r="S82" s="183"/>
      <c r="T82" s="33"/>
      <c r="U82" s="33"/>
      <c r="V82" s="33"/>
      <c r="W82" s="33"/>
      <c r="X82" s="33"/>
      <c r="Y82" s="33"/>
      <c r="AB82" s="243">
        <f>ROW()</f>
        <v>82</v>
      </c>
      <c r="AC82" s="118">
        <f t="shared" ca="1" si="25"/>
        <v>0</v>
      </c>
      <c r="AD82" s="118">
        <f t="shared" ca="1" si="26"/>
        <v>0</v>
      </c>
      <c r="AE82" s="119" t="str">
        <f t="shared" ca="1" si="27"/>
        <v>-</v>
      </c>
      <c r="AF82" s="118" t="str">
        <f t="shared" ca="1" si="28"/>
        <v>-</v>
      </c>
      <c r="AG82" s="119" t="str">
        <f t="shared" ca="1" si="29"/>
        <v>-</v>
      </c>
      <c r="AH82" s="118" t="str">
        <f t="shared" ca="1" si="30"/>
        <v>-</v>
      </c>
      <c r="AI82" s="118">
        <f t="shared" ca="1" si="31"/>
        <v>0</v>
      </c>
      <c r="AJ82" s="120">
        <f t="shared" ca="1" si="32"/>
        <v>0</v>
      </c>
      <c r="AK82" s="118">
        <f t="shared" ca="1" si="33"/>
        <v>0</v>
      </c>
      <c r="AL82" s="118">
        <f t="shared" ca="1" si="34"/>
        <v>0</v>
      </c>
    </row>
    <row r="83" spans="1:38" ht="27" customHeight="1" x14ac:dyDescent="0.25">
      <c r="A83" s="53">
        <f>'OSNOVNA PLAČA'!A77</f>
        <v>68</v>
      </c>
      <c r="B83" s="333" t="str">
        <f t="shared" ca="1" si="21"/>
        <v>A68</v>
      </c>
      <c r="C83" s="333"/>
      <c r="D83" s="54" t="str">
        <f>IF(LEN('OSNOVNA PLAČA'!C77)&gt;0,'OSNOVNA PLAČA'!C77,"")</f>
        <v/>
      </c>
      <c r="E83" s="55" t="str">
        <f>IF(LEN('OSNOVNA PLAČA'!D77)&gt;0,'OSNOVNA PLAČA'!D77,"")</f>
        <v/>
      </c>
      <c r="F83" s="164">
        <f ca="1">IF(LEN(B83)&gt;0,'OBRAČUNANA OSNOVNA PLAČA'!K77,"")</f>
        <v>0</v>
      </c>
      <c r="G83" s="57"/>
      <c r="H83" s="57"/>
      <c r="I83" s="57"/>
      <c r="J83" s="57"/>
      <c r="K83" s="57"/>
      <c r="L83" s="178">
        <f t="shared" si="22"/>
        <v>0</v>
      </c>
      <c r="M83" s="179">
        <f t="shared" ca="1" si="35"/>
        <v>0</v>
      </c>
      <c r="N83" s="179">
        <f t="shared" ca="1" si="37"/>
        <v>0</v>
      </c>
      <c r="O83" s="180">
        <f t="shared" ca="1" si="23"/>
        <v>0</v>
      </c>
      <c r="P83" s="181">
        <f t="shared" ca="1" si="36"/>
        <v>0</v>
      </c>
      <c r="Q83" s="182">
        <f t="shared" ca="1" si="24"/>
        <v>0</v>
      </c>
      <c r="R83" s="182">
        <f ca="1">IF(LEN(B83)&gt;0,'6'!R83-'6'!Q83,"")</f>
        <v>0</v>
      </c>
      <c r="S83" s="183"/>
      <c r="T83" s="33"/>
      <c r="U83" s="33"/>
      <c r="V83" s="33"/>
      <c r="W83" s="33"/>
      <c r="X83" s="33"/>
      <c r="Y83" s="33"/>
      <c r="AB83" s="243">
        <f>ROW()</f>
        <v>83</v>
      </c>
      <c r="AC83" s="118">
        <f t="shared" ca="1" si="25"/>
        <v>0</v>
      </c>
      <c r="AD83" s="118">
        <f t="shared" ca="1" si="26"/>
        <v>0</v>
      </c>
      <c r="AE83" s="119" t="str">
        <f t="shared" ca="1" si="27"/>
        <v>-</v>
      </c>
      <c r="AF83" s="118" t="str">
        <f t="shared" ca="1" si="28"/>
        <v>-</v>
      </c>
      <c r="AG83" s="119" t="str">
        <f t="shared" ca="1" si="29"/>
        <v>-</v>
      </c>
      <c r="AH83" s="118" t="str">
        <f t="shared" ca="1" si="30"/>
        <v>-</v>
      </c>
      <c r="AI83" s="118">
        <f t="shared" ca="1" si="31"/>
        <v>0</v>
      </c>
      <c r="AJ83" s="120">
        <f t="shared" ca="1" si="32"/>
        <v>0</v>
      </c>
      <c r="AK83" s="118">
        <f t="shared" ca="1" si="33"/>
        <v>0</v>
      </c>
      <c r="AL83" s="118">
        <f t="shared" ca="1" si="34"/>
        <v>0</v>
      </c>
    </row>
    <row r="84" spans="1:38" ht="27" customHeight="1" x14ac:dyDescent="0.25">
      <c r="A84" s="53">
        <f>'OSNOVNA PLAČA'!A78</f>
        <v>69</v>
      </c>
      <c r="B84" s="333" t="str">
        <f t="shared" ca="1" si="21"/>
        <v>A69</v>
      </c>
      <c r="C84" s="333"/>
      <c r="D84" s="54" t="str">
        <f>IF(LEN('OSNOVNA PLAČA'!C78)&gt;0,'OSNOVNA PLAČA'!C78,"")</f>
        <v/>
      </c>
      <c r="E84" s="55" t="str">
        <f>IF(LEN('OSNOVNA PLAČA'!D78)&gt;0,'OSNOVNA PLAČA'!D78,"")</f>
        <v/>
      </c>
      <c r="F84" s="164">
        <f ca="1">IF(LEN(B84)&gt;0,'OBRAČUNANA OSNOVNA PLAČA'!K78,"")</f>
        <v>0</v>
      </c>
      <c r="G84" s="57"/>
      <c r="H84" s="57"/>
      <c r="I84" s="57"/>
      <c r="J84" s="57"/>
      <c r="K84" s="57"/>
      <c r="L84" s="178">
        <f t="shared" si="22"/>
        <v>0</v>
      </c>
      <c r="M84" s="179">
        <f t="shared" ca="1" si="35"/>
        <v>0</v>
      </c>
      <c r="N84" s="179">
        <f t="shared" ca="1" si="37"/>
        <v>0</v>
      </c>
      <c r="O84" s="180">
        <f t="shared" ca="1" si="23"/>
        <v>0</v>
      </c>
      <c r="P84" s="181">
        <f t="shared" ca="1" si="36"/>
        <v>0</v>
      </c>
      <c r="Q84" s="182">
        <f t="shared" ca="1" si="24"/>
        <v>0</v>
      </c>
      <c r="R84" s="182">
        <f ca="1">IF(LEN(B84)&gt;0,'6'!R84-'6'!Q84,"")</f>
        <v>0</v>
      </c>
      <c r="S84" s="183"/>
      <c r="T84" s="33"/>
      <c r="U84" s="33"/>
      <c r="V84" s="33"/>
      <c r="W84" s="33"/>
      <c r="X84" s="33"/>
      <c r="Y84" s="33"/>
      <c r="AB84" s="243">
        <f>ROW()</f>
        <v>84</v>
      </c>
      <c r="AC84" s="118">
        <f t="shared" ca="1" si="25"/>
        <v>0</v>
      </c>
      <c r="AD84" s="118">
        <f t="shared" ca="1" si="26"/>
        <v>0</v>
      </c>
      <c r="AE84" s="119" t="str">
        <f t="shared" ca="1" si="27"/>
        <v>-</v>
      </c>
      <c r="AF84" s="118" t="str">
        <f t="shared" ca="1" si="28"/>
        <v>-</v>
      </c>
      <c r="AG84" s="119" t="str">
        <f t="shared" ca="1" si="29"/>
        <v>-</v>
      </c>
      <c r="AH84" s="118" t="str">
        <f t="shared" ca="1" si="30"/>
        <v>-</v>
      </c>
      <c r="AI84" s="118">
        <f t="shared" ca="1" si="31"/>
        <v>0</v>
      </c>
      <c r="AJ84" s="120">
        <f t="shared" ca="1" si="32"/>
        <v>0</v>
      </c>
      <c r="AK84" s="118">
        <f t="shared" ca="1" si="33"/>
        <v>0</v>
      </c>
      <c r="AL84" s="118">
        <f t="shared" ca="1" si="34"/>
        <v>0</v>
      </c>
    </row>
    <row r="85" spans="1:38" ht="27" customHeight="1" x14ac:dyDescent="0.25">
      <c r="A85" s="53">
        <f>'OSNOVNA PLAČA'!A79</f>
        <v>70</v>
      </c>
      <c r="B85" s="333" t="str">
        <f t="shared" ca="1" si="21"/>
        <v>A70</v>
      </c>
      <c r="C85" s="333"/>
      <c r="D85" s="54" t="str">
        <f>IF(LEN('OSNOVNA PLAČA'!C79)&gt;0,'OSNOVNA PLAČA'!C79,"")</f>
        <v/>
      </c>
      <c r="E85" s="55" t="str">
        <f>IF(LEN('OSNOVNA PLAČA'!D79)&gt;0,'OSNOVNA PLAČA'!D79,"")</f>
        <v/>
      </c>
      <c r="F85" s="164">
        <f ca="1">IF(LEN(B85)&gt;0,'OBRAČUNANA OSNOVNA PLAČA'!K79,"")</f>
        <v>0</v>
      </c>
      <c r="G85" s="57"/>
      <c r="H85" s="57"/>
      <c r="I85" s="57"/>
      <c r="J85" s="57"/>
      <c r="K85" s="57"/>
      <c r="L85" s="178">
        <f t="shared" si="22"/>
        <v>0</v>
      </c>
      <c r="M85" s="179">
        <f t="shared" ca="1" si="35"/>
        <v>0</v>
      </c>
      <c r="N85" s="179">
        <f t="shared" ca="1" si="37"/>
        <v>0</v>
      </c>
      <c r="O85" s="180">
        <f t="shared" ca="1" si="23"/>
        <v>0</v>
      </c>
      <c r="P85" s="181">
        <f t="shared" ca="1" si="36"/>
        <v>0</v>
      </c>
      <c r="Q85" s="182">
        <f t="shared" ca="1" si="24"/>
        <v>0</v>
      </c>
      <c r="R85" s="182">
        <f ca="1">IF(LEN(B85)&gt;0,'6'!R85-'6'!Q85,"")</f>
        <v>0</v>
      </c>
      <c r="S85" s="183"/>
      <c r="T85" s="33"/>
      <c r="U85" s="33"/>
      <c r="V85" s="33"/>
      <c r="W85" s="33"/>
      <c r="X85" s="33"/>
      <c r="Y85" s="33"/>
      <c r="AB85" s="243">
        <f>ROW()</f>
        <v>85</v>
      </c>
      <c r="AC85" s="118">
        <f t="shared" ca="1" si="25"/>
        <v>0</v>
      </c>
      <c r="AD85" s="118">
        <f t="shared" ca="1" si="26"/>
        <v>0</v>
      </c>
      <c r="AE85" s="119" t="str">
        <f t="shared" ca="1" si="27"/>
        <v>-</v>
      </c>
      <c r="AF85" s="118" t="str">
        <f t="shared" ca="1" si="28"/>
        <v>-</v>
      </c>
      <c r="AG85" s="119" t="str">
        <f t="shared" ca="1" si="29"/>
        <v>-</v>
      </c>
      <c r="AH85" s="118" t="str">
        <f t="shared" ca="1" si="30"/>
        <v>-</v>
      </c>
      <c r="AI85" s="118">
        <f t="shared" ca="1" si="31"/>
        <v>0</v>
      </c>
      <c r="AJ85" s="120">
        <f t="shared" ca="1" si="32"/>
        <v>0</v>
      </c>
      <c r="AK85" s="118">
        <f t="shared" ca="1" si="33"/>
        <v>0</v>
      </c>
      <c r="AL85" s="118">
        <f t="shared" ca="1" si="34"/>
        <v>0</v>
      </c>
    </row>
    <row r="86" spans="1:38" ht="27" customHeight="1" x14ac:dyDescent="0.25">
      <c r="A86" s="53">
        <f>'OSNOVNA PLAČA'!A80</f>
        <v>71</v>
      </c>
      <c r="B86" s="333" t="str">
        <f t="shared" ca="1" si="21"/>
        <v>A71</v>
      </c>
      <c r="C86" s="333"/>
      <c r="D86" s="54" t="str">
        <f>IF(LEN('OSNOVNA PLAČA'!C80)&gt;0,'OSNOVNA PLAČA'!C80,"")</f>
        <v/>
      </c>
      <c r="E86" s="55" t="str">
        <f>IF(LEN('OSNOVNA PLAČA'!D80)&gt;0,'OSNOVNA PLAČA'!D80,"")</f>
        <v/>
      </c>
      <c r="F86" s="164">
        <f ca="1">IF(LEN(B86)&gt;0,'OBRAČUNANA OSNOVNA PLAČA'!K80,"")</f>
        <v>0</v>
      </c>
      <c r="G86" s="57"/>
      <c r="H86" s="57"/>
      <c r="I86" s="57"/>
      <c r="J86" s="57"/>
      <c r="K86" s="57"/>
      <c r="L86" s="178">
        <f t="shared" si="22"/>
        <v>0</v>
      </c>
      <c r="M86" s="179">
        <f t="shared" ca="1" si="35"/>
        <v>0</v>
      </c>
      <c r="N86" s="179">
        <f t="shared" ca="1" si="37"/>
        <v>0</v>
      </c>
      <c r="O86" s="180">
        <f t="shared" ca="1" si="23"/>
        <v>0</v>
      </c>
      <c r="P86" s="181">
        <f t="shared" ca="1" si="36"/>
        <v>0</v>
      </c>
      <c r="Q86" s="182">
        <f t="shared" ca="1" si="24"/>
        <v>0</v>
      </c>
      <c r="R86" s="182">
        <f ca="1">IF(LEN(B86)&gt;0,'6'!R86-'6'!Q86,"")</f>
        <v>0</v>
      </c>
      <c r="S86" s="183"/>
      <c r="T86" s="33"/>
      <c r="U86" s="33"/>
      <c r="V86" s="33"/>
      <c r="W86" s="33"/>
      <c r="X86" s="33"/>
      <c r="Y86" s="33"/>
      <c r="AB86" s="243">
        <f>ROW()</f>
        <v>86</v>
      </c>
      <c r="AC86" s="118">
        <f t="shared" ca="1" si="25"/>
        <v>0</v>
      </c>
      <c r="AD86" s="118">
        <f t="shared" ca="1" si="26"/>
        <v>0</v>
      </c>
      <c r="AE86" s="119" t="str">
        <f t="shared" ca="1" si="27"/>
        <v>-</v>
      </c>
      <c r="AF86" s="118" t="str">
        <f t="shared" ca="1" si="28"/>
        <v>-</v>
      </c>
      <c r="AG86" s="119" t="str">
        <f t="shared" ca="1" si="29"/>
        <v>-</v>
      </c>
      <c r="AH86" s="118" t="str">
        <f t="shared" ca="1" si="30"/>
        <v>-</v>
      </c>
      <c r="AI86" s="118">
        <f t="shared" ca="1" si="31"/>
        <v>0</v>
      </c>
      <c r="AJ86" s="120">
        <f t="shared" ca="1" si="32"/>
        <v>0</v>
      </c>
      <c r="AK86" s="118">
        <f t="shared" ca="1" si="33"/>
        <v>0</v>
      </c>
      <c r="AL86" s="118">
        <f t="shared" ca="1" si="34"/>
        <v>0</v>
      </c>
    </row>
    <row r="87" spans="1:38" ht="27" customHeight="1" x14ac:dyDescent="0.25">
      <c r="A87" s="53">
        <f>'OSNOVNA PLAČA'!A81</f>
        <v>72</v>
      </c>
      <c r="B87" s="333" t="str">
        <f t="shared" ca="1" si="21"/>
        <v>A72</v>
      </c>
      <c r="C87" s="333"/>
      <c r="D87" s="54" t="str">
        <f>IF(LEN('OSNOVNA PLAČA'!C81)&gt;0,'OSNOVNA PLAČA'!C81,"")</f>
        <v/>
      </c>
      <c r="E87" s="55" t="str">
        <f>IF(LEN('OSNOVNA PLAČA'!D81)&gt;0,'OSNOVNA PLAČA'!D81,"")</f>
        <v/>
      </c>
      <c r="F87" s="164">
        <f ca="1">IF(LEN(B87)&gt;0,'OBRAČUNANA OSNOVNA PLAČA'!K81,"")</f>
        <v>0</v>
      </c>
      <c r="G87" s="57"/>
      <c r="H87" s="57"/>
      <c r="I87" s="57"/>
      <c r="J87" s="57"/>
      <c r="K87" s="57"/>
      <c r="L87" s="178">
        <f t="shared" si="22"/>
        <v>0</v>
      </c>
      <c r="M87" s="179">
        <f t="shared" ca="1" si="35"/>
        <v>0</v>
      </c>
      <c r="N87" s="179">
        <f t="shared" ca="1" si="37"/>
        <v>0</v>
      </c>
      <c r="O87" s="180">
        <f t="shared" ca="1" si="23"/>
        <v>0</v>
      </c>
      <c r="P87" s="181">
        <f t="shared" ca="1" si="36"/>
        <v>0</v>
      </c>
      <c r="Q87" s="182">
        <f t="shared" ca="1" si="24"/>
        <v>0</v>
      </c>
      <c r="R87" s="182">
        <f ca="1">IF(LEN(B87)&gt;0,'6'!R87-'6'!Q87,"")</f>
        <v>0</v>
      </c>
      <c r="S87" s="183"/>
      <c r="T87" s="33"/>
      <c r="U87" s="33"/>
      <c r="V87" s="33"/>
      <c r="W87" s="33"/>
      <c r="X87" s="33"/>
      <c r="Y87" s="33"/>
      <c r="AB87" s="243">
        <f>ROW()</f>
        <v>87</v>
      </c>
      <c r="AC87" s="118">
        <f t="shared" ca="1" si="25"/>
        <v>0</v>
      </c>
      <c r="AD87" s="118">
        <f t="shared" ca="1" si="26"/>
        <v>0</v>
      </c>
      <c r="AE87" s="119" t="str">
        <f t="shared" ca="1" si="27"/>
        <v>-</v>
      </c>
      <c r="AF87" s="118" t="str">
        <f t="shared" ca="1" si="28"/>
        <v>-</v>
      </c>
      <c r="AG87" s="119" t="str">
        <f t="shared" ca="1" si="29"/>
        <v>-</v>
      </c>
      <c r="AH87" s="118" t="str">
        <f t="shared" ca="1" si="30"/>
        <v>-</v>
      </c>
      <c r="AI87" s="118">
        <f t="shared" ca="1" si="31"/>
        <v>0</v>
      </c>
      <c r="AJ87" s="120">
        <f t="shared" ca="1" si="32"/>
        <v>0</v>
      </c>
      <c r="AK87" s="118">
        <f t="shared" ca="1" si="33"/>
        <v>0</v>
      </c>
      <c r="AL87" s="118">
        <f t="shared" ca="1" si="34"/>
        <v>0</v>
      </c>
    </row>
    <row r="88" spans="1:38" ht="27" customHeight="1" x14ac:dyDescent="0.25">
      <c r="A88" s="53">
        <f>'OSNOVNA PLAČA'!A82</f>
        <v>73</v>
      </c>
      <c r="B88" s="333" t="str">
        <f t="shared" ca="1" si="21"/>
        <v>A73</v>
      </c>
      <c r="C88" s="333"/>
      <c r="D88" s="54" t="str">
        <f>IF(LEN('OSNOVNA PLAČA'!C82)&gt;0,'OSNOVNA PLAČA'!C82,"")</f>
        <v/>
      </c>
      <c r="E88" s="55" t="str">
        <f>IF(LEN('OSNOVNA PLAČA'!D82)&gt;0,'OSNOVNA PLAČA'!D82,"")</f>
        <v/>
      </c>
      <c r="F88" s="164">
        <f ca="1">IF(LEN(B88)&gt;0,'OBRAČUNANA OSNOVNA PLAČA'!K82,"")</f>
        <v>0</v>
      </c>
      <c r="G88" s="57"/>
      <c r="H88" s="57"/>
      <c r="I88" s="57"/>
      <c r="J88" s="57"/>
      <c r="K88" s="57"/>
      <c r="L88" s="178">
        <f t="shared" si="22"/>
        <v>0</v>
      </c>
      <c r="M88" s="179">
        <f t="shared" ca="1" si="35"/>
        <v>0</v>
      </c>
      <c r="N88" s="179">
        <f t="shared" ca="1" si="37"/>
        <v>0</v>
      </c>
      <c r="O88" s="180">
        <f t="shared" ca="1" si="23"/>
        <v>0</v>
      </c>
      <c r="P88" s="181">
        <f t="shared" ca="1" si="36"/>
        <v>0</v>
      </c>
      <c r="Q88" s="182">
        <f t="shared" ca="1" si="24"/>
        <v>0</v>
      </c>
      <c r="R88" s="182">
        <f ca="1">IF(LEN(B88)&gt;0,'6'!R88-'6'!Q88,"")</f>
        <v>0</v>
      </c>
      <c r="S88" s="183"/>
      <c r="T88" s="33"/>
      <c r="U88" s="33"/>
      <c r="V88" s="33"/>
      <c r="W88" s="33"/>
      <c r="X88" s="33"/>
      <c r="Y88" s="33"/>
      <c r="AB88" s="243">
        <f>ROW()</f>
        <v>88</v>
      </c>
      <c r="AC88" s="118">
        <f t="shared" ca="1" si="25"/>
        <v>0</v>
      </c>
      <c r="AD88" s="118">
        <f t="shared" ca="1" si="26"/>
        <v>0</v>
      </c>
      <c r="AE88" s="119" t="str">
        <f t="shared" ca="1" si="27"/>
        <v>-</v>
      </c>
      <c r="AF88" s="118" t="str">
        <f t="shared" ca="1" si="28"/>
        <v>-</v>
      </c>
      <c r="AG88" s="119" t="str">
        <f t="shared" ca="1" si="29"/>
        <v>-</v>
      </c>
      <c r="AH88" s="118" t="str">
        <f t="shared" ca="1" si="30"/>
        <v>-</v>
      </c>
      <c r="AI88" s="118">
        <f t="shared" ca="1" si="31"/>
        <v>0</v>
      </c>
      <c r="AJ88" s="120">
        <f t="shared" ca="1" si="32"/>
        <v>0</v>
      </c>
      <c r="AK88" s="118">
        <f t="shared" ca="1" si="33"/>
        <v>0</v>
      </c>
      <c r="AL88" s="118">
        <f t="shared" ca="1" si="34"/>
        <v>0</v>
      </c>
    </row>
    <row r="89" spans="1:38" ht="27" customHeight="1" x14ac:dyDescent="0.25">
      <c r="A89" s="53">
        <f>'OSNOVNA PLAČA'!A83</f>
        <v>74</v>
      </c>
      <c r="B89" s="333" t="str">
        <f t="shared" ca="1" si="21"/>
        <v>A74</v>
      </c>
      <c r="C89" s="333"/>
      <c r="D89" s="54" t="str">
        <f>IF(LEN('OSNOVNA PLAČA'!C83)&gt;0,'OSNOVNA PLAČA'!C83,"")</f>
        <v/>
      </c>
      <c r="E89" s="55" t="str">
        <f>IF(LEN('OSNOVNA PLAČA'!D83)&gt;0,'OSNOVNA PLAČA'!D83,"")</f>
        <v/>
      </c>
      <c r="F89" s="164">
        <f ca="1">IF(LEN(B89)&gt;0,'OBRAČUNANA OSNOVNA PLAČA'!K83,"")</f>
        <v>0</v>
      </c>
      <c r="G89" s="57"/>
      <c r="H89" s="57"/>
      <c r="I89" s="57"/>
      <c r="J89" s="57"/>
      <c r="K89" s="57"/>
      <c r="L89" s="178">
        <f t="shared" si="22"/>
        <v>0</v>
      </c>
      <c r="M89" s="179">
        <f t="shared" ca="1" si="35"/>
        <v>0</v>
      </c>
      <c r="N89" s="179">
        <f t="shared" ca="1" si="37"/>
        <v>0</v>
      </c>
      <c r="O89" s="180">
        <f t="shared" ca="1" si="23"/>
        <v>0</v>
      </c>
      <c r="P89" s="181">
        <f t="shared" ca="1" si="36"/>
        <v>0</v>
      </c>
      <c r="Q89" s="182">
        <f t="shared" ca="1" si="24"/>
        <v>0</v>
      </c>
      <c r="R89" s="182">
        <f ca="1">IF(LEN(B89)&gt;0,'6'!R89-'6'!Q89,"")</f>
        <v>0</v>
      </c>
      <c r="S89" s="183"/>
      <c r="T89" s="33"/>
      <c r="U89" s="33"/>
      <c r="V89" s="33"/>
      <c r="W89" s="33"/>
      <c r="X89" s="33"/>
      <c r="Y89" s="33"/>
      <c r="AB89" s="243">
        <f>ROW()</f>
        <v>89</v>
      </c>
      <c r="AC89" s="118">
        <f t="shared" ca="1" si="25"/>
        <v>0</v>
      </c>
      <c r="AD89" s="118">
        <f t="shared" ca="1" si="26"/>
        <v>0</v>
      </c>
      <c r="AE89" s="119" t="str">
        <f t="shared" ca="1" si="27"/>
        <v>-</v>
      </c>
      <c r="AF89" s="118" t="str">
        <f t="shared" ca="1" si="28"/>
        <v>-</v>
      </c>
      <c r="AG89" s="119" t="str">
        <f t="shared" ca="1" si="29"/>
        <v>-</v>
      </c>
      <c r="AH89" s="118" t="str">
        <f t="shared" ca="1" si="30"/>
        <v>-</v>
      </c>
      <c r="AI89" s="118">
        <f t="shared" ca="1" si="31"/>
        <v>0</v>
      </c>
      <c r="AJ89" s="120">
        <f t="shared" ca="1" si="32"/>
        <v>0</v>
      </c>
      <c r="AK89" s="118">
        <f t="shared" ca="1" si="33"/>
        <v>0</v>
      </c>
      <c r="AL89" s="118">
        <f t="shared" ca="1" si="34"/>
        <v>0</v>
      </c>
    </row>
    <row r="90" spans="1:38" ht="27" customHeight="1" x14ac:dyDescent="0.25">
      <c r="A90" s="53">
        <f>'OSNOVNA PLAČA'!A84</f>
        <v>75</v>
      </c>
      <c r="B90" s="333" t="str">
        <f t="shared" ca="1" si="21"/>
        <v>A75</v>
      </c>
      <c r="C90" s="333"/>
      <c r="D90" s="54" t="str">
        <f>IF(LEN('OSNOVNA PLAČA'!C84)&gt;0,'OSNOVNA PLAČA'!C84,"")</f>
        <v/>
      </c>
      <c r="E90" s="55" t="str">
        <f>IF(LEN('OSNOVNA PLAČA'!D84)&gt;0,'OSNOVNA PLAČA'!D84,"")</f>
        <v/>
      </c>
      <c r="F90" s="164">
        <f ca="1">IF(LEN(B90)&gt;0,'OBRAČUNANA OSNOVNA PLAČA'!K84,"")</f>
        <v>0</v>
      </c>
      <c r="G90" s="57"/>
      <c r="H90" s="57"/>
      <c r="I90" s="57"/>
      <c r="J90" s="57"/>
      <c r="K90" s="57"/>
      <c r="L90" s="178">
        <f t="shared" si="22"/>
        <v>0</v>
      </c>
      <c r="M90" s="179">
        <f t="shared" ca="1" si="35"/>
        <v>0</v>
      </c>
      <c r="N90" s="179">
        <f t="shared" ca="1" si="37"/>
        <v>0</v>
      </c>
      <c r="O90" s="180">
        <f t="shared" ca="1" si="23"/>
        <v>0</v>
      </c>
      <c r="P90" s="181">
        <f t="shared" ca="1" si="36"/>
        <v>0</v>
      </c>
      <c r="Q90" s="182">
        <f t="shared" ca="1" si="24"/>
        <v>0</v>
      </c>
      <c r="R90" s="182">
        <f ca="1">IF(LEN(B90)&gt;0,'6'!R90-'6'!Q90,"")</f>
        <v>0</v>
      </c>
      <c r="S90" s="183"/>
      <c r="T90" s="33"/>
      <c r="U90" s="33"/>
      <c r="V90" s="33"/>
      <c r="W90" s="33"/>
      <c r="X90" s="33"/>
      <c r="Y90" s="33"/>
      <c r="AB90" s="243">
        <f>ROW()</f>
        <v>90</v>
      </c>
      <c r="AC90" s="118">
        <f t="shared" ca="1" si="25"/>
        <v>0</v>
      </c>
      <c r="AD90" s="118">
        <f t="shared" ca="1" si="26"/>
        <v>0</v>
      </c>
      <c r="AE90" s="119" t="str">
        <f t="shared" ca="1" si="27"/>
        <v>-</v>
      </c>
      <c r="AF90" s="118" t="str">
        <f t="shared" ca="1" si="28"/>
        <v>-</v>
      </c>
      <c r="AG90" s="119" t="str">
        <f t="shared" ca="1" si="29"/>
        <v>-</v>
      </c>
      <c r="AH90" s="118" t="str">
        <f t="shared" ca="1" si="30"/>
        <v>-</v>
      </c>
      <c r="AI90" s="118">
        <f t="shared" ca="1" si="31"/>
        <v>0</v>
      </c>
      <c r="AJ90" s="120">
        <f t="shared" ca="1" si="32"/>
        <v>0</v>
      </c>
      <c r="AK90" s="118">
        <f t="shared" ca="1" si="33"/>
        <v>0</v>
      </c>
      <c r="AL90" s="118">
        <f t="shared" ca="1" si="34"/>
        <v>0</v>
      </c>
    </row>
    <row r="91" spans="1:38" ht="27" customHeight="1" x14ac:dyDescent="0.25">
      <c r="A91" s="53">
        <f>'OSNOVNA PLAČA'!A85</f>
        <v>76</v>
      </c>
      <c r="B91" s="333" t="str">
        <f t="shared" ca="1" si="21"/>
        <v>A76</v>
      </c>
      <c r="C91" s="333"/>
      <c r="D91" s="54" t="str">
        <f>IF(LEN('OSNOVNA PLAČA'!C85)&gt;0,'OSNOVNA PLAČA'!C85,"")</f>
        <v/>
      </c>
      <c r="E91" s="55" t="str">
        <f>IF(LEN('OSNOVNA PLAČA'!D85)&gt;0,'OSNOVNA PLAČA'!D85,"")</f>
        <v/>
      </c>
      <c r="F91" s="164">
        <f ca="1">IF(LEN(B91)&gt;0,'OBRAČUNANA OSNOVNA PLAČA'!K85,"")</f>
        <v>0</v>
      </c>
      <c r="G91" s="57"/>
      <c r="H91" s="57"/>
      <c r="I91" s="57"/>
      <c r="J91" s="57"/>
      <c r="K91" s="57"/>
      <c r="L91" s="178">
        <f t="shared" si="22"/>
        <v>0</v>
      </c>
      <c r="M91" s="179">
        <f t="shared" ca="1" si="35"/>
        <v>0</v>
      </c>
      <c r="N91" s="179">
        <f t="shared" ca="1" si="37"/>
        <v>0</v>
      </c>
      <c r="O91" s="180">
        <f t="shared" ca="1" si="23"/>
        <v>0</v>
      </c>
      <c r="P91" s="181">
        <f t="shared" ca="1" si="36"/>
        <v>0</v>
      </c>
      <c r="Q91" s="182">
        <f t="shared" ca="1" si="24"/>
        <v>0</v>
      </c>
      <c r="R91" s="182">
        <f ca="1">IF(LEN(B91)&gt;0,'6'!R91-'6'!Q91,"")</f>
        <v>0</v>
      </c>
      <c r="S91" s="183"/>
      <c r="T91" s="33"/>
      <c r="U91" s="33"/>
      <c r="V91" s="33"/>
      <c r="W91" s="33"/>
      <c r="X91" s="33"/>
      <c r="Y91" s="33"/>
      <c r="AB91" s="243">
        <f>ROW()</f>
        <v>91</v>
      </c>
      <c r="AC91" s="118">
        <f t="shared" ca="1" si="25"/>
        <v>0</v>
      </c>
      <c r="AD91" s="118">
        <f t="shared" ca="1" si="26"/>
        <v>0</v>
      </c>
      <c r="AE91" s="119" t="str">
        <f t="shared" ca="1" si="27"/>
        <v>-</v>
      </c>
      <c r="AF91" s="118" t="str">
        <f t="shared" ca="1" si="28"/>
        <v>-</v>
      </c>
      <c r="AG91" s="119" t="str">
        <f t="shared" ca="1" si="29"/>
        <v>-</v>
      </c>
      <c r="AH91" s="118" t="str">
        <f t="shared" ca="1" si="30"/>
        <v>-</v>
      </c>
      <c r="AI91" s="118">
        <f t="shared" ca="1" si="31"/>
        <v>0</v>
      </c>
      <c r="AJ91" s="120">
        <f t="shared" ca="1" si="32"/>
        <v>0</v>
      </c>
      <c r="AK91" s="118">
        <f t="shared" ca="1" si="33"/>
        <v>0</v>
      </c>
      <c r="AL91" s="118">
        <f t="shared" ca="1" si="34"/>
        <v>0</v>
      </c>
    </row>
    <row r="92" spans="1:38" ht="27" customHeight="1" x14ac:dyDescent="0.25">
      <c r="A92" s="53">
        <f>'OSNOVNA PLAČA'!A86</f>
        <v>77</v>
      </c>
      <c r="B92" s="333" t="str">
        <f t="shared" ca="1" si="21"/>
        <v>A77</v>
      </c>
      <c r="C92" s="333"/>
      <c r="D92" s="54" t="str">
        <f>IF(LEN('OSNOVNA PLAČA'!C86)&gt;0,'OSNOVNA PLAČA'!C86,"")</f>
        <v/>
      </c>
      <c r="E92" s="55" t="str">
        <f>IF(LEN('OSNOVNA PLAČA'!D86)&gt;0,'OSNOVNA PLAČA'!D86,"")</f>
        <v/>
      </c>
      <c r="F92" s="164">
        <f ca="1">IF(LEN(B92)&gt;0,'OBRAČUNANA OSNOVNA PLAČA'!K86,"")</f>
        <v>0</v>
      </c>
      <c r="G92" s="57"/>
      <c r="H92" s="57"/>
      <c r="I92" s="57"/>
      <c r="J92" s="57"/>
      <c r="K92" s="57"/>
      <c r="L92" s="178">
        <f t="shared" si="22"/>
        <v>0</v>
      </c>
      <c r="M92" s="179">
        <f t="shared" ca="1" si="35"/>
        <v>0</v>
      </c>
      <c r="N92" s="179">
        <f t="shared" ca="1" si="37"/>
        <v>0</v>
      </c>
      <c r="O92" s="180">
        <f t="shared" ca="1" si="23"/>
        <v>0</v>
      </c>
      <c r="P92" s="181">
        <f t="shared" ca="1" si="36"/>
        <v>0</v>
      </c>
      <c r="Q92" s="182">
        <f t="shared" ca="1" si="24"/>
        <v>0</v>
      </c>
      <c r="R92" s="182">
        <f ca="1">IF(LEN(B92)&gt;0,'6'!R92-'6'!Q92,"")</f>
        <v>0</v>
      </c>
      <c r="S92" s="183"/>
      <c r="T92" s="33"/>
      <c r="U92" s="33"/>
      <c r="V92" s="33"/>
      <c r="W92" s="33"/>
      <c r="X92" s="33"/>
      <c r="Y92" s="33"/>
      <c r="AB92" s="243">
        <f>ROW()</f>
        <v>92</v>
      </c>
      <c r="AC92" s="118">
        <f t="shared" ca="1" si="25"/>
        <v>0</v>
      </c>
      <c r="AD92" s="118">
        <f t="shared" ca="1" si="26"/>
        <v>0</v>
      </c>
      <c r="AE92" s="119" t="str">
        <f t="shared" ca="1" si="27"/>
        <v>-</v>
      </c>
      <c r="AF92" s="118" t="str">
        <f t="shared" ca="1" si="28"/>
        <v>-</v>
      </c>
      <c r="AG92" s="119" t="str">
        <f t="shared" ca="1" si="29"/>
        <v>-</v>
      </c>
      <c r="AH92" s="118" t="str">
        <f t="shared" ca="1" si="30"/>
        <v>-</v>
      </c>
      <c r="AI92" s="118">
        <f t="shared" ca="1" si="31"/>
        <v>0</v>
      </c>
      <c r="AJ92" s="120">
        <f t="shared" ca="1" si="32"/>
        <v>0</v>
      </c>
      <c r="AK92" s="118">
        <f t="shared" ca="1" si="33"/>
        <v>0</v>
      </c>
      <c r="AL92" s="118">
        <f t="shared" ca="1" si="34"/>
        <v>0</v>
      </c>
    </row>
    <row r="93" spans="1:38" ht="27" customHeight="1" x14ac:dyDescent="0.25">
      <c r="A93" s="53">
        <f>'OSNOVNA PLAČA'!A87</f>
        <v>78</v>
      </c>
      <c r="B93" s="333" t="str">
        <f t="shared" ca="1" si="21"/>
        <v>A78</v>
      </c>
      <c r="C93" s="333"/>
      <c r="D93" s="54" t="str">
        <f>IF(LEN('OSNOVNA PLAČA'!C87)&gt;0,'OSNOVNA PLAČA'!C87,"")</f>
        <v/>
      </c>
      <c r="E93" s="55" t="str">
        <f>IF(LEN('OSNOVNA PLAČA'!D87)&gt;0,'OSNOVNA PLAČA'!D87,"")</f>
        <v/>
      </c>
      <c r="F93" s="164">
        <f ca="1">IF(LEN(B93)&gt;0,'OBRAČUNANA OSNOVNA PLAČA'!K87,"")</f>
        <v>0</v>
      </c>
      <c r="G93" s="57"/>
      <c r="H93" s="57"/>
      <c r="I93" s="57"/>
      <c r="J93" s="57"/>
      <c r="K93" s="57"/>
      <c r="L93" s="178">
        <f t="shared" si="22"/>
        <v>0</v>
      </c>
      <c r="M93" s="179">
        <f t="shared" ca="1" si="35"/>
        <v>0</v>
      </c>
      <c r="N93" s="179">
        <f t="shared" ca="1" si="37"/>
        <v>0</v>
      </c>
      <c r="O93" s="180">
        <f t="shared" ca="1" si="23"/>
        <v>0</v>
      </c>
      <c r="P93" s="181">
        <f t="shared" ca="1" si="36"/>
        <v>0</v>
      </c>
      <c r="Q93" s="182">
        <f t="shared" ca="1" si="24"/>
        <v>0</v>
      </c>
      <c r="R93" s="182">
        <f ca="1">IF(LEN(B93)&gt;0,'6'!R93-'6'!Q93,"")</f>
        <v>0</v>
      </c>
      <c r="S93" s="183"/>
      <c r="T93" s="33"/>
      <c r="U93" s="33"/>
      <c r="V93" s="33"/>
      <c r="W93" s="33"/>
      <c r="X93" s="33"/>
      <c r="Y93" s="33"/>
      <c r="AB93" s="243">
        <f>ROW()</f>
        <v>93</v>
      </c>
      <c r="AC93" s="118">
        <f t="shared" ca="1" si="25"/>
        <v>0</v>
      </c>
      <c r="AD93" s="118">
        <f t="shared" ca="1" si="26"/>
        <v>0</v>
      </c>
      <c r="AE93" s="119" t="str">
        <f t="shared" ca="1" si="27"/>
        <v>-</v>
      </c>
      <c r="AF93" s="118" t="str">
        <f t="shared" ca="1" si="28"/>
        <v>-</v>
      </c>
      <c r="AG93" s="119" t="str">
        <f t="shared" ca="1" si="29"/>
        <v>-</v>
      </c>
      <c r="AH93" s="118" t="str">
        <f t="shared" ca="1" si="30"/>
        <v>-</v>
      </c>
      <c r="AI93" s="118">
        <f t="shared" ca="1" si="31"/>
        <v>0</v>
      </c>
      <c r="AJ93" s="120">
        <f t="shared" ca="1" si="32"/>
        <v>0</v>
      </c>
      <c r="AK93" s="118">
        <f t="shared" ca="1" si="33"/>
        <v>0</v>
      </c>
      <c r="AL93" s="118">
        <f t="shared" ca="1" si="34"/>
        <v>0</v>
      </c>
    </row>
    <row r="94" spans="1:38" ht="27" customHeight="1" x14ac:dyDescent="0.25">
      <c r="A94" s="53">
        <f>'OSNOVNA PLAČA'!A88</f>
        <v>79</v>
      </c>
      <c r="B94" s="333" t="str">
        <f t="shared" ca="1" si="21"/>
        <v>A79</v>
      </c>
      <c r="C94" s="333"/>
      <c r="D94" s="54" t="str">
        <f>IF(LEN('OSNOVNA PLAČA'!C88)&gt;0,'OSNOVNA PLAČA'!C88,"")</f>
        <v/>
      </c>
      <c r="E94" s="55" t="str">
        <f>IF(LEN('OSNOVNA PLAČA'!D88)&gt;0,'OSNOVNA PLAČA'!D88,"")</f>
        <v/>
      </c>
      <c r="F94" s="164">
        <f ca="1">IF(LEN(B94)&gt;0,'OBRAČUNANA OSNOVNA PLAČA'!K88,"")</f>
        <v>0</v>
      </c>
      <c r="G94" s="57"/>
      <c r="H94" s="57"/>
      <c r="I94" s="57"/>
      <c r="J94" s="57"/>
      <c r="K94" s="57"/>
      <c r="L94" s="178">
        <f t="shared" si="22"/>
        <v>0</v>
      </c>
      <c r="M94" s="179">
        <f t="shared" ca="1" si="35"/>
        <v>0</v>
      </c>
      <c r="N94" s="179">
        <f t="shared" ca="1" si="37"/>
        <v>0</v>
      </c>
      <c r="O94" s="180">
        <f t="shared" ca="1" si="23"/>
        <v>0</v>
      </c>
      <c r="P94" s="181">
        <f t="shared" ca="1" si="36"/>
        <v>0</v>
      </c>
      <c r="Q94" s="182">
        <f t="shared" ca="1" si="24"/>
        <v>0</v>
      </c>
      <c r="R94" s="182">
        <f ca="1">IF(LEN(B94)&gt;0,'6'!R94-'6'!Q94,"")</f>
        <v>0</v>
      </c>
      <c r="S94" s="183"/>
      <c r="T94" s="33"/>
      <c r="U94" s="33"/>
      <c r="V94" s="33"/>
      <c r="W94" s="33"/>
      <c r="X94" s="33"/>
      <c r="Y94" s="33"/>
      <c r="AB94" s="243">
        <f>ROW()</f>
        <v>94</v>
      </c>
      <c r="AC94" s="118">
        <f t="shared" ca="1" si="25"/>
        <v>0</v>
      </c>
      <c r="AD94" s="118">
        <f t="shared" ca="1" si="26"/>
        <v>0</v>
      </c>
      <c r="AE94" s="119" t="str">
        <f t="shared" ca="1" si="27"/>
        <v>-</v>
      </c>
      <c r="AF94" s="118" t="str">
        <f t="shared" ca="1" si="28"/>
        <v>-</v>
      </c>
      <c r="AG94" s="119" t="str">
        <f t="shared" ca="1" si="29"/>
        <v>-</v>
      </c>
      <c r="AH94" s="118" t="str">
        <f t="shared" ca="1" si="30"/>
        <v>-</v>
      </c>
      <c r="AI94" s="118">
        <f t="shared" ca="1" si="31"/>
        <v>0</v>
      </c>
      <c r="AJ94" s="120">
        <f t="shared" ca="1" si="32"/>
        <v>0</v>
      </c>
      <c r="AK94" s="118">
        <f t="shared" ca="1" si="33"/>
        <v>0</v>
      </c>
      <c r="AL94" s="118">
        <f t="shared" ca="1" si="34"/>
        <v>0</v>
      </c>
    </row>
    <row r="95" spans="1:38" ht="27" customHeight="1" x14ac:dyDescent="0.25">
      <c r="A95" s="53">
        <f>'OSNOVNA PLAČA'!A89</f>
        <v>80</v>
      </c>
      <c r="B95" s="333" t="str">
        <f t="shared" ca="1" si="21"/>
        <v>A80</v>
      </c>
      <c r="C95" s="333"/>
      <c r="D95" s="54" t="str">
        <f>IF(LEN('OSNOVNA PLAČA'!C89)&gt;0,'OSNOVNA PLAČA'!C89,"")</f>
        <v/>
      </c>
      <c r="E95" s="55" t="str">
        <f>IF(LEN('OSNOVNA PLAČA'!D89)&gt;0,'OSNOVNA PLAČA'!D89,"")</f>
        <v/>
      </c>
      <c r="F95" s="164">
        <f ca="1">IF(LEN(B95)&gt;0,'OBRAČUNANA OSNOVNA PLAČA'!K89,"")</f>
        <v>0</v>
      </c>
      <c r="G95" s="57"/>
      <c r="H95" s="57"/>
      <c r="I95" s="57"/>
      <c r="J95" s="57"/>
      <c r="K95" s="57"/>
      <c r="L95" s="178">
        <f t="shared" si="22"/>
        <v>0</v>
      </c>
      <c r="M95" s="179">
        <f t="shared" ca="1" si="35"/>
        <v>0</v>
      </c>
      <c r="N95" s="179">
        <f t="shared" ca="1" si="37"/>
        <v>0</v>
      </c>
      <c r="O95" s="180">
        <f t="shared" ca="1" si="23"/>
        <v>0</v>
      </c>
      <c r="P95" s="181">
        <f t="shared" ca="1" si="36"/>
        <v>0</v>
      </c>
      <c r="Q95" s="182">
        <f t="shared" ca="1" si="24"/>
        <v>0</v>
      </c>
      <c r="R95" s="182">
        <f ca="1">IF(LEN(B95)&gt;0,'6'!R95-'6'!Q95,"")</f>
        <v>0</v>
      </c>
      <c r="S95" s="183"/>
      <c r="T95" s="33"/>
      <c r="U95" s="33"/>
      <c r="V95" s="33"/>
      <c r="W95" s="33"/>
      <c r="X95" s="33"/>
      <c r="Y95" s="33"/>
      <c r="AB95" s="243">
        <f>ROW()</f>
        <v>95</v>
      </c>
      <c r="AC95" s="118">
        <f t="shared" ca="1" si="25"/>
        <v>0</v>
      </c>
      <c r="AD95" s="118">
        <f t="shared" ca="1" si="26"/>
        <v>0</v>
      </c>
      <c r="AE95" s="119" t="str">
        <f t="shared" ca="1" si="27"/>
        <v>-</v>
      </c>
      <c r="AF95" s="118" t="str">
        <f t="shared" ca="1" si="28"/>
        <v>-</v>
      </c>
      <c r="AG95" s="119" t="str">
        <f t="shared" ca="1" si="29"/>
        <v>-</v>
      </c>
      <c r="AH95" s="118" t="str">
        <f t="shared" ca="1" si="30"/>
        <v>-</v>
      </c>
      <c r="AI95" s="118">
        <f t="shared" ca="1" si="31"/>
        <v>0</v>
      </c>
      <c r="AJ95" s="120">
        <f t="shared" ca="1" si="32"/>
        <v>0</v>
      </c>
      <c r="AK95" s="118">
        <f t="shared" ca="1" si="33"/>
        <v>0</v>
      </c>
      <c r="AL95" s="118">
        <f t="shared" ca="1" si="34"/>
        <v>0</v>
      </c>
    </row>
    <row r="96" spans="1:38" ht="27" customHeight="1" x14ac:dyDescent="0.25">
      <c r="A96" s="53">
        <f>'OSNOVNA PLAČA'!A90</f>
        <v>81</v>
      </c>
      <c r="B96" s="333" t="str">
        <f t="shared" ca="1" si="21"/>
        <v>A81</v>
      </c>
      <c r="C96" s="333"/>
      <c r="D96" s="54" t="str">
        <f>IF(LEN('OSNOVNA PLAČA'!C90)&gt;0,'OSNOVNA PLAČA'!C90,"")</f>
        <v/>
      </c>
      <c r="E96" s="55" t="str">
        <f>IF(LEN('OSNOVNA PLAČA'!D90)&gt;0,'OSNOVNA PLAČA'!D90,"")</f>
        <v/>
      </c>
      <c r="F96" s="164">
        <f ca="1">IF(LEN(B96)&gt;0,'OBRAČUNANA OSNOVNA PLAČA'!K90,"")</f>
        <v>0</v>
      </c>
      <c r="G96" s="57"/>
      <c r="H96" s="57"/>
      <c r="I96" s="57"/>
      <c r="J96" s="57"/>
      <c r="K96" s="57"/>
      <c r="L96" s="178">
        <f t="shared" si="22"/>
        <v>0</v>
      </c>
      <c r="M96" s="179">
        <f t="shared" ca="1" si="35"/>
        <v>0</v>
      </c>
      <c r="N96" s="179">
        <f t="shared" ca="1" si="37"/>
        <v>0</v>
      </c>
      <c r="O96" s="180">
        <f t="shared" ca="1" si="23"/>
        <v>0</v>
      </c>
      <c r="P96" s="181">
        <f t="shared" ca="1" si="36"/>
        <v>0</v>
      </c>
      <c r="Q96" s="182">
        <f t="shared" ca="1" si="24"/>
        <v>0</v>
      </c>
      <c r="R96" s="182">
        <f ca="1">IF(LEN(B96)&gt;0,'6'!R96-'6'!Q96,"")</f>
        <v>0</v>
      </c>
      <c r="S96" s="183"/>
      <c r="T96" s="33"/>
      <c r="U96" s="33"/>
      <c r="V96" s="33"/>
      <c r="W96" s="33"/>
      <c r="X96" s="33"/>
      <c r="Y96" s="33"/>
      <c r="AB96" s="243">
        <f>ROW()</f>
        <v>96</v>
      </c>
      <c r="AC96" s="118">
        <f t="shared" ca="1" si="25"/>
        <v>0</v>
      </c>
      <c r="AD96" s="118">
        <f t="shared" ca="1" si="26"/>
        <v>0</v>
      </c>
      <c r="AE96" s="119" t="str">
        <f t="shared" ca="1" si="27"/>
        <v>-</v>
      </c>
      <c r="AF96" s="118" t="str">
        <f t="shared" ca="1" si="28"/>
        <v>-</v>
      </c>
      <c r="AG96" s="119" t="str">
        <f t="shared" ca="1" si="29"/>
        <v>-</v>
      </c>
      <c r="AH96" s="118" t="str">
        <f t="shared" ca="1" si="30"/>
        <v>-</v>
      </c>
      <c r="AI96" s="118">
        <f t="shared" ca="1" si="31"/>
        <v>0</v>
      </c>
      <c r="AJ96" s="120">
        <f t="shared" ca="1" si="32"/>
        <v>0</v>
      </c>
      <c r="AK96" s="118">
        <f t="shared" ca="1" si="33"/>
        <v>0</v>
      </c>
      <c r="AL96" s="118">
        <f t="shared" ca="1" si="34"/>
        <v>0</v>
      </c>
    </row>
    <row r="97" spans="1:38" ht="27" customHeight="1" x14ac:dyDescent="0.25">
      <c r="A97" s="53">
        <f>'OSNOVNA PLAČA'!A91</f>
        <v>82</v>
      </c>
      <c r="B97" s="333" t="str">
        <f t="shared" ca="1" si="21"/>
        <v>A82</v>
      </c>
      <c r="C97" s="333"/>
      <c r="D97" s="54" t="str">
        <f>IF(LEN('OSNOVNA PLAČA'!C91)&gt;0,'OSNOVNA PLAČA'!C91,"")</f>
        <v/>
      </c>
      <c r="E97" s="55" t="str">
        <f>IF(LEN('OSNOVNA PLAČA'!D91)&gt;0,'OSNOVNA PLAČA'!D91,"")</f>
        <v/>
      </c>
      <c r="F97" s="164">
        <f ca="1">IF(LEN(B97)&gt;0,'OBRAČUNANA OSNOVNA PLAČA'!K91,"")</f>
        <v>0</v>
      </c>
      <c r="G97" s="57"/>
      <c r="H97" s="57"/>
      <c r="I97" s="57"/>
      <c r="J97" s="57"/>
      <c r="K97" s="57"/>
      <c r="L97" s="178">
        <f t="shared" si="22"/>
        <v>0</v>
      </c>
      <c r="M97" s="179">
        <f t="shared" ca="1" si="35"/>
        <v>0</v>
      </c>
      <c r="N97" s="179">
        <f t="shared" ca="1" si="37"/>
        <v>0</v>
      </c>
      <c r="O97" s="180">
        <f t="shared" ca="1" si="23"/>
        <v>0</v>
      </c>
      <c r="P97" s="181">
        <f t="shared" ca="1" si="36"/>
        <v>0</v>
      </c>
      <c r="Q97" s="182">
        <f t="shared" ca="1" si="24"/>
        <v>0</v>
      </c>
      <c r="R97" s="182">
        <f ca="1">IF(LEN(B97)&gt;0,'6'!R97-'6'!Q97,"")</f>
        <v>0</v>
      </c>
      <c r="S97" s="183"/>
      <c r="T97" s="33"/>
      <c r="U97" s="33"/>
      <c r="V97" s="33"/>
      <c r="W97" s="33"/>
      <c r="X97" s="33"/>
      <c r="Y97" s="33"/>
      <c r="AB97" s="243">
        <f>ROW()</f>
        <v>97</v>
      </c>
      <c r="AC97" s="118">
        <f t="shared" ca="1" si="25"/>
        <v>0</v>
      </c>
      <c r="AD97" s="118">
        <f t="shared" ca="1" si="26"/>
        <v>0</v>
      </c>
      <c r="AE97" s="119" t="str">
        <f t="shared" ca="1" si="27"/>
        <v>-</v>
      </c>
      <c r="AF97" s="118" t="str">
        <f t="shared" ca="1" si="28"/>
        <v>-</v>
      </c>
      <c r="AG97" s="119" t="str">
        <f t="shared" ca="1" si="29"/>
        <v>-</v>
      </c>
      <c r="AH97" s="118" t="str">
        <f t="shared" ca="1" si="30"/>
        <v>-</v>
      </c>
      <c r="AI97" s="118">
        <f t="shared" ca="1" si="31"/>
        <v>0</v>
      </c>
      <c r="AJ97" s="120">
        <f t="shared" ca="1" si="32"/>
        <v>0</v>
      </c>
      <c r="AK97" s="118">
        <f t="shared" ca="1" si="33"/>
        <v>0</v>
      </c>
      <c r="AL97" s="118">
        <f t="shared" ca="1" si="34"/>
        <v>0</v>
      </c>
    </row>
    <row r="98" spans="1:38" ht="27" customHeight="1" x14ac:dyDescent="0.25">
      <c r="A98" s="53">
        <f>'OSNOVNA PLAČA'!A92</f>
        <v>83</v>
      </c>
      <c r="B98" s="333" t="str">
        <f t="shared" ca="1" si="21"/>
        <v>A83</v>
      </c>
      <c r="C98" s="333"/>
      <c r="D98" s="54" t="str">
        <f>IF(LEN('OSNOVNA PLAČA'!C92)&gt;0,'OSNOVNA PLAČA'!C92,"")</f>
        <v/>
      </c>
      <c r="E98" s="55" t="str">
        <f>IF(LEN('OSNOVNA PLAČA'!D92)&gt;0,'OSNOVNA PLAČA'!D92,"")</f>
        <v/>
      </c>
      <c r="F98" s="164">
        <f ca="1">IF(LEN(B98)&gt;0,'OBRAČUNANA OSNOVNA PLAČA'!K92,"")</f>
        <v>0</v>
      </c>
      <c r="G98" s="57"/>
      <c r="H98" s="57"/>
      <c r="I98" s="57"/>
      <c r="J98" s="57"/>
      <c r="K98" s="57"/>
      <c r="L98" s="178">
        <f t="shared" si="22"/>
        <v>0</v>
      </c>
      <c r="M98" s="179">
        <f t="shared" ca="1" si="35"/>
        <v>0</v>
      </c>
      <c r="N98" s="179">
        <f t="shared" ca="1" si="37"/>
        <v>0</v>
      </c>
      <c r="O98" s="180">
        <f t="shared" ca="1" si="23"/>
        <v>0</v>
      </c>
      <c r="P98" s="181">
        <f t="shared" ca="1" si="36"/>
        <v>0</v>
      </c>
      <c r="Q98" s="182">
        <f t="shared" ca="1" si="24"/>
        <v>0</v>
      </c>
      <c r="R98" s="182">
        <f ca="1">IF(LEN(B98)&gt;0,'6'!R98-'6'!Q98,"")</f>
        <v>0</v>
      </c>
      <c r="S98" s="183"/>
      <c r="T98" s="33"/>
      <c r="U98" s="33"/>
      <c r="V98" s="33"/>
      <c r="W98" s="33"/>
      <c r="X98" s="33"/>
      <c r="Y98" s="33"/>
      <c r="AB98" s="243">
        <f>ROW()</f>
        <v>98</v>
      </c>
      <c r="AC98" s="118">
        <f t="shared" ca="1" si="25"/>
        <v>0</v>
      </c>
      <c r="AD98" s="118">
        <f t="shared" ca="1" si="26"/>
        <v>0</v>
      </c>
      <c r="AE98" s="119" t="str">
        <f t="shared" ca="1" si="27"/>
        <v>-</v>
      </c>
      <c r="AF98" s="118" t="str">
        <f t="shared" ca="1" si="28"/>
        <v>-</v>
      </c>
      <c r="AG98" s="119" t="str">
        <f t="shared" ca="1" si="29"/>
        <v>-</v>
      </c>
      <c r="AH98" s="118" t="str">
        <f t="shared" ca="1" si="30"/>
        <v>-</v>
      </c>
      <c r="AI98" s="118">
        <f t="shared" ca="1" si="31"/>
        <v>0</v>
      </c>
      <c r="AJ98" s="120">
        <f t="shared" ca="1" si="32"/>
        <v>0</v>
      </c>
      <c r="AK98" s="118">
        <f t="shared" ca="1" si="33"/>
        <v>0</v>
      </c>
      <c r="AL98" s="118">
        <f t="shared" ca="1" si="34"/>
        <v>0</v>
      </c>
    </row>
    <row r="99" spans="1:38" ht="27" customHeight="1" x14ac:dyDescent="0.25">
      <c r="A99" s="53">
        <f>'OSNOVNA PLAČA'!A93</f>
        <v>84</v>
      </c>
      <c r="B99" s="333" t="str">
        <f t="shared" ca="1" si="21"/>
        <v>A84</v>
      </c>
      <c r="C99" s="333"/>
      <c r="D99" s="54" t="str">
        <f>IF(LEN('OSNOVNA PLAČA'!C93)&gt;0,'OSNOVNA PLAČA'!C93,"")</f>
        <v/>
      </c>
      <c r="E99" s="55" t="str">
        <f>IF(LEN('OSNOVNA PLAČA'!D93)&gt;0,'OSNOVNA PLAČA'!D93,"")</f>
        <v/>
      </c>
      <c r="F99" s="164">
        <f ca="1">IF(LEN(B99)&gt;0,'OBRAČUNANA OSNOVNA PLAČA'!K93,"")</f>
        <v>0</v>
      </c>
      <c r="G99" s="57"/>
      <c r="H99" s="57"/>
      <c r="I99" s="57"/>
      <c r="J99" s="57"/>
      <c r="K99" s="57"/>
      <c r="L99" s="178">
        <f t="shared" si="22"/>
        <v>0</v>
      </c>
      <c r="M99" s="179">
        <f t="shared" ca="1" si="35"/>
        <v>0</v>
      </c>
      <c r="N99" s="179">
        <f t="shared" ca="1" si="37"/>
        <v>0</v>
      </c>
      <c r="O99" s="180">
        <f t="shared" ca="1" si="23"/>
        <v>0</v>
      </c>
      <c r="P99" s="181">
        <f t="shared" ca="1" si="36"/>
        <v>0</v>
      </c>
      <c r="Q99" s="182">
        <f t="shared" ca="1" si="24"/>
        <v>0</v>
      </c>
      <c r="R99" s="182">
        <f ca="1">IF(LEN(B99)&gt;0,'6'!R99-'6'!Q99,"")</f>
        <v>0</v>
      </c>
      <c r="S99" s="183"/>
      <c r="T99" s="33"/>
      <c r="U99" s="33"/>
      <c r="V99" s="33"/>
      <c r="W99" s="33"/>
      <c r="X99" s="33"/>
      <c r="Y99" s="33"/>
      <c r="AB99" s="243">
        <f>ROW()</f>
        <v>99</v>
      </c>
      <c r="AC99" s="118">
        <f t="shared" ca="1" si="25"/>
        <v>0</v>
      </c>
      <c r="AD99" s="118">
        <f t="shared" ca="1" si="26"/>
        <v>0</v>
      </c>
      <c r="AE99" s="119" t="str">
        <f t="shared" ca="1" si="27"/>
        <v>-</v>
      </c>
      <c r="AF99" s="118" t="str">
        <f t="shared" ca="1" si="28"/>
        <v>-</v>
      </c>
      <c r="AG99" s="119" t="str">
        <f t="shared" ca="1" si="29"/>
        <v>-</v>
      </c>
      <c r="AH99" s="118" t="str">
        <f t="shared" ca="1" si="30"/>
        <v>-</v>
      </c>
      <c r="AI99" s="118">
        <f t="shared" ca="1" si="31"/>
        <v>0</v>
      </c>
      <c r="AJ99" s="120">
        <f t="shared" ca="1" si="32"/>
        <v>0</v>
      </c>
      <c r="AK99" s="118">
        <f t="shared" ca="1" si="33"/>
        <v>0</v>
      </c>
      <c r="AL99" s="118">
        <f t="shared" ca="1" si="34"/>
        <v>0</v>
      </c>
    </row>
    <row r="100" spans="1:38" ht="27" customHeight="1" x14ac:dyDescent="0.25">
      <c r="A100" s="53">
        <f>'OSNOVNA PLAČA'!A94</f>
        <v>85</v>
      </c>
      <c r="B100" s="333" t="str">
        <f t="shared" ca="1" si="21"/>
        <v>A85</v>
      </c>
      <c r="C100" s="333"/>
      <c r="D100" s="54" t="str">
        <f>IF(LEN('OSNOVNA PLAČA'!C94)&gt;0,'OSNOVNA PLAČA'!C94,"")</f>
        <v/>
      </c>
      <c r="E100" s="55" t="str">
        <f>IF(LEN('OSNOVNA PLAČA'!D94)&gt;0,'OSNOVNA PLAČA'!D94,"")</f>
        <v/>
      </c>
      <c r="F100" s="164">
        <f ca="1">IF(LEN(B100)&gt;0,'OBRAČUNANA OSNOVNA PLAČA'!K94,"")</f>
        <v>0</v>
      </c>
      <c r="G100" s="57"/>
      <c r="H100" s="57"/>
      <c r="I100" s="57"/>
      <c r="J100" s="57"/>
      <c r="K100" s="57"/>
      <c r="L100" s="178">
        <f t="shared" si="22"/>
        <v>0</v>
      </c>
      <c r="M100" s="179">
        <f t="shared" ca="1" si="35"/>
        <v>0</v>
      </c>
      <c r="N100" s="179">
        <f t="shared" ca="1" si="37"/>
        <v>0</v>
      </c>
      <c r="O100" s="180">
        <f t="shared" ca="1" si="23"/>
        <v>0</v>
      </c>
      <c r="P100" s="181">
        <f t="shared" ca="1" si="36"/>
        <v>0</v>
      </c>
      <c r="Q100" s="182">
        <f t="shared" ca="1" si="24"/>
        <v>0</v>
      </c>
      <c r="R100" s="182">
        <f ca="1">IF(LEN(B100)&gt;0,'6'!R100-'6'!Q100,"")</f>
        <v>0</v>
      </c>
      <c r="S100" s="183"/>
      <c r="T100" s="33"/>
      <c r="U100" s="33"/>
      <c r="V100" s="33"/>
      <c r="W100" s="33"/>
      <c r="X100" s="33"/>
      <c r="Y100" s="33"/>
      <c r="AB100" s="243">
        <f>ROW()</f>
        <v>100</v>
      </c>
      <c r="AC100" s="118">
        <f t="shared" ca="1" si="25"/>
        <v>0</v>
      </c>
      <c r="AD100" s="118">
        <f t="shared" ca="1" si="26"/>
        <v>0</v>
      </c>
      <c r="AE100" s="119" t="str">
        <f t="shared" ca="1" si="27"/>
        <v>-</v>
      </c>
      <c r="AF100" s="118" t="str">
        <f t="shared" ca="1" si="28"/>
        <v>-</v>
      </c>
      <c r="AG100" s="119" t="str">
        <f t="shared" ca="1" si="29"/>
        <v>-</v>
      </c>
      <c r="AH100" s="118" t="str">
        <f t="shared" ca="1" si="30"/>
        <v>-</v>
      </c>
      <c r="AI100" s="118">
        <f t="shared" ca="1" si="31"/>
        <v>0</v>
      </c>
      <c r="AJ100" s="120">
        <f t="shared" ca="1" si="32"/>
        <v>0</v>
      </c>
      <c r="AK100" s="118">
        <f t="shared" ca="1" si="33"/>
        <v>0</v>
      </c>
      <c r="AL100" s="118">
        <f t="shared" ca="1" si="34"/>
        <v>0</v>
      </c>
    </row>
    <row r="101" spans="1:38" ht="27" customHeight="1" x14ac:dyDescent="0.25">
      <c r="A101" s="53">
        <f>'OSNOVNA PLAČA'!A95</f>
        <v>86</v>
      </c>
      <c r="B101" s="333" t="str">
        <f t="shared" ca="1" si="21"/>
        <v>A86</v>
      </c>
      <c r="C101" s="333"/>
      <c r="D101" s="54" t="str">
        <f>IF(LEN('OSNOVNA PLAČA'!C95)&gt;0,'OSNOVNA PLAČA'!C95,"")</f>
        <v/>
      </c>
      <c r="E101" s="55" t="str">
        <f>IF(LEN('OSNOVNA PLAČA'!D95)&gt;0,'OSNOVNA PLAČA'!D95,"")</f>
        <v/>
      </c>
      <c r="F101" s="164">
        <f ca="1">IF(LEN(B101)&gt;0,'OBRAČUNANA OSNOVNA PLAČA'!K95,"")</f>
        <v>0</v>
      </c>
      <c r="G101" s="57"/>
      <c r="H101" s="57"/>
      <c r="I101" s="57"/>
      <c r="J101" s="57"/>
      <c r="K101" s="57"/>
      <c r="L101" s="178">
        <f t="shared" si="22"/>
        <v>0</v>
      </c>
      <c r="M101" s="179">
        <f t="shared" ca="1" si="35"/>
        <v>0</v>
      </c>
      <c r="N101" s="179">
        <f t="shared" ca="1" si="37"/>
        <v>0</v>
      </c>
      <c r="O101" s="180">
        <f t="shared" ca="1" si="23"/>
        <v>0</v>
      </c>
      <c r="P101" s="181">
        <f t="shared" ca="1" si="36"/>
        <v>0</v>
      </c>
      <c r="Q101" s="182">
        <f t="shared" ca="1" si="24"/>
        <v>0</v>
      </c>
      <c r="R101" s="182">
        <f ca="1">IF(LEN(B101)&gt;0,'6'!R101-'6'!Q101,"")</f>
        <v>0</v>
      </c>
      <c r="S101" s="183"/>
      <c r="T101" s="33"/>
      <c r="U101" s="33"/>
      <c r="V101" s="33"/>
      <c r="W101" s="33"/>
      <c r="X101" s="33"/>
      <c r="Y101" s="33"/>
      <c r="AB101" s="243">
        <f>ROW()</f>
        <v>101</v>
      </c>
      <c r="AC101" s="118">
        <f t="shared" ca="1" si="25"/>
        <v>0</v>
      </c>
      <c r="AD101" s="118">
        <f t="shared" ca="1" si="26"/>
        <v>0</v>
      </c>
      <c r="AE101" s="119" t="str">
        <f t="shared" ca="1" si="27"/>
        <v>-</v>
      </c>
      <c r="AF101" s="118" t="str">
        <f t="shared" ca="1" si="28"/>
        <v>-</v>
      </c>
      <c r="AG101" s="119" t="str">
        <f t="shared" ca="1" si="29"/>
        <v>-</v>
      </c>
      <c r="AH101" s="118" t="str">
        <f t="shared" ca="1" si="30"/>
        <v>-</v>
      </c>
      <c r="AI101" s="118">
        <f t="shared" ca="1" si="31"/>
        <v>0</v>
      </c>
      <c r="AJ101" s="120">
        <f t="shared" ca="1" si="32"/>
        <v>0</v>
      </c>
      <c r="AK101" s="118">
        <f t="shared" ca="1" si="33"/>
        <v>0</v>
      </c>
      <c r="AL101" s="118">
        <f t="shared" ca="1" si="34"/>
        <v>0</v>
      </c>
    </row>
    <row r="102" spans="1:38" ht="27" customHeight="1" x14ac:dyDescent="0.25">
      <c r="A102" s="53">
        <f>'OSNOVNA PLAČA'!A96</f>
        <v>87</v>
      </c>
      <c r="B102" s="333" t="str">
        <f t="shared" ca="1" si="21"/>
        <v>A87</v>
      </c>
      <c r="C102" s="333"/>
      <c r="D102" s="54" t="str">
        <f>IF(LEN('OSNOVNA PLAČA'!C96)&gt;0,'OSNOVNA PLAČA'!C96,"")</f>
        <v/>
      </c>
      <c r="E102" s="55" t="str">
        <f>IF(LEN('OSNOVNA PLAČA'!D96)&gt;0,'OSNOVNA PLAČA'!D96,"")</f>
        <v/>
      </c>
      <c r="F102" s="164">
        <f ca="1">IF(LEN(B102)&gt;0,'OBRAČUNANA OSNOVNA PLAČA'!K96,"")</f>
        <v>0</v>
      </c>
      <c r="G102" s="57"/>
      <c r="H102" s="57"/>
      <c r="I102" s="57"/>
      <c r="J102" s="57"/>
      <c r="K102" s="57"/>
      <c r="L102" s="178">
        <f t="shared" si="22"/>
        <v>0</v>
      </c>
      <c r="M102" s="179">
        <f t="shared" ca="1" si="35"/>
        <v>0</v>
      </c>
      <c r="N102" s="179">
        <f t="shared" ca="1" si="37"/>
        <v>0</v>
      </c>
      <c r="O102" s="180">
        <f t="shared" ca="1" si="23"/>
        <v>0</v>
      </c>
      <c r="P102" s="181">
        <f t="shared" ca="1" si="36"/>
        <v>0</v>
      </c>
      <c r="Q102" s="182">
        <f t="shared" ca="1" si="24"/>
        <v>0</v>
      </c>
      <c r="R102" s="182">
        <f ca="1">IF(LEN(B102)&gt;0,'6'!R102-'6'!Q102,"")</f>
        <v>0</v>
      </c>
      <c r="S102" s="183"/>
      <c r="T102" s="33"/>
      <c r="U102" s="33"/>
      <c r="V102" s="33"/>
      <c r="W102" s="33"/>
      <c r="X102" s="33"/>
      <c r="Y102" s="33"/>
      <c r="AB102" s="243">
        <f>ROW()</f>
        <v>102</v>
      </c>
      <c r="AC102" s="118">
        <f t="shared" ca="1" si="25"/>
        <v>0</v>
      </c>
      <c r="AD102" s="118">
        <f t="shared" ca="1" si="26"/>
        <v>0</v>
      </c>
      <c r="AE102" s="119" t="str">
        <f t="shared" ca="1" si="27"/>
        <v>-</v>
      </c>
      <c r="AF102" s="118" t="str">
        <f t="shared" ca="1" si="28"/>
        <v>-</v>
      </c>
      <c r="AG102" s="119" t="str">
        <f t="shared" ca="1" si="29"/>
        <v>-</v>
      </c>
      <c r="AH102" s="118" t="str">
        <f t="shared" ca="1" si="30"/>
        <v>-</v>
      </c>
      <c r="AI102" s="118">
        <f t="shared" ca="1" si="31"/>
        <v>0</v>
      </c>
      <c r="AJ102" s="120">
        <f t="shared" ca="1" si="32"/>
        <v>0</v>
      </c>
      <c r="AK102" s="118">
        <f t="shared" ca="1" si="33"/>
        <v>0</v>
      </c>
      <c r="AL102" s="118">
        <f t="shared" ca="1" si="34"/>
        <v>0</v>
      </c>
    </row>
    <row r="103" spans="1:38" ht="27" customHeight="1" x14ac:dyDescent="0.25">
      <c r="A103" s="53">
        <f>'OSNOVNA PLAČA'!A97</f>
        <v>88</v>
      </c>
      <c r="B103" s="333" t="str">
        <f t="shared" ca="1" si="21"/>
        <v>A88</v>
      </c>
      <c r="C103" s="333"/>
      <c r="D103" s="54" t="str">
        <f>IF(LEN('OSNOVNA PLAČA'!C97)&gt;0,'OSNOVNA PLAČA'!C97,"")</f>
        <v/>
      </c>
      <c r="E103" s="55" t="str">
        <f>IF(LEN('OSNOVNA PLAČA'!D97)&gt;0,'OSNOVNA PLAČA'!D97,"")</f>
        <v/>
      </c>
      <c r="F103" s="164">
        <f ca="1">IF(LEN(B103)&gt;0,'OBRAČUNANA OSNOVNA PLAČA'!K97,"")</f>
        <v>0</v>
      </c>
      <c r="G103" s="57"/>
      <c r="H103" s="57"/>
      <c r="I103" s="57"/>
      <c r="J103" s="57"/>
      <c r="K103" s="57"/>
      <c r="L103" s="178">
        <f t="shared" si="22"/>
        <v>0</v>
      </c>
      <c r="M103" s="179">
        <f t="shared" ca="1" si="35"/>
        <v>0</v>
      </c>
      <c r="N103" s="179">
        <f t="shared" ca="1" si="37"/>
        <v>0</v>
      </c>
      <c r="O103" s="180">
        <f t="shared" ca="1" si="23"/>
        <v>0</v>
      </c>
      <c r="P103" s="181">
        <f t="shared" ca="1" si="36"/>
        <v>0</v>
      </c>
      <c r="Q103" s="182">
        <f t="shared" ca="1" si="24"/>
        <v>0</v>
      </c>
      <c r="R103" s="182">
        <f ca="1">IF(LEN(B103)&gt;0,'6'!R103-'6'!Q103,"")</f>
        <v>0</v>
      </c>
      <c r="S103" s="183"/>
      <c r="T103" s="33"/>
      <c r="U103" s="33"/>
      <c r="V103" s="33"/>
      <c r="W103" s="33"/>
      <c r="X103" s="33"/>
      <c r="Y103" s="33"/>
      <c r="AB103" s="243">
        <f>ROW()</f>
        <v>103</v>
      </c>
      <c r="AC103" s="118">
        <f t="shared" ca="1" si="25"/>
        <v>0</v>
      </c>
      <c r="AD103" s="118">
        <f t="shared" ca="1" si="26"/>
        <v>0</v>
      </c>
      <c r="AE103" s="119" t="str">
        <f t="shared" ca="1" si="27"/>
        <v>-</v>
      </c>
      <c r="AF103" s="118" t="str">
        <f t="shared" ca="1" si="28"/>
        <v>-</v>
      </c>
      <c r="AG103" s="119" t="str">
        <f t="shared" ca="1" si="29"/>
        <v>-</v>
      </c>
      <c r="AH103" s="118" t="str">
        <f t="shared" ca="1" si="30"/>
        <v>-</v>
      </c>
      <c r="AI103" s="118">
        <f t="shared" ca="1" si="31"/>
        <v>0</v>
      </c>
      <c r="AJ103" s="120">
        <f t="shared" ca="1" si="32"/>
        <v>0</v>
      </c>
      <c r="AK103" s="118">
        <f t="shared" ca="1" si="33"/>
        <v>0</v>
      </c>
      <c r="AL103" s="118">
        <f t="shared" ca="1" si="34"/>
        <v>0</v>
      </c>
    </row>
    <row r="104" spans="1:38" ht="27" customHeight="1" x14ac:dyDescent="0.25">
      <c r="A104" s="53">
        <f>'OSNOVNA PLAČA'!A98</f>
        <v>89</v>
      </c>
      <c r="B104" s="333" t="str">
        <f t="shared" ca="1" si="21"/>
        <v>A89</v>
      </c>
      <c r="C104" s="333"/>
      <c r="D104" s="54" t="str">
        <f>IF(LEN('OSNOVNA PLAČA'!C98)&gt;0,'OSNOVNA PLAČA'!C98,"")</f>
        <v/>
      </c>
      <c r="E104" s="55" t="str">
        <f>IF(LEN('OSNOVNA PLAČA'!D98)&gt;0,'OSNOVNA PLAČA'!D98,"")</f>
        <v/>
      </c>
      <c r="F104" s="164">
        <f ca="1">IF(LEN(B104)&gt;0,'OBRAČUNANA OSNOVNA PLAČA'!K98,"")</f>
        <v>0</v>
      </c>
      <c r="G104" s="57"/>
      <c r="H104" s="57"/>
      <c r="I104" s="57"/>
      <c r="J104" s="57"/>
      <c r="K104" s="57"/>
      <c r="L104" s="178">
        <f t="shared" si="22"/>
        <v>0</v>
      </c>
      <c r="M104" s="179">
        <f t="shared" ca="1" si="35"/>
        <v>0</v>
      </c>
      <c r="N104" s="179">
        <f t="shared" ca="1" si="37"/>
        <v>0</v>
      </c>
      <c r="O104" s="180">
        <f t="shared" ca="1" si="23"/>
        <v>0</v>
      </c>
      <c r="P104" s="181">
        <f t="shared" ca="1" si="36"/>
        <v>0</v>
      </c>
      <c r="Q104" s="182">
        <f t="shared" ca="1" si="24"/>
        <v>0</v>
      </c>
      <c r="R104" s="182">
        <f ca="1">IF(LEN(B104)&gt;0,'6'!R104-'6'!Q104,"")</f>
        <v>0</v>
      </c>
      <c r="S104" s="183"/>
      <c r="T104" s="33"/>
      <c r="U104" s="33"/>
      <c r="V104" s="33"/>
      <c r="W104" s="33"/>
      <c r="X104" s="33"/>
      <c r="Y104" s="33"/>
      <c r="AB104" s="243">
        <f>ROW()</f>
        <v>104</v>
      </c>
      <c r="AC104" s="118">
        <f t="shared" ca="1" si="25"/>
        <v>0</v>
      </c>
      <c r="AD104" s="118">
        <f t="shared" ca="1" si="26"/>
        <v>0</v>
      </c>
      <c r="AE104" s="119" t="str">
        <f t="shared" ca="1" si="27"/>
        <v>-</v>
      </c>
      <c r="AF104" s="118" t="str">
        <f t="shared" ca="1" si="28"/>
        <v>-</v>
      </c>
      <c r="AG104" s="119" t="str">
        <f t="shared" ca="1" si="29"/>
        <v>-</v>
      </c>
      <c r="AH104" s="118" t="str">
        <f t="shared" ca="1" si="30"/>
        <v>-</v>
      </c>
      <c r="AI104" s="118">
        <f t="shared" ca="1" si="31"/>
        <v>0</v>
      </c>
      <c r="AJ104" s="120">
        <f t="shared" ca="1" si="32"/>
        <v>0</v>
      </c>
      <c r="AK104" s="118">
        <f t="shared" ca="1" si="33"/>
        <v>0</v>
      </c>
      <c r="AL104" s="118">
        <f t="shared" ca="1" si="34"/>
        <v>0</v>
      </c>
    </row>
    <row r="105" spans="1:38" ht="27" customHeight="1" x14ac:dyDescent="0.25">
      <c r="A105" s="53">
        <f>'OSNOVNA PLAČA'!A99</f>
        <v>90</v>
      </c>
      <c r="B105" s="333" t="str">
        <f t="shared" ca="1" si="21"/>
        <v>A90</v>
      </c>
      <c r="C105" s="333"/>
      <c r="D105" s="54" t="str">
        <f>IF(LEN('OSNOVNA PLAČA'!C99)&gt;0,'OSNOVNA PLAČA'!C99,"")</f>
        <v/>
      </c>
      <c r="E105" s="55" t="str">
        <f>IF(LEN('OSNOVNA PLAČA'!D99)&gt;0,'OSNOVNA PLAČA'!D99,"")</f>
        <v/>
      </c>
      <c r="F105" s="164">
        <f ca="1">IF(LEN(B105)&gt;0,'OBRAČUNANA OSNOVNA PLAČA'!K99,"")</f>
        <v>0</v>
      </c>
      <c r="G105" s="57"/>
      <c r="H105" s="57"/>
      <c r="I105" s="57"/>
      <c r="J105" s="57"/>
      <c r="K105" s="57"/>
      <c r="L105" s="178">
        <f t="shared" si="22"/>
        <v>0</v>
      </c>
      <c r="M105" s="179">
        <f t="shared" ca="1" si="35"/>
        <v>0</v>
      </c>
      <c r="N105" s="179">
        <f t="shared" ca="1" si="37"/>
        <v>0</v>
      </c>
      <c r="O105" s="180">
        <f t="shared" ca="1" si="23"/>
        <v>0</v>
      </c>
      <c r="P105" s="181">
        <f t="shared" ca="1" si="36"/>
        <v>0</v>
      </c>
      <c r="Q105" s="182">
        <f t="shared" ca="1" si="24"/>
        <v>0</v>
      </c>
      <c r="R105" s="182">
        <f ca="1">IF(LEN(B105)&gt;0,'6'!R105-'6'!Q105,"")</f>
        <v>0</v>
      </c>
      <c r="S105" s="183"/>
      <c r="T105" s="33"/>
      <c r="U105" s="33"/>
      <c r="V105" s="33"/>
      <c r="W105" s="33"/>
      <c r="X105" s="33"/>
      <c r="Y105" s="33"/>
      <c r="AB105" s="243">
        <f>ROW()</f>
        <v>105</v>
      </c>
      <c r="AC105" s="118">
        <f t="shared" ca="1" si="25"/>
        <v>0</v>
      </c>
      <c r="AD105" s="118">
        <f t="shared" ca="1" si="26"/>
        <v>0</v>
      </c>
      <c r="AE105" s="119" t="str">
        <f t="shared" ca="1" si="27"/>
        <v>-</v>
      </c>
      <c r="AF105" s="118" t="str">
        <f t="shared" ca="1" si="28"/>
        <v>-</v>
      </c>
      <c r="AG105" s="119" t="str">
        <f t="shared" ca="1" si="29"/>
        <v>-</v>
      </c>
      <c r="AH105" s="118" t="str">
        <f t="shared" ca="1" si="30"/>
        <v>-</v>
      </c>
      <c r="AI105" s="118">
        <f t="shared" ca="1" si="31"/>
        <v>0</v>
      </c>
      <c r="AJ105" s="120">
        <f t="shared" ca="1" si="32"/>
        <v>0</v>
      </c>
      <c r="AK105" s="118">
        <f t="shared" ca="1" si="33"/>
        <v>0</v>
      </c>
      <c r="AL105" s="118">
        <f t="shared" ca="1" si="34"/>
        <v>0</v>
      </c>
    </row>
    <row r="106" spans="1:38" ht="27" customHeight="1" x14ac:dyDescent="0.25">
      <c r="A106" s="53">
        <f>'OSNOVNA PLAČA'!A100</f>
        <v>91</v>
      </c>
      <c r="B106" s="333" t="str">
        <f t="shared" ca="1" si="21"/>
        <v>A91</v>
      </c>
      <c r="C106" s="333"/>
      <c r="D106" s="54" t="str">
        <f>IF(LEN('OSNOVNA PLAČA'!C100)&gt;0,'OSNOVNA PLAČA'!C100,"")</f>
        <v/>
      </c>
      <c r="E106" s="55" t="str">
        <f>IF(LEN('OSNOVNA PLAČA'!D100)&gt;0,'OSNOVNA PLAČA'!D100,"")</f>
        <v/>
      </c>
      <c r="F106" s="164">
        <f ca="1">IF(LEN(B106)&gt;0,'OBRAČUNANA OSNOVNA PLAČA'!K100,"")</f>
        <v>0</v>
      </c>
      <c r="G106" s="57"/>
      <c r="H106" s="57"/>
      <c r="I106" s="57"/>
      <c r="J106" s="57"/>
      <c r="K106" s="57"/>
      <c r="L106" s="178">
        <f t="shared" si="22"/>
        <v>0</v>
      </c>
      <c r="M106" s="179">
        <f t="shared" ca="1" si="35"/>
        <v>0</v>
      </c>
      <c r="N106" s="179">
        <f t="shared" ca="1" si="37"/>
        <v>0</v>
      </c>
      <c r="O106" s="180">
        <f t="shared" ca="1" si="23"/>
        <v>0</v>
      </c>
      <c r="P106" s="181">
        <f t="shared" ca="1" si="36"/>
        <v>0</v>
      </c>
      <c r="Q106" s="182">
        <f t="shared" ca="1" si="24"/>
        <v>0</v>
      </c>
      <c r="R106" s="182">
        <f ca="1">IF(LEN(B106)&gt;0,'6'!R106-'6'!Q106,"")</f>
        <v>0</v>
      </c>
      <c r="S106" s="183"/>
      <c r="T106" s="33"/>
      <c r="U106" s="33"/>
      <c r="V106" s="33"/>
      <c r="W106" s="33"/>
      <c r="X106" s="33"/>
      <c r="Y106" s="33"/>
      <c r="AB106" s="243">
        <f>ROW()</f>
        <v>106</v>
      </c>
      <c r="AC106" s="118">
        <f t="shared" ca="1" si="25"/>
        <v>0</v>
      </c>
      <c r="AD106" s="118">
        <f t="shared" ca="1" si="26"/>
        <v>0</v>
      </c>
      <c r="AE106" s="119" t="str">
        <f t="shared" ca="1" si="27"/>
        <v>-</v>
      </c>
      <c r="AF106" s="118" t="str">
        <f t="shared" ca="1" si="28"/>
        <v>-</v>
      </c>
      <c r="AG106" s="119" t="str">
        <f t="shared" ca="1" si="29"/>
        <v>-</v>
      </c>
      <c r="AH106" s="118" t="str">
        <f t="shared" ca="1" si="30"/>
        <v>-</v>
      </c>
      <c r="AI106" s="118">
        <f t="shared" ca="1" si="31"/>
        <v>0</v>
      </c>
      <c r="AJ106" s="120">
        <f t="shared" ca="1" si="32"/>
        <v>0</v>
      </c>
      <c r="AK106" s="118">
        <f t="shared" ca="1" si="33"/>
        <v>0</v>
      </c>
      <c r="AL106" s="118">
        <f t="shared" ca="1" si="34"/>
        <v>0</v>
      </c>
    </row>
    <row r="107" spans="1:38" ht="27" customHeight="1" x14ac:dyDescent="0.25">
      <c r="A107" s="53">
        <f>'OSNOVNA PLAČA'!A101</f>
        <v>92</v>
      </c>
      <c r="B107" s="333" t="str">
        <f t="shared" ca="1" si="21"/>
        <v>A92</v>
      </c>
      <c r="C107" s="333"/>
      <c r="D107" s="54" t="str">
        <f>IF(LEN('OSNOVNA PLAČA'!C101)&gt;0,'OSNOVNA PLAČA'!C101,"")</f>
        <v/>
      </c>
      <c r="E107" s="55" t="str">
        <f>IF(LEN('OSNOVNA PLAČA'!D101)&gt;0,'OSNOVNA PLAČA'!D101,"")</f>
        <v/>
      </c>
      <c r="F107" s="164">
        <f ca="1">IF(LEN(B107)&gt;0,'OBRAČUNANA OSNOVNA PLAČA'!K101,"")</f>
        <v>0</v>
      </c>
      <c r="G107" s="57"/>
      <c r="H107" s="57"/>
      <c r="I107" s="57"/>
      <c r="J107" s="57"/>
      <c r="K107" s="57"/>
      <c r="L107" s="178">
        <f t="shared" si="22"/>
        <v>0</v>
      </c>
      <c r="M107" s="179">
        <f t="shared" ca="1" si="35"/>
        <v>0</v>
      </c>
      <c r="N107" s="179">
        <f t="shared" ca="1" si="37"/>
        <v>0</v>
      </c>
      <c r="O107" s="180">
        <f t="shared" ca="1" si="23"/>
        <v>0</v>
      </c>
      <c r="P107" s="181">
        <f t="shared" ca="1" si="36"/>
        <v>0</v>
      </c>
      <c r="Q107" s="182">
        <f t="shared" ca="1" si="24"/>
        <v>0</v>
      </c>
      <c r="R107" s="182">
        <f ca="1">IF(LEN(B107)&gt;0,'6'!R107-'6'!Q107,"")</f>
        <v>0</v>
      </c>
      <c r="S107" s="183"/>
      <c r="T107" s="33"/>
      <c r="U107" s="33"/>
      <c r="V107" s="33"/>
      <c r="W107" s="33"/>
      <c r="X107" s="33"/>
      <c r="Y107" s="33"/>
      <c r="AB107" s="243">
        <f>ROW()</f>
        <v>107</v>
      </c>
      <c r="AC107" s="118">
        <f t="shared" ca="1" si="25"/>
        <v>0</v>
      </c>
      <c r="AD107" s="118">
        <f t="shared" ca="1" si="26"/>
        <v>0</v>
      </c>
      <c r="AE107" s="119" t="str">
        <f t="shared" ca="1" si="27"/>
        <v>-</v>
      </c>
      <c r="AF107" s="118" t="str">
        <f t="shared" ca="1" si="28"/>
        <v>-</v>
      </c>
      <c r="AG107" s="119" t="str">
        <f t="shared" ca="1" si="29"/>
        <v>-</v>
      </c>
      <c r="AH107" s="118" t="str">
        <f t="shared" ca="1" si="30"/>
        <v>-</v>
      </c>
      <c r="AI107" s="118">
        <f t="shared" ca="1" si="31"/>
        <v>0</v>
      </c>
      <c r="AJ107" s="120">
        <f t="shared" ca="1" si="32"/>
        <v>0</v>
      </c>
      <c r="AK107" s="118">
        <f t="shared" ca="1" si="33"/>
        <v>0</v>
      </c>
      <c r="AL107" s="118">
        <f t="shared" ca="1" si="34"/>
        <v>0</v>
      </c>
    </row>
    <row r="108" spans="1:38" ht="27" customHeight="1" x14ac:dyDescent="0.25">
      <c r="A108" s="53">
        <f>'OSNOVNA PLAČA'!A102</f>
        <v>93</v>
      </c>
      <c r="B108" s="333" t="str">
        <f t="shared" ca="1" si="21"/>
        <v>A93</v>
      </c>
      <c r="C108" s="333"/>
      <c r="D108" s="54" t="str">
        <f>IF(LEN('OSNOVNA PLAČA'!C102)&gt;0,'OSNOVNA PLAČA'!C102,"")</f>
        <v/>
      </c>
      <c r="E108" s="55" t="str">
        <f>IF(LEN('OSNOVNA PLAČA'!D102)&gt;0,'OSNOVNA PLAČA'!D102,"")</f>
        <v/>
      </c>
      <c r="F108" s="164">
        <f ca="1">IF(LEN(B108)&gt;0,'OBRAČUNANA OSNOVNA PLAČA'!K102,"")</f>
        <v>0</v>
      </c>
      <c r="G108" s="57"/>
      <c r="H108" s="57"/>
      <c r="I108" s="57"/>
      <c r="J108" s="57"/>
      <c r="K108" s="57"/>
      <c r="L108" s="178">
        <f t="shared" si="22"/>
        <v>0</v>
      </c>
      <c r="M108" s="179">
        <f t="shared" ca="1" si="35"/>
        <v>0</v>
      </c>
      <c r="N108" s="179">
        <f t="shared" ca="1" si="37"/>
        <v>0</v>
      </c>
      <c r="O108" s="180">
        <f t="shared" ca="1" si="23"/>
        <v>0</v>
      </c>
      <c r="P108" s="181">
        <f t="shared" ca="1" si="36"/>
        <v>0</v>
      </c>
      <c r="Q108" s="182">
        <f t="shared" ca="1" si="24"/>
        <v>0</v>
      </c>
      <c r="R108" s="182">
        <f ca="1">IF(LEN(B108)&gt;0,'6'!R108-'6'!Q108,"")</f>
        <v>0</v>
      </c>
      <c r="S108" s="183"/>
      <c r="T108" s="33"/>
      <c r="U108" s="33"/>
      <c r="V108" s="33"/>
      <c r="W108" s="33"/>
      <c r="X108" s="33"/>
      <c r="Y108" s="33"/>
      <c r="AB108" s="243">
        <f>ROW()</f>
        <v>108</v>
      </c>
      <c r="AC108" s="118">
        <f t="shared" ca="1" si="25"/>
        <v>0</v>
      </c>
      <c r="AD108" s="118">
        <f t="shared" ca="1" si="26"/>
        <v>0</v>
      </c>
      <c r="AE108" s="119" t="str">
        <f t="shared" ca="1" si="27"/>
        <v>-</v>
      </c>
      <c r="AF108" s="118" t="str">
        <f t="shared" ca="1" si="28"/>
        <v>-</v>
      </c>
      <c r="AG108" s="119" t="str">
        <f t="shared" ca="1" si="29"/>
        <v>-</v>
      </c>
      <c r="AH108" s="118" t="str">
        <f t="shared" ca="1" si="30"/>
        <v>-</v>
      </c>
      <c r="AI108" s="118">
        <f t="shared" ca="1" si="31"/>
        <v>0</v>
      </c>
      <c r="AJ108" s="120">
        <f t="shared" ca="1" si="32"/>
        <v>0</v>
      </c>
      <c r="AK108" s="118">
        <f t="shared" ca="1" si="33"/>
        <v>0</v>
      </c>
      <c r="AL108" s="118">
        <f t="shared" ca="1" si="34"/>
        <v>0</v>
      </c>
    </row>
    <row r="109" spans="1:38" ht="27" customHeight="1" x14ac:dyDescent="0.25">
      <c r="A109" s="53">
        <f>'OSNOVNA PLAČA'!A103</f>
        <v>94</v>
      </c>
      <c r="B109" s="333" t="str">
        <f t="shared" ca="1" si="21"/>
        <v>A94</v>
      </c>
      <c r="C109" s="333"/>
      <c r="D109" s="54" t="str">
        <f>IF(LEN('OSNOVNA PLAČA'!C103)&gt;0,'OSNOVNA PLAČA'!C103,"")</f>
        <v/>
      </c>
      <c r="E109" s="55" t="str">
        <f>IF(LEN('OSNOVNA PLAČA'!D103)&gt;0,'OSNOVNA PLAČA'!D103,"")</f>
        <v/>
      </c>
      <c r="F109" s="164">
        <f ca="1">IF(LEN(B109)&gt;0,'OBRAČUNANA OSNOVNA PLAČA'!K103,"")</f>
        <v>0</v>
      </c>
      <c r="G109" s="57"/>
      <c r="H109" s="57"/>
      <c r="I109" s="57"/>
      <c r="J109" s="57"/>
      <c r="K109" s="57"/>
      <c r="L109" s="178">
        <f t="shared" si="22"/>
        <v>0</v>
      </c>
      <c r="M109" s="179">
        <f t="shared" ca="1" si="35"/>
        <v>0</v>
      </c>
      <c r="N109" s="179">
        <f t="shared" ca="1" si="37"/>
        <v>0</v>
      </c>
      <c r="O109" s="180">
        <f t="shared" ca="1" si="23"/>
        <v>0</v>
      </c>
      <c r="P109" s="181">
        <f t="shared" ca="1" si="36"/>
        <v>0</v>
      </c>
      <c r="Q109" s="182">
        <f t="shared" ca="1" si="24"/>
        <v>0</v>
      </c>
      <c r="R109" s="182">
        <f ca="1">IF(LEN(B109)&gt;0,'6'!R109-'6'!Q109,"")</f>
        <v>0</v>
      </c>
      <c r="S109" s="183"/>
      <c r="T109" s="33"/>
      <c r="U109" s="33"/>
      <c r="V109" s="33"/>
      <c r="W109" s="33"/>
      <c r="X109" s="33"/>
      <c r="Y109" s="33"/>
      <c r="AB109" s="243">
        <f>ROW()</f>
        <v>109</v>
      </c>
      <c r="AC109" s="118">
        <f t="shared" ca="1" si="25"/>
        <v>0</v>
      </c>
      <c r="AD109" s="118">
        <f t="shared" ca="1" si="26"/>
        <v>0</v>
      </c>
      <c r="AE109" s="119" t="str">
        <f t="shared" ca="1" si="27"/>
        <v>-</v>
      </c>
      <c r="AF109" s="118" t="str">
        <f t="shared" ca="1" si="28"/>
        <v>-</v>
      </c>
      <c r="AG109" s="119" t="str">
        <f t="shared" ca="1" si="29"/>
        <v>-</v>
      </c>
      <c r="AH109" s="118" t="str">
        <f t="shared" ca="1" si="30"/>
        <v>-</v>
      </c>
      <c r="AI109" s="118">
        <f t="shared" ca="1" si="31"/>
        <v>0</v>
      </c>
      <c r="AJ109" s="120">
        <f t="shared" ca="1" si="32"/>
        <v>0</v>
      </c>
      <c r="AK109" s="118">
        <f t="shared" ca="1" si="33"/>
        <v>0</v>
      </c>
      <c r="AL109" s="118">
        <f t="shared" ca="1" si="34"/>
        <v>0</v>
      </c>
    </row>
    <row r="110" spans="1:38" ht="27" customHeight="1" x14ac:dyDescent="0.25">
      <c r="A110" s="53">
        <f>'OSNOVNA PLAČA'!A104</f>
        <v>95</v>
      </c>
      <c r="B110" s="333" t="str">
        <f t="shared" ca="1" si="21"/>
        <v>A95</v>
      </c>
      <c r="C110" s="333"/>
      <c r="D110" s="54" t="str">
        <f>IF(LEN('OSNOVNA PLAČA'!C104)&gt;0,'OSNOVNA PLAČA'!C104,"")</f>
        <v/>
      </c>
      <c r="E110" s="55" t="str">
        <f>IF(LEN('OSNOVNA PLAČA'!D104)&gt;0,'OSNOVNA PLAČA'!D104,"")</f>
        <v/>
      </c>
      <c r="F110" s="164">
        <f ca="1">IF(LEN(B110)&gt;0,'OBRAČUNANA OSNOVNA PLAČA'!K104,"")</f>
        <v>0</v>
      </c>
      <c r="G110" s="57"/>
      <c r="H110" s="57"/>
      <c r="I110" s="57"/>
      <c r="J110" s="57"/>
      <c r="K110" s="57"/>
      <c r="L110" s="178">
        <f t="shared" si="22"/>
        <v>0</v>
      </c>
      <c r="M110" s="179">
        <f t="shared" ca="1" si="35"/>
        <v>0</v>
      </c>
      <c r="N110" s="179">
        <f t="shared" ca="1" si="37"/>
        <v>0</v>
      </c>
      <c r="O110" s="180">
        <f t="shared" ca="1" si="23"/>
        <v>0</v>
      </c>
      <c r="P110" s="181">
        <f t="shared" ca="1" si="36"/>
        <v>0</v>
      </c>
      <c r="Q110" s="182">
        <f t="shared" ca="1" si="24"/>
        <v>0</v>
      </c>
      <c r="R110" s="182">
        <f ca="1">IF(LEN(B110)&gt;0,'6'!R110-'6'!Q110,"")</f>
        <v>0</v>
      </c>
      <c r="S110" s="183"/>
      <c r="T110" s="33"/>
      <c r="U110" s="33"/>
      <c r="V110" s="33"/>
      <c r="W110" s="33"/>
      <c r="X110" s="33"/>
      <c r="Y110" s="33"/>
      <c r="AB110" s="243">
        <f>ROW()</f>
        <v>110</v>
      </c>
      <c r="AC110" s="118">
        <f t="shared" ca="1" si="25"/>
        <v>0</v>
      </c>
      <c r="AD110" s="118">
        <f t="shared" ca="1" si="26"/>
        <v>0</v>
      </c>
      <c r="AE110" s="119" t="str">
        <f t="shared" ca="1" si="27"/>
        <v>-</v>
      </c>
      <c r="AF110" s="118" t="str">
        <f t="shared" ca="1" si="28"/>
        <v>-</v>
      </c>
      <c r="AG110" s="119" t="str">
        <f t="shared" ca="1" si="29"/>
        <v>-</v>
      </c>
      <c r="AH110" s="118" t="str">
        <f t="shared" ca="1" si="30"/>
        <v>-</v>
      </c>
      <c r="AI110" s="118">
        <f t="shared" ca="1" si="31"/>
        <v>0</v>
      </c>
      <c r="AJ110" s="120">
        <f t="shared" ca="1" si="32"/>
        <v>0</v>
      </c>
      <c r="AK110" s="118">
        <f t="shared" ca="1" si="33"/>
        <v>0</v>
      </c>
      <c r="AL110" s="118">
        <f t="shared" ca="1" si="34"/>
        <v>0</v>
      </c>
    </row>
    <row r="111" spans="1:38" ht="27" customHeight="1" x14ac:dyDescent="0.25">
      <c r="A111" s="53">
        <f>'OSNOVNA PLAČA'!A105</f>
        <v>96</v>
      </c>
      <c r="B111" s="333" t="str">
        <f t="shared" ca="1" si="21"/>
        <v>A96</v>
      </c>
      <c r="C111" s="333"/>
      <c r="D111" s="54" t="str">
        <f>IF(LEN('OSNOVNA PLAČA'!C105)&gt;0,'OSNOVNA PLAČA'!C105,"")</f>
        <v/>
      </c>
      <c r="E111" s="55" t="str">
        <f>IF(LEN('OSNOVNA PLAČA'!D105)&gt;0,'OSNOVNA PLAČA'!D105,"")</f>
        <v/>
      </c>
      <c r="F111" s="164">
        <f ca="1">IF(LEN(B111)&gt;0,'OBRAČUNANA OSNOVNA PLAČA'!K105,"")</f>
        <v>0</v>
      </c>
      <c r="G111" s="57"/>
      <c r="H111" s="57"/>
      <c r="I111" s="57"/>
      <c r="J111" s="57"/>
      <c r="K111" s="57"/>
      <c r="L111" s="178">
        <f t="shared" si="22"/>
        <v>0</v>
      </c>
      <c r="M111" s="179">
        <f t="shared" ca="1" si="35"/>
        <v>0</v>
      </c>
      <c r="N111" s="179">
        <f t="shared" ca="1" si="37"/>
        <v>0</v>
      </c>
      <c r="O111" s="180">
        <f t="shared" ca="1" si="23"/>
        <v>0</v>
      </c>
      <c r="P111" s="181">
        <f t="shared" ca="1" si="36"/>
        <v>0</v>
      </c>
      <c r="Q111" s="182">
        <f t="shared" ca="1" si="24"/>
        <v>0</v>
      </c>
      <c r="R111" s="182">
        <f ca="1">IF(LEN(B111)&gt;0,'6'!R111-'6'!Q111,"")</f>
        <v>0</v>
      </c>
      <c r="S111" s="183"/>
      <c r="T111" s="33"/>
      <c r="U111" s="33"/>
      <c r="V111" s="33"/>
      <c r="W111" s="33"/>
      <c r="X111" s="33"/>
      <c r="Y111" s="33"/>
      <c r="AB111" s="243">
        <f>ROW()</f>
        <v>111</v>
      </c>
      <c r="AC111" s="118">
        <f t="shared" ca="1" si="25"/>
        <v>0</v>
      </c>
      <c r="AD111" s="118">
        <f t="shared" ca="1" si="26"/>
        <v>0</v>
      </c>
      <c r="AE111" s="119" t="str">
        <f t="shared" ca="1" si="27"/>
        <v>-</v>
      </c>
      <c r="AF111" s="118" t="str">
        <f t="shared" ca="1" si="28"/>
        <v>-</v>
      </c>
      <c r="AG111" s="119" t="str">
        <f t="shared" ca="1" si="29"/>
        <v>-</v>
      </c>
      <c r="AH111" s="118" t="str">
        <f t="shared" ca="1" si="30"/>
        <v>-</v>
      </c>
      <c r="AI111" s="118">
        <f t="shared" ca="1" si="31"/>
        <v>0</v>
      </c>
      <c r="AJ111" s="120">
        <f t="shared" ca="1" si="32"/>
        <v>0</v>
      </c>
      <c r="AK111" s="118">
        <f t="shared" ca="1" si="33"/>
        <v>0</v>
      </c>
      <c r="AL111" s="118">
        <f t="shared" ca="1" si="34"/>
        <v>0</v>
      </c>
    </row>
    <row r="112" spans="1:38" ht="27" customHeight="1" x14ac:dyDescent="0.25">
      <c r="A112" s="53">
        <f>'OSNOVNA PLAČA'!A106</f>
        <v>97</v>
      </c>
      <c r="B112" s="333" t="str">
        <f t="shared" ca="1" si="21"/>
        <v>A97</v>
      </c>
      <c r="C112" s="333"/>
      <c r="D112" s="54" t="str">
        <f>IF(LEN('OSNOVNA PLAČA'!C106)&gt;0,'OSNOVNA PLAČA'!C106,"")</f>
        <v/>
      </c>
      <c r="E112" s="55" t="str">
        <f>IF(LEN('OSNOVNA PLAČA'!D106)&gt;0,'OSNOVNA PLAČA'!D106,"")</f>
        <v/>
      </c>
      <c r="F112" s="164">
        <f ca="1">IF(LEN(B112)&gt;0,'OBRAČUNANA OSNOVNA PLAČA'!K106,"")</f>
        <v>0</v>
      </c>
      <c r="G112" s="57"/>
      <c r="H112" s="57"/>
      <c r="I112" s="57"/>
      <c r="J112" s="57"/>
      <c r="K112" s="57"/>
      <c r="L112" s="178">
        <f t="shared" si="22"/>
        <v>0</v>
      </c>
      <c r="M112" s="179">
        <f t="shared" ca="1" si="35"/>
        <v>0</v>
      </c>
      <c r="N112" s="179">
        <f t="shared" ca="1" si="37"/>
        <v>0</v>
      </c>
      <c r="O112" s="180">
        <f t="shared" ca="1" si="23"/>
        <v>0</v>
      </c>
      <c r="P112" s="181">
        <f t="shared" ca="1" si="36"/>
        <v>0</v>
      </c>
      <c r="Q112" s="182">
        <f t="shared" ca="1" si="24"/>
        <v>0</v>
      </c>
      <c r="R112" s="182">
        <f ca="1">IF(LEN(B112)&gt;0,'6'!R112-'6'!Q112,"")</f>
        <v>0</v>
      </c>
      <c r="S112" s="183"/>
      <c r="T112" s="33"/>
      <c r="U112" s="33"/>
      <c r="V112" s="33"/>
      <c r="W112" s="33"/>
      <c r="X112" s="33"/>
      <c r="Y112" s="33"/>
      <c r="AB112" s="243">
        <f>ROW()</f>
        <v>112</v>
      </c>
      <c r="AC112" s="118">
        <f t="shared" ca="1" si="25"/>
        <v>0</v>
      </c>
      <c r="AD112" s="118">
        <f t="shared" ca="1" si="26"/>
        <v>0</v>
      </c>
      <c r="AE112" s="119" t="str">
        <f t="shared" ca="1" si="27"/>
        <v>-</v>
      </c>
      <c r="AF112" s="118" t="str">
        <f t="shared" ca="1" si="28"/>
        <v>-</v>
      </c>
      <c r="AG112" s="119" t="str">
        <f t="shared" ca="1" si="29"/>
        <v>-</v>
      </c>
      <c r="AH112" s="118" t="str">
        <f t="shared" ca="1" si="30"/>
        <v>-</v>
      </c>
      <c r="AI112" s="118">
        <f t="shared" ca="1" si="31"/>
        <v>0</v>
      </c>
      <c r="AJ112" s="120">
        <f t="shared" ca="1" si="32"/>
        <v>0</v>
      </c>
      <c r="AK112" s="118">
        <f t="shared" ca="1" si="33"/>
        <v>0</v>
      </c>
      <c r="AL112" s="118">
        <f t="shared" ca="1" si="34"/>
        <v>0</v>
      </c>
    </row>
    <row r="113" spans="1:38" ht="27" customHeight="1" x14ac:dyDescent="0.25">
      <c r="A113" s="53">
        <f>'OSNOVNA PLAČA'!A107</f>
        <v>98</v>
      </c>
      <c r="B113" s="333" t="str">
        <f t="shared" ca="1" si="21"/>
        <v>A98</v>
      </c>
      <c r="C113" s="333"/>
      <c r="D113" s="54" t="str">
        <f>IF(LEN('OSNOVNA PLAČA'!C107)&gt;0,'OSNOVNA PLAČA'!C107,"")</f>
        <v/>
      </c>
      <c r="E113" s="55" t="str">
        <f>IF(LEN('OSNOVNA PLAČA'!D107)&gt;0,'OSNOVNA PLAČA'!D107,"")</f>
        <v/>
      </c>
      <c r="F113" s="164">
        <f ca="1">IF(LEN(B113)&gt;0,'OBRAČUNANA OSNOVNA PLAČA'!K107,"")</f>
        <v>0</v>
      </c>
      <c r="G113" s="57"/>
      <c r="H113" s="57"/>
      <c r="I113" s="57"/>
      <c r="J113" s="57"/>
      <c r="K113" s="57"/>
      <c r="L113" s="178">
        <f t="shared" si="22"/>
        <v>0</v>
      </c>
      <c r="M113" s="179">
        <f t="shared" ca="1" si="35"/>
        <v>0</v>
      </c>
      <c r="N113" s="179">
        <f t="shared" ca="1" si="37"/>
        <v>0</v>
      </c>
      <c r="O113" s="180">
        <f t="shared" ca="1" si="23"/>
        <v>0</v>
      </c>
      <c r="P113" s="181">
        <f t="shared" ca="1" si="36"/>
        <v>0</v>
      </c>
      <c r="Q113" s="182">
        <f t="shared" ca="1" si="24"/>
        <v>0</v>
      </c>
      <c r="R113" s="182">
        <f ca="1">IF(LEN(B113)&gt;0,'6'!R113-'6'!Q113,"")</f>
        <v>0</v>
      </c>
      <c r="S113" s="183"/>
      <c r="T113" s="33"/>
      <c r="U113" s="33"/>
      <c r="V113" s="33"/>
      <c r="W113" s="33"/>
      <c r="X113" s="33"/>
      <c r="Y113" s="33"/>
      <c r="AB113" s="243">
        <f>ROW()</f>
        <v>113</v>
      </c>
      <c r="AC113" s="118">
        <f t="shared" ca="1" si="25"/>
        <v>0</v>
      </c>
      <c r="AD113" s="118">
        <f t="shared" ca="1" si="26"/>
        <v>0</v>
      </c>
      <c r="AE113" s="119" t="str">
        <f t="shared" ca="1" si="27"/>
        <v>-</v>
      </c>
      <c r="AF113" s="118" t="str">
        <f t="shared" ca="1" si="28"/>
        <v>-</v>
      </c>
      <c r="AG113" s="119" t="str">
        <f t="shared" ca="1" si="29"/>
        <v>-</v>
      </c>
      <c r="AH113" s="118" t="str">
        <f t="shared" ca="1" si="30"/>
        <v>-</v>
      </c>
      <c r="AI113" s="118">
        <f t="shared" ca="1" si="31"/>
        <v>0</v>
      </c>
      <c r="AJ113" s="120">
        <f t="shared" ca="1" si="32"/>
        <v>0</v>
      </c>
      <c r="AK113" s="118">
        <f t="shared" ca="1" si="33"/>
        <v>0</v>
      </c>
      <c r="AL113" s="118">
        <f t="shared" ca="1" si="34"/>
        <v>0</v>
      </c>
    </row>
    <row r="114" spans="1:38" ht="27" customHeight="1" x14ac:dyDescent="0.25">
      <c r="A114" s="53">
        <f>'OSNOVNA PLAČA'!A108</f>
        <v>99</v>
      </c>
      <c r="B114" s="333" t="str">
        <f t="shared" ca="1" si="21"/>
        <v>A99</v>
      </c>
      <c r="C114" s="333"/>
      <c r="D114" s="54" t="str">
        <f>IF(LEN('OSNOVNA PLAČA'!C108)&gt;0,'OSNOVNA PLAČA'!C108,"")</f>
        <v/>
      </c>
      <c r="E114" s="55" t="str">
        <f>IF(LEN('OSNOVNA PLAČA'!D108)&gt;0,'OSNOVNA PLAČA'!D108,"")</f>
        <v/>
      </c>
      <c r="F114" s="164">
        <f ca="1">IF(LEN(B114)&gt;0,'OBRAČUNANA OSNOVNA PLAČA'!K108,"")</f>
        <v>0</v>
      </c>
      <c r="G114" s="57"/>
      <c r="H114" s="57"/>
      <c r="I114" s="57"/>
      <c r="J114" s="57"/>
      <c r="K114" s="57"/>
      <c r="L114" s="178">
        <f t="shared" si="22"/>
        <v>0</v>
      </c>
      <c r="M114" s="179">
        <f t="shared" ca="1" si="35"/>
        <v>0</v>
      </c>
      <c r="N114" s="179">
        <f t="shared" ca="1" si="37"/>
        <v>0</v>
      </c>
      <c r="O114" s="180">
        <f t="shared" ca="1" si="23"/>
        <v>0</v>
      </c>
      <c r="P114" s="181">
        <f t="shared" ca="1" si="36"/>
        <v>0</v>
      </c>
      <c r="Q114" s="182">
        <f t="shared" ca="1" si="24"/>
        <v>0</v>
      </c>
      <c r="R114" s="182">
        <f ca="1">IF(LEN(B114)&gt;0,'6'!R114-'6'!Q114,"")</f>
        <v>0</v>
      </c>
      <c r="S114" s="183"/>
      <c r="T114" s="33"/>
      <c r="U114" s="33"/>
      <c r="V114" s="33"/>
      <c r="W114" s="33"/>
      <c r="X114" s="33"/>
      <c r="Y114" s="33"/>
      <c r="AB114" s="243">
        <f>ROW()</f>
        <v>114</v>
      </c>
      <c r="AC114" s="118">
        <f t="shared" ca="1" si="25"/>
        <v>0</v>
      </c>
      <c r="AD114" s="118">
        <f t="shared" ca="1" si="26"/>
        <v>0</v>
      </c>
      <c r="AE114" s="119" t="str">
        <f t="shared" ca="1" si="27"/>
        <v>-</v>
      </c>
      <c r="AF114" s="118" t="str">
        <f t="shared" ca="1" si="28"/>
        <v>-</v>
      </c>
      <c r="AG114" s="119" t="str">
        <f t="shared" ca="1" si="29"/>
        <v>-</v>
      </c>
      <c r="AH114" s="118" t="str">
        <f t="shared" ca="1" si="30"/>
        <v>-</v>
      </c>
      <c r="AI114" s="118">
        <f t="shared" ca="1" si="31"/>
        <v>0</v>
      </c>
      <c r="AJ114" s="120">
        <f t="shared" ca="1" si="32"/>
        <v>0</v>
      </c>
      <c r="AK114" s="118">
        <f t="shared" ca="1" si="33"/>
        <v>0</v>
      </c>
      <c r="AL114" s="118">
        <f t="shared" ca="1" si="34"/>
        <v>0</v>
      </c>
    </row>
    <row r="115" spans="1:38" ht="27" customHeight="1" x14ac:dyDescent="0.25">
      <c r="A115" s="53">
        <f>'OSNOVNA PLAČA'!A109</f>
        <v>100</v>
      </c>
      <c r="B115" s="333" t="str">
        <f t="shared" ca="1" si="21"/>
        <v>A100</v>
      </c>
      <c r="C115" s="333"/>
      <c r="D115" s="54" t="str">
        <f>IF(LEN('OSNOVNA PLAČA'!C109)&gt;0,'OSNOVNA PLAČA'!C109,"")</f>
        <v/>
      </c>
      <c r="E115" s="55" t="str">
        <f>IF(LEN('OSNOVNA PLAČA'!D109)&gt;0,'OSNOVNA PLAČA'!D109,"")</f>
        <v/>
      </c>
      <c r="F115" s="164">
        <f ca="1">IF(LEN(B115)&gt;0,'OBRAČUNANA OSNOVNA PLAČA'!K109,"")</f>
        <v>0</v>
      </c>
      <c r="G115" s="57"/>
      <c r="H115" s="57"/>
      <c r="I115" s="57"/>
      <c r="J115" s="57"/>
      <c r="K115" s="57"/>
      <c r="L115" s="178">
        <f t="shared" si="22"/>
        <v>0</v>
      </c>
      <c r="M115" s="179">
        <f t="shared" ca="1" si="35"/>
        <v>0</v>
      </c>
      <c r="N115" s="179">
        <f t="shared" ca="1" si="37"/>
        <v>0</v>
      </c>
      <c r="O115" s="180">
        <f t="shared" ca="1" si="23"/>
        <v>0</v>
      </c>
      <c r="P115" s="181">
        <f t="shared" ca="1" si="36"/>
        <v>0</v>
      </c>
      <c r="Q115" s="182">
        <f t="shared" ca="1" si="24"/>
        <v>0</v>
      </c>
      <c r="R115" s="182">
        <f ca="1">IF(LEN(B115)&gt;0,'6'!R115-'6'!Q115,"")</f>
        <v>0</v>
      </c>
      <c r="S115" s="183"/>
      <c r="T115" s="33"/>
      <c r="U115" s="33"/>
      <c r="V115" s="33"/>
      <c r="W115" s="33"/>
      <c r="X115" s="33"/>
      <c r="Y115" s="33"/>
      <c r="AB115" s="243">
        <f>ROW()</f>
        <v>115</v>
      </c>
      <c r="AC115" s="118">
        <f t="shared" ca="1" si="25"/>
        <v>0</v>
      </c>
      <c r="AD115" s="118">
        <f t="shared" ca="1" si="26"/>
        <v>0</v>
      </c>
      <c r="AE115" s="119" t="str">
        <f t="shared" ca="1" si="27"/>
        <v>-</v>
      </c>
      <c r="AF115" s="118" t="str">
        <f t="shared" ca="1" si="28"/>
        <v>-</v>
      </c>
      <c r="AG115" s="119" t="str">
        <f t="shared" ca="1" si="29"/>
        <v>-</v>
      </c>
      <c r="AH115" s="118" t="str">
        <f t="shared" ca="1" si="30"/>
        <v>-</v>
      </c>
      <c r="AI115" s="118">
        <f t="shared" ca="1" si="31"/>
        <v>0</v>
      </c>
      <c r="AJ115" s="120">
        <f t="shared" ca="1" si="32"/>
        <v>0</v>
      </c>
      <c r="AK115" s="118">
        <f t="shared" ca="1" si="33"/>
        <v>0</v>
      </c>
      <c r="AL115" s="118">
        <f t="shared" ca="1" si="34"/>
        <v>0</v>
      </c>
    </row>
    <row r="116" spans="1:38" ht="27" customHeight="1" x14ac:dyDescent="0.25">
      <c r="A116" s="53">
        <f>'OSNOVNA PLAČA'!A110</f>
        <v>101</v>
      </c>
      <c r="B116" s="333" t="str">
        <f t="shared" ca="1" si="21"/>
        <v>A101</v>
      </c>
      <c r="C116" s="333"/>
      <c r="D116" s="54" t="str">
        <f>IF(LEN('OSNOVNA PLAČA'!C110)&gt;0,'OSNOVNA PLAČA'!C110,"")</f>
        <v>VII</v>
      </c>
      <c r="E116" s="55">
        <f>IF(LEN('OSNOVNA PLAČA'!D110)&gt;0,'OSNOVNA PLAČA'!D110,"")</f>
        <v>54</v>
      </c>
      <c r="F116" s="164">
        <f ca="1">IF(LEN(B116)&gt;0,'OBRAČUNANA OSNOVNA PLAČA'!K110,"")</f>
        <v>3500</v>
      </c>
      <c r="G116" s="57"/>
      <c r="H116" s="57"/>
      <c r="I116" s="57"/>
      <c r="J116" s="57"/>
      <c r="K116" s="57"/>
      <c r="L116" s="178">
        <f t="shared" si="22"/>
        <v>0</v>
      </c>
      <c r="M116" s="179">
        <f t="shared" ca="1" si="35"/>
        <v>0</v>
      </c>
      <c r="N116" s="179">
        <f t="shared" ca="1" si="37"/>
        <v>0</v>
      </c>
      <c r="O116" s="180">
        <f t="shared" ca="1" si="23"/>
        <v>0</v>
      </c>
      <c r="P116" s="181">
        <f t="shared" ca="1" si="36"/>
        <v>0</v>
      </c>
      <c r="Q116" s="182">
        <f t="shared" ca="1" si="24"/>
        <v>0</v>
      </c>
      <c r="R116" s="182">
        <f ca="1">IF(LEN(B116)&gt;0,'6'!R116-'6'!Q116,"")</f>
        <v>6635.0636371665787</v>
      </c>
      <c r="S116" s="183"/>
      <c r="T116" s="33"/>
      <c r="U116" s="33"/>
      <c r="V116" s="33"/>
      <c r="W116" s="33"/>
      <c r="X116" s="33"/>
      <c r="Y116" s="33"/>
      <c r="AB116" s="243">
        <f>ROW()</f>
        <v>116</v>
      </c>
      <c r="AC116" s="118">
        <f t="shared" ca="1" si="25"/>
        <v>0</v>
      </c>
      <c r="AD116" s="118">
        <f t="shared" ca="1" si="26"/>
        <v>0</v>
      </c>
      <c r="AE116" s="119" t="str">
        <f t="shared" ca="1" si="27"/>
        <v>-</v>
      </c>
      <c r="AF116" s="118" t="str">
        <f t="shared" ca="1" si="28"/>
        <v>-</v>
      </c>
      <c r="AG116" s="119" t="str">
        <f t="shared" ca="1" si="29"/>
        <v>-</v>
      </c>
      <c r="AH116" s="118" t="str">
        <f t="shared" ca="1" si="30"/>
        <v>-</v>
      </c>
      <c r="AI116" s="118">
        <f t="shared" ca="1" si="31"/>
        <v>0</v>
      </c>
      <c r="AJ116" s="120">
        <f t="shared" ca="1" si="32"/>
        <v>0</v>
      </c>
      <c r="AK116" s="118">
        <f t="shared" ca="1" si="33"/>
        <v>3500</v>
      </c>
      <c r="AL116" s="118">
        <f t="shared" ca="1" si="34"/>
        <v>3500</v>
      </c>
    </row>
    <row r="117" spans="1:38" ht="27" customHeight="1" x14ac:dyDescent="0.25">
      <c r="A117" s="53">
        <f>'OSNOVNA PLAČA'!A111</f>
        <v>102</v>
      </c>
      <c r="B117" s="333" t="str">
        <f t="shared" ca="1" si="21"/>
        <v>A102</v>
      </c>
      <c r="C117" s="333"/>
      <c r="D117" s="54" t="str">
        <f>IF(LEN('OSNOVNA PLAČA'!C111)&gt;0,'OSNOVNA PLAČA'!C111,"")</f>
        <v/>
      </c>
      <c r="E117" s="55" t="str">
        <f>IF(LEN('OSNOVNA PLAČA'!D111)&gt;0,'OSNOVNA PLAČA'!D111,"")</f>
        <v/>
      </c>
      <c r="F117" s="164">
        <f ca="1">IF(LEN(B117)&gt;0,'OBRAČUNANA OSNOVNA PLAČA'!K111,"")</f>
        <v>0</v>
      </c>
      <c r="G117" s="57"/>
      <c r="H117" s="57"/>
      <c r="I117" s="57"/>
      <c r="J117" s="57"/>
      <c r="K117" s="57"/>
      <c r="L117" s="178">
        <f t="shared" si="22"/>
        <v>0</v>
      </c>
      <c r="M117" s="179">
        <f t="shared" ca="1" si="35"/>
        <v>0</v>
      </c>
      <c r="N117" s="179">
        <f t="shared" ca="1" si="37"/>
        <v>0</v>
      </c>
      <c r="O117" s="180">
        <f t="shared" ca="1" si="23"/>
        <v>0</v>
      </c>
      <c r="P117" s="181">
        <f t="shared" ca="1" si="36"/>
        <v>0</v>
      </c>
      <c r="Q117" s="182">
        <f t="shared" ca="1" si="24"/>
        <v>0</v>
      </c>
      <c r="R117" s="182">
        <f ca="1">IF(LEN(B117)&gt;0,'6'!R117-'6'!Q117,"")</f>
        <v>0</v>
      </c>
      <c r="S117" s="183"/>
      <c r="T117" s="33"/>
      <c r="U117" s="33"/>
      <c r="V117" s="33"/>
      <c r="W117" s="33"/>
      <c r="X117" s="33"/>
      <c r="Y117" s="33"/>
      <c r="AB117" s="243">
        <f>ROW()</f>
        <v>117</v>
      </c>
      <c r="AC117" s="118">
        <f t="shared" ca="1" si="25"/>
        <v>0</v>
      </c>
      <c r="AD117" s="118">
        <f t="shared" ca="1" si="26"/>
        <v>0</v>
      </c>
      <c r="AE117" s="119" t="str">
        <f t="shared" ca="1" si="27"/>
        <v>-</v>
      </c>
      <c r="AF117" s="118" t="str">
        <f t="shared" ca="1" si="28"/>
        <v>-</v>
      </c>
      <c r="AG117" s="119" t="str">
        <f t="shared" ca="1" si="29"/>
        <v>-</v>
      </c>
      <c r="AH117" s="118" t="str">
        <f t="shared" ca="1" si="30"/>
        <v>-</v>
      </c>
      <c r="AI117" s="118">
        <f t="shared" ca="1" si="31"/>
        <v>0</v>
      </c>
      <c r="AJ117" s="120">
        <f t="shared" ca="1" si="32"/>
        <v>0</v>
      </c>
      <c r="AK117" s="118">
        <f t="shared" ca="1" si="33"/>
        <v>0</v>
      </c>
      <c r="AL117" s="118">
        <f t="shared" ca="1" si="34"/>
        <v>0</v>
      </c>
    </row>
    <row r="118" spans="1:38" ht="27" customHeight="1" x14ac:dyDescent="0.25">
      <c r="A118" s="53">
        <f>'OSNOVNA PLAČA'!A112</f>
        <v>103</v>
      </c>
      <c r="B118" s="333" t="str">
        <f t="shared" ca="1" si="21"/>
        <v>A103</v>
      </c>
      <c r="C118" s="333"/>
      <c r="D118" s="54" t="str">
        <f>IF(LEN('OSNOVNA PLAČA'!C112)&gt;0,'OSNOVNA PLAČA'!C112,"")</f>
        <v/>
      </c>
      <c r="E118" s="55" t="str">
        <f>IF(LEN('OSNOVNA PLAČA'!D112)&gt;0,'OSNOVNA PLAČA'!D112,"")</f>
        <v/>
      </c>
      <c r="F118" s="164">
        <f ca="1">IF(LEN(B118)&gt;0,'OBRAČUNANA OSNOVNA PLAČA'!K112,"")</f>
        <v>0</v>
      </c>
      <c r="G118" s="57"/>
      <c r="H118" s="57"/>
      <c r="I118" s="57"/>
      <c r="J118" s="57"/>
      <c r="K118" s="57"/>
      <c r="L118" s="178">
        <f t="shared" si="22"/>
        <v>0</v>
      </c>
      <c r="M118" s="179">
        <f t="shared" ca="1" si="35"/>
        <v>0</v>
      </c>
      <c r="N118" s="179">
        <f t="shared" ca="1" si="37"/>
        <v>0</v>
      </c>
      <c r="O118" s="180">
        <f t="shared" ca="1" si="23"/>
        <v>0</v>
      </c>
      <c r="P118" s="181">
        <f t="shared" ca="1" si="36"/>
        <v>0</v>
      </c>
      <c r="Q118" s="182">
        <f t="shared" ca="1" si="24"/>
        <v>0</v>
      </c>
      <c r="R118" s="182">
        <f ca="1">IF(LEN(B118)&gt;0,'6'!R118-'6'!Q118,"")</f>
        <v>0</v>
      </c>
      <c r="S118" s="183"/>
      <c r="T118" s="33"/>
      <c r="U118" s="33"/>
      <c r="V118" s="33"/>
      <c r="W118" s="33"/>
      <c r="X118" s="33"/>
      <c r="Y118" s="33"/>
      <c r="AB118" s="243">
        <f>ROW()</f>
        <v>118</v>
      </c>
      <c r="AC118" s="118">
        <f t="shared" ca="1" si="25"/>
        <v>0</v>
      </c>
      <c r="AD118" s="118">
        <f t="shared" ca="1" si="26"/>
        <v>0</v>
      </c>
      <c r="AE118" s="119" t="str">
        <f t="shared" ca="1" si="27"/>
        <v>-</v>
      </c>
      <c r="AF118" s="118" t="str">
        <f t="shared" ca="1" si="28"/>
        <v>-</v>
      </c>
      <c r="AG118" s="119" t="str">
        <f t="shared" ca="1" si="29"/>
        <v>-</v>
      </c>
      <c r="AH118" s="118" t="str">
        <f t="shared" ca="1" si="30"/>
        <v>-</v>
      </c>
      <c r="AI118" s="118">
        <f t="shared" ca="1" si="31"/>
        <v>0</v>
      </c>
      <c r="AJ118" s="120">
        <f t="shared" ca="1" si="32"/>
        <v>0</v>
      </c>
      <c r="AK118" s="118">
        <f t="shared" ca="1" si="33"/>
        <v>0</v>
      </c>
      <c r="AL118" s="118">
        <f t="shared" ca="1" si="34"/>
        <v>0</v>
      </c>
    </row>
    <row r="119" spans="1:38" ht="27" customHeight="1" x14ac:dyDescent="0.25">
      <c r="A119" s="53">
        <f>'OSNOVNA PLAČA'!A113</f>
        <v>104</v>
      </c>
      <c r="B119" s="333" t="str">
        <f t="shared" ca="1" si="21"/>
        <v>A104</v>
      </c>
      <c r="C119" s="333"/>
      <c r="D119" s="54" t="str">
        <f>IF(LEN('OSNOVNA PLAČA'!C113)&gt;0,'OSNOVNA PLAČA'!C113,"")</f>
        <v/>
      </c>
      <c r="E119" s="55" t="str">
        <f>IF(LEN('OSNOVNA PLAČA'!D113)&gt;0,'OSNOVNA PLAČA'!D113,"")</f>
        <v/>
      </c>
      <c r="F119" s="164">
        <f ca="1">IF(LEN(B119)&gt;0,'OBRAČUNANA OSNOVNA PLAČA'!K113,"")</f>
        <v>0</v>
      </c>
      <c r="G119" s="57"/>
      <c r="H119" s="57"/>
      <c r="I119" s="57"/>
      <c r="J119" s="57"/>
      <c r="K119" s="57"/>
      <c r="L119" s="178">
        <f t="shared" si="22"/>
        <v>0</v>
      </c>
      <c r="M119" s="179">
        <f t="shared" ca="1" si="35"/>
        <v>0</v>
      </c>
      <c r="N119" s="179">
        <f t="shared" ca="1" si="37"/>
        <v>0</v>
      </c>
      <c r="O119" s="180">
        <f t="shared" ca="1" si="23"/>
        <v>0</v>
      </c>
      <c r="P119" s="181">
        <f t="shared" ca="1" si="36"/>
        <v>0</v>
      </c>
      <c r="Q119" s="182">
        <f t="shared" ca="1" si="24"/>
        <v>0</v>
      </c>
      <c r="R119" s="182">
        <f ca="1">IF(LEN(B119)&gt;0,'6'!R119-'6'!Q119,"")</f>
        <v>0</v>
      </c>
      <c r="S119" s="183"/>
      <c r="T119" s="33"/>
      <c r="U119" s="33"/>
      <c r="V119" s="33"/>
      <c r="W119" s="33"/>
      <c r="X119" s="33"/>
      <c r="Y119" s="33"/>
      <c r="AB119" s="243">
        <f>ROW()</f>
        <v>119</v>
      </c>
      <c r="AC119" s="118">
        <f t="shared" ca="1" si="25"/>
        <v>0</v>
      </c>
      <c r="AD119" s="118">
        <f t="shared" ca="1" si="26"/>
        <v>0</v>
      </c>
      <c r="AE119" s="119" t="str">
        <f t="shared" ca="1" si="27"/>
        <v>-</v>
      </c>
      <c r="AF119" s="118" t="str">
        <f t="shared" ca="1" si="28"/>
        <v>-</v>
      </c>
      <c r="AG119" s="119" t="str">
        <f t="shared" ca="1" si="29"/>
        <v>-</v>
      </c>
      <c r="AH119" s="118" t="str">
        <f t="shared" ca="1" si="30"/>
        <v>-</v>
      </c>
      <c r="AI119" s="118">
        <f t="shared" ca="1" si="31"/>
        <v>0</v>
      </c>
      <c r="AJ119" s="120">
        <f t="shared" ca="1" si="32"/>
        <v>0</v>
      </c>
      <c r="AK119" s="118">
        <f t="shared" ca="1" si="33"/>
        <v>0</v>
      </c>
      <c r="AL119" s="118">
        <f t="shared" ca="1" si="34"/>
        <v>0</v>
      </c>
    </row>
    <row r="120" spans="1:38" ht="27" customHeight="1" x14ac:dyDescent="0.25">
      <c r="A120" s="53">
        <f>'OSNOVNA PLAČA'!A114</f>
        <v>105</v>
      </c>
      <c r="B120" s="333" t="str">
        <f t="shared" ca="1" si="21"/>
        <v>A105</v>
      </c>
      <c r="C120" s="333"/>
      <c r="D120" s="54" t="str">
        <f>IF(LEN('OSNOVNA PLAČA'!C114)&gt;0,'OSNOVNA PLAČA'!C114,"")</f>
        <v/>
      </c>
      <c r="E120" s="55" t="str">
        <f>IF(LEN('OSNOVNA PLAČA'!D114)&gt;0,'OSNOVNA PLAČA'!D114,"")</f>
        <v/>
      </c>
      <c r="F120" s="164">
        <f ca="1">IF(LEN(B120)&gt;0,'OBRAČUNANA OSNOVNA PLAČA'!K114,"")</f>
        <v>0</v>
      </c>
      <c r="G120" s="57"/>
      <c r="H120" s="57"/>
      <c r="I120" s="57"/>
      <c r="J120" s="57"/>
      <c r="K120" s="57"/>
      <c r="L120" s="178">
        <f t="shared" si="22"/>
        <v>0</v>
      </c>
      <c r="M120" s="179">
        <f t="shared" ca="1" si="35"/>
        <v>0</v>
      </c>
      <c r="N120" s="179">
        <f t="shared" ca="1" si="37"/>
        <v>0</v>
      </c>
      <c r="O120" s="180">
        <f t="shared" ca="1" si="23"/>
        <v>0</v>
      </c>
      <c r="P120" s="181">
        <f t="shared" ca="1" si="36"/>
        <v>0</v>
      </c>
      <c r="Q120" s="182">
        <f t="shared" ca="1" si="24"/>
        <v>0</v>
      </c>
      <c r="R120" s="182">
        <f ca="1">IF(LEN(B120)&gt;0,'6'!R120-'6'!Q120,"")</f>
        <v>0</v>
      </c>
      <c r="S120" s="183"/>
      <c r="T120" s="33"/>
      <c r="U120" s="33"/>
      <c r="V120" s="33"/>
      <c r="W120" s="33"/>
      <c r="X120" s="33"/>
      <c r="Y120" s="33"/>
      <c r="AB120" s="243">
        <f>ROW()</f>
        <v>120</v>
      </c>
      <c r="AC120" s="118">
        <f t="shared" ca="1" si="25"/>
        <v>0</v>
      </c>
      <c r="AD120" s="118">
        <f t="shared" ca="1" si="26"/>
        <v>0</v>
      </c>
      <c r="AE120" s="119" t="str">
        <f t="shared" ca="1" si="27"/>
        <v>-</v>
      </c>
      <c r="AF120" s="118" t="str">
        <f t="shared" ca="1" si="28"/>
        <v>-</v>
      </c>
      <c r="AG120" s="119" t="str">
        <f t="shared" ca="1" si="29"/>
        <v>-</v>
      </c>
      <c r="AH120" s="118" t="str">
        <f t="shared" ca="1" si="30"/>
        <v>-</v>
      </c>
      <c r="AI120" s="118">
        <f t="shared" ca="1" si="31"/>
        <v>0</v>
      </c>
      <c r="AJ120" s="120">
        <f t="shared" ca="1" si="32"/>
        <v>0</v>
      </c>
      <c r="AK120" s="118">
        <f t="shared" ca="1" si="33"/>
        <v>0</v>
      </c>
      <c r="AL120" s="118">
        <f t="shared" ca="1" si="34"/>
        <v>0</v>
      </c>
    </row>
    <row r="121" spans="1:38" ht="27" customHeight="1" x14ac:dyDescent="0.25">
      <c r="A121" s="53">
        <f>'OSNOVNA PLAČA'!A115</f>
        <v>106</v>
      </c>
      <c r="B121" s="333" t="str">
        <f t="shared" ca="1" si="21"/>
        <v>A106</v>
      </c>
      <c r="C121" s="333"/>
      <c r="D121" s="54" t="str">
        <f>IF(LEN('OSNOVNA PLAČA'!C115)&gt;0,'OSNOVNA PLAČA'!C115,"")</f>
        <v/>
      </c>
      <c r="E121" s="55" t="str">
        <f>IF(LEN('OSNOVNA PLAČA'!D115)&gt;0,'OSNOVNA PLAČA'!D115,"")</f>
        <v/>
      </c>
      <c r="F121" s="164">
        <f ca="1">IF(LEN(B121)&gt;0,'OBRAČUNANA OSNOVNA PLAČA'!K115,"")</f>
        <v>0</v>
      </c>
      <c r="G121" s="57"/>
      <c r="H121" s="57"/>
      <c r="I121" s="57"/>
      <c r="J121" s="57"/>
      <c r="K121" s="57"/>
      <c r="L121" s="178">
        <f t="shared" si="22"/>
        <v>0</v>
      </c>
      <c r="M121" s="179">
        <f t="shared" ca="1" si="35"/>
        <v>0</v>
      </c>
      <c r="N121" s="179">
        <f t="shared" ca="1" si="37"/>
        <v>0</v>
      </c>
      <c r="O121" s="180">
        <f t="shared" ca="1" si="23"/>
        <v>0</v>
      </c>
      <c r="P121" s="181">
        <f t="shared" ca="1" si="36"/>
        <v>0</v>
      </c>
      <c r="Q121" s="182">
        <f t="shared" ca="1" si="24"/>
        <v>0</v>
      </c>
      <c r="R121" s="182">
        <f ca="1">IF(LEN(B121)&gt;0,'6'!R121-'6'!Q121,"")</f>
        <v>0</v>
      </c>
      <c r="S121" s="183"/>
      <c r="T121" s="33"/>
      <c r="U121" s="33"/>
      <c r="V121" s="33"/>
      <c r="W121" s="33"/>
      <c r="X121" s="33"/>
      <c r="Y121" s="33"/>
      <c r="AB121" s="243">
        <f>ROW()</f>
        <v>121</v>
      </c>
      <c r="AC121" s="118">
        <f t="shared" ca="1" si="25"/>
        <v>0</v>
      </c>
      <c r="AD121" s="118">
        <f t="shared" ca="1" si="26"/>
        <v>0</v>
      </c>
      <c r="AE121" s="119" t="str">
        <f t="shared" ca="1" si="27"/>
        <v>-</v>
      </c>
      <c r="AF121" s="118" t="str">
        <f t="shared" ca="1" si="28"/>
        <v>-</v>
      </c>
      <c r="AG121" s="119" t="str">
        <f t="shared" ca="1" si="29"/>
        <v>-</v>
      </c>
      <c r="AH121" s="118" t="str">
        <f t="shared" ca="1" si="30"/>
        <v>-</v>
      </c>
      <c r="AI121" s="118">
        <f t="shared" ca="1" si="31"/>
        <v>0</v>
      </c>
      <c r="AJ121" s="120">
        <f t="shared" ca="1" si="32"/>
        <v>0</v>
      </c>
      <c r="AK121" s="118">
        <f t="shared" ca="1" si="33"/>
        <v>0</v>
      </c>
      <c r="AL121" s="118">
        <f t="shared" ca="1" si="34"/>
        <v>0</v>
      </c>
    </row>
    <row r="122" spans="1:38" ht="27" customHeight="1" x14ac:dyDescent="0.25">
      <c r="A122" s="53">
        <f>'OSNOVNA PLAČA'!A116</f>
        <v>107</v>
      </c>
      <c r="B122" s="333" t="str">
        <f t="shared" ca="1" si="21"/>
        <v>A107</v>
      </c>
      <c r="C122" s="333"/>
      <c r="D122" s="54" t="str">
        <f>IF(LEN('OSNOVNA PLAČA'!C116)&gt;0,'OSNOVNA PLAČA'!C116,"")</f>
        <v/>
      </c>
      <c r="E122" s="55" t="str">
        <f>IF(LEN('OSNOVNA PLAČA'!D116)&gt;0,'OSNOVNA PLAČA'!D116,"")</f>
        <v/>
      </c>
      <c r="F122" s="164">
        <f ca="1">IF(LEN(B122)&gt;0,'OBRAČUNANA OSNOVNA PLAČA'!K116,"")</f>
        <v>0</v>
      </c>
      <c r="G122" s="57"/>
      <c r="H122" s="57"/>
      <c r="I122" s="57"/>
      <c r="J122" s="57"/>
      <c r="K122" s="57"/>
      <c r="L122" s="178">
        <f t="shared" si="22"/>
        <v>0</v>
      </c>
      <c r="M122" s="179">
        <f t="shared" ca="1" si="35"/>
        <v>0</v>
      </c>
      <c r="N122" s="179">
        <f t="shared" ca="1" si="37"/>
        <v>0</v>
      </c>
      <c r="O122" s="180">
        <f t="shared" ca="1" si="23"/>
        <v>0</v>
      </c>
      <c r="P122" s="181">
        <f t="shared" ca="1" si="36"/>
        <v>0</v>
      </c>
      <c r="Q122" s="182">
        <f t="shared" ca="1" si="24"/>
        <v>0</v>
      </c>
      <c r="R122" s="182">
        <f ca="1">IF(LEN(B122)&gt;0,'6'!R122-'6'!Q122,"")</f>
        <v>0</v>
      </c>
      <c r="S122" s="183"/>
      <c r="T122" s="33"/>
      <c r="U122" s="33"/>
      <c r="V122" s="33"/>
      <c r="W122" s="33"/>
      <c r="X122" s="33"/>
      <c r="Y122" s="33"/>
      <c r="AB122" s="243">
        <f>ROW()</f>
        <v>122</v>
      </c>
      <c r="AC122" s="118">
        <f t="shared" ca="1" si="25"/>
        <v>0</v>
      </c>
      <c r="AD122" s="118">
        <f t="shared" ca="1" si="26"/>
        <v>0</v>
      </c>
      <c r="AE122" s="119" t="str">
        <f t="shared" ca="1" si="27"/>
        <v>-</v>
      </c>
      <c r="AF122" s="118" t="str">
        <f t="shared" ca="1" si="28"/>
        <v>-</v>
      </c>
      <c r="AG122" s="119" t="str">
        <f t="shared" ca="1" si="29"/>
        <v>-</v>
      </c>
      <c r="AH122" s="118" t="str">
        <f t="shared" ca="1" si="30"/>
        <v>-</v>
      </c>
      <c r="AI122" s="118">
        <f t="shared" ca="1" si="31"/>
        <v>0</v>
      </c>
      <c r="AJ122" s="120">
        <f t="shared" ca="1" si="32"/>
        <v>0</v>
      </c>
      <c r="AK122" s="118">
        <f t="shared" ca="1" si="33"/>
        <v>0</v>
      </c>
      <c r="AL122" s="118">
        <f t="shared" ca="1" si="34"/>
        <v>0</v>
      </c>
    </row>
    <row r="123" spans="1:38" ht="27" customHeight="1" x14ac:dyDescent="0.25">
      <c r="A123" s="53">
        <f>'OSNOVNA PLAČA'!A117</f>
        <v>108</v>
      </c>
      <c r="B123" s="333" t="str">
        <f t="shared" ca="1" si="21"/>
        <v>A108</v>
      </c>
      <c r="C123" s="333"/>
      <c r="D123" s="54" t="str">
        <f>IF(LEN('OSNOVNA PLAČA'!C117)&gt;0,'OSNOVNA PLAČA'!C117,"")</f>
        <v/>
      </c>
      <c r="E123" s="55" t="str">
        <f>IF(LEN('OSNOVNA PLAČA'!D117)&gt;0,'OSNOVNA PLAČA'!D117,"")</f>
        <v/>
      </c>
      <c r="F123" s="164">
        <f ca="1">IF(LEN(B123)&gt;0,'OBRAČUNANA OSNOVNA PLAČA'!K117,"")</f>
        <v>0</v>
      </c>
      <c r="G123" s="57"/>
      <c r="H123" s="57"/>
      <c r="I123" s="57"/>
      <c r="J123" s="57"/>
      <c r="K123" s="57"/>
      <c r="L123" s="178">
        <f t="shared" si="22"/>
        <v>0</v>
      </c>
      <c r="M123" s="179">
        <f t="shared" ca="1" si="35"/>
        <v>0</v>
      </c>
      <c r="N123" s="179">
        <f t="shared" ca="1" si="37"/>
        <v>0</v>
      </c>
      <c r="O123" s="180">
        <f t="shared" ca="1" si="23"/>
        <v>0</v>
      </c>
      <c r="P123" s="181">
        <f t="shared" ca="1" si="36"/>
        <v>0</v>
      </c>
      <c r="Q123" s="182">
        <f t="shared" ca="1" si="24"/>
        <v>0</v>
      </c>
      <c r="R123" s="182">
        <f ca="1">IF(LEN(B123)&gt;0,'6'!R123-'6'!Q123,"")</f>
        <v>0</v>
      </c>
      <c r="S123" s="183"/>
      <c r="T123" s="33"/>
      <c r="U123" s="33"/>
      <c r="V123" s="33"/>
      <c r="W123" s="33"/>
      <c r="X123" s="33"/>
      <c r="Y123" s="33"/>
      <c r="AB123" s="243">
        <f>ROW()</f>
        <v>123</v>
      </c>
      <c r="AC123" s="118">
        <f t="shared" ca="1" si="25"/>
        <v>0</v>
      </c>
      <c r="AD123" s="118">
        <f t="shared" ca="1" si="26"/>
        <v>0</v>
      </c>
      <c r="AE123" s="119" t="str">
        <f t="shared" ca="1" si="27"/>
        <v>-</v>
      </c>
      <c r="AF123" s="118" t="str">
        <f t="shared" ca="1" si="28"/>
        <v>-</v>
      </c>
      <c r="AG123" s="119" t="str">
        <f t="shared" ca="1" si="29"/>
        <v>-</v>
      </c>
      <c r="AH123" s="118" t="str">
        <f t="shared" ca="1" si="30"/>
        <v>-</v>
      </c>
      <c r="AI123" s="118">
        <f t="shared" ca="1" si="31"/>
        <v>0</v>
      </c>
      <c r="AJ123" s="120">
        <f t="shared" ca="1" si="32"/>
        <v>0</v>
      </c>
      <c r="AK123" s="118">
        <f t="shared" ca="1" si="33"/>
        <v>0</v>
      </c>
      <c r="AL123" s="118">
        <f t="shared" ca="1" si="34"/>
        <v>0</v>
      </c>
    </row>
    <row r="124" spans="1:38" ht="27" customHeight="1" x14ac:dyDescent="0.25">
      <c r="A124" s="53">
        <f>'OSNOVNA PLAČA'!A118</f>
        <v>109</v>
      </c>
      <c r="B124" s="333" t="str">
        <f t="shared" ca="1" si="21"/>
        <v>A109</v>
      </c>
      <c r="C124" s="333"/>
      <c r="D124" s="54" t="str">
        <f>IF(LEN('OSNOVNA PLAČA'!C118)&gt;0,'OSNOVNA PLAČA'!C118,"")</f>
        <v/>
      </c>
      <c r="E124" s="55" t="str">
        <f>IF(LEN('OSNOVNA PLAČA'!D118)&gt;0,'OSNOVNA PLAČA'!D118,"")</f>
        <v/>
      </c>
      <c r="F124" s="164">
        <f ca="1">IF(LEN(B124)&gt;0,'OBRAČUNANA OSNOVNA PLAČA'!K118,"")</f>
        <v>0</v>
      </c>
      <c r="G124" s="57"/>
      <c r="H124" s="57"/>
      <c r="I124" s="57"/>
      <c r="J124" s="57"/>
      <c r="K124" s="57"/>
      <c r="L124" s="178">
        <f t="shared" si="22"/>
        <v>0</v>
      </c>
      <c r="M124" s="179">
        <f t="shared" ca="1" si="35"/>
        <v>0</v>
      </c>
      <c r="N124" s="179">
        <f t="shared" ca="1" si="37"/>
        <v>0</v>
      </c>
      <c r="O124" s="180">
        <f t="shared" ca="1" si="23"/>
        <v>0</v>
      </c>
      <c r="P124" s="181">
        <f t="shared" ca="1" si="36"/>
        <v>0</v>
      </c>
      <c r="Q124" s="182">
        <f t="shared" ca="1" si="24"/>
        <v>0</v>
      </c>
      <c r="R124" s="182">
        <f ca="1">IF(LEN(B124)&gt;0,'6'!R124-'6'!Q124,"")</f>
        <v>0</v>
      </c>
      <c r="S124" s="183"/>
      <c r="T124" s="33"/>
      <c r="U124" s="33"/>
      <c r="V124" s="33"/>
      <c r="W124" s="33"/>
      <c r="X124" s="33"/>
      <c r="Y124" s="33"/>
      <c r="AB124" s="243">
        <f>ROW()</f>
        <v>124</v>
      </c>
      <c r="AC124" s="118">
        <f t="shared" ca="1" si="25"/>
        <v>0</v>
      </c>
      <c r="AD124" s="118">
        <f t="shared" ca="1" si="26"/>
        <v>0</v>
      </c>
      <c r="AE124" s="119" t="str">
        <f t="shared" ca="1" si="27"/>
        <v>-</v>
      </c>
      <c r="AF124" s="118" t="str">
        <f t="shared" ca="1" si="28"/>
        <v>-</v>
      </c>
      <c r="AG124" s="119" t="str">
        <f t="shared" ca="1" si="29"/>
        <v>-</v>
      </c>
      <c r="AH124" s="118" t="str">
        <f t="shared" ca="1" si="30"/>
        <v>-</v>
      </c>
      <c r="AI124" s="118">
        <f t="shared" ca="1" si="31"/>
        <v>0</v>
      </c>
      <c r="AJ124" s="120">
        <f t="shared" ca="1" si="32"/>
        <v>0</v>
      </c>
      <c r="AK124" s="118">
        <f t="shared" ca="1" si="33"/>
        <v>0</v>
      </c>
      <c r="AL124" s="118">
        <f t="shared" ca="1" si="34"/>
        <v>0</v>
      </c>
    </row>
    <row r="125" spans="1:38" ht="27" customHeight="1" x14ac:dyDescent="0.25">
      <c r="A125" s="53">
        <f>'OSNOVNA PLAČA'!A119</f>
        <v>110</v>
      </c>
      <c r="B125" s="333" t="str">
        <f t="shared" ca="1" si="21"/>
        <v>A110</v>
      </c>
      <c r="C125" s="333"/>
      <c r="D125" s="54" t="str">
        <f>IF(LEN('OSNOVNA PLAČA'!C119)&gt;0,'OSNOVNA PLAČA'!C119,"")</f>
        <v/>
      </c>
      <c r="E125" s="55" t="str">
        <f>IF(LEN('OSNOVNA PLAČA'!D119)&gt;0,'OSNOVNA PLAČA'!D119,"")</f>
        <v/>
      </c>
      <c r="F125" s="164">
        <f ca="1">IF(LEN(B125)&gt;0,'OBRAČUNANA OSNOVNA PLAČA'!K119,"")</f>
        <v>0</v>
      </c>
      <c r="G125" s="57"/>
      <c r="H125" s="57"/>
      <c r="I125" s="57"/>
      <c r="J125" s="57"/>
      <c r="K125" s="57"/>
      <c r="L125" s="178">
        <f t="shared" si="22"/>
        <v>0</v>
      </c>
      <c r="M125" s="179">
        <f t="shared" ca="1" si="35"/>
        <v>0</v>
      </c>
      <c r="N125" s="179">
        <f t="shared" ca="1" si="37"/>
        <v>0</v>
      </c>
      <c r="O125" s="180">
        <f t="shared" ca="1" si="23"/>
        <v>0</v>
      </c>
      <c r="P125" s="181">
        <f t="shared" ca="1" si="36"/>
        <v>0</v>
      </c>
      <c r="Q125" s="182">
        <f t="shared" ca="1" si="24"/>
        <v>0</v>
      </c>
      <c r="R125" s="182">
        <f ca="1">IF(LEN(B125)&gt;0,'6'!R125-'6'!Q125,"")</f>
        <v>0</v>
      </c>
      <c r="S125" s="183"/>
      <c r="T125" s="33"/>
      <c r="U125" s="33"/>
      <c r="V125" s="33"/>
      <c r="W125" s="33"/>
      <c r="X125" s="33"/>
      <c r="Y125" s="33"/>
      <c r="AB125" s="243">
        <f>ROW()</f>
        <v>125</v>
      </c>
      <c r="AC125" s="118">
        <f t="shared" ca="1" si="25"/>
        <v>0</v>
      </c>
      <c r="AD125" s="118">
        <f t="shared" ca="1" si="26"/>
        <v>0</v>
      </c>
      <c r="AE125" s="119" t="str">
        <f t="shared" ca="1" si="27"/>
        <v>-</v>
      </c>
      <c r="AF125" s="118" t="str">
        <f t="shared" ca="1" si="28"/>
        <v>-</v>
      </c>
      <c r="AG125" s="119" t="str">
        <f t="shared" ca="1" si="29"/>
        <v>-</v>
      </c>
      <c r="AH125" s="118" t="str">
        <f t="shared" ca="1" si="30"/>
        <v>-</v>
      </c>
      <c r="AI125" s="118">
        <f t="shared" ca="1" si="31"/>
        <v>0</v>
      </c>
      <c r="AJ125" s="120">
        <f t="shared" ca="1" si="32"/>
        <v>0</v>
      </c>
      <c r="AK125" s="118">
        <f t="shared" ca="1" si="33"/>
        <v>0</v>
      </c>
      <c r="AL125" s="118">
        <f t="shared" ca="1" si="34"/>
        <v>0</v>
      </c>
    </row>
    <row r="126" spans="1:38" ht="27" customHeight="1" x14ac:dyDescent="0.25">
      <c r="A126" s="53">
        <f>'OSNOVNA PLAČA'!A120</f>
        <v>111</v>
      </c>
      <c r="B126" s="333" t="str">
        <f t="shared" ca="1" si="21"/>
        <v>A111</v>
      </c>
      <c r="C126" s="333"/>
      <c r="D126" s="54" t="str">
        <f>IF(LEN('OSNOVNA PLAČA'!C120)&gt;0,'OSNOVNA PLAČA'!C120,"")</f>
        <v/>
      </c>
      <c r="E126" s="55" t="str">
        <f>IF(LEN('OSNOVNA PLAČA'!D120)&gt;0,'OSNOVNA PLAČA'!D120,"")</f>
        <v/>
      </c>
      <c r="F126" s="164">
        <f ca="1">IF(LEN(B126)&gt;0,'OBRAČUNANA OSNOVNA PLAČA'!K120,"")</f>
        <v>0</v>
      </c>
      <c r="G126" s="57"/>
      <c r="H126" s="57"/>
      <c r="I126" s="57"/>
      <c r="J126" s="57"/>
      <c r="K126" s="57"/>
      <c r="L126" s="178">
        <f t="shared" si="22"/>
        <v>0</v>
      </c>
      <c r="M126" s="179">
        <f t="shared" ca="1" si="35"/>
        <v>0</v>
      </c>
      <c r="N126" s="179">
        <f t="shared" ca="1" si="37"/>
        <v>0</v>
      </c>
      <c r="O126" s="180">
        <f t="shared" ca="1" si="23"/>
        <v>0</v>
      </c>
      <c r="P126" s="181">
        <f t="shared" ca="1" si="36"/>
        <v>0</v>
      </c>
      <c r="Q126" s="182">
        <f t="shared" ca="1" si="24"/>
        <v>0</v>
      </c>
      <c r="R126" s="182">
        <f ca="1">IF(LEN(B126)&gt;0,'6'!R126-'6'!Q126,"")</f>
        <v>0</v>
      </c>
      <c r="S126" s="183"/>
      <c r="T126" s="33"/>
      <c r="U126" s="33"/>
      <c r="V126" s="33"/>
      <c r="W126" s="33"/>
      <c r="X126" s="33"/>
      <c r="Y126" s="33"/>
      <c r="AB126" s="243">
        <f>ROW()</f>
        <v>126</v>
      </c>
      <c r="AC126" s="118">
        <f t="shared" ca="1" si="25"/>
        <v>0</v>
      </c>
      <c r="AD126" s="118">
        <f t="shared" ca="1" si="26"/>
        <v>0</v>
      </c>
      <c r="AE126" s="119" t="str">
        <f t="shared" ca="1" si="27"/>
        <v>-</v>
      </c>
      <c r="AF126" s="118" t="str">
        <f t="shared" ca="1" si="28"/>
        <v>-</v>
      </c>
      <c r="AG126" s="119" t="str">
        <f t="shared" ca="1" si="29"/>
        <v>-</v>
      </c>
      <c r="AH126" s="118" t="str">
        <f t="shared" ca="1" si="30"/>
        <v>-</v>
      </c>
      <c r="AI126" s="118">
        <f t="shared" ca="1" si="31"/>
        <v>0</v>
      </c>
      <c r="AJ126" s="120">
        <f t="shared" ca="1" si="32"/>
        <v>0</v>
      </c>
      <c r="AK126" s="118">
        <f t="shared" ca="1" si="33"/>
        <v>0</v>
      </c>
      <c r="AL126" s="118">
        <f t="shared" ca="1" si="34"/>
        <v>0</v>
      </c>
    </row>
    <row r="127" spans="1:38" ht="27" customHeight="1" x14ac:dyDescent="0.25">
      <c r="A127" s="53">
        <f>'OSNOVNA PLAČA'!A121</f>
        <v>112</v>
      </c>
      <c r="B127" s="333" t="str">
        <f t="shared" ca="1" si="21"/>
        <v>A112</v>
      </c>
      <c r="C127" s="333"/>
      <c r="D127" s="54" t="str">
        <f>IF(LEN('OSNOVNA PLAČA'!C121)&gt;0,'OSNOVNA PLAČA'!C121,"")</f>
        <v/>
      </c>
      <c r="E127" s="55" t="str">
        <f>IF(LEN('OSNOVNA PLAČA'!D121)&gt;0,'OSNOVNA PLAČA'!D121,"")</f>
        <v/>
      </c>
      <c r="F127" s="164">
        <f ca="1">IF(LEN(B127)&gt;0,'OBRAČUNANA OSNOVNA PLAČA'!K121,"")</f>
        <v>0</v>
      </c>
      <c r="G127" s="57"/>
      <c r="H127" s="57"/>
      <c r="I127" s="57"/>
      <c r="J127" s="57"/>
      <c r="K127" s="57"/>
      <c r="L127" s="178">
        <f t="shared" si="22"/>
        <v>0</v>
      </c>
      <c r="M127" s="179">
        <f t="shared" ca="1" si="35"/>
        <v>0</v>
      </c>
      <c r="N127" s="179">
        <f t="shared" ca="1" si="37"/>
        <v>0</v>
      </c>
      <c r="O127" s="180">
        <f t="shared" ca="1" si="23"/>
        <v>0</v>
      </c>
      <c r="P127" s="181">
        <f t="shared" ca="1" si="36"/>
        <v>0</v>
      </c>
      <c r="Q127" s="182">
        <f t="shared" ca="1" si="24"/>
        <v>0</v>
      </c>
      <c r="R127" s="182">
        <f ca="1">IF(LEN(B127)&gt;0,'6'!R127-'6'!Q127,"")</f>
        <v>0</v>
      </c>
      <c r="S127" s="183"/>
      <c r="T127" s="33"/>
      <c r="U127" s="33"/>
      <c r="V127" s="33"/>
      <c r="W127" s="33"/>
      <c r="X127" s="33"/>
      <c r="Y127" s="33"/>
      <c r="AB127" s="243">
        <f>ROW()</f>
        <v>127</v>
      </c>
      <c r="AC127" s="118">
        <f t="shared" ca="1" si="25"/>
        <v>0</v>
      </c>
      <c r="AD127" s="118">
        <f t="shared" ca="1" si="26"/>
        <v>0</v>
      </c>
      <c r="AE127" s="119" t="str">
        <f t="shared" ca="1" si="27"/>
        <v>-</v>
      </c>
      <c r="AF127" s="118" t="str">
        <f t="shared" ca="1" si="28"/>
        <v>-</v>
      </c>
      <c r="AG127" s="119" t="str">
        <f t="shared" ca="1" si="29"/>
        <v>-</v>
      </c>
      <c r="AH127" s="118" t="str">
        <f t="shared" ca="1" si="30"/>
        <v>-</v>
      </c>
      <c r="AI127" s="118">
        <f t="shared" ca="1" si="31"/>
        <v>0</v>
      </c>
      <c r="AJ127" s="120">
        <f t="shared" ca="1" si="32"/>
        <v>0</v>
      </c>
      <c r="AK127" s="118">
        <f t="shared" ca="1" si="33"/>
        <v>0</v>
      </c>
      <c r="AL127" s="118">
        <f t="shared" ca="1" si="34"/>
        <v>0</v>
      </c>
    </row>
    <row r="128" spans="1:38" ht="27" customHeight="1" x14ac:dyDescent="0.25">
      <c r="A128" s="53">
        <f>'OSNOVNA PLAČA'!A122</f>
        <v>113</v>
      </c>
      <c r="B128" s="333" t="str">
        <f t="shared" ca="1" si="21"/>
        <v>A113</v>
      </c>
      <c r="C128" s="333"/>
      <c r="D128" s="54" t="str">
        <f>IF(LEN('OSNOVNA PLAČA'!C122)&gt;0,'OSNOVNA PLAČA'!C122,"")</f>
        <v/>
      </c>
      <c r="E128" s="55" t="str">
        <f>IF(LEN('OSNOVNA PLAČA'!D122)&gt;0,'OSNOVNA PLAČA'!D122,"")</f>
        <v/>
      </c>
      <c r="F128" s="164">
        <f ca="1">IF(LEN(B128)&gt;0,'OBRAČUNANA OSNOVNA PLAČA'!K122,"")</f>
        <v>0</v>
      </c>
      <c r="G128" s="57"/>
      <c r="H128" s="57"/>
      <c r="I128" s="57"/>
      <c r="J128" s="57"/>
      <c r="K128" s="57"/>
      <c r="L128" s="178">
        <f t="shared" si="22"/>
        <v>0</v>
      </c>
      <c r="M128" s="179">
        <f t="shared" ca="1" si="35"/>
        <v>0</v>
      </c>
      <c r="N128" s="179">
        <f t="shared" ca="1" si="37"/>
        <v>0</v>
      </c>
      <c r="O128" s="180">
        <f t="shared" ca="1" si="23"/>
        <v>0</v>
      </c>
      <c r="P128" s="181">
        <f t="shared" ca="1" si="36"/>
        <v>0</v>
      </c>
      <c r="Q128" s="182">
        <f t="shared" ca="1" si="24"/>
        <v>0</v>
      </c>
      <c r="R128" s="182">
        <f ca="1">IF(LEN(B128)&gt;0,'6'!R128-'6'!Q128,"")</f>
        <v>0</v>
      </c>
      <c r="S128" s="183"/>
      <c r="T128" s="33"/>
      <c r="U128" s="33"/>
      <c r="V128" s="33"/>
      <c r="W128" s="33"/>
      <c r="X128" s="33"/>
      <c r="Y128" s="33"/>
      <c r="AB128" s="243">
        <f>ROW()</f>
        <v>128</v>
      </c>
      <c r="AC128" s="118">
        <f t="shared" ca="1" si="25"/>
        <v>0</v>
      </c>
      <c r="AD128" s="118">
        <f t="shared" ca="1" si="26"/>
        <v>0</v>
      </c>
      <c r="AE128" s="119" t="str">
        <f t="shared" ca="1" si="27"/>
        <v>-</v>
      </c>
      <c r="AF128" s="118" t="str">
        <f t="shared" ca="1" si="28"/>
        <v>-</v>
      </c>
      <c r="AG128" s="119" t="str">
        <f t="shared" ca="1" si="29"/>
        <v>-</v>
      </c>
      <c r="AH128" s="118" t="str">
        <f t="shared" ca="1" si="30"/>
        <v>-</v>
      </c>
      <c r="AI128" s="118">
        <f t="shared" ca="1" si="31"/>
        <v>0</v>
      </c>
      <c r="AJ128" s="120">
        <f t="shared" ca="1" si="32"/>
        <v>0</v>
      </c>
      <c r="AK128" s="118">
        <f t="shared" ca="1" si="33"/>
        <v>0</v>
      </c>
      <c r="AL128" s="118">
        <f t="shared" ca="1" si="34"/>
        <v>0</v>
      </c>
    </row>
    <row r="129" spans="1:38" ht="27" customHeight="1" x14ac:dyDescent="0.25">
      <c r="A129" s="53">
        <f>'OSNOVNA PLAČA'!A123</f>
        <v>114</v>
      </c>
      <c r="B129" s="333" t="str">
        <f t="shared" ca="1" si="21"/>
        <v>A114</v>
      </c>
      <c r="C129" s="333"/>
      <c r="D129" s="54" t="str">
        <f>IF(LEN('OSNOVNA PLAČA'!C123)&gt;0,'OSNOVNA PLAČA'!C123,"")</f>
        <v/>
      </c>
      <c r="E129" s="55" t="str">
        <f>IF(LEN('OSNOVNA PLAČA'!D123)&gt;0,'OSNOVNA PLAČA'!D123,"")</f>
        <v/>
      </c>
      <c r="F129" s="164">
        <f ca="1">IF(LEN(B129)&gt;0,'OBRAČUNANA OSNOVNA PLAČA'!K123,"")</f>
        <v>0</v>
      </c>
      <c r="G129" s="57"/>
      <c r="H129" s="57"/>
      <c r="I129" s="57"/>
      <c r="J129" s="57"/>
      <c r="K129" s="57"/>
      <c r="L129" s="178">
        <f t="shared" si="22"/>
        <v>0</v>
      </c>
      <c r="M129" s="179">
        <f t="shared" ca="1" si="35"/>
        <v>0</v>
      </c>
      <c r="N129" s="179">
        <f t="shared" ca="1" si="37"/>
        <v>0</v>
      </c>
      <c r="O129" s="180">
        <f t="shared" ca="1" si="23"/>
        <v>0</v>
      </c>
      <c r="P129" s="181">
        <f t="shared" ca="1" si="36"/>
        <v>0</v>
      </c>
      <c r="Q129" s="182">
        <f t="shared" ca="1" si="24"/>
        <v>0</v>
      </c>
      <c r="R129" s="182">
        <f ca="1">IF(LEN(B129)&gt;0,'6'!R129-'6'!Q129,"")</f>
        <v>0</v>
      </c>
      <c r="S129" s="183"/>
      <c r="T129" s="33"/>
      <c r="U129" s="33"/>
      <c r="V129" s="33"/>
      <c r="W129" s="33"/>
      <c r="X129" s="33"/>
      <c r="Y129" s="33"/>
      <c r="AB129" s="243">
        <f>ROW()</f>
        <v>129</v>
      </c>
      <c r="AC129" s="118">
        <f t="shared" ca="1" si="25"/>
        <v>0</v>
      </c>
      <c r="AD129" s="118">
        <f t="shared" ca="1" si="26"/>
        <v>0</v>
      </c>
      <c r="AE129" s="119" t="str">
        <f t="shared" ca="1" si="27"/>
        <v>-</v>
      </c>
      <c r="AF129" s="118" t="str">
        <f t="shared" ca="1" si="28"/>
        <v>-</v>
      </c>
      <c r="AG129" s="119" t="str">
        <f t="shared" ca="1" si="29"/>
        <v>-</v>
      </c>
      <c r="AH129" s="118" t="str">
        <f t="shared" ca="1" si="30"/>
        <v>-</v>
      </c>
      <c r="AI129" s="118">
        <f t="shared" ca="1" si="31"/>
        <v>0</v>
      </c>
      <c r="AJ129" s="120">
        <f t="shared" ca="1" si="32"/>
        <v>0</v>
      </c>
      <c r="AK129" s="118">
        <f t="shared" ca="1" si="33"/>
        <v>0</v>
      </c>
      <c r="AL129" s="118">
        <f t="shared" ca="1" si="34"/>
        <v>0</v>
      </c>
    </row>
    <row r="130" spans="1:38" ht="27" customHeight="1" x14ac:dyDescent="0.25">
      <c r="A130" s="53">
        <f>'OSNOVNA PLAČA'!A124</f>
        <v>115</v>
      </c>
      <c r="B130" s="333" t="str">
        <f t="shared" ca="1" si="21"/>
        <v>A115</v>
      </c>
      <c r="C130" s="333"/>
      <c r="D130" s="54" t="str">
        <f>IF(LEN('OSNOVNA PLAČA'!C124)&gt;0,'OSNOVNA PLAČA'!C124,"")</f>
        <v/>
      </c>
      <c r="E130" s="55" t="str">
        <f>IF(LEN('OSNOVNA PLAČA'!D124)&gt;0,'OSNOVNA PLAČA'!D124,"")</f>
        <v/>
      </c>
      <c r="F130" s="164">
        <f ca="1">IF(LEN(B130)&gt;0,'OBRAČUNANA OSNOVNA PLAČA'!K124,"")</f>
        <v>0</v>
      </c>
      <c r="G130" s="57"/>
      <c r="H130" s="57"/>
      <c r="I130" s="57"/>
      <c r="J130" s="57"/>
      <c r="K130" s="57"/>
      <c r="L130" s="178">
        <f t="shared" si="22"/>
        <v>0</v>
      </c>
      <c r="M130" s="179">
        <f t="shared" ca="1" si="35"/>
        <v>0</v>
      </c>
      <c r="N130" s="179">
        <f t="shared" ca="1" si="37"/>
        <v>0</v>
      </c>
      <c r="O130" s="180">
        <f t="shared" ca="1" si="23"/>
        <v>0</v>
      </c>
      <c r="P130" s="181">
        <f t="shared" ca="1" si="36"/>
        <v>0</v>
      </c>
      <c r="Q130" s="182">
        <f t="shared" ca="1" si="24"/>
        <v>0</v>
      </c>
      <c r="R130" s="182">
        <f ca="1">IF(LEN(B130)&gt;0,'6'!R130-'6'!Q130,"")</f>
        <v>0</v>
      </c>
      <c r="S130" s="183"/>
      <c r="T130" s="33"/>
      <c r="U130" s="33"/>
      <c r="V130" s="33"/>
      <c r="W130" s="33"/>
      <c r="X130" s="33"/>
      <c r="Y130" s="33"/>
      <c r="AB130" s="243">
        <f>ROW()</f>
        <v>130</v>
      </c>
      <c r="AC130" s="118">
        <f t="shared" ca="1" si="25"/>
        <v>0</v>
      </c>
      <c r="AD130" s="118">
        <f t="shared" ca="1" si="26"/>
        <v>0</v>
      </c>
      <c r="AE130" s="119" t="str">
        <f t="shared" ca="1" si="27"/>
        <v>-</v>
      </c>
      <c r="AF130" s="118" t="str">
        <f t="shared" ca="1" si="28"/>
        <v>-</v>
      </c>
      <c r="AG130" s="119" t="str">
        <f t="shared" ca="1" si="29"/>
        <v>-</v>
      </c>
      <c r="AH130" s="118" t="str">
        <f t="shared" ca="1" si="30"/>
        <v>-</v>
      </c>
      <c r="AI130" s="118">
        <f t="shared" ca="1" si="31"/>
        <v>0</v>
      </c>
      <c r="AJ130" s="120">
        <f t="shared" ca="1" si="32"/>
        <v>0</v>
      </c>
      <c r="AK130" s="118">
        <f t="shared" ca="1" si="33"/>
        <v>0</v>
      </c>
      <c r="AL130" s="118">
        <f t="shared" ca="1" si="34"/>
        <v>0</v>
      </c>
    </row>
    <row r="131" spans="1:38" ht="27" customHeight="1" x14ac:dyDescent="0.25">
      <c r="A131" s="53">
        <f>'OSNOVNA PLAČA'!A125</f>
        <v>116</v>
      </c>
      <c r="B131" s="333" t="str">
        <f t="shared" ca="1" si="21"/>
        <v>A116</v>
      </c>
      <c r="C131" s="333"/>
      <c r="D131" s="54" t="str">
        <f>IF(LEN('OSNOVNA PLAČA'!C125)&gt;0,'OSNOVNA PLAČA'!C125,"")</f>
        <v/>
      </c>
      <c r="E131" s="55" t="str">
        <f>IF(LEN('OSNOVNA PLAČA'!D125)&gt;0,'OSNOVNA PLAČA'!D125,"")</f>
        <v/>
      </c>
      <c r="F131" s="164">
        <f ca="1">IF(LEN(B131)&gt;0,'OBRAČUNANA OSNOVNA PLAČA'!K125,"")</f>
        <v>0</v>
      </c>
      <c r="G131" s="57"/>
      <c r="H131" s="57"/>
      <c r="I131" s="57"/>
      <c r="J131" s="57"/>
      <c r="K131" s="57"/>
      <c r="L131" s="178">
        <f t="shared" si="22"/>
        <v>0</v>
      </c>
      <c r="M131" s="179">
        <f t="shared" ca="1" si="35"/>
        <v>0</v>
      </c>
      <c r="N131" s="179">
        <f t="shared" ca="1" si="37"/>
        <v>0</v>
      </c>
      <c r="O131" s="180">
        <f t="shared" ca="1" si="23"/>
        <v>0</v>
      </c>
      <c r="P131" s="181">
        <f t="shared" ca="1" si="36"/>
        <v>0</v>
      </c>
      <c r="Q131" s="182">
        <f t="shared" ca="1" si="24"/>
        <v>0</v>
      </c>
      <c r="R131" s="182">
        <f ca="1">IF(LEN(B131)&gt;0,'6'!R131-'6'!Q131,"")</f>
        <v>0</v>
      </c>
      <c r="S131" s="183"/>
      <c r="T131" s="33"/>
      <c r="U131" s="33"/>
      <c r="V131" s="33"/>
      <c r="W131" s="33"/>
      <c r="X131" s="33"/>
      <c r="Y131" s="33"/>
      <c r="AB131" s="243">
        <f>ROW()</f>
        <v>131</v>
      </c>
      <c r="AC131" s="118">
        <f t="shared" ca="1" si="25"/>
        <v>0</v>
      </c>
      <c r="AD131" s="118">
        <f t="shared" ca="1" si="26"/>
        <v>0</v>
      </c>
      <c r="AE131" s="119" t="str">
        <f t="shared" ca="1" si="27"/>
        <v>-</v>
      </c>
      <c r="AF131" s="118" t="str">
        <f t="shared" ca="1" si="28"/>
        <v>-</v>
      </c>
      <c r="AG131" s="119" t="str">
        <f t="shared" ca="1" si="29"/>
        <v>-</v>
      </c>
      <c r="AH131" s="118" t="str">
        <f t="shared" ca="1" si="30"/>
        <v>-</v>
      </c>
      <c r="AI131" s="118">
        <f t="shared" ca="1" si="31"/>
        <v>0</v>
      </c>
      <c r="AJ131" s="120">
        <f t="shared" ca="1" si="32"/>
        <v>0</v>
      </c>
      <c r="AK131" s="118">
        <f t="shared" ca="1" si="33"/>
        <v>0</v>
      </c>
      <c r="AL131" s="118">
        <f t="shared" ca="1" si="34"/>
        <v>0</v>
      </c>
    </row>
    <row r="132" spans="1:38" ht="27" customHeight="1" x14ac:dyDescent="0.25">
      <c r="A132" s="53">
        <f>'OSNOVNA PLAČA'!A126</f>
        <v>117</v>
      </c>
      <c r="B132" s="333" t="str">
        <f t="shared" ca="1" si="21"/>
        <v>A117</v>
      </c>
      <c r="C132" s="333"/>
      <c r="D132" s="54" t="str">
        <f>IF(LEN('OSNOVNA PLAČA'!C126)&gt;0,'OSNOVNA PLAČA'!C126,"")</f>
        <v/>
      </c>
      <c r="E132" s="55" t="str">
        <f>IF(LEN('OSNOVNA PLAČA'!D126)&gt;0,'OSNOVNA PLAČA'!D126,"")</f>
        <v/>
      </c>
      <c r="F132" s="164">
        <f ca="1">IF(LEN(B132)&gt;0,'OBRAČUNANA OSNOVNA PLAČA'!K126,"")</f>
        <v>0</v>
      </c>
      <c r="G132" s="57"/>
      <c r="H132" s="57"/>
      <c r="I132" s="57"/>
      <c r="J132" s="57"/>
      <c r="K132" s="57"/>
      <c r="L132" s="178">
        <f t="shared" si="22"/>
        <v>0</v>
      </c>
      <c r="M132" s="179">
        <f t="shared" ca="1" si="35"/>
        <v>0</v>
      </c>
      <c r="N132" s="179">
        <f t="shared" ca="1" si="37"/>
        <v>0</v>
      </c>
      <c r="O132" s="180">
        <f t="shared" ca="1" si="23"/>
        <v>0</v>
      </c>
      <c r="P132" s="181">
        <f t="shared" ca="1" si="36"/>
        <v>0</v>
      </c>
      <c r="Q132" s="182">
        <f t="shared" ca="1" si="24"/>
        <v>0</v>
      </c>
      <c r="R132" s="182">
        <f ca="1">IF(LEN(B132)&gt;0,'6'!R132-'6'!Q132,"")</f>
        <v>0</v>
      </c>
      <c r="S132" s="183"/>
      <c r="T132" s="33"/>
      <c r="U132" s="33"/>
      <c r="V132" s="33"/>
      <c r="W132" s="33"/>
      <c r="X132" s="33"/>
      <c r="Y132" s="33"/>
      <c r="AB132" s="243">
        <f>ROW()</f>
        <v>132</v>
      </c>
      <c r="AC132" s="118">
        <f t="shared" ca="1" si="25"/>
        <v>0</v>
      </c>
      <c r="AD132" s="118">
        <f t="shared" ca="1" si="26"/>
        <v>0</v>
      </c>
      <c r="AE132" s="119" t="str">
        <f t="shared" ca="1" si="27"/>
        <v>-</v>
      </c>
      <c r="AF132" s="118" t="str">
        <f t="shared" ca="1" si="28"/>
        <v>-</v>
      </c>
      <c r="AG132" s="119" t="str">
        <f t="shared" ca="1" si="29"/>
        <v>-</v>
      </c>
      <c r="AH132" s="118" t="str">
        <f t="shared" ca="1" si="30"/>
        <v>-</v>
      </c>
      <c r="AI132" s="118">
        <f t="shared" ca="1" si="31"/>
        <v>0</v>
      </c>
      <c r="AJ132" s="120">
        <f t="shared" ca="1" si="32"/>
        <v>0</v>
      </c>
      <c r="AK132" s="118">
        <f t="shared" ca="1" si="33"/>
        <v>0</v>
      </c>
      <c r="AL132" s="118">
        <f t="shared" ca="1" si="34"/>
        <v>0</v>
      </c>
    </row>
    <row r="133" spans="1:38" ht="27" customHeight="1" x14ac:dyDescent="0.25">
      <c r="A133" s="53">
        <f>'OSNOVNA PLAČA'!A127</f>
        <v>118</v>
      </c>
      <c r="B133" s="333" t="str">
        <f t="shared" ca="1" si="21"/>
        <v>A118</v>
      </c>
      <c r="C133" s="333"/>
      <c r="D133" s="54" t="str">
        <f>IF(LEN('OSNOVNA PLAČA'!C127)&gt;0,'OSNOVNA PLAČA'!C127,"")</f>
        <v/>
      </c>
      <c r="E133" s="55" t="str">
        <f>IF(LEN('OSNOVNA PLAČA'!D127)&gt;0,'OSNOVNA PLAČA'!D127,"")</f>
        <v/>
      </c>
      <c r="F133" s="164">
        <f ca="1">IF(LEN(B133)&gt;0,'OBRAČUNANA OSNOVNA PLAČA'!K127,"")</f>
        <v>0</v>
      </c>
      <c r="G133" s="57"/>
      <c r="H133" s="57"/>
      <c r="I133" s="57"/>
      <c r="J133" s="57"/>
      <c r="K133" s="57"/>
      <c r="L133" s="178">
        <f t="shared" si="22"/>
        <v>0</v>
      </c>
      <c r="M133" s="179">
        <f t="shared" ca="1" si="35"/>
        <v>0</v>
      </c>
      <c r="N133" s="179">
        <f t="shared" ca="1" si="37"/>
        <v>0</v>
      </c>
      <c r="O133" s="180">
        <f t="shared" ca="1" si="23"/>
        <v>0</v>
      </c>
      <c r="P133" s="181">
        <f t="shared" ca="1" si="36"/>
        <v>0</v>
      </c>
      <c r="Q133" s="182">
        <f t="shared" ca="1" si="24"/>
        <v>0</v>
      </c>
      <c r="R133" s="182">
        <f ca="1">IF(LEN(B133)&gt;0,'6'!R133-'6'!Q133,"")</f>
        <v>0</v>
      </c>
      <c r="S133" s="183"/>
      <c r="T133" s="33"/>
      <c r="U133" s="33"/>
      <c r="V133" s="33"/>
      <c r="W133" s="33"/>
      <c r="X133" s="33"/>
      <c r="Y133" s="33"/>
      <c r="AB133" s="243">
        <f>ROW()</f>
        <v>133</v>
      </c>
      <c r="AC133" s="118">
        <f t="shared" ca="1" si="25"/>
        <v>0</v>
      </c>
      <c r="AD133" s="118">
        <f t="shared" ca="1" si="26"/>
        <v>0</v>
      </c>
      <c r="AE133" s="119" t="str">
        <f t="shared" ca="1" si="27"/>
        <v>-</v>
      </c>
      <c r="AF133" s="118" t="str">
        <f t="shared" ca="1" si="28"/>
        <v>-</v>
      </c>
      <c r="AG133" s="119" t="str">
        <f t="shared" ca="1" si="29"/>
        <v>-</v>
      </c>
      <c r="AH133" s="118" t="str">
        <f t="shared" ca="1" si="30"/>
        <v>-</v>
      </c>
      <c r="AI133" s="118">
        <f t="shared" ca="1" si="31"/>
        <v>0</v>
      </c>
      <c r="AJ133" s="120">
        <f t="shared" ca="1" si="32"/>
        <v>0</v>
      </c>
      <c r="AK133" s="118">
        <f t="shared" ca="1" si="33"/>
        <v>0</v>
      </c>
      <c r="AL133" s="118">
        <f t="shared" ca="1" si="34"/>
        <v>0</v>
      </c>
    </row>
    <row r="134" spans="1:38" ht="27" customHeight="1" x14ac:dyDescent="0.25">
      <c r="A134" s="53">
        <f>'OSNOVNA PLAČA'!A128</f>
        <v>119</v>
      </c>
      <c r="B134" s="333" t="str">
        <f t="shared" ca="1" si="21"/>
        <v>A119</v>
      </c>
      <c r="C134" s="333"/>
      <c r="D134" s="54" t="str">
        <f>IF(LEN('OSNOVNA PLAČA'!C128)&gt;0,'OSNOVNA PLAČA'!C128,"")</f>
        <v/>
      </c>
      <c r="E134" s="55" t="str">
        <f>IF(LEN('OSNOVNA PLAČA'!D128)&gt;0,'OSNOVNA PLAČA'!D128,"")</f>
        <v/>
      </c>
      <c r="F134" s="164">
        <f ca="1">IF(LEN(B134)&gt;0,'OBRAČUNANA OSNOVNA PLAČA'!K128,"")</f>
        <v>0</v>
      </c>
      <c r="G134" s="57"/>
      <c r="H134" s="57"/>
      <c r="I134" s="57"/>
      <c r="J134" s="57"/>
      <c r="K134" s="57"/>
      <c r="L134" s="178">
        <f t="shared" si="22"/>
        <v>0</v>
      </c>
      <c r="M134" s="179">
        <f t="shared" ca="1" si="35"/>
        <v>0</v>
      </c>
      <c r="N134" s="179">
        <f t="shared" ca="1" si="37"/>
        <v>0</v>
      </c>
      <c r="O134" s="180">
        <f t="shared" ca="1" si="23"/>
        <v>0</v>
      </c>
      <c r="P134" s="181">
        <f t="shared" ca="1" si="36"/>
        <v>0</v>
      </c>
      <c r="Q134" s="182">
        <f t="shared" ca="1" si="24"/>
        <v>0</v>
      </c>
      <c r="R134" s="182">
        <f ca="1">IF(LEN(B134)&gt;0,'6'!R134-'6'!Q134,"")</f>
        <v>0</v>
      </c>
      <c r="S134" s="183"/>
      <c r="T134" s="33"/>
      <c r="U134" s="33"/>
      <c r="V134" s="33"/>
      <c r="W134" s="33"/>
      <c r="X134" s="33"/>
      <c r="Y134" s="33"/>
      <c r="AB134" s="243">
        <f>ROW()</f>
        <v>134</v>
      </c>
      <c r="AC134" s="118">
        <f t="shared" ca="1" si="25"/>
        <v>0</v>
      </c>
      <c r="AD134" s="118">
        <f t="shared" ca="1" si="26"/>
        <v>0</v>
      </c>
      <c r="AE134" s="119" t="str">
        <f t="shared" ca="1" si="27"/>
        <v>-</v>
      </c>
      <c r="AF134" s="118" t="str">
        <f t="shared" ca="1" si="28"/>
        <v>-</v>
      </c>
      <c r="AG134" s="119" t="str">
        <f t="shared" ca="1" si="29"/>
        <v>-</v>
      </c>
      <c r="AH134" s="118" t="str">
        <f t="shared" ca="1" si="30"/>
        <v>-</v>
      </c>
      <c r="AI134" s="118">
        <f t="shared" ca="1" si="31"/>
        <v>0</v>
      </c>
      <c r="AJ134" s="120">
        <f t="shared" ca="1" si="32"/>
        <v>0</v>
      </c>
      <c r="AK134" s="118">
        <f t="shared" ca="1" si="33"/>
        <v>0</v>
      </c>
      <c r="AL134" s="118">
        <f t="shared" ca="1" si="34"/>
        <v>0</v>
      </c>
    </row>
    <row r="135" spans="1:38" ht="27" customHeight="1" x14ac:dyDescent="0.25">
      <c r="A135" s="53">
        <f>'OSNOVNA PLAČA'!A129</f>
        <v>120</v>
      </c>
      <c r="B135" s="333" t="str">
        <f t="shared" ca="1" si="21"/>
        <v>A120</v>
      </c>
      <c r="C135" s="333"/>
      <c r="D135" s="54" t="str">
        <f>IF(LEN('OSNOVNA PLAČA'!C129)&gt;0,'OSNOVNA PLAČA'!C129,"")</f>
        <v/>
      </c>
      <c r="E135" s="55" t="str">
        <f>IF(LEN('OSNOVNA PLAČA'!D129)&gt;0,'OSNOVNA PLAČA'!D129,"")</f>
        <v/>
      </c>
      <c r="F135" s="164">
        <f ca="1">IF(LEN(B135)&gt;0,'OBRAČUNANA OSNOVNA PLAČA'!K129,"")</f>
        <v>0</v>
      </c>
      <c r="G135" s="57"/>
      <c r="H135" s="57"/>
      <c r="I135" s="57"/>
      <c r="J135" s="57"/>
      <c r="K135" s="57"/>
      <c r="L135" s="178">
        <f t="shared" si="22"/>
        <v>0</v>
      </c>
      <c r="M135" s="179">
        <f t="shared" ca="1" si="35"/>
        <v>0</v>
      </c>
      <c r="N135" s="179">
        <f t="shared" ca="1" si="37"/>
        <v>0</v>
      </c>
      <c r="O135" s="180">
        <f t="shared" ca="1" si="23"/>
        <v>0</v>
      </c>
      <c r="P135" s="181">
        <f t="shared" ca="1" si="36"/>
        <v>0</v>
      </c>
      <c r="Q135" s="182">
        <f t="shared" ca="1" si="24"/>
        <v>0</v>
      </c>
      <c r="R135" s="182">
        <f ca="1">IF(LEN(B135)&gt;0,'6'!R135-'6'!Q135,"")</f>
        <v>0</v>
      </c>
      <c r="S135" s="183"/>
      <c r="T135" s="33"/>
      <c r="U135" s="33"/>
      <c r="V135" s="33"/>
      <c r="W135" s="33"/>
      <c r="X135" s="33"/>
      <c r="Y135" s="33"/>
      <c r="AB135" s="243">
        <f>ROW()</f>
        <v>135</v>
      </c>
      <c r="AC135" s="118">
        <f t="shared" ca="1" si="25"/>
        <v>0</v>
      </c>
      <c r="AD135" s="118">
        <f t="shared" ca="1" si="26"/>
        <v>0</v>
      </c>
      <c r="AE135" s="119" t="str">
        <f t="shared" ca="1" si="27"/>
        <v>-</v>
      </c>
      <c r="AF135" s="118" t="str">
        <f t="shared" ca="1" si="28"/>
        <v>-</v>
      </c>
      <c r="AG135" s="119" t="str">
        <f t="shared" ca="1" si="29"/>
        <v>-</v>
      </c>
      <c r="AH135" s="118" t="str">
        <f t="shared" ca="1" si="30"/>
        <v>-</v>
      </c>
      <c r="AI135" s="118">
        <f t="shared" ca="1" si="31"/>
        <v>0</v>
      </c>
      <c r="AJ135" s="120">
        <f t="shared" ca="1" si="32"/>
        <v>0</v>
      </c>
      <c r="AK135" s="118">
        <f t="shared" ca="1" si="33"/>
        <v>0</v>
      </c>
      <c r="AL135" s="118">
        <f t="shared" ca="1" si="34"/>
        <v>0</v>
      </c>
    </row>
    <row r="136" spans="1:38" ht="27" customHeight="1" x14ac:dyDescent="0.25">
      <c r="A136" s="53">
        <f>'OSNOVNA PLAČA'!A130</f>
        <v>121</v>
      </c>
      <c r="B136" s="333" t="str">
        <f t="shared" ca="1" si="21"/>
        <v>A121</v>
      </c>
      <c r="C136" s="333"/>
      <c r="D136" s="54" t="str">
        <f>IF(LEN('OSNOVNA PLAČA'!C130)&gt;0,'OSNOVNA PLAČA'!C130,"")</f>
        <v/>
      </c>
      <c r="E136" s="55" t="str">
        <f>IF(LEN('OSNOVNA PLAČA'!D130)&gt;0,'OSNOVNA PLAČA'!D130,"")</f>
        <v/>
      </c>
      <c r="F136" s="164">
        <f ca="1">IF(LEN(B136)&gt;0,'OBRAČUNANA OSNOVNA PLAČA'!K130,"")</f>
        <v>0</v>
      </c>
      <c r="G136" s="57"/>
      <c r="H136" s="57"/>
      <c r="I136" s="57"/>
      <c r="J136" s="57"/>
      <c r="K136" s="57"/>
      <c r="L136" s="178">
        <f t="shared" si="22"/>
        <v>0</v>
      </c>
      <c r="M136" s="179">
        <f t="shared" ca="1" si="35"/>
        <v>0</v>
      </c>
      <c r="N136" s="179">
        <f t="shared" ca="1" si="37"/>
        <v>0</v>
      </c>
      <c r="O136" s="180">
        <f t="shared" ca="1" si="23"/>
        <v>0</v>
      </c>
      <c r="P136" s="181">
        <f t="shared" ca="1" si="36"/>
        <v>0</v>
      </c>
      <c r="Q136" s="182">
        <f t="shared" ca="1" si="24"/>
        <v>0</v>
      </c>
      <c r="R136" s="182">
        <f ca="1">IF(LEN(B136)&gt;0,'6'!R136-'6'!Q136,"")</f>
        <v>0</v>
      </c>
      <c r="S136" s="183"/>
      <c r="T136" s="33"/>
      <c r="U136" s="33"/>
      <c r="V136" s="33"/>
      <c r="W136" s="33"/>
      <c r="X136" s="33"/>
      <c r="Y136" s="33"/>
      <c r="AB136" s="243">
        <f>ROW()</f>
        <v>136</v>
      </c>
      <c r="AC136" s="118">
        <f t="shared" ca="1" si="25"/>
        <v>0</v>
      </c>
      <c r="AD136" s="118">
        <f t="shared" ca="1" si="26"/>
        <v>0</v>
      </c>
      <c r="AE136" s="119" t="str">
        <f t="shared" ca="1" si="27"/>
        <v>-</v>
      </c>
      <c r="AF136" s="118" t="str">
        <f t="shared" ca="1" si="28"/>
        <v>-</v>
      </c>
      <c r="AG136" s="119" t="str">
        <f t="shared" ca="1" si="29"/>
        <v>-</v>
      </c>
      <c r="AH136" s="118" t="str">
        <f t="shared" ca="1" si="30"/>
        <v>-</v>
      </c>
      <c r="AI136" s="118">
        <f t="shared" ca="1" si="31"/>
        <v>0</v>
      </c>
      <c r="AJ136" s="120">
        <f t="shared" ca="1" si="32"/>
        <v>0</v>
      </c>
      <c r="AK136" s="118">
        <f t="shared" ca="1" si="33"/>
        <v>0</v>
      </c>
      <c r="AL136" s="118">
        <f t="shared" ca="1" si="34"/>
        <v>0</v>
      </c>
    </row>
    <row r="137" spans="1:38" ht="27" customHeight="1" x14ac:dyDescent="0.25">
      <c r="A137" s="53">
        <f>'OSNOVNA PLAČA'!A131</f>
        <v>122</v>
      </c>
      <c r="B137" s="333" t="str">
        <f t="shared" ca="1" si="21"/>
        <v>A122</v>
      </c>
      <c r="C137" s="333"/>
      <c r="D137" s="54" t="str">
        <f>IF(LEN('OSNOVNA PLAČA'!C131)&gt;0,'OSNOVNA PLAČA'!C131,"")</f>
        <v/>
      </c>
      <c r="E137" s="55" t="str">
        <f>IF(LEN('OSNOVNA PLAČA'!D131)&gt;0,'OSNOVNA PLAČA'!D131,"")</f>
        <v/>
      </c>
      <c r="F137" s="164">
        <f ca="1">IF(LEN(B137)&gt;0,'OBRAČUNANA OSNOVNA PLAČA'!K131,"")</f>
        <v>0</v>
      </c>
      <c r="G137" s="57"/>
      <c r="H137" s="57"/>
      <c r="I137" s="57"/>
      <c r="J137" s="57"/>
      <c r="K137" s="57"/>
      <c r="L137" s="178">
        <f t="shared" si="22"/>
        <v>0</v>
      </c>
      <c r="M137" s="179">
        <f t="shared" ca="1" si="35"/>
        <v>0</v>
      </c>
      <c r="N137" s="179">
        <f t="shared" ca="1" si="37"/>
        <v>0</v>
      </c>
      <c r="O137" s="180">
        <f t="shared" ca="1" si="23"/>
        <v>0</v>
      </c>
      <c r="P137" s="181">
        <f t="shared" ca="1" si="36"/>
        <v>0</v>
      </c>
      <c r="Q137" s="182">
        <f t="shared" ca="1" si="24"/>
        <v>0</v>
      </c>
      <c r="R137" s="182">
        <f ca="1">IF(LEN(B137)&gt;0,'6'!R137-'6'!Q137,"")</f>
        <v>0</v>
      </c>
      <c r="S137" s="183"/>
      <c r="T137" s="33"/>
      <c r="U137" s="33"/>
      <c r="V137" s="33"/>
      <c r="W137" s="33"/>
      <c r="X137" s="33"/>
      <c r="Y137" s="33"/>
      <c r="AB137" s="243">
        <f>ROW()</f>
        <v>137</v>
      </c>
      <c r="AC137" s="118">
        <f t="shared" ca="1" si="25"/>
        <v>0</v>
      </c>
      <c r="AD137" s="118">
        <f t="shared" ca="1" si="26"/>
        <v>0</v>
      </c>
      <c r="AE137" s="119" t="str">
        <f t="shared" ca="1" si="27"/>
        <v>-</v>
      </c>
      <c r="AF137" s="118" t="str">
        <f t="shared" ca="1" si="28"/>
        <v>-</v>
      </c>
      <c r="AG137" s="119" t="str">
        <f t="shared" ca="1" si="29"/>
        <v>-</v>
      </c>
      <c r="AH137" s="118" t="str">
        <f t="shared" ca="1" si="30"/>
        <v>-</v>
      </c>
      <c r="AI137" s="118">
        <f t="shared" ca="1" si="31"/>
        <v>0</v>
      </c>
      <c r="AJ137" s="120">
        <f t="shared" ca="1" si="32"/>
        <v>0</v>
      </c>
      <c r="AK137" s="118">
        <f t="shared" ca="1" si="33"/>
        <v>0</v>
      </c>
      <c r="AL137" s="118">
        <f t="shared" ca="1" si="34"/>
        <v>0</v>
      </c>
    </row>
    <row r="138" spans="1:38" ht="27" customHeight="1" x14ac:dyDescent="0.25">
      <c r="A138" s="53">
        <f>'OSNOVNA PLAČA'!A132</f>
        <v>123</v>
      </c>
      <c r="B138" s="333" t="str">
        <f t="shared" ca="1" si="21"/>
        <v>A123</v>
      </c>
      <c r="C138" s="333"/>
      <c r="D138" s="54" t="str">
        <f>IF(LEN('OSNOVNA PLAČA'!C132)&gt;0,'OSNOVNA PLAČA'!C132,"")</f>
        <v/>
      </c>
      <c r="E138" s="55" t="str">
        <f>IF(LEN('OSNOVNA PLAČA'!D132)&gt;0,'OSNOVNA PLAČA'!D132,"")</f>
        <v/>
      </c>
      <c r="F138" s="164">
        <f ca="1">IF(LEN(B138)&gt;0,'OBRAČUNANA OSNOVNA PLAČA'!K132,"")</f>
        <v>0</v>
      </c>
      <c r="G138" s="57"/>
      <c r="H138" s="57"/>
      <c r="I138" s="57"/>
      <c r="J138" s="57"/>
      <c r="K138" s="57"/>
      <c r="L138" s="178">
        <f t="shared" si="22"/>
        <v>0</v>
      </c>
      <c r="M138" s="179">
        <f t="shared" ca="1" si="35"/>
        <v>0</v>
      </c>
      <c r="N138" s="179">
        <f t="shared" ca="1" si="37"/>
        <v>0</v>
      </c>
      <c r="O138" s="180">
        <f t="shared" ca="1" si="23"/>
        <v>0</v>
      </c>
      <c r="P138" s="181">
        <f t="shared" ca="1" si="36"/>
        <v>0</v>
      </c>
      <c r="Q138" s="182">
        <f t="shared" ca="1" si="24"/>
        <v>0</v>
      </c>
      <c r="R138" s="182">
        <f ca="1">IF(LEN(B138)&gt;0,'6'!R138-'6'!Q138,"")</f>
        <v>0</v>
      </c>
      <c r="S138" s="183"/>
      <c r="T138" s="33"/>
      <c r="U138" s="33"/>
      <c r="V138" s="33"/>
      <c r="W138" s="33"/>
      <c r="X138" s="33"/>
      <c r="Y138" s="33"/>
      <c r="AB138" s="243">
        <f>ROW()</f>
        <v>138</v>
      </c>
      <c r="AC138" s="118">
        <f t="shared" ca="1" si="25"/>
        <v>0</v>
      </c>
      <c r="AD138" s="118">
        <f t="shared" ca="1" si="26"/>
        <v>0</v>
      </c>
      <c r="AE138" s="119" t="str">
        <f t="shared" ca="1" si="27"/>
        <v>-</v>
      </c>
      <c r="AF138" s="118" t="str">
        <f t="shared" ca="1" si="28"/>
        <v>-</v>
      </c>
      <c r="AG138" s="119" t="str">
        <f t="shared" ca="1" si="29"/>
        <v>-</v>
      </c>
      <c r="AH138" s="118" t="str">
        <f t="shared" ca="1" si="30"/>
        <v>-</v>
      </c>
      <c r="AI138" s="118">
        <f t="shared" ca="1" si="31"/>
        <v>0</v>
      </c>
      <c r="AJ138" s="120">
        <f t="shared" ca="1" si="32"/>
        <v>0</v>
      </c>
      <c r="AK138" s="118">
        <f t="shared" ca="1" si="33"/>
        <v>0</v>
      </c>
      <c r="AL138" s="118">
        <f t="shared" ca="1" si="34"/>
        <v>0</v>
      </c>
    </row>
    <row r="139" spans="1:38" ht="27" customHeight="1" x14ac:dyDescent="0.25">
      <c r="A139" s="53">
        <f>'OSNOVNA PLAČA'!A133</f>
        <v>124</v>
      </c>
      <c r="B139" s="333" t="str">
        <f t="shared" ca="1" si="21"/>
        <v>A124</v>
      </c>
      <c r="C139" s="333"/>
      <c r="D139" s="54" t="str">
        <f>IF(LEN('OSNOVNA PLAČA'!C133)&gt;0,'OSNOVNA PLAČA'!C133,"")</f>
        <v/>
      </c>
      <c r="E139" s="55" t="str">
        <f>IF(LEN('OSNOVNA PLAČA'!D133)&gt;0,'OSNOVNA PLAČA'!D133,"")</f>
        <v/>
      </c>
      <c r="F139" s="164">
        <f ca="1">IF(LEN(B139)&gt;0,'OBRAČUNANA OSNOVNA PLAČA'!K133,"")</f>
        <v>0</v>
      </c>
      <c r="G139" s="57"/>
      <c r="H139" s="57"/>
      <c r="I139" s="57"/>
      <c r="J139" s="57"/>
      <c r="K139" s="57"/>
      <c r="L139" s="178">
        <f t="shared" si="22"/>
        <v>0</v>
      </c>
      <c r="M139" s="179">
        <f t="shared" ca="1" si="35"/>
        <v>0</v>
      </c>
      <c r="N139" s="179">
        <f t="shared" ca="1" si="37"/>
        <v>0</v>
      </c>
      <c r="O139" s="180">
        <f t="shared" ca="1" si="23"/>
        <v>0</v>
      </c>
      <c r="P139" s="181">
        <f t="shared" ca="1" si="36"/>
        <v>0</v>
      </c>
      <c r="Q139" s="182">
        <f t="shared" ca="1" si="24"/>
        <v>0</v>
      </c>
      <c r="R139" s="182">
        <f ca="1">IF(LEN(B139)&gt;0,'6'!R139-'6'!Q139,"")</f>
        <v>0</v>
      </c>
      <c r="S139" s="183"/>
      <c r="T139" s="33"/>
      <c r="U139" s="33"/>
      <c r="V139" s="33"/>
      <c r="W139" s="33"/>
      <c r="X139" s="33"/>
      <c r="Y139" s="33"/>
      <c r="AB139" s="243">
        <f>ROW()</f>
        <v>139</v>
      </c>
      <c r="AC139" s="118">
        <f t="shared" ca="1" si="25"/>
        <v>0</v>
      </c>
      <c r="AD139" s="118">
        <f t="shared" ca="1" si="26"/>
        <v>0</v>
      </c>
      <c r="AE139" s="119" t="str">
        <f t="shared" ca="1" si="27"/>
        <v>-</v>
      </c>
      <c r="AF139" s="118" t="str">
        <f t="shared" ca="1" si="28"/>
        <v>-</v>
      </c>
      <c r="AG139" s="119" t="str">
        <f t="shared" ca="1" si="29"/>
        <v>-</v>
      </c>
      <c r="AH139" s="118" t="str">
        <f t="shared" ca="1" si="30"/>
        <v>-</v>
      </c>
      <c r="AI139" s="118">
        <f t="shared" ca="1" si="31"/>
        <v>0</v>
      </c>
      <c r="AJ139" s="120">
        <f t="shared" ca="1" si="32"/>
        <v>0</v>
      </c>
      <c r="AK139" s="118">
        <f t="shared" ca="1" si="33"/>
        <v>0</v>
      </c>
      <c r="AL139" s="118">
        <f t="shared" ca="1" si="34"/>
        <v>0</v>
      </c>
    </row>
    <row r="140" spans="1:38" ht="27" customHeight="1" x14ac:dyDescent="0.25">
      <c r="A140" s="53">
        <f>'OSNOVNA PLAČA'!A134</f>
        <v>125</v>
      </c>
      <c r="B140" s="333" t="str">
        <f t="shared" ca="1" si="21"/>
        <v>A125</v>
      </c>
      <c r="C140" s="333"/>
      <c r="D140" s="54" t="str">
        <f>IF(LEN('OSNOVNA PLAČA'!C134)&gt;0,'OSNOVNA PLAČA'!C134,"")</f>
        <v/>
      </c>
      <c r="E140" s="55" t="str">
        <f>IF(LEN('OSNOVNA PLAČA'!D134)&gt;0,'OSNOVNA PLAČA'!D134,"")</f>
        <v/>
      </c>
      <c r="F140" s="164">
        <f ca="1">IF(LEN(B140)&gt;0,'OBRAČUNANA OSNOVNA PLAČA'!K134,"")</f>
        <v>0</v>
      </c>
      <c r="G140" s="57"/>
      <c r="H140" s="57"/>
      <c r="I140" s="57"/>
      <c r="J140" s="57"/>
      <c r="K140" s="57"/>
      <c r="L140" s="178">
        <f t="shared" si="22"/>
        <v>0</v>
      </c>
      <c r="M140" s="179">
        <f t="shared" ca="1" si="35"/>
        <v>0</v>
      </c>
      <c r="N140" s="179">
        <f t="shared" ca="1" si="37"/>
        <v>0</v>
      </c>
      <c r="O140" s="180">
        <f t="shared" ca="1" si="23"/>
        <v>0</v>
      </c>
      <c r="P140" s="181">
        <f t="shared" ca="1" si="36"/>
        <v>0</v>
      </c>
      <c r="Q140" s="182">
        <f t="shared" ca="1" si="24"/>
        <v>0</v>
      </c>
      <c r="R140" s="182">
        <f ca="1">IF(LEN(B140)&gt;0,'6'!R140-'6'!Q140,"")</f>
        <v>0</v>
      </c>
      <c r="S140" s="183"/>
      <c r="T140" s="33"/>
      <c r="U140" s="33"/>
      <c r="V140" s="33"/>
      <c r="W140" s="33"/>
      <c r="X140" s="33"/>
      <c r="Y140" s="33"/>
      <c r="AB140" s="243">
        <f>ROW()</f>
        <v>140</v>
      </c>
      <c r="AC140" s="118">
        <f t="shared" ca="1" si="25"/>
        <v>0</v>
      </c>
      <c r="AD140" s="118">
        <f t="shared" ca="1" si="26"/>
        <v>0</v>
      </c>
      <c r="AE140" s="119" t="str">
        <f t="shared" ca="1" si="27"/>
        <v>-</v>
      </c>
      <c r="AF140" s="118" t="str">
        <f t="shared" ca="1" si="28"/>
        <v>-</v>
      </c>
      <c r="AG140" s="119" t="str">
        <f t="shared" ca="1" si="29"/>
        <v>-</v>
      </c>
      <c r="AH140" s="118" t="str">
        <f t="shared" ca="1" si="30"/>
        <v>-</v>
      </c>
      <c r="AI140" s="118">
        <f t="shared" ca="1" si="31"/>
        <v>0</v>
      </c>
      <c r="AJ140" s="120">
        <f t="shared" ca="1" si="32"/>
        <v>0</v>
      </c>
      <c r="AK140" s="118">
        <f t="shared" ca="1" si="33"/>
        <v>0</v>
      </c>
      <c r="AL140" s="118">
        <f t="shared" ca="1" si="34"/>
        <v>0</v>
      </c>
    </row>
    <row r="141" spans="1:38" ht="27" customHeight="1" x14ac:dyDescent="0.25">
      <c r="A141" s="53">
        <f>'OSNOVNA PLAČA'!A135</f>
        <v>126</v>
      </c>
      <c r="B141" s="333" t="str">
        <f t="shared" ca="1" si="21"/>
        <v>A126</v>
      </c>
      <c r="C141" s="333"/>
      <c r="D141" s="54" t="str">
        <f>IF(LEN('OSNOVNA PLAČA'!C135)&gt;0,'OSNOVNA PLAČA'!C135,"")</f>
        <v/>
      </c>
      <c r="E141" s="55" t="str">
        <f>IF(LEN('OSNOVNA PLAČA'!D135)&gt;0,'OSNOVNA PLAČA'!D135,"")</f>
        <v/>
      </c>
      <c r="F141" s="164">
        <f ca="1">IF(LEN(B141)&gt;0,'OBRAČUNANA OSNOVNA PLAČA'!K135,"")</f>
        <v>0</v>
      </c>
      <c r="G141" s="57"/>
      <c r="H141" s="57"/>
      <c r="I141" s="57"/>
      <c r="J141" s="57"/>
      <c r="K141" s="57"/>
      <c r="L141" s="178">
        <f t="shared" si="22"/>
        <v>0</v>
      </c>
      <c r="M141" s="179">
        <f t="shared" ca="1" si="35"/>
        <v>0</v>
      </c>
      <c r="N141" s="179">
        <f t="shared" ca="1" si="37"/>
        <v>0</v>
      </c>
      <c r="O141" s="180">
        <f t="shared" ca="1" si="23"/>
        <v>0</v>
      </c>
      <c r="P141" s="181">
        <f t="shared" ca="1" si="36"/>
        <v>0</v>
      </c>
      <c r="Q141" s="182">
        <f t="shared" ca="1" si="24"/>
        <v>0</v>
      </c>
      <c r="R141" s="182">
        <f ca="1">IF(LEN(B141)&gt;0,'6'!R141-'6'!Q141,"")</f>
        <v>0</v>
      </c>
      <c r="S141" s="183"/>
      <c r="T141" s="33"/>
      <c r="U141" s="33"/>
      <c r="V141" s="33"/>
      <c r="W141" s="33"/>
      <c r="X141" s="33"/>
      <c r="Y141" s="33"/>
      <c r="AB141" s="243">
        <f>ROW()</f>
        <v>141</v>
      </c>
      <c r="AC141" s="118">
        <f t="shared" ca="1" si="25"/>
        <v>0</v>
      </c>
      <c r="AD141" s="118">
        <f t="shared" ca="1" si="26"/>
        <v>0</v>
      </c>
      <c r="AE141" s="119" t="str">
        <f t="shared" ca="1" si="27"/>
        <v>-</v>
      </c>
      <c r="AF141" s="118" t="str">
        <f t="shared" ca="1" si="28"/>
        <v>-</v>
      </c>
      <c r="AG141" s="119" t="str">
        <f t="shared" ca="1" si="29"/>
        <v>-</v>
      </c>
      <c r="AH141" s="118" t="str">
        <f t="shared" ca="1" si="30"/>
        <v>-</v>
      </c>
      <c r="AI141" s="118">
        <f t="shared" ca="1" si="31"/>
        <v>0</v>
      </c>
      <c r="AJ141" s="120">
        <f t="shared" ca="1" si="32"/>
        <v>0</v>
      </c>
      <c r="AK141" s="118">
        <f t="shared" ca="1" si="33"/>
        <v>0</v>
      </c>
      <c r="AL141" s="118">
        <f t="shared" ca="1" si="34"/>
        <v>0</v>
      </c>
    </row>
    <row r="142" spans="1:38" ht="27" customHeight="1" x14ac:dyDescent="0.25">
      <c r="A142" s="53">
        <f>'OSNOVNA PLAČA'!A136</f>
        <v>127</v>
      </c>
      <c r="B142" s="333" t="str">
        <f t="shared" ca="1" si="21"/>
        <v>A127</v>
      </c>
      <c r="C142" s="333"/>
      <c r="D142" s="54" t="str">
        <f>IF(LEN('OSNOVNA PLAČA'!C136)&gt;0,'OSNOVNA PLAČA'!C136,"")</f>
        <v/>
      </c>
      <c r="E142" s="55" t="str">
        <f>IF(LEN('OSNOVNA PLAČA'!D136)&gt;0,'OSNOVNA PLAČA'!D136,"")</f>
        <v/>
      </c>
      <c r="F142" s="164">
        <f ca="1">IF(LEN(B142)&gt;0,'OBRAČUNANA OSNOVNA PLAČA'!K136,"")</f>
        <v>0</v>
      </c>
      <c r="G142" s="57"/>
      <c r="H142" s="57"/>
      <c r="I142" s="57"/>
      <c r="J142" s="57"/>
      <c r="K142" s="57"/>
      <c r="L142" s="178">
        <f t="shared" si="22"/>
        <v>0</v>
      </c>
      <c r="M142" s="179">
        <f t="shared" ca="1" si="35"/>
        <v>0</v>
      </c>
      <c r="N142" s="179">
        <f t="shared" ca="1" si="37"/>
        <v>0</v>
      </c>
      <c r="O142" s="180">
        <f t="shared" ca="1" si="23"/>
        <v>0</v>
      </c>
      <c r="P142" s="181">
        <f t="shared" ca="1" si="36"/>
        <v>0</v>
      </c>
      <c r="Q142" s="182">
        <f t="shared" ca="1" si="24"/>
        <v>0</v>
      </c>
      <c r="R142" s="182">
        <f ca="1">IF(LEN(B142)&gt;0,'6'!R142-'6'!Q142,"")</f>
        <v>0</v>
      </c>
      <c r="S142" s="183"/>
      <c r="T142" s="33"/>
      <c r="U142" s="33"/>
      <c r="V142" s="33"/>
      <c r="W142" s="33"/>
      <c r="X142" s="33"/>
      <c r="Y142" s="33"/>
      <c r="AB142" s="243">
        <f>ROW()</f>
        <v>142</v>
      </c>
      <c r="AC142" s="118">
        <f t="shared" ca="1" si="25"/>
        <v>0</v>
      </c>
      <c r="AD142" s="118">
        <f t="shared" ca="1" si="26"/>
        <v>0</v>
      </c>
      <c r="AE142" s="119" t="str">
        <f t="shared" ca="1" si="27"/>
        <v>-</v>
      </c>
      <c r="AF142" s="118" t="str">
        <f t="shared" ca="1" si="28"/>
        <v>-</v>
      </c>
      <c r="AG142" s="119" t="str">
        <f t="shared" ca="1" si="29"/>
        <v>-</v>
      </c>
      <c r="AH142" s="118" t="str">
        <f t="shared" ca="1" si="30"/>
        <v>-</v>
      </c>
      <c r="AI142" s="118">
        <f t="shared" ca="1" si="31"/>
        <v>0</v>
      </c>
      <c r="AJ142" s="120">
        <f t="shared" ca="1" si="32"/>
        <v>0</v>
      </c>
      <c r="AK142" s="118">
        <f t="shared" ca="1" si="33"/>
        <v>0</v>
      </c>
      <c r="AL142" s="118">
        <f t="shared" ca="1" si="34"/>
        <v>0</v>
      </c>
    </row>
    <row r="143" spans="1:38" ht="27" customHeight="1" x14ac:dyDescent="0.25">
      <c r="A143" s="53">
        <f>'OSNOVNA PLAČA'!A137</f>
        <v>128</v>
      </c>
      <c r="B143" s="333" t="str">
        <f t="shared" ca="1" si="21"/>
        <v>A128</v>
      </c>
      <c r="C143" s="333"/>
      <c r="D143" s="54" t="str">
        <f>IF(LEN('OSNOVNA PLAČA'!C137)&gt;0,'OSNOVNA PLAČA'!C137,"")</f>
        <v/>
      </c>
      <c r="E143" s="55" t="str">
        <f>IF(LEN('OSNOVNA PLAČA'!D137)&gt;0,'OSNOVNA PLAČA'!D137,"")</f>
        <v/>
      </c>
      <c r="F143" s="164">
        <f ca="1">IF(LEN(B143)&gt;0,'OBRAČUNANA OSNOVNA PLAČA'!K137,"")</f>
        <v>0</v>
      </c>
      <c r="G143" s="57"/>
      <c r="H143" s="57"/>
      <c r="I143" s="57"/>
      <c r="J143" s="57"/>
      <c r="K143" s="57"/>
      <c r="L143" s="178">
        <f t="shared" si="22"/>
        <v>0</v>
      </c>
      <c r="M143" s="179">
        <f t="shared" ca="1" si="35"/>
        <v>0</v>
      </c>
      <c r="N143" s="179">
        <f t="shared" ca="1" si="37"/>
        <v>0</v>
      </c>
      <c r="O143" s="180">
        <f t="shared" ca="1" si="23"/>
        <v>0</v>
      </c>
      <c r="P143" s="181">
        <f t="shared" ca="1" si="36"/>
        <v>0</v>
      </c>
      <c r="Q143" s="182">
        <f t="shared" ca="1" si="24"/>
        <v>0</v>
      </c>
      <c r="R143" s="182">
        <f ca="1">IF(LEN(B143)&gt;0,'6'!R143-'6'!Q143,"")</f>
        <v>0</v>
      </c>
      <c r="S143" s="183"/>
      <c r="T143" s="33"/>
      <c r="U143" s="33"/>
      <c r="V143" s="33"/>
      <c r="W143" s="33"/>
      <c r="X143" s="33"/>
      <c r="Y143" s="33"/>
      <c r="AB143" s="243">
        <f>ROW()</f>
        <v>143</v>
      </c>
      <c r="AC143" s="118">
        <f t="shared" ca="1" si="25"/>
        <v>0</v>
      </c>
      <c r="AD143" s="118">
        <f t="shared" ca="1" si="26"/>
        <v>0</v>
      </c>
      <c r="AE143" s="119" t="str">
        <f t="shared" ca="1" si="27"/>
        <v>-</v>
      </c>
      <c r="AF143" s="118" t="str">
        <f t="shared" ca="1" si="28"/>
        <v>-</v>
      </c>
      <c r="AG143" s="119" t="str">
        <f t="shared" ca="1" si="29"/>
        <v>-</v>
      </c>
      <c r="AH143" s="118" t="str">
        <f t="shared" ca="1" si="30"/>
        <v>-</v>
      </c>
      <c r="AI143" s="118">
        <f t="shared" ca="1" si="31"/>
        <v>0</v>
      </c>
      <c r="AJ143" s="120">
        <f t="shared" ca="1" si="32"/>
        <v>0</v>
      </c>
      <c r="AK143" s="118">
        <f t="shared" ca="1" si="33"/>
        <v>0</v>
      </c>
      <c r="AL143" s="118">
        <f t="shared" ca="1" si="34"/>
        <v>0</v>
      </c>
    </row>
    <row r="144" spans="1:38" ht="27" customHeight="1" x14ac:dyDescent="0.25">
      <c r="A144" s="53">
        <f>'OSNOVNA PLAČA'!A138</f>
        <v>129</v>
      </c>
      <c r="B144" s="333" t="str">
        <f t="shared" ca="1" si="21"/>
        <v>A129</v>
      </c>
      <c r="C144" s="333"/>
      <c r="D144" s="54" t="str">
        <f>IF(LEN('OSNOVNA PLAČA'!C138)&gt;0,'OSNOVNA PLAČA'!C138,"")</f>
        <v/>
      </c>
      <c r="E144" s="55" t="str">
        <f>IF(LEN('OSNOVNA PLAČA'!D138)&gt;0,'OSNOVNA PLAČA'!D138,"")</f>
        <v/>
      </c>
      <c r="F144" s="164">
        <f ca="1">IF(LEN(B144)&gt;0,'OBRAČUNANA OSNOVNA PLAČA'!K138,"")</f>
        <v>0</v>
      </c>
      <c r="G144" s="57"/>
      <c r="H144" s="57"/>
      <c r="I144" s="57"/>
      <c r="J144" s="57"/>
      <c r="K144" s="57"/>
      <c r="L144" s="178">
        <f t="shared" ref="L144:L207" si="38">+G144+H144+I144+J144+K144</f>
        <v>0</v>
      </c>
      <c r="M144" s="179">
        <f t="shared" ca="1" si="35"/>
        <v>0</v>
      </c>
      <c r="N144" s="179">
        <f t="shared" ca="1" si="37"/>
        <v>0</v>
      </c>
      <c r="O144" s="180">
        <f t="shared" ref="O144:O207" ca="1" si="39">IF(LEN(B144)&gt;0,M144*$P$267,"")</f>
        <v>0</v>
      </c>
      <c r="P144" s="181">
        <f t="shared" ca="1" si="36"/>
        <v>0</v>
      </c>
      <c r="Q144" s="182">
        <f t="shared" ref="Q144:Q207" ca="1" si="40">MIN(P144,R144)</f>
        <v>0</v>
      </c>
      <c r="R144" s="182">
        <f ca="1">IF(LEN(B144)&gt;0,'6'!R144-'6'!Q144,"")</f>
        <v>0</v>
      </c>
      <c r="S144" s="183"/>
      <c r="T144" s="33"/>
      <c r="U144" s="33"/>
      <c r="V144" s="33"/>
      <c r="W144" s="33"/>
      <c r="X144" s="33"/>
      <c r="Y144" s="33"/>
      <c r="AB144" s="243">
        <f>ROW()</f>
        <v>144</v>
      </c>
      <c r="AC144" s="118">
        <f t="shared" ca="1" si="25"/>
        <v>0</v>
      </c>
      <c r="AD144" s="118">
        <f t="shared" ca="1" si="26"/>
        <v>0</v>
      </c>
      <c r="AE144" s="119" t="str">
        <f t="shared" ref="AE144:AE207" ca="1" si="41">IF(AC144&gt;=AD144,"-",$L144/(5*MAX($M$271:$M$272)))</f>
        <v>-</v>
      </c>
      <c r="AF144" s="118" t="str">
        <f t="shared" ref="AF144:AF207" ca="1" si="42">IF(AC144&gt;=AD144,"-",$L144/(5*MAX($M$271:$M$272))*AK144)</f>
        <v>-</v>
      </c>
      <c r="AG144" s="119" t="str">
        <f t="shared" ref="AG144:AG207" ca="1" si="43">IF(AE144="-","-",AE144*$AF$267)</f>
        <v>-</v>
      </c>
      <c r="AH144" s="118" t="str">
        <f t="shared" ref="AH144:AH207" ca="1" si="44">IF(AF144="-","-",AF144*$AF$267)</f>
        <v>-</v>
      </c>
      <c r="AI144" s="118">
        <f t="shared" ref="AI144:AI207" ca="1" si="45">IF(AG144="-",0,MIN(AH144,R144))</f>
        <v>0</v>
      </c>
      <c r="AJ144" s="120">
        <f t="shared" ref="AJ144:AJ207" ca="1" si="46">+AD144-AC144</f>
        <v>0</v>
      </c>
      <c r="AK144" s="118">
        <f t="shared" ca="1" si="33"/>
        <v>0</v>
      </c>
      <c r="AL144" s="118">
        <f t="shared" ca="1" si="34"/>
        <v>0</v>
      </c>
    </row>
    <row r="145" spans="1:38" ht="27" customHeight="1" x14ac:dyDescent="0.25">
      <c r="A145" s="53">
        <f>'OSNOVNA PLAČA'!A139</f>
        <v>130</v>
      </c>
      <c r="B145" s="333" t="str">
        <f t="shared" ca="1" si="21"/>
        <v>A130</v>
      </c>
      <c r="C145" s="333"/>
      <c r="D145" s="54" t="str">
        <f>IF(LEN('OSNOVNA PLAČA'!C139)&gt;0,'OSNOVNA PLAČA'!C139,"")</f>
        <v/>
      </c>
      <c r="E145" s="55" t="str">
        <f>IF(LEN('OSNOVNA PLAČA'!D139)&gt;0,'OSNOVNA PLAČA'!D139,"")</f>
        <v/>
      </c>
      <c r="F145" s="164">
        <f ca="1">IF(LEN(B145)&gt;0,'OBRAČUNANA OSNOVNA PLAČA'!K139,"")</f>
        <v>0</v>
      </c>
      <c r="G145" s="57"/>
      <c r="H145" s="57"/>
      <c r="I145" s="57"/>
      <c r="J145" s="57"/>
      <c r="K145" s="57"/>
      <c r="L145" s="178">
        <f t="shared" si="38"/>
        <v>0</v>
      </c>
      <c r="M145" s="179">
        <f t="shared" ref="M145:M208" ca="1" si="47">IF(LEN(B145)&gt;0,L145/5,"")</f>
        <v>0</v>
      </c>
      <c r="N145" s="179">
        <f t="shared" ca="1" si="37"/>
        <v>0</v>
      </c>
      <c r="O145" s="180">
        <f t="shared" ca="1" si="39"/>
        <v>0</v>
      </c>
      <c r="P145" s="181">
        <f t="shared" ref="P145:P208" ca="1" si="48">IF(LEN(B145)&gt;0,F145*O145,"")</f>
        <v>0</v>
      </c>
      <c r="Q145" s="182">
        <f t="shared" ca="1" si="40"/>
        <v>0</v>
      </c>
      <c r="R145" s="182">
        <f ca="1">IF(LEN(B145)&gt;0,'6'!R145-'6'!Q145,"")</f>
        <v>0</v>
      </c>
      <c r="S145" s="183"/>
      <c r="T145" s="33"/>
      <c r="U145" s="33"/>
      <c r="V145" s="33"/>
      <c r="W145" s="33"/>
      <c r="X145" s="33"/>
      <c r="Y145" s="33"/>
      <c r="AB145" s="243">
        <f>ROW()</f>
        <v>145</v>
      </c>
      <c r="AC145" s="118">
        <f t="shared" ca="1" si="25"/>
        <v>0</v>
      </c>
      <c r="AD145" s="118">
        <f t="shared" ca="1" si="26"/>
        <v>0</v>
      </c>
      <c r="AE145" s="119" t="str">
        <f t="shared" ca="1" si="41"/>
        <v>-</v>
      </c>
      <c r="AF145" s="118" t="str">
        <f t="shared" ca="1" si="42"/>
        <v>-</v>
      </c>
      <c r="AG145" s="119" t="str">
        <f t="shared" ca="1" si="43"/>
        <v>-</v>
      </c>
      <c r="AH145" s="118" t="str">
        <f t="shared" ca="1" si="44"/>
        <v>-</v>
      </c>
      <c r="AI145" s="118">
        <f t="shared" ca="1" si="45"/>
        <v>0</v>
      </c>
      <c r="AJ145" s="120">
        <f t="shared" ca="1" si="46"/>
        <v>0</v>
      </c>
      <c r="AK145" s="118">
        <f t="shared" ca="1" si="33"/>
        <v>0</v>
      </c>
      <c r="AL145" s="118">
        <f t="shared" ca="1" si="34"/>
        <v>0</v>
      </c>
    </row>
    <row r="146" spans="1:38" ht="27" customHeight="1" x14ac:dyDescent="0.25">
      <c r="A146" s="53">
        <f>'OSNOVNA PLAČA'!A140</f>
        <v>131</v>
      </c>
      <c r="B146" s="333" t="str">
        <f t="shared" ca="1" si="21"/>
        <v>A131</v>
      </c>
      <c r="C146" s="333"/>
      <c r="D146" s="54" t="str">
        <f>IF(LEN('OSNOVNA PLAČA'!C140)&gt;0,'OSNOVNA PLAČA'!C140,"")</f>
        <v/>
      </c>
      <c r="E146" s="55" t="str">
        <f>IF(LEN('OSNOVNA PLAČA'!D140)&gt;0,'OSNOVNA PLAČA'!D140,"")</f>
        <v/>
      </c>
      <c r="F146" s="164">
        <f ca="1">IF(LEN(B146)&gt;0,'OBRAČUNANA OSNOVNA PLAČA'!K140,"")</f>
        <v>0</v>
      </c>
      <c r="G146" s="57"/>
      <c r="H146" s="57"/>
      <c r="I146" s="57"/>
      <c r="J146" s="57"/>
      <c r="K146" s="57"/>
      <c r="L146" s="178">
        <f t="shared" si="38"/>
        <v>0</v>
      </c>
      <c r="M146" s="179">
        <f t="shared" ca="1" si="47"/>
        <v>0</v>
      </c>
      <c r="N146" s="179">
        <f t="shared" ref="N146:N209" ca="1" si="49">IF(LEN(B146)&gt;0,F146*M146,"")</f>
        <v>0</v>
      </c>
      <c r="O146" s="180">
        <f t="shared" ca="1" si="39"/>
        <v>0</v>
      </c>
      <c r="P146" s="181">
        <f t="shared" ca="1" si="48"/>
        <v>0</v>
      </c>
      <c r="Q146" s="182">
        <f t="shared" ca="1" si="40"/>
        <v>0</v>
      </c>
      <c r="R146" s="182">
        <f ca="1">IF(LEN(B146)&gt;0,'6'!R146-'6'!Q146,"")</f>
        <v>0</v>
      </c>
      <c r="S146" s="183"/>
      <c r="T146" s="33"/>
      <c r="U146" s="33"/>
      <c r="V146" s="33"/>
      <c r="W146" s="33"/>
      <c r="X146" s="33"/>
      <c r="Y146" s="33"/>
      <c r="AB146" s="243">
        <f>ROW()</f>
        <v>146</v>
      </c>
      <c r="AC146" s="118">
        <f t="shared" ca="1" si="25"/>
        <v>0</v>
      </c>
      <c r="AD146" s="118">
        <f t="shared" ca="1" si="26"/>
        <v>0</v>
      </c>
      <c r="AE146" s="119" t="str">
        <f t="shared" ca="1" si="41"/>
        <v>-</v>
      </c>
      <c r="AF146" s="118" t="str">
        <f t="shared" ca="1" si="42"/>
        <v>-</v>
      </c>
      <c r="AG146" s="119" t="str">
        <f t="shared" ca="1" si="43"/>
        <v>-</v>
      </c>
      <c r="AH146" s="118" t="str">
        <f t="shared" ca="1" si="44"/>
        <v>-</v>
      </c>
      <c r="AI146" s="118">
        <f t="shared" ca="1" si="45"/>
        <v>0</v>
      </c>
      <c r="AJ146" s="120">
        <f t="shared" ca="1" si="46"/>
        <v>0</v>
      </c>
      <c r="AK146" s="118">
        <f t="shared" ca="1" si="33"/>
        <v>0</v>
      </c>
      <c r="AL146" s="118">
        <f t="shared" ca="1" si="34"/>
        <v>0</v>
      </c>
    </row>
    <row r="147" spans="1:38" ht="27" customHeight="1" x14ac:dyDescent="0.25">
      <c r="A147" s="53">
        <f>'OSNOVNA PLAČA'!A141</f>
        <v>132</v>
      </c>
      <c r="B147" s="333" t="str">
        <f t="shared" ca="1" si="21"/>
        <v>A132</v>
      </c>
      <c r="C147" s="333"/>
      <c r="D147" s="54" t="str">
        <f>IF(LEN('OSNOVNA PLAČA'!C141)&gt;0,'OSNOVNA PLAČA'!C141,"")</f>
        <v/>
      </c>
      <c r="E147" s="55" t="str">
        <f>IF(LEN('OSNOVNA PLAČA'!D141)&gt;0,'OSNOVNA PLAČA'!D141,"")</f>
        <v/>
      </c>
      <c r="F147" s="164">
        <f ca="1">IF(LEN(B147)&gt;0,'OBRAČUNANA OSNOVNA PLAČA'!K141,"")</f>
        <v>0</v>
      </c>
      <c r="G147" s="57"/>
      <c r="H147" s="57"/>
      <c r="I147" s="57"/>
      <c r="J147" s="57"/>
      <c r="K147" s="57"/>
      <c r="L147" s="178">
        <f t="shared" si="38"/>
        <v>0</v>
      </c>
      <c r="M147" s="179">
        <f t="shared" ca="1" si="47"/>
        <v>0</v>
      </c>
      <c r="N147" s="179">
        <f t="shared" ca="1" si="49"/>
        <v>0</v>
      </c>
      <c r="O147" s="180">
        <f t="shared" ca="1" si="39"/>
        <v>0</v>
      </c>
      <c r="P147" s="181">
        <f t="shared" ca="1" si="48"/>
        <v>0</v>
      </c>
      <c r="Q147" s="182">
        <f t="shared" ca="1" si="40"/>
        <v>0</v>
      </c>
      <c r="R147" s="182">
        <f ca="1">IF(LEN(B147)&gt;0,'6'!R147-'6'!Q147,"")</f>
        <v>0</v>
      </c>
      <c r="S147" s="183"/>
      <c r="T147" s="33"/>
      <c r="U147" s="33"/>
      <c r="V147" s="33"/>
      <c r="W147" s="33"/>
      <c r="X147" s="33"/>
      <c r="Y147" s="33"/>
      <c r="AB147" s="243">
        <f>ROW()</f>
        <v>147</v>
      </c>
      <c r="AC147" s="118">
        <f t="shared" ca="1" si="25"/>
        <v>0</v>
      </c>
      <c r="AD147" s="118">
        <f t="shared" ca="1" si="26"/>
        <v>0</v>
      </c>
      <c r="AE147" s="119" t="str">
        <f t="shared" ca="1" si="41"/>
        <v>-</v>
      </c>
      <c r="AF147" s="118" t="str">
        <f t="shared" ca="1" si="42"/>
        <v>-</v>
      </c>
      <c r="AG147" s="119" t="str">
        <f t="shared" ca="1" si="43"/>
        <v>-</v>
      </c>
      <c r="AH147" s="118" t="str">
        <f t="shared" ca="1" si="44"/>
        <v>-</v>
      </c>
      <c r="AI147" s="118">
        <f t="shared" ca="1" si="45"/>
        <v>0</v>
      </c>
      <c r="AJ147" s="120">
        <f t="shared" ca="1" si="46"/>
        <v>0</v>
      </c>
      <c r="AK147" s="118">
        <f t="shared" ca="1" si="33"/>
        <v>0</v>
      </c>
      <c r="AL147" s="118">
        <f t="shared" ca="1" si="34"/>
        <v>0</v>
      </c>
    </row>
    <row r="148" spans="1:38" ht="27" customHeight="1" x14ac:dyDescent="0.25">
      <c r="A148" s="53">
        <f>'OSNOVNA PLAČA'!A142</f>
        <v>133</v>
      </c>
      <c r="B148" s="333" t="str">
        <f t="shared" ca="1" si="21"/>
        <v>A133</v>
      </c>
      <c r="C148" s="333"/>
      <c r="D148" s="54" t="str">
        <f>IF(LEN('OSNOVNA PLAČA'!C142)&gt;0,'OSNOVNA PLAČA'!C142,"")</f>
        <v/>
      </c>
      <c r="E148" s="55" t="str">
        <f>IF(LEN('OSNOVNA PLAČA'!D142)&gt;0,'OSNOVNA PLAČA'!D142,"")</f>
        <v/>
      </c>
      <c r="F148" s="164">
        <f ca="1">IF(LEN(B148)&gt;0,'OBRAČUNANA OSNOVNA PLAČA'!K142,"")</f>
        <v>0</v>
      </c>
      <c r="G148" s="57"/>
      <c r="H148" s="57"/>
      <c r="I148" s="57"/>
      <c r="J148" s="57"/>
      <c r="K148" s="57"/>
      <c r="L148" s="178">
        <f t="shared" si="38"/>
        <v>0</v>
      </c>
      <c r="M148" s="179">
        <f t="shared" ca="1" si="47"/>
        <v>0</v>
      </c>
      <c r="N148" s="179">
        <f t="shared" ca="1" si="49"/>
        <v>0</v>
      </c>
      <c r="O148" s="180">
        <f t="shared" ca="1" si="39"/>
        <v>0</v>
      </c>
      <c r="P148" s="181">
        <f t="shared" ca="1" si="48"/>
        <v>0</v>
      </c>
      <c r="Q148" s="182">
        <f t="shared" ca="1" si="40"/>
        <v>0</v>
      </c>
      <c r="R148" s="182">
        <f ca="1">IF(LEN(B148)&gt;0,'6'!R148-'6'!Q148,"")</f>
        <v>0</v>
      </c>
      <c r="S148" s="183"/>
      <c r="T148" s="33"/>
      <c r="U148" s="33"/>
      <c r="V148" s="33"/>
      <c r="W148" s="33"/>
      <c r="X148" s="33"/>
      <c r="Y148" s="33"/>
      <c r="AB148" s="243">
        <f>ROW()</f>
        <v>148</v>
      </c>
      <c r="AC148" s="118">
        <f t="shared" ca="1" si="25"/>
        <v>0</v>
      </c>
      <c r="AD148" s="118">
        <f t="shared" ca="1" si="26"/>
        <v>0</v>
      </c>
      <c r="AE148" s="119" t="str">
        <f t="shared" ca="1" si="41"/>
        <v>-</v>
      </c>
      <c r="AF148" s="118" t="str">
        <f t="shared" ca="1" si="42"/>
        <v>-</v>
      </c>
      <c r="AG148" s="119" t="str">
        <f t="shared" ca="1" si="43"/>
        <v>-</v>
      </c>
      <c r="AH148" s="118" t="str">
        <f t="shared" ca="1" si="44"/>
        <v>-</v>
      </c>
      <c r="AI148" s="118">
        <f t="shared" ca="1" si="45"/>
        <v>0</v>
      </c>
      <c r="AJ148" s="120">
        <f t="shared" ca="1" si="46"/>
        <v>0</v>
      </c>
      <c r="AK148" s="118">
        <f t="shared" ca="1" si="33"/>
        <v>0</v>
      </c>
      <c r="AL148" s="118">
        <f t="shared" ca="1" si="34"/>
        <v>0</v>
      </c>
    </row>
    <row r="149" spans="1:38" ht="27" customHeight="1" x14ac:dyDescent="0.25">
      <c r="A149" s="53">
        <f>'OSNOVNA PLAČA'!A143</f>
        <v>134</v>
      </c>
      <c r="B149" s="333" t="str">
        <f t="shared" ca="1" si="21"/>
        <v>A134</v>
      </c>
      <c r="C149" s="333"/>
      <c r="D149" s="54" t="str">
        <f>IF(LEN('OSNOVNA PLAČA'!C143)&gt;0,'OSNOVNA PLAČA'!C143,"")</f>
        <v/>
      </c>
      <c r="E149" s="55" t="str">
        <f>IF(LEN('OSNOVNA PLAČA'!D143)&gt;0,'OSNOVNA PLAČA'!D143,"")</f>
        <v/>
      </c>
      <c r="F149" s="164">
        <f ca="1">IF(LEN(B149)&gt;0,'OBRAČUNANA OSNOVNA PLAČA'!K143,"")</f>
        <v>0</v>
      </c>
      <c r="G149" s="57"/>
      <c r="H149" s="57"/>
      <c r="I149" s="57"/>
      <c r="J149" s="57"/>
      <c r="K149" s="57"/>
      <c r="L149" s="178">
        <f t="shared" si="38"/>
        <v>0</v>
      </c>
      <c r="M149" s="179">
        <f t="shared" ca="1" si="47"/>
        <v>0</v>
      </c>
      <c r="N149" s="179">
        <f t="shared" ca="1" si="49"/>
        <v>0</v>
      </c>
      <c r="O149" s="180">
        <f t="shared" ca="1" si="39"/>
        <v>0</v>
      </c>
      <c r="P149" s="181">
        <f t="shared" ca="1" si="48"/>
        <v>0</v>
      </c>
      <c r="Q149" s="182">
        <f t="shared" ca="1" si="40"/>
        <v>0</v>
      </c>
      <c r="R149" s="182">
        <f ca="1">IF(LEN(B149)&gt;0,'6'!R149-'6'!Q149,"")</f>
        <v>0</v>
      </c>
      <c r="S149" s="183"/>
      <c r="T149" s="33"/>
      <c r="U149" s="33"/>
      <c r="V149" s="33"/>
      <c r="W149" s="33"/>
      <c r="X149" s="33"/>
      <c r="Y149" s="33"/>
      <c r="AB149" s="243">
        <f>ROW()</f>
        <v>149</v>
      </c>
      <c r="AC149" s="118">
        <f t="shared" ca="1" si="25"/>
        <v>0</v>
      </c>
      <c r="AD149" s="118">
        <f t="shared" ca="1" si="26"/>
        <v>0</v>
      </c>
      <c r="AE149" s="119" t="str">
        <f t="shared" ca="1" si="41"/>
        <v>-</v>
      </c>
      <c r="AF149" s="118" t="str">
        <f t="shared" ca="1" si="42"/>
        <v>-</v>
      </c>
      <c r="AG149" s="119" t="str">
        <f t="shared" ca="1" si="43"/>
        <v>-</v>
      </c>
      <c r="AH149" s="118" t="str">
        <f t="shared" ca="1" si="44"/>
        <v>-</v>
      </c>
      <c r="AI149" s="118">
        <f t="shared" ca="1" si="45"/>
        <v>0</v>
      </c>
      <c r="AJ149" s="120">
        <f t="shared" ca="1" si="46"/>
        <v>0</v>
      </c>
      <c r="AK149" s="118">
        <f t="shared" ca="1" si="33"/>
        <v>0</v>
      </c>
      <c r="AL149" s="118">
        <f t="shared" ca="1" si="34"/>
        <v>0</v>
      </c>
    </row>
    <row r="150" spans="1:38" ht="27" customHeight="1" x14ac:dyDescent="0.25">
      <c r="A150" s="53">
        <f>'OSNOVNA PLAČA'!A144</f>
        <v>135</v>
      </c>
      <c r="B150" s="333" t="str">
        <f t="shared" ca="1" si="21"/>
        <v>A135</v>
      </c>
      <c r="C150" s="333"/>
      <c r="D150" s="54" t="str">
        <f>IF(LEN('OSNOVNA PLAČA'!C144)&gt;0,'OSNOVNA PLAČA'!C144,"")</f>
        <v/>
      </c>
      <c r="E150" s="55" t="str">
        <f>IF(LEN('OSNOVNA PLAČA'!D144)&gt;0,'OSNOVNA PLAČA'!D144,"")</f>
        <v/>
      </c>
      <c r="F150" s="164">
        <f ca="1">IF(LEN(B150)&gt;0,'OBRAČUNANA OSNOVNA PLAČA'!K144,"")</f>
        <v>0</v>
      </c>
      <c r="G150" s="57"/>
      <c r="H150" s="57"/>
      <c r="I150" s="57"/>
      <c r="J150" s="57"/>
      <c r="K150" s="57"/>
      <c r="L150" s="178">
        <f t="shared" si="38"/>
        <v>0</v>
      </c>
      <c r="M150" s="179">
        <f t="shared" ca="1" si="47"/>
        <v>0</v>
      </c>
      <c r="N150" s="179">
        <f t="shared" ca="1" si="49"/>
        <v>0</v>
      </c>
      <c r="O150" s="180">
        <f t="shared" ca="1" si="39"/>
        <v>0</v>
      </c>
      <c r="P150" s="181">
        <f t="shared" ca="1" si="48"/>
        <v>0</v>
      </c>
      <c r="Q150" s="182">
        <f t="shared" ca="1" si="40"/>
        <v>0</v>
      </c>
      <c r="R150" s="182">
        <f ca="1">IF(LEN(B150)&gt;0,'6'!R150-'6'!Q150,"")</f>
        <v>0</v>
      </c>
      <c r="S150" s="183"/>
      <c r="T150" s="33"/>
      <c r="U150" s="33"/>
      <c r="V150" s="33"/>
      <c r="W150" s="33"/>
      <c r="X150" s="33"/>
      <c r="Y150" s="33"/>
      <c r="AB150" s="243">
        <f>ROW()</f>
        <v>150</v>
      </c>
      <c r="AC150" s="118">
        <f t="shared" ca="1" si="25"/>
        <v>0</v>
      </c>
      <c r="AD150" s="118">
        <f t="shared" ca="1" si="26"/>
        <v>0</v>
      </c>
      <c r="AE150" s="119" t="str">
        <f t="shared" ca="1" si="41"/>
        <v>-</v>
      </c>
      <c r="AF150" s="118" t="str">
        <f t="shared" ca="1" si="42"/>
        <v>-</v>
      </c>
      <c r="AG150" s="119" t="str">
        <f t="shared" ca="1" si="43"/>
        <v>-</v>
      </c>
      <c r="AH150" s="118" t="str">
        <f t="shared" ca="1" si="44"/>
        <v>-</v>
      </c>
      <c r="AI150" s="118">
        <f t="shared" ca="1" si="45"/>
        <v>0</v>
      </c>
      <c r="AJ150" s="120">
        <f t="shared" ca="1" si="46"/>
        <v>0</v>
      </c>
      <c r="AK150" s="118">
        <f t="shared" ca="1" si="33"/>
        <v>0</v>
      </c>
      <c r="AL150" s="118">
        <f t="shared" ca="1" si="34"/>
        <v>0</v>
      </c>
    </row>
    <row r="151" spans="1:38" ht="27" customHeight="1" x14ac:dyDescent="0.25">
      <c r="A151" s="53">
        <f>'OSNOVNA PLAČA'!A145</f>
        <v>136</v>
      </c>
      <c r="B151" s="333" t="str">
        <f t="shared" ca="1" si="21"/>
        <v>A136</v>
      </c>
      <c r="C151" s="333"/>
      <c r="D151" s="54" t="str">
        <f>IF(LEN('OSNOVNA PLAČA'!C145)&gt;0,'OSNOVNA PLAČA'!C145,"")</f>
        <v/>
      </c>
      <c r="E151" s="55" t="str">
        <f>IF(LEN('OSNOVNA PLAČA'!D145)&gt;0,'OSNOVNA PLAČA'!D145,"")</f>
        <v/>
      </c>
      <c r="F151" s="164">
        <f ca="1">IF(LEN(B151)&gt;0,'OBRAČUNANA OSNOVNA PLAČA'!K145,"")</f>
        <v>0</v>
      </c>
      <c r="G151" s="57"/>
      <c r="H151" s="57"/>
      <c r="I151" s="57"/>
      <c r="J151" s="57"/>
      <c r="K151" s="57"/>
      <c r="L151" s="178">
        <f t="shared" si="38"/>
        <v>0</v>
      </c>
      <c r="M151" s="179">
        <f t="shared" ca="1" si="47"/>
        <v>0</v>
      </c>
      <c r="N151" s="179">
        <f t="shared" ca="1" si="49"/>
        <v>0</v>
      </c>
      <c r="O151" s="180">
        <f t="shared" ca="1" si="39"/>
        <v>0</v>
      </c>
      <c r="P151" s="181">
        <f t="shared" ca="1" si="48"/>
        <v>0</v>
      </c>
      <c r="Q151" s="182">
        <f t="shared" ca="1" si="40"/>
        <v>0</v>
      </c>
      <c r="R151" s="182">
        <f ca="1">IF(LEN(B151)&gt;0,'6'!R151-'6'!Q151,"")</f>
        <v>0</v>
      </c>
      <c r="S151" s="183"/>
      <c r="T151" s="33"/>
      <c r="U151" s="33"/>
      <c r="V151" s="33"/>
      <c r="W151" s="33"/>
      <c r="X151" s="33"/>
      <c r="Y151" s="33"/>
      <c r="AB151" s="243">
        <f>ROW()</f>
        <v>151</v>
      </c>
      <c r="AC151" s="118">
        <f t="shared" ca="1" si="25"/>
        <v>0</v>
      </c>
      <c r="AD151" s="118">
        <f t="shared" ca="1" si="26"/>
        <v>0</v>
      </c>
      <c r="AE151" s="119" t="str">
        <f t="shared" ca="1" si="41"/>
        <v>-</v>
      </c>
      <c r="AF151" s="118" t="str">
        <f t="shared" ca="1" si="42"/>
        <v>-</v>
      </c>
      <c r="AG151" s="119" t="str">
        <f t="shared" ca="1" si="43"/>
        <v>-</v>
      </c>
      <c r="AH151" s="118" t="str">
        <f t="shared" ca="1" si="44"/>
        <v>-</v>
      </c>
      <c r="AI151" s="118">
        <f t="shared" ca="1" si="45"/>
        <v>0</v>
      </c>
      <c r="AJ151" s="120">
        <f t="shared" ca="1" si="46"/>
        <v>0</v>
      </c>
      <c r="AK151" s="118">
        <f t="shared" ca="1" si="33"/>
        <v>0</v>
      </c>
      <c r="AL151" s="118">
        <f t="shared" ca="1" si="34"/>
        <v>0</v>
      </c>
    </row>
    <row r="152" spans="1:38" ht="27" customHeight="1" x14ac:dyDescent="0.25">
      <c r="A152" s="53">
        <f>'OSNOVNA PLAČA'!A146</f>
        <v>137</v>
      </c>
      <c r="B152" s="333" t="str">
        <f t="shared" ca="1" si="21"/>
        <v>A137</v>
      </c>
      <c r="C152" s="333"/>
      <c r="D152" s="54" t="str">
        <f>IF(LEN('OSNOVNA PLAČA'!C146)&gt;0,'OSNOVNA PLAČA'!C146,"")</f>
        <v/>
      </c>
      <c r="E152" s="55" t="str">
        <f>IF(LEN('OSNOVNA PLAČA'!D146)&gt;0,'OSNOVNA PLAČA'!D146,"")</f>
        <v/>
      </c>
      <c r="F152" s="164">
        <f ca="1">IF(LEN(B152)&gt;0,'OBRAČUNANA OSNOVNA PLAČA'!K146,"")</f>
        <v>0</v>
      </c>
      <c r="G152" s="57"/>
      <c r="H152" s="57"/>
      <c r="I152" s="57"/>
      <c r="J152" s="57"/>
      <c r="K152" s="57"/>
      <c r="L152" s="178">
        <f t="shared" si="38"/>
        <v>0</v>
      </c>
      <c r="M152" s="179">
        <f t="shared" ca="1" si="47"/>
        <v>0</v>
      </c>
      <c r="N152" s="179">
        <f t="shared" ca="1" si="49"/>
        <v>0</v>
      </c>
      <c r="O152" s="180">
        <f t="shared" ca="1" si="39"/>
        <v>0</v>
      </c>
      <c r="P152" s="181">
        <f t="shared" ca="1" si="48"/>
        <v>0</v>
      </c>
      <c r="Q152" s="182">
        <f t="shared" ca="1" si="40"/>
        <v>0</v>
      </c>
      <c r="R152" s="182">
        <f ca="1">IF(LEN(B152)&gt;0,'6'!R152-'6'!Q152,"")</f>
        <v>0</v>
      </c>
      <c r="S152" s="183"/>
      <c r="T152" s="33"/>
      <c r="U152" s="33"/>
      <c r="V152" s="33"/>
      <c r="W152" s="33"/>
      <c r="X152" s="33"/>
      <c r="Y152" s="33"/>
      <c r="AB152" s="243">
        <f>ROW()</f>
        <v>152</v>
      </c>
      <c r="AC152" s="118">
        <f t="shared" ca="1" si="25"/>
        <v>0</v>
      </c>
      <c r="AD152" s="118">
        <f t="shared" ca="1" si="26"/>
        <v>0</v>
      </c>
      <c r="AE152" s="119" t="str">
        <f t="shared" ca="1" si="41"/>
        <v>-</v>
      </c>
      <c r="AF152" s="118" t="str">
        <f t="shared" ca="1" si="42"/>
        <v>-</v>
      </c>
      <c r="AG152" s="119" t="str">
        <f t="shared" ca="1" si="43"/>
        <v>-</v>
      </c>
      <c r="AH152" s="118" t="str">
        <f t="shared" ca="1" si="44"/>
        <v>-</v>
      </c>
      <c r="AI152" s="118">
        <f t="shared" ca="1" si="45"/>
        <v>0</v>
      </c>
      <c r="AJ152" s="120">
        <f t="shared" ca="1" si="46"/>
        <v>0</v>
      </c>
      <c r="AK152" s="118">
        <f t="shared" ca="1" si="33"/>
        <v>0</v>
      </c>
      <c r="AL152" s="118">
        <f t="shared" ca="1" si="34"/>
        <v>0</v>
      </c>
    </row>
    <row r="153" spans="1:38" ht="27" customHeight="1" x14ac:dyDescent="0.25">
      <c r="A153" s="53">
        <f>'OSNOVNA PLAČA'!A147</f>
        <v>138</v>
      </c>
      <c r="B153" s="333" t="str">
        <f t="shared" ca="1" si="21"/>
        <v>A138</v>
      </c>
      <c r="C153" s="333"/>
      <c r="D153" s="54" t="str">
        <f>IF(LEN('OSNOVNA PLAČA'!C147)&gt;0,'OSNOVNA PLAČA'!C147,"")</f>
        <v/>
      </c>
      <c r="E153" s="55" t="str">
        <f>IF(LEN('OSNOVNA PLAČA'!D147)&gt;0,'OSNOVNA PLAČA'!D147,"")</f>
        <v/>
      </c>
      <c r="F153" s="164">
        <f ca="1">IF(LEN(B153)&gt;0,'OBRAČUNANA OSNOVNA PLAČA'!K147,"")</f>
        <v>0</v>
      </c>
      <c r="G153" s="57"/>
      <c r="H153" s="57"/>
      <c r="I153" s="57"/>
      <c r="J153" s="57"/>
      <c r="K153" s="57"/>
      <c r="L153" s="178">
        <f t="shared" si="38"/>
        <v>0</v>
      </c>
      <c r="M153" s="179">
        <f t="shared" ca="1" si="47"/>
        <v>0</v>
      </c>
      <c r="N153" s="179">
        <f t="shared" ca="1" si="49"/>
        <v>0</v>
      </c>
      <c r="O153" s="180">
        <f t="shared" ca="1" si="39"/>
        <v>0</v>
      </c>
      <c r="P153" s="181">
        <f t="shared" ca="1" si="48"/>
        <v>0</v>
      </c>
      <c r="Q153" s="182">
        <f t="shared" ca="1" si="40"/>
        <v>0</v>
      </c>
      <c r="R153" s="182">
        <f ca="1">IF(LEN(B153)&gt;0,'6'!R153-'6'!Q153,"")</f>
        <v>0</v>
      </c>
      <c r="S153" s="183"/>
      <c r="T153" s="33"/>
      <c r="U153" s="33"/>
      <c r="V153" s="33"/>
      <c r="W153" s="33"/>
      <c r="X153" s="33"/>
      <c r="Y153" s="33"/>
      <c r="AB153" s="243">
        <f>ROW()</f>
        <v>153</v>
      </c>
      <c r="AC153" s="118">
        <f t="shared" ca="1" si="25"/>
        <v>0</v>
      </c>
      <c r="AD153" s="118">
        <f t="shared" ca="1" si="26"/>
        <v>0</v>
      </c>
      <c r="AE153" s="119" t="str">
        <f t="shared" ca="1" si="41"/>
        <v>-</v>
      </c>
      <c r="AF153" s="118" t="str">
        <f t="shared" ca="1" si="42"/>
        <v>-</v>
      </c>
      <c r="AG153" s="119" t="str">
        <f t="shared" ca="1" si="43"/>
        <v>-</v>
      </c>
      <c r="AH153" s="118" t="str">
        <f t="shared" ca="1" si="44"/>
        <v>-</v>
      </c>
      <c r="AI153" s="118">
        <f t="shared" ca="1" si="45"/>
        <v>0</v>
      </c>
      <c r="AJ153" s="120">
        <f t="shared" ca="1" si="46"/>
        <v>0</v>
      </c>
      <c r="AK153" s="118">
        <f t="shared" ca="1" si="33"/>
        <v>0</v>
      </c>
      <c r="AL153" s="118">
        <f t="shared" ca="1" si="34"/>
        <v>0</v>
      </c>
    </row>
    <row r="154" spans="1:38" ht="27" customHeight="1" x14ac:dyDescent="0.25">
      <c r="A154" s="53">
        <f>'OSNOVNA PLAČA'!A148</f>
        <v>139</v>
      </c>
      <c r="B154" s="333" t="str">
        <f t="shared" ca="1" si="21"/>
        <v>A139</v>
      </c>
      <c r="C154" s="333"/>
      <c r="D154" s="54" t="str">
        <f>IF(LEN('OSNOVNA PLAČA'!C148)&gt;0,'OSNOVNA PLAČA'!C148,"")</f>
        <v/>
      </c>
      <c r="E154" s="55" t="str">
        <f>IF(LEN('OSNOVNA PLAČA'!D148)&gt;0,'OSNOVNA PLAČA'!D148,"")</f>
        <v/>
      </c>
      <c r="F154" s="164">
        <f ca="1">IF(LEN(B154)&gt;0,'OBRAČUNANA OSNOVNA PLAČA'!K148,"")</f>
        <v>0</v>
      </c>
      <c r="G154" s="57"/>
      <c r="H154" s="57"/>
      <c r="I154" s="57"/>
      <c r="J154" s="57"/>
      <c r="K154" s="57"/>
      <c r="L154" s="178">
        <f t="shared" si="38"/>
        <v>0</v>
      </c>
      <c r="M154" s="179">
        <f t="shared" ca="1" si="47"/>
        <v>0</v>
      </c>
      <c r="N154" s="179">
        <f t="shared" ca="1" si="49"/>
        <v>0</v>
      </c>
      <c r="O154" s="180">
        <f t="shared" ca="1" si="39"/>
        <v>0</v>
      </c>
      <c r="P154" s="181">
        <f t="shared" ca="1" si="48"/>
        <v>0</v>
      </c>
      <c r="Q154" s="182">
        <f t="shared" ca="1" si="40"/>
        <v>0</v>
      </c>
      <c r="R154" s="182">
        <f ca="1">IF(LEN(B154)&gt;0,'6'!R154-'6'!Q154,"")</f>
        <v>0</v>
      </c>
      <c r="S154" s="183"/>
      <c r="T154" s="33"/>
      <c r="U154" s="33"/>
      <c r="V154" s="33"/>
      <c r="W154" s="33"/>
      <c r="X154" s="33"/>
      <c r="Y154" s="33"/>
      <c r="AB154" s="243">
        <f>ROW()</f>
        <v>154</v>
      </c>
      <c r="AC154" s="118">
        <f t="shared" ca="1" si="25"/>
        <v>0</v>
      </c>
      <c r="AD154" s="118">
        <f t="shared" ca="1" si="26"/>
        <v>0</v>
      </c>
      <c r="AE154" s="119" t="str">
        <f t="shared" ca="1" si="41"/>
        <v>-</v>
      </c>
      <c r="AF154" s="118" t="str">
        <f t="shared" ca="1" si="42"/>
        <v>-</v>
      </c>
      <c r="AG154" s="119" t="str">
        <f t="shared" ca="1" si="43"/>
        <v>-</v>
      </c>
      <c r="AH154" s="118" t="str">
        <f t="shared" ca="1" si="44"/>
        <v>-</v>
      </c>
      <c r="AI154" s="118">
        <f t="shared" ca="1" si="45"/>
        <v>0</v>
      </c>
      <c r="AJ154" s="120">
        <f t="shared" ca="1" si="46"/>
        <v>0</v>
      </c>
      <c r="AK154" s="118">
        <f t="shared" ca="1" si="33"/>
        <v>0</v>
      </c>
      <c r="AL154" s="118">
        <f t="shared" ca="1" si="34"/>
        <v>0</v>
      </c>
    </row>
    <row r="155" spans="1:38" ht="27" customHeight="1" x14ac:dyDescent="0.25">
      <c r="A155" s="53">
        <f>'OSNOVNA PLAČA'!A149</f>
        <v>140</v>
      </c>
      <c r="B155" s="333" t="str">
        <f t="shared" ca="1" si="21"/>
        <v>A140</v>
      </c>
      <c r="C155" s="333"/>
      <c r="D155" s="54" t="str">
        <f>IF(LEN('OSNOVNA PLAČA'!C149)&gt;0,'OSNOVNA PLAČA'!C149,"")</f>
        <v/>
      </c>
      <c r="E155" s="55" t="str">
        <f>IF(LEN('OSNOVNA PLAČA'!D149)&gt;0,'OSNOVNA PLAČA'!D149,"")</f>
        <v/>
      </c>
      <c r="F155" s="164">
        <f ca="1">IF(LEN(B155)&gt;0,'OBRAČUNANA OSNOVNA PLAČA'!K149,"")</f>
        <v>0</v>
      </c>
      <c r="G155" s="57"/>
      <c r="H155" s="57"/>
      <c r="I155" s="57"/>
      <c r="J155" s="57"/>
      <c r="K155" s="57"/>
      <c r="L155" s="178">
        <f t="shared" si="38"/>
        <v>0</v>
      </c>
      <c r="M155" s="179">
        <f t="shared" ca="1" si="47"/>
        <v>0</v>
      </c>
      <c r="N155" s="179">
        <f t="shared" ca="1" si="49"/>
        <v>0</v>
      </c>
      <c r="O155" s="180">
        <f t="shared" ca="1" si="39"/>
        <v>0</v>
      </c>
      <c r="P155" s="181">
        <f t="shared" ca="1" si="48"/>
        <v>0</v>
      </c>
      <c r="Q155" s="182">
        <f t="shared" ca="1" si="40"/>
        <v>0</v>
      </c>
      <c r="R155" s="182">
        <f ca="1">IF(LEN(B155)&gt;0,'6'!R155-'6'!Q155,"")</f>
        <v>0</v>
      </c>
      <c r="S155" s="183"/>
      <c r="T155" s="33"/>
      <c r="U155" s="33"/>
      <c r="V155" s="33"/>
      <c r="W155" s="33"/>
      <c r="X155" s="33"/>
      <c r="Y155" s="33"/>
      <c r="AB155" s="243">
        <f>ROW()</f>
        <v>155</v>
      </c>
      <c r="AC155" s="118">
        <f t="shared" ca="1" si="25"/>
        <v>0</v>
      </c>
      <c r="AD155" s="118">
        <f t="shared" ca="1" si="26"/>
        <v>0</v>
      </c>
      <c r="AE155" s="119" t="str">
        <f t="shared" ca="1" si="41"/>
        <v>-</v>
      </c>
      <c r="AF155" s="118" t="str">
        <f t="shared" ca="1" si="42"/>
        <v>-</v>
      </c>
      <c r="AG155" s="119" t="str">
        <f t="shared" ca="1" si="43"/>
        <v>-</v>
      </c>
      <c r="AH155" s="118" t="str">
        <f t="shared" ca="1" si="44"/>
        <v>-</v>
      </c>
      <c r="AI155" s="118">
        <f t="shared" ca="1" si="45"/>
        <v>0</v>
      </c>
      <c r="AJ155" s="120">
        <f t="shared" ca="1" si="46"/>
        <v>0</v>
      </c>
      <c r="AK155" s="118">
        <f t="shared" ca="1" si="33"/>
        <v>0</v>
      </c>
      <c r="AL155" s="118">
        <f t="shared" ca="1" si="34"/>
        <v>0</v>
      </c>
    </row>
    <row r="156" spans="1:38" ht="27" customHeight="1" x14ac:dyDescent="0.25">
      <c r="A156" s="53">
        <f>'OSNOVNA PLAČA'!A150</f>
        <v>141</v>
      </c>
      <c r="B156" s="333" t="str">
        <f t="shared" ca="1" si="21"/>
        <v>A141</v>
      </c>
      <c r="C156" s="333"/>
      <c r="D156" s="54" t="str">
        <f>IF(LEN('OSNOVNA PLAČA'!C150)&gt;0,'OSNOVNA PLAČA'!C150,"")</f>
        <v/>
      </c>
      <c r="E156" s="55" t="str">
        <f>IF(LEN('OSNOVNA PLAČA'!D150)&gt;0,'OSNOVNA PLAČA'!D150,"")</f>
        <v/>
      </c>
      <c r="F156" s="164">
        <f ca="1">IF(LEN(B156)&gt;0,'OBRAČUNANA OSNOVNA PLAČA'!K150,"")</f>
        <v>0</v>
      </c>
      <c r="G156" s="57"/>
      <c r="H156" s="57"/>
      <c r="I156" s="57"/>
      <c r="J156" s="57"/>
      <c r="K156" s="57"/>
      <c r="L156" s="178">
        <f t="shared" si="38"/>
        <v>0</v>
      </c>
      <c r="M156" s="179">
        <f t="shared" ca="1" si="47"/>
        <v>0</v>
      </c>
      <c r="N156" s="179">
        <f t="shared" ca="1" si="49"/>
        <v>0</v>
      </c>
      <c r="O156" s="180">
        <f t="shared" ca="1" si="39"/>
        <v>0</v>
      </c>
      <c r="P156" s="181">
        <f t="shared" ca="1" si="48"/>
        <v>0</v>
      </c>
      <c r="Q156" s="182">
        <f t="shared" ca="1" si="40"/>
        <v>0</v>
      </c>
      <c r="R156" s="182">
        <f ca="1">IF(LEN(B156)&gt;0,'6'!R156-'6'!Q156,"")</f>
        <v>0</v>
      </c>
      <c r="S156" s="183"/>
      <c r="T156" s="33"/>
      <c r="U156" s="33"/>
      <c r="V156" s="33"/>
      <c r="W156" s="33"/>
      <c r="X156" s="33"/>
      <c r="Y156" s="33"/>
      <c r="AB156" s="243">
        <f>ROW()</f>
        <v>156</v>
      </c>
      <c r="AC156" s="118">
        <f t="shared" ca="1" si="25"/>
        <v>0</v>
      </c>
      <c r="AD156" s="118">
        <f t="shared" ca="1" si="26"/>
        <v>0</v>
      </c>
      <c r="AE156" s="119" t="str">
        <f t="shared" ca="1" si="41"/>
        <v>-</v>
      </c>
      <c r="AF156" s="118" t="str">
        <f t="shared" ca="1" si="42"/>
        <v>-</v>
      </c>
      <c r="AG156" s="119" t="str">
        <f t="shared" ca="1" si="43"/>
        <v>-</v>
      </c>
      <c r="AH156" s="118" t="str">
        <f t="shared" ca="1" si="44"/>
        <v>-</v>
      </c>
      <c r="AI156" s="118">
        <f t="shared" ca="1" si="45"/>
        <v>0</v>
      </c>
      <c r="AJ156" s="120">
        <f t="shared" ca="1" si="46"/>
        <v>0</v>
      </c>
      <c r="AK156" s="118">
        <f t="shared" ca="1" si="33"/>
        <v>0</v>
      </c>
      <c r="AL156" s="118">
        <f t="shared" ca="1" si="34"/>
        <v>0</v>
      </c>
    </row>
    <row r="157" spans="1:38" ht="27" customHeight="1" x14ac:dyDescent="0.25">
      <c r="A157" s="53">
        <f>'OSNOVNA PLAČA'!A151</f>
        <v>142</v>
      </c>
      <c r="B157" s="333" t="str">
        <f t="shared" ca="1" si="21"/>
        <v>A142</v>
      </c>
      <c r="C157" s="333"/>
      <c r="D157" s="54" t="str">
        <f>IF(LEN('OSNOVNA PLAČA'!C151)&gt;0,'OSNOVNA PLAČA'!C151,"")</f>
        <v/>
      </c>
      <c r="E157" s="55" t="str">
        <f>IF(LEN('OSNOVNA PLAČA'!D151)&gt;0,'OSNOVNA PLAČA'!D151,"")</f>
        <v/>
      </c>
      <c r="F157" s="164">
        <f ca="1">IF(LEN(B157)&gt;0,'OBRAČUNANA OSNOVNA PLAČA'!K151,"")</f>
        <v>0</v>
      </c>
      <c r="G157" s="57"/>
      <c r="H157" s="57"/>
      <c r="I157" s="57"/>
      <c r="J157" s="57"/>
      <c r="K157" s="57"/>
      <c r="L157" s="178">
        <f t="shared" si="38"/>
        <v>0</v>
      </c>
      <c r="M157" s="179">
        <f t="shared" ca="1" si="47"/>
        <v>0</v>
      </c>
      <c r="N157" s="179">
        <f t="shared" ca="1" si="49"/>
        <v>0</v>
      </c>
      <c r="O157" s="180">
        <f t="shared" ca="1" si="39"/>
        <v>0</v>
      </c>
      <c r="P157" s="181">
        <f t="shared" ca="1" si="48"/>
        <v>0</v>
      </c>
      <c r="Q157" s="182">
        <f t="shared" ca="1" si="40"/>
        <v>0</v>
      </c>
      <c r="R157" s="182">
        <f ca="1">IF(LEN(B157)&gt;0,'6'!R157-'6'!Q157,"")</f>
        <v>0</v>
      </c>
      <c r="S157" s="183"/>
      <c r="T157" s="33"/>
      <c r="U157" s="33"/>
      <c r="V157" s="33"/>
      <c r="W157" s="33"/>
      <c r="X157" s="33"/>
      <c r="Y157" s="33"/>
      <c r="AB157" s="243">
        <f>ROW()</f>
        <v>157</v>
      </c>
      <c r="AC157" s="118">
        <f t="shared" ca="1" si="25"/>
        <v>0</v>
      </c>
      <c r="AD157" s="118">
        <f t="shared" ca="1" si="26"/>
        <v>0</v>
      </c>
      <c r="AE157" s="119" t="str">
        <f t="shared" ca="1" si="41"/>
        <v>-</v>
      </c>
      <c r="AF157" s="118" t="str">
        <f t="shared" ca="1" si="42"/>
        <v>-</v>
      </c>
      <c r="AG157" s="119" t="str">
        <f t="shared" ca="1" si="43"/>
        <v>-</v>
      </c>
      <c r="AH157" s="118" t="str">
        <f t="shared" ca="1" si="44"/>
        <v>-</v>
      </c>
      <c r="AI157" s="118">
        <f t="shared" ca="1" si="45"/>
        <v>0</v>
      </c>
      <c r="AJ157" s="120">
        <f t="shared" ca="1" si="46"/>
        <v>0</v>
      </c>
      <c r="AK157" s="118">
        <f t="shared" ca="1" si="33"/>
        <v>0</v>
      </c>
      <c r="AL157" s="118">
        <f t="shared" ca="1" si="34"/>
        <v>0</v>
      </c>
    </row>
    <row r="158" spans="1:38" ht="27" customHeight="1" x14ac:dyDescent="0.25">
      <c r="A158" s="53">
        <f>'OSNOVNA PLAČA'!A152</f>
        <v>143</v>
      </c>
      <c r="B158" s="333" t="str">
        <f t="shared" ca="1" si="21"/>
        <v>A143</v>
      </c>
      <c r="C158" s="333"/>
      <c r="D158" s="54" t="str">
        <f>IF(LEN('OSNOVNA PLAČA'!C152)&gt;0,'OSNOVNA PLAČA'!C152,"")</f>
        <v/>
      </c>
      <c r="E158" s="55" t="str">
        <f>IF(LEN('OSNOVNA PLAČA'!D152)&gt;0,'OSNOVNA PLAČA'!D152,"")</f>
        <v/>
      </c>
      <c r="F158" s="164">
        <f ca="1">IF(LEN(B158)&gt;0,'OBRAČUNANA OSNOVNA PLAČA'!K152,"")</f>
        <v>0</v>
      </c>
      <c r="G158" s="57"/>
      <c r="H158" s="57"/>
      <c r="I158" s="57"/>
      <c r="J158" s="57"/>
      <c r="K158" s="57"/>
      <c r="L158" s="178">
        <f t="shared" si="38"/>
        <v>0</v>
      </c>
      <c r="M158" s="179">
        <f t="shared" ca="1" si="47"/>
        <v>0</v>
      </c>
      <c r="N158" s="179">
        <f t="shared" ca="1" si="49"/>
        <v>0</v>
      </c>
      <c r="O158" s="180">
        <f t="shared" ca="1" si="39"/>
        <v>0</v>
      </c>
      <c r="P158" s="181">
        <f t="shared" ca="1" si="48"/>
        <v>0</v>
      </c>
      <c r="Q158" s="182">
        <f t="shared" ca="1" si="40"/>
        <v>0</v>
      </c>
      <c r="R158" s="182">
        <f ca="1">IF(LEN(B158)&gt;0,'6'!R158-'6'!Q158,"")</f>
        <v>0</v>
      </c>
      <c r="S158" s="183"/>
      <c r="T158" s="33"/>
      <c r="U158" s="33"/>
      <c r="V158" s="33"/>
      <c r="W158" s="33"/>
      <c r="X158" s="33"/>
      <c r="Y158" s="33"/>
      <c r="AB158" s="243">
        <f>ROW()</f>
        <v>158</v>
      </c>
      <c r="AC158" s="118">
        <f t="shared" ca="1" si="25"/>
        <v>0</v>
      </c>
      <c r="AD158" s="118">
        <f t="shared" ca="1" si="26"/>
        <v>0</v>
      </c>
      <c r="AE158" s="119" t="str">
        <f t="shared" ca="1" si="41"/>
        <v>-</v>
      </c>
      <c r="AF158" s="118" t="str">
        <f t="shared" ca="1" si="42"/>
        <v>-</v>
      </c>
      <c r="AG158" s="119" t="str">
        <f t="shared" ca="1" si="43"/>
        <v>-</v>
      </c>
      <c r="AH158" s="118" t="str">
        <f t="shared" ca="1" si="44"/>
        <v>-</v>
      </c>
      <c r="AI158" s="118">
        <f t="shared" ca="1" si="45"/>
        <v>0</v>
      </c>
      <c r="AJ158" s="120">
        <f t="shared" ca="1" si="46"/>
        <v>0</v>
      </c>
      <c r="AK158" s="118">
        <f t="shared" ca="1" si="33"/>
        <v>0</v>
      </c>
      <c r="AL158" s="118">
        <f t="shared" ca="1" si="34"/>
        <v>0</v>
      </c>
    </row>
    <row r="159" spans="1:38" ht="27" customHeight="1" x14ac:dyDescent="0.25">
      <c r="A159" s="53">
        <f>'OSNOVNA PLAČA'!A153</f>
        <v>144</v>
      </c>
      <c r="B159" s="333" t="str">
        <f t="shared" ca="1" si="21"/>
        <v>A144</v>
      </c>
      <c r="C159" s="333"/>
      <c r="D159" s="54" t="str">
        <f>IF(LEN('OSNOVNA PLAČA'!C153)&gt;0,'OSNOVNA PLAČA'!C153,"")</f>
        <v/>
      </c>
      <c r="E159" s="55" t="str">
        <f>IF(LEN('OSNOVNA PLAČA'!D153)&gt;0,'OSNOVNA PLAČA'!D153,"")</f>
        <v/>
      </c>
      <c r="F159" s="164">
        <f ca="1">IF(LEN(B159)&gt;0,'OBRAČUNANA OSNOVNA PLAČA'!K153,"")</f>
        <v>0</v>
      </c>
      <c r="G159" s="57"/>
      <c r="H159" s="57"/>
      <c r="I159" s="57"/>
      <c r="J159" s="57"/>
      <c r="K159" s="57"/>
      <c r="L159" s="178">
        <f t="shared" si="38"/>
        <v>0</v>
      </c>
      <c r="M159" s="179">
        <f t="shared" ca="1" si="47"/>
        <v>0</v>
      </c>
      <c r="N159" s="179">
        <f t="shared" ca="1" si="49"/>
        <v>0</v>
      </c>
      <c r="O159" s="180">
        <f t="shared" ca="1" si="39"/>
        <v>0</v>
      </c>
      <c r="P159" s="181">
        <f t="shared" ca="1" si="48"/>
        <v>0</v>
      </c>
      <c r="Q159" s="182">
        <f t="shared" ca="1" si="40"/>
        <v>0</v>
      </c>
      <c r="R159" s="182">
        <f ca="1">IF(LEN(B159)&gt;0,'6'!R159-'6'!Q159,"")</f>
        <v>0</v>
      </c>
      <c r="S159" s="183"/>
      <c r="T159" s="33"/>
      <c r="U159" s="33"/>
      <c r="V159" s="33"/>
      <c r="W159" s="33"/>
      <c r="X159" s="33"/>
      <c r="Y159" s="33"/>
      <c r="AB159" s="243">
        <f>ROW()</f>
        <v>159</v>
      </c>
      <c r="AC159" s="118">
        <f t="shared" ca="1" si="25"/>
        <v>0</v>
      </c>
      <c r="AD159" s="118">
        <f t="shared" ca="1" si="26"/>
        <v>0</v>
      </c>
      <c r="AE159" s="119" t="str">
        <f t="shared" ca="1" si="41"/>
        <v>-</v>
      </c>
      <c r="AF159" s="118" t="str">
        <f t="shared" ca="1" si="42"/>
        <v>-</v>
      </c>
      <c r="AG159" s="119" t="str">
        <f t="shared" ca="1" si="43"/>
        <v>-</v>
      </c>
      <c r="AH159" s="118" t="str">
        <f t="shared" ca="1" si="44"/>
        <v>-</v>
      </c>
      <c r="AI159" s="118">
        <f t="shared" ca="1" si="45"/>
        <v>0</v>
      </c>
      <c r="AJ159" s="120">
        <f t="shared" ca="1" si="46"/>
        <v>0</v>
      </c>
      <c r="AK159" s="118">
        <f t="shared" ca="1" si="33"/>
        <v>0</v>
      </c>
      <c r="AL159" s="118">
        <f t="shared" ca="1" si="34"/>
        <v>0</v>
      </c>
    </row>
    <row r="160" spans="1:38" ht="27" customHeight="1" x14ac:dyDescent="0.25">
      <c r="A160" s="53">
        <f>'OSNOVNA PLAČA'!A154</f>
        <v>145</v>
      </c>
      <c r="B160" s="333" t="str">
        <f t="shared" ca="1" si="21"/>
        <v>A145</v>
      </c>
      <c r="C160" s="333"/>
      <c r="D160" s="54" t="str">
        <f>IF(LEN('OSNOVNA PLAČA'!C154)&gt;0,'OSNOVNA PLAČA'!C154,"")</f>
        <v/>
      </c>
      <c r="E160" s="55" t="str">
        <f>IF(LEN('OSNOVNA PLAČA'!D154)&gt;0,'OSNOVNA PLAČA'!D154,"")</f>
        <v/>
      </c>
      <c r="F160" s="164">
        <f ca="1">IF(LEN(B160)&gt;0,'OBRAČUNANA OSNOVNA PLAČA'!K154,"")</f>
        <v>0</v>
      </c>
      <c r="G160" s="57"/>
      <c r="H160" s="57"/>
      <c r="I160" s="57"/>
      <c r="J160" s="57"/>
      <c r="K160" s="57"/>
      <c r="L160" s="178">
        <f t="shared" si="38"/>
        <v>0</v>
      </c>
      <c r="M160" s="179">
        <f t="shared" ca="1" si="47"/>
        <v>0</v>
      </c>
      <c r="N160" s="179">
        <f t="shared" ca="1" si="49"/>
        <v>0</v>
      </c>
      <c r="O160" s="180">
        <f t="shared" ca="1" si="39"/>
        <v>0</v>
      </c>
      <c r="P160" s="181">
        <f t="shared" ca="1" si="48"/>
        <v>0</v>
      </c>
      <c r="Q160" s="182">
        <f t="shared" ca="1" si="40"/>
        <v>0</v>
      </c>
      <c r="R160" s="182">
        <f ca="1">IF(LEN(B160)&gt;0,'6'!R160-'6'!Q160,"")</f>
        <v>0</v>
      </c>
      <c r="S160" s="183"/>
      <c r="T160" s="33"/>
      <c r="U160" s="33"/>
      <c r="V160" s="33"/>
      <c r="W160" s="33"/>
      <c r="X160" s="33"/>
      <c r="Y160" s="33"/>
      <c r="AB160" s="243">
        <f>ROW()</f>
        <v>160</v>
      </c>
      <c r="AC160" s="118">
        <f t="shared" ca="1" si="25"/>
        <v>0</v>
      </c>
      <c r="AD160" s="118">
        <f t="shared" ca="1" si="26"/>
        <v>0</v>
      </c>
      <c r="AE160" s="119" t="str">
        <f t="shared" ca="1" si="41"/>
        <v>-</v>
      </c>
      <c r="AF160" s="118" t="str">
        <f t="shared" ca="1" si="42"/>
        <v>-</v>
      </c>
      <c r="AG160" s="119" t="str">
        <f t="shared" ca="1" si="43"/>
        <v>-</v>
      </c>
      <c r="AH160" s="118" t="str">
        <f t="shared" ca="1" si="44"/>
        <v>-</v>
      </c>
      <c r="AI160" s="118">
        <f t="shared" ca="1" si="45"/>
        <v>0</v>
      </c>
      <c r="AJ160" s="120">
        <f t="shared" ca="1" si="46"/>
        <v>0</v>
      </c>
      <c r="AK160" s="118">
        <f t="shared" ca="1" si="33"/>
        <v>0</v>
      </c>
      <c r="AL160" s="118">
        <f t="shared" ca="1" si="34"/>
        <v>0</v>
      </c>
    </row>
    <row r="161" spans="1:38" ht="27" customHeight="1" x14ac:dyDescent="0.25">
      <c r="A161" s="53">
        <f>'OSNOVNA PLAČA'!A155</f>
        <v>146</v>
      </c>
      <c r="B161" s="333" t="str">
        <f t="shared" ca="1" si="21"/>
        <v>A146</v>
      </c>
      <c r="C161" s="333"/>
      <c r="D161" s="54" t="str">
        <f>IF(LEN('OSNOVNA PLAČA'!C155)&gt;0,'OSNOVNA PLAČA'!C155,"")</f>
        <v/>
      </c>
      <c r="E161" s="55" t="str">
        <f>IF(LEN('OSNOVNA PLAČA'!D155)&gt;0,'OSNOVNA PLAČA'!D155,"")</f>
        <v/>
      </c>
      <c r="F161" s="164">
        <f ca="1">IF(LEN(B161)&gt;0,'OBRAČUNANA OSNOVNA PLAČA'!K155,"")</f>
        <v>0</v>
      </c>
      <c r="G161" s="57"/>
      <c r="H161" s="57"/>
      <c r="I161" s="57"/>
      <c r="J161" s="57"/>
      <c r="K161" s="57"/>
      <c r="L161" s="178">
        <f t="shared" si="38"/>
        <v>0</v>
      </c>
      <c r="M161" s="179">
        <f t="shared" ca="1" si="47"/>
        <v>0</v>
      </c>
      <c r="N161" s="179">
        <f t="shared" ca="1" si="49"/>
        <v>0</v>
      </c>
      <c r="O161" s="180">
        <f t="shared" ca="1" si="39"/>
        <v>0</v>
      </c>
      <c r="P161" s="181">
        <f t="shared" ca="1" si="48"/>
        <v>0</v>
      </c>
      <c r="Q161" s="182">
        <f t="shared" ca="1" si="40"/>
        <v>0</v>
      </c>
      <c r="R161" s="182">
        <f ca="1">IF(LEN(B161)&gt;0,'6'!R161-'6'!Q161,"")</f>
        <v>0</v>
      </c>
      <c r="S161" s="183"/>
      <c r="T161" s="33"/>
      <c r="U161" s="33"/>
      <c r="V161" s="33"/>
      <c r="W161" s="33"/>
      <c r="X161" s="33"/>
      <c r="Y161" s="33"/>
      <c r="AB161" s="243">
        <f>ROW()</f>
        <v>161</v>
      </c>
      <c r="AC161" s="118">
        <f t="shared" ca="1" si="25"/>
        <v>0</v>
      </c>
      <c r="AD161" s="118">
        <f t="shared" ca="1" si="26"/>
        <v>0</v>
      </c>
      <c r="AE161" s="119" t="str">
        <f t="shared" ca="1" si="41"/>
        <v>-</v>
      </c>
      <c r="AF161" s="118" t="str">
        <f t="shared" ca="1" si="42"/>
        <v>-</v>
      </c>
      <c r="AG161" s="119" t="str">
        <f t="shared" ca="1" si="43"/>
        <v>-</v>
      </c>
      <c r="AH161" s="118" t="str">
        <f t="shared" ca="1" si="44"/>
        <v>-</v>
      </c>
      <c r="AI161" s="118">
        <f t="shared" ca="1" si="45"/>
        <v>0</v>
      </c>
      <c r="AJ161" s="120">
        <f t="shared" ca="1" si="46"/>
        <v>0</v>
      </c>
      <c r="AK161" s="118">
        <f t="shared" ca="1" si="33"/>
        <v>0</v>
      </c>
      <c r="AL161" s="118">
        <f t="shared" ca="1" si="34"/>
        <v>0</v>
      </c>
    </row>
    <row r="162" spans="1:38" ht="27" customHeight="1" x14ac:dyDescent="0.25">
      <c r="A162" s="53">
        <f>'OSNOVNA PLAČA'!A156</f>
        <v>147</v>
      </c>
      <c r="B162" s="333" t="str">
        <f t="shared" ca="1" si="21"/>
        <v>A147</v>
      </c>
      <c r="C162" s="333"/>
      <c r="D162" s="54" t="str">
        <f>IF(LEN('OSNOVNA PLAČA'!C156)&gt;0,'OSNOVNA PLAČA'!C156,"")</f>
        <v/>
      </c>
      <c r="E162" s="55" t="str">
        <f>IF(LEN('OSNOVNA PLAČA'!D156)&gt;0,'OSNOVNA PLAČA'!D156,"")</f>
        <v/>
      </c>
      <c r="F162" s="164">
        <f ca="1">IF(LEN(B162)&gt;0,'OBRAČUNANA OSNOVNA PLAČA'!K156,"")</f>
        <v>0</v>
      </c>
      <c r="G162" s="57"/>
      <c r="H162" s="57"/>
      <c r="I162" s="57"/>
      <c r="J162" s="57"/>
      <c r="K162" s="57"/>
      <c r="L162" s="178">
        <f t="shared" si="38"/>
        <v>0</v>
      </c>
      <c r="M162" s="179">
        <f t="shared" ca="1" si="47"/>
        <v>0</v>
      </c>
      <c r="N162" s="179">
        <f t="shared" ca="1" si="49"/>
        <v>0</v>
      </c>
      <c r="O162" s="180">
        <f t="shared" ca="1" si="39"/>
        <v>0</v>
      </c>
      <c r="P162" s="181">
        <f t="shared" ca="1" si="48"/>
        <v>0</v>
      </c>
      <c r="Q162" s="182">
        <f t="shared" ca="1" si="40"/>
        <v>0</v>
      </c>
      <c r="R162" s="182">
        <f ca="1">IF(LEN(B162)&gt;0,'6'!R162-'6'!Q162,"")</f>
        <v>0</v>
      </c>
      <c r="S162" s="183"/>
      <c r="T162" s="33"/>
      <c r="U162" s="33"/>
      <c r="V162" s="33"/>
      <c r="W162" s="33"/>
      <c r="X162" s="33"/>
      <c r="Y162" s="33"/>
      <c r="AB162" s="243">
        <f>ROW()</f>
        <v>162</v>
      </c>
      <c r="AC162" s="118">
        <f t="shared" ca="1" si="25"/>
        <v>0</v>
      </c>
      <c r="AD162" s="118">
        <f t="shared" ca="1" si="26"/>
        <v>0</v>
      </c>
      <c r="AE162" s="119" t="str">
        <f t="shared" ca="1" si="41"/>
        <v>-</v>
      </c>
      <c r="AF162" s="118" t="str">
        <f t="shared" ca="1" si="42"/>
        <v>-</v>
      </c>
      <c r="AG162" s="119" t="str">
        <f t="shared" ca="1" si="43"/>
        <v>-</v>
      </c>
      <c r="AH162" s="118" t="str">
        <f t="shared" ca="1" si="44"/>
        <v>-</v>
      </c>
      <c r="AI162" s="118">
        <f t="shared" ca="1" si="45"/>
        <v>0</v>
      </c>
      <c r="AJ162" s="120">
        <f t="shared" ca="1" si="46"/>
        <v>0</v>
      </c>
      <c r="AK162" s="118">
        <f t="shared" ca="1" si="33"/>
        <v>0</v>
      </c>
      <c r="AL162" s="118">
        <f t="shared" ca="1" si="34"/>
        <v>0</v>
      </c>
    </row>
    <row r="163" spans="1:38" ht="27" customHeight="1" x14ac:dyDescent="0.25">
      <c r="A163" s="53">
        <f>'OSNOVNA PLAČA'!A157</f>
        <v>148</v>
      </c>
      <c r="B163" s="333" t="str">
        <f t="shared" ca="1" si="21"/>
        <v>A148</v>
      </c>
      <c r="C163" s="333"/>
      <c r="D163" s="54" t="str">
        <f>IF(LEN('OSNOVNA PLAČA'!C157)&gt;0,'OSNOVNA PLAČA'!C157,"")</f>
        <v/>
      </c>
      <c r="E163" s="55" t="str">
        <f>IF(LEN('OSNOVNA PLAČA'!D157)&gt;0,'OSNOVNA PLAČA'!D157,"")</f>
        <v/>
      </c>
      <c r="F163" s="164">
        <f ca="1">IF(LEN(B163)&gt;0,'OBRAČUNANA OSNOVNA PLAČA'!K157,"")</f>
        <v>0</v>
      </c>
      <c r="G163" s="57"/>
      <c r="H163" s="57"/>
      <c r="I163" s="57"/>
      <c r="J163" s="57"/>
      <c r="K163" s="57"/>
      <c r="L163" s="178">
        <f t="shared" si="38"/>
        <v>0</v>
      </c>
      <c r="M163" s="179">
        <f t="shared" ca="1" si="47"/>
        <v>0</v>
      </c>
      <c r="N163" s="179">
        <f t="shared" ca="1" si="49"/>
        <v>0</v>
      </c>
      <c r="O163" s="180">
        <f t="shared" ca="1" si="39"/>
        <v>0</v>
      </c>
      <c r="P163" s="181">
        <f t="shared" ca="1" si="48"/>
        <v>0</v>
      </c>
      <c r="Q163" s="182">
        <f t="shared" ca="1" si="40"/>
        <v>0</v>
      </c>
      <c r="R163" s="182">
        <f ca="1">IF(LEN(B163)&gt;0,'6'!R163-'6'!Q163,"")</f>
        <v>0</v>
      </c>
      <c r="S163" s="183"/>
      <c r="T163" s="33"/>
      <c r="U163" s="33"/>
      <c r="V163" s="33"/>
      <c r="W163" s="33"/>
      <c r="X163" s="33"/>
      <c r="Y163" s="33"/>
      <c r="AB163" s="243">
        <f>ROW()</f>
        <v>163</v>
      </c>
      <c r="AC163" s="118">
        <f t="shared" ca="1" si="25"/>
        <v>0</v>
      </c>
      <c r="AD163" s="118">
        <f t="shared" ca="1" si="26"/>
        <v>0</v>
      </c>
      <c r="AE163" s="119" t="str">
        <f t="shared" ca="1" si="41"/>
        <v>-</v>
      </c>
      <c r="AF163" s="118" t="str">
        <f t="shared" ca="1" si="42"/>
        <v>-</v>
      </c>
      <c r="AG163" s="119" t="str">
        <f t="shared" ca="1" si="43"/>
        <v>-</v>
      </c>
      <c r="AH163" s="118" t="str">
        <f t="shared" ca="1" si="44"/>
        <v>-</v>
      </c>
      <c r="AI163" s="118">
        <f t="shared" ca="1" si="45"/>
        <v>0</v>
      </c>
      <c r="AJ163" s="120">
        <f t="shared" ca="1" si="46"/>
        <v>0</v>
      </c>
      <c r="AK163" s="118">
        <f t="shared" ca="1" si="33"/>
        <v>0</v>
      </c>
      <c r="AL163" s="118">
        <f t="shared" ca="1" si="34"/>
        <v>0</v>
      </c>
    </row>
    <row r="164" spans="1:38" ht="27" customHeight="1" x14ac:dyDescent="0.25">
      <c r="A164" s="53">
        <f>'OSNOVNA PLAČA'!A158</f>
        <v>149</v>
      </c>
      <c r="B164" s="333" t="str">
        <f t="shared" ca="1" si="21"/>
        <v>A149</v>
      </c>
      <c r="C164" s="333"/>
      <c r="D164" s="54" t="str">
        <f>IF(LEN('OSNOVNA PLAČA'!C158)&gt;0,'OSNOVNA PLAČA'!C158,"")</f>
        <v/>
      </c>
      <c r="E164" s="55" t="str">
        <f>IF(LEN('OSNOVNA PLAČA'!D158)&gt;0,'OSNOVNA PLAČA'!D158,"")</f>
        <v/>
      </c>
      <c r="F164" s="164">
        <f ca="1">IF(LEN(B164)&gt;0,'OBRAČUNANA OSNOVNA PLAČA'!K158,"")</f>
        <v>0</v>
      </c>
      <c r="G164" s="57"/>
      <c r="H164" s="57"/>
      <c r="I164" s="57"/>
      <c r="J164" s="57"/>
      <c r="K164" s="57"/>
      <c r="L164" s="178">
        <f t="shared" si="38"/>
        <v>0</v>
      </c>
      <c r="M164" s="179">
        <f t="shared" ca="1" si="47"/>
        <v>0</v>
      </c>
      <c r="N164" s="179">
        <f t="shared" ca="1" si="49"/>
        <v>0</v>
      </c>
      <c r="O164" s="180">
        <f t="shared" ca="1" si="39"/>
        <v>0</v>
      </c>
      <c r="P164" s="181">
        <f t="shared" ca="1" si="48"/>
        <v>0</v>
      </c>
      <c r="Q164" s="182">
        <f t="shared" ca="1" si="40"/>
        <v>0</v>
      </c>
      <c r="R164" s="182">
        <f ca="1">IF(LEN(B164)&gt;0,'6'!R164-'6'!Q164,"")</f>
        <v>0</v>
      </c>
      <c r="S164" s="183"/>
      <c r="T164" s="33"/>
      <c r="U164" s="33"/>
      <c r="V164" s="33"/>
      <c r="W164" s="33"/>
      <c r="X164" s="33"/>
      <c r="Y164" s="33"/>
      <c r="AB164" s="243">
        <f>ROW()</f>
        <v>164</v>
      </c>
      <c r="AC164" s="118">
        <f t="shared" ca="1" si="25"/>
        <v>0</v>
      </c>
      <c r="AD164" s="118">
        <f t="shared" ca="1" si="26"/>
        <v>0</v>
      </c>
      <c r="AE164" s="119" t="str">
        <f t="shared" ca="1" si="41"/>
        <v>-</v>
      </c>
      <c r="AF164" s="118" t="str">
        <f t="shared" ca="1" si="42"/>
        <v>-</v>
      </c>
      <c r="AG164" s="119" t="str">
        <f t="shared" ca="1" si="43"/>
        <v>-</v>
      </c>
      <c r="AH164" s="118" t="str">
        <f t="shared" ca="1" si="44"/>
        <v>-</v>
      </c>
      <c r="AI164" s="118">
        <f t="shared" ca="1" si="45"/>
        <v>0</v>
      </c>
      <c r="AJ164" s="120">
        <f t="shared" ca="1" si="46"/>
        <v>0</v>
      </c>
      <c r="AK164" s="118">
        <f t="shared" ca="1" si="33"/>
        <v>0</v>
      </c>
      <c r="AL164" s="118">
        <f t="shared" ca="1" si="34"/>
        <v>0</v>
      </c>
    </row>
    <row r="165" spans="1:38" ht="27" customHeight="1" x14ac:dyDescent="0.25">
      <c r="A165" s="53">
        <f>'OSNOVNA PLAČA'!A159</f>
        <v>150</v>
      </c>
      <c r="B165" s="333" t="str">
        <f t="shared" ca="1" si="21"/>
        <v>A150</v>
      </c>
      <c r="C165" s="333"/>
      <c r="D165" s="54" t="str">
        <f>IF(LEN('OSNOVNA PLAČA'!C159)&gt;0,'OSNOVNA PLAČA'!C159,"")</f>
        <v/>
      </c>
      <c r="E165" s="55" t="str">
        <f>IF(LEN('OSNOVNA PLAČA'!D159)&gt;0,'OSNOVNA PLAČA'!D159,"")</f>
        <v/>
      </c>
      <c r="F165" s="164">
        <f ca="1">IF(LEN(B165)&gt;0,'OBRAČUNANA OSNOVNA PLAČA'!K159,"")</f>
        <v>0</v>
      </c>
      <c r="G165" s="57"/>
      <c r="H165" s="57"/>
      <c r="I165" s="57"/>
      <c r="J165" s="57"/>
      <c r="K165" s="57"/>
      <c r="L165" s="178">
        <f t="shared" si="38"/>
        <v>0</v>
      </c>
      <c r="M165" s="179">
        <f t="shared" ca="1" si="47"/>
        <v>0</v>
      </c>
      <c r="N165" s="179">
        <f t="shared" ca="1" si="49"/>
        <v>0</v>
      </c>
      <c r="O165" s="180">
        <f t="shared" ca="1" si="39"/>
        <v>0</v>
      </c>
      <c r="P165" s="181">
        <f t="shared" ca="1" si="48"/>
        <v>0</v>
      </c>
      <c r="Q165" s="182">
        <f t="shared" ca="1" si="40"/>
        <v>0</v>
      </c>
      <c r="R165" s="182">
        <f ca="1">IF(LEN(B165)&gt;0,'6'!R165-'6'!Q165,"")</f>
        <v>0</v>
      </c>
      <c r="S165" s="183"/>
      <c r="T165" s="33"/>
      <c r="U165" s="33"/>
      <c r="V165" s="33"/>
      <c r="W165" s="33"/>
      <c r="X165" s="33"/>
      <c r="Y165" s="33"/>
      <c r="AB165" s="243">
        <f>ROW()</f>
        <v>165</v>
      </c>
      <c r="AC165" s="118">
        <f t="shared" ca="1" si="25"/>
        <v>0</v>
      </c>
      <c r="AD165" s="118">
        <f t="shared" ca="1" si="26"/>
        <v>0</v>
      </c>
      <c r="AE165" s="119" t="str">
        <f t="shared" ca="1" si="41"/>
        <v>-</v>
      </c>
      <c r="AF165" s="118" t="str">
        <f t="shared" ca="1" si="42"/>
        <v>-</v>
      </c>
      <c r="AG165" s="119" t="str">
        <f t="shared" ca="1" si="43"/>
        <v>-</v>
      </c>
      <c r="AH165" s="118" t="str">
        <f t="shared" ca="1" si="44"/>
        <v>-</v>
      </c>
      <c r="AI165" s="118">
        <f t="shared" ca="1" si="45"/>
        <v>0</v>
      </c>
      <c r="AJ165" s="120">
        <f t="shared" ca="1" si="46"/>
        <v>0</v>
      </c>
      <c r="AK165" s="118">
        <f t="shared" ca="1" si="33"/>
        <v>0</v>
      </c>
      <c r="AL165" s="118">
        <f t="shared" ca="1" si="34"/>
        <v>0</v>
      </c>
    </row>
    <row r="166" spans="1:38" ht="27" customHeight="1" x14ac:dyDescent="0.25">
      <c r="A166" s="53">
        <f>'OSNOVNA PLAČA'!A160</f>
        <v>151</v>
      </c>
      <c r="B166" s="333" t="str">
        <f t="shared" ca="1" si="21"/>
        <v>A151</v>
      </c>
      <c r="C166" s="333"/>
      <c r="D166" s="54" t="str">
        <f>IF(LEN('OSNOVNA PLAČA'!C160)&gt;0,'OSNOVNA PLAČA'!C160,"")</f>
        <v/>
      </c>
      <c r="E166" s="55" t="str">
        <f>IF(LEN('OSNOVNA PLAČA'!D160)&gt;0,'OSNOVNA PLAČA'!D160,"")</f>
        <v/>
      </c>
      <c r="F166" s="164">
        <f ca="1">IF(LEN(B166)&gt;0,'OBRAČUNANA OSNOVNA PLAČA'!K160,"")</f>
        <v>0</v>
      </c>
      <c r="G166" s="57"/>
      <c r="H166" s="57"/>
      <c r="I166" s="57"/>
      <c r="J166" s="57"/>
      <c r="K166" s="57"/>
      <c r="L166" s="178">
        <f t="shared" si="38"/>
        <v>0</v>
      </c>
      <c r="M166" s="179">
        <f t="shared" ca="1" si="47"/>
        <v>0</v>
      </c>
      <c r="N166" s="179">
        <f t="shared" ca="1" si="49"/>
        <v>0</v>
      </c>
      <c r="O166" s="180">
        <f t="shared" ca="1" si="39"/>
        <v>0</v>
      </c>
      <c r="P166" s="181">
        <f t="shared" ca="1" si="48"/>
        <v>0</v>
      </c>
      <c r="Q166" s="182">
        <f t="shared" ca="1" si="40"/>
        <v>0</v>
      </c>
      <c r="R166" s="182">
        <f ca="1">IF(LEN(B166)&gt;0,'6'!R166-'6'!Q166,"")</f>
        <v>0</v>
      </c>
      <c r="S166" s="183"/>
      <c r="T166" s="33"/>
      <c r="U166" s="33"/>
      <c r="V166" s="33"/>
      <c r="W166" s="33"/>
      <c r="X166" s="33"/>
      <c r="Y166" s="33"/>
      <c r="AB166" s="243">
        <f>ROW()</f>
        <v>166</v>
      </c>
      <c r="AC166" s="118">
        <f t="shared" ca="1" si="25"/>
        <v>0</v>
      </c>
      <c r="AD166" s="118">
        <f t="shared" ca="1" si="26"/>
        <v>0</v>
      </c>
      <c r="AE166" s="119" t="str">
        <f t="shared" ca="1" si="41"/>
        <v>-</v>
      </c>
      <c r="AF166" s="118" t="str">
        <f t="shared" ca="1" si="42"/>
        <v>-</v>
      </c>
      <c r="AG166" s="119" t="str">
        <f t="shared" ca="1" si="43"/>
        <v>-</v>
      </c>
      <c r="AH166" s="118" t="str">
        <f t="shared" ca="1" si="44"/>
        <v>-</v>
      </c>
      <c r="AI166" s="118">
        <f t="shared" ca="1" si="45"/>
        <v>0</v>
      </c>
      <c r="AJ166" s="120">
        <f t="shared" ca="1" si="46"/>
        <v>0</v>
      </c>
      <c r="AK166" s="118">
        <f t="shared" ca="1" si="33"/>
        <v>0</v>
      </c>
      <c r="AL166" s="118">
        <f t="shared" ca="1" si="34"/>
        <v>0</v>
      </c>
    </row>
    <row r="167" spans="1:38" ht="27" customHeight="1" x14ac:dyDescent="0.25">
      <c r="A167" s="53">
        <f>'OSNOVNA PLAČA'!A161</f>
        <v>152</v>
      </c>
      <c r="B167" s="333" t="str">
        <f t="shared" ca="1" si="21"/>
        <v>A152</v>
      </c>
      <c r="C167" s="333"/>
      <c r="D167" s="54" t="str">
        <f>IF(LEN('OSNOVNA PLAČA'!C161)&gt;0,'OSNOVNA PLAČA'!C161,"")</f>
        <v/>
      </c>
      <c r="E167" s="55" t="str">
        <f>IF(LEN('OSNOVNA PLAČA'!D161)&gt;0,'OSNOVNA PLAČA'!D161,"")</f>
        <v/>
      </c>
      <c r="F167" s="164">
        <f ca="1">IF(LEN(B167)&gt;0,'OBRAČUNANA OSNOVNA PLAČA'!K161,"")</f>
        <v>0</v>
      </c>
      <c r="G167" s="57"/>
      <c r="H167" s="57"/>
      <c r="I167" s="57"/>
      <c r="J167" s="57"/>
      <c r="K167" s="57"/>
      <c r="L167" s="178">
        <f t="shared" si="38"/>
        <v>0</v>
      </c>
      <c r="M167" s="179">
        <f t="shared" ca="1" si="47"/>
        <v>0</v>
      </c>
      <c r="N167" s="179">
        <f t="shared" ca="1" si="49"/>
        <v>0</v>
      </c>
      <c r="O167" s="180">
        <f t="shared" ca="1" si="39"/>
        <v>0</v>
      </c>
      <c r="P167" s="181">
        <f t="shared" ca="1" si="48"/>
        <v>0</v>
      </c>
      <c r="Q167" s="182">
        <f t="shared" ca="1" si="40"/>
        <v>0</v>
      </c>
      <c r="R167" s="182">
        <f ca="1">IF(LEN(B167)&gt;0,'6'!R167-'6'!Q167,"")</f>
        <v>0</v>
      </c>
      <c r="S167" s="183"/>
      <c r="T167" s="33"/>
      <c r="U167" s="33"/>
      <c r="V167" s="33"/>
      <c r="W167" s="33"/>
      <c r="X167" s="33"/>
      <c r="Y167" s="33"/>
      <c r="AB167" s="243">
        <f>ROW()</f>
        <v>167</v>
      </c>
      <c r="AC167" s="118">
        <f t="shared" ca="1" si="25"/>
        <v>0</v>
      </c>
      <c r="AD167" s="118">
        <f t="shared" ca="1" si="26"/>
        <v>0</v>
      </c>
      <c r="AE167" s="119" t="str">
        <f t="shared" ca="1" si="41"/>
        <v>-</v>
      </c>
      <c r="AF167" s="118" t="str">
        <f t="shared" ca="1" si="42"/>
        <v>-</v>
      </c>
      <c r="AG167" s="119" t="str">
        <f t="shared" ca="1" si="43"/>
        <v>-</v>
      </c>
      <c r="AH167" s="118" t="str">
        <f t="shared" ca="1" si="44"/>
        <v>-</v>
      </c>
      <c r="AI167" s="118">
        <f t="shared" ca="1" si="45"/>
        <v>0</v>
      </c>
      <c r="AJ167" s="120">
        <f t="shared" ca="1" si="46"/>
        <v>0</v>
      </c>
      <c r="AK167" s="118">
        <f t="shared" ca="1" si="33"/>
        <v>0</v>
      </c>
      <c r="AL167" s="118">
        <f t="shared" ca="1" si="34"/>
        <v>0</v>
      </c>
    </row>
    <row r="168" spans="1:38" ht="27" customHeight="1" x14ac:dyDescent="0.25">
      <c r="A168" s="53">
        <f>'OSNOVNA PLAČA'!A162</f>
        <v>153</v>
      </c>
      <c r="B168" s="333" t="str">
        <f t="shared" ca="1" si="21"/>
        <v>A153</v>
      </c>
      <c r="C168" s="333"/>
      <c r="D168" s="54" t="str">
        <f>IF(LEN('OSNOVNA PLAČA'!C162)&gt;0,'OSNOVNA PLAČA'!C162,"")</f>
        <v/>
      </c>
      <c r="E168" s="55" t="str">
        <f>IF(LEN('OSNOVNA PLAČA'!D162)&gt;0,'OSNOVNA PLAČA'!D162,"")</f>
        <v/>
      </c>
      <c r="F168" s="164">
        <f ca="1">IF(LEN(B168)&gt;0,'OBRAČUNANA OSNOVNA PLAČA'!K162,"")</f>
        <v>0</v>
      </c>
      <c r="G168" s="57"/>
      <c r="H168" s="57"/>
      <c r="I168" s="57"/>
      <c r="J168" s="57"/>
      <c r="K168" s="57"/>
      <c r="L168" s="178">
        <f t="shared" si="38"/>
        <v>0</v>
      </c>
      <c r="M168" s="179">
        <f t="shared" ca="1" si="47"/>
        <v>0</v>
      </c>
      <c r="N168" s="179">
        <f t="shared" ca="1" si="49"/>
        <v>0</v>
      </c>
      <c r="O168" s="180">
        <f t="shared" ca="1" si="39"/>
        <v>0</v>
      </c>
      <c r="P168" s="181">
        <f t="shared" ca="1" si="48"/>
        <v>0</v>
      </c>
      <c r="Q168" s="182">
        <f t="shared" ca="1" si="40"/>
        <v>0</v>
      </c>
      <c r="R168" s="182">
        <f ca="1">IF(LEN(B168)&gt;0,'6'!R168-'6'!Q168,"")</f>
        <v>0</v>
      </c>
      <c r="S168" s="183"/>
      <c r="T168" s="33"/>
      <c r="U168" s="33"/>
      <c r="V168" s="33"/>
      <c r="W168" s="33"/>
      <c r="X168" s="33"/>
      <c r="Y168" s="33"/>
      <c r="AB168" s="243">
        <f>ROW()</f>
        <v>168</v>
      </c>
      <c r="AC168" s="118">
        <f t="shared" ca="1" si="25"/>
        <v>0</v>
      </c>
      <c r="AD168" s="118">
        <f t="shared" ca="1" si="26"/>
        <v>0</v>
      </c>
      <c r="AE168" s="119" t="str">
        <f t="shared" ca="1" si="41"/>
        <v>-</v>
      </c>
      <c r="AF168" s="118" t="str">
        <f t="shared" ca="1" si="42"/>
        <v>-</v>
      </c>
      <c r="AG168" s="119" t="str">
        <f t="shared" ca="1" si="43"/>
        <v>-</v>
      </c>
      <c r="AH168" s="118" t="str">
        <f t="shared" ca="1" si="44"/>
        <v>-</v>
      </c>
      <c r="AI168" s="118">
        <f t="shared" ca="1" si="45"/>
        <v>0</v>
      </c>
      <c r="AJ168" s="120">
        <f t="shared" ca="1" si="46"/>
        <v>0</v>
      </c>
      <c r="AK168" s="118">
        <f t="shared" ca="1" si="33"/>
        <v>0</v>
      </c>
      <c r="AL168" s="118">
        <f t="shared" ca="1" si="34"/>
        <v>0</v>
      </c>
    </row>
    <row r="169" spans="1:38" ht="27" customHeight="1" x14ac:dyDescent="0.25">
      <c r="A169" s="53">
        <f>'OSNOVNA PLAČA'!A163</f>
        <v>154</v>
      </c>
      <c r="B169" s="333" t="str">
        <f t="shared" ca="1" si="21"/>
        <v>A154</v>
      </c>
      <c r="C169" s="333"/>
      <c r="D169" s="54" t="str">
        <f>IF(LEN('OSNOVNA PLAČA'!C163)&gt;0,'OSNOVNA PLAČA'!C163,"")</f>
        <v/>
      </c>
      <c r="E169" s="55" t="str">
        <f>IF(LEN('OSNOVNA PLAČA'!D163)&gt;0,'OSNOVNA PLAČA'!D163,"")</f>
        <v/>
      </c>
      <c r="F169" s="164">
        <f ca="1">IF(LEN(B169)&gt;0,'OBRAČUNANA OSNOVNA PLAČA'!K163,"")</f>
        <v>0</v>
      </c>
      <c r="G169" s="57"/>
      <c r="H169" s="57"/>
      <c r="I169" s="57"/>
      <c r="J169" s="57"/>
      <c r="K169" s="57"/>
      <c r="L169" s="178">
        <f t="shared" si="38"/>
        <v>0</v>
      </c>
      <c r="M169" s="179">
        <f t="shared" ca="1" si="47"/>
        <v>0</v>
      </c>
      <c r="N169" s="179">
        <f t="shared" ca="1" si="49"/>
        <v>0</v>
      </c>
      <c r="O169" s="180">
        <f t="shared" ca="1" si="39"/>
        <v>0</v>
      </c>
      <c r="P169" s="181">
        <f t="shared" ca="1" si="48"/>
        <v>0</v>
      </c>
      <c r="Q169" s="182">
        <f t="shared" ca="1" si="40"/>
        <v>0</v>
      </c>
      <c r="R169" s="182">
        <f ca="1">IF(LEN(B169)&gt;0,'6'!R169-'6'!Q169,"")</f>
        <v>0</v>
      </c>
      <c r="S169" s="183"/>
      <c r="T169" s="33"/>
      <c r="U169" s="33"/>
      <c r="V169" s="33"/>
      <c r="W169" s="33"/>
      <c r="X169" s="33"/>
      <c r="Y169" s="33"/>
      <c r="AB169" s="243">
        <f>ROW()</f>
        <v>169</v>
      </c>
      <c r="AC169" s="118">
        <f t="shared" ca="1" si="25"/>
        <v>0</v>
      </c>
      <c r="AD169" s="118">
        <f t="shared" ca="1" si="26"/>
        <v>0</v>
      </c>
      <c r="AE169" s="119" t="str">
        <f t="shared" ca="1" si="41"/>
        <v>-</v>
      </c>
      <c r="AF169" s="118" t="str">
        <f t="shared" ca="1" si="42"/>
        <v>-</v>
      </c>
      <c r="AG169" s="119" t="str">
        <f t="shared" ca="1" si="43"/>
        <v>-</v>
      </c>
      <c r="AH169" s="118" t="str">
        <f t="shared" ca="1" si="44"/>
        <v>-</v>
      </c>
      <c r="AI169" s="118">
        <f t="shared" ca="1" si="45"/>
        <v>0</v>
      </c>
      <c r="AJ169" s="120">
        <f t="shared" ca="1" si="46"/>
        <v>0</v>
      </c>
      <c r="AK169" s="118">
        <f t="shared" ca="1" si="33"/>
        <v>0</v>
      </c>
      <c r="AL169" s="118">
        <f t="shared" ca="1" si="34"/>
        <v>0</v>
      </c>
    </row>
    <row r="170" spans="1:38" ht="27" customHeight="1" x14ac:dyDescent="0.25">
      <c r="A170" s="53">
        <f>'OSNOVNA PLAČA'!A164</f>
        <v>155</v>
      </c>
      <c r="B170" s="333" t="str">
        <f t="shared" ca="1" si="21"/>
        <v>A155</v>
      </c>
      <c r="C170" s="333"/>
      <c r="D170" s="54" t="str">
        <f>IF(LEN('OSNOVNA PLAČA'!C164)&gt;0,'OSNOVNA PLAČA'!C164,"")</f>
        <v/>
      </c>
      <c r="E170" s="55" t="str">
        <f>IF(LEN('OSNOVNA PLAČA'!D164)&gt;0,'OSNOVNA PLAČA'!D164,"")</f>
        <v/>
      </c>
      <c r="F170" s="164">
        <f ca="1">IF(LEN(B170)&gt;0,'OBRAČUNANA OSNOVNA PLAČA'!K164,"")</f>
        <v>0</v>
      </c>
      <c r="G170" s="57"/>
      <c r="H170" s="57"/>
      <c r="I170" s="57"/>
      <c r="J170" s="57"/>
      <c r="K170" s="57"/>
      <c r="L170" s="178">
        <f t="shared" si="38"/>
        <v>0</v>
      </c>
      <c r="M170" s="179">
        <f t="shared" ca="1" si="47"/>
        <v>0</v>
      </c>
      <c r="N170" s="179">
        <f t="shared" ca="1" si="49"/>
        <v>0</v>
      </c>
      <c r="O170" s="180">
        <f t="shared" ca="1" si="39"/>
        <v>0</v>
      </c>
      <c r="P170" s="181">
        <f t="shared" ca="1" si="48"/>
        <v>0</v>
      </c>
      <c r="Q170" s="182">
        <f t="shared" ca="1" si="40"/>
        <v>0</v>
      </c>
      <c r="R170" s="182">
        <f ca="1">IF(LEN(B170)&gt;0,'6'!R170-'6'!Q170,"")</f>
        <v>0</v>
      </c>
      <c r="S170" s="183"/>
      <c r="T170" s="33"/>
      <c r="U170" s="33"/>
      <c r="V170" s="33"/>
      <c r="W170" s="33"/>
      <c r="X170" s="33"/>
      <c r="Y170" s="33"/>
      <c r="AB170" s="243">
        <f>ROW()</f>
        <v>170</v>
      </c>
      <c r="AC170" s="118">
        <f t="shared" ca="1" si="25"/>
        <v>0</v>
      </c>
      <c r="AD170" s="118">
        <f t="shared" ca="1" si="26"/>
        <v>0</v>
      </c>
      <c r="AE170" s="119" t="str">
        <f t="shared" ca="1" si="41"/>
        <v>-</v>
      </c>
      <c r="AF170" s="118" t="str">
        <f t="shared" ca="1" si="42"/>
        <v>-</v>
      </c>
      <c r="AG170" s="119" t="str">
        <f t="shared" ca="1" si="43"/>
        <v>-</v>
      </c>
      <c r="AH170" s="118" t="str">
        <f t="shared" ca="1" si="44"/>
        <v>-</v>
      </c>
      <c r="AI170" s="118">
        <f t="shared" ca="1" si="45"/>
        <v>0</v>
      </c>
      <c r="AJ170" s="120">
        <f t="shared" ca="1" si="46"/>
        <v>0</v>
      </c>
      <c r="AK170" s="118">
        <f t="shared" ca="1" si="33"/>
        <v>0</v>
      </c>
      <c r="AL170" s="118">
        <f t="shared" ca="1" si="34"/>
        <v>0</v>
      </c>
    </row>
    <row r="171" spans="1:38" ht="27" customHeight="1" x14ac:dyDescent="0.25">
      <c r="A171" s="53">
        <f>'OSNOVNA PLAČA'!A165</f>
        <v>156</v>
      </c>
      <c r="B171" s="333" t="str">
        <f t="shared" ca="1" si="21"/>
        <v>A156</v>
      </c>
      <c r="C171" s="333"/>
      <c r="D171" s="54" t="str">
        <f>IF(LEN('OSNOVNA PLAČA'!C165)&gt;0,'OSNOVNA PLAČA'!C165,"")</f>
        <v/>
      </c>
      <c r="E171" s="55" t="str">
        <f>IF(LEN('OSNOVNA PLAČA'!D165)&gt;0,'OSNOVNA PLAČA'!D165,"")</f>
        <v/>
      </c>
      <c r="F171" s="164">
        <f ca="1">IF(LEN(B171)&gt;0,'OBRAČUNANA OSNOVNA PLAČA'!K165,"")</f>
        <v>0</v>
      </c>
      <c r="G171" s="57"/>
      <c r="H171" s="57"/>
      <c r="I171" s="57"/>
      <c r="J171" s="57"/>
      <c r="K171" s="57"/>
      <c r="L171" s="178">
        <f t="shared" si="38"/>
        <v>0</v>
      </c>
      <c r="M171" s="179">
        <f t="shared" ca="1" si="47"/>
        <v>0</v>
      </c>
      <c r="N171" s="179">
        <f t="shared" ca="1" si="49"/>
        <v>0</v>
      </c>
      <c r="O171" s="180">
        <f t="shared" ca="1" si="39"/>
        <v>0</v>
      </c>
      <c r="P171" s="181">
        <f t="shared" ca="1" si="48"/>
        <v>0</v>
      </c>
      <c r="Q171" s="182">
        <f t="shared" ca="1" si="40"/>
        <v>0</v>
      </c>
      <c r="R171" s="182">
        <f ca="1">IF(LEN(B171)&gt;0,'6'!R171-'6'!Q171,"")</f>
        <v>0</v>
      </c>
      <c r="S171" s="183"/>
      <c r="T171" s="33"/>
      <c r="U171" s="33"/>
      <c r="V171" s="33"/>
      <c r="W171" s="33"/>
      <c r="X171" s="33"/>
      <c r="Y171" s="33"/>
      <c r="AB171" s="243">
        <f>ROW()</f>
        <v>171</v>
      </c>
      <c r="AC171" s="118">
        <f t="shared" ca="1" si="25"/>
        <v>0</v>
      </c>
      <c r="AD171" s="118">
        <f t="shared" ca="1" si="26"/>
        <v>0</v>
      </c>
      <c r="AE171" s="119" t="str">
        <f t="shared" ca="1" si="41"/>
        <v>-</v>
      </c>
      <c r="AF171" s="118" t="str">
        <f t="shared" ca="1" si="42"/>
        <v>-</v>
      </c>
      <c r="AG171" s="119" t="str">
        <f t="shared" ca="1" si="43"/>
        <v>-</v>
      </c>
      <c r="AH171" s="118" t="str">
        <f t="shared" ca="1" si="44"/>
        <v>-</v>
      </c>
      <c r="AI171" s="118">
        <f t="shared" ca="1" si="45"/>
        <v>0</v>
      </c>
      <c r="AJ171" s="120">
        <f t="shared" ca="1" si="46"/>
        <v>0</v>
      </c>
      <c r="AK171" s="118">
        <f t="shared" ca="1" si="33"/>
        <v>0</v>
      </c>
      <c r="AL171" s="118">
        <f t="shared" ca="1" si="34"/>
        <v>0</v>
      </c>
    </row>
    <row r="172" spans="1:38" ht="27" customHeight="1" x14ac:dyDescent="0.25">
      <c r="A172" s="53">
        <f>'OSNOVNA PLAČA'!A166</f>
        <v>157</v>
      </c>
      <c r="B172" s="333" t="str">
        <f t="shared" ca="1" si="21"/>
        <v>A157</v>
      </c>
      <c r="C172" s="333"/>
      <c r="D172" s="54" t="str">
        <f>IF(LEN('OSNOVNA PLAČA'!C166)&gt;0,'OSNOVNA PLAČA'!C166,"")</f>
        <v/>
      </c>
      <c r="E172" s="55" t="str">
        <f>IF(LEN('OSNOVNA PLAČA'!D166)&gt;0,'OSNOVNA PLAČA'!D166,"")</f>
        <v/>
      </c>
      <c r="F172" s="164">
        <f ca="1">IF(LEN(B172)&gt;0,'OBRAČUNANA OSNOVNA PLAČA'!K166,"")</f>
        <v>0</v>
      </c>
      <c r="G172" s="57"/>
      <c r="H172" s="57"/>
      <c r="I172" s="57"/>
      <c r="J172" s="57"/>
      <c r="K172" s="57"/>
      <c r="L172" s="178">
        <f t="shared" si="38"/>
        <v>0</v>
      </c>
      <c r="M172" s="179">
        <f t="shared" ca="1" si="47"/>
        <v>0</v>
      </c>
      <c r="N172" s="179">
        <f t="shared" ca="1" si="49"/>
        <v>0</v>
      </c>
      <c r="O172" s="180">
        <f t="shared" ca="1" si="39"/>
        <v>0</v>
      </c>
      <c r="P172" s="181">
        <f t="shared" ca="1" si="48"/>
        <v>0</v>
      </c>
      <c r="Q172" s="182">
        <f t="shared" ca="1" si="40"/>
        <v>0</v>
      </c>
      <c r="R172" s="182">
        <f ca="1">IF(LEN(B172)&gt;0,'6'!R172-'6'!Q172,"")</f>
        <v>0</v>
      </c>
      <c r="S172" s="183"/>
      <c r="T172" s="33"/>
      <c r="U172" s="33"/>
      <c r="V172" s="33"/>
      <c r="W172" s="33"/>
      <c r="X172" s="33"/>
      <c r="Y172" s="33"/>
      <c r="AB172" s="243">
        <f>ROW()</f>
        <v>172</v>
      </c>
      <c r="AC172" s="118">
        <f t="shared" ca="1" si="25"/>
        <v>0</v>
      </c>
      <c r="AD172" s="118">
        <f t="shared" ca="1" si="26"/>
        <v>0</v>
      </c>
      <c r="AE172" s="119" t="str">
        <f t="shared" ca="1" si="41"/>
        <v>-</v>
      </c>
      <c r="AF172" s="118" t="str">
        <f t="shared" ca="1" si="42"/>
        <v>-</v>
      </c>
      <c r="AG172" s="119" t="str">
        <f t="shared" ca="1" si="43"/>
        <v>-</v>
      </c>
      <c r="AH172" s="118" t="str">
        <f t="shared" ca="1" si="44"/>
        <v>-</v>
      </c>
      <c r="AI172" s="118">
        <f t="shared" ca="1" si="45"/>
        <v>0</v>
      </c>
      <c r="AJ172" s="120">
        <f t="shared" ca="1" si="46"/>
        <v>0</v>
      </c>
      <c r="AK172" s="118">
        <f t="shared" ca="1" si="33"/>
        <v>0</v>
      </c>
      <c r="AL172" s="118">
        <f t="shared" ca="1" si="34"/>
        <v>0</v>
      </c>
    </row>
    <row r="173" spans="1:38" ht="27" customHeight="1" x14ac:dyDescent="0.25">
      <c r="A173" s="53">
        <f>'OSNOVNA PLAČA'!A167</f>
        <v>158</v>
      </c>
      <c r="B173" s="333" t="str">
        <f t="shared" ca="1" si="21"/>
        <v>A158</v>
      </c>
      <c r="C173" s="333"/>
      <c r="D173" s="54" t="str">
        <f>IF(LEN('OSNOVNA PLAČA'!C167)&gt;0,'OSNOVNA PLAČA'!C167,"")</f>
        <v/>
      </c>
      <c r="E173" s="55" t="str">
        <f>IF(LEN('OSNOVNA PLAČA'!D167)&gt;0,'OSNOVNA PLAČA'!D167,"")</f>
        <v/>
      </c>
      <c r="F173" s="164">
        <f ca="1">IF(LEN(B173)&gt;0,'OBRAČUNANA OSNOVNA PLAČA'!K167,"")</f>
        <v>0</v>
      </c>
      <c r="G173" s="57"/>
      <c r="H173" s="57"/>
      <c r="I173" s="57"/>
      <c r="J173" s="57"/>
      <c r="K173" s="57"/>
      <c r="L173" s="178">
        <f t="shared" si="38"/>
        <v>0</v>
      </c>
      <c r="M173" s="179">
        <f t="shared" ca="1" si="47"/>
        <v>0</v>
      </c>
      <c r="N173" s="179">
        <f t="shared" ca="1" si="49"/>
        <v>0</v>
      </c>
      <c r="O173" s="180">
        <f t="shared" ca="1" si="39"/>
        <v>0</v>
      </c>
      <c r="P173" s="181">
        <f t="shared" ca="1" si="48"/>
        <v>0</v>
      </c>
      <c r="Q173" s="182">
        <f t="shared" ca="1" si="40"/>
        <v>0</v>
      </c>
      <c r="R173" s="182">
        <f ca="1">IF(LEN(B173)&gt;0,'6'!R173-'6'!Q173,"")</f>
        <v>0</v>
      </c>
      <c r="S173" s="183"/>
      <c r="T173" s="33"/>
      <c r="U173" s="33"/>
      <c r="V173" s="33"/>
      <c r="W173" s="33"/>
      <c r="X173" s="33"/>
      <c r="Y173" s="33"/>
      <c r="AB173" s="243">
        <f>ROW()</f>
        <v>173</v>
      </c>
      <c r="AC173" s="118">
        <f t="shared" ca="1" si="25"/>
        <v>0</v>
      </c>
      <c r="AD173" s="118">
        <f t="shared" ca="1" si="26"/>
        <v>0</v>
      </c>
      <c r="AE173" s="119" t="str">
        <f t="shared" ca="1" si="41"/>
        <v>-</v>
      </c>
      <c r="AF173" s="118" t="str">
        <f t="shared" ca="1" si="42"/>
        <v>-</v>
      </c>
      <c r="AG173" s="119" t="str">
        <f t="shared" ca="1" si="43"/>
        <v>-</v>
      </c>
      <c r="AH173" s="118" t="str">
        <f t="shared" ca="1" si="44"/>
        <v>-</v>
      </c>
      <c r="AI173" s="118">
        <f t="shared" ca="1" si="45"/>
        <v>0</v>
      </c>
      <c r="AJ173" s="120">
        <f t="shared" ca="1" si="46"/>
        <v>0</v>
      </c>
      <c r="AK173" s="118">
        <f t="shared" ca="1" si="33"/>
        <v>0</v>
      </c>
      <c r="AL173" s="118">
        <f t="shared" ca="1" si="34"/>
        <v>0</v>
      </c>
    </row>
    <row r="174" spans="1:38" ht="27" customHeight="1" x14ac:dyDescent="0.25">
      <c r="A174" s="53">
        <f>'OSNOVNA PLAČA'!A168</f>
        <v>159</v>
      </c>
      <c r="B174" s="333" t="str">
        <f t="shared" ca="1" si="21"/>
        <v>A159</v>
      </c>
      <c r="C174" s="333"/>
      <c r="D174" s="54" t="str">
        <f>IF(LEN('OSNOVNA PLAČA'!C168)&gt;0,'OSNOVNA PLAČA'!C168,"")</f>
        <v/>
      </c>
      <c r="E174" s="55" t="str">
        <f>IF(LEN('OSNOVNA PLAČA'!D168)&gt;0,'OSNOVNA PLAČA'!D168,"")</f>
        <v/>
      </c>
      <c r="F174" s="164">
        <f ca="1">IF(LEN(B174)&gt;0,'OBRAČUNANA OSNOVNA PLAČA'!K168,"")</f>
        <v>0</v>
      </c>
      <c r="G174" s="57"/>
      <c r="H174" s="57"/>
      <c r="I174" s="57"/>
      <c r="J174" s="57"/>
      <c r="K174" s="57"/>
      <c r="L174" s="178">
        <f t="shared" si="38"/>
        <v>0</v>
      </c>
      <c r="M174" s="179">
        <f t="shared" ca="1" si="47"/>
        <v>0</v>
      </c>
      <c r="N174" s="179">
        <f t="shared" ca="1" si="49"/>
        <v>0</v>
      </c>
      <c r="O174" s="180">
        <f t="shared" ca="1" si="39"/>
        <v>0</v>
      </c>
      <c r="P174" s="181">
        <f t="shared" ca="1" si="48"/>
        <v>0</v>
      </c>
      <c r="Q174" s="182">
        <f t="shared" ca="1" si="40"/>
        <v>0</v>
      </c>
      <c r="R174" s="182">
        <f ca="1">IF(LEN(B174)&gt;0,'6'!R174-'6'!Q174,"")</f>
        <v>0</v>
      </c>
      <c r="S174" s="183"/>
      <c r="T174" s="33"/>
      <c r="U174" s="33"/>
      <c r="V174" s="33"/>
      <c r="W174" s="33"/>
      <c r="X174" s="33"/>
      <c r="Y174" s="33"/>
      <c r="AB174" s="243">
        <f>ROW()</f>
        <v>174</v>
      </c>
      <c r="AC174" s="118">
        <f t="shared" ca="1" si="25"/>
        <v>0</v>
      </c>
      <c r="AD174" s="118">
        <f t="shared" ca="1" si="26"/>
        <v>0</v>
      </c>
      <c r="AE174" s="119" t="str">
        <f t="shared" ca="1" si="41"/>
        <v>-</v>
      </c>
      <c r="AF174" s="118" t="str">
        <f t="shared" ca="1" si="42"/>
        <v>-</v>
      </c>
      <c r="AG174" s="119" t="str">
        <f t="shared" ca="1" si="43"/>
        <v>-</v>
      </c>
      <c r="AH174" s="118" t="str">
        <f t="shared" ca="1" si="44"/>
        <v>-</v>
      </c>
      <c r="AI174" s="118">
        <f t="shared" ca="1" si="45"/>
        <v>0</v>
      </c>
      <c r="AJ174" s="120">
        <f t="shared" ca="1" si="46"/>
        <v>0</v>
      </c>
      <c r="AK174" s="118">
        <f t="shared" ca="1" si="33"/>
        <v>0</v>
      </c>
      <c r="AL174" s="118">
        <f t="shared" ca="1" si="34"/>
        <v>0</v>
      </c>
    </row>
    <row r="175" spans="1:38" ht="27" customHeight="1" x14ac:dyDescent="0.25">
      <c r="A175" s="53">
        <f>'OSNOVNA PLAČA'!A169</f>
        <v>160</v>
      </c>
      <c r="B175" s="333" t="str">
        <f t="shared" ca="1" si="21"/>
        <v>A160</v>
      </c>
      <c r="C175" s="333"/>
      <c r="D175" s="54" t="str">
        <f>IF(LEN('OSNOVNA PLAČA'!C169)&gt;0,'OSNOVNA PLAČA'!C169,"")</f>
        <v/>
      </c>
      <c r="E175" s="55" t="str">
        <f>IF(LEN('OSNOVNA PLAČA'!D169)&gt;0,'OSNOVNA PLAČA'!D169,"")</f>
        <v/>
      </c>
      <c r="F175" s="164">
        <f ca="1">IF(LEN(B175)&gt;0,'OBRAČUNANA OSNOVNA PLAČA'!K169,"")</f>
        <v>0</v>
      </c>
      <c r="G175" s="57"/>
      <c r="H175" s="57"/>
      <c r="I175" s="57"/>
      <c r="J175" s="57"/>
      <c r="K175" s="57"/>
      <c r="L175" s="178">
        <f t="shared" si="38"/>
        <v>0</v>
      </c>
      <c r="M175" s="179">
        <f t="shared" ca="1" si="47"/>
        <v>0</v>
      </c>
      <c r="N175" s="179">
        <f t="shared" ca="1" si="49"/>
        <v>0</v>
      </c>
      <c r="O175" s="180">
        <f t="shared" ca="1" si="39"/>
        <v>0</v>
      </c>
      <c r="P175" s="181">
        <f t="shared" ca="1" si="48"/>
        <v>0</v>
      </c>
      <c r="Q175" s="182">
        <f t="shared" ca="1" si="40"/>
        <v>0</v>
      </c>
      <c r="R175" s="182">
        <f ca="1">IF(LEN(B175)&gt;0,'6'!R175-'6'!Q175,"")</f>
        <v>0</v>
      </c>
      <c r="S175" s="183"/>
      <c r="T175" s="33"/>
      <c r="U175" s="33"/>
      <c r="V175" s="33"/>
      <c r="W175" s="33"/>
      <c r="X175" s="33"/>
      <c r="Y175" s="33"/>
      <c r="AB175" s="243">
        <f>ROW()</f>
        <v>175</v>
      </c>
      <c r="AC175" s="118">
        <f t="shared" ca="1" si="25"/>
        <v>0</v>
      </c>
      <c r="AD175" s="118">
        <f t="shared" ca="1" si="26"/>
        <v>0</v>
      </c>
      <c r="AE175" s="119" t="str">
        <f t="shared" ca="1" si="41"/>
        <v>-</v>
      </c>
      <c r="AF175" s="118" t="str">
        <f t="shared" ca="1" si="42"/>
        <v>-</v>
      </c>
      <c r="AG175" s="119" t="str">
        <f t="shared" ca="1" si="43"/>
        <v>-</v>
      </c>
      <c r="AH175" s="118" t="str">
        <f t="shared" ca="1" si="44"/>
        <v>-</v>
      </c>
      <c r="AI175" s="118">
        <f t="shared" ca="1" si="45"/>
        <v>0</v>
      </c>
      <c r="AJ175" s="120">
        <f t="shared" ca="1" si="46"/>
        <v>0</v>
      </c>
      <c r="AK175" s="118">
        <f t="shared" ca="1" si="33"/>
        <v>0</v>
      </c>
      <c r="AL175" s="118">
        <f t="shared" ca="1" si="34"/>
        <v>0</v>
      </c>
    </row>
    <row r="176" spans="1:38" ht="27" customHeight="1" x14ac:dyDescent="0.25">
      <c r="A176" s="53">
        <f>'OSNOVNA PLAČA'!A170</f>
        <v>161</v>
      </c>
      <c r="B176" s="333" t="str">
        <f t="shared" ca="1" si="21"/>
        <v>A161</v>
      </c>
      <c r="C176" s="333"/>
      <c r="D176" s="54" t="str">
        <f>IF(LEN('OSNOVNA PLAČA'!C170)&gt;0,'OSNOVNA PLAČA'!C170,"")</f>
        <v/>
      </c>
      <c r="E176" s="55" t="str">
        <f>IF(LEN('OSNOVNA PLAČA'!D170)&gt;0,'OSNOVNA PLAČA'!D170,"")</f>
        <v/>
      </c>
      <c r="F176" s="164">
        <f ca="1">IF(LEN(B176)&gt;0,'OBRAČUNANA OSNOVNA PLAČA'!K170,"")</f>
        <v>0</v>
      </c>
      <c r="G176" s="57"/>
      <c r="H176" s="57"/>
      <c r="I176" s="57"/>
      <c r="J176" s="57"/>
      <c r="K176" s="57"/>
      <c r="L176" s="178">
        <f t="shared" si="38"/>
        <v>0</v>
      </c>
      <c r="M176" s="179">
        <f t="shared" ca="1" si="47"/>
        <v>0</v>
      </c>
      <c r="N176" s="179">
        <f t="shared" ca="1" si="49"/>
        <v>0</v>
      </c>
      <c r="O176" s="180">
        <f t="shared" ca="1" si="39"/>
        <v>0</v>
      </c>
      <c r="P176" s="181">
        <f t="shared" ca="1" si="48"/>
        <v>0</v>
      </c>
      <c r="Q176" s="182">
        <f t="shared" ca="1" si="40"/>
        <v>0</v>
      </c>
      <c r="R176" s="182">
        <f ca="1">IF(LEN(B176)&gt;0,'6'!R176-'6'!Q176,"")</f>
        <v>0</v>
      </c>
      <c r="S176" s="183"/>
      <c r="T176" s="33"/>
      <c r="U176" s="33"/>
      <c r="V176" s="33"/>
      <c r="W176" s="33"/>
      <c r="X176" s="33"/>
      <c r="Y176" s="33"/>
      <c r="AB176" s="243">
        <f>ROW()</f>
        <v>176</v>
      </c>
      <c r="AC176" s="118">
        <f t="shared" ca="1" si="25"/>
        <v>0</v>
      </c>
      <c r="AD176" s="118">
        <f t="shared" ca="1" si="26"/>
        <v>0</v>
      </c>
      <c r="AE176" s="119" t="str">
        <f t="shared" ca="1" si="41"/>
        <v>-</v>
      </c>
      <c r="AF176" s="118" t="str">
        <f t="shared" ca="1" si="42"/>
        <v>-</v>
      </c>
      <c r="AG176" s="119" t="str">
        <f t="shared" ca="1" si="43"/>
        <v>-</v>
      </c>
      <c r="AH176" s="118" t="str">
        <f t="shared" ca="1" si="44"/>
        <v>-</v>
      </c>
      <c r="AI176" s="118">
        <f t="shared" ca="1" si="45"/>
        <v>0</v>
      </c>
      <c r="AJ176" s="120">
        <f t="shared" ca="1" si="46"/>
        <v>0</v>
      </c>
      <c r="AK176" s="118">
        <f t="shared" ca="1" si="33"/>
        <v>0</v>
      </c>
      <c r="AL176" s="118">
        <f t="shared" ca="1" si="34"/>
        <v>0</v>
      </c>
    </row>
    <row r="177" spans="1:38" ht="27" customHeight="1" x14ac:dyDescent="0.25">
      <c r="A177" s="53">
        <f>'OSNOVNA PLAČA'!A171</f>
        <v>162</v>
      </c>
      <c r="B177" s="333" t="str">
        <f t="shared" ca="1" si="21"/>
        <v>A162</v>
      </c>
      <c r="C177" s="333"/>
      <c r="D177" s="54" t="str">
        <f>IF(LEN('OSNOVNA PLAČA'!C171)&gt;0,'OSNOVNA PLAČA'!C171,"")</f>
        <v/>
      </c>
      <c r="E177" s="55" t="str">
        <f>IF(LEN('OSNOVNA PLAČA'!D171)&gt;0,'OSNOVNA PLAČA'!D171,"")</f>
        <v/>
      </c>
      <c r="F177" s="164">
        <f ca="1">IF(LEN(B177)&gt;0,'OBRAČUNANA OSNOVNA PLAČA'!K171,"")</f>
        <v>0</v>
      </c>
      <c r="G177" s="57"/>
      <c r="H177" s="57"/>
      <c r="I177" s="57"/>
      <c r="J177" s="57"/>
      <c r="K177" s="57"/>
      <c r="L177" s="178">
        <f t="shared" si="38"/>
        <v>0</v>
      </c>
      <c r="M177" s="179">
        <f t="shared" ca="1" si="47"/>
        <v>0</v>
      </c>
      <c r="N177" s="179">
        <f t="shared" ca="1" si="49"/>
        <v>0</v>
      </c>
      <c r="O177" s="180">
        <f t="shared" ca="1" si="39"/>
        <v>0</v>
      </c>
      <c r="P177" s="181">
        <f t="shared" ca="1" si="48"/>
        <v>0</v>
      </c>
      <c r="Q177" s="182">
        <f t="shared" ca="1" si="40"/>
        <v>0</v>
      </c>
      <c r="R177" s="182">
        <f ca="1">IF(LEN(B177)&gt;0,'6'!R177-'6'!Q177,"")</f>
        <v>0</v>
      </c>
      <c r="S177" s="183"/>
      <c r="T177" s="33"/>
      <c r="U177" s="33"/>
      <c r="V177" s="33"/>
      <c r="W177" s="33"/>
      <c r="X177" s="33"/>
      <c r="Y177" s="33"/>
      <c r="AB177" s="243">
        <f>ROW()</f>
        <v>177</v>
      </c>
      <c r="AC177" s="118">
        <f t="shared" ca="1" si="25"/>
        <v>0</v>
      </c>
      <c r="AD177" s="118">
        <f t="shared" ca="1" si="26"/>
        <v>0</v>
      </c>
      <c r="AE177" s="119" t="str">
        <f t="shared" ca="1" si="41"/>
        <v>-</v>
      </c>
      <c r="AF177" s="118" t="str">
        <f t="shared" ca="1" si="42"/>
        <v>-</v>
      </c>
      <c r="AG177" s="119" t="str">
        <f t="shared" ca="1" si="43"/>
        <v>-</v>
      </c>
      <c r="AH177" s="118" t="str">
        <f t="shared" ca="1" si="44"/>
        <v>-</v>
      </c>
      <c r="AI177" s="118">
        <f t="shared" ca="1" si="45"/>
        <v>0</v>
      </c>
      <c r="AJ177" s="120">
        <f t="shared" ca="1" si="46"/>
        <v>0</v>
      </c>
      <c r="AK177" s="118">
        <f t="shared" ca="1" si="33"/>
        <v>0</v>
      </c>
      <c r="AL177" s="118">
        <f t="shared" ca="1" si="34"/>
        <v>0</v>
      </c>
    </row>
    <row r="178" spans="1:38" ht="27" customHeight="1" x14ac:dyDescent="0.25">
      <c r="A178" s="53">
        <f>'OSNOVNA PLAČA'!A172</f>
        <v>163</v>
      </c>
      <c r="B178" s="333" t="str">
        <f t="shared" ca="1" si="21"/>
        <v>A163</v>
      </c>
      <c r="C178" s="333"/>
      <c r="D178" s="54" t="str">
        <f>IF(LEN('OSNOVNA PLAČA'!C172)&gt;0,'OSNOVNA PLAČA'!C172,"")</f>
        <v/>
      </c>
      <c r="E178" s="55" t="str">
        <f>IF(LEN('OSNOVNA PLAČA'!D172)&gt;0,'OSNOVNA PLAČA'!D172,"")</f>
        <v/>
      </c>
      <c r="F178" s="164">
        <f ca="1">IF(LEN(B178)&gt;0,'OBRAČUNANA OSNOVNA PLAČA'!K172,"")</f>
        <v>0</v>
      </c>
      <c r="G178" s="57"/>
      <c r="H178" s="57"/>
      <c r="I178" s="57"/>
      <c r="J178" s="57"/>
      <c r="K178" s="57"/>
      <c r="L178" s="178">
        <f t="shared" si="38"/>
        <v>0</v>
      </c>
      <c r="M178" s="179">
        <f t="shared" ca="1" si="47"/>
        <v>0</v>
      </c>
      <c r="N178" s="179">
        <f t="shared" ca="1" si="49"/>
        <v>0</v>
      </c>
      <c r="O178" s="180">
        <f t="shared" ca="1" si="39"/>
        <v>0</v>
      </c>
      <c r="P178" s="181">
        <f t="shared" ca="1" si="48"/>
        <v>0</v>
      </c>
      <c r="Q178" s="182">
        <f t="shared" ca="1" si="40"/>
        <v>0</v>
      </c>
      <c r="R178" s="182">
        <f ca="1">IF(LEN(B178)&gt;0,'6'!R178-'6'!Q178,"")</f>
        <v>0</v>
      </c>
      <c r="S178" s="183"/>
      <c r="T178" s="33"/>
      <c r="U178" s="33"/>
      <c r="V178" s="33"/>
      <c r="W178" s="33"/>
      <c r="X178" s="33"/>
      <c r="Y178" s="33"/>
      <c r="AB178" s="243">
        <f>ROW()</f>
        <v>178</v>
      </c>
      <c r="AC178" s="118">
        <f t="shared" ca="1" si="25"/>
        <v>0</v>
      </c>
      <c r="AD178" s="118">
        <f t="shared" ca="1" si="26"/>
        <v>0</v>
      </c>
      <c r="AE178" s="119" t="str">
        <f t="shared" ca="1" si="41"/>
        <v>-</v>
      </c>
      <c r="AF178" s="118" t="str">
        <f t="shared" ca="1" si="42"/>
        <v>-</v>
      </c>
      <c r="AG178" s="119" t="str">
        <f t="shared" ca="1" si="43"/>
        <v>-</v>
      </c>
      <c r="AH178" s="118" t="str">
        <f t="shared" ca="1" si="44"/>
        <v>-</v>
      </c>
      <c r="AI178" s="118">
        <f t="shared" ca="1" si="45"/>
        <v>0</v>
      </c>
      <c r="AJ178" s="120">
        <f t="shared" ca="1" si="46"/>
        <v>0</v>
      </c>
      <c r="AK178" s="118">
        <f t="shared" ca="1" si="33"/>
        <v>0</v>
      </c>
      <c r="AL178" s="118">
        <f t="shared" ca="1" si="34"/>
        <v>0</v>
      </c>
    </row>
    <row r="179" spans="1:38" ht="27" customHeight="1" x14ac:dyDescent="0.25">
      <c r="A179" s="53">
        <f>'OSNOVNA PLAČA'!A173</f>
        <v>164</v>
      </c>
      <c r="B179" s="333" t="str">
        <f t="shared" ca="1" si="21"/>
        <v>A164</v>
      </c>
      <c r="C179" s="333"/>
      <c r="D179" s="54" t="str">
        <f>IF(LEN('OSNOVNA PLAČA'!C173)&gt;0,'OSNOVNA PLAČA'!C173,"")</f>
        <v/>
      </c>
      <c r="E179" s="55" t="str">
        <f>IF(LEN('OSNOVNA PLAČA'!D173)&gt;0,'OSNOVNA PLAČA'!D173,"")</f>
        <v/>
      </c>
      <c r="F179" s="164">
        <f ca="1">IF(LEN(B179)&gt;0,'OBRAČUNANA OSNOVNA PLAČA'!K173,"")</f>
        <v>0</v>
      </c>
      <c r="G179" s="57"/>
      <c r="H179" s="57"/>
      <c r="I179" s="57"/>
      <c r="J179" s="57"/>
      <c r="K179" s="57"/>
      <c r="L179" s="178">
        <f t="shared" si="38"/>
        <v>0</v>
      </c>
      <c r="M179" s="179">
        <f t="shared" ca="1" si="47"/>
        <v>0</v>
      </c>
      <c r="N179" s="179">
        <f t="shared" ca="1" si="49"/>
        <v>0</v>
      </c>
      <c r="O179" s="180">
        <f t="shared" ca="1" si="39"/>
        <v>0</v>
      </c>
      <c r="P179" s="181">
        <f t="shared" ca="1" si="48"/>
        <v>0</v>
      </c>
      <c r="Q179" s="182">
        <f t="shared" ca="1" si="40"/>
        <v>0</v>
      </c>
      <c r="R179" s="182">
        <f ca="1">IF(LEN(B179)&gt;0,'6'!R179-'6'!Q179,"")</f>
        <v>0</v>
      </c>
      <c r="S179" s="183"/>
      <c r="T179" s="33"/>
      <c r="U179" s="33"/>
      <c r="V179" s="33"/>
      <c r="W179" s="33"/>
      <c r="X179" s="33"/>
      <c r="Y179" s="33"/>
      <c r="AB179" s="243">
        <f>ROW()</f>
        <v>179</v>
      </c>
      <c r="AC179" s="118">
        <f t="shared" ca="1" si="25"/>
        <v>0</v>
      </c>
      <c r="AD179" s="118">
        <f t="shared" ca="1" si="26"/>
        <v>0</v>
      </c>
      <c r="AE179" s="119" t="str">
        <f t="shared" ca="1" si="41"/>
        <v>-</v>
      </c>
      <c r="AF179" s="118" t="str">
        <f t="shared" ca="1" si="42"/>
        <v>-</v>
      </c>
      <c r="AG179" s="119" t="str">
        <f t="shared" ca="1" si="43"/>
        <v>-</v>
      </c>
      <c r="AH179" s="118" t="str">
        <f t="shared" ca="1" si="44"/>
        <v>-</v>
      </c>
      <c r="AI179" s="118">
        <f t="shared" ca="1" si="45"/>
        <v>0</v>
      </c>
      <c r="AJ179" s="120">
        <f t="shared" ca="1" si="46"/>
        <v>0</v>
      </c>
      <c r="AK179" s="118">
        <f t="shared" ca="1" si="33"/>
        <v>0</v>
      </c>
      <c r="AL179" s="118">
        <f t="shared" ca="1" si="34"/>
        <v>0</v>
      </c>
    </row>
    <row r="180" spans="1:38" ht="27" customHeight="1" x14ac:dyDescent="0.25">
      <c r="A180" s="53">
        <f>'OSNOVNA PLAČA'!A174</f>
        <v>165</v>
      </c>
      <c r="B180" s="333" t="str">
        <f t="shared" ca="1" si="21"/>
        <v>A165</v>
      </c>
      <c r="C180" s="333"/>
      <c r="D180" s="54" t="str">
        <f>IF(LEN('OSNOVNA PLAČA'!C174)&gt;0,'OSNOVNA PLAČA'!C174,"")</f>
        <v/>
      </c>
      <c r="E180" s="55" t="str">
        <f>IF(LEN('OSNOVNA PLAČA'!D174)&gt;0,'OSNOVNA PLAČA'!D174,"")</f>
        <v/>
      </c>
      <c r="F180" s="164">
        <f ca="1">IF(LEN(B180)&gt;0,'OBRAČUNANA OSNOVNA PLAČA'!K174,"")</f>
        <v>0</v>
      </c>
      <c r="G180" s="57"/>
      <c r="H180" s="57"/>
      <c r="I180" s="57"/>
      <c r="J180" s="57"/>
      <c r="K180" s="57"/>
      <c r="L180" s="178">
        <f t="shared" si="38"/>
        <v>0</v>
      </c>
      <c r="M180" s="179">
        <f t="shared" ca="1" si="47"/>
        <v>0</v>
      </c>
      <c r="N180" s="179">
        <f t="shared" ca="1" si="49"/>
        <v>0</v>
      </c>
      <c r="O180" s="180">
        <f t="shared" ca="1" si="39"/>
        <v>0</v>
      </c>
      <c r="P180" s="181">
        <f t="shared" ca="1" si="48"/>
        <v>0</v>
      </c>
      <c r="Q180" s="182">
        <f t="shared" ca="1" si="40"/>
        <v>0</v>
      </c>
      <c r="R180" s="182">
        <f ca="1">IF(LEN(B180)&gt;0,'6'!R180-'6'!Q180,"")</f>
        <v>0</v>
      </c>
      <c r="S180" s="183"/>
      <c r="T180" s="33"/>
      <c r="U180" s="33"/>
      <c r="V180" s="33"/>
      <c r="W180" s="33"/>
      <c r="X180" s="33"/>
      <c r="Y180" s="33"/>
      <c r="AB180" s="243">
        <f>ROW()</f>
        <v>180</v>
      </c>
      <c r="AC180" s="118">
        <f t="shared" ca="1" si="25"/>
        <v>0</v>
      </c>
      <c r="AD180" s="118">
        <f t="shared" ca="1" si="26"/>
        <v>0</v>
      </c>
      <c r="AE180" s="119" t="str">
        <f t="shared" ca="1" si="41"/>
        <v>-</v>
      </c>
      <c r="AF180" s="118" t="str">
        <f t="shared" ca="1" si="42"/>
        <v>-</v>
      </c>
      <c r="AG180" s="119" t="str">
        <f t="shared" ca="1" si="43"/>
        <v>-</v>
      </c>
      <c r="AH180" s="118" t="str">
        <f t="shared" ca="1" si="44"/>
        <v>-</v>
      </c>
      <c r="AI180" s="118">
        <f t="shared" ca="1" si="45"/>
        <v>0</v>
      </c>
      <c r="AJ180" s="120">
        <f t="shared" ca="1" si="46"/>
        <v>0</v>
      </c>
      <c r="AK180" s="118">
        <f t="shared" ca="1" si="33"/>
        <v>0</v>
      </c>
      <c r="AL180" s="118">
        <f t="shared" ca="1" si="34"/>
        <v>0</v>
      </c>
    </row>
    <row r="181" spans="1:38" ht="27" customHeight="1" x14ac:dyDescent="0.25">
      <c r="A181" s="53">
        <f>'OSNOVNA PLAČA'!A175</f>
        <v>166</v>
      </c>
      <c r="B181" s="333" t="str">
        <f t="shared" ca="1" si="21"/>
        <v>A166</v>
      </c>
      <c r="C181" s="333"/>
      <c r="D181" s="54" t="str">
        <f>IF(LEN('OSNOVNA PLAČA'!C175)&gt;0,'OSNOVNA PLAČA'!C175,"")</f>
        <v/>
      </c>
      <c r="E181" s="55" t="str">
        <f>IF(LEN('OSNOVNA PLAČA'!D175)&gt;0,'OSNOVNA PLAČA'!D175,"")</f>
        <v/>
      </c>
      <c r="F181" s="164">
        <f ca="1">IF(LEN(B181)&gt;0,'OBRAČUNANA OSNOVNA PLAČA'!K175,"")</f>
        <v>0</v>
      </c>
      <c r="G181" s="57"/>
      <c r="H181" s="57"/>
      <c r="I181" s="57"/>
      <c r="J181" s="57"/>
      <c r="K181" s="57"/>
      <c r="L181" s="178">
        <f t="shared" si="38"/>
        <v>0</v>
      </c>
      <c r="M181" s="179">
        <f t="shared" ca="1" si="47"/>
        <v>0</v>
      </c>
      <c r="N181" s="179">
        <f t="shared" ca="1" si="49"/>
        <v>0</v>
      </c>
      <c r="O181" s="180">
        <f t="shared" ca="1" si="39"/>
        <v>0</v>
      </c>
      <c r="P181" s="181">
        <f t="shared" ca="1" si="48"/>
        <v>0</v>
      </c>
      <c r="Q181" s="182">
        <f t="shared" ca="1" si="40"/>
        <v>0</v>
      </c>
      <c r="R181" s="182">
        <f ca="1">IF(LEN(B181)&gt;0,'6'!R181-'6'!Q181,"")</f>
        <v>0</v>
      </c>
      <c r="S181" s="183"/>
      <c r="T181" s="33"/>
      <c r="U181" s="33"/>
      <c r="V181" s="33"/>
      <c r="W181" s="33"/>
      <c r="X181" s="33"/>
      <c r="Y181" s="33"/>
      <c r="AB181" s="243">
        <f>ROW()</f>
        <v>181</v>
      </c>
      <c r="AC181" s="118">
        <f t="shared" ca="1" si="25"/>
        <v>0</v>
      </c>
      <c r="AD181" s="118">
        <f t="shared" ca="1" si="26"/>
        <v>0</v>
      </c>
      <c r="AE181" s="119" t="str">
        <f t="shared" ca="1" si="41"/>
        <v>-</v>
      </c>
      <c r="AF181" s="118" t="str">
        <f t="shared" ca="1" si="42"/>
        <v>-</v>
      </c>
      <c r="AG181" s="119" t="str">
        <f t="shared" ca="1" si="43"/>
        <v>-</v>
      </c>
      <c r="AH181" s="118" t="str">
        <f t="shared" ca="1" si="44"/>
        <v>-</v>
      </c>
      <c r="AI181" s="118">
        <f t="shared" ca="1" si="45"/>
        <v>0</v>
      </c>
      <c r="AJ181" s="120">
        <f t="shared" ca="1" si="46"/>
        <v>0</v>
      </c>
      <c r="AK181" s="118">
        <f t="shared" ca="1" si="33"/>
        <v>0</v>
      </c>
      <c r="AL181" s="118">
        <f t="shared" ca="1" si="34"/>
        <v>0</v>
      </c>
    </row>
    <row r="182" spans="1:38" ht="27" customHeight="1" x14ac:dyDescent="0.25">
      <c r="A182" s="53">
        <f>'OSNOVNA PLAČA'!A176</f>
        <v>167</v>
      </c>
      <c r="B182" s="333" t="str">
        <f t="shared" ca="1" si="21"/>
        <v>A167</v>
      </c>
      <c r="C182" s="333"/>
      <c r="D182" s="54" t="str">
        <f>IF(LEN('OSNOVNA PLAČA'!C176)&gt;0,'OSNOVNA PLAČA'!C176,"")</f>
        <v/>
      </c>
      <c r="E182" s="55" t="str">
        <f>IF(LEN('OSNOVNA PLAČA'!D176)&gt;0,'OSNOVNA PLAČA'!D176,"")</f>
        <v/>
      </c>
      <c r="F182" s="164">
        <f ca="1">IF(LEN(B182)&gt;0,'OBRAČUNANA OSNOVNA PLAČA'!K176,"")</f>
        <v>0</v>
      </c>
      <c r="G182" s="57"/>
      <c r="H182" s="57"/>
      <c r="I182" s="57"/>
      <c r="J182" s="57"/>
      <c r="K182" s="57"/>
      <c r="L182" s="178">
        <f t="shared" si="38"/>
        <v>0</v>
      </c>
      <c r="M182" s="179">
        <f t="shared" ca="1" si="47"/>
        <v>0</v>
      </c>
      <c r="N182" s="179">
        <f t="shared" ca="1" si="49"/>
        <v>0</v>
      </c>
      <c r="O182" s="180">
        <f t="shared" ca="1" si="39"/>
        <v>0</v>
      </c>
      <c r="P182" s="181">
        <f t="shared" ca="1" si="48"/>
        <v>0</v>
      </c>
      <c r="Q182" s="182">
        <f t="shared" ca="1" si="40"/>
        <v>0</v>
      </c>
      <c r="R182" s="182">
        <f ca="1">IF(LEN(B182)&gt;0,'6'!R182-'6'!Q182,"")</f>
        <v>0</v>
      </c>
      <c r="S182" s="183"/>
      <c r="T182" s="33"/>
      <c r="U182" s="33"/>
      <c r="V182" s="33"/>
      <c r="W182" s="33"/>
      <c r="X182" s="33"/>
      <c r="Y182" s="33"/>
      <c r="AB182" s="243">
        <f>ROW()</f>
        <v>182</v>
      </c>
      <c r="AC182" s="118">
        <f t="shared" ca="1" si="25"/>
        <v>0</v>
      </c>
      <c r="AD182" s="118">
        <f t="shared" ca="1" si="26"/>
        <v>0</v>
      </c>
      <c r="AE182" s="119" t="str">
        <f t="shared" ca="1" si="41"/>
        <v>-</v>
      </c>
      <c r="AF182" s="118" t="str">
        <f t="shared" ca="1" si="42"/>
        <v>-</v>
      </c>
      <c r="AG182" s="119" t="str">
        <f t="shared" ca="1" si="43"/>
        <v>-</v>
      </c>
      <c r="AH182" s="118" t="str">
        <f t="shared" ca="1" si="44"/>
        <v>-</v>
      </c>
      <c r="AI182" s="118">
        <f t="shared" ca="1" si="45"/>
        <v>0</v>
      </c>
      <c r="AJ182" s="120">
        <f t="shared" ca="1" si="46"/>
        <v>0</v>
      </c>
      <c r="AK182" s="118">
        <f t="shared" ca="1" si="33"/>
        <v>0</v>
      </c>
      <c r="AL182" s="118">
        <f t="shared" ca="1" si="34"/>
        <v>0</v>
      </c>
    </row>
    <row r="183" spans="1:38" ht="27" customHeight="1" x14ac:dyDescent="0.25">
      <c r="A183" s="53">
        <f>'OSNOVNA PLAČA'!A177</f>
        <v>168</v>
      </c>
      <c r="B183" s="333" t="str">
        <f t="shared" ca="1" si="21"/>
        <v>A168</v>
      </c>
      <c r="C183" s="333"/>
      <c r="D183" s="54" t="str">
        <f>IF(LEN('OSNOVNA PLAČA'!C177)&gt;0,'OSNOVNA PLAČA'!C177,"")</f>
        <v/>
      </c>
      <c r="E183" s="55" t="str">
        <f>IF(LEN('OSNOVNA PLAČA'!D177)&gt;0,'OSNOVNA PLAČA'!D177,"")</f>
        <v/>
      </c>
      <c r="F183" s="164">
        <f ca="1">IF(LEN(B183)&gt;0,'OBRAČUNANA OSNOVNA PLAČA'!K177,"")</f>
        <v>0</v>
      </c>
      <c r="G183" s="57"/>
      <c r="H183" s="57"/>
      <c r="I183" s="57"/>
      <c r="J183" s="57"/>
      <c r="K183" s="57"/>
      <c r="L183" s="178">
        <f t="shared" si="38"/>
        <v>0</v>
      </c>
      <c r="M183" s="179">
        <f t="shared" ca="1" si="47"/>
        <v>0</v>
      </c>
      <c r="N183" s="179">
        <f t="shared" ca="1" si="49"/>
        <v>0</v>
      </c>
      <c r="O183" s="180">
        <f t="shared" ca="1" si="39"/>
        <v>0</v>
      </c>
      <c r="P183" s="181">
        <f t="shared" ca="1" si="48"/>
        <v>0</v>
      </c>
      <c r="Q183" s="182">
        <f t="shared" ca="1" si="40"/>
        <v>0</v>
      </c>
      <c r="R183" s="182">
        <f ca="1">IF(LEN(B183)&gt;0,'6'!R183-'6'!Q183,"")</f>
        <v>0</v>
      </c>
      <c r="S183" s="183"/>
      <c r="T183" s="33"/>
      <c r="U183" s="33"/>
      <c r="V183" s="33"/>
      <c r="W183" s="33"/>
      <c r="X183" s="33"/>
      <c r="Y183" s="33"/>
      <c r="AB183" s="243">
        <f>ROW()</f>
        <v>183</v>
      </c>
      <c r="AC183" s="118">
        <f t="shared" ca="1" si="25"/>
        <v>0</v>
      </c>
      <c r="AD183" s="118">
        <f t="shared" ca="1" si="26"/>
        <v>0</v>
      </c>
      <c r="AE183" s="119" t="str">
        <f t="shared" ca="1" si="41"/>
        <v>-</v>
      </c>
      <c r="AF183" s="118" t="str">
        <f t="shared" ca="1" si="42"/>
        <v>-</v>
      </c>
      <c r="AG183" s="119" t="str">
        <f t="shared" ca="1" si="43"/>
        <v>-</v>
      </c>
      <c r="AH183" s="118" t="str">
        <f t="shared" ca="1" si="44"/>
        <v>-</v>
      </c>
      <c r="AI183" s="118">
        <f t="shared" ca="1" si="45"/>
        <v>0</v>
      </c>
      <c r="AJ183" s="120">
        <f t="shared" ca="1" si="46"/>
        <v>0</v>
      </c>
      <c r="AK183" s="118">
        <f t="shared" ca="1" si="33"/>
        <v>0</v>
      </c>
      <c r="AL183" s="118">
        <f t="shared" ca="1" si="34"/>
        <v>0</v>
      </c>
    </row>
    <row r="184" spans="1:38" ht="27" customHeight="1" x14ac:dyDescent="0.25">
      <c r="A184" s="53">
        <f>'OSNOVNA PLAČA'!A178</f>
        <v>169</v>
      </c>
      <c r="B184" s="333" t="str">
        <f t="shared" ca="1" si="21"/>
        <v>A169</v>
      </c>
      <c r="C184" s="333"/>
      <c r="D184" s="54" t="str">
        <f>IF(LEN('OSNOVNA PLAČA'!C178)&gt;0,'OSNOVNA PLAČA'!C178,"")</f>
        <v/>
      </c>
      <c r="E184" s="55" t="str">
        <f>IF(LEN('OSNOVNA PLAČA'!D178)&gt;0,'OSNOVNA PLAČA'!D178,"")</f>
        <v/>
      </c>
      <c r="F184" s="164">
        <f ca="1">IF(LEN(B184)&gt;0,'OBRAČUNANA OSNOVNA PLAČA'!K178,"")</f>
        <v>0</v>
      </c>
      <c r="G184" s="57"/>
      <c r="H184" s="57"/>
      <c r="I184" s="57"/>
      <c r="J184" s="57"/>
      <c r="K184" s="57"/>
      <c r="L184" s="178">
        <f t="shared" si="38"/>
        <v>0</v>
      </c>
      <c r="M184" s="179">
        <f t="shared" ca="1" si="47"/>
        <v>0</v>
      </c>
      <c r="N184" s="179">
        <f t="shared" ca="1" si="49"/>
        <v>0</v>
      </c>
      <c r="O184" s="180">
        <f t="shared" ca="1" si="39"/>
        <v>0</v>
      </c>
      <c r="P184" s="181">
        <f t="shared" ca="1" si="48"/>
        <v>0</v>
      </c>
      <c r="Q184" s="182">
        <f t="shared" ca="1" si="40"/>
        <v>0</v>
      </c>
      <c r="R184" s="182">
        <f ca="1">IF(LEN(B184)&gt;0,'6'!R184-'6'!Q184,"")</f>
        <v>0</v>
      </c>
      <c r="S184" s="183"/>
      <c r="T184" s="33"/>
      <c r="U184" s="33"/>
      <c r="V184" s="33"/>
      <c r="W184" s="33"/>
      <c r="X184" s="33"/>
      <c r="Y184" s="33"/>
      <c r="AB184" s="243">
        <f>ROW()</f>
        <v>184</v>
      </c>
      <c r="AC184" s="118">
        <f t="shared" ca="1" si="25"/>
        <v>0</v>
      </c>
      <c r="AD184" s="118">
        <f t="shared" ca="1" si="26"/>
        <v>0</v>
      </c>
      <c r="AE184" s="119" t="str">
        <f t="shared" ca="1" si="41"/>
        <v>-</v>
      </c>
      <c r="AF184" s="118" t="str">
        <f t="shared" ca="1" si="42"/>
        <v>-</v>
      </c>
      <c r="AG184" s="119" t="str">
        <f t="shared" ca="1" si="43"/>
        <v>-</v>
      </c>
      <c r="AH184" s="118" t="str">
        <f t="shared" ca="1" si="44"/>
        <v>-</v>
      </c>
      <c r="AI184" s="118">
        <f t="shared" ca="1" si="45"/>
        <v>0</v>
      </c>
      <c r="AJ184" s="120">
        <f t="shared" ca="1" si="46"/>
        <v>0</v>
      </c>
      <c r="AK184" s="118">
        <f t="shared" ca="1" si="33"/>
        <v>0</v>
      </c>
      <c r="AL184" s="118">
        <f t="shared" ca="1" si="34"/>
        <v>0</v>
      </c>
    </row>
    <row r="185" spans="1:38" ht="27" customHeight="1" x14ac:dyDescent="0.25">
      <c r="A185" s="53">
        <f>'OSNOVNA PLAČA'!A179</f>
        <v>170</v>
      </c>
      <c r="B185" s="333" t="str">
        <f t="shared" ca="1" si="21"/>
        <v>A170</v>
      </c>
      <c r="C185" s="333"/>
      <c r="D185" s="54" t="str">
        <f>IF(LEN('OSNOVNA PLAČA'!C179)&gt;0,'OSNOVNA PLAČA'!C179,"")</f>
        <v/>
      </c>
      <c r="E185" s="55" t="str">
        <f>IF(LEN('OSNOVNA PLAČA'!D179)&gt;0,'OSNOVNA PLAČA'!D179,"")</f>
        <v/>
      </c>
      <c r="F185" s="164">
        <f ca="1">IF(LEN(B185)&gt;0,'OBRAČUNANA OSNOVNA PLAČA'!K179,"")</f>
        <v>0</v>
      </c>
      <c r="G185" s="57"/>
      <c r="H185" s="57"/>
      <c r="I185" s="57"/>
      <c r="J185" s="57"/>
      <c r="K185" s="57"/>
      <c r="L185" s="178">
        <f t="shared" si="38"/>
        <v>0</v>
      </c>
      <c r="M185" s="179">
        <f t="shared" ca="1" si="47"/>
        <v>0</v>
      </c>
      <c r="N185" s="179">
        <f t="shared" ca="1" si="49"/>
        <v>0</v>
      </c>
      <c r="O185" s="180">
        <f t="shared" ca="1" si="39"/>
        <v>0</v>
      </c>
      <c r="P185" s="181">
        <f t="shared" ca="1" si="48"/>
        <v>0</v>
      </c>
      <c r="Q185" s="182">
        <f t="shared" ca="1" si="40"/>
        <v>0</v>
      </c>
      <c r="R185" s="182">
        <f ca="1">IF(LEN(B185)&gt;0,'6'!R185-'6'!Q185,"")</f>
        <v>0</v>
      </c>
      <c r="S185" s="183"/>
      <c r="T185" s="33"/>
      <c r="U185" s="33"/>
      <c r="V185" s="33"/>
      <c r="W185" s="33"/>
      <c r="X185" s="33"/>
      <c r="Y185" s="33"/>
      <c r="AB185" s="243">
        <f>ROW()</f>
        <v>185</v>
      </c>
      <c r="AC185" s="118">
        <f t="shared" ca="1" si="25"/>
        <v>0</v>
      </c>
      <c r="AD185" s="118">
        <f t="shared" ca="1" si="26"/>
        <v>0</v>
      </c>
      <c r="AE185" s="119" t="str">
        <f t="shared" ca="1" si="41"/>
        <v>-</v>
      </c>
      <c r="AF185" s="118" t="str">
        <f t="shared" ca="1" si="42"/>
        <v>-</v>
      </c>
      <c r="AG185" s="119" t="str">
        <f t="shared" ca="1" si="43"/>
        <v>-</v>
      </c>
      <c r="AH185" s="118" t="str">
        <f t="shared" ca="1" si="44"/>
        <v>-</v>
      </c>
      <c r="AI185" s="118">
        <f t="shared" ca="1" si="45"/>
        <v>0</v>
      </c>
      <c r="AJ185" s="120">
        <f t="shared" ca="1" si="46"/>
        <v>0</v>
      </c>
      <c r="AK185" s="118">
        <f t="shared" ca="1" si="33"/>
        <v>0</v>
      </c>
      <c r="AL185" s="118">
        <f t="shared" ca="1" si="34"/>
        <v>0</v>
      </c>
    </row>
    <row r="186" spans="1:38" ht="27" customHeight="1" x14ac:dyDescent="0.25">
      <c r="A186" s="53">
        <f>'OSNOVNA PLAČA'!A180</f>
        <v>171</v>
      </c>
      <c r="B186" s="333" t="str">
        <f t="shared" ca="1" si="21"/>
        <v>A171</v>
      </c>
      <c r="C186" s="333"/>
      <c r="D186" s="54" t="str">
        <f>IF(LEN('OSNOVNA PLAČA'!C180)&gt;0,'OSNOVNA PLAČA'!C180,"")</f>
        <v/>
      </c>
      <c r="E186" s="55" t="str">
        <f>IF(LEN('OSNOVNA PLAČA'!D180)&gt;0,'OSNOVNA PLAČA'!D180,"")</f>
        <v/>
      </c>
      <c r="F186" s="164">
        <f ca="1">IF(LEN(B186)&gt;0,'OBRAČUNANA OSNOVNA PLAČA'!K180,"")</f>
        <v>0</v>
      </c>
      <c r="G186" s="57"/>
      <c r="H186" s="57"/>
      <c r="I186" s="57"/>
      <c r="J186" s="57"/>
      <c r="K186" s="57"/>
      <c r="L186" s="178">
        <f t="shared" si="38"/>
        <v>0</v>
      </c>
      <c r="M186" s="179">
        <f t="shared" ca="1" si="47"/>
        <v>0</v>
      </c>
      <c r="N186" s="179">
        <f t="shared" ca="1" si="49"/>
        <v>0</v>
      </c>
      <c r="O186" s="180">
        <f t="shared" ca="1" si="39"/>
        <v>0</v>
      </c>
      <c r="P186" s="181">
        <f t="shared" ca="1" si="48"/>
        <v>0</v>
      </c>
      <c r="Q186" s="182">
        <f t="shared" ca="1" si="40"/>
        <v>0</v>
      </c>
      <c r="R186" s="182">
        <f ca="1">IF(LEN(B186)&gt;0,'6'!R186-'6'!Q186,"")</f>
        <v>0</v>
      </c>
      <c r="S186" s="183"/>
      <c r="T186" s="33"/>
      <c r="U186" s="33"/>
      <c r="V186" s="33"/>
      <c r="W186" s="33"/>
      <c r="X186" s="33"/>
      <c r="Y186" s="33"/>
      <c r="AB186" s="243">
        <f>ROW()</f>
        <v>186</v>
      </c>
      <c r="AC186" s="118">
        <f t="shared" ca="1" si="25"/>
        <v>0</v>
      </c>
      <c r="AD186" s="118">
        <f t="shared" ca="1" si="26"/>
        <v>0</v>
      </c>
      <c r="AE186" s="119" t="str">
        <f t="shared" ca="1" si="41"/>
        <v>-</v>
      </c>
      <c r="AF186" s="118" t="str">
        <f t="shared" ca="1" si="42"/>
        <v>-</v>
      </c>
      <c r="AG186" s="119" t="str">
        <f t="shared" ca="1" si="43"/>
        <v>-</v>
      </c>
      <c r="AH186" s="118" t="str">
        <f t="shared" ca="1" si="44"/>
        <v>-</v>
      </c>
      <c r="AI186" s="118">
        <f t="shared" ca="1" si="45"/>
        <v>0</v>
      </c>
      <c r="AJ186" s="120">
        <f t="shared" ca="1" si="46"/>
        <v>0</v>
      </c>
      <c r="AK186" s="118">
        <f t="shared" ca="1" si="33"/>
        <v>0</v>
      </c>
      <c r="AL186" s="118">
        <f t="shared" ca="1" si="34"/>
        <v>0</v>
      </c>
    </row>
    <row r="187" spans="1:38" ht="27" customHeight="1" x14ac:dyDescent="0.25">
      <c r="A187" s="53">
        <f>'OSNOVNA PLAČA'!A181</f>
        <v>172</v>
      </c>
      <c r="B187" s="333" t="str">
        <f t="shared" ca="1" si="21"/>
        <v>A172</v>
      </c>
      <c r="C187" s="333"/>
      <c r="D187" s="54" t="str">
        <f>IF(LEN('OSNOVNA PLAČA'!C181)&gt;0,'OSNOVNA PLAČA'!C181,"")</f>
        <v/>
      </c>
      <c r="E187" s="55" t="str">
        <f>IF(LEN('OSNOVNA PLAČA'!D181)&gt;0,'OSNOVNA PLAČA'!D181,"")</f>
        <v/>
      </c>
      <c r="F187" s="164">
        <f ca="1">IF(LEN(B187)&gt;0,'OBRAČUNANA OSNOVNA PLAČA'!K181,"")</f>
        <v>0</v>
      </c>
      <c r="G187" s="57"/>
      <c r="H187" s="57"/>
      <c r="I187" s="57"/>
      <c r="J187" s="57"/>
      <c r="K187" s="57"/>
      <c r="L187" s="178">
        <f t="shared" si="38"/>
        <v>0</v>
      </c>
      <c r="M187" s="179">
        <f t="shared" ca="1" si="47"/>
        <v>0</v>
      </c>
      <c r="N187" s="179">
        <f t="shared" ca="1" si="49"/>
        <v>0</v>
      </c>
      <c r="O187" s="180">
        <f t="shared" ca="1" si="39"/>
        <v>0</v>
      </c>
      <c r="P187" s="181">
        <f t="shared" ca="1" si="48"/>
        <v>0</v>
      </c>
      <c r="Q187" s="182">
        <f t="shared" ca="1" si="40"/>
        <v>0</v>
      </c>
      <c r="R187" s="182">
        <f ca="1">IF(LEN(B187)&gt;0,'6'!R187-'6'!Q187,"")</f>
        <v>0</v>
      </c>
      <c r="S187" s="183"/>
      <c r="T187" s="33"/>
      <c r="U187" s="33"/>
      <c r="V187" s="33"/>
      <c r="W187" s="33"/>
      <c r="X187" s="33"/>
      <c r="Y187" s="33"/>
      <c r="AB187" s="243">
        <f>ROW()</f>
        <v>187</v>
      </c>
      <c r="AC187" s="118">
        <f t="shared" ca="1" si="25"/>
        <v>0</v>
      </c>
      <c r="AD187" s="118">
        <f t="shared" ca="1" si="26"/>
        <v>0</v>
      </c>
      <c r="AE187" s="119" t="str">
        <f t="shared" ca="1" si="41"/>
        <v>-</v>
      </c>
      <c r="AF187" s="118" t="str">
        <f t="shared" ca="1" si="42"/>
        <v>-</v>
      </c>
      <c r="AG187" s="119" t="str">
        <f t="shared" ca="1" si="43"/>
        <v>-</v>
      </c>
      <c r="AH187" s="118" t="str">
        <f t="shared" ca="1" si="44"/>
        <v>-</v>
      </c>
      <c r="AI187" s="118">
        <f t="shared" ca="1" si="45"/>
        <v>0</v>
      </c>
      <c r="AJ187" s="120">
        <f t="shared" ca="1" si="46"/>
        <v>0</v>
      </c>
      <c r="AK187" s="118">
        <f t="shared" ca="1" si="33"/>
        <v>0</v>
      </c>
      <c r="AL187" s="118">
        <f t="shared" ca="1" si="34"/>
        <v>0</v>
      </c>
    </row>
    <row r="188" spans="1:38" ht="27" customHeight="1" x14ac:dyDescent="0.25">
      <c r="A188" s="53">
        <f>'OSNOVNA PLAČA'!A182</f>
        <v>173</v>
      </c>
      <c r="B188" s="333" t="str">
        <f t="shared" ca="1" si="21"/>
        <v>A173</v>
      </c>
      <c r="C188" s="333"/>
      <c r="D188" s="54" t="str">
        <f>IF(LEN('OSNOVNA PLAČA'!C182)&gt;0,'OSNOVNA PLAČA'!C182,"")</f>
        <v/>
      </c>
      <c r="E188" s="55" t="str">
        <f>IF(LEN('OSNOVNA PLAČA'!D182)&gt;0,'OSNOVNA PLAČA'!D182,"")</f>
        <v/>
      </c>
      <c r="F188" s="164">
        <f ca="1">IF(LEN(B188)&gt;0,'OBRAČUNANA OSNOVNA PLAČA'!K182,"")</f>
        <v>0</v>
      </c>
      <c r="G188" s="57"/>
      <c r="H188" s="57"/>
      <c r="I188" s="57"/>
      <c r="J188" s="57"/>
      <c r="K188" s="57"/>
      <c r="L188" s="178">
        <f t="shared" si="38"/>
        <v>0</v>
      </c>
      <c r="M188" s="179">
        <f t="shared" ca="1" si="47"/>
        <v>0</v>
      </c>
      <c r="N188" s="179">
        <f t="shared" ca="1" si="49"/>
        <v>0</v>
      </c>
      <c r="O188" s="180">
        <f t="shared" ca="1" si="39"/>
        <v>0</v>
      </c>
      <c r="P188" s="181">
        <f t="shared" ca="1" si="48"/>
        <v>0</v>
      </c>
      <c r="Q188" s="182">
        <f t="shared" ca="1" si="40"/>
        <v>0</v>
      </c>
      <c r="R188" s="182">
        <f ca="1">IF(LEN(B188)&gt;0,'6'!R188-'6'!Q188,"")</f>
        <v>0</v>
      </c>
      <c r="S188" s="183"/>
      <c r="T188" s="33"/>
      <c r="U188" s="33"/>
      <c r="V188" s="33"/>
      <c r="W188" s="33"/>
      <c r="X188" s="33"/>
      <c r="Y188" s="33"/>
      <c r="AB188" s="243">
        <f>ROW()</f>
        <v>188</v>
      </c>
      <c r="AC188" s="118">
        <f t="shared" ca="1" si="25"/>
        <v>0</v>
      </c>
      <c r="AD188" s="118">
        <f t="shared" ca="1" si="26"/>
        <v>0</v>
      </c>
      <c r="AE188" s="119" t="str">
        <f t="shared" ca="1" si="41"/>
        <v>-</v>
      </c>
      <c r="AF188" s="118" t="str">
        <f t="shared" ca="1" si="42"/>
        <v>-</v>
      </c>
      <c r="AG188" s="119" t="str">
        <f t="shared" ca="1" si="43"/>
        <v>-</v>
      </c>
      <c r="AH188" s="118" t="str">
        <f t="shared" ca="1" si="44"/>
        <v>-</v>
      </c>
      <c r="AI188" s="118">
        <f t="shared" ca="1" si="45"/>
        <v>0</v>
      </c>
      <c r="AJ188" s="120">
        <f t="shared" ca="1" si="46"/>
        <v>0</v>
      </c>
      <c r="AK188" s="118">
        <f t="shared" ca="1" si="33"/>
        <v>0</v>
      </c>
      <c r="AL188" s="118">
        <f t="shared" ca="1" si="34"/>
        <v>0</v>
      </c>
    </row>
    <row r="189" spans="1:38" ht="27" customHeight="1" x14ac:dyDescent="0.25">
      <c r="A189" s="53">
        <f>'OSNOVNA PLAČA'!A183</f>
        <v>174</v>
      </c>
      <c r="B189" s="333" t="str">
        <f t="shared" ca="1" si="21"/>
        <v>A174</v>
      </c>
      <c r="C189" s="333"/>
      <c r="D189" s="54" t="str">
        <f>IF(LEN('OSNOVNA PLAČA'!C183)&gt;0,'OSNOVNA PLAČA'!C183,"")</f>
        <v/>
      </c>
      <c r="E189" s="55" t="str">
        <f>IF(LEN('OSNOVNA PLAČA'!D183)&gt;0,'OSNOVNA PLAČA'!D183,"")</f>
        <v/>
      </c>
      <c r="F189" s="164">
        <f ca="1">IF(LEN(B189)&gt;0,'OBRAČUNANA OSNOVNA PLAČA'!K183,"")</f>
        <v>0</v>
      </c>
      <c r="G189" s="57"/>
      <c r="H189" s="57"/>
      <c r="I189" s="57"/>
      <c r="J189" s="57"/>
      <c r="K189" s="57"/>
      <c r="L189" s="178">
        <f t="shared" si="38"/>
        <v>0</v>
      </c>
      <c r="M189" s="179">
        <f t="shared" ca="1" si="47"/>
        <v>0</v>
      </c>
      <c r="N189" s="179">
        <f t="shared" ca="1" si="49"/>
        <v>0</v>
      </c>
      <c r="O189" s="180">
        <f t="shared" ca="1" si="39"/>
        <v>0</v>
      </c>
      <c r="P189" s="181">
        <f t="shared" ca="1" si="48"/>
        <v>0</v>
      </c>
      <c r="Q189" s="182">
        <f t="shared" ca="1" si="40"/>
        <v>0</v>
      </c>
      <c r="R189" s="182">
        <f ca="1">IF(LEN(B189)&gt;0,'6'!R189-'6'!Q189,"")</f>
        <v>0</v>
      </c>
      <c r="S189" s="183"/>
      <c r="T189" s="33"/>
      <c r="U189" s="33"/>
      <c r="V189" s="33"/>
      <c r="W189" s="33"/>
      <c r="X189" s="33"/>
      <c r="Y189" s="33"/>
      <c r="AB189" s="243">
        <f>ROW()</f>
        <v>189</v>
      </c>
      <c r="AC189" s="118">
        <f t="shared" ca="1" si="25"/>
        <v>0</v>
      </c>
      <c r="AD189" s="118">
        <f t="shared" ca="1" si="26"/>
        <v>0</v>
      </c>
      <c r="AE189" s="119" t="str">
        <f t="shared" ca="1" si="41"/>
        <v>-</v>
      </c>
      <c r="AF189" s="118" t="str">
        <f t="shared" ca="1" si="42"/>
        <v>-</v>
      </c>
      <c r="AG189" s="119" t="str">
        <f t="shared" ca="1" si="43"/>
        <v>-</v>
      </c>
      <c r="AH189" s="118" t="str">
        <f t="shared" ca="1" si="44"/>
        <v>-</v>
      </c>
      <c r="AI189" s="118">
        <f t="shared" ca="1" si="45"/>
        <v>0</v>
      </c>
      <c r="AJ189" s="120">
        <f t="shared" ca="1" si="46"/>
        <v>0</v>
      </c>
      <c r="AK189" s="118">
        <f t="shared" ca="1" si="33"/>
        <v>0</v>
      </c>
      <c r="AL189" s="118">
        <f t="shared" ca="1" si="34"/>
        <v>0</v>
      </c>
    </row>
    <row r="190" spans="1:38" ht="27" customHeight="1" x14ac:dyDescent="0.25">
      <c r="A190" s="53">
        <f>'OSNOVNA PLAČA'!A184</f>
        <v>175</v>
      </c>
      <c r="B190" s="333" t="str">
        <f t="shared" ca="1" si="21"/>
        <v>A175</v>
      </c>
      <c r="C190" s="333"/>
      <c r="D190" s="54" t="str">
        <f>IF(LEN('OSNOVNA PLAČA'!C184)&gt;0,'OSNOVNA PLAČA'!C184,"")</f>
        <v/>
      </c>
      <c r="E190" s="55" t="str">
        <f>IF(LEN('OSNOVNA PLAČA'!D184)&gt;0,'OSNOVNA PLAČA'!D184,"")</f>
        <v/>
      </c>
      <c r="F190" s="164">
        <f ca="1">IF(LEN(B190)&gt;0,'OBRAČUNANA OSNOVNA PLAČA'!K184,"")</f>
        <v>0</v>
      </c>
      <c r="G190" s="57"/>
      <c r="H190" s="57"/>
      <c r="I190" s="57"/>
      <c r="J190" s="57"/>
      <c r="K190" s="57"/>
      <c r="L190" s="178">
        <f t="shared" si="38"/>
        <v>0</v>
      </c>
      <c r="M190" s="179">
        <f t="shared" ca="1" si="47"/>
        <v>0</v>
      </c>
      <c r="N190" s="179">
        <f t="shared" ca="1" si="49"/>
        <v>0</v>
      </c>
      <c r="O190" s="180">
        <f t="shared" ca="1" si="39"/>
        <v>0</v>
      </c>
      <c r="P190" s="181">
        <f t="shared" ca="1" si="48"/>
        <v>0</v>
      </c>
      <c r="Q190" s="182">
        <f t="shared" ca="1" si="40"/>
        <v>0</v>
      </c>
      <c r="R190" s="182">
        <f ca="1">IF(LEN(B190)&gt;0,'6'!R190-'6'!Q190,"")</f>
        <v>0</v>
      </c>
      <c r="S190" s="183"/>
      <c r="T190" s="33"/>
      <c r="U190" s="33"/>
      <c r="V190" s="33"/>
      <c r="W190" s="33"/>
      <c r="X190" s="33"/>
      <c r="Y190" s="33"/>
      <c r="AB190" s="243">
        <f>ROW()</f>
        <v>190</v>
      </c>
      <c r="AC190" s="118">
        <f t="shared" ca="1" si="25"/>
        <v>0</v>
      </c>
      <c r="AD190" s="118">
        <f t="shared" ca="1" si="26"/>
        <v>0</v>
      </c>
      <c r="AE190" s="119" t="str">
        <f t="shared" ca="1" si="41"/>
        <v>-</v>
      </c>
      <c r="AF190" s="118" t="str">
        <f t="shared" ca="1" si="42"/>
        <v>-</v>
      </c>
      <c r="AG190" s="119" t="str">
        <f t="shared" ca="1" si="43"/>
        <v>-</v>
      </c>
      <c r="AH190" s="118" t="str">
        <f t="shared" ca="1" si="44"/>
        <v>-</v>
      </c>
      <c r="AI190" s="118">
        <f t="shared" ca="1" si="45"/>
        <v>0</v>
      </c>
      <c r="AJ190" s="120">
        <f t="shared" ca="1" si="46"/>
        <v>0</v>
      </c>
      <c r="AK190" s="118">
        <f t="shared" ca="1" si="33"/>
        <v>0</v>
      </c>
      <c r="AL190" s="118">
        <f t="shared" ca="1" si="34"/>
        <v>0</v>
      </c>
    </row>
    <row r="191" spans="1:38" ht="27" customHeight="1" x14ac:dyDescent="0.25">
      <c r="A191" s="53">
        <f>'OSNOVNA PLAČA'!A185</f>
        <v>176</v>
      </c>
      <c r="B191" s="333" t="str">
        <f t="shared" ca="1" si="21"/>
        <v>A176</v>
      </c>
      <c r="C191" s="333"/>
      <c r="D191" s="54" t="str">
        <f>IF(LEN('OSNOVNA PLAČA'!C185)&gt;0,'OSNOVNA PLAČA'!C185,"")</f>
        <v/>
      </c>
      <c r="E191" s="55" t="str">
        <f>IF(LEN('OSNOVNA PLAČA'!D185)&gt;0,'OSNOVNA PLAČA'!D185,"")</f>
        <v/>
      </c>
      <c r="F191" s="164">
        <f ca="1">IF(LEN(B191)&gt;0,'OBRAČUNANA OSNOVNA PLAČA'!K185,"")</f>
        <v>0</v>
      </c>
      <c r="G191" s="57"/>
      <c r="H191" s="57"/>
      <c r="I191" s="57"/>
      <c r="J191" s="57"/>
      <c r="K191" s="57"/>
      <c r="L191" s="178">
        <f t="shared" si="38"/>
        <v>0</v>
      </c>
      <c r="M191" s="179">
        <f t="shared" ca="1" si="47"/>
        <v>0</v>
      </c>
      <c r="N191" s="179">
        <f t="shared" ca="1" si="49"/>
        <v>0</v>
      </c>
      <c r="O191" s="180">
        <f t="shared" ca="1" si="39"/>
        <v>0</v>
      </c>
      <c r="P191" s="181">
        <f t="shared" ca="1" si="48"/>
        <v>0</v>
      </c>
      <c r="Q191" s="182">
        <f t="shared" ca="1" si="40"/>
        <v>0</v>
      </c>
      <c r="R191" s="182">
        <f ca="1">IF(LEN(B191)&gt;0,'6'!R191-'6'!Q191,"")</f>
        <v>0</v>
      </c>
      <c r="S191" s="183"/>
      <c r="T191" s="33"/>
      <c r="U191" s="33"/>
      <c r="V191" s="33"/>
      <c r="W191" s="33"/>
      <c r="X191" s="33"/>
      <c r="Y191" s="33"/>
      <c r="AB191" s="243">
        <f>ROW()</f>
        <v>191</v>
      </c>
      <c r="AC191" s="118">
        <f t="shared" ca="1" si="25"/>
        <v>0</v>
      </c>
      <c r="AD191" s="118">
        <f t="shared" ca="1" si="26"/>
        <v>0</v>
      </c>
      <c r="AE191" s="119" t="str">
        <f t="shared" ca="1" si="41"/>
        <v>-</v>
      </c>
      <c r="AF191" s="118" t="str">
        <f t="shared" ca="1" si="42"/>
        <v>-</v>
      </c>
      <c r="AG191" s="119" t="str">
        <f t="shared" ca="1" si="43"/>
        <v>-</v>
      </c>
      <c r="AH191" s="118" t="str">
        <f t="shared" ca="1" si="44"/>
        <v>-</v>
      </c>
      <c r="AI191" s="118">
        <f t="shared" ca="1" si="45"/>
        <v>0</v>
      </c>
      <c r="AJ191" s="120">
        <f t="shared" ca="1" si="46"/>
        <v>0</v>
      </c>
      <c r="AK191" s="118">
        <f t="shared" ca="1" si="33"/>
        <v>0</v>
      </c>
      <c r="AL191" s="118">
        <f t="shared" ca="1" si="34"/>
        <v>0</v>
      </c>
    </row>
    <row r="192" spans="1:38" ht="27" customHeight="1" x14ac:dyDescent="0.25">
      <c r="A192" s="53">
        <f>'OSNOVNA PLAČA'!A186</f>
        <v>177</v>
      </c>
      <c r="B192" s="333" t="str">
        <f t="shared" ca="1" si="21"/>
        <v>A177</v>
      </c>
      <c r="C192" s="333"/>
      <c r="D192" s="54" t="str">
        <f>IF(LEN('OSNOVNA PLAČA'!C186)&gt;0,'OSNOVNA PLAČA'!C186,"")</f>
        <v/>
      </c>
      <c r="E192" s="55" t="str">
        <f>IF(LEN('OSNOVNA PLAČA'!D186)&gt;0,'OSNOVNA PLAČA'!D186,"")</f>
        <v/>
      </c>
      <c r="F192" s="164">
        <f ca="1">IF(LEN(B192)&gt;0,'OBRAČUNANA OSNOVNA PLAČA'!K186,"")</f>
        <v>0</v>
      </c>
      <c r="G192" s="57"/>
      <c r="H192" s="57"/>
      <c r="I192" s="57"/>
      <c r="J192" s="57"/>
      <c r="K192" s="57"/>
      <c r="L192" s="178">
        <f t="shared" si="38"/>
        <v>0</v>
      </c>
      <c r="M192" s="179">
        <f t="shared" ca="1" si="47"/>
        <v>0</v>
      </c>
      <c r="N192" s="179">
        <f t="shared" ca="1" si="49"/>
        <v>0</v>
      </c>
      <c r="O192" s="180">
        <f t="shared" ca="1" si="39"/>
        <v>0</v>
      </c>
      <c r="P192" s="181">
        <f t="shared" ca="1" si="48"/>
        <v>0</v>
      </c>
      <c r="Q192" s="182">
        <f t="shared" ca="1" si="40"/>
        <v>0</v>
      </c>
      <c r="R192" s="182">
        <f ca="1">IF(LEN(B192)&gt;0,'6'!R192-'6'!Q192,"")</f>
        <v>0</v>
      </c>
      <c r="S192" s="183"/>
      <c r="T192" s="33"/>
      <c r="U192" s="33"/>
      <c r="V192" s="33"/>
      <c r="W192" s="33"/>
      <c r="X192" s="33"/>
      <c r="Y192" s="33"/>
      <c r="AB192" s="243">
        <f>ROW()</f>
        <v>192</v>
      </c>
      <c r="AC192" s="118">
        <f t="shared" ca="1" si="25"/>
        <v>0</v>
      </c>
      <c r="AD192" s="118">
        <f t="shared" ca="1" si="26"/>
        <v>0</v>
      </c>
      <c r="AE192" s="119" t="str">
        <f t="shared" ca="1" si="41"/>
        <v>-</v>
      </c>
      <c r="AF192" s="118" t="str">
        <f t="shared" ca="1" si="42"/>
        <v>-</v>
      </c>
      <c r="AG192" s="119" t="str">
        <f t="shared" ca="1" si="43"/>
        <v>-</v>
      </c>
      <c r="AH192" s="118" t="str">
        <f t="shared" ca="1" si="44"/>
        <v>-</v>
      </c>
      <c r="AI192" s="118">
        <f t="shared" ca="1" si="45"/>
        <v>0</v>
      </c>
      <c r="AJ192" s="120">
        <f t="shared" ca="1" si="46"/>
        <v>0</v>
      </c>
      <c r="AK192" s="118">
        <f t="shared" ca="1" si="33"/>
        <v>0</v>
      </c>
      <c r="AL192" s="118">
        <f t="shared" ca="1" si="34"/>
        <v>0</v>
      </c>
    </row>
    <row r="193" spans="1:38" ht="27" customHeight="1" x14ac:dyDescent="0.25">
      <c r="A193" s="53">
        <f>'OSNOVNA PLAČA'!A187</f>
        <v>178</v>
      </c>
      <c r="B193" s="333" t="str">
        <f t="shared" ca="1" si="21"/>
        <v>A178</v>
      </c>
      <c r="C193" s="333"/>
      <c r="D193" s="54" t="str">
        <f>IF(LEN('OSNOVNA PLAČA'!C187)&gt;0,'OSNOVNA PLAČA'!C187,"")</f>
        <v/>
      </c>
      <c r="E193" s="55" t="str">
        <f>IF(LEN('OSNOVNA PLAČA'!D187)&gt;0,'OSNOVNA PLAČA'!D187,"")</f>
        <v/>
      </c>
      <c r="F193" s="164">
        <f ca="1">IF(LEN(B193)&gt;0,'OBRAČUNANA OSNOVNA PLAČA'!K187,"")</f>
        <v>0</v>
      </c>
      <c r="G193" s="57"/>
      <c r="H193" s="57"/>
      <c r="I193" s="57"/>
      <c r="J193" s="57"/>
      <c r="K193" s="57"/>
      <c r="L193" s="178">
        <f t="shared" si="38"/>
        <v>0</v>
      </c>
      <c r="M193" s="179">
        <f t="shared" ca="1" si="47"/>
        <v>0</v>
      </c>
      <c r="N193" s="179">
        <f t="shared" ca="1" si="49"/>
        <v>0</v>
      </c>
      <c r="O193" s="180">
        <f t="shared" ca="1" si="39"/>
        <v>0</v>
      </c>
      <c r="P193" s="181">
        <f t="shared" ca="1" si="48"/>
        <v>0</v>
      </c>
      <c r="Q193" s="182">
        <f t="shared" ca="1" si="40"/>
        <v>0</v>
      </c>
      <c r="R193" s="182">
        <f ca="1">IF(LEN(B193)&gt;0,'6'!R193-'6'!Q193,"")</f>
        <v>0</v>
      </c>
      <c r="S193" s="183"/>
      <c r="T193" s="33"/>
      <c r="U193" s="33"/>
      <c r="V193" s="33"/>
      <c r="W193" s="33"/>
      <c r="X193" s="33"/>
      <c r="Y193" s="33"/>
      <c r="AB193" s="243">
        <f>ROW()</f>
        <v>193</v>
      </c>
      <c r="AC193" s="118">
        <f t="shared" ca="1" si="25"/>
        <v>0</v>
      </c>
      <c r="AD193" s="118">
        <f t="shared" ca="1" si="26"/>
        <v>0</v>
      </c>
      <c r="AE193" s="119" t="str">
        <f t="shared" ca="1" si="41"/>
        <v>-</v>
      </c>
      <c r="AF193" s="118" t="str">
        <f t="shared" ca="1" si="42"/>
        <v>-</v>
      </c>
      <c r="AG193" s="119" t="str">
        <f t="shared" ca="1" si="43"/>
        <v>-</v>
      </c>
      <c r="AH193" s="118" t="str">
        <f t="shared" ca="1" si="44"/>
        <v>-</v>
      </c>
      <c r="AI193" s="118">
        <f t="shared" ca="1" si="45"/>
        <v>0</v>
      </c>
      <c r="AJ193" s="120">
        <f t="shared" ca="1" si="46"/>
        <v>0</v>
      </c>
      <c r="AK193" s="118">
        <f t="shared" ca="1" si="33"/>
        <v>0</v>
      </c>
      <c r="AL193" s="118">
        <f t="shared" ca="1" si="34"/>
        <v>0</v>
      </c>
    </row>
    <row r="194" spans="1:38" ht="27" customHeight="1" x14ac:dyDescent="0.25">
      <c r="A194" s="53">
        <f>'OSNOVNA PLAČA'!A188</f>
        <v>179</v>
      </c>
      <c r="B194" s="333" t="str">
        <f t="shared" ca="1" si="21"/>
        <v>A179</v>
      </c>
      <c r="C194" s="333"/>
      <c r="D194" s="54" t="str">
        <f>IF(LEN('OSNOVNA PLAČA'!C188)&gt;0,'OSNOVNA PLAČA'!C188,"")</f>
        <v/>
      </c>
      <c r="E194" s="55" t="str">
        <f>IF(LEN('OSNOVNA PLAČA'!D188)&gt;0,'OSNOVNA PLAČA'!D188,"")</f>
        <v/>
      </c>
      <c r="F194" s="164">
        <f ca="1">IF(LEN(B194)&gt;0,'OBRAČUNANA OSNOVNA PLAČA'!K188,"")</f>
        <v>0</v>
      </c>
      <c r="G194" s="57"/>
      <c r="H194" s="57"/>
      <c r="I194" s="57"/>
      <c r="J194" s="57"/>
      <c r="K194" s="57"/>
      <c r="L194" s="178">
        <f t="shared" si="38"/>
        <v>0</v>
      </c>
      <c r="M194" s="179">
        <f t="shared" ca="1" si="47"/>
        <v>0</v>
      </c>
      <c r="N194" s="179">
        <f t="shared" ca="1" si="49"/>
        <v>0</v>
      </c>
      <c r="O194" s="180">
        <f t="shared" ca="1" si="39"/>
        <v>0</v>
      </c>
      <c r="P194" s="181">
        <f t="shared" ca="1" si="48"/>
        <v>0</v>
      </c>
      <c r="Q194" s="182">
        <f t="shared" ca="1" si="40"/>
        <v>0</v>
      </c>
      <c r="R194" s="182">
        <f ca="1">IF(LEN(B194)&gt;0,'6'!R194-'6'!Q194,"")</f>
        <v>0</v>
      </c>
      <c r="S194" s="183"/>
      <c r="T194" s="33"/>
      <c r="U194" s="33"/>
      <c r="V194" s="33"/>
      <c r="W194" s="33"/>
      <c r="X194" s="33"/>
      <c r="Y194" s="33"/>
      <c r="AB194" s="243">
        <f>ROW()</f>
        <v>194</v>
      </c>
      <c r="AC194" s="118">
        <f t="shared" ca="1" si="25"/>
        <v>0</v>
      </c>
      <c r="AD194" s="118">
        <f t="shared" ca="1" si="26"/>
        <v>0</v>
      </c>
      <c r="AE194" s="119" t="str">
        <f t="shared" ca="1" si="41"/>
        <v>-</v>
      </c>
      <c r="AF194" s="118" t="str">
        <f t="shared" ca="1" si="42"/>
        <v>-</v>
      </c>
      <c r="AG194" s="119" t="str">
        <f t="shared" ca="1" si="43"/>
        <v>-</v>
      </c>
      <c r="AH194" s="118" t="str">
        <f t="shared" ca="1" si="44"/>
        <v>-</v>
      </c>
      <c r="AI194" s="118">
        <f t="shared" ca="1" si="45"/>
        <v>0</v>
      </c>
      <c r="AJ194" s="120">
        <f t="shared" ca="1" si="46"/>
        <v>0</v>
      </c>
      <c r="AK194" s="118">
        <f t="shared" ca="1" si="33"/>
        <v>0</v>
      </c>
      <c r="AL194" s="118">
        <f t="shared" ca="1" si="34"/>
        <v>0</v>
      </c>
    </row>
    <row r="195" spans="1:38" ht="27" customHeight="1" x14ac:dyDescent="0.25">
      <c r="A195" s="53">
        <f>'OSNOVNA PLAČA'!A189</f>
        <v>180</v>
      </c>
      <c r="B195" s="333" t="str">
        <f t="shared" ca="1" si="21"/>
        <v>A180</v>
      </c>
      <c r="C195" s="333"/>
      <c r="D195" s="54" t="str">
        <f>IF(LEN('OSNOVNA PLAČA'!C189)&gt;0,'OSNOVNA PLAČA'!C189,"")</f>
        <v/>
      </c>
      <c r="E195" s="55" t="str">
        <f>IF(LEN('OSNOVNA PLAČA'!D189)&gt;0,'OSNOVNA PLAČA'!D189,"")</f>
        <v/>
      </c>
      <c r="F195" s="164">
        <f ca="1">IF(LEN(B195)&gt;0,'OBRAČUNANA OSNOVNA PLAČA'!K189,"")</f>
        <v>0</v>
      </c>
      <c r="G195" s="57"/>
      <c r="H195" s="57"/>
      <c r="I195" s="57"/>
      <c r="J195" s="57"/>
      <c r="K195" s="57"/>
      <c r="L195" s="178">
        <f t="shared" si="38"/>
        <v>0</v>
      </c>
      <c r="M195" s="179">
        <f t="shared" ca="1" si="47"/>
        <v>0</v>
      </c>
      <c r="N195" s="179">
        <f t="shared" ca="1" si="49"/>
        <v>0</v>
      </c>
      <c r="O195" s="180">
        <f t="shared" ca="1" si="39"/>
        <v>0</v>
      </c>
      <c r="P195" s="181">
        <f t="shared" ca="1" si="48"/>
        <v>0</v>
      </c>
      <c r="Q195" s="182">
        <f t="shared" ca="1" si="40"/>
        <v>0</v>
      </c>
      <c r="R195" s="182">
        <f ca="1">IF(LEN(B195)&gt;0,'6'!R195-'6'!Q195,"")</f>
        <v>0</v>
      </c>
      <c r="S195" s="183"/>
      <c r="T195" s="33"/>
      <c r="U195" s="33"/>
      <c r="V195" s="33"/>
      <c r="W195" s="33"/>
      <c r="X195" s="33"/>
      <c r="Y195" s="33"/>
      <c r="AB195" s="243">
        <f>ROW()</f>
        <v>195</v>
      </c>
      <c r="AC195" s="118">
        <f t="shared" ca="1" si="25"/>
        <v>0</v>
      </c>
      <c r="AD195" s="118">
        <f t="shared" ca="1" si="26"/>
        <v>0</v>
      </c>
      <c r="AE195" s="119" t="str">
        <f t="shared" ca="1" si="41"/>
        <v>-</v>
      </c>
      <c r="AF195" s="118" t="str">
        <f t="shared" ca="1" si="42"/>
        <v>-</v>
      </c>
      <c r="AG195" s="119" t="str">
        <f t="shared" ca="1" si="43"/>
        <v>-</v>
      </c>
      <c r="AH195" s="118" t="str">
        <f t="shared" ca="1" si="44"/>
        <v>-</v>
      </c>
      <c r="AI195" s="118">
        <f t="shared" ca="1" si="45"/>
        <v>0</v>
      </c>
      <c r="AJ195" s="120">
        <f t="shared" ca="1" si="46"/>
        <v>0</v>
      </c>
      <c r="AK195" s="118">
        <f t="shared" ca="1" si="33"/>
        <v>0</v>
      </c>
      <c r="AL195" s="118">
        <f t="shared" ca="1" si="34"/>
        <v>0</v>
      </c>
    </row>
    <row r="196" spans="1:38" ht="27" customHeight="1" x14ac:dyDescent="0.25">
      <c r="A196" s="53">
        <f>'OSNOVNA PLAČA'!A190</f>
        <v>181</v>
      </c>
      <c r="B196" s="333" t="str">
        <f t="shared" ca="1" si="21"/>
        <v>A181</v>
      </c>
      <c r="C196" s="333"/>
      <c r="D196" s="54" t="str">
        <f>IF(LEN('OSNOVNA PLAČA'!C190)&gt;0,'OSNOVNA PLAČA'!C190,"")</f>
        <v/>
      </c>
      <c r="E196" s="55" t="str">
        <f>IF(LEN('OSNOVNA PLAČA'!D190)&gt;0,'OSNOVNA PLAČA'!D190,"")</f>
        <v/>
      </c>
      <c r="F196" s="164">
        <f ca="1">IF(LEN(B196)&gt;0,'OBRAČUNANA OSNOVNA PLAČA'!K190,"")</f>
        <v>0</v>
      </c>
      <c r="G196" s="57"/>
      <c r="H196" s="57"/>
      <c r="I196" s="57"/>
      <c r="J196" s="57"/>
      <c r="K196" s="57"/>
      <c r="L196" s="178">
        <f t="shared" si="38"/>
        <v>0</v>
      </c>
      <c r="M196" s="179">
        <f t="shared" ca="1" si="47"/>
        <v>0</v>
      </c>
      <c r="N196" s="179">
        <f t="shared" ca="1" si="49"/>
        <v>0</v>
      </c>
      <c r="O196" s="180">
        <f t="shared" ca="1" si="39"/>
        <v>0</v>
      </c>
      <c r="P196" s="181">
        <f t="shared" ca="1" si="48"/>
        <v>0</v>
      </c>
      <c r="Q196" s="182">
        <f t="shared" ca="1" si="40"/>
        <v>0</v>
      </c>
      <c r="R196" s="182">
        <f ca="1">IF(LEN(B196)&gt;0,'6'!R196-'6'!Q196,"")</f>
        <v>0</v>
      </c>
      <c r="S196" s="183"/>
      <c r="T196" s="33"/>
      <c r="U196" s="33"/>
      <c r="V196" s="33"/>
      <c r="W196" s="33"/>
      <c r="X196" s="33"/>
      <c r="Y196" s="33"/>
      <c r="AB196" s="243">
        <f>ROW()</f>
        <v>196</v>
      </c>
      <c r="AC196" s="118">
        <f t="shared" ca="1" si="25"/>
        <v>0</v>
      </c>
      <c r="AD196" s="118">
        <f t="shared" ca="1" si="26"/>
        <v>0</v>
      </c>
      <c r="AE196" s="119" t="str">
        <f t="shared" ca="1" si="41"/>
        <v>-</v>
      </c>
      <c r="AF196" s="118" t="str">
        <f t="shared" ca="1" si="42"/>
        <v>-</v>
      </c>
      <c r="AG196" s="119" t="str">
        <f t="shared" ca="1" si="43"/>
        <v>-</v>
      </c>
      <c r="AH196" s="118" t="str">
        <f t="shared" ca="1" si="44"/>
        <v>-</v>
      </c>
      <c r="AI196" s="118">
        <f t="shared" ca="1" si="45"/>
        <v>0</v>
      </c>
      <c r="AJ196" s="120">
        <f t="shared" ca="1" si="46"/>
        <v>0</v>
      </c>
      <c r="AK196" s="118">
        <f t="shared" ca="1" si="33"/>
        <v>0</v>
      </c>
      <c r="AL196" s="118">
        <f t="shared" ca="1" si="34"/>
        <v>0</v>
      </c>
    </row>
    <row r="197" spans="1:38" ht="27" customHeight="1" x14ac:dyDescent="0.25">
      <c r="A197" s="53">
        <f>'OSNOVNA PLAČA'!A191</f>
        <v>182</v>
      </c>
      <c r="B197" s="333" t="str">
        <f t="shared" ca="1" si="21"/>
        <v>A182</v>
      </c>
      <c r="C197" s="333"/>
      <c r="D197" s="54" t="str">
        <f>IF(LEN('OSNOVNA PLAČA'!C191)&gt;0,'OSNOVNA PLAČA'!C191,"")</f>
        <v/>
      </c>
      <c r="E197" s="55" t="str">
        <f>IF(LEN('OSNOVNA PLAČA'!D191)&gt;0,'OSNOVNA PLAČA'!D191,"")</f>
        <v/>
      </c>
      <c r="F197" s="164">
        <f ca="1">IF(LEN(B197)&gt;0,'OBRAČUNANA OSNOVNA PLAČA'!K191,"")</f>
        <v>0</v>
      </c>
      <c r="G197" s="57"/>
      <c r="H197" s="57"/>
      <c r="I197" s="57"/>
      <c r="J197" s="57"/>
      <c r="K197" s="57"/>
      <c r="L197" s="178">
        <f t="shared" si="38"/>
        <v>0</v>
      </c>
      <c r="M197" s="179">
        <f t="shared" ca="1" si="47"/>
        <v>0</v>
      </c>
      <c r="N197" s="179">
        <f t="shared" ca="1" si="49"/>
        <v>0</v>
      </c>
      <c r="O197" s="180">
        <f t="shared" ca="1" si="39"/>
        <v>0</v>
      </c>
      <c r="P197" s="181">
        <f t="shared" ca="1" si="48"/>
        <v>0</v>
      </c>
      <c r="Q197" s="182">
        <f t="shared" ca="1" si="40"/>
        <v>0</v>
      </c>
      <c r="R197" s="182">
        <f ca="1">IF(LEN(B197)&gt;0,'6'!R197-'6'!Q197,"")</f>
        <v>0</v>
      </c>
      <c r="S197" s="183"/>
      <c r="T197" s="33"/>
      <c r="U197" s="33"/>
      <c r="V197" s="33"/>
      <c r="W197" s="33"/>
      <c r="X197" s="33"/>
      <c r="Y197" s="33"/>
      <c r="AB197" s="243">
        <f>ROW()</f>
        <v>197</v>
      </c>
      <c r="AC197" s="118">
        <f t="shared" ca="1" si="25"/>
        <v>0</v>
      </c>
      <c r="AD197" s="118">
        <f t="shared" ca="1" si="26"/>
        <v>0</v>
      </c>
      <c r="AE197" s="119" t="str">
        <f t="shared" ca="1" si="41"/>
        <v>-</v>
      </c>
      <c r="AF197" s="118" t="str">
        <f t="shared" ca="1" si="42"/>
        <v>-</v>
      </c>
      <c r="AG197" s="119" t="str">
        <f t="shared" ca="1" si="43"/>
        <v>-</v>
      </c>
      <c r="AH197" s="118" t="str">
        <f t="shared" ca="1" si="44"/>
        <v>-</v>
      </c>
      <c r="AI197" s="118">
        <f t="shared" ca="1" si="45"/>
        <v>0</v>
      </c>
      <c r="AJ197" s="120">
        <f t="shared" ca="1" si="46"/>
        <v>0</v>
      </c>
      <c r="AK197" s="118">
        <f t="shared" ca="1" si="33"/>
        <v>0</v>
      </c>
      <c r="AL197" s="118">
        <f t="shared" ca="1" si="34"/>
        <v>0</v>
      </c>
    </row>
    <row r="198" spans="1:38" ht="27" customHeight="1" x14ac:dyDescent="0.25">
      <c r="A198" s="53">
        <f>'OSNOVNA PLAČA'!A192</f>
        <v>183</v>
      </c>
      <c r="B198" s="333" t="str">
        <f t="shared" ca="1" si="21"/>
        <v>A183</v>
      </c>
      <c r="C198" s="333"/>
      <c r="D198" s="54" t="str">
        <f>IF(LEN('OSNOVNA PLAČA'!C192)&gt;0,'OSNOVNA PLAČA'!C192,"")</f>
        <v/>
      </c>
      <c r="E198" s="55" t="str">
        <f>IF(LEN('OSNOVNA PLAČA'!D192)&gt;0,'OSNOVNA PLAČA'!D192,"")</f>
        <v/>
      </c>
      <c r="F198" s="164">
        <f ca="1">IF(LEN(B198)&gt;0,'OBRAČUNANA OSNOVNA PLAČA'!K192,"")</f>
        <v>0</v>
      </c>
      <c r="G198" s="57"/>
      <c r="H198" s="57"/>
      <c r="I198" s="57"/>
      <c r="J198" s="57"/>
      <c r="K198" s="57"/>
      <c r="L198" s="178">
        <f t="shared" si="38"/>
        <v>0</v>
      </c>
      <c r="M198" s="179">
        <f t="shared" ca="1" si="47"/>
        <v>0</v>
      </c>
      <c r="N198" s="179">
        <f t="shared" ca="1" si="49"/>
        <v>0</v>
      </c>
      <c r="O198" s="180">
        <f t="shared" ca="1" si="39"/>
        <v>0</v>
      </c>
      <c r="P198" s="181">
        <f t="shared" ca="1" si="48"/>
        <v>0</v>
      </c>
      <c r="Q198" s="182">
        <f t="shared" ca="1" si="40"/>
        <v>0</v>
      </c>
      <c r="R198" s="182">
        <f ca="1">IF(LEN(B198)&gt;0,'6'!R198-'6'!Q198,"")</f>
        <v>0</v>
      </c>
      <c r="S198" s="183"/>
      <c r="T198" s="33"/>
      <c r="U198" s="33"/>
      <c r="V198" s="33"/>
      <c r="W198" s="33"/>
      <c r="X198" s="33"/>
      <c r="Y198" s="33"/>
      <c r="AB198" s="243">
        <f>ROW()</f>
        <v>198</v>
      </c>
      <c r="AC198" s="118">
        <f t="shared" ca="1" si="25"/>
        <v>0</v>
      </c>
      <c r="AD198" s="118">
        <f t="shared" ca="1" si="26"/>
        <v>0</v>
      </c>
      <c r="AE198" s="119" t="str">
        <f t="shared" ca="1" si="41"/>
        <v>-</v>
      </c>
      <c r="AF198" s="118" t="str">
        <f t="shared" ca="1" si="42"/>
        <v>-</v>
      </c>
      <c r="AG198" s="119" t="str">
        <f t="shared" ca="1" si="43"/>
        <v>-</v>
      </c>
      <c r="AH198" s="118" t="str">
        <f t="shared" ca="1" si="44"/>
        <v>-</v>
      </c>
      <c r="AI198" s="118">
        <f t="shared" ca="1" si="45"/>
        <v>0</v>
      </c>
      <c r="AJ198" s="120">
        <f t="shared" ca="1" si="46"/>
        <v>0</v>
      </c>
      <c r="AK198" s="118">
        <f t="shared" ca="1" si="33"/>
        <v>0</v>
      </c>
      <c r="AL198" s="118">
        <f t="shared" ca="1" si="34"/>
        <v>0</v>
      </c>
    </row>
    <row r="199" spans="1:38" ht="27" customHeight="1" x14ac:dyDescent="0.25">
      <c r="A199" s="53">
        <f>'OSNOVNA PLAČA'!A193</f>
        <v>184</v>
      </c>
      <c r="B199" s="333" t="str">
        <f t="shared" ca="1" si="21"/>
        <v>A184</v>
      </c>
      <c r="C199" s="333"/>
      <c r="D199" s="54" t="str">
        <f>IF(LEN('OSNOVNA PLAČA'!C193)&gt;0,'OSNOVNA PLAČA'!C193,"")</f>
        <v/>
      </c>
      <c r="E199" s="55" t="str">
        <f>IF(LEN('OSNOVNA PLAČA'!D193)&gt;0,'OSNOVNA PLAČA'!D193,"")</f>
        <v/>
      </c>
      <c r="F199" s="164">
        <f ca="1">IF(LEN(B199)&gt;0,'OBRAČUNANA OSNOVNA PLAČA'!K193,"")</f>
        <v>0</v>
      </c>
      <c r="G199" s="57"/>
      <c r="H199" s="57"/>
      <c r="I199" s="57"/>
      <c r="J199" s="57"/>
      <c r="K199" s="57"/>
      <c r="L199" s="178">
        <f t="shared" si="38"/>
        <v>0</v>
      </c>
      <c r="M199" s="179">
        <f t="shared" ca="1" si="47"/>
        <v>0</v>
      </c>
      <c r="N199" s="179">
        <f t="shared" ca="1" si="49"/>
        <v>0</v>
      </c>
      <c r="O199" s="180">
        <f t="shared" ca="1" si="39"/>
        <v>0</v>
      </c>
      <c r="P199" s="181">
        <f t="shared" ca="1" si="48"/>
        <v>0</v>
      </c>
      <c r="Q199" s="182">
        <f t="shared" ca="1" si="40"/>
        <v>0</v>
      </c>
      <c r="R199" s="182">
        <f ca="1">IF(LEN(B199)&gt;0,'6'!R199-'6'!Q199,"")</f>
        <v>0</v>
      </c>
      <c r="S199" s="183"/>
      <c r="T199" s="33"/>
      <c r="U199" s="33"/>
      <c r="V199" s="33"/>
      <c r="W199" s="33"/>
      <c r="X199" s="33"/>
      <c r="Y199" s="33"/>
      <c r="AB199" s="243">
        <f>ROW()</f>
        <v>199</v>
      </c>
      <c r="AC199" s="118">
        <f t="shared" ca="1" si="25"/>
        <v>0</v>
      </c>
      <c r="AD199" s="118">
        <f t="shared" ca="1" si="26"/>
        <v>0</v>
      </c>
      <c r="AE199" s="119" t="str">
        <f t="shared" ca="1" si="41"/>
        <v>-</v>
      </c>
      <c r="AF199" s="118" t="str">
        <f t="shared" ca="1" si="42"/>
        <v>-</v>
      </c>
      <c r="AG199" s="119" t="str">
        <f t="shared" ca="1" si="43"/>
        <v>-</v>
      </c>
      <c r="AH199" s="118" t="str">
        <f t="shared" ca="1" si="44"/>
        <v>-</v>
      </c>
      <c r="AI199" s="118">
        <f t="shared" ca="1" si="45"/>
        <v>0</v>
      </c>
      <c r="AJ199" s="120">
        <f t="shared" ca="1" si="46"/>
        <v>0</v>
      </c>
      <c r="AK199" s="118">
        <f t="shared" ca="1" si="33"/>
        <v>0</v>
      </c>
      <c r="AL199" s="118">
        <f t="shared" ca="1" si="34"/>
        <v>0</v>
      </c>
    </row>
    <row r="200" spans="1:38" ht="27" customHeight="1" x14ac:dyDescent="0.25">
      <c r="A200" s="53">
        <f>'OSNOVNA PLAČA'!A194</f>
        <v>185</v>
      </c>
      <c r="B200" s="333" t="str">
        <f t="shared" ca="1" si="21"/>
        <v>A185</v>
      </c>
      <c r="C200" s="333"/>
      <c r="D200" s="54" t="str">
        <f>IF(LEN('OSNOVNA PLAČA'!C194)&gt;0,'OSNOVNA PLAČA'!C194,"")</f>
        <v/>
      </c>
      <c r="E200" s="55" t="str">
        <f>IF(LEN('OSNOVNA PLAČA'!D194)&gt;0,'OSNOVNA PLAČA'!D194,"")</f>
        <v/>
      </c>
      <c r="F200" s="164">
        <f ca="1">IF(LEN(B200)&gt;0,'OBRAČUNANA OSNOVNA PLAČA'!K194,"")</f>
        <v>0</v>
      </c>
      <c r="G200" s="57"/>
      <c r="H200" s="57"/>
      <c r="I200" s="57"/>
      <c r="J200" s="57"/>
      <c r="K200" s="57"/>
      <c r="L200" s="178">
        <f t="shared" si="38"/>
        <v>0</v>
      </c>
      <c r="M200" s="179">
        <f t="shared" ca="1" si="47"/>
        <v>0</v>
      </c>
      <c r="N200" s="179">
        <f t="shared" ca="1" si="49"/>
        <v>0</v>
      </c>
      <c r="O200" s="180">
        <f t="shared" ca="1" si="39"/>
        <v>0</v>
      </c>
      <c r="P200" s="181">
        <f t="shared" ca="1" si="48"/>
        <v>0</v>
      </c>
      <c r="Q200" s="182">
        <f t="shared" ca="1" si="40"/>
        <v>0</v>
      </c>
      <c r="R200" s="182">
        <f ca="1">IF(LEN(B200)&gt;0,'6'!R200-'6'!Q200,"")</f>
        <v>0</v>
      </c>
      <c r="S200" s="183"/>
      <c r="T200" s="33"/>
      <c r="U200" s="33"/>
      <c r="V200" s="33"/>
      <c r="W200" s="33"/>
      <c r="X200" s="33"/>
      <c r="Y200" s="33"/>
      <c r="AB200" s="243">
        <f>ROW()</f>
        <v>200</v>
      </c>
      <c r="AC200" s="118">
        <f t="shared" ca="1" si="25"/>
        <v>0</v>
      </c>
      <c r="AD200" s="118">
        <f t="shared" ca="1" si="26"/>
        <v>0</v>
      </c>
      <c r="AE200" s="119" t="str">
        <f t="shared" ca="1" si="41"/>
        <v>-</v>
      </c>
      <c r="AF200" s="118" t="str">
        <f t="shared" ca="1" si="42"/>
        <v>-</v>
      </c>
      <c r="AG200" s="119" t="str">
        <f t="shared" ca="1" si="43"/>
        <v>-</v>
      </c>
      <c r="AH200" s="118" t="str">
        <f t="shared" ca="1" si="44"/>
        <v>-</v>
      </c>
      <c r="AI200" s="118">
        <f t="shared" ca="1" si="45"/>
        <v>0</v>
      </c>
      <c r="AJ200" s="120">
        <f t="shared" ca="1" si="46"/>
        <v>0</v>
      </c>
      <c r="AK200" s="118">
        <f t="shared" ca="1" si="33"/>
        <v>0</v>
      </c>
      <c r="AL200" s="118">
        <f t="shared" ca="1" si="34"/>
        <v>0</v>
      </c>
    </row>
    <row r="201" spans="1:38" ht="27" customHeight="1" x14ac:dyDescent="0.25">
      <c r="A201" s="53">
        <f>'OSNOVNA PLAČA'!A195</f>
        <v>186</v>
      </c>
      <c r="B201" s="333" t="str">
        <f t="shared" ca="1" si="21"/>
        <v>A186</v>
      </c>
      <c r="C201" s="333"/>
      <c r="D201" s="54" t="str">
        <f>IF(LEN('OSNOVNA PLAČA'!C195)&gt;0,'OSNOVNA PLAČA'!C195,"")</f>
        <v/>
      </c>
      <c r="E201" s="55" t="str">
        <f>IF(LEN('OSNOVNA PLAČA'!D195)&gt;0,'OSNOVNA PLAČA'!D195,"")</f>
        <v/>
      </c>
      <c r="F201" s="164">
        <f ca="1">IF(LEN(B201)&gt;0,'OBRAČUNANA OSNOVNA PLAČA'!K195,"")</f>
        <v>0</v>
      </c>
      <c r="G201" s="57"/>
      <c r="H201" s="57"/>
      <c r="I201" s="57"/>
      <c r="J201" s="57"/>
      <c r="K201" s="57"/>
      <c r="L201" s="178">
        <f t="shared" si="38"/>
        <v>0</v>
      </c>
      <c r="M201" s="179">
        <f t="shared" ca="1" si="47"/>
        <v>0</v>
      </c>
      <c r="N201" s="179">
        <f t="shared" ca="1" si="49"/>
        <v>0</v>
      </c>
      <c r="O201" s="180">
        <f t="shared" ca="1" si="39"/>
        <v>0</v>
      </c>
      <c r="P201" s="181">
        <f t="shared" ca="1" si="48"/>
        <v>0</v>
      </c>
      <c r="Q201" s="182">
        <f t="shared" ca="1" si="40"/>
        <v>0</v>
      </c>
      <c r="R201" s="182">
        <f ca="1">IF(LEN(B201)&gt;0,'6'!R201-'6'!Q201,"")</f>
        <v>0</v>
      </c>
      <c r="S201" s="183"/>
      <c r="T201" s="33"/>
      <c r="U201" s="33"/>
      <c r="V201" s="33"/>
      <c r="W201" s="33"/>
      <c r="X201" s="33"/>
      <c r="Y201" s="33"/>
      <c r="AB201" s="243">
        <f>ROW()</f>
        <v>201</v>
      </c>
      <c r="AC201" s="118">
        <f t="shared" ca="1" si="25"/>
        <v>0</v>
      </c>
      <c r="AD201" s="118">
        <f t="shared" ca="1" si="26"/>
        <v>0</v>
      </c>
      <c r="AE201" s="119" t="str">
        <f t="shared" ca="1" si="41"/>
        <v>-</v>
      </c>
      <c r="AF201" s="118" t="str">
        <f t="shared" ca="1" si="42"/>
        <v>-</v>
      </c>
      <c r="AG201" s="119" t="str">
        <f t="shared" ca="1" si="43"/>
        <v>-</v>
      </c>
      <c r="AH201" s="118" t="str">
        <f t="shared" ca="1" si="44"/>
        <v>-</v>
      </c>
      <c r="AI201" s="118">
        <f t="shared" ca="1" si="45"/>
        <v>0</v>
      </c>
      <c r="AJ201" s="120">
        <f t="shared" ca="1" si="46"/>
        <v>0</v>
      </c>
      <c r="AK201" s="118">
        <f t="shared" ca="1" si="33"/>
        <v>0</v>
      </c>
      <c r="AL201" s="118">
        <f t="shared" ca="1" si="34"/>
        <v>0</v>
      </c>
    </row>
    <row r="202" spans="1:38" ht="27" customHeight="1" x14ac:dyDescent="0.25">
      <c r="A202" s="53">
        <f>'OSNOVNA PLAČA'!A196</f>
        <v>187</v>
      </c>
      <c r="B202" s="333" t="str">
        <f t="shared" ca="1" si="21"/>
        <v>A187</v>
      </c>
      <c r="C202" s="333"/>
      <c r="D202" s="54" t="str">
        <f>IF(LEN('OSNOVNA PLAČA'!C196)&gt;0,'OSNOVNA PLAČA'!C196,"")</f>
        <v/>
      </c>
      <c r="E202" s="55" t="str">
        <f>IF(LEN('OSNOVNA PLAČA'!D196)&gt;0,'OSNOVNA PLAČA'!D196,"")</f>
        <v/>
      </c>
      <c r="F202" s="164">
        <f ca="1">IF(LEN(B202)&gt;0,'OBRAČUNANA OSNOVNA PLAČA'!K196,"")</f>
        <v>0</v>
      </c>
      <c r="G202" s="57"/>
      <c r="H202" s="57"/>
      <c r="I202" s="57"/>
      <c r="J202" s="57"/>
      <c r="K202" s="57"/>
      <c r="L202" s="178">
        <f t="shared" si="38"/>
        <v>0</v>
      </c>
      <c r="M202" s="179">
        <f t="shared" ca="1" si="47"/>
        <v>0</v>
      </c>
      <c r="N202" s="179">
        <f t="shared" ca="1" si="49"/>
        <v>0</v>
      </c>
      <c r="O202" s="180">
        <f t="shared" ca="1" si="39"/>
        <v>0</v>
      </c>
      <c r="P202" s="181">
        <f t="shared" ca="1" si="48"/>
        <v>0</v>
      </c>
      <c r="Q202" s="182">
        <f t="shared" ca="1" si="40"/>
        <v>0</v>
      </c>
      <c r="R202" s="182">
        <f ca="1">IF(LEN(B202)&gt;0,'6'!R202-'6'!Q202,"")</f>
        <v>0</v>
      </c>
      <c r="S202" s="183"/>
      <c r="T202" s="33"/>
      <c r="U202" s="33"/>
      <c r="V202" s="33"/>
      <c r="W202" s="33"/>
      <c r="X202" s="33"/>
      <c r="Y202" s="33"/>
      <c r="AB202" s="243">
        <f>ROW()</f>
        <v>202</v>
      </c>
      <c r="AC202" s="118">
        <f t="shared" ca="1" si="25"/>
        <v>0</v>
      </c>
      <c r="AD202" s="118">
        <f t="shared" ca="1" si="26"/>
        <v>0</v>
      </c>
      <c r="AE202" s="119" t="str">
        <f t="shared" ca="1" si="41"/>
        <v>-</v>
      </c>
      <c r="AF202" s="118" t="str">
        <f t="shared" ca="1" si="42"/>
        <v>-</v>
      </c>
      <c r="AG202" s="119" t="str">
        <f t="shared" ca="1" si="43"/>
        <v>-</v>
      </c>
      <c r="AH202" s="118" t="str">
        <f t="shared" ca="1" si="44"/>
        <v>-</v>
      </c>
      <c r="AI202" s="118">
        <f t="shared" ca="1" si="45"/>
        <v>0</v>
      </c>
      <c r="AJ202" s="120">
        <f t="shared" ca="1" si="46"/>
        <v>0</v>
      </c>
      <c r="AK202" s="118">
        <f t="shared" ca="1" si="33"/>
        <v>0</v>
      </c>
      <c r="AL202" s="118">
        <f t="shared" ca="1" si="34"/>
        <v>0</v>
      </c>
    </row>
    <row r="203" spans="1:38" ht="27" customHeight="1" x14ac:dyDescent="0.25">
      <c r="A203" s="53">
        <f>'OSNOVNA PLAČA'!A197</f>
        <v>188</v>
      </c>
      <c r="B203" s="333" t="str">
        <f t="shared" ca="1" si="21"/>
        <v>A188</v>
      </c>
      <c r="C203" s="333"/>
      <c r="D203" s="54" t="str">
        <f>IF(LEN('OSNOVNA PLAČA'!C197)&gt;0,'OSNOVNA PLAČA'!C197,"")</f>
        <v/>
      </c>
      <c r="E203" s="55" t="str">
        <f>IF(LEN('OSNOVNA PLAČA'!D197)&gt;0,'OSNOVNA PLAČA'!D197,"")</f>
        <v/>
      </c>
      <c r="F203" s="164">
        <f ca="1">IF(LEN(B203)&gt;0,'OBRAČUNANA OSNOVNA PLAČA'!K197,"")</f>
        <v>0</v>
      </c>
      <c r="G203" s="57"/>
      <c r="H203" s="57"/>
      <c r="I203" s="57"/>
      <c r="J203" s="57"/>
      <c r="K203" s="57"/>
      <c r="L203" s="178">
        <f t="shared" si="38"/>
        <v>0</v>
      </c>
      <c r="M203" s="179">
        <f t="shared" ca="1" si="47"/>
        <v>0</v>
      </c>
      <c r="N203" s="179">
        <f t="shared" ca="1" si="49"/>
        <v>0</v>
      </c>
      <c r="O203" s="180">
        <f t="shared" ca="1" si="39"/>
        <v>0</v>
      </c>
      <c r="P203" s="181">
        <f t="shared" ca="1" si="48"/>
        <v>0</v>
      </c>
      <c r="Q203" s="182">
        <f t="shared" ca="1" si="40"/>
        <v>0</v>
      </c>
      <c r="R203" s="182">
        <f ca="1">IF(LEN(B203)&gt;0,'6'!R203-'6'!Q203,"")</f>
        <v>0</v>
      </c>
      <c r="S203" s="183"/>
      <c r="T203" s="33"/>
      <c r="U203" s="33"/>
      <c r="V203" s="33"/>
      <c r="W203" s="33"/>
      <c r="X203" s="33"/>
      <c r="Y203" s="33"/>
      <c r="AB203" s="243">
        <f>ROW()</f>
        <v>203</v>
      </c>
      <c r="AC203" s="118">
        <f t="shared" ca="1" si="25"/>
        <v>0</v>
      </c>
      <c r="AD203" s="118">
        <f t="shared" ca="1" si="26"/>
        <v>0</v>
      </c>
      <c r="AE203" s="119" t="str">
        <f t="shared" ca="1" si="41"/>
        <v>-</v>
      </c>
      <c r="AF203" s="118" t="str">
        <f t="shared" ca="1" si="42"/>
        <v>-</v>
      </c>
      <c r="AG203" s="119" t="str">
        <f t="shared" ca="1" si="43"/>
        <v>-</v>
      </c>
      <c r="AH203" s="118" t="str">
        <f t="shared" ca="1" si="44"/>
        <v>-</v>
      </c>
      <c r="AI203" s="118">
        <f t="shared" ca="1" si="45"/>
        <v>0</v>
      </c>
      <c r="AJ203" s="120">
        <f t="shared" ca="1" si="46"/>
        <v>0</v>
      </c>
      <c r="AK203" s="118">
        <f t="shared" ca="1" si="33"/>
        <v>0</v>
      </c>
      <c r="AL203" s="118">
        <f t="shared" ca="1" si="34"/>
        <v>0</v>
      </c>
    </row>
    <row r="204" spans="1:38" ht="27" customHeight="1" x14ac:dyDescent="0.25">
      <c r="A204" s="53">
        <f>'OSNOVNA PLAČA'!A198</f>
        <v>189</v>
      </c>
      <c r="B204" s="333" t="str">
        <f t="shared" ca="1" si="21"/>
        <v>A189</v>
      </c>
      <c r="C204" s="333"/>
      <c r="D204" s="54" t="str">
        <f>IF(LEN('OSNOVNA PLAČA'!C198)&gt;0,'OSNOVNA PLAČA'!C198,"")</f>
        <v/>
      </c>
      <c r="E204" s="55" t="str">
        <f>IF(LEN('OSNOVNA PLAČA'!D198)&gt;0,'OSNOVNA PLAČA'!D198,"")</f>
        <v/>
      </c>
      <c r="F204" s="164">
        <f ca="1">IF(LEN(B204)&gt;0,'OBRAČUNANA OSNOVNA PLAČA'!K198,"")</f>
        <v>0</v>
      </c>
      <c r="G204" s="57"/>
      <c r="H204" s="57"/>
      <c r="I204" s="57"/>
      <c r="J204" s="57"/>
      <c r="K204" s="57"/>
      <c r="L204" s="178">
        <f t="shared" si="38"/>
        <v>0</v>
      </c>
      <c r="M204" s="179">
        <f t="shared" ca="1" si="47"/>
        <v>0</v>
      </c>
      <c r="N204" s="179">
        <f t="shared" ca="1" si="49"/>
        <v>0</v>
      </c>
      <c r="O204" s="180">
        <f t="shared" ca="1" si="39"/>
        <v>0</v>
      </c>
      <c r="P204" s="181">
        <f t="shared" ca="1" si="48"/>
        <v>0</v>
      </c>
      <c r="Q204" s="182">
        <f t="shared" ca="1" si="40"/>
        <v>0</v>
      </c>
      <c r="R204" s="182">
        <f ca="1">IF(LEN(B204)&gt;0,'6'!R204-'6'!Q204,"")</f>
        <v>0</v>
      </c>
      <c r="S204" s="183"/>
      <c r="T204" s="33"/>
      <c r="U204" s="33"/>
      <c r="V204" s="33"/>
      <c r="W204" s="33"/>
      <c r="X204" s="33"/>
      <c r="Y204" s="33"/>
      <c r="AB204" s="243">
        <f>ROW()</f>
        <v>204</v>
      </c>
      <c r="AC204" s="118">
        <f t="shared" ca="1" si="25"/>
        <v>0</v>
      </c>
      <c r="AD204" s="118">
        <f t="shared" ca="1" si="26"/>
        <v>0</v>
      </c>
      <c r="AE204" s="119" t="str">
        <f t="shared" ca="1" si="41"/>
        <v>-</v>
      </c>
      <c r="AF204" s="118" t="str">
        <f t="shared" ca="1" si="42"/>
        <v>-</v>
      </c>
      <c r="AG204" s="119" t="str">
        <f t="shared" ca="1" si="43"/>
        <v>-</v>
      </c>
      <c r="AH204" s="118" t="str">
        <f t="shared" ca="1" si="44"/>
        <v>-</v>
      </c>
      <c r="AI204" s="118">
        <f t="shared" ca="1" si="45"/>
        <v>0</v>
      </c>
      <c r="AJ204" s="120">
        <f t="shared" ca="1" si="46"/>
        <v>0</v>
      </c>
      <c r="AK204" s="118">
        <f t="shared" ca="1" si="33"/>
        <v>0</v>
      </c>
      <c r="AL204" s="118">
        <f t="shared" ca="1" si="34"/>
        <v>0</v>
      </c>
    </row>
    <row r="205" spans="1:38" ht="27" customHeight="1" x14ac:dyDescent="0.25">
      <c r="A205" s="53">
        <f>'OSNOVNA PLAČA'!A199</f>
        <v>190</v>
      </c>
      <c r="B205" s="333" t="str">
        <f t="shared" ca="1" si="21"/>
        <v>A190</v>
      </c>
      <c r="C205" s="333"/>
      <c r="D205" s="54" t="str">
        <f>IF(LEN('OSNOVNA PLAČA'!C199)&gt;0,'OSNOVNA PLAČA'!C199,"")</f>
        <v/>
      </c>
      <c r="E205" s="55" t="str">
        <f>IF(LEN('OSNOVNA PLAČA'!D199)&gt;0,'OSNOVNA PLAČA'!D199,"")</f>
        <v/>
      </c>
      <c r="F205" s="164">
        <f ca="1">IF(LEN(B205)&gt;0,'OBRAČUNANA OSNOVNA PLAČA'!K199,"")</f>
        <v>0</v>
      </c>
      <c r="G205" s="57"/>
      <c r="H205" s="57"/>
      <c r="I205" s="57"/>
      <c r="J205" s="57"/>
      <c r="K205" s="57"/>
      <c r="L205" s="178">
        <f t="shared" si="38"/>
        <v>0</v>
      </c>
      <c r="M205" s="179">
        <f t="shared" ca="1" si="47"/>
        <v>0</v>
      </c>
      <c r="N205" s="179">
        <f t="shared" ca="1" si="49"/>
        <v>0</v>
      </c>
      <c r="O205" s="180">
        <f t="shared" ca="1" si="39"/>
        <v>0</v>
      </c>
      <c r="P205" s="181">
        <f t="shared" ca="1" si="48"/>
        <v>0</v>
      </c>
      <c r="Q205" s="182">
        <f t="shared" ca="1" si="40"/>
        <v>0</v>
      </c>
      <c r="R205" s="182">
        <f ca="1">IF(LEN(B205)&gt;0,'6'!R205-'6'!Q205,"")</f>
        <v>0</v>
      </c>
      <c r="S205" s="183"/>
      <c r="T205" s="33"/>
      <c r="U205" s="33"/>
      <c r="V205" s="33"/>
      <c r="W205" s="33"/>
      <c r="X205" s="33"/>
      <c r="Y205" s="33"/>
      <c r="AB205" s="243">
        <f>ROW()</f>
        <v>205</v>
      </c>
      <c r="AC205" s="118">
        <f t="shared" ca="1" si="25"/>
        <v>0</v>
      </c>
      <c r="AD205" s="118">
        <f t="shared" ca="1" si="26"/>
        <v>0</v>
      </c>
      <c r="AE205" s="119" t="str">
        <f t="shared" ca="1" si="41"/>
        <v>-</v>
      </c>
      <c r="AF205" s="118" t="str">
        <f t="shared" ca="1" si="42"/>
        <v>-</v>
      </c>
      <c r="AG205" s="119" t="str">
        <f t="shared" ca="1" si="43"/>
        <v>-</v>
      </c>
      <c r="AH205" s="118" t="str">
        <f t="shared" ca="1" si="44"/>
        <v>-</v>
      </c>
      <c r="AI205" s="118">
        <f t="shared" ca="1" si="45"/>
        <v>0</v>
      </c>
      <c r="AJ205" s="120">
        <f t="shared" ca="1" si="46"/>
        <v>0</v>
      </c>
      <c r="AK205" s="118">
        <f t="shared" ca="1" si="33"/>
        <v>0</v>
      </c>
      <c r="AL205" s="118">
        <f t="shared" ca="1" si="34"/>
        <v>0</v>
      </c>
    </row>
    <row r="206" spans="1:38" ht="27" customHeight="1" x14ac:dyDescent="0.25">
      <c r="A206" s="53">
        <f>'OSNOVNA PLAČA'!A200</f>
        <v>191</v>
      </c>
      <c r="B206" s="333" t="str">
        <f t="shared" ca="1" si="21"/>
        <v>A191</v>
      </c>
      <c r="C206" s="333"/>
      <c r="D206" s="54" t="str">
        <f>IF(LEN('OSNOVNA PLAČA'!C200)&gt;0,'OSNOVNA PLAČA'!C200,"")</f>
        <v/>
      </c>
      <c r="E206" s="55" t="str">
        <f>IF(LEN('OSNOVNA PLAČA'!D200)&gt;0,'OSNOVNA PLAČA'!D200,"")</f>
        <v/>
      </c>
      <c r="F206" s="164">
        <f ca="1">IF(LEN(B206)&gt;0,'OBRAČUNANA OSNOVNA PLAČA'!K200,"")</f>
        <v>0</v>
      </c>
      <c r="G206" s="57"/>
      <c r="H206" s="57"/>
      <c r="I206" s="57"/>
      <c r="J206" s="57"/>
      <c r="K206" s="57"/>
      <c r="L206" s="178">
        <f t="shared" si="38"/>
        <v>0</v>
      </c>
      <c r="M206" s="179">
        <f t="shared" ca="1" si="47"/>
        <v>0</v>
      </c>
      <c r="N206" s="179">
        <f t="shared" ca="1" si="49"/>
        <v>0</v>
      </c>
      <c r="O206" s="180">
        <f t="shared" ca="1" si="39"/>
        <v>0</v>
      </c>
      <c r="P206" s="181">
        <f t="shared" ca="1" si="48"/>
        <v>0</v>
      </c>
      <c r="Q206" s="182">
        <f t="shared" ca="1" si="40"/>
        <v>0</v>
      </c>
      <c r="R206" s="182">
        <f ca="1">IF(LEN(B206)&gt;0,'6'!R206-'6'!Q206,"")</f>
        <v>0</v>
      </c>
      <c r="S206" s="183"/>
      <c r="T206" s="33"/>
      <c r="U206" s="33"/>
      <c r="V206" s="33"/>
      <c r="W206" s="33"/>
      <c r="X206" s="33"/>
      <c r="Y206" s="33"/>
      <c r="AB206" s="243">
        <f>ROW()</f>
        <v>206</v>
      </c>
      <c r="AC206" s="118">
        <f t="shared" ca="1" si="25"/>
        <v>0</v>
      </c>
      <c r="AD206" s="118">
        <f t="shared" ca="1" si="26"/>
        <v>0</v>
      </c>
      <c r="AE206" s="119" t="str">
        <f t="shared" ca="1" si="41"/>
        <v>-</v>
      </c>
      <c r="AF206" s="118" t="str">
        <f t="shared" ca="1" si="42"/>
        <v>-</v>
      </c>
      <c r="AG206" s="119" t="str">
        <f t="shared" ca="1" si="43"/>
        <v>-</v>
      </c>
      <c r="AH206" s="118" t="str">
        <f t="shared" ca="1" si="44"/>
        <v>-</v>
      </c>
      <c r="AI206" s="118">
        <f t="shared" ca="1" si="45"/>
        <v>0</v>
      </c>
      <c r="AJ206" s="120">
        <f t="shared" ca="1" si="46"/>
        <v>0</v>
      </c>
      <c r="AK206" s="118">
        <f t="shared" ca="1" si="33"/>
        <v>0</v>
      </c>
      <c r="AL206" s="118">
        <f t="shared" ca="1" si="34"/>
        <v>0</v>
      </c>
    </row>
    <row r="207" spans="1:38" ht="27" customHeight="1" x14ac:dyDescent="0.25">
      <c r="A207" s="53">
        <f>'OSNOVNA PLAČA'!A201</f>
        <v>192</v>
      </c>
      <c r="B207" s="333" t="str">
        <f t="shared" ca="1" si="21"/>
        <v>A192</v>
      </c>
      <c r="C207" s="333"/>
      <c r="D207" s="54" t="str">
        <f>IF(LEN('OSNOVNA PLAČA'!C201)&gt;0,'OSNOVNA PLAČA'!C201,"")</f>
        <v/>
      </c>
      <c r="E207" s="55" t="str">
        <f>IF(LEN('OSNOVNA PLAČA'!D201)&gt;0,'OSNOVNA PLAČA'!D201,"")</f>
        <v/>
      </c>
      <c r="F207" s="164">
        <f ca="1">IF(LEN(B207)&gt;0,'OBRAČUNANA OSNOVNA PLAČA'!K201,"")</f>
        <v>0</v>
      </c>
      <c r="G207" s="57"/>
      <c r="H207" s="57"/>
      <c r="I207" s="57"/>
      <c r="J207" s="57"/>
      <c r="K207" s="57"/>
      <c r="L207" s="178">
        <f t="shared" si="38"/>
        <v>0</v>
      </c>
      <c r="M207" s="179">
        <f t="shared" ca="1" si="47"/>
        <v>0</v>
      </c>
      <c r="N207" s="179">
        <f t="shared" ca="1" si="49"/>
        <v>0</v>
      </c>
      <c r="O207" s="180">
        <f t="shared" ca="1" si="39"/>
        <v>0</v>
      </c>
      <c r="P207" s="181">
        <f t="shared" ca="1" si="48"/>
        <v>0</v>
      </c>
      <c r="Q207" s="182">
        <f t="shared" ca="1" si="40"/>
        <v>0</v>
      </c>
      <c r="R207" s="182">
        <f ca="1">IF(LEN(B207)&gt;0,'6'!R207-'6'!Q207,"")</f>
        <v>0</v>
      </c>
      <c r="S207" s="183"/>
      <c r="T207" s="33"/>
      <c r="U207" s="33"/>
      <c r="V207" s="33"/>
      <c r="W207" s="33"/>
      <c r="X207" s="33"/>
      <c r="Y207" s="33"/>
      <c r="AB207" s="243">
        <f>ROW()</f>
        <v>207</v>
      </c>
      <c r="AC207" s="118">
        <f t="shared" ca="1" si="25"/>
        <v>0</v>
      </c>
      <c r="AD207" s="118">
        <f t="shared" ca="1" si="26"/>
        <v>0</v>
      </c>
      <c r="AE207" s="119" t="str">
        <f t="shared" ca="1" si="41"/>
        <v>-</v>
      </c>
      <c r="AF207" s="118" t="str">
        <f t="shared" ca="1" si="42"/>
        <v>-</v>
      </c>
      <c r="AG207" s="119" t="str">
        <f t="shared" ca="1" si="43"/>
        <v>-</v>
      </c>
      <c r="AH207" s="118" t="str">
        <f t="shared" ca="1" si="44"/>
        <v>-</v>
      </c>
      <c r="AI207" s="118">
        <f t="shared" ca="1" si="45"/>
        <v>0</v>
      </c>
      <c r="AJ207" s="120">
        <f t="shared" ca="1" si="46"/>
        <v>0</v>
      </c>
      <c r="AK207" s="118">
        <f t="shared" ca="1" si="33"/>
        <v>0</v>
      </c>
      <c r="AL207" s="118">
        <f t="shared" ca="1" si="34"/>
        <v>0</v>
      </c>
    </row>
    <row r="208" spans="1:38" ht="27" customHeight="1" x14ac:dyDescent="0.25">
      <c r="A208" s="53">
        <f>'OSNOVNA PLAČA'!A202</f>
        <v>193</v>
      </c>
      <c r="B208" s="333" t="str">
        <f t="shared" ca="1" si="21"/>
        <v>A193</v>
      </c>
      <c r="C208" s="333"/>
      <c r="D208" s="54" t="str">
        <f>IF(LEN('OSNOVNA PLAČA'!C202)&gt;0,'OSNOVNA PLAČA'!C202,"")</f>
        <v/>
      </c>
      <c r="E208" s="55" t="str">
        <f>IF(LEN('OSNOVNA PLAČA'!D202)&gt;0,'OSNOVNA PLAČA'!D202,"")</f>
        <v/>
      </c>
      <c r="F208" s="164">
        <f ca="1">IF(LEN(B208)&gt;0,'OBRAČUNANA OSNOVNA PLAČA'!K202,"")</f>
        <v>0</v>
      </c>
      <c r="G208" s="57"/>
      <c r="H208" s="57"/>
      <c r="I208" s="57"/>
      <c r="J208" s="57"/>
      <c r="K208" s="57"/>
      <c r="L208" s="178">
        <f t="shared" ref="L208:L265" si="50">+G208+H208+I208+J208+K208</f>
        <v>0</v>
      </c>
      <c r="M208" s="179">
        <f t="shared" ca="1" si="47"/>
        <v>0</v>
      </c>
      <c r="N208" s="179">
        <f t="shared" ca="1" si="49"/>
        <v>0</v>
      </c>
      <c r="O208" s="180">
        <f t="shared" ref="O208:O265" ca="1" si="51">IF(LEN(B208)&gt;0,M208*$P$267,"")</f>
        <v>0</v>
      </c>
      <c r="P208" s="181">
        <f t="shared" ca="1" si="48"/>
        <v>0</v>
      </c>
      <c r="Q208" s="182">
        <f t="shared" ref="Q208:Q265" ca="1" si="52">MIN(P208,R208)</f>
        <v>0</v>
      </c>
      <c r="R208" s="182">
        <f ca="1">IF(LEN(B208)&gt;0,'6'!R208-'6'!Q208,"")</f>
        <v>0</v>
      </c>
      <c r="S208" s="183"/>
      <c r="T208" s="33"/>
      <c r="U208" s="33"/>
      <c r="V208" s="33"/>
      <c r="W208" s="33"/>
      <c r="X208" s="33"/>
      <c r="Y208" s="33"/>
      <c r="AB208" s="243">
        <f>ROW()</f>
        <v>208</v>
      </c>
      <c r="AC208" s="118">
        <f t="shared" ca="1" si="25"/>
        <v>0</v>
      </c>
      <c r="AD208" s="118">
        <f t="shared" ca="1" si="26"/>
        <v>0</v>
      </c>
      <c r="AE208" s="119" t="str">
        <f t="shared" ref="AE208:AE265" ca="1" si="53">IF(AC208&gt;=AD208,"-",$L208/(5*MAX($M$271:$M$272)))</f>
        <v>-</v>
      </c>
      <c r="AF208" s="118" t="str">
        <f t="shared" ref="AF208:AF265" ca="1" si="54">IF(AC208&gt;=AD208,"-",$L208/(5*MAX($M$271:$M$272))*AK208)</f>
        <v>-</v>
      </c>
      <c r="AG208" s="119" t="str">
        <f t="shared" ref="AG208:AG265" ca="1" si="55">IF(AE208="-","-",AE208*$AF$267)</f>
        <v>-</v>
      </c>
      <c r="AH208" s="118" t="str">
        <f t="shared" ref="AH208:AH265" ca="1" si="56">IF(AF208="-","-",AF208*$AF$267)</f>
        <v>-</v>
      </c>
      <c r="AI208" s="118">
        <f t="shared" ref="AI208:AI265" ca="1" si="57">IF(AG208="-",0,MIN(AH208,R208))</f>
        <v>0</v>
      </c>
      <c r="AJ208" s="120">
        <f t="shared" ref="AJ208:AJ265" ca="1" si="58">+AD208-AC208</f>
        <v>0</v>
      </c>
      <c r="AK208" s="118">
        <f t="shared" ca="1" si="33"/>
        <v>0</v>
      </c>
      <c r="AL208" s="118">
        <f t="shared" ca="1" si="34"/>
        <v>0</v>
      </c>
    </row>
    <row r="209" spans="1:38" ht="27" customHeight="1" x14ac:dyDescent="0.25">
      <c r="A209" s="53">
        <f>'OSNOVNA PLAČA'!A203</f>
        <v>194</v>
      </c>
      <c r="B209" s="333" t="str">
        <f t="shared" ca="1" si="21"/>
        <v>A194</v>
      </c>
      <c r="C209" s="333"/>
      <c r="D209" s="54" t="str">
        <f>IF(LEN('OSNOVNA PLAČA'!C203)&gt;0,'OSNOVNA PLAČA'!C203,"")</f>
        <v/>
      </c>
      <c r="E209" s="55" t="str">
        <f>IF(LEN('OSNOVNA PLAČA'!D203)&gt;0,'OSNOVNA PLAČA'!D203,"")</f>
        <v/>
      </c>
      <c r="F209" s="164">
        <f ca="1">IF(LEN(B209)&gt;0,'OBRAČUNANA OSNOVNA PLAČA'!K203,"")</f>
        <v>0</v>
      </c>
      <c r="G209" s="57"/>
      <c r="H209" s="57"/>
      <c r="I209" s="57"/>
      <c r="J209" s="57"/>
      <c r="K209" s="57"/>
      <c r="L209" s="178">
        <f t="shared" si="50"/>
        <v>0</v>
      </c>
      <c r="M209" s="179">
        <f t="shared" ref="M209:M265" ca="1" si="59">IF(LEN(B209)&gt;0,L209/5,"")</f>
        <v>0</v>
      </c>
      <c r="N209" s="179">
        <f t="shared" ca="1" si="49"/>
        <v>0</v>
      </c>
      <c r="O209" s="180">
        <f t="shared" ca="1" si="51"/>
        <v>0</v>
      </c>
      <c r="P209" s="181">
        <f t="shared" ref="P209:P265" ca="1" si="60">IF(LEN(B209)&gt;0,F209*O209,"")</f>
        <v>0</v>
      </c>
      <c r="Q209" s="182">
        <f t="shared" ca="1" si="52"/>
        <v>0</v>
      </c>
      <c r="R209" s="182">
        <f ca="1">IF(LEN(B209)&gt;0,'6'!R209-'6'!Q209,"")</f>
        <v>0</v>
      </c>
      <c r="S209" s="183"/>
      <c r="T209" s="33"/>
      <c r="U209" s="33"/>
      <c r="V209" s="33"/>
      <c r="W209" s="33"/>
      <c r="X209" s="33"/>
      <c r="Y209" s="33"/>
      <c r="AB209" s="243">
        <f>ROW()</f>
        <v>209</v>
      </c>
      <c r="AC209" s="118">
        <f t="shared" ca="1" si="25"/>
        <v>0</v>
      </c>
      <c r="AD209" s="118">
        <f t="shared" ca="1" si="26"/>
        <v>0</v>
      </c>
      <c r="AE209" s="119" t="str">
        <f t="shared" ca="1" si="53"/>
        <v>-</v>
      </c>
      <c r="AF209" s="118" t="str">
        <f t="shared" ca="1" si="54"/>
        <v>-</v>
      </c>
      <c r="AG209" s="119" t="str">
        <f t="shared" ca="1" si="55"/>
        <v>-</v>
      </c>
      <c r="AH209" s="118" t="str">
        <f t="shared" ca="1" si="56"/>
        <v>-</v>
      </c>
      <c r="AI209" s="118">
        <f t="shared" ca="1" si="57"/>
        <v>0</v>
      </c>
      <c r="AJ209" s="120">
        <f t="shared" ca="1" si="58"/>
        <v>0</v>
      </c>
      <c r="AK209" s="118">
        <f t="shared" ca="1" si="33"/>
        <v>0</v>
      </c>
      <c r="AL209" s="118">
        <f t="shared" ca="1" si="34"/>
        <v>0</v>
      </c>
    </row>
    <row r="210" spans="1:38" ht="27" customHeight="1" x14ac:dyDescent="0.25">
      <c r="A210" s="53">
        <f>'OSNOVNA PLAČA'!A204</f>
        <v>195</v>
      </c>
      <c r="B210" s="333" t="str">
        <f t="shared" ca="1" si="21"/>
        <v>A195</v>
      </c>
      <c r="C210" s="333"/>
      <c r="D210" s="54" t="str">
        <f>IF(LEN('OSNOVNA PLAČA'!C204)&gt;0,'OSNOVNA PLAČA'!C204,"")</f>
        <v/>
      </c>
      <c r="E210" s="55" t="str">
        <f>IF(LEN('OSNOVNA PLAČA'!D204)&gt;0,'OSNOVNA PLAČA'!D204,"")</f>
        <v/>
      </c>
      <c r="F210" s="164">
        <f ca="1">IF(LEN(B210)&gt;0,'OBRAČUNANA OSNOVNA PLAČA'!K204,"")</f>
        <v>0</v>
      </c>
      <c r="G210" s="57"/>
      <c r="H210" s="57"/>
      <c r="I210" s="57"/>
      <c r="J210" s="57"/>
      <c r="K210" s="57"/>
      <c r="L210" s="178">
        <f t="shared" si="50"/>
        <v>0</v>
      </c>
      <c r="M210" s="179">
        <f t="shared" ca="1" si="59"/>
        <v>0</v>
      </c>
      <c r="N210" s="179">
        <f t="shared" ref="N210:N265" ca="1" si="61">IF(LEN(B210)&gt;0,F210*M210,"")</f>
        <v>0</v>
      </c>
      <c r="O210" s="180">
        <f t="shared" ca="1" si="51"/>
        <v>0</v>
      </c>
      <c r="P210" s="181">
        <f t="shared" ca="1" si="60"/>
        <v>0</v>
      </c>
      <c r="Q210" s="182">
        <f t="shared" ca="1" si="52"/>
        <v>0</v>
      </c>
      <c r="R210" s="182">
        <f ca="1">IF(LEN(B210)&gt;0,'6'!R210-'6'!Q210,"")</f>
        <v>0</v>
      </c>
      <c r="S210" s="183"/>
      <c r="T210" s="33"/>
      <c r="U210" s="33"/>
      <c r="V210" s="33"/>
      <c r="W210" s="33"/>
      <c r="X210" s="33"/>
      <c r="Y210" s="33"/>
      <c r="AB210" s="243">
        <f>ROW()</f>
        <v>210</v>
      </c>
      <c r="AC210" s="118">
        <f t="shared" ca="1" si="25"/>
        <v>0</v>
      </c>
      <c r="AD210" s="118">
        <f t="shared" ca="1" si="26"/>
        <v>0</v>
      </c>
      <c r="AE210" s="119" t="str">
        <f t="shared" ca="1" si="53"/>
        <v>-</v>
      </c>
      <c r="AF210" s="118" t="str">
        <f t="shared" ca="1" si="54"/>
        <v>-</v>
      </c>
      <c r="AG210" s="119" t="str">
        <f t="shared" ca="1" si="55"/>
        <v>-</v>
      </c>
      <c r="AH210" s="118" t="str">
        <f t="shared" ca="1" si="56"/>
        <v>-</v>
      </c>
      <c r="AI210" s="118">
        <f t="shared" ca="1" si="57"/>
        <v>0</v>
      </c>
      <c r="AJ210" s="120">
        <f t="shared" ca="1" si="58"/>
        <v>0</v>
      </c>
      <c r="AK210" s="118">
        <f t="shared" ca="1" si="33"/>
        <v>0</v>
      </c>
      <c r="AL210" s="118">
        <f t="shared" ca="1" si="34"/>
        <v>0</v>
      </c>
    </row>
    <row r="211" spans="1:38" ht="27" customHeight="1" x14ac:dyDescent="0.25">
      <c r="A211" s="53">
        <f>'OSNOVNA PLAČA'!A205</f>
        <v>196</v>
      </c>
      <c r="B211" s="333" t="str">
        <f t="shared" ca="1" si="21"/>
        <v>A196</v>
      </c>
      <c r="C211" s="333"/>
      <c r="D211" s="54" t="str">
        <f>IF(LEN('OSNOVNA PLAČA'!C205)&gt;0,'OSNOVNA PLAČA'!C205,"")</f>
        <v/>
      </c>
      <c r="E211" s="55" t="str">
        <f>IF(LEN('OSNOVNA PLAČA'!D205)&gt;0,'OSNOVNA PLAČA'!D205,"")</f>
        <v/>
      </c>
      <c r="F211" s="164">
        <f ca="1">IF(LEN(B211)&gt;0,'OBRAČUNANA OSNOVNA PLAČA'!K205,"")</f>
        <v>0</v>
      </c>
      <c r="G211" s="57"/>
      <c r="H211" s="57"/>
      <c r="I211" s="57"/>
      <c r="J211" s="57"/>
      <c r="K211" s="57"/>
      <c r="L211" s="178">
        <f t="shared" si="50"/>
        <v>0</v>
      </c>
      <c r="M211" s="179">
        <f t="shared" ca="1" si="59"/>
        <v>0</v>
      </c>
      <c r="N211" s="179">
        <f t="shared" ca="1" si="61"/>
        <v>0</v>
      </c>
      <c r="O211" s="180">
        <f t="shared" ca="1" si="51"/>
        <v>0</v>
      </c>
      <c r="P211" s="181">
        <f t="shared" ca="1" si="60"/>
        <v>0</v>
      </c>
      <c r="Q211" s="182">
        <f t="shared" ca="1" si="52"/>
        <v>0</v>
      </c>
      <c r="R211" s="182">
        <f ca="1">IF(LEN(B211)&gt;0,'6'!R211-'6'!Q211,"")</f>
        <v>0</v>
      </c>
      <c r="S211" s="183"/>
      <c r="T211" s="33"/>
      <c r="U211" s="33"/>
      <c r="V211" s="33"/>
      <c r="W211" s="33"/>
      <c r="X211" s="33"/>
      <c r="Y211" s="33"/>
      <c r="AB211" s="243">
        <f>ROW()</f>
        <v>211</v>
      </c>
      <c r="AC211" s="118">
        <f t="shared" ca="1" si="25"/>
        <v>0</v>
      </c>
      <c r="AD211" s="118">
        <f t="shared" ca="1" si="26"/>
        <v>0</v>
      </c>
      <c r="AE211" s="119" t="str">
        <f t="shared" ca="1" si="53"/>
        <v>-</v>
      </c>
      <c r="AF211" s="118" t="str">
        <f t="shared" ca="1" si="54"/>
        <v>-</v>
      </c>
      <c r="AG211" s="119" t="str">
        <f t="shared" ca="1" si="55"/>
        <v>-</v>
      </c>
      <c r="AH211" s="118" t="str">
        <f t="shared" ca="1" si="56"/>
        <v>-</v>
      </c>
      <c r="AI211" s="118">
        <f t="shared" ca="1" si="57"/>
        <v>0</v>
      </c>
      <c r="AJ211" s="120">
        <f t="shared" ca="1" si="58"/>
        <v>0</v>
      </c>
      <c r="AK211" s="118">
        <f t="shared" ca="1" si="33"/>
        <v>0</v>
      </c>
      <c r="AL211" s="118">
        <f t="shared" ca="1" si="34"/>
        <v>0</v>
      </c>
    </row>
    <row r="212" spans="1:38" ht="27" customHeight="1" x14ac:dyDescent="0.25">
      <c r="A212" s="53">
        <f>'OSNOVNA PLAČA'!A206</f>
        <v>197</v>
      </c>
      <c r="B212" s="333" t="str">
        <f t="shared" ca="1" si="21"/>
        <v>A197</v>
      </c>
      <c r="C212" s="333"/>
      <c r="D212" s="54" t="str">
        <f>IF(LEN('OSNOVNA PLAČA'!C206)&gt;0,'OSNOVNA PLAČA'!C206,"")</f>
        <v/>
      </c>
      <c r="E212" s="55" t="str">
        <f>IF(LEN('OSNOVNA PLAČA'!D206)&gt;0,'OSNOVNA PLAČA'!D206,"")</f>
        <v/>
      </c>
      <c r="F212" s="164">
        <f ca="1">IF(LEN(B212)&gt;0,'OBRAČUNANA OSNOVNA PLAČA'!K206,"")</f>
        <v>0</v>
      </c>
      <c r="G212" s="57"/>
      <c r="H212" s="57"/>
      <c r="I212" s="57"/>
      <c r="J212" s="57"/>
      <c r="K212" s="57"/>
      <c r="L212" s="178">
        <f t="shared" si="50"/>
        <v>0</v>
      </c>
      <c r="M212" s="179">
        <f t="shared" ca="1" si="59"/>
        <v>0</v>
      </c>
      <c r="N212" s="179">
        <f t="shared" ca="1" si="61"/>
        <v>0</v>
      </c>
      <c r="O212" s="180">
        <f t="shared" ca="1" si="51"/>
        <v>0</v>
      </c>
      <c r="P212" s="181">
        <f t="shared" ca="1" si="60"/>
        <v>0</v>
      </c>
      <c r="Q212" s="182">
        <f t="shared" ca="1" si="52"/>
        <v>0</v>
      </c>
      <c r="R212" s="182">
        <f ca="1">IF(LEN(B212)&gt;0,'6'!R212-'6'!Q212,"")</f>
        <v>0</v>
      </c>
      <c r="S212" s="183"/>
      <c r="T212" s="33"/>
      <c r="U212" s="33"/>
      <c r="V212" s="33"/>
      <c r="W212" s="33"/>
      <c r="X212" s="33"/>
      <c r="Y212" s="33"/>
      <c r="AB212" s="243">
        <f>ROW()</f>
        <v>212</v>
      </c>
      <c r="AC212" s="118">
        <f t="shared" ca="1" si="25"/>
        <v>0</v>
      </c>
      <c r="AD212" s="118">
        <f t="shared" ca="1" si="26"/>
        <v>0</v>
      </c>
      <c r="AE212" s="119" t="str">
        <f t="shared" ca="1" si="53"/>
        <v>-</v>
      </c>
      <c r="AF212" s="118" t="str">
        <f t="shared" ca="1" si="54"/>
        <v>-</v>
      </c>
      <c r="AG212" s="119" t="str">
        <f t="shared" ca="1" si="55"/>
        <v>-</v>
      </c>
      <c r="AH212" s="118" t="str">
        <f t="shared" ca="1" si="56"/>
        <v>-</v>
      </c>
      <c r="AI212" s="118">
        <f t="shared" ca="1" si="57"/>
        <v>0</v>
      </c>
      <c r="AJ212" s="120">
        <f t="shared" ca="1" si="58"/>
        <v>0</v>
      </c>
      <c r="AK212" s="118">
        <f t="shared" ca="1" si="33"/>
        <v>0</v>
      </c>
      <c r="AL212" s="118">
        <f t="shared" ca="1" si="34"/>
        <v>0</v>
      </c>
    </row>
    <row r="213" spans="1:38" ht="27" customHeight="1" x14ac:dyDescent="0.25">
      <c r="A213" s="53">
        <f>'OSNOVNA PLAČA'!A207</f>
        <v>198</v>
      </c>
      <c r="B213" s="333" t="str">
        <f t="shared" ca="1" si="21"/>
        <v>A198</v>
      </c>
      <c r="C213" s="333"/>
      <c r="D213" s="54" t="str">
        <f>IF(LEN('OSNOVNA PLAČA'!C207)&gt;0,'OSNOVNA PLAČA'!C207,"")</f>
        <v/>
      </c>
      <c r="E213" s="55" t="str">
        <f>IF(LEN('OSNOVNA PLAČA'!D207)&gt;0,'OSNOVNA PLAČA'!D207,"")</f>
        <v/>
      </c>
      <c r="F213" s="164">
        <f ca="1">IF(LEN(B213)&gt;0,'OBRAČUNANA OSNOVNA PLAČA'!K207,"")</f>
        <v>0</v>
      </c>
      <c r="G213" s="57"/>
      <c r="H213" s="57"/>
      <c r="I213" s="57"/>
      <c r="J213" s="57"/>
      <c r="K213" s="57"/>
      <c r="L213" s="178">
        <f t="shared" si="50"/>
        <v>0</v>
      </c>
      <c r="M213" s="179">
        <f t="shared" ca="1" si="59"/>
        <v>0</v>
      </c>
      <c r="N213" s="179">
        <f t="shared" ca="1" si="61"/>
        <v>0</v>
      </c>
      <c r="O213" s="180">
        <f t="shared" ca="1" si="51"/>
        <v>0</v>
      </c>
      <c r="P213" s="181">
        <f t="shared" ca="1" si="60"/>
        <v>0</v>
      </c>
      <c r="Q213" s="182">
        <f t="shared" ca="1" si="52"/>
        <v>0</v>
      </c>
      <c r="R213" s="182">
        <f ca="1">IF(LEN(B213)&gt;0,'6'!R213-'6'!Q213,"")</f>
        <v>0</v>
      </c>
      <c r="S213" s="183"/>
      <c r="T213" s="33"/>
      <c r="U213" s="33"/>
      <c r="V213" s="33"/>
      <c r="W213" s="33"/>
      <c r="X213" s="33"/>
      <c r="Y213" s="33"/>
      <c r="AB213" s="243">
        <f>ROW()</f>
        <v>213</v>
      </c>
      <c r="AC213" s="118">
        <f t="shared" ca="1" si="25"/>
        <v>0</v>
      </c>
      <c r="AD213" s="118">
        <f t="shared" ca="1" si="26"/>
        <v>0</v>
      </c>
      <c r="AE213" s="119" t="str">
        <f t="shared" ca="1" si="53"/>
        <v>-</v>
      </c>
      <c r="AF213" s="118" t="str">
        <f t="shared" ca="1" si="54"/>
        <v>-</v>
      </c>
      <c r="AG213" s="119" t="str">
        <f t="shared" ca="1" si="55"/>
        <v>-</v>
      </c>
      <c r="AH213" s="118" t="str">
        <f t="shared" ca="1" si="56"/>
        <v>-</v>
      </c>
      <c r="AI213" s="118">
        <f t="shared" ca="1" si="57"/>
        <v>0</v>
      </c>
      <c r="AJ213" s="120">
        <f t="shared" ca="1" si="58"/>
        <v>0</v>
      </c>
      <c r="AK213" s="118">
        <f t="shared" ca="1" si="33"/>
        <v>0</v>
      </c>
      <c r="AL213" s="118">
        <f t="shared" ca="1" si="34"/>
        <v>0</v>
      </c>
    </row>
    <row r="214" spans="1:38" ht="27" customHeight="1" x14ac:dyDescent="0.25">
      <c r="A214" s="53">
        <f>'OSNOVNA PLAČA'!A208</f>
        <v>199</v>
      </c>
      <c r="B214" s="333" t="str">
        <f t="shared" ca="1" si="21"/>
        <v>A199</v>
      </c>
      <c r="C214" s="333"/>
      <c r="D214" s="54" t="str">
        <f>IF(LEN('OSNOVNA PLAČA'!C208)&gt;0,'OSNOVNA PLAČA'!C208,"")</f>
        <v/>
      </c>
      <c r="E214" s="55" t="str">
        <f>IF(LEN('OSNOVNA PLAČA'!D208)&gt;0,'OSNOVNA PLAČA'!D208,"")</f>
        <v/>
      </c>
      <c r="F214" s="164">
        <f ca="1">IF(LEN(B214)&gt;0,'OBRAČUNANA OSNOVNA PLAČA'!K208,"")</f>
        <v>0</v>
      </c>
      <c r="G214" s="57"/>
      <c r="H214" s="57"/>
      <c r="I214" s="57"/>
      <c r="J214" s="57"/>
      <c r="K214" s="57"/>
      <c r="L214" s="178">
        <f t="shared" si="50"/>
        <v>0</v>
      </c>
      <c r="M214" s="179">
        <f t="shared" ca="1" si="59"/>
        <v>0</v>
      </c>
      <c r="N214" s="179">
        <f t="shared" ca="1" si="61"/>
        <v>0</v>
      </c>
      <c r="O214" s="180">
        <f t="shared" ca="1" si="51"/>
        <v>0</v>
      </c>
      <c r="P214" s="181">
        <f t="shared" ca="1" si="60"/>
        <v>0</v>
      </c>
      <c r="Q214" s="182">
        <f t="shared" ca="1" si="52"/>
        <v>0</v>
      </c>
      <c r="R214" s="182">
        <f ca="1">IF(LEN(B214)&gt;0,'6'!R214-'6'!Q214,"")</f>
        <v>0</v>
      </c>
      <c r="S214" s="183"/>
      <c r="T214" s="33"/>
      <c r="U214" s="33"/>
      <c r="V214" s="33"/>
      <c r="W214" s="33"/>
      <c r="X214" s="33"/>
      <c r="Y214" s="33"/>
      <c r="AB214" s="243">
        <f>ROW()</f>
        <v>214</v>
      </c>
      <c r="AC214" s="118">
        <f t="shared" ca="1" si="25"/>
        <v>0</v>
      </c>
      <c r="AD214" s="118">
        <f t="shared" ca="1" si="26"/>
        <v>0</v>
      </c>
      <c r="AE214" s="119" t="str">
        <f t="shared" ca="1" si="53"/>
        <v>-</v>
      </c>
      <c r="AF214" s="118" t="str">
        <f t="shared" ca="1" si="54"/>
        <v>-</v>
      </c>
      <c r="AG214" s="119" t="str">
        <f t="shared" ca="1" si="55"/>
        <v>-</v>
      </c>
      <c r="AH214" s="118" t="str">
        <f t="shared" ca="1" si="56"/>
        <v>-</v>
      </c>
      <c r="AI214" s="118">
        <f t="shared" ca="1" si="57"/>
        <v>0</v>
      </c>
      <c r="AJ214" s="120">
        <f t="shared" ca="1" si="58"/>
        <v>0</v>
      </c>
      <c r="AK214" s="118">
        <f t="shared" ca="1" si="33"/>
        <v>0</v>
      </c>
      <c r="AL214" s="118">
        <f t="shared" ca="1" si="34"/>
        <v>0</v>
      </c>
    </row>
    <row r="215" spans="1:38" ht="27" customHeight="1" x14ac:dyDescent="0.25">
      <c r="A215" s="53">
        <f>'OSNOVNA PLAČA'!A209</f>
        <v>200</v>
      </c>
      <c r="B215" s="333" t="str">
        <f t="shared" ca="1" si="21"/>
        <v>A200</v>
      </c>
      <c r="C215" s="333"/>
      <c r="D215" s="54" t="str">
        <f>IF(LEN('OSNOVNA PLAČA'!C209)&gt;0,'OSNOVNA PLAČA'!C209,"")</f>
        <v/>
      </c>
      <c r="E215" s="55" t="str">
        <f>IF(LEN('OSNOVNA PLAČA'!D209)&gt;0,'OSNOVNA PLAČA'!D209,"")</f>
        <v/>
      </c>
      <c r="F215" s="164">
        <f ca="1">IF(LEN(B215)&gt;0,'OBRAČUNANA OSNOVNA PLAČA'!K209,"")</f>
        <v>0</v>
      </c>
      <c r="G215" s="57"/>
      <c r="H215" s="57"/>
      <c r="I215" s="57"/>
      <c r="J215" s="57"/>
      <c r="K215" s="57"/>
      <c r="L215" s="178">
        <f t="shared" si="50"/>
        <v>0</v>
      </c>
      <c r="M215" s="179">
        <f t="shared" ca="1" si="59"/>
        <v>0</v>
      </c>
      <c r="N215" s="179">
        <f t="shared" ca="1" si="61"/>
        <v>0</v>
      </c>
      <c r="O215" s="180">
        <f t="shared" ca="1" si="51"/>
        <v>0</v>
      </c>
      <c r="P215" s="181">
        <f t="shared" ca="1" si="60"/>
        <v>0</v>
      </c>
      <c r="Q215" s="182">
        <f t="shared" ca="1" si="52"/>
        <v>0</v>
      </c>
      <c r="R215" s="182">
        <f ca="1">IF(LEN(B215)&gt;0,'6'!R215-'6'!Q215,"")</f>
        <v>0</v>
      </c>
      <c r="S215" s="183"/>
      <c r="T215" s="33"/>
      <c r="U215" s="33"/>
      <c r="V215" s="33"/>
      <c r="W215" s="33"/>
      <c r="X215" s="33"/>
      <c r="Y215" s="33"/>
      <c r="AB215" s="243">
        <f>ROW()</f>
        <v>215</v>
      </c>
      <c r="AC215" s="118">
        <f t="shared" ca="1" si="25"/>
        <v>0</v>
      </c>
      <c r="AD215" s="118">
        <f t="shared" ca="1" si="26"/>
        <v>0</v>
      </c>
      <c r="AE215" s="119" t="str">
        <f t="shared" ca="1" si="53"/>
        <v>-</v>
      </c>
      <c r="AF215" s="118" t="str">
        <f t="shared" ca="1" si="54"/>
        <v>-</v>
      </c>
      <c r="AG215" s="119" t="str">
        <f t="shared" ca="1" si="55"/>
        <v>-</v>
      </c>
      <c r="AH215" s="118" t="str">
        <f t="shared" ca="1" si="56"/>
        <v>-</v>
      </c>
      <c r="AI215" s="118">
        <f t="shared" ca="1" si="57"/>
        <v>0</v>
      </c>
      <c r="AJ215" s="120">
        <f t="shared" ca="1" si="58"/>
        <v>0</v>
      </c>
      <c r="AK215" s="118">
        <f t="shared" ca="1" si="33"/>
        <v>0</v>
      </c>
      <c r="AL215" s="118">
        <f t="shared" ca="1" si="34"/>
        <v>0</v>
      </c>
    </row>
    <row r="216" spans="1:38" ht="27" customHeight="1" x14ac:dyDescent="0.25">
      <c r="A216" s="53">
        <f>'OSNOVNA PLAČA'!A210</f>
        <v>201</v>
      </c>
      <c r="B216" s="333" t="str">
        <f t="shared" ca="1" si="21"/>
        <v>A201</v>
      </c>
      <c r="C216" s="333"/>
      <c r="D216" s="54" t="str">
        <f>IF(LEN('OSNOVNA PLAČA'!C210)&gt;0,'OSNOVNA PLAČA'!C210,"")</f>
        <v/>
      </c>
      <c r="E216" s="55" t="str">
        <f>IF(LEN('OSNOVNA PLAČA'!D210)&gt;0,'OSNOVNA PLAČA'!D210,"")</f>
        <v/>
      </c>
      <c r="F216" s="164">
        <f ca="1">IF(LEN(B216)&gt;0,'OBRAČUNANA OSNOVNA PLAČA'!K210,"")</f>
        <v>0</v>
      </c>
      <c r="G216" s="57"/>
      <c r="H216" s="57"/>
      <c r="I216" s="57"/>
      <c r="J216" s="57"/>
      <c r="K216" s="57"/>
      <c r="L216" s="178">
        <f t="shared" si="50"/>
        <v>0</v>
      </c>
      <c r="M216" s="179">
        <f t="shared" ca="1" si="59"/>
        <v>0</v>
      </c>
      <c r="N216" s="179">
        <f t="shared" ca="1" si="61"/>
        <v>0</v>
      </c>
      <c r="O216" s="180">
        <f t="shared" ca="1" si="51"/>
        <v>0</v>
      </c>
      <c r="P216" s="181">
        <f t="shared" ca="1" si="60"/>
        <v>0</v>
      </c>
      <c r="Q216" s="182">
        <f t="shared" ca="1" si="52"/>
        <v>0</v>
      </c>
      <c r="R216" s="182">
        <f ca="1">IF(LEN(B216)&gt;0,'6'!R216-'6'!Q216,"")</f>
        <v>0</v>
      </c>
      <c r="S216" s="183"/>
      <c r="T216" s="33"/>
      <c r="U216" s="33"/>
      <c r="V216" s="33"/>
      <c r="W216" s="33"/>
      <c r="X216" s="33"/>
      <c r="Y216" s="33"/>
      <c r="AB216" s="243">
        <f>ROW()</f>
        <v>216</v>
      </c>
      <c r="AC216" s="118">
        <f t="shared" ca="1" si="25"/>
        <v>0</v>
      </c>
      <c r="AD216" s="118">
        <f t="shared" ca="1" si="26"/>
        <v>0</v>
      </c>
      <c r="AE216" s="119" t="str">
        <f t="shared" ca="1" si="53"/>
        <v>-</v>
      </c>
      <c r="AF216" s="118" t="str">
        <f t="shared" ca="1" si="54"/>
        <v>-</v>
      </c>
      <c r="AG216" s="119" t="str">
        <f t="shared" ca="1" si="55"/>
        <v>-</v>
      </c>
      <c r="AH216" s="118" t="str">
        <f t="shared" ca="1" si="56"/>
        <v>-</v>
      </c>
      <c r="AI216" s="118">
        <f t="shared" ca="1" si="57"/>
        <v>0</v>
      </c>
      <c r="AJ216" s="120">
        <f t="shared" ca="1" si="58"/>
        <v>0</v>
      </c>
      <c r="AK216" s="118">
        <f t="shared" ca="1" si="33"/>
        <v>0</v>
      </c>
      <c r="AL216" s="118">
        <f t="shared" ca="1" si="34"/>
        <v>0</v>
      </c>
    </row>
    <row r="217" spans="1:38" ht="27" customHeight="1" x14ac:dyDescent="0.25">
      <c r="A217" s="53">
        <f>'OSNOVNA PLAČA'!A211</f>
        <v>202</v>
      </c>
      <c r="B217" s="333" t="str">
        <f t="shared" ca="1" si="21"/>
        <v>A202</v>
      </c>
      <c r="C217" s="333"/>
      <c r="D217" s="54" t="str">
        <f>IF(LEN('OSNOVNA PLAČA'!C211)&gt;0,'OSNOVNA PLAČA'!C211,"")</f>
        <v/>
      </c>
      <c r="E217" s="55" t="str">
        <f>IF(LEN('OSNOVNA PLAČA'!D211)&gt;0,'OSNOVNA PLAČA'!D211,"")</f>
        <v/>
      </c>
      <c r="F217" s="164">
        <f ca="1">IF(LEN(B217)&gt;0,'OBRAČUNANA OSNOVNA PLAČA'!K211,"")</f>
        <v>0</v>
      </c>
      <c r="G217" s="57"/>
      <c r="H217" s="57"/>
      <c r="I217" s="57"/>
      <c r="J217" s="57"/>
      <c r="K217" s="57"/>
      <c r="L217" s="178">
        <f t="shared" si="50"/>
        <v>0</v>
      </c>
      <c r="M217" s="179">
        <f t="shared" ca="1" si="59"/>
        <v>0</v>
      </c>
      <c r="N217" s="179">
        <f t="shared" ca="1" si="61"/>
        <v>0</v>
      </c>
      <c r="O217" s="180">
        <f t="shared" ca="1" si="51"/>
        <v>0</v>
      </c>
      <c r="P217" s="181">
        <f t="shared" ca="1" si="60"/>
        <v>0</v>
      </c>
      <c r="Q217" s="182">
        <f t="shared" ca="1" si="52"/>
        <v>0</v>
      </c>
      <c r="R217" s="182">
        <f ca="1">IF(LEN(B217)&gt;0,'6'!R217-'6'!Q217,"")</f>
        <v>0</v>
      </c>
      <c r="S217" s="183"/>
      <c r="T217" s="33"/>
      <c r="U217" s="33"/>
      <c r="V217" s="33"/>
      <c r="W217" s="33"/>
      <c r="X217" s="33"/>
      <c r="Y217" s="33"/>
      <c r="AB217" s="243">
        <f>ROW()</f>
        <v>217</v>
      </c>
      <c r="AC217" s="118">
        <f t="shared" ca="1" si="25"/>
        <v>0</v>
      </c>
      <c r="AD217" s="118">
        <f t="shared" ca="1" si="26"/>
        <v>0</v>
      </c>
      <c r="AE217" s="119" t="str">
        <f t="shared" ca="1" si="53"/>
        <v>-</v>
      </c>
      <c r="AF217" s="118" t="str">
        <f t="shared" ca="1" si="54"/>
        <v>-</v>
      </c>
      <c r="AG217" s="119" t="str">
        <f t="shared" ca="1" si="55"/>
        <v>-</v>
      </c>
      <c r="AH217" s="118" t="str">
        <f t="shared" ca="1" si="56"/>
        <v>-</v>
      </c>
      <c r="AI217" s="118">
        <f t="shared" ca="1" si="57"/>
        <v>0</v>
      </c>
      <c r="AJ217" s="120">
        <f t="shared" ca="1" si="58"/>
        <v>0</v>
      </c>
      <c r="AK217" s="118">
        <f t="shared" ca="1" si="33"/>
        <v>0</v>
      </c>
      <c r="AL217" s="118">
        <f t="shared" ca="1" si="34"/>
        <v>0</v>
      </c>
    </row>
    <row r="218" spans="1:38" ht="27" customHeight="1" x14ac:dyDescent="0.25">
      <c r="A218" s="53">
        <f>'OSNOVNA PLAČA'!A212</f>
        <v>203</v>
      </c>
      <c r="B218" s="333" t="str">
        <f t="shared" ca="1" si="21"/>
        <v>A203</v>
      </c>
      <c r="C218" s="333"/>
      <c r="D218" s="54" t="str">
        <f>IF(LEN('OSNOVNA PLAČA'!C212)&gt;0,'OSNOVNA PLAČA'!C212,"")</f>
        <v/>
      </c>
      <c r="E218" s="55" t="str">
        <f>IF(LEN('OSNOVNA PLAČA'!D212)&gt;0,'OSNOVNA PLAČA'!D212,"")</f>
        <v/>
      </c>
      <c r="F218" s="164">
        <f ca="1">IF(LEN(B218)&gt;0,'OBRAČUNANA OSNOVNA PLAČA'!K212,"")</f>
        <v>0</v>
      </c>
      <c r="G218" s="57"/>
      <c r="H218" s="57"/>
      <c r="I218" s="57"/>
      <c r="J218" s="57"/>
      <c r="K218" s="57"/>
      <c r="L218" s="178">
        <f t="shared" si="50"/>
        <v>0</v>
      </c>
      <c r="M218" s="179">
        <f t="shared" ca="1" si="59"/>
        <v>0</v>
      </c>
      <c r="N218" s="179">
        <f t="shared" ca="1" si="61"/>
        <v>0</v>
      </c>
      <c r="O218" s="180">
        <f t="shared" ca="1" si="51"/>
        <v>0</v>
      </c>
      <c r="P218" s="181">
        <f t="shared" ca="1" si="60"/>
        <v>0</v>
      </c>
      <c r="Q218" s="182">
        <f t="shared" ca="1" si="52"/>
        <v>0</v>
      </c>
      <c r="R218" s="182">
        <f ca="1">IF(LEN(B218)&gt;0,'6'!R218-'6'!Q218,"")</f>
        <v>0</v>
      </c>
      <c r="S218" s="183"/>
      <c r="T218" s="33"/>
      <c r="U218" s="33"/>
      <c r="V218" s="33"/>
      <c r="W218" s="33"/>
      <c r="X218" s="33"/>
      <c r="Y218" s="33"/>
      <c r="AB218" s="243">
        <f>ROW()</f>
        <v>218</v>
      </c>
      <c r="AC218" s="118">
        <f t="shared" ca="1" si="25"/>
        <v>0</v>
      </c>
      <c r="AD218" s="118">
        <f t="shared" ca="1" si="26"/>
        <v>0</v>
      </c>
      <c r="AE218" s="119" t="str">
        <f t="shared" ca="1" si="53"/>
        <v>-</v>
      </c>
      <c r="AF218" s="118" t="str">
        <f t="shared" ca="1" si="54"/>
        <v>-</v>
      </c>
      <c r="AG218" s="119" t="str">
        <f t="shared" ca="1" si="55"/>
        <v>-</v>
      </c>
      <c r="AH218" s="118" t="str">
        <f t="shared" ca="1" si="56"/>
        <v>-</v>
      </c>
      <c r="AI218" s="118">
        <f t="shared" ca="1" si="57"/>
        <v>0</v>
      </c>
      <c r="AJ218" s="120">
        <f t="shared" ca="1" si="58"/>
        <v>0</v>
      </c>
      <c r="AK218" s="118">
        <f t="shared" ca="1" si="33"/>
        <v>0</v>
      </c>
      <c r="AL218" s="118">
        <f t="shared" ca="1" si="34"/>
        <v>0</v>
      </c>
    </row>
    <row r="219" spans="1:38" ht="27" customHeight="1" x14ac:dyDescent="0.25">
      <c r="A219" s="53">
        <f>'OSNOVNA PLAČA'!A213</f>
        <v>204</v>
      </c>
      <c r="B219" s="333" t="str">
        <f t="shared" ca="1" si="21"/>
        <v>A204</v>
      </c>
      <c r="C219" s="333"/>
      <c r="D219" s="54" t="str">
        <f>IF(LEN('OSNOVNA PLAČA'!C213)&gt;0,'OSNOVNA PLAČA'!C213,"")</f>
        <v/>
      </c>
      <c r="E219" s="55" t="str">
        <f>IF(LEN('OSNOVNA PLAČA'!D213)&gt;0,'OSNOVNA PLAČA'!D213,"")</f>
        <v/>
      </c>
      <c r="F219" s="164">
        <f ca="1">IF(LEN(B219)&gt;0,'OBRAČUNANA OSNOVNA PLAČA'!K213,"")</f>
        <v>0</v>
      </c>
      <c r="G219" s="57"/>
      <c r="H219" s="57"/>
      <c r="I219" s="57"/>
      <c r="J219" s="57"/>
      <c r="K219" s="57"/>
      <c r="L219" s="178">
        <f t="shared" si="50"/>
        <v>0</v>
      </c>
      <c r="M219" s="179">
        <f t="shared" ca="1" si="59"/>
        <v>0</v>
      </c>
      <c r="N219" s="179">
        <f t="shared" ca="1" si="61"/>
        <v>0</v>
      </c>
      <c r="O219" s="180">
        <f t="shared" ca="1" si="51"/>
        <v>0</v>
      </c>
      <c r="P219" s="181">
        <f t="shared" ca="1" si="60"/>
        <v>0</v>
      </c>
      <c r="Q219" s="182">
        <f t="shared" ca="1" si="52"/>
        <v>0</v>
      </c>
      <c r="R219" s="182">
        <f ca="1">IF(LEN(B219)&gt;0,'6'!R219-'6'!Q219,"")</f>
        <v>0</v>
      </c>
      <c r="S219" s="183"/>
      <c r="T219" s="33"/>
      <c r="U219" s="33"/>
      <c r="V219" s="33"/>
      <c r="W219" s="33"/>
      <c r="X219" s="33"/>
      <c r="Y219" s="33"/>
      <c r="AB219" s="243">
        <f>ROW()</f>
        <v>219</v>
      </c>
      <c r="AC219" s="118">
        <f t="shared" ca="1" si="25"/>
        <v>0</v>
      </c>
      <c r="AD219" s="118">
        <f t="shared" ca="1" si="26"/>
        <v>0</v>
      </c>
      <c r="AE219" s="119" t="str">
        <f t="shared" ca="1" si="53"/>
        <v>-</v>
      </c>
      <c r="AF219" s="118" t="str">
        <f t="shared" ca="1" si="54"/>
        <v>-</v>
      </c>
      <c r="AG219" s="119" t="str">
        <f t="shared" ca="1" si="55"/>
        <v>-</v>
      </c>
      <c r="AH219" s="118" t="str">
        <f t="shared" ca="1" si="56"/>
        <v>-</v>
      </c>
      <c r="AI219" s="118">
        <f t="shared" ca="1" si="57"/>
        <v>0</v>
      </c>
      <c r="AJ219" s="120">
        <f t="shared" ca="1" si="58"/>
        <v>0</v>
      </c>
      <c r="AK219" s="118">
        <f t="shared" ca="1" si="33"/>
        <v>0</v>
      </c>
      <c r="AL219" s="118">
        <f t="shared" ca="1" si="34"/>
        <v>0</v>
      </c>
    </row>
    <row r="220" spans="1:38" ht="27" customHeight="1" x14ac:dyDescent="0.25">
      <c r="A220" s="53">
        <f>'OSNOVNA PLAČA'!A214</f>
        <v>205</v>
      </c>
      <c r="B220" s="333" t="str">
        <f t="shared" ca="1" si="21"/>
        <v>A205</v>
      </c>
      <c r="C220" s="333"/>
      <c r="D220" s="54" t="str">
        <f>IF(LEN('OSNOVNA PLAČA'!C214)&gt;0,'OSNOVNA PLAČA'!C214,"")</f>
        <v/>
      </c>
      <c r="E220" s="55" t="str">
        <f>IF(LEN('OSNOVNA PLAČA'!D214)&gt;0,'OSNOVNA PLAČA'!D214,"")</f>
        <v/>
      </c>
      <c r="F220" s="164">
        <f ca="1">IF(LEN(B220)&gt;0,'OBRAČUNANA OSNOVNA PLAČA'!K214,"")</f>
        <v>0</v>
      </c>
      <c r="G220" s="57"/>
      <c r="H220" s="57"/>
      <c r="I220" s="57"/>
      <c r="J220" s="57"/>
      <c r="K220" s="57"/>
      <c r="L220" s="178">
        <f t="shared" si="50"/>
        <v>0</v>
      </c>
      <c r="M220" s="179">
        <f t="shared" ca="1" si="59"/>
        <v>0</v>
      </c>
      <c r="N220" s="179">
        <f t="shared" ca="1" si="61"/>
        <v>0</v>
      </c>
      <c r="O220" s="180">
        <f t="shared" ca="1" si="51"/>
        <v>0</v>
      </c>
      <c r="P220" s="181">
        <f t="shared" ca="1" si="60"/>
        <v>0</v>
      </c>
      <c r="Q220" s="182">
        <f t="shared" ca="1" si="52"/>
        <v>0</v>
      </c>
      <c r="R220" s="182">
        <f ca="1">IF(LEN(B220)&gt;0,'6'!R220-'6'!Q220,"")</f>
        <v>0</v>
      </c>
      <c r="S220" s="183"/>
      <c r="T220" s="33"/>
      <c r="U220" s="33"/>
      <c r="V220" s="33"/>
      <c r="W220" s="33"/>
      <c r="X220" s="33"/>
      <c r="Y220" s="33"/>
      <c r="AB220" s="243">
        <f>ROW()</f>
        <v>220</v>
      </c>
      <c r="AC220" s="118">
        <f t="shared" ca="1" si="25"/>
        <v>0</v>
      </c>
      <c r="AD220" s="118">
        <f t="shared" ca="1" si="26"/>
        <v>0</v>
      </c>
      <c r="AE220" s="119" t="str">
        <f t="shared" ca="1" si="53"/>
        <v>-</v>
      </c>
      <c r="AF220" s="118" t="str">
        <f t="shared" ca="1" si="54"/>
        <v>-</v>
      </c>
      <c r="AG220" s="119" t="str">
        <f t="shared" ca="1" si="55"/>
        <v>-</v>
      </c>
      <c r="AH220" s="118" t="str">
        <f t="shared" ca="1" si="56"/>
        <v>-</v>
      </c>
      <c r="AI220" s="118">
        <f t="shared" ca="1" si="57"/>
        <v>0</v>
      </c>
      <c r="AJ220" s="120">
        <f t="shared" ca="1" si="58"/>
        <v>0</v>
      </c>
      <c r="AK220" s="118">
        <f t="shared" ca="1" si="33"/>
        <v>0</v>
      </c>
      <c r="AL220" s="118">
        <f t="shared" ca="1" si="34"/>
        <v>0</v>
      </c>
    </row>
    <row r="221" spans="1:38" ht="27" customHeight="1" x14ac:dyDescent="0.25">
      <c r="A221" s="53">
        <f>'OSNOVNA PLAČA'!A215</f>
        <v>206</v>
      </c>
      <c r="B221" s="333" t="str">
        <f t="shared" ca="1" si="21"/>
        <v>A206</v>
      </c>
      <c r="C221" s="333"/>
      <c r="D221" s="54" t="str">
        <f>IF(LEN('OSNOVNA PLAČA'!C215)&gt;0,'OSNOVNA PLAČA'!C215,"")</f>
        <v/>
      </c>
      <c r="E221" s="55" t="str">
        <f>IF(LEN('OSNOVNA PLAČA'!D215)&gt;0,'OSNOVNA PLAČA'!D215,"")</f>
        <v/>
      </c>
      <c r="F221" s="164">
        <f ca="1">IF(LEN(B221)&gt;0,'OBRAČUNANA OSNOVNA PLAČA'!K215,"")</f>
        <v>0</v>
      </c>
      <c r="G221" s="57"/>
      <c r="H221" s="57"/>
      <c r="I221" s="57"/>
      <c r="J221" s="57"/>
      <c r="K221" s="57"/>
      <c r="L221" s="178">
        <f t="shared" si="50"/>
        <v>0</v>
      </c>
      <c r="M221" s="179">
        <f t="shared" ca="1" si="59"/>
        <v>0</v>
      </c>
      <c r="N221" s="179">
        <f t="shared" ca="1" si="61"/>
        <v>0</v>
      </c>
      <c r="O221" s="180">
        <f t="shared" ca="1" si="51"/>
        <v>0</v>
      </c>
      <c r="P221" s="181">
        <f t="shared" ca="1" si="60"/>
        <v>0</v>
      </c>
      <c r="Q221" s="182">
        <f t="shared" ca="1" si="52"/>
        <v>0</v>
      </c>
      <c r="R221" s="182">
        <f ca="1">IF(LEN(B221)&gt;0,'6'!R221-'6'!Q221,"")</f>
        <v>0</v>
      </c>
      <c r="S221" s="183"/>
      <c r="T221" s="33"/>
      <c r="U221" s="33"/>
      <c r="V221" s="33"/>
      <c r="W221" s="33"/>
      <c r="X221" s="33"/>
      <c r="Y221" s="33"/>
      <c r="AB221" s="243">
        <f>ROW()</f>
        <v>221</v>
      </c>
      <c r="AC221" s="118">
        <f t="shared" ca="1" si="25"/>
        <v>0</v>
      </c>
      <c r="AD221" s="118">
        <f t="shared" ca="1" si="26"/>
        <v>0</v>
      </c>
      <c r="AE221" s="119" t="str">
        <f t="shared" ca="1" si="53"/>
        <v>-</v>
      </c>
      <c r="AF221" s="118" t="str">
        <f t="shared" ca="1" si="54"/>
        <v>-</v>
      </c>
      <c r="AG221" s="119" t="str">
        <f t="shared" ca="1" si="55"/>
        <v>-</v>
      </c>
      <c r="AH221" s="118" t="str">
        <f t="shared" ca="1" si="56"/>
        <v>-</v>
      </c>
      <c r="AI221" s="118">
        <f t="shared" ca="1" si="57"/>
        <v>0</v>
      </c>
      <c r="AJ221" s="120">
        <f t="shared" ca="1" si="58"/>
        <v>0</v>
      </c>
      <c r="AK221" s="118">
        <f t="shared" ca="1" si="33"/>
        <v>0</v>
      </c>
      <c r="AL221" s="118">
        <f t="shared" ca="1" si="34"/>
        <v>0</v>
      </c>
    </row>
    <row r="222" spans="1:38" ht="27" customHeight="1" x14ac:dyDescent="0.25">
      <c r="A222" s="53">
        <f>'OSNOVNA PLAČA'!A216</f>
        <v>207</v>
      </c>
      <c r="B222" s="333" t="str">
        <f t="shared" ca="1" si="21"/>
        <v>A207</v>
      </c>
      <c r="C222" s="333"/>
      <c r="D222" s="54" t="str">
        <f>IF(LEN('OSNOVNA PLAČA'!C216)&gt;0,'OSNOVNA PLAČA'!C216,"")</f>
        <v/>
      </c>
      <c r="E222" s="55" t="str">
        <f>IF(LEN('OSNOVNA PLAČA'!D216)&gt;0,'OSNOVNA PLAČA'!D216,"")</f>
        <v/>
      </c>
      <c r="F222" s="164">
        <f ca="1">IF(LEN(B222)&gt;0,'OBRAČUNANA OSNOVNA PLAČA'!K216,"")</f>
        <v>0</v>
      </c>
      <c r="G222" s="57"/>
      <c r="H222" s="57"/>
      <c r="I222" s="57"/>
      <c r="J222" s="57"/>
      <c r="K222" s="57"/>
      <c r="L222" s="178">
        <f t="shared" si="50"/>
        <v>0</v>
      </c>
      <c r="M222" s="179">
        <f t="shared" ca="1" si="59"/>
        <v>0</v>
      </c>
      <c r="N222" s="179">
        <f t="shared" ca="1" si="61"/>
        <v>0</v>
      </c>
      <c r="O222" s="180">
        <f t="shared" ca="1" si="51"/>
        <v>0</v>
      </c>
      <c r="P222" s="181">
        <f t="shared" ca="1" si="60"/>
        <v>0</v>
      </c>
      <c r="Q222" s="182">
        <f t="shared" ca="1" si="52"/>
        <v>0</v>
      </c>
      <c r="R222" s="182">
        <f ca="1">IF(LEN(B222)&gt;0,'6'!R222-'6'!Q222,"")</f>
        <v>0</v>
      </c>
      <c r="S222" s="183"/>
      <c r="T222" s="33"/>
      <c r="U222" s="33"/>
      <c r="V222" s="33"/>
      <c r="W222" s="33"/>
      <c r="X222" s="33"/>
      <c r="Y222" s="33"/>
      <c r="AB222" s="243">
        <f>ROW()</f>
        <v>222</v>
      </c>
      <c r="AC222" s="118">
        <f t="shared" ca="1" si="25"/>
        <v>0</v>
      </c>
      <c r="AD222" s="118">
        <f t="shared" ca="1" si="26"/>
        <v>0</v>
      </c>
      <c r="AE222" s="119" t="str">
        <f t="shared" ca="1" si="53"/>
        <v>-</v>
      </c>
      <c r="AF222" s="118" t="str">
        <f t="shared" ca="1" si="54"/>
        <v>-</v>
      </c>
      <c r="AG222" s="119" t="str">
        <f t="shared" ca="1" si="55"/>
        <v>-</v>
      </c>
      <c r="AH222" s="118" t="str">
        <f t="shared" ca="1" si="56"/>
        <v>-</v>
      </c>
      <c r="AI222" s="118">
        <f t="shared" ca="1" si="57"/>
        <v>0</v>
      </c>
      <c r="AJ222" s="120">
        <f t="shared" ca="1" si="58"/>
        <v>0</v>
      </c>
      <c r="AK222" s="118">
        <f t="shared" ca="1" si="33"/>
        <v>0</v>
      </c>
      <c r="AL222" s="118">
        <f t="shared" ca="1" si="34"/>
        <v>0</v>
      </c>
    </row>
    <row r="223" spans="1:38" ht="27" customHeight="1" x14ac:dyDescent="0.25">
      <c r="A223" s="53">
        <f>'OSNOVNA PLAČA'!A217</f>
        <v>208</v>
      </c>
      <c r="B223" s="333" t="str">
        <f t="shared" ca="1" si="21"/>
        <v>A208</v>
      </c>
      <c r="C223" s="333"/>
      <c r="D223" s="54" t="str">
        <f>IF(LEN('OSNOVNA PLAČA'!C217)&gt;0,'OSNOVNA PLAČA'!C217,"")</f>
        <v/>
      </c>
      <c r="E223" s="55" t="str">
        <f>IF(LEN('OSNOVNA PLAČA'!D217)&gt;0,'OSNOVNA PLAČA'!D217,"")</f>
        <v/>
      </c>
      <c r="F223" s="164">
        <f ca="1">IF(LEN(B223)&gt;0,'OBRAČUNANA OSNOVNA PLAČA'!K217,"")</f>
        <v>0</v>
      </c>
      <c r="G223" s="57"/>
      <c r="H223" s="57"/>
      <c r="I223" s="57"/>
      <c r="J223" s="57"/>
      <c r="K223" s="57"/>
      <c r="L223" s="178">
        <f t="shared" si="50"/>
        <v>0</v>
      </c>
      <c r="M223" s="179">
        <f t="shared" ca="1" si="59"/>
        <v>0</v>
      </c>
      <c r="N223" s="179">
        <f t="shared" ca="1" si="61"/>
        <v>0</v>
      </c>
      <c r="O223" s="180">
        <f t="shared" ca="1" si="51"/>
        <v>0</v>
      </c>
      <c r="P223" s="181">
        <f t="shared" ca="1" si="60"/>
        <v>0</v>
      </c>
      <c r="Q223" s="182">
        <f t="shared" ca="1" si="52"/>
        <v>0</v>
      </c>
      <c r="R223" s="182">
        <f ca="1">IF(LEN(B223)&gt;0,'6'!R223-'6'!Q223,"")</f>
        <v>0</v>
      </c>
      <c r="S223" s="183"/>
      <c r="T223" s="33"/>
      <c r="U223" s="33"/>
      <c r="V223" s="33"/>
      <c r="W223" s="33"/>
      <c r="X223" s="33"/>
      <c r="Y223" s="33"/>
      <c r="AB223" s="243">
        <f>ROW()</f>
        <v>223</v>
      </c>
      <c r="AC223" s="118">
        <f t="shared" ca="1" si="25"/>
        <v>0</v>
      </c>
      <c r="AD223" s="118">
        <f t="shared" ca="1" si="26"/>
        <v>0</v>
      </c>
      <c r="AE223" s="119" t="str">
        <f t="shared" ca="1" si="53"/>
        <v>-</v>
      </c>
      <c r="AF223" s="118" t="str">
        <f t="shared" ca="1" si="54"/>
        <v>-</v>
      </c>
      <c r="AG223" s="119" t="str">
        <f t="shared" ca="1" si="55"/>
        <v>-</v>
      </c>
      <c r="AH223" s="118" t="str">
        <f t="shared" ca="1" si="56"/>
        <v>-</v>
      </c>
      <c r="AI223" s="118">
        <f t="shared" ca="1" si="57"/>
        <v>0</v>
      </c>
      <c r="AJ223" s="120">
        <f t="shared" ca="1" si="58"/>
        <v>0</v>
      </c>
      <c r="AK223" s="118">
        <f t="shared" ca="1" si="33"/>
        <v>0</v>
      </c>
      <c r="AL223" s="118">
        <f t="shared" ca="1" si="34"/>
        <v>0</v>
      </c>
    </row>
    <row r="224" spans="1:38" ht="27" customHeight="1" x14ac:dyDescent="0.25">
      <c r="A224" s="53">
        <f>'OSNOVNA PLAČA'!A218</f>
        <v>209</v>
      </c>
      <c r="B224" s="333" t="str">
        <f t="shared" ca="1" si="21"/>
        <v>A209</v>
      </c>
      <c r="C224" s="333"/>
      <c r="D224" s="54" t="str">
        <f>IF(LEN('OSNOVNA PLAČA'!C218)&gt;0,'OSNOVNA PLAČA'!C218,"")</f>
        <v/>
      </c>
      <c r="E224" s="55" t="str">
        <f>IF(LEN('OSNOVNA PLAČA'!D218)&gt;0,'OSNOVNA PLAČA'!D218,"")</f>
        <v/>
      </c>
      <c r="F224" s="164">
        <f ca="1">IF(LEN(B224)&gt;0,'OBRAČUNANA OSNOVNA PLAČA'!K218,"")</f>
        <v>0</v>
      </c>
      <c r="G224" s="57"/>
      <c r="H224" s="57"/>
      <c r="I224" s="57"/>
      <c r="J224" s="57"/>
      <c r="K224" s="57"/>
      <c r="L224" s="178">
        <f t="shared" si="50"/>
        <v>0</v>
      </c>
      <c r="M224" s="179">
        <f t="shared" ca="1" si="59"/>
        <v>0</v>
      </c>
      <c r="N224" s="179">
        <f t="shared" ca="1" si="61"/>
        <v>0</v>
      </c>
      <c r="O224" s="180">
        <f t="shared" ca="1" si="51"/>
        <v>0</v>
      </c>
      <c r="P224" s="181">
        <f t="shared" ca="1" si="60"/>
        <v>0</v>
      </c>
      <c r="Q224" s="182">
        <f t="shared" ca="1" si="52"/>
        <v>0</v>
      </c>
      <c r="R224" s="182">
        <f ca="1">IF(LEN(B224)&gt;0,'6'!R224-'6'!Q224,"")</f>
        <v>0</v>
      </c>
      <c r="S224" s="183"/>
      <c r="T224" s="33"/>
      <c r="U224" s="33"/>
      <c r="V224" s="33"/>
      <c r="W224" s="33"/>
      <c r="X224" s="33"/>
      <c r="Y224" s="33"/>
      <c r="AB224" s="243">
        <f>ROW()</f>
        <v>224</v>
      </c>
      <c r="AC224" s="118">
        <f t="shared" ca="1" si="25"/>
        <v>0</v>
      </c>
      <c r="AD224" s="118">
        <f t="shared" ca="1" si="26"/>
        <v>0</v>
      </c>
      <c r="AE224" s="119" t="str">
        <f t="shared" ca="1" si="53"/>
        <v>-</v>
      </c>
      <c r="AF224" s="118" t="str">
        <f t="shared" ca="1" si="54"/>
        <v>-</v>
      </c>
      <c r="AG224" s="119" t="str">
        <f t="shared" ca="1" si="55"/>
        <v>-</v>
      </c>
      <c r="AH224" s="118" t="str">
        <f t="shared" ca="1" si="56"/>
        <v>-</v>
      </c>
      <c r="AI224" s="118">
        <f t="shared" ca="1" si="57"/>
        <v>0</v>
      </c>
      <c r="AJ224" s="120">
        <f t="shared" ca="1" si="58"/>
        <v>0</v>
      </c>
      <c r="AK224" s="118">
        <f t="shared" ca="1" si="33"/>
        <v>0</v>
      </c>
      <c r="AL224" s="118">
        <f t="shared" ca="1" si="34"/>
        <v>0</v>
      </c>
    </row>
    <row r="225" spans="1:38" ht="27" customHeight="1" x14ac:dyDescent="0.25">
      <c r="A225" s="53">
        <f>'OSNOVNA PLAČA'!A219</f>
        <v>210</v>
      </c>
      <c r="B225" s="333" t="str">
        <f t="shared" ca="1" si="21"/>
        <v>A210</v>
      </c>
      <c r="C225" s="333"/>
      <c r="D225" s="54" t="str">
        <f>IF(LEN('OSNOVNA PLAČA'!C219)&gt;0,'OSNOVNA PLAČA'!C219,"")</f>
        <v/>
      </c>
      <c r="E225" s="55" t="str">
        <f>IF(LEN('OSNOVNA PLAČA'!D219)&gt;0,'OSNOVNA PLAČA'!D219,"")</f>
        <v/>
      </c>
      <c r="F225" s="164">
        <f ca="1">IF(LEN(B225)&gt;0,'OBRAČUNANA OSNOVNA PLAČA'!K219,"")</f>
        <v>0</v>
      </c>
      <c r="G225" s="57"/>
      <c r="H225" s="57"/>
      <c r="I225" s="57"/>
      <c r="J225" s="57"/>
      <c r="K225" s="57"/>
      <c r="L225" s="178">
        <f t="shared" si="50"/>
        <v>0</v>
      </c>
      <c r="M225" s="179">
        <f t="shared" ca="1" si="59"/>
        <v>0</v>
      </c>
      <c r="N225" s="179">
        <f t="shared" ca="1" si="61"/>
        <v>0</v>
      </c>
      <c r="O225" s="180">
        <f t="shared" ca="1" si="51"/>
        <v>0</v>
      </c>
      <c r="P225" s="181">
        <f t="shared" ca="1" si="60"/>
        <v>0</v>
      </c>
      <c r="Q225" s="182">
        <f t="shared" ca="1" si="52"/>
        <v>0</v>
      </c>
      <c r="R225" s="182">
        <f ca="1">IF(LEN(B225)&gt;0,'6'!R225-'6'!Q225,"")</f>
        <v>0</v>
      </c>
      <c r="S225" s="183"/>
      <c r="T225" s="33"/>
      <c r="U225" s="33"/>
      <c r="V225" s="33"/>
      <c r="W225" s="33"/>
      <c r="X225" s="33"/>
      <c r="Y225" s="33"/>
      <c r="AB225" s="243">
        <f>ROW()</f>
        <v>225</v>
      </c>
      <c r="AC225" s="118">
        <f t="shared" ca="1" si="25"/>
        <v>0</v>
      </c>
      <c r="AD225" s="118">
        <f t="shared" ca="1" si="26"/>
        <v>0</v>
      </c>
      <c r="AE225" s="119" t="str">
        <f t="shared" ca="1" si="53"/>
        <v>-</v>
      </c>
      <c r="AF225" s="118" t="str">
        <f t="shared" ca="1" si="54"/>
        <v>-</v>
      </c>
      <c r="AG225" s="119" t="str">
        <f t="shared" ca="1" si="55"/>
        <v>-</v>
      </c>
      <c r="AH225" s="118" t="str">
        <f t="shared" ca="1" si="56"/>
        <v>-</v>
      </c>
      <c r="AI225" s="118">
        <f t="shared" ca="1" si="57"/>
        <v>0</v>
      </c>
      <c r="AJ225" s="120">
        <f t="shared" ca="1" si="58"/>
        <v>0</v>
      </c>
      <c r="AK225" s="118">
        <f t="shared" ca="1" si="33"/>
        <v>0</v>
      </c>
      <c r="AL225" s="118">
        <f t="shared" ca="1" si="34"/>
        <v>0</v>
      </c>
    </row>
    <row r="226" spans="1:38" ht="27" customHeight="1" x14ac:dyDescent="0.25">
      <c r="A226" s="53">
        <f>'OSNOVNA PLAČA'!A220</f>
        <v>211</v>
      </c>
      <c r="B226" s="333" t="str">
        <f t="shared" ca="1" si="21"/>
        <v>A211</v>
      </c>
      <c r="C226" s="333"/>
      <c r="D226" s="54" t="str">
        <f>IF(LEN('OSNOVNA PLAČA'!C220)&gt;0,'OSNOVNA PLAČA'!C220,"")</f>
        <v/>
      </c>
      <c r="E226" s="55" t="str">
        <f>IF(LEN('OSNOVNA PLAČA'!D220)&gt;0,'OSNOVNA PLAČA'!D220,"")</f>
        <v/>
      </c>
      <c r="F226" s="164">
        <f ca="1">IF(LEN(B226)&gt;0,'OBRAČUNANA OSNOVNA PLAČA'!K220,"")</f>
        <v>0</v>
      </c>
      <c r="G226" s="57"/>
      <c r="H226" s="57"/>
      <c r="I226" s="57"/>
      <c r="J226" s="57"/>
      <c r="K226" s="57"/>
      <c r="L226" s="178">
        <f t="shared" si="50"/>
        <v>0</v>
      </c>
      <c r="M226" s="179">
        <f t="shared" ca="1" si="59"/>
        <v>0</v>
      </c>
      <c r="N226" s="179">
        <f t="shared" ca="1" si="61"/>
        <v>0</v>
      </c>
      <c r="O226" s="180">
        <f t="shared" ca="1" si="51"/>
        <v>0</v>
      </c>
      <c r="P226" s="181">
        <f t="shared" ca="1" si="60"/>
        <v>0</v>
      </c>
      <c r="Q226" s="182">
        <f t="shared" ca="1" si="52"/>
        <v>0</v>
      </c>
      <c r="R226" s="182">
        <f ca="1">IF(LEN(B226)&gt;0,'6'!R226-'6'!Q226,"")</f>
        <v>0</v>
      </c>
      <c r="S226" s="183"/>
      <c r="T226" s="33"/>
      <c r="U226" s="33"/>
      <c r="V226" s="33"/>
      <c r="W226" s="33"/>
      <c r="X226" s="33"/>
      <c r="Y226" s="33"/>
      <c r="AB226" s="243">
        <f>ROW()</f>
        <v>226</v>
      </c>
      <c r="AC226" s="118">
        <f t="shared" ca="1" si="25"/>
        <v>0</v>
      </c>
      <c r="AD226" s="118">
        <f t="shared" ca="1" si="26"/>
        <v>0</v>
      </c>
      <c r="AE226" s="119" t="str">
        <f t="shared" ca="1" si="53"/>
        <v>-</v>
      </c>
      <c r="AF226" s="118" t="str">
        <f t="shared" ca="1" si="54"/>
        <v>-</v>
      </c>
      <c r="AG226" s="119" t="str">
        <f t="shared" ca="1" si="55"/>
        <v>-</v>
      </c>
      <c r="AH226" s="118" t="str">
        <f t="shared" ca="1" si="56"/>
        <v>-</v>
      </c>
      <c r="AI226" s="118">
        <f t="shared" ca="1" si="57"/>
        <v>0</v>
      </c>
      <c r="AJ226" s="120">
        <f t="shared" ca="1" si="58"/>
        <v>0</v>
      </c>
      <c r="AK226" s="118">
        <f t="shared" ca="1" si="33"/>
        <v>0</v>
      </c>
      <c r="AL226" s="118">
        <f t="shared" ca="1" si="34"/>
        <v>0</v>
      </c>
    </row>
    <row r="227" spans="1:38" ht="27" customHeight="1" x14ac:dyDescent="0.25">
      <c r="A227" s="53">
        <f>'OSNOVNA PLAČA'!A221</f>
        <v>212</v>
      </c>
      <c r="B227" s="333" t="str">
        <f t="shared" ca="1" si="21"/>
        <v>A212</v>
      </c>
      <c r="C227" s="333"/>
      <c r="D227" s="54" t="str">
        <f>IF(LEN('OSNOVNA PLAČA'!C221)&gt;0,'OSNOVNA PLAČA'!C221,"")</f>
        <v/>
      </c>
      <c r="E227" s="55" t="str">
        <f>IF(LEN('OSNOVNA PLAČA'!D221)&gt;0,'OSNOVNA PLAČA'!D221,"")</f>
        <v/>
      </c>
      <c r="F227" s="164">
        <f ca="1">IF(LEN(B227)&gt;0,'OBRAČUNANA OSNOVNA PLAČA'!K221,"")</f>
        <v>0</v>
      </c>
      <c r="G227" s="57"/>
      <c r="H227" s="57"/>
      <c r="I227" s="57"/>
      <c r="J227" s="57"/>
      <c r="K227" s="57"/>
      <c r="L227" s="178">
        <f t="shared" si="50"/>
        <v>0</v>
      </c>
      <c r="M227" s="179">
        <f t="shared" ca="1" si="59"/>
        <v>0</v>
      </c>
      <c r="N227" s="179">
        <f t="shared" ca="1" si="61"/>
        <v>0</v>
      </c>
      <c r="O227" s="180">
        <f t="shared" ca="1" si="51"/>
        <v>0</v>
      </c>
      <c r="P227" s="181">
        <f t="shared" ca="1" si="60"/>
        <v>0</v>
      </c>
      <c r="Q227" s="182">
        <f t="shared" ca="1" si="52"/>
        <v>0</v>
      </c>
      <c r="R227" s="182">
        <f ca="1">IF(LEN(B227)&gt;0,'6'!R227-'6'!Q227,"")</f>
        <v>0</v>
      </c>
      <c r="S227" s="183"/>
      <c r="T227" s="33"/>
      <c r="U227" s="33"/>
      <c r="V227" s="33"/>
      <c r="W227" s="33"/>
      <c r="X227" s="33"/>
      <c r="Y227" s="33"/>
      <c r="AB227" s="243">
        <f>ROW()</f>
        <v>227</v>
      </c>
      <c r="AC227" s="118">
        <f t="shared" ca="1" si="25"/>
        <v>0</v>
      </c>
      <c r="AD227" s="118">
        <f t="shared" ca="1" si="26"/>
        <v>0</v>
      </c>
      <c r="AE227" s="119" t="str">
        <f t="shared" ca="1" si="53"/>
        <v>-</v>
      </c>
      <c r="AF227" s="118" t="str">
        <f t="shared" ca="1" si="54"/>
        <v>-</v>
      </c>
      <c r="AG227" s="119" t="str">
        <f t="shared" ca="1" si="55"/>
        <v>-</v>
      </c>
      <c r="AH227" s="118" t="str">
        <f t="shared" ca="1" si="56"/>
        <v>-</v>
      </c>
      <c r="AI227" s="118">
        <f t="shared" ca="1" si="57"/>
        <v>0</v>
      </c>
      <c r="AJ227" s="120">
        <f t="shared" ca="1" si="58"/>
        <v>0</v>
      </c>
      <c r="AK227" s="118">
        <f t="shared" ca="1" si="33"/>
        <v>0</v>
      </c>
      <c r="AL227" s="118">
        <f t="shared" ca="1" si="34"/>
        <v>0</v>
      </c>
    </row>
    <row r="228" spans="1:38" ht="27" customHeight="1" x14ac:dyDescent="0.25">
      <c r="A228" s="53">
        <f>'OSNOVNA PLAČA'!A222</f>
        <v>213</v>
      </c>
      <c r="B228" s="333" t="str">
        <f t="shared" ca="1" si="21"/>
        <v>A213</v>
      </c>
      <c r="C228" s="333"/>
      <c r="D228" s="54" t="str">
        <f>IF(LEN('OSNOVNA PLAČA'!C222)&gt;0,'OSNOVNA PLAČA'!C222,"")</f>
        <v/>
      </c>
      <c r="E228" s="55" t="str">
        <f>IF(LEN('OSNOVNA PLAČA'!D222)&gt;0,'OSNOVNA PLAČA'!D222,"")</f>
        <v/>
      </c>
      <c r="F228" s="164">
        <f ca="1">IF(LEN(B228)&gt;0,'OBRAČUNANA OSNOVNA PLAČA'!K222,"")</f>
        <v>0</v>
      </c>
      <c r="G228" s="57"/>
      <c r="H228" s="57"/>
      <c r="I228" s="57"/>
      <c r="J228" s="57"/>
      <c r="K228" s="57"/>
      <c r="L228" s="178">
        <f t="shared" si="50"/>
        <v>0</v>
      </c>
      <c r="M228" s="179">
        <f t="shared" ca="1" si="59"/>
        <v>0</v>
      </c>
      <c r="N228" s="179">
        <f t="shared" ca="1" si="61"/>
        <v>0</v>
      </c>
      <c r="O228" s="180">
        <f t="shared" ca="1" si="51"/>
        <v>0</v>
      </c>
      <c r="P228" s="181">
        <f t="shared" ca="1" si="60"/>
        <v>0</v>
      </c>
      <c r="Q228" s="182">
        <f t="shared" ca="1" si="52"/>
        <v>0</v>
      </c>
      <c r="R228" s="182">
        <f ca="1">IF(LEN(B228)&gt;0,'6'!R228-'6'!Q228,"")</f>
        <v>0</v>
      </c>
      <c r="S228" s="183"/>
      <c r="T228" s="33"/>
      <c r="U228" s="33"/>
      <c r="V228" s="33"/>
      <c r="W228" s="33"/>
      <c r="X228" s="33"/>
      <c r="Y228" s="33"/>
      <c r="AB228" s="243">
        <f>ROW()</f>
        <v>228</v>
      </c>
      <c r="AC228" s="118">
        <f t="shared" ca="1" si="25"/>
        <v>0</v>
      </c>
      <c r="AD228" s="118">
        <f t="shared" ca="1" si="26"/>
        <v>0</v>
      </c>
      <c r="AE228" s="119" t="str">
        <f t="shared" ca="1" si="53"/>
        <v>-</v>
      </c>
      <c r="AF228" s="118" t="str">
        <f t="shared" ca="1" si="54"/>
        <v>-</v>
      </c>
      <c r="AG228" s="119" t="str">
        <f t="shared" ca="1" si="55"/>
        <v>-</v>
      </c>
      <c r="AH228" s="118" t="str">
        <f t="shared" ca="1" si="56"/>
        <v>-</v>
      </c>
      <c r="AI228" s="118">
        <f t="shared" ca="1" si="57"/>
        <v>0</v>
      </c>
      <c r="AJ228" s="120">
        <f t="shared" ca="1" si="58"/>
        <v>0</v>
      </c>
      <c r="AK228" s="118">
        <f t="shared" ca="1" si="33"/>
        <v>0</v>
      </c>
      <c r="AL228" s="118">
        <f t="shared" ca="1" si="34"/>
        <v>0</v>
      </c>
    </row>
    <row r="229" spans="1:38" ht="27" customHeight="1" x14ac:dyDescent="0.25">
      <c r="A229" s="53">
        <f>'OSNOVNA PLAČA'!A223</f>
        <v>214</v>
      </c>
      <c r="B229" s="333" t="str">
        <f t="shared" ca="1" si="21"/>
        <v>A214</v>
      </c>
      <c r="C229" s="333"/>
      <c r="D229" s="54" t="str">
        <f>IF(LEN('OSNOVNA PLAČA'!C223)&gt;0,'OSNOVNA PLAČA'!C223,"")</f>
        <v/>
      </c>
      <c r="E229" s="55" t="str">
        <f>IF(LEN('OSNOVNA PLAČA'!D223)&gt;0,'OSNOVNA PLAČA'!D223,"")</f>
        <v/>
      </c>
      <c r="F229" s="164">
        <f ca="1">IF(LEN(B229)&gt;0,'OBRAČUNANA OSNOVNA PLAČA'!K223,"")</f>
        <v>0</v>
      </c>
      <c r="G229" s="57"/>
      <c r="H229" s="57"/>
      <c r="I229" s="57"/>
      <c r="J229" s="57"/>
      <c r="K229" s="57"/>
      <c r="L229" s="178">
        <f t="shared" si="50"/>
        <v>0</v>
      </c>
      <c r="M229" s="179">
        <f t="shared" ca="1" si="59"/>
        <v>0</v>
      </c>
      <c r="N229" s="179">
        <f t="shared" ca="1" si="61"/>
        <v>0</v>
      </c>
      <c r="O229" s="180">
        <f t="shared" ca="1" si="51"/>
        <v>0</v>
      </c>
      <c r="P229" s="181">
        <f t="shared" ca="1" si="60"/>
        <v>0</v>
      </c>
      <c r="Q229" s="182">
        <f t="shared" ca="1" si="52"/>
        <v>0</v>
      </c>
      <c r="R229" s="182">
        <f ca="1">IF(LEN(B229)&gt;0,'6'!R229-'6'!Q229,"")</f>
        <v>0</v>
      </c>
      <c r="S229" s="183"/>
      <c r="T229" s="33"/>
      <c r="U229" s="33"/>
      <c r="V229" s="33"/>
      <c r="W229" s="33"/>
      <c r="X229" s="33"/>
      <c r="Y229" s="33"/>
      <c r="AB229" s="243">
        <f>ROW()</f>
        <v>229</v>
      </c>
      <c r="AC229" s="118">
        <f t="shared" ca="1" si="25"/>
        <v>0</v>
      </c>
      <c r="AD229" s="118">
        <f t="shared" ca="1" si="26"/>
        <v>0</v>
      </c>
      <c r="AE229" s="119" t="str">
        <f t="shared" ca="1" si="53"/>
        <v>-</v>
      </c>
      <c r="AF229" s="118" t="str">
        <f t="shared" ca="1" si="54"/>
        <v>-</v>
      </c>
      <c r="AG229" s="119" t="str">
        <f t="shared" ca="1" si="55"/>
        <v>-</v>
      </c>
      <c r="AH229" s="118" t="str">
        <f t="shared" ca="1" si="56"/>
        <v>-</v>
      </c>
      <c r="AI229" s="118">
        <f t="shared" ca="1" si="57"/>
        <v>0</v>
      </c>
      <c r="AJ229" s="120">
        <f t="shared" ca="1" si="58"/>
        <v>0</v>
      </c>
      <c r="AK229" s="118">
        <f t="shared" ca="1" si="33"/>
        <v>0</v>
      </c>
      <c r="AL229" s="118">
        <f t="shared" ca="1" si="34"/>
        <v>0</v>
      </c>
    </row>
    <row r="230" spans="1:38" ht="27" customHeight="1" x14ac:dyDescent="0.25">
      <c r="A230" s="53">
        <f>'OSNOVNA PLAČA'!A224</f>
        <v>215</v>
      </c>
      <c r="B230" s="333" t="str">
        <f t="shared" ca="1" si="21"/>
        <v>A215</v>
      </c>
      <c r="C230" s="333"/>
      <c r="D230" s="54" t="str">
        <f>IF(LEN('OSNOVNA PLAČA'!C224)&gt;0,'OSNOVNA PLAČA'!C224,"")</f>
        <v/>
      </c>
      <c r="E230" s="55" t="str">
        <f>IF(LEN('OSNOVNA PLAČA'!D224)&gt;0,'OSNOVNA PLAČA'!D224,"")</f>
        <v/>
      </c>
      <c r="F230" s="164">
        <f ca="1">IF(LEN(B230)&gt;0,'OBRAČUNANA OSNOVNA PLAČA'!K224,"")</f>
        <v>0</v>
      </c>
      <c r="G230" s="57"/>
      <c r="H230" s="57"/>
      <c r="I230" s="57"/>
      <c r="J230" s="57"/>
      <c r="K230" s="57"/>
      <c r="L230" s="178">
        <f t="shared" si="50"/>
        <v>0</v>
      </c>
      <c r="M230" s="179">
        <f t="shared" ca="1" si="59"/>
        <v>0</v>
      </c>
      <c r="N230" s="179">
        <f t="shared" ca="1" si="61"/>
        <v>0</v>
      </c>
      <c r="O230" s="180">
        <f t="shared" ca="1" si="51"/>
        <v>0</v>
      </c>
      <c r="P230" s="181">
        <f t="shared" ca="1" si="60"/>
        <v>0</v>
      </c>
      <c r="Q230" s="182">
        <f t="shared" ca="1" si="52"/>
        <v>0</v>
      </c>
      <c r="R230" s="182">
        <f ca="1">IF(LEN(B230)&gt;0,'6'!R230-'6'!Q230,"")</f>
        <v>0</v>
      </c>
      <c r="S230" s="183"/>
      <c r="T230" s="33"/>
      <c r="U230" s="33"/>
      <c r="V230" s="33"/>
      <c r="W230" s="33"/>
      <c r="X230" s="33"/>
      <c r="Y230" s="33"/>
      <c r="AB230" s="243">
        <f>ROW()</f>
        <v>230</v>
      </c>
      <c r="AC230" s="118">
        <f t="shared" ca="1" si="25"/>
        <v>0</v>
      </c>
      <c r="AD230" s="118">
        <f t="shared" ca="1" si="26"/>
        <v>0</v>
      </c>
      <c r="AE230" s="119" t="str">
        <f t="shared" ca="1" si="53"/>
        <v>-</v>
      </c>
      <c r="AF230" s="118" t="str">
        <f t="shared" ca="1" si="54"/>
        <v>-</v>
      </c>
      <c r="AG230" s="119" t="str">
        <f t="shared" ca="1" si="55"/>
        <v>-</v>
      </c>
      <c r="AH230" s="118" t="str">
        <f t="shared" ca="1" si="56"/>
        <v>-</v>
      </c>
      <c r="AI230" s="118">
        <f t="shared" ca="1" si="57"/>
        <v>0</v>
      </c>
      <c r="AJ230" s="120">
        <f t="shared" ca="1" si="58"/>
        <v>0</v>
      </c>
      <c r="AK230" s="118">
        <f t="shared" ca="1" si="33"/>
        <v>0</v>
      </c>
      <c r="AL230" s="118">
        <f t="shared" ca="1" si="34"/>
        <v>0</v>
      </c>
    </row>
    <row r="231" spans="1:38" ht="27" customHeight="1" x14ac:dyDescent="0.25">
      <c r="A231" s="53">
        <f>'OSNOVNA PLAČA'!A225</f>
        <v>216</v>
      </c>
      <c r="B231" s="333" t="str">
        <f t="shared" ca="1" si="21"/>
        <v>A216</v>
      </c>
      <c r="C231" s="333"/>
      <c r="D231" s="54" t="str">
        <f>IF(LEN('OSNOVNA PLAČA'!C225)&gt;0,'OSNOVNA PLAČA'!C225,"")</f>
        <v/>
      </c>
      <c r="E231" s="55" t="str">
        <f>IF(LEN('OSNOVNA PLAČA'!D225)&gt;0,'OSNOVNA PLAČA'!D225,"")</f>
        <v/>
      </c>
      <c r="F231" s="164">
        <f ca="1">IF(LEN(B231)&gt;0,'OBRAČUNANA OSNOVNA PLAČA'!K225,"")</f>
        <v>0</v>
      </c>
      <c r="G231" s="57"/>
      <c r="H231" s="57"/>
      <c r="I231" s="57"/>
      <c r="J231" s="57"/>
      <c r="K231" s="57"/>
      <c r="L231" s="178">
        <f t="shared" si="50"/>
        <v>0</v>
      </c>
      <c r="M231" s="179">
        <f t="shared" ca="1" si="59"/>
        <v>0</v>
      </c>
      <c r="N231" s="179">
        <f t="shared" ca="1" si="61"/>
        <v>0</v>
      </c>
      <c r="O231" s="180">
        <f t="shared" ca="1" si="51"/>
        <v>0</v>
      </c>
      <c r="P231" s="181">
        <f t="shared" ca="1" si="60"/>
        <v>0</v>
      </c>
      <c r="Q231" s="182">
        <f t="shared" ca="1" si="52"/>
        <v>0</v>
      </c>
      <c r="R231" s="182">
        <f ca="1">IF(LEN(B231)&gt;0,'6'!R231-'6'!Q231,"")</f>
        <v>0</v>
      </c>
      <c r="S231" s="183"/>
      <c r="T231" s="33"/>
      <c r="U231" s="33"/>
      <c r="V231" s="33"/>
      <c r="W231" s="33"/>
      <c r="X231" s="33"/>
      <c r="Y231" s="33"/>
      <c r="AB231" s="243">
        <f>ROW()</f>
        <v>231</v>
      </c>
      <c r="AC231" s="118">
        <f t="shared" ca="1" si="25"/>
        <v>0</v>
      </c>
      <c r="AD231" s="118">
        <f t="shared" ca="1" si="26"/>
        <v>0</v>
      </c>
      <c r="AE231" s="119" t="str">
        <f t="shared" ca="1" si="53"/>
        <v>-</v>
      </c>
      <c r="AF231" s="118" t="str">
        <f t="shared" ca="1" si="54"/>
        <v>-</v>
      </c>
      <c r="AG231" s="119" t="str">
        <f t="shared" ca="1" si="55"/>
        <v>-</v>
      </c>
      <c r="AH231" s="118" t="str">
        <f t="shared" ca="1" si="56"/>
        <v>-</v>
      </c>
      <c r="AI231" s="118">
        <f t="shared" ca="1" si="57"/>
        <v>0</v>
      </c>
      <c r="AJ231" s="120">
        <f t="shared" ca="1" si="58"/>
        <v>0</v>
      </c>
      <c r="AK231" s="118">
        <f t="shared" ca="1" si="33"/>
        <v>0</v>
      </c>
      <c r="AL231" s="118">
        <f t="shared" ca="1" si="34"/>
        <v>0</v>
      </c>
    </row>
    <row r="232" spans="1:38" ht="27" customHeight="1" x14ac:dyDescent="0.25">
      <c r="A232" s="53">
        <f>'OSNOVNA PLAČA'!A226</f>
        <v>217</v>
      </c>
      <c r="B232" s="333" t="str">
        <f t="shared" ca="1" si="21"/>
        <v>A217</v>
      </c>
      <c r="C232" s="333"/>
      <c r="D232" s="54" t="str">
        <f>IF(LEN('OSNOVNA PLAČA'!C226)&gt;0,'OSNOVNA PLAČA'!C226,"")</f>
        <v/>
      </c>
      <c r="E232" s="55" t="str">
        <f>IF(LEN('OSNOVNA PLAČA'!D226)&gt;0,'OSNOVNA PLAČA'!D226,"")</f>
        <v/>
      </c>
      <c r="F232" s="164">
        <f ca="1">IF(LEN(B232)&gt;0,'OBRAČUNANA OSNOVNA PLAČA'!K226,"")</f>
        <v>0</v>
      </c>
      <c r="G232" s="57"/>
      <c r="H232" s="57"/>
      <c r="I232" s="57"/>
      <c r="J232" s="57"/>
      <c r="K232" s="57"/>
      <c r="L232" s="178">
        <f t="shared" si="50"/>
        <v>0</v>
      </c>
      <c r="M232" s="179">
        <f t="shared" ca="1" si="59"/>
        <v>0</v>
      </c>
      <c r="N232" s="179">
        <f t="shared" ca="1" si="61"/>
        <v>0</v>
      </c>
      <c r="O232" s="180">
        <f t="shared" ca="1" si="51"/>
        <v>0</v>
      </c>
      <c r="P232" s="181">
        <f t="shared" ca="1" si="60"/>
        <v>0</v>
      </c>
      <c r="Q232" s="182">
        <f t="shared" ca="1" si="52"/>
        <v>0</v>
      </c>
      <c r="R232" s="182">
        <f ca="1">IF(LEN(B232)&gt;0,'6'!R232-'6'!Q232,"")</f>
        <v>0</v>
      </c>
      <c r="S232" s="183"/>
      <c r="T232" s="33"/>
      <c r="U232" s="33"/>
      <c r="V232" s="33"/>
      <c r="W232" s="33"/>
      <c r="X232" s="33"/>
      <c r="Y232" s="33"/>
      <c r="AB232" s="243">
        <f>ROW()</f>
        <v>232</v>
      </c>
      <c r="AC232" s="118">
        <f t="shared" ca="1" si="25"/>
        <v>0</v>
      </c>
      <c r="AD232" s="118">
        <f t="shared" ca="1" si="26"/>
        <v>0</v>
      </c>
      <c r="AE232" s="119" t="str">
        <f t="shared" ca="1" si="53"/>
        <v>-</v>
      </c>
      <c r="AF232" s="118" t="str">
        <f t="shared" ca="1" si="54"/>
        <v>-</v>
      </c>
      <c r="AG232" s="119" t="str">
        <f t="shared" ca="1" si="55"/>
        <v>-</v>
      </c>
      <c r="AH232" s="118" t="str">
        <f t="shared" ca="1" si="56"/>
        <v>-</v>
      </c>
      <c r="AI232" s="118">
        <f t="shared" ca="1" si="57"/>
        <v>0</v>
      </c>
      <c r="AJ232" s="120">
        <f t="shared" ca="1" si="58"/>
        <v>0</v>
      </c>
      <c r="AK232" s="118">
        <f t="shared" ca="1" si="33"/>
        <v>0</v>
      </c>
      <c r="AL232" s="118">
        <f t="shared" ca="1" si="34"/>
        <v>0</v>
      </c>
    </row>
    <row r="233" spans="1:38" ht="27" customHeight="1" x14ac:dyDescent="0.25">
      <c r="A233" s="53">
        <f>'OSNOVNA PLAČA'!A227</f>
        <v>218</v>
      </c>
      <c r="B233" s="333" t="str">
        <f t="shared" ca="1" si="21"/>
        <v>A218</v>
      </c>
      <c r="C233" s="333"/>
      <c r="D233" s="54" t="str">
        <f>IF(LEN('OSNOVNA PLAČA'!C227)&gt;0,'OSNOVNA PLAČA'!C227,"")</f>
        <v/>
      </c>
      <c r="E233" s="55" t="str">
        <f>IF(LEN('OSNOVNA PLAČA'!D227)&gt;0,'OSNOVNA PLAČA'!D227,"")</f>
        <v/>
      </c>
      <c r="F233" s="164">
        <f ca="1">IF(LEN(B233)&gt;0,'OBRAČUNANA OSNOVNA PLAČA'!K227,"")</f>
        <v>0</v>
      </c>
      <c r="G233" s="57"/>
      <c r="H233" s="57"/>
      <c r="I233" s="57"/>
      <c r="J233" s="57"/>
      <c r="K233" s="57"/>
      <c r="L233" s="178">
        <f t="shared" si="50"/>
        <v>0</v>
      </c>
      <c r="M233" s="179">
        <f t="shared" ca="1" si="59"/>
        <v>0</v>
      </c>
      <c r="N233" s="179">
        <f t="shared" ca="1" si="61"/>
        <v>0</v>
      </c>
      <c r="O233" s="180">
        <f t="shared" ca="1" si="51"/>
        <v>0</v>
      </c>
      <c r="P233" s="181">
        <f t="shared" ca="1" si="60"/>
        <v>0</v>
      </c>
      <c r="Q233" s="182">
        <f t="shared" ca="1" si="52"/>
        <v>0</v>
      </c>
      <c r="R233" s="182">
        <f ca="1">IF(LEN(B233)&gt;0,'6'!R233-'6'!Q233,"")</f>
        <v>0</v>
      </c>
      <c r="S233" s="183"/>
      <c r="T233" s="33"/>
      <c r="U233" s="33"/>
      <c r="V233" s="33"/>
      <c r="W233" s="33"/>
      <c r="X233" s="33"/>
      <c r="Y233" s="33"/>
      <c r="AB233" s="243">
        <f>ROW()</f>
        <v>233</v>
      </c>
      <c r="AC233" s="118">
        <f t="shared" ca="1" si="25"/>
        <v>0</v>
      </c>
      <c r="AD233" s="118">
        <f t="shared" ca="1" si="26"/>
        <v>0</v>
      </c>
      <c r="AE233" s="119" t="str">
        <f t="shared" ca="1" si="53"/>
        <v>-</v>
      </c>
      <c r="AF233" s="118" t="str">
        <f t="shared" ca="1" si="54"/>
        <v>-</v>
      </c>
      <c r="AG233" s="119" t="str">
        <f t="shared" ca="1" si="55"/>
        <v>-</v>
      </c>
      <c r="AH233" s="118" t="str">
        <f t="shared" ca="1" si="56"/>
        <v>-</v>
      </c>
      <c r="AI233" s="118">
        <f t="shared" ca="1" si="57"/>
        <v>0</v>
      </c>
      <c r="AJ233" s="120">
        <f t="shared" ca="1" si="58"/>
        <v>0</v>
      </c>
      <c r="AK233" s="118">
        <f t="shared" ca="1" si="33"/>
        <v>0</v>
      </c>
      <c r="AL233" s="118">
        <f t="shared" ca="1" si="34"/>
        <v>0</v>
      </c>
    </row>
    <row r="234" spans="1:38" ht="27" customHeight="1" x14ac:dyDescent="0.25">
      <c r="A234" s="53">
        <f>'OSNOVNA PLAČA'!A228</f>
        <v>219</v>
      </c>
      <c r="B234" s="333" t="str">
        <f t="shared" ca="1" si="21"/>
        <v>A219</v>
      </c>
      <c r="C234" s="333"/>
      <c r="D234" s="54" t="str">
        <f>IF(LEN('OSNOVNA PLAČA'!C228)&gt;0,'OSNOVNA PLAČA'!C228,"")</f>
        <v/>
      </c>
      <c r="E234" s="55" t="str">
        <f>IF(LEN('OSNOVNA PLAČA'!D228)&gt;0,'OSNOVNA PLAČA'!D228,"")</f>
        <v/>
      </c>
      <c r="F234" s="164">
        <f ca="1">IF(LEN(B234)&gt;0,'OBRAČUNANA OSNOVNA PLAČA'!K228,"")</f>
        <v>0</v>
      </c>
      <c r="G234" s="57"/>
      <c r="H234" s="57"/>
      <c r="I234" s="57"/>
      <c r="J234" s="57"/>
      <c r="K234" s="57"/>
      <c r="L234" s="178">
        <f t="shared" si="50"/>
        <v>0</v>
      </c>
      <c r="M234" s="179">
        <f t="shared" ca="1" si="59"/>
        <v>0</v>
      </c>
      <c r="N234" s="179">
        <f t="shared" ca="1" si="61"/>
        <v>0</v>
      </c>
      <c r="O234" s="180">
        <f t="shared" ca="1" si="51"/>
        <v>0</v>
      </c>
      <c r="P234" s="181">
        <f t="shared" ca="1" si="60"/>
        <v>0</v>
      </c>
      <c r="Q234" s="182">
        <f t="shared" ca="1" si="52"/>
        <v>0</v>
      </c>
      <c r="R234" s="182">
        <f ca="1">IF(LEN(B234)&gt;0,'6'!R234-'6'!Q234,"")</f>
        <v>0</v>
      </c>
      <c r="S234" s="183"/>
      <c r="T234" s="33"/>
      <c r="U234" s="33"/>
      <c r="V234" s="33"/>
      <c r="W234" s="33"/>
      <c r="X234" s="33"/>
      <c r="Y234" s="33"/>
      <c r="AB234" s="243">
        <f>ROW()</f>
        <v>234</v>
      </c>
      <c r="AC234" s="118">
        <f t="shared" ca="1" si="25"/>
        <v>0</v>
      </c>
      <c r="AD234" s="118">
        <f t="shared" ca="1" si="26"/>
        <v>0</v>
      </c>
      <c r="AE234" s="119" t="str">
        <f t="shared" ca="1" si="53"/>
        <v>-</v>
      </c>
      <c r="AF234" s="118" t="str">
        <f t="shared" ca="1" si="54"/>
        <v>-</v>
      </c>
      <c r="AG234" s="119" t="str">
        <f t="shared" ca="1" si="55"/>
        <v>-</v>
      </c>
      <c r="AH234" s="118" t="str">
        <f t="shared" ca="1" si="56"/>
        <v>-</v>
      </c>
      <c r="AI234" s="118">
        <f t="shared" ca="1" si="57"/>
        <v>0</v>
      </c>
      <c r="AJ234" s="120">
        <f t="shared" ca="1" si="58"/>
        <v>0</v>
      </c>
      <c r="AK234" s="118">
        <f t="shared" ca="1" si="33"/>
        <v>0</v>
      </c>
      <c r="AL234" s="118">
        <f t="shared" ca="1" si="34"/>
        <v>0</v>
      </c>
    </row>
    <row r="235" spans="1:38" ht="27" customHeight="1" x14ac:dyDescent="0.25">
      <c r="A235" s="53">
        <f>'OSNOVNA PLAČA'!A229</f>
        <v>220</v>
      </c>
      <c r="B235" s="333" t="str">
        <f t="shared" ca="1" si="21"/>
        <v>A220</v>
      </c>
      <c r="C235" s="333"/>
      <c r="D235" s="54" t="str">
        <f>IF(LEN('OSNOVNA PLAČA'!C229)&gt;0,'OSNOVNA PLAČA'!C229,"")</f>
        <v/>
      </c>
      <c r="E235" s="55" t="str">
        <f>IF(LEN('OSNOVNA PLAČA'!D229)&gt;0,'OSNOVNA PLAČA'!D229,"")</f>
        <v/>
      </c>
      <c r="F235" s="164">
        <f ca="1">IF(LEN(B235)&gt;0,'OBRAČUNANA OSNOVNA PLAČA'!K229,"")</f>
        <v>0</v>
      </c>
      <c r="G235" s="57"/>
      <c r="H235" s="57"/>
      <c r="I235" s="57"/>
      <c r="J235" s="57"/>
      <c r="K235" s="57"/>
      <c r="L235" s="178">
        <f t="shared" si="50"/>
        <v>0</v>
      </c>
      <c r="M235" s="179">
        <f t="shared" ca="1" si="59"/>
        <v>0</v>
      </c>
      <c r="N235" s="179">
        <f t="shared" ca="1" si="61"/>
        <v>0</v>
      </c>
      <c r="O235" s="180">
        <f t="shared" ca="1" si="51"/>
        <v>0</v>
      </c>
      <c r="P235" s="181">
        <f t="shared" ca="1" si="60"/>
        <v>0</v>
      </c>
      <c r="Q235" s="182">
        <f t="shared" ca="1" si="52"/>
        <v>0</v>
      </c>
      <c r="R235" s="182">
        <f ca="1">IF(LEN(B235)&gt;0,'6'!R235-'6'!Q235,"")</f>
        <v>0</v>
      </c>
      <c r="S235" s="183"/>
      <c r="T235" s="33"/>
      <c r="U235" s="33"/>
      <c r="V235" s="33"/>
      <c r="W235" s="33"/>
      <c r="X235" s="33"/>
      <c r="Y235" s="33"/>
      <c r="AB235" s="243">
        <f>ROW()</f>
        <v>235</v>
      </c>
      <c r="AC235" s="118">
        <f t="shared" ca="1" si="25"/>
        <v>0</v>
      </c>
      <c r="AD235" s="118">
        <f t="shared" ca="1" si="26"/>
        <v>0</v>
      </c>
      <c r="AE235" s="119" t="str">
        <f t="shared" ca="1" si="53"/>
        <v>-</v>
      </c>
      <c r="AF235" s="118" t="str">
        <f t="shared" ca="1" si="54"/>
        <v>-</v>
      </c>
      <c r="AG235" s="119" t="str">
        <f t="shared" ca="1" si="55"/>
        <v>-</v>
      </c>
      <c r="AH235" s="118" t="str">
        <f t="shared" ca="1" si="56"/>
        <v>-</v>
      </c>
      <c r="AI235" s="118">
        <f t="shared" ca="1" si="57"/>
        <v>0</v>
      </c>
      <c r="AJ235" s="120">
        <f t="shared" ca="1" si="58"/>
        <v>0</v>
      </c>
      <c r="AK235" s="118">
        <f t="shared" ca="1" si="33"/>
        <v>0</v>
      </c>
      <c r="AL235" s="118">
        <f t="shared" ca="1" si="34"/>
        <v>0</v>
      </c>
    </row>
    <row r="236" spans="1:38" ht="27" customHeight="1" x14ac:dyDescent="0.25">
      <c r="A236" s="53">
        <f>'OSNOVNA PLAČA'!A230</f>
        <v>221</v>
      </c>
      <c r="B236" s="333" t="str">
        <f t="shared" ca="1" si="21"/>
        <v>A221</v>
      </c>
      <c r="C236" s="333"/>
      <c r="D236" s="54" t="str">
        <f>IF(LEN('OSNOVNA PLAČA'!C230)&gt;0,'OSNOVNA PLAČA'!C230,"")</f>
        <v/>
      </c>
      <c r="E236" s="55" t="str">
        <f>IF(LEN('OSNOVNA PLAČA'!D230)&gt;0,'OSNOVNA PLAČA'!D230,"")</f>
        <v/>
      </c>
      <c r="F236" s="164">
        <f ca="1">IF(LEN(B236)&gt;0,'OBRAČUNANA OSNOVNA PLAČA'!K230,"")</f>
        <v>0</v>
      </c>
      <c r="G236" s="57"/>
      <c r="H236" s="57"/>
      <c r="I236" s="57"/>
      <c r="J236" s="57"/>
      <c r="K236" s="57"/>
      <c r="L236" s="178">
        <f t="shared" si="50"/>
        <v>0</v>
      </c>
      <c r="M236" s="179">
        <f t="shared" ca="1" si="59"/>
        <v>0</v>
      </c>
      <c r="N236" s="179">
        <f t="shared" ca="1" si="61"/>
        <v>0</v>
      </c>
      <c r="O236" s="180">
        <f t="shared" ca="1" si="51"/>
        <v>0</v>
      </c>
      <c r="P236" s="181">
        <f t="shared" ca="1" si="60"/>
        <v>0</v>
      </c>
      <c r="Q236" s="182">
        <f t="shared" ca="1" si="52"/>
        <v>0</v>
      </c>
      <c r="R236" s="182">
        <f ca="1">IF(LEN(B236)&gt;0,'6'!R236-'6'!Q236,"")</f>
        <v>0</v>
      </c>
      <c r="S236" s="183"/>
      <c r="T236" s="33"/>
      <c r="U236" s="33"/>
      <c r="V236" s="33"/>
      <c r="W236" s="33"/>
      <c r="X236" s="33"/>
      <c r="Y236" s="33"/>
      <c r="AB236" s="243">
        <f>ROW()</f>
        <v>236</v>
      </c>
      <c r="AC236" s="118">
        <f t="shared" ca="1" si="25"/>
        <v>0</v>
      </c>
      <c r="AD236" s="118">
        <f t="shared" ca="1" si="26"/>
        <v>0</v>
      </c>
      <c r="AE236" s="119" t="str">
        <f t="shared" ca="1" si="53"/>
        <v>-</v>
      </c>
      <c r="AF236" s="118" t="str">
        <f t="shared" ca="1" si="54"/>
        <v>-</v>
      </c>
      <c r="AG236" s="119" t="str">
        <f t="shared" ca="1" si="55"/>
        <v>-</v>
      </c>
      <c r="AH236" s="118" t="str">
        <f t="shared" ca="1" si="56"/>
        <v>-</v>
      </c>
      <c r="AI236" s="118">
        <f t="shared" ca="1" si="57"/>
        <v>0</v>
      </c>
      <c r="AJ236" s="120">
        <f t="shared" ca="1" si="58"/>
        <v>0</v>
      </c>
      <c r="AK236" s="118">
        <f t="shared" ca="1" si="33"/>
        <v>0</v>
      </c>
      <c r="AL236" s="118">
        <f t="shared" ca="1" si="34"/>
        <v>0</v>
      </c>
    </row>
    <row r="237" spans="1:38" ht="27" customHeight="1" x14ac:dyDescent="0.25">
      <c r="A237" s="53">
        <f>'OSNOVNA PLAČA'!A231</f>
        <v>222</v>
      </c>
      <c r="B237" s="333" t="str">
        <f t="shared" ca="1" si="21"/>
        <v>A222</v>
      </c>
      <c r="C237" s="333"/>
      <c r="D237" s="54" t="str">
        <f>IF(LEN('OSNOVNA PLAČA'!C231)&gt;0,'OSNOVNA PLAČA'!C231,"")</f>
        <v/>
      </c>
      <c r="E237" s="55" t="str">
        <f>IF(LEN('OSNOVNA PLAČA'!D231)&gt;0,'OSNOVNA PLAČA'!D231,"")</f>
        <v/>
      </c>
      <c r="F237" s="164">
        <f ca="1">IF(LEN(B237)&gt;0,'OBRAČUNANA OSNOVNA PLAČA'!K231,"")</f>
        <v>0</v>
      </c>
      <c r="G237" s="57"/>
      <c r="H237" s="57"/>
      <c r="I237" s="57"/>
      <c r="J237" s="57"/>
      <c r="K237" s="57"/>
      <c r="L237" s="178">
        <f t="shared" si="50"/>
        <v>0</v>
      </c>
      <c r="M237" s="179">
        <f t="shared" ca="1" si="59"/>
        <v>0</v>
      </c>
      <c r="N237" s="179">
        <f t="shared" ca="1" si="61"/>
        <v>0</v>
      </c>
      <c r="O237" s="180">
        <f t="shared" ca="1" si="51"/>
        <v>0</v>
      </c>
      <c r="P237" s="181">
        <f t="shared" ca="1" si="60"/>
        <v>0</v>
      </c>
      <c r="Q237" s="182">
        <f t="shared" ca="1" si="52"/>
        <v>0</v>
      </c>
      <c r="R237" s="182">
        <f ca="1">IF(LEN(B237)&gt;0,'6'!R237-'6'!Q237,"")</f>
        <v>0</v>
      </c>
      <c r="S237" s="183"/>
      <c r="T237" s="33"/>
      <c r="U237" s="33"/>
      <c r="V237" s="33"/>
      <c r="W237" s="33"/>
      <c r="X237" s="33"/>
      <c r="Y237" s="33"/>
      <c r="AB237" s="243">
        <f>ROW()</f>
        <v>237</v>
      </c>
      <c r="AC237" s="118">
        <f t="shared" ca="1" si="25"/>
        <v>0</v>
      </c>
      <c r="AD237" s="118">
        <f t="shared" ca="1" si="26"/>
        <v>0</v>
      </c>
      <c r="AE237" s="119" t="str">
        <f t="shared" ca="1" si="53"/>
        <v>-</v>
      </c>
      <c r="AF237" s="118" t="str">
        <f t="shared" ca="1" si="54"/>
        <v>-</v>
      </c>
      <c r="AG237" s="119" t="str">
        <f t="shared" ca="1" si="55"/>
        <v>-</v>
      </c>
      <c r="AH237" s="118" t="str">
        <f t="shared" ca="1" si="56"/>
        <v>-</v>
      </c>
      <c r="AI237" s="118">
        <f t="shared" ca="1" si="57"/>
        <v>0</v>
      </c>
      <c r="AJ237" s="120">
        <f t="shared" ca="1" si="58"/>
        <v>0</v>
      </c>
      <c r="AK237" s="118">
        <f t="shared" ca="1" si="33"/>
        <v>0</v>
      </c>
      <c r="AL237" s="118">
        <f t="shared" ca="1" si="34"/>
        <v>0</v>
      </c>
    </row>
    <row r="238" spans="1:38" ht="27" customHeight="1" x14ac:dyDescent="0.25">
      <c r="A238" s="53">
        <f>'OSNOVNA PLAČA'!A232</f>
        <v>223</v>
      </c>
      <c r="B238" s="333" t="str">
        <f t="shared" ca="1" si="21"/>
        <v>A223</v>
      </c>
      <c r="C238" s="333"/>
      <c r="D238" s="54" t="str">
        <f>IF(LEN('OSNOVNA PLAČA'!C232)&gt;0,'OSNOVNA PLAČA'!C232,"")</f>
        <v/>
      </c>
      <c r="E238" s="55" t="str">
        <f>IF(LEN('OSNOVNA PLAČA'!D232)&gt;0,'OSNOVNA PLAČA'!D232,"")</f>
        <v/>
      </c>
      <c r="F238" s="164">
        <f ca="1">IF(LEN(B238)&gt;0,'OBRAČUNANA OSNOVNA PLAČA'!K232,"")</f>
        <v>0</v>
      </c>
      <c r="G238" s="57"/>
      <c r="H238" s="57"/>
      <c r="I238" s="57"/>
      <c r="J238" s="57"/>
      <c r="K238" s="57"/>
      <c r="L238" s="178">
        <f t="shared" si="50"/>
        <v>0</v>
      </c>
      <c r="M238" s="179">
        <f t="shared" ca="1" si="59"/>
        <v>0</v>
      </c>
      <c r="N238" s="179">
        <f t="shared" ca="1" si="61"/>
        <v>0</v>
      </c>
      <c r="O238" s="180">
        <f t="shared" ca="1" si="51"/>
        <v>0</v>
      </c>
      <c r="P238" s="181">
        <f t="shared" ca="1" si="60"/>
        <v>0</v>
      </c>
      <c r="Q238" s="182">
        <f t="shared" ca="1" si="52"/>
        <v>0</v>
      </c>
      <c r="R238" s="182">
        <f ca="1">IF(LEN(B238)&gt;0,'6'!R238-'6'!Q238,"")</f>
        <v>0</v>
      </c>
      <c r="S238" s="183"/>
      <c r="T238" s="33"/>
      <c r="U238" s="33"/>
      <c r="V238" s="33"/>
      <c r="W238" s="33"/>
      <c r="X238" s="33"/>
      <c r="Y238" s="33"/>
      <c r="AB238" s="243">
        <f>ROW()</f>
        <v>238</v>
      </c>
      <c r="AC238" s="118">
        <f t="shared" ca="1" si="25"/>
        <v>0</v>
      </c>
      <c r="AD238" s="118">
        <f t="shared" ca="1" si="26"/>
        <v>0</v>
      </c>
      <c r="AE238" s="119" t="str">
        <f t="shared" ca="1" si="53"/>
        <v>-</v>
      </c>
      <c r="AF238" s="118" t="str">
        <f t="shared" ca="1" si="54"/>
        <v>-</v>
      </c>
      <c r="AG238" s="119" t="str">
        <f t="shared" ca="1" si="55"/>
        <v>-</v>
      </c>
      <c r="AH238" s="118" t="str">
        <f t="shared" ca="1" si="56"/>
        <v>-</v>
      </c>
      <c r="AI238" s="118">
        <f t="shared" ca="1" si="57"/>
        <v>0</v>
      </c>
      <c r="AJ238" s="120">
        <f t="shared" ca="1" si="58"/>
        <v>0</v>
      </c>
      <c r="AK238" s="118">
        <f t="shared" ca="1" si="33"/>
        <v>0</v>
      </c>
      <c r="AL238" s="118">
        <f t="shared" ca="1" si="34"/>
        <v>0</v>
      </c>
    </row>
    <row r="239" spans="1:38" ht="27" customHeight="1" x14ac:dyDescent="0.25">
      <c r="A239" s="53">
        <f>'OSNOVNA PLAČA'!A233</f>
        <v>224</v>
      </c>
      <c r="B239" s="333" t="str">
        <f t="shared" ca="1" si="21"/>
        <v>A224</v>
      </c>
      <c r="C239" s="333"/>
      <c r="D239" s="54" t="str">
        <f>IF(LEN('OSNOVNA PLAČA'!C233)&gt;0,'OSNOVNA PLAČA'!C233,"")</f>
        <v/>
      </c>
      <c r="E239" s="55" t="str">
        <f>IF(LEN('OSNOVNA PLAČA'!D233)&gt;0,'OSNOVNA PLAČA'!D233,"")</f>
        <v/>
      </c>
      <c r="F239" s="164">
        <f ca="1">IF(LEN(B239)&gt;0,'OBRAČUNANA OSNOVNA PLAČA'!K233,"")</f>
        <v>0</v>
      </c>
      <c r="G239" s="57"/>
      <c r="H239" s="57"/>
      <c r="I239" s="57"/>
      <c r="J239" s="57"/>
      <c r="K239" s="57"/>
      <c r="L239" s="178">
        <f t="shared" si="50"/>
        <v>0</v>
      </c>
      <c r="M239" s="179">
        <f t="shared" ca="1" si="59"/>
        <v>0</v>
      </c>
      <c r="N239" s="179">
        <f t="shared" ca="1" si="61"/>
        <v>0</v>
      </c>
      <c r="O239" s="180">
        <f t="shared" ca="1" si="51"/>
        <v>0</v>
      </c>
      <c r="P239" s="181">
        <f t="shared" ca="1" si="60"/>
        <v>0</v>
      </c>
      <c r="Q239" s="182">
        <f t="shared" ca="1" si="52"/>
        <v>0</v>
      </c>
      <c r="R239" s="182">
        <f ca="1">IF(LEN(B239)&gt;0,'6'!R239-'6'!Q239,"")</f>
        <v>0</v>
      </c>
      <c r="S239" s="183"/>
      <c r="T239" s="33"/>
      <c r="U239" s="33"/>
      <c r="V239" s="33"/>
      <c r="W239" s="33"/>
      <c r="X239" s="33"/>
      <c r="Y239" s="33"/>
      <c r="AB239" s="243">
        <f>ROW()</f>
        <v>239</v>
      </c>
      <c r="AC239" s="118">
        <f t="shared" ca="1" si="25"/>
        <v>0</v>
      </c>
      <c r="AD239" s="118">
        <f t="shared" ca="1" si="26"/>
        <v>0</v>
      </c>
      <c r="AE239" s="119" t="str">
        <f t="shared" ca="1" si="53"/>
        <v>-</v>
      </c>
      <c r="AF239" s="118" t="str">
        <f t="shared" ca="1" si="54"/>
        <v>-</v>
      </c>
      <c r="AG239" s="119" t="str">
        <f t="shared" ca="1" si="55"/>
        <v>-</v>
      </c>
      <c r="AH239" s="118" t="str">
        <f t="shared" ca="1" si="56"/>
        <v>-</v>
      </c>
      <c r="AI239" s="118">
        <f t="shared" ca="1" si="57"/>
        <v>0</v>
      </c>
      <c r="AJ239" s="120">
        <f t="shared" ca="1" si="58"/>
        <v>0</v>
      </c>
      <c r="AK239" s="118">
        <f t="shared" ca="1" si="33"/>
        <v>0</v>
      </c>
      <c r="AL239" s="118">
        <f t="shared" ca="1" si="34"/>
        <v>0</v>
      </c>
    </row>
    <row r="240" spans="1:38" ht="27" customHeight="1" x14ac:dyDescent="0.25">
      <c r="A240" s="53">
        <f>'OSNOVNA PLAČA'!A234</f>
        <v>225</v>
      </c>
      <c r="B240" s="333" t="str">
        <f t="shared" ca="1" si="21"/>
        <v>A225</v>
      </c>
      <c r="C240" s="333"/>
      <c r="D240" s="54" t="str">
        <f>IF(LEN('OSNOVNA PLAČA'!C234)&gt;0,'OSNOVNA PLAČA'!C234,"")</f>
        <v/>
      </c>
      <c r="E240" s="55" t="str">
        <f>IF(LEN('OSNOVNA PLAČA'!D234)&gt;0,'OSNOVNA PLAČA'!D234,"")</f>
        <v/>
      </c>
      <c r="F240" s="164">
        <f ca="1">IF(LEN(B240)&gt;0,'OBRAČUNANA OSNOVNA PLAČA'!K234,"")</f>
        <v>0</v>
      </c>
      <c r="G240" s="57"/>
      <c r="H240" s="57"/>
      <c r="I240" s="57"/>
      <c r="J240" s="57"/>
      <c r="K240" s="57"/>
      <c r="L240" s="178">
        <f t="shared" si="50"/>
        <v>0</v>
      </c>
      <c r="M240" s="179">
        <f t="shared" ca="1" si="59"/>
        <v>0</v>
      </c>
      <c r="N240" s="179">
        <f t="shared" ca="1" si="61"/>
        <v>0</v>
      </c>
      <c r="O240" s="180">
        <f t="shared" ca="1" si="51"/>
        <v>0</v>
      </c>
      <c r="P240" s="181">
        <f t="shared" ca="1" si="60"/>
        <v>0</v>
      </c>
      <c r="Q240" s="182">
        <f t="shared" ca="1" si="52"/>
        <v>0</v>
      </c>
      <c r="R240" s="182">
        <f ca="1">IF(LEN(B240)&gt;0,'6'!R240-'6'!Q240,"")</f>
        <v>0</v>
      </c>
      <c r="S240" s="183"/>
      <c r="T240" s="33"/>
      <c r="U240" s="33"/>
      <c r="V240" s="33"/>
      <c r="W240" s="33"/>
      <c r="X240" s="33"/>
      <c r="Y240" s="33"/>
      <c r="AB240" s="243">
        <f>ROW()</f>
        <v>240</v>
      </c>
      <c r="AC240" s="118">
        <f t="shared" ca="1" si="25"/>
        <v>0</v>
      </c>
      <c r="AD240" s="118">
        <f t="shared" ca="1" si="26"/>
        <v>0</v>
      </c>
      <c r="AE240" s="119" t="str">
        <f t="shared" ca="1" si="53"/>
        <v>-</v>
      </c>
      <c r="AF240" s="118" t="str">
        <f t="shared" ca="1" si="54"/>
        <v>-</v>
      </c>
      <c r="AG240" s="119" t="str">
        <f t="shared" ca="1" si="55"/>
        <v>-</v>
      </c>
      <c r="AH240" s="118" t="str">
        <f t="shared" ca="1" si="56"/>
        <v>-</v>
      </c>
      <c r="AI240" s="118">
        <f t="shared" ca="1" si="57"/>
        <v>0</v>
      </c>
      <c r="AJ240" s="120">
        <f t="shared" ca="1" si="58"/>
        <v>0</v>
      </c>
      <c r="AK240" s="118">
        <f t="shared" ca="1" si="33"/>
        <v>0</v>
      </c>
      <c r="AL240" s="118">
        <f t="shared" ca="1" si="34"/>
        <v>0</v>
      </c>
    </row>
    <row r="241" spans="1:38" ht="27" customHeight="1" x14ac:dyDescent="0.25">
      <c r="A241" s="53">
        <f>'OSNOVNA PLAČA'!A235</f>
        <v>226</v>
      </c>
      <c r="B241" s="333" t="str">
        <f t="shared" ca="1" si="21"/>
        <v>A226</v>
      </c>
      <c r="C241" s="333"/>
      <c r="D241" s="54" t="str">
        <f>IF(LEN('OSNOVNA PLAČA'!C235)&gt;0,'OSNOVNA PLAČA'!C235,"")</f>
        <v/>
      </c>
      <c r="E241" s="55" t="str">
        <f>IF(LEN('OSNOVNA PLAČA'!D235)&gt;0,'OSNOVNA PLAČA'!D235,"")</f>
        <v/>
      </c>
      <c r="F241" s="164">
        <f ca="1">IF(LEN(B241)&gt;0,'OBRAČUNANA OSNOVNA PLAČA'!K235,"")</f>
        <v>0</v>
      </c>
      <c r="G241" s="57"/>
      <c r="H241" s="57"/>
      <c r="I241" s="57"/>
      <c r="J241" s="57"/>
      <c r="K241" s="57"/>
      <c r="L241" s="178">
        <f t="shared" si="50"/>
        <v>0</v>
      </c>
      <c r="M241" s="179">
        <f t="shared" ca="1" si="59"/>
        <v>0</v>
      </c>
      <c r="N241" s="179">
        <f t="shared" ca="1" si="61"/>
        <v>0</v>
      </c>
      <c r="O241" s="180">
        <f t="shared" ca="1" si="51"/>
        <v>0</v>
      </c>
      <c r="P241" s="181">
        <f t="shared" ca="1" si="60"/>
        <v>0</v>
      </c>
      <c r="Q241" s="182">
        <f t="shared" ca="1" si="52"/>
        <v>0</v>
      </c>
      <c r="R241" s="182">
        <f ca="1">IF(LEN(B241)&gt;0,'6'!R241-'6'!Q241,"")</f>
        <v>0</v>
      </c>
      <c r="S241" s="183"/>
      <c r="T241" s="33"/>
      <c r="U241" s="33"/>
      <c r="V241" s="33"/>
      <c r="W241" s="33"/>
      <c r="X241" s="33"/>
      <c r="Y241" s="33"/>
      <c r="AB241" s="243">
        <f>ROW()</f>
        <v>241</v>
      </c>
      <c r="AC241" s="118">
        <f t="shared" ca="1" si="25"/>
        <v>0</v>
      </c>
      <c r="AD241" s="118">
        <f t="shared" ca="1" si="26"/>
        <v>0</v>
      </c>
      <c r="AE241" s="119" t="str">
        <f t="shared" ca="1" si="53"/>
        <v>-</v>
      </c>
      <c r="AF241" s="118" t="str">
        <f t="shared" ca="1" si="54"/>
        <v>-</v>
      </c>
      <c r="AG241" s="119" t="str">
        <f t="shared" ca="1" si="55"/>
        <v>-</v>
      </c>
      <c r="AH241" s="118" t="str">
        <f t="shared" ca="1" si="56"/>
        <v>-</v>
      </c>
      <c r="AI241" s="118">
        <f t="shared" ca="1" si="57"/>
        <v>0</v>
      </c>
      <c r="AJ241" s="120">
        <f t="shared" ca="1" si="58"/>
        <v>0</v>
      </c>
      <c r="AK241" s="118">
        <f t="shared" ca="1" si="33"/>
        <v>0</v>
      </c>
      <c r="AL241" s="118">
        <f t="shared" ca="1" si="34"/>
        <v>0</v>
      </c>
    </row>
    <row r="242" spans="1:38" ht="27" customHeight="1" x14ac:dyDescent="0.25">
      <c r="A242" s="53">
        <f>'OSNOVNA PLAČA'!A236</f>
        <v>227</v>
      </c>
      <c r="B242" s="333" t="str">
        <f t="shared" ca="1" si="21"/>
        <v>A227</v>
      </c>
      <c r="C242" s="333"/>
      <c r="D242" s="54" t="str">
        <f>IF(LEN('OSNOVNA PLAČA'!C236)&gt;0,'OSNOVNA PLAČA'!C236,"")</f>
        <v/>
      </c>
      <c r="E242" s="55" t="str">
        <f>IF(LEN('OSNOVNA PLAČA'!D236)&gt;0,'OSNOVNA PLAČA'!D236,"")</f>
        <v/>
      </c>
      <c r="F242" s="164">
        <f ca="1">IF(LEN(B242)&gt;0,'OBRAČUNANA OSNOVNA PLAČA'!K236,"")</f>
        <v>0</v>
      </c>
      <c r="G242" s="57"/>
      <c r="H242" s="57"/>
      <c r="I242" s="57"/>
      <c r="J242" s="57"/>
      <c r="K242" s="57"/>
      <c r="L242" s="178">
        <f t="shared" si="50"/>
        <v>0</v>
      </c>
      <c r="M242" s="179">
        <f t="shared" ca="1" si="59"/>
        <v>0</v>
      </c>
      <c r="N242" s="179">
        <f t="shared" ca="1" si="61"/>
        <v>0</v>
      </c>
      <c r="O242" s="180">
        <f t="shared" ca="1" si="51"/>
        <v>0</v>
      </c>
      <c r="P242" s="181">
        <f t="shared" ca="1" si="60"/>
        <v>0</v>
      </c>
      <c r="Q242" s="182">
        <f t="shared" ca="1" si="52"/>
        <v>0</v>
      </c>
      <c r="R242" s="182">
        <f ca="1">IF(LEN(B242)&gt;0,'6'!R242-'6'!Q242,"")</f>
        <v>0</v>
      </c>
      <c r="S242" s="183"/>
      <c r="T242" s="33"/>
      <c r="U242" s="33"/>
      <c r="V242" s="33"/>
      <c r="W242" s="33"/>
      <c r="X242" s="33"/>
      <c r="Y242" s="33"/>
      <c r="AB242" s="243">
        <f>ROW()</f>
        <v>242</v>
      </c>
      <c r="AC242" s="118">
        <f t="shared" ca="1" si="25"/>
        <v>0</v>
      </c>
      <c r="AD242" s="118">
        <f t="shared" ca="1" si="26"/>
        <v>0</v>
      </c>
      <c r="AE242" s="119" t="str">
        <f t="shared" ca="1" si="53"/>
        <v>-</v>
      </c>
      <c r="AF242" s="118" t="str">
        <f t="shared" ca="1" si="54"/>
        <v>-</v>
      </c>
      <c r="AG242" s="119" t="str">
        <f t="shared" ca="1" si="55"/>
        <v>-</v>
      </c>
      <c r="AH242" s="118" t="str">
        <f t="shared" ca="1" si="56"/>
        <v>-</v>
      </c>
      <c r="AI242" s="118">
        <f t="shared" ca="1" si="57"/>
        <v>0</v>
      </c>
      <c r="AJ242" s="120">
        <f t="shared" ca="1" si="58"/>
        <v>0</v>
      </c>
      <c r="AK242" s="118">
        <f t="shared" ca="1" si="33"/>
        <v>0</v>
      </c>
      <c r="AL242" s="118">
        <f t="shared" ca="1" si="34"/>
        <v>0</v>
      </c>
    </row>
    <row r="243" spans="1:38" ht="27" customHeight="1" x14ac:dyDescent="0.25">
      <c r="A243" s="53">
        <f>'OSNOVNA PLAČA'!A237</f>
        <v>228</v>
      </c>
      <c r="B243" s="333" t="str">
        <f t="shared" ca="1" si="21"/>
        <v>A228</v>
      </c>
      <c r="C243" s="333"/>
      <c r="D243" s="54" t="str">
        <f>IF(LEN('OSNOVNA PLAČA'!C237)&gt;0,'OSNOVNA PLAČA'!C237,"")</f>
        <v/>
      </c>
      <c r="E243" s="55" t="str">
        <f>IF(LEN('OSNOVNA PLAČA'!D237)&gt;0,'OSNOVNA PLAČA'!D237,"")</f>
        <v/>
      </c>
      <c r="F243" s="164">
        <f ca="1">IF(LEN(B243)&gt;0,'OBRAČUNANA OSNOVNA PLAČA'!K237,"")</f>
        <v>0</v>
      </c>
      <c r="G243" s="57"/>
      <c r="H243" s="57"/>
      <c r="I243" s="57"/>
      <c r="J243" s="57"/>
      <c r="K243" s="57"/>
      <c r="L243" s="178">
        <f t="shared" si="50"/>
        <v>0</v>
      </c>
      <c r="M243" s="179">
        <f t="shared" ca="1" si="59"/>
        <v>0</v>
      </c>
      <c r="N243" s="179">
        <f t="shared" ca="1" si="61"/>
        <v>0</v>
      </c>
      <c r="O243" s="180">
        <f t="shared" ca="1" si="51"/>
        <v>0</v>
      </c>
      <c r="P243" s="181">
        <f t="shared" ca="1" si="60"/>
        <v>0</v>
      </c>
      <c r="Q243" s="182">
        <f t="shared" ca="1" si="52"/>
        <v>0</v>
      </c>
      <c r="R243" s="182">
        <f ca="1">IF(LEN(B243)&gt;0,'6'!R243-'6'!Q243,"")</f>
        <v>0</v>
      </c>
      <c r="S243" s="183"/>
      <c r="T243" s="33"/>
      <c r="U243" s="33"/>
      <c r="V243" s="33"/>
      <c r="W243" s="33"/>
      <c r="X243" s="33"/>
      <c r="Y243" s="33"/>
      <c r="AB243" s="243">
        <f>ROW()</f>
        <v>243</v>
      </c>
      <c r="AC243" s="118">
        <f t="shared" ca="1" si="25"/>
        <v>0</v>
      </c>
      <c r="AD243" s="118">
        <f t="shared" ca="1" si="26"/>
        <v>0</v>
      </c>
      <c r="AE243" s="119" t="str">
        <f t="shared" ca="1" si="53"/>
        <v>-</v>
      </c>
      <c r="AF243" s="118" t="str">
        <f t="shared" ca="1" si="54"/>
        <v>-</v>
      </c>
      <c r="AG243" s="119" t="str">
        <f t="shared" ca="1" si="55"/>
        <v>-</v>
      </c>
      <c r="AH243" s="118" t="str">
        <f t="shared" ca="1" si="56"/>
        <v>-</v>
      </c>
      <c r="AI243" s="118">
        <f t="shared" ca="1" si="57"/>
        <v>0</v>
      </c>
      <c r="AJ243" s="120">
        <f t="shared" ca="1" si="58"/>
        <v>0</v>
      </c>
      <c r="AK243" s="118">
        <f t="shared" ca="1" si="33"/>
        <v>0</v>
      </c>
      <c r="AL243" s="118">
        <f t="shared" ca="1" si="34"/>
        <v>0</v>
      </c>
    </row>
    <row r="244" spans="1:38" ht="27" customHeight="1" x14ac:dyDescent="0.25">
      <c r="A244" s="53">
        <f>'OSNOVNA PLAČA'!A238</f>
        <v>229</v>
      </c>
      <c r="B244" s="333" t="str">
        <f t="shared" ca="1" si="21"/>
        <v>A229</v>
      </c>
      <c r="C244" s="333"/>
      <c r="D244" s="54" t="str">
        <f>IF(LEN('OSNOVNA PLAČA'!C238)&gt;0,'OSNOVNA PLAČA'!C238,"")</f>
        <v/>
      </c>
      <c r="E244" s="55" t="str">
        <f>IF(LEN('OSNOVNA PLAČA'!D238)&gt;0,'OSNOVNA PLAČA'!D238,"")</f>
        <v/>
      </c>
      <c r="F244" s="164">
        <f ca="1">IF(LEN(B244)&gt;0,'OBRAČUNANA OSNOVNA PLAČA'!K238,"")</f>
        <v>0</v>
      </c>
      <c r="G244" s="57"/>
      <c r="H244" s="57"/>
      <c r="I244" s="57"/>
      <c r="J244" s="57"/>
      <c r="K244" s="57"/>
      <c r="L244" s="178">
        <f t="shared" si="50"/>
        <v>0</v>
      </c>
      <c r="M244" s="179">
        <f t="shared" ca="1" si="59"/>
        <v>0</v>
      </c>
      <c r="N244" s="179">
        <f t="shared" ca="1" si="61"/>
        <v>0</v>
      </c>
      <c r="O244" s="180">
        <f t="shared" ca="1" si="51"/>
        <v>0</v>
      </c>
      <c r="P244" s="181">
        <f t="shared" ca="1" si="60"/>
        <v>0</v>
      </c>
      <c r="Q244" s="182">
        <f t="shared" ca="1" si="52"/>
        <v>0</v>
      </c>
      <c r="R244" s="182">
        <f ca="1">IF(LEN(B244)&gt;0,'6'!R244-'6'!Q244,"")</f>
        <v>0</v>
      </c>
      <c r="S244" s="183"/>
      <c r="T244" s="33"/>
      <c r="U244" s="33"/>
      <c r="V244" s="33"/>
      <c r="W244" s="33"/>
      <c r="X244" s="33"/>
      <c r="Y244" s="33"/>
      <c r="AB244" s="243">
        <f>ROW()</f>
        <v>244</v>
      </c>
      <c r="AC244" s="118">
        <f t="shared" ca="1" si="25"/>
        <v>0</v>
      </c>
      <c r="AD244" s="118">
        <f t="shared" ca="1" si="26"/>
        <v>0</v>
      </c>
      <c r="AE244" s="119" t="str">
        <f t="shared" ca="1" si="53"/>
        <v>-</v>
      </c>
      <c r="AF244" s="118" t="str">
        <f t="shared" ca="1" si="54"/>
        <v>-</v>
      </c>
      <c r="AG244" s="119" t="str">
        <f t="shared" ca="1" si="55"/>
        <v>-</v>
      </c>
      <c r="AH244" s="118" t="str">
        <f t="shared" ca="1" si="56"/>
        <v>-</v>
      </c>
      <c r="AI244" s="118">
        <f t="shared" ca="1" si="57"/>
        <v>0</v>
      </c>
      <c r="AJ244" s="120">
        <f t="shared" ca="1" si="58"/>
        <v>0</v>
      </c>
      <c r="AK244" s="118">
        <f t="shared" ca="1" si="33"/>
        <v>0</v>
      </c>
      <c r="AL244" s="118">
        <f t="shared" ca="1" si="34"/>
        <v>0</v>
      </c>
    </row>
    <row r="245" spans="1:38" ht="27" customHeight="1" x14ac:dyDescent="0.25">
      <c r="A245" s="53">
        <f>'OSNOVNA PLAČA'!A239</f>
        <v>230</v>
      </c>
      <c r="B245" s="333" t="str">
        <f t="shared" ca="1" si="21"/>
        <v>A230</v>
      </c>
      <c r="C245" s="333"/>
      <c r="D245" s="54" t="str">
        <f>IF(LEN('OSNOVNA PLAČA'!C239)&gt;0,'OSNOVNA PLAČA'!C239,"")</f>
        <v/>
      </c>
      <c r="E245" s="55" t="str">
        <f>IF(LEN('OSNOVNA PLAČA'!D239)&gt;0,'OSNOVNA PLAČA'!D239,"")</f>
        <v/>
      </c>
      <c r="F245" s="164">
        <f ca="1">IF(LEN(B245)&gt;0,'OBRAČUNANA OSNOVNA PLAČA'!K239,"")</f>
        <v>0</v>
      </c>
      <c r="G245" s="57"/>
      <c r="H245" s="57"/>
      <c r="I245" s="57"/>
      <c r="J245" s="57"/>
      <c r="K245" s="57"/>
      <c r="L245" s="178">
        <f t="shared" si="50"/>
        <v>0</v>
      </c>
      <c r="M245" s="179">
        <f t="shared" ca="1" si="59"/>
        <v>0</v>
      </c>
      <c r="N245" s="179">
        <f t="shared" ca="1" si="61"/>
        <v>0</v>
      </c>
      <c r="O245" s="180">
        <f t="shared" ca="1" si="51"/>
        <v>0</v>
      </c>
      <c r="P245" s="181">
        <f t="shared" ca="1" si="60"/>
        <v>0</v>
      </c>
      <c r="Q245" s="182">
        <f t="shared" ca="1" si="52"/>
        <v>0</v>
      </c>
      <c r="R245" s="182">
        <f ca="1">IF(LEN(B245)&gt;0,'6'!R245-'6'!Q245,"")</f>
        <v>0</v>
      </c>
      <c r="S245" s="183"/>
      <c r="T245" s="33"/>
      <c r="U245" s="33"/>
      <c r="V245" s="33"/>
      <c r="W245" s="33"/>
      <c r="X245" s="33"/>
      <c r="Y245" s="33"/>
      <c r="AB245" s="243">
        <f>ROW()</f>
        <v>245</v>
      </c>
      <c r="AC245" s="118">
        <f t="shared" ca="1" si="25"/>
        <v>0</v>
      </c>
      <c r="AD245" s="118">
        <f t="shared" ca="1" si="26"/>
        <v>0</v>
      </c>
      <c r="AE245" s="119" t="str">
        <f t="shared" ca="1" si="53"/>
        <v>-</v>
      </c>
      <c r="AF245" s="118" t="str">
        <f t="shared" ca="1" si="54"/>
        <v>-</v>
      </c>
      <c r="AG245" s="119" t="str">
        <f t="shared" ca="1" si="55"/>
        <v>-</v>
      </c>
      <c r="AH245" s="118" t="str">
        <f t="shared" ca="1" si="56"/>
        <v>-</v>
      </c>
      <c r="AI245" s="118">
        <f t="shared" ca="1" si="57"/>
        <v>0</v>
      </c>
      <c r="AJ245" s="120">
        <f t="shared" ca="1" si="58"/>
        <v>0</v>
      </c>
      <c r="AK245" s="118">
        <f t="shared" ca="1" si="33"/>
        <v>0</v>
      </c>
      <c r="AL245" s="118">
        <f t="shared" ca="1" si="34"/>
        <v>0</v>
      </c>
    </row>
    <row r="246" spans="1:38" ht="27" customHeight="1" x14ac:dyDescent="0.25">
      <c r="A246" s="53">
        <f>'OSNOVNA PLAČA'!A240</f>
        <v>231</v>
      </c>
      <c r="B246" s="333" t="str">
        <f t="shared" ca="1" si="21"/>
        <v>A231</v>
      </c>
      <c r="C246" s="333"/>
      <c r="D246" s="54" t="str">
        <f>IF(LEN('OSNOVNA PLAČA'!C240)&gt;0,'OSNOVNA PLAČA'!C240,"")</f>
        <v/>
      </c>
      <c r="E246" s="55" t="str">
        <f>IF(LEN('OSNOVNA PLAČA'!D240)&gt;0,'OSNOVNA PLAČA'!D240,"")</f>
        <v/>
      </c>
      <c r="F246" s="164">
        <f ca="1">IF(LEN(B246)&gt;0,'OBRAČUNANA OSNOVNA PLAČA'!K240,"")</f>
        <v>0</v>
      </c>
      <c r="G246" s="57"/>
      <c r="H246" s="57"/>
      <c r="I246" s="57"/>
      <c r="J246" s="57"/>
      <c r="K246" s="57"/>
      <c r="L246" s="178">
        <f t="shared" si="50"/>
        <v>0</v>
      </c>
      <c r="M246" s="179">
        <f t="shared" ca="1" si="59"/>
        <v>0</v>
      </c>
      <c r="N246" s="179">
        <f t="shared" ca="1" si="61"/>
        <v>0</v>
      </c>
      <c r="O246" s="180">
        <f t="shared" ca="1" si="51"/>
        <v>0</v>
      </c>
      <c r="P246" s="181">
        <f t="shared" ca="1" si="60"/>
        <v>0</v>
      </c>
      <c r="Q246" s="182">
        <f t="shared" ca="1" si="52"/>
        <v>0</v>
      </c>
      <c r="R246" s="182">
        <f ca="1">IF(LEN(B246)&gt;0,'6'!R246-'6'!Q246,"")</f>
        <v>0</v>
      </c>
      <c r="S246" s="183"/>
      <c r="T246" s="33"/>
      <c r="U246" s="33"/>
      <c r="V246" s="33"/>
      <c r="W246" s="33"/>
      <c r="X246" s="33"/>
      <c r="Y246" s="33"/>
      <c r="AB246" s="243">
        <f>ROW()</f>
        <v>246</v>
      </c>
      <c r="AC246" s="118">
        <f t="shared" ca="1" si="25"/>
        <v>0</v>
      </c>
      <c r="AD246" s="118">
        <f t="shared" ca="1" si="26"/>
        <v>0</v>
      </c>
      <c r="AE246" s="119" t="str">
        <f t="shared" ca="1" si="53"/>
        <v>-</v>
      </c>
      <c r="AF246" s="118" t="str">
        <f t="shared" ca="1" si="54"/>
        <v>-</v>
      </c>
      <c r="AG246" s="119" t="str">
        <f t="shared" ca="1" si="55"/>
        <v>-</v>
      </c>
      <c r="AH246" s="118" t="str">
        <f t="shared" ca="1" si="56"/>
        <v>-</v>
      </c>
      <c r="AI246" s="118">
        <f t="shared" ca="1" si="57"/>
        <v>0</v>
      </c>
      <c r="AJ246" s="120">
        <f t="shared" ca="1" si="58"/>
        <v>0</v>
      </c>
      <c r="AK246" s="118">
        <f t="shared" ca="1" si="33"/>
        <v>0</v>
      </c>
      <c r="AL246" s="118">
        <f t="shared" ca="1" si="34"/>
        <v>0</v>
      </c>
    </row>
    <row r="247" spans="1:38" ht="27" customHeight="1" x14ac:dyDescent="0.25">
      <c r="A247" s="53">
        <f>'OSNOVNA PLAČA'!A241</f>
        <v>232</v>
      </c>
      <c r="B247" s="333" t="str">
        <f t="shared" ca="1" si="21"/>
        <v>A232</v>
      </c>
      <c r="C247" s="333"/>
      <c r="D247" s="54" t="str">
        <f>IF(LEN('OSNOVNA PLAČA'!C241)&gt;0,'OSNOVNA PLAČA'!C241,"")</f>
        <v/>
      </c>
      <c r="E247" s="55" t="str">
        <f>IF(LEN('OSNOVNA PLAČA'!D241)&gt;0,'OSNOVNA PLAČA'!D241,"")</f>
        <v/>
      </c>
      <c r="F247" s="164">
        <f ca="1">IF(LEN(B247)&gt;0,'OBRAČUNANA OSNOVNA PLAČA'!K241,"")</f>
        <v>0</v>
      </c>
      <c r="G247" s="57"/>
      <c r="H247" s="57"/>
      <c r="I247" s="57"/>
      <c r="J247" s="57"/>
      <c r="K247" s="57"/>
      <c r="L247" s="178">
        <f t="shared" si="50"/>
        <v>0</v>
      </c>
      <c r="M247" s="179">
        <f t="shared" ca="1" si="59"/>
        <v>0</v>
      </c>
      <c r="N247" s="179">
        <f t="shared" ca="1" si="61"/>
        <v>0</v>
      </c>
      <c r="O247" s="180">
        <f t="shared" ca="1" si="51"/>
        <v>0</v>
      </c>
      <c r="P247" s="181">
        <f t="shared" ca="1" si="60"/>
        <v>0</v>
      </c>
      <c r="Q247" s="182">
        <f t="shared" ca="1" si="52"/>
        <v>0</v>
      </c>
      <c r="R247" s="182">
        <f ca="1">IF(LEN(B247)&gt;0,'6'!R247-'6'!Q247,"")</f>
        <v>0</v>
      </c>
      <c r="S247" s="183"/>
      <c r="T247" s="33"/>
      <c r="U247" s="33"/>
      <c r="V247" s="33"/>
      <c r="W247" s="33"/>
      <c r="X247" s="33"/>
      <c r="Y247" s="33"/>
      <c r="AB247" s="243">
        <f>ROW()</f>
        <v>247</v>
      </c>
      <c r="AC247" s="118">
        <f t="shared" ca="1" si="25"/>
        <v>0</v>
      </c>
      <c r="AD247" s="118">
        <f t="shared" ca="1" si="26"/>
        <v>0</v>
      </c>
      <c r="AE247" s="119" t="str">
        <f t="shared" ca="1" si="53"/>
        <v>-</v>
      </c>
      <c r="AF247" s="118" t="str">
        <f t="shared" ca="1" si="54"/>
        <v>-</v>
      </c>
      <c r="AG247" s="119" t="str">
        <f t="shared" ca="1" si="55"/>
        <v>-</v>
      </c>
      <c r="AH247" s="118" t="str">
        <f t="shared" ca="1" si="56"/>
        <v>-</v>
      </c>
      <c r="AI247" s="118">
        <f t="shared" ca="1" si="57"/>
        <v>0</v>
      </c>
      <c r="AJ247" s="120">
        <f t="shared" ca="1" si="58"/>
        <v>0</v>
      </c>
      <c r="AK247" s="118">
        <f t="shared" ca="1" si="33"/>
        <v>0</v>
      </c>
      <c r="AL247" s="118">
        <f t="shared" ca="1" si="34"/>
        <v>0</v>
      </c>
    </row>
    <row r="248" spans="1:38" ht="27" customHeight="1" x14ac:dyDescent="0.25">
      <c r="A248" s="53">
        <f>'OSNOVNA PLAČA'!A242</f>
        <v>233</v>
      </c>
      <c r="B248" s="333" t="str">
        <f t="shared" ca="1" si="21"/>
        <v>A233</v>
      </c>
      <c r="C248" s="333"/>
      <c r="D248" s="54" t="str">
        <f>IF(LEN('OSNOVNA PLAČA'!C242)&gt;0,'OSNOVNA PLAČA'!C242,"")</f>
        <v/>
      </c>
      <c r="E248" s="55" t="str">
        <f>IF(LEN('OSNOVNA PLAČA'!D242)&gt;0,'OSNOVNA PLAČA'!D242,"")</f>
        <v/>
      </c>
      <c r="F248" s="164">
        <f ca="1">IF(LEN(B248)&gt;0,'OBRAČUNANA OSNOVNA PLAČA'!K242,"")</f>
        <v>0</v>
      </c>
      <c r="G248" s="57"/>
      <c r="H248" s="57"/>
      <c r="I248" s="57"/>
      <c r="J248" s="57"/>
      <c r="K248" s="57"/>
      <c r="L248" s="178">
        <f t="shared" si="50"/>
        <v>0</v>
      </c>
      <c r="M248" s="179">
        <f t="shared" ca="1" si="59"/>
        <v>0</v>
      </c>
      <c r="N248" s="179">
        <f t="shared" ca="1" si="61"/>
        <v>0</v>
      </c>
      <c r="O248" s="180">
        <f t="shared" ca="1" si="51"/>
        <v>0</v>
      </c>
      <c r="P248" s="181">
        <f t="shared" ca="1" si="60"/>
        <v>0</v>
      </c>
      <c r="Q248" s="182">
        <f t="shared" ca="1" si="52"/>
        <v>0</v>
      </c>
      <c r="R248" s="182">
        <f ca="1">IF(LEN(B248)&gt;0,'6'!R248-'6'!Q248,"")</f>
        <v>0</v>
      </c>
      <c r="S248" s="183"/>
      <c r="T248" s="33"/>
      <c r="U248" s="33"/>
      <c r="V248" s="33"/>
      <c r="W248" s="33"/>
      <c r="X248" s="33"/>
      <c r="Y248" s="33"/>
      <c r="AB248" s="243">
        <f>ROW()</f>
        <v>248</v>
      </c>
      <c r="AC248" s="118">
        <f t="shared" ca="1" si="25"/>
        <v>0</v>
      </c>
      <c r="AD248" s="118">
        <f t="shared" ca="1" si="26"/>
        <v>0</v>
      </c>
      <c r="AE248" s="119" t="str">
        <f t="shared" ca="1" si="53"/>
        <v>-</v>
      </c>
      <c r="AF248" s="118" t="str">
        <f t="shared" ca="1" si="54"/>
        <v>-</v>
      </c>
      <c r="AG248" s="119" t="str">
        <f t="shared" ca="1" si="55"/>
        <v>-</v>
      </c>
      <c r="AH248" s="118" t="str">
        <f t="shared" ca="1" si="56"/>
        <v>-</v>
      </c>
      <c r="AI248" s="118">
        <f t="shared" ca="1" si="57"/>
        <v>0</v>
      </c>
      <c r="AJ248" s="120">
        <f t="shared" ca="1" si="58"/>
        <v>0</v>
      </c>
      <c r="AK248" s="118">
        <f t="shared" ca="1" si="33"/>
        <v>0</v>
      </c>
      <c r="AL248" s="118">
        <f t="shared" ca="1" si="34"/>
        <v>0</v>
      </c>
    </row>
    <row r="249" spans="1:38" ht="27" customHeight="1" x14ac:dyDescent="0.25">
      <c r="A249" s="53">
        <f>'OSNOVNA PLAČA'!A243</f>
        <v>234</v>
      </c>
      <c r="B249" s="333" t="str">
        <f t="shared" ca="1" si="21"/>
        <v>A234</v>
      </c>
      <c r="C249" s="333"/>
      <c r="D249" s="54" t="str">
        <f>IF(LEN('OSNOVNA PLAČA'!C243)&gt;0,'OSNOVNA PLAČA'!C243,"")</f>
        <v/>
      </c>
      <c r="E249" s="55" t="str">
        <f>IF(LEN('OSNOVNA PLAČA'!D243)&gt;0,'OSNOVNA PLAČA'!D243,"")</f>
        <v/>
      </c>
      <c r="F249" s="164">
        <f ca="1">IF(LEN(B249)&gt;0,'OBRAČUNANA OSNOVNA PLAČA'!K243,"")</f>
        <v>0</v>
      </c>
      <c r="G249" s="57"/>
      <c r="H249" s="57"/>
      <c r="I249" s="57"/>
      <c r="J249" s="57"/>
      <c r="K249" s="57"/>
      <c r="L249" s="178">
        <f t="shared" si="50"/>
        <v>0</v>
      </c>
      <c r="M249" s="179">
        <f t="shared" ca="1" si="59"/>
        <v>0</v>
      </c>
      <c r="N249" s="179">
        <f t="shared" ca="1" si="61"/>
        <v>0</v>
      </c>
      <c r="O249" s="180">
        <f t="shared" ca="1" si="51"/>
        <v>0</v>
      </c>
      <c r="P249" s="181">
        <f t="shared" ca="1" si="60"/>
        <v>0</v>
      </c>
      <c r="Q249" s="182">
        <f t="shared" ca="1" si="52"/>
        <v>0</v>
      </c>
      <c r="R249" s="182">
        <f ca="1">IF(LEN(B249)&gt;0,'6'!R249-'6'!Q249,"")</f>
        <v>0</v>
      </c>
      <c r="S249" s="183"/>
      <c r="T249" s="33"/>
      <c r="U249" s="33"/>
      <c r="V249" s="33"/>
      <c r="W249" s="33"/>
      <c r="X249" s="33"/>
      <c r="Y249" s="33"/>
      <c r="AB249" s="243">
        <f>ROW()</f>
        <v>249</v>
      </c>
      <c r="AC249" s="118">
        <f t="shared" ca="1" si="25"/>
        <v>0</v>
      </c>
      <c r="AD249" s="118">
        <f t="shared" ca="1" si="26"/>
        <v>0</v>
      </c>
      <c r="AE249" s="119" t="str">
        <f t="shared" ca="1" si="53"/>
        <v>-</v>
      </c>
      <c r="AF249" s="118" t="str">
        <f t="shared" ca="1" si="54"/>
        <v>-</v>
      </c>
      <c r="AG249" s="119" t="str">
        <f t="shared" ca="1" si="55"/>
        <v>-</v>
      </c>
      <c r="AH249" s="118" t="str">
        <f t="shared" ca="1" si="56"/>
        <v>-</v>
      </c>
      <c r="AI249" s="118">
        <f t="shared" ca="1" si="57"/>
        <v>0</v>
      </c>
      <c r="AJ249" s="120">
        <f t="shared" ca="1" si="58"/>
        <v>0</v>
      </c>
      <c r="AK249" s="118">
        <f t="shared" ca="1" si="33"/>
        <v>0</v>
      </c>
      <c r="AL249" s="118">
        <f t="shared" ca="1" si="34"/>
        <v>0</v>
      </c>
    </row>
    <row r="250" spans="1:38" ht="27" customHeight="1" x14ac:dyDescent="0.25">
      <c r="A250" s="53">
        <f>'OSNOVNA PLAČA'!A244</f>
        <v>235</v>
      </c>
      <c r="B250" s="333" t="str">
        <f t="shared" ca="1" si="21"/>
        <v>A235</v>
      </c>
      <c r="C250" s="333"/>
      <c r="D250" s="54" t="str">
        <f>IF(LEN('OSNOVNA PLAČA'!C244)&gt;0,'OSNOVNA PLAČA'!C244,"")</f>
        <v/>
      </c>
      <c r="E250" s="55" t="str">
        <f>IF(LEN('OSNOVNA PLAČA'!D244)&gt;0,'OSNOVNA PLAČA'!D244,"")</f>
        <v/>
      </c>
      <c r="F250" s="164">
        <f ca="1">IF(LEN(B250)&gt;0,'OBRAČUNANA OSNOVNA PLAČA'!K244,"")</f>
        <v>0</v>
      </c>
      <c r="G250" s="57"/>
      <c r="H250" s="57"/>
      <c r="I250" s="57"/>
      <c r="J250" s="57"/>
      <c r="K250" s="57"/>
      <c r="L250" s="178">
        <f t="shared" si="50"/>
        <v>0</v>
      </c>
      <c r="M250" s="179">
        <f t="shared" ca="1" si="59"/>
        <v>0</v>
      </c>
      <c r="N250" s="179">
        <f t="shared" ca="1" si="61"/>
        <v>0</v>
      </c>
      <c r="O250" s="180">
        <f t="shared" ca="1" si="51"/>
        <v>0</v>
      </c>
      <c r="P250" s="181">
        <f t="shared" ca="1" si="60"/>
        <v>0</v>
      </c>
      <c r="Q250" s="182">
        <f t="shared" ca="1" si="52"/>
        <v>0</v>
      </c>
      <c r="R250" s="182">
        <f ca="1">IF(LEN(B250)&gt;0,'6'!R250-'6'!Q250,"")</f>
        <v>0</v>
      </c>
      <c r="S250" s="183"/>
      <c r="T250" s="33"/>
      <c r="U250" s="33"/>
      <c r="V250" s="33"/>
      <c r="W250" s="33"/>
      <c r="X250" s="33"/>
      <c r="Y250" s="33"/>
      <c r="AB250" s="243">
        <f>ROW()</f>
        <v>250</v>
      </c>
      <c r="AC250" s="118">
        <f t="shared" ca="1" si="25"/>
        <v>0</v>
      </c>
      <c r="AD250" s="118">
        <f t="shared" ca="1" si="26"/>
        <v>0</v>
      </c>
      <c r="AE250" s="119" t="str">
        <f t="shared" ca="1" si="53"/>
        <v>-</v>
      </c>
      <c r="AF250" s="118" t="str">
        <f t="shared" ca="1" si="54"/>
        <v>-</v>
      </c>
      <c r="AG250" s="119" t="str">
        <f t="shared" ca="1" si="55"/>
        <v>-</v>
      </c>
      <c r="AH250" s="118" t="str">
        <f t="shared" ca="1" si="56"/>
        <v>-</v>
      </c>
      <c r="AI250" s="118">
        <f t="shared" ca="1" si="57"/>
        <v>0</v>
      </c>
      <c r="AJ250" s="120">
        <f t="shared" ca="1" si="58"/>
        <v>0</v>
      </c>
      <c r="AK250" s="118">
        <f t="shared" ca="1" si="33"/>
        <v>0</v>
      </c>
      <c r="AL250" s="118">
        <f t="shared" ca="1" si="34"/>
        <v>0</v>
      </c>
    </row>
    <row r="251" spans="1:38" ht="27" customHeight="1" x14ac:dyDescent="0.25">
      <c r="A251" s="53">
        <f>'OSNOVNA PLAČA'!A245</f>
        <v>236</v>
      </c>
      <c r="B251" s="333" t="str">
        <f t="shared" ca="1" si="21"/>
        <v>A236</v>
      </c>
      <c r="C251" s="333"/>
      <c r="D251" s="54" t="str">
        <f>IF(LEN('OSNOVNA PLAČA'!C245)&gt;0,'OSNOVNA PLAČA'!C245,"")</f>
        <v/>
      </c>
      <c r="E251" s="55" t="str">
        <f>IF(LEN('OSNOVNA PLAČA'!D245)&gt;0,'OSNOVNA PLAČA'!D245,"")</f>
        <v/>
      </c>
      <c r="F251" s="164">
        <f ca="1">IF(LEN(B251)&gt;0,'OBRAČUNANA OSNOVNA PLAČA'!K245,"")</f>
        <v>0</v>
      </c>
      <c r="G251" s="57"/>
      <c r="H251" s="57"/>
      <c r="I251" s="57"/>
      <c r="J251" s="57"/>
      <c r="K251" s="57"/>
      <c r="L251" s="178">
        <f t="shared" si="50"/>
        <v>0</v>
      </c>
      <c r="M251" s="179">
        <f t="shared" ca="1" si="59"/>
        <v>0</v>
      </c>
      <c r="N251" s="179">
        <f t="shared" ca="1" si="61"/>
        <v>0</v>
      </c>
      <c r="O251" s="180">
        <f t="shared" ca="1" si="51"/>
        <v>0</v>
      </c>
      <c r="P251" s="181">
        <f t="shared" ca="1" si="60"/>
        <v>0</v>
      </c>
      <c r="Q251" s="182">
        <f t="shared" ca="1" si="52"/>
        <v>0</v>
      </c>
      <c r="R251" s="182">
        <f ca="1">IF(LEN(B251)&gt;0,'6'!R251-'6'!Q251,"")</f>
        <v>0</v>
      </c>
      <c r="S251" s="183"/>
      <c r="T251" s="33"/>
      <c r="U251" s="33"/>
      <c r="V251" s="33"/>
      <c r="W251" s="33"/>
      <c r="X251" s="33"/>
      <c r="Y251" s="33"/>
      <c r="AB251" s="243">
        <f>ROW()</f>
        <v>251</v>
      </c>
      <c r="AC251" s="118">
        <f t="shared" ca="1" si="25"/>
        <v>0</v>
      </c>
      <c r="AD251" s="118">
        <f t="shared" ca="1" si="26"/>
        <v>0</v>
      </c>
      <c r="AE251" s="119" t="str">
        <f t="shared" ca="1" si="53"/>
        <v>-</v>
      </c>
      <c r="AF251" s="118" t="str">
        <f t="shared" ca="1" si="54"/>
        <v>-</v>
      </c>
      <c r="AG251" s="119" t="str">
        <f t="shared" ca="1" si="55"/>
        <v>-</v>
      </c>
      <c r="AH251" s="118" t="str">
        <f t="shared" ca="1" si="56"/>
        <v>-</v>
      </c>
      <c r="AI251" s="118">
        <f t="shared" ca="1" si="57"/>
        <v>0</v>
      </c>
      <c r="AJ251" s="120">
        <f t="shared" ca="1" si="58"/>
        <v>0</v>
      </c>
      <c r="AK251" s="118">
        <f t="shared" ca="1" si="33"/>
        <v>0</v>
      </c>
      <c r="AL251" s="118">
        <f t="shared" ca="1" si="34"/>
        <v>0</v>
      </c>
    </row>
    <row r="252" spans="1:38" ht="27" customHeight="1" x14ac:dyDescent="0.25">
      <c r="A252" s="53">
        <f>'OSNOVNA PLAČA'!A246</f>
        <v>237</v>
      </c>
      <c r="B252" s="333" t="str">
        <f t="shared" ca="1" si="21"/>
        <v>A237</v>
      </c>
      <c r="C252" s="333"/>
      <c r="D252" s="54" t="str">
        <f>IF(LEN('OSNOVNA PLAČA'!C246)&gt;0,'OSNOVNA PLAČA'!C246,"")</f>
        <v/>
      </c>
      <c r="E252" s="55" t="str">
        <f>IF(LEN('OSNOVNA PLAČA'!D246)&gt;0,'OSNOVNA PLAČA'!D246,"")</f>
        <v/>
      </c>
      <c r="F252" s="164">
        <f ca="1">IF(LEN(B252)&gt;0,'OBRAČUNANA OSNOVNA PLAČA'!K246,"")</f>
        <v>0</v>
      </c>
      <c r="G252" s="57"/>
      <c r="H252" s="57"/>
      <c r="I252" s="57"/>
      <c r="J252" s="57"/>
      <c r="K252" s="57"/>
      <c r="L252" s="178">
        <f t="shared" si="50"/>
        <v>0</v>
      </c>
      <c r="M252" s="179">
        <f t="shared" ca="1" si="59"/>
        <v>0</v>
      </c>
      <c r="N252" s="179">
        <f t="shared" ca="1" si="61"/>
        <v>0</v>
      </c>
      <c r="O252" s="180">
        <f t="shared" ca="1" si="51"/>
        <v>0</v>
      </c>
      <c r="P252" s="181">
        <f t="shared" ca="1" si="60"/>
        <v>0</v>
      </c>
      <c r="Q252" s="182">
        <f t="shared" ca="1" si="52"/>
        <v>0</v>
      </c>
      <c r="R252" s="182">
        <f ca="1">IF(LEN(B252)&gt;0,'6'!R252-'6'!Q252,"")</f>
        <v>0</v>
      </c>
      <c r="S252" s="183"/>
      <c r="T252" s="33"/>
      <c r="U252" s="33"/>
      <c r="V252" s="33"/>
      <c r="W252" s="33"/>
      <c r="X252" s="33"/>
      <c r="Y252" s="33"/>
      <c r="AB252" s="243">
        <f>ROW()</f>
        <v>252</v>
      </c>
      <c r="AC252" s="118">
        <f t="shared" ca="1" si="25"/>
        <v>0</v>
      </c>
      <c r="AD252" s="118">
        <f t="shared" ca="1" si="26"/>
        <v>0</v>
      </c>
      <c r="AE252" s="119" t="str">
        <f t="shared" ca="1" si="53"/>
        <v>-</v>
      </c>
      <c r="AF252" s="118" t="str">
        <f t="shared" ca="1" si="54"/>
        <v>-</v>
      </c>
      <c r="AG252" s="119" t="str">
        <f t="shared" ca="1" si="55"/>
        <v>-</v>
      </c>
      <c r="AH252" s="118" t="str">
        <f t="shared" ca="1" si="56"/>
        <v>-</v>
      </c>
      <c r="AI252" s="118">
        <f t="shared" ca="1" si="57"/>
        <v>0</v>
      </c>
      <c r="AJ252" s="120">
        <f t="shared" ca="1" si="58"/>
        <v>0</v>
      </c>
      <c r="AK252" s="118">
        <f t="shared" ca="1" si="33"/>
        <v>0</v>
      </c>
      <c r="AL252" s="118">
        <f t="shared" ca="1" si="34"/>
        <v>0</v>
      </c>
    </row>
    <row r="253" spans="1:38" ht="27" customHeight="1" x14ac:dyDescent="0.25">
      <c r="A253" s="53">
        <f>'OSNOVNA PLAČA'!A247</f>
        <v>238</v>
      </c>
      <c r="B253" s="333" t="str">
        <f t="shared" ca="1" si="21"/>
        <v>A238</v>
      </c>
      <c r="C253" s="333"/>
      <c r="D253" s="54" t="str">
        <f>IF(LEN('OSNOVNA PLAČA'!C247)&gt;0,'OSNOVNA PLAČA'!C247,"")</f>
        <v/>
      </c>
      <c r="E253" s="55" t="str">
        <f>IF(LEN('OSNOVNA PLAČA'!D247)&gt;0,'OSNOVNA PLAČA'!D247,"")</f>
        <v/>
      </c>
      <c r="F253" s="164">
        <f ca="1">IF(LEN(B253)&gt;0,'OBRAČUNANA OSNOVNA PLAČA'!K247,"")</f>
        <v>0</v>
      </c>
      <c r="G253" s="57"/>
      <c r="H253" s="57"/>
      <c r="I253" s="57"/>
      <c r="J253" s="57"/>
      <c r="K253" s="57"/>
      <c r="L253" s="178">
        <f t="shared" si="50"/>
        <v>0</v>
      </c>
      <c r="M253" s="179">
        <f t="shared" ca="1" si="59"/>
        <v>0</v>
      </c>
      <c r="N253" s="179">
        <f t="shared" ca="1" si="61"/>
        <v>0</v>
      </c>
      <c r="O253" s="180">
        <f t="shared" ca="1" si="51"/>
        <v>0</v>
      </c>
      <c r="P253" s="181">
        <f t="shared" ca="1" si="60"/>
        <v>0</v>
      </c>
      <c r="Q253" s="182">
        <f t="shared" ca="1" si="52"/>
        <v>0</v>
      </c>
      <c r="R253" s="182">
        <f ca="1">IF(LEN(B253)&gt;0,'6'!R253-'6'!Q253,"")</f>
        <v>0</v>
      </c>
      <c r="S253" s="183"/>
      <c r="T253" s="33"/>
      <c r="U253" s="33"/>
      <c r="V253" s="33"/>
      <c r="W253" s="33"/>
      <c r="X253" s="33"/>
      <c r="Y253" s="33"/>
      <c r="AB253" s="243">
        <f>ROW()</f>
        <v>253</v>
      </c>
      <c r="AC253" s="118">
        <f t="shared" ca="1" si="25"/>
        <v>0</v>
      </c>
      <c r="AD253" s="118">
        <f t="shared" ca="1" si="26"/>
        <v>0</v>
      </c>
      <c r="AE253" s="119" t="str">
        <f t="shared" ca="1" si="53"/>
        <v>-</v>
      </c>
      <c r="AF253" s="118" t="str">
        <f t="shared" ca="1" si="54"/>
        <v>-</v>
      </c>
      <c r="AG253" s="119" t="str">
        <f t="shared" ca="1" si="55"/>
        <v>-</v>
      </c>
      <c r="AH253" s="118" t="str">
        <f t="shared" ca="1" si="56"/>
        <v>-</v>
      </c>
      <c r="AI253" s="118">
        <f t="shared" ca="1" si="57"/>
        <v>0</v>
      </c>
      <c r="AJ253" s="120">
        <f t="shared" ca="1" si="58"/>
        <v>0</v>
      </c>
      <c r="AK253" s="118">
        <f t="shared" ca="1" si="33"/>
        <v>0</v>
      </c>
      <c r="AL253" s="118">
        <f t="shared" ca="1" si="34"/>
        <v>0</v>
      </c>
    </row>
    <row r="254" spans="1:38" ht="27" customHeight="1" x14ac:dyDescent="0.25">
      <c r="A254" s="53">
        <f>'OSNOVNA PLAČA'!A248</f>
        <v>239</v>
      </c>
      <c r="B254" s="333" t="str">
        <f t="shared" ca="1" si="21"/>
        <v>A239</v>
      </c>
      <c r="C254" s="333"/>
      <c r="D254" s="54" t="str">
        <f>IF(LEN('OSNOVNA PLAČA'!C248)&gt;0,'OSNOVNA PLAČA'!C248,"")</f>
        <v/>
      </c>
      <c r="E254" s="55" t="str">
        <f>IF(LEN('OSNOVNA PLAČA'!D248)&gt;0,'OSNOVNA PLAČA'!D248,"")</f>
        <v/>
      </c>
      <c r="F254" s="164">
        <f ca="1">IF(LEN(B254)&gt;0,'OBRAČUNANA OSNOVNA PLAČA'!K248,"")</f>
        <v>0</v>
      </c>
      <c r="G254" s="57"/>
      <c r="H254" s="57"/>
      <c r="I254" s="57"/>
      <c r="J254" s="57"/>
      <c r="K254" s="57"/>
      <c r="L254" s="178">
        <f t="shared" si="50"/>
        <v>0</v>
      </c>
      <c r="M254" s="179">
        <f t="shared" ca="1" si="59"/>
        <v>0</v>
      </c>
      <c r="N254" s="179">
        <f t="shared" ca="1" si="61"/>
        <v>0</v>
      </c>
      <c r="O254" s="180">
        <f t="shared" ca="1" si="51"/>
        <v>0</v>
      </c>
      <c r="P254" s="181">
        <f t="shared" ca="1" si="60"/>
        <v>0</v>
      </c>
      <c r="Q254" s="182">
        <f t="shared" ca="1" si="52"/>
        <v>0</v>
      </c>
      <c r="R254" s="182">
        <f ca="1">IF(LEN(B254)&gt;0,'6'!R254-'6'!Q254,"")</f>
        <v>0</v>
      </c>
      <c r="S254" s="183"/>
      <c r="T254" s="33"/>
      <c r="U254" s="33"/>
      <c r="V254" s="33"/>
      <c r="W254" s="33"/>
      <c r="X254" s="33"/>
      <c r="Y254" s="33"/>
      <c r="AB254" s="243">
        <f>ROW()</f>
        <v>254</v>
      </c>
      <c r="AC254" s="118">
        <f t="shared" ca="1" si="25"/>
        <v>0</v>
      </c>
      <c r="AD254" s="118">
        <f t="shared" ca="1" si="26"/>
        <v>0</v>
      </c>
      <c r="AE254" s="119" t="str">
        <f t="shared" ca="1" si="53"/>
        <v>-</v>
      </c>
      <c r="AF254" s="118" t="str">
        <f t="shared" ca="1" si="54"/>
        <v>-</v>
      </c>
      <c r="AG254" s="119" t="str">
        <f t="shared" ca="1" si="55"/>
        <v>-</v>
      </c>
      <c r="AH254" s="118" t="str">
        <f t="shared" ca="1" si="56"/>
        <v>-</v>
      </c>
      <c r="AI254" s="118">
        <f t="shared" ca="1" si="57"/>
        <v>0</v>
      </c>
      <c r="AJ254" s="120">
        <f t="shared" ca="1" si="58"/>
        <v>0</v>
      </c>
      <c r="AK254" s="118">
        <f t="shared" ca="1" si="33"/>
        <v>0</v>
      </c>
      <c r="AL254" s="118">
        <f t="shared" ca="1" si="34"/>
        <v>0</v>
      </c>
    </row>
    <row r="255" spans="1:38" ht="27" customHeight="1" x14ac:dyDescent="0.25">
      <c r="A255" s="53">
        <f>'OSNOVNA PLAČA'!A249</f>
        <v>240</v>
      </c>
      <c r="B255" s="333" t="str">
        <f t="shared" ca="1" si="21"/>
        <v>A240</v>
      </c>
      <c r="C255" s="333"/>
      <c r="D255" s="54" t="str">
        <f>IF(LEN('OSNOVNA PLAČA'!C249)&gt;0,'OSNOVNA PLAČA'!C249,"")</f>
        <v/>
      </c>
      <c r="E255" s="55" t="str">
        <f>IF(LEN('OSNOVNA PLAČA'!D249)&gt;0,'OSNOVNA PLAČA'!D249,"")</f>
        <v/>
      </c>
      <c r="F255" s="164">
        <f ca="1">IF(LEN(B255)&gt;0,'OBRAČUNANA OSNOVNA PLAČA'!K249,"")</f>
        <v>0</v>
      </c>
      <c r="G255" s="57"/>
      <c r="H255" s="57"/>
      <c r="I255" s="57"/>
      <c r="J255" s="57"/>
      <c r="K255" s="57"/>
      <c r="L255" s="178">
        <f t="shared" si="50"/>
        <v>0</v>
      </c>
      <c r="M255" s="179">
        <f t="shared" ca="1" si="59"/>
        <v>0</v>
      </c>
      <c r="N255" s="179">
        <f t="shared" ca="1" si="61"/>
        <v>0</v>
      </c>
      <c r="O255" s="180">
        <f t="shared" ca="1" si="51"/>
        <v>0</v>
      </c>
      <c r="P255" s="181">
        <f t="shared" ca="1" si="60"/>
        <v>0</v>
      </c>
      <c r="Q255" s="182">
        <f t="shared" ca="1" si="52"/>
        <v>0</v>
      </c>
      <c r="R255" s="182">
        <f ca="1">IF(LEN(B255)&gt;0,'6'!R255-'6'!Q255,"")</f>
        <v>0</v>
      </c>
      <c r="S255" s="183"/>
      <c r="T255" s="33"/>
      <c r="U255" s="33"/>
      <c r="V255" s="33"/>
      <c r="W255" s="33"/>
      <c r="X255" s="33"/>
      <c r="Y255" s="33"/>
      <c r="AB255" s="243">
        <f>ROW()</f>
        <v>255</v>
      </c>
      <c r="AC255" s="118">
        <f t="shared" ca="1" si="25"/>
        <v>0</v>
      </c>
      <c r="AD255" s="118">
        <f t="shared" ca="1" si="26"/>
        <v>0</v>
      </c>
      <c r="AE255" s="119" t="str">
        <f t="shared" ca="1" si="53"/>
        <v>-</v>
      </c>
      <c r="AF255" s="118" t="str">
        <f t="shared" ca="1" si="54"/>
        <v>-</v>
      </c>
      <c r="AG255" s="119" t="str">
        <f t="shared" ca="1" si="55"/>
        <v>-</v>
      </c>
      <c r="AH255" s="118" t="str">
        <f t="shared" ca="1" si="56"/>
        <v>-</v>
      </c>
      <c r="AI255" s="118">
        <f t="shared" ca="1" si="57"/>
        <v>0</v>
      </c>
      <c r="AJ255" s="120">
        <f t="shared" ca="1" si="58"/>
        <v>0</v>
      </c>
      <c r="AK255" s="118">
        <f t="shared" ca="1" si="33"/>
        <v>0</v>
      </c>
      <c r="AL255" s="118">
        <f t="shared" ca="1" si="34"/>
        <v>0</v>
      </c>
    </row>
    <row r="256" spans="1:38" ht="27" customHeight="1" x14ac:dyDescent="0.25">
      <c r="A256" s="53">
        <f>'OSNOVNA PLAČA'!A250</f>
        <v>241</v>
      </c>
      <c r="B256" s="333" t="str">
        <f t="shared" ca="1" si="21"/>
        <v>A241</v>
      </c>
      <c r="C256" s="333"/>
      <c r="D256" s="54" t="str">
        <f>IF(LEN('OSNOVNA PLAČA'!C250)&gt;0,'OSNOVNA PLAČA'!C250,"")</f>
        <v/>
      </c>
      <c r="E256" s="55" t="str">
        <f>IF(LEN('OSNOVNA PLAČA'!D250)&gt;0,'OSNOVNA PLAČA'!D250,"")</f>
        <v/>
      </c>
      <c r="F256" s="164">
        <f ca="1">IF(LEN(B256)&gt;0,'OBRAČUNANA OSNOVNA PLAČA'!K250,"")</f>
        <v>0</v>
      </c>
      <c r="G256" s="57"/>
      <c r="H256" s="57"/>
      <c r="I256" s="57"/>
      <c r="J256" s="57"/>
      <c r="K256" s="57"/>
      <c r="L256" s="178">
        <f t="shared" si="50"/>
        <v>0</v>
      </c>
      <c r="M256" s="179">
        <f t="shared" ca="1" si="59"/>
        <v>0</v>
      </c>
      <c r="N256" s="179">
        <f t="shared" ca="1" si="61"/>
        <v>0</v>
      </c>
      <c r="O256" s="180">
        <f t="shared" ca="1" si="51"/>
        <v>0</v>
      </c>
      <c r="P256" s="181">
        <f t="shared" ca="1" si="60"/>
        <v>0</v>
      </c>
      <c r="Q256" s="182">
        <f t="shared" ca="1" si="52"/>
        <v>0</v>
      </c>
      <c r="R256" s="182">
        <f ca="1">IF(LEN(B256)&gt;0,'6'!R256-'6'!Q256,"")</f>
        <v>0</v>
      </c>
      <c r="S256" s="183"/>
      <c r="T256" s="33"/>
      <c r="U256" s="33"/>
      <c r="V256" s="33"/>
      <c r="W256" s="33"/>
      <c r="X256" s="33"/>
      <c r="Y256" s="33"/>
      <c r="AB256" s="243">
        <f>ROW()</f>
        <v>256</v>
      </c>
      <c r="AC256" s="118">
        <f t="shared" ca="1" si="25"/>
        <v>0</v>
      </c>
      <c r="AD256" s="118">
        <f t="shared" ca="1" si="26"/>
        <v>0</v>
      </c>
      <c r="AE256" s="119" t="str">
        <f t="shared" ca="1" si="53"/>
        <v>-</v>
      </c>
      <c r="AF256" s="118" t="str">
        <f t="shared" ca="1" si="54"/>
        <v>-</v>
      </c>
      <c r="AG256" s="119" t="str">
        <f t="shared" ca="1" si="55"/>
        <v>-</v>
      </c>
      <c r="AH256" s="118" t="str">
        <f t="shared" ca="1" si="56"/>
        <v>-</v>
      </c>
      <c r="AI256" s="118">
        <f t="shared" ca="1" si="57"/>
        <v>0</v>
      </c>
      <c r="AJ256" s="120">
        <f t="shared" ca="1" si="58"/>
        <v>0</v>
      </c>
      <c r="AK256" s="118">
        <f t="shared" ca="1" si="33"/>
        <v>0</v>
      </c>
      <c r="AL256" s="118">
        <f t="shared" ca="1" si="34"/>
        <v>0</v>
      </c>
    </row>
    <row r="257" spans="1:44" ht="27" customHeight="1" x14ac:dyDescent="0.25">
      <c r="A257" s="53">
        <f>'OSNOVNA PLAČA'!A251</f>
        <v>242</v>
      </c>
      <c r="B257" s="333" t="str">
        <f t="shared" ca="1" si="21"/>
        <v>A242</v>
      </c>
      <c r="C257" s="333"/>
      <c r="D257" s="54" t="str">
        <f>IF(LEN('OSNOVNA PLAČA'!C251)&gt;0,'OSNOVNA PLAČA'!C251,"")</f>
        <v/>
      </c>
      <c r="E257" s="55" t="str">
        <f>IF(LEN('OSNOVNA PLAČA'!D251)&gt;0,'OSNOVNA PLAČA'!D251,"")</f>
        <v/>
      </c>
      <c r="F257" s="164">
        <f ca="1">IF(LEN(B257)&gt;0,'OBRAČUNANA OSNOVNA PLAČA'!K251,"")</f>
        <v>0</v>
      </c>
      <c r="G257" s="57"/>
      <c r="H257" s="57"/>
      <c r="I257" s="57"/>
      <c r="J257" s="57"/>
      <c r="K257" s="57"/>
      <c r="L257" s="178">
        <f t="shared" si="50"/>
        <v>0</v>
      </c>
      <c r="M257" s="179">
        <f t="shared" ca="1" si="59"/>
        <v>0</v>
      </c>
      <c r="N257" s="179">
        <f t="shared" ca="1" si="61"/>
        <v>0</v>
      </c>
      <c r="O257" s="180">
        <f t="shared" ca="1" si="51"/>
        <v>0</v>
      </c>
      <c r="P257" s="181">
        <f t="shared" ca="1" si="60"/>
        <v>0</v>
      </c>
      <c r="Q257" s="182">
        <f t="shared" ca="1" si="52"/>
        <v>0</v>
      </c>
      <c r="R257" s="182">
        <f ca="1">IF(LEN(B257)&gt;0,'6'!R257-'6'!Q257,"")</f>
        <v>0</v>
      </c>
      <c r="S257" s="183"/>
      <c r="T257" s="33"/>
      <c r="U257" s="33"/>
      <c r="V257" s="33"/>
      <c r="W257" s="33"/>
      <c r="X257" s="33"/>
      <c r="Y257" s="33"/>
      <c r="AB257" s="243">
        <f>ROW()</f>
        <v>257</v>
      </c>
      <c r="AC257" s="118">
        <f t="shared" ca="1" si="25"/>
        <v>0</v>
      </c>
      <c r="AD257" s="118">
        <f t="shared" ca="1" si="26"/>
        <v>0</v>
      </c>
      <c r="AE257" s="119" t="str">
        <f t="shared" ca="1" si="53"/>
        <v>-</v>
      </c>
      <c r="AF257" s="118" t="str">
        <f t="shared" ca="1" si="54"/>
        <v>-</v>
      </c>
      <c r="AG257" s="119" t="str">
        <f t="shared" ca="1" si="55"/>
        <v>-</v>
      </c>
      <c r="AH257" s="118" t="str">
        <f t="shared" ca="1" si="56"/>
        <v>-</v>
      </c>
      <c r="AI257" s="118">
        <f t="shared" ca="1" si="57"/>
        <v>0</v>
      </c>
      <c r="AJ257" s="120">
        <f t="shared" ca="1" si="58"/>
        <v>0</v>
      </c>
      <c r="AK257" s="118">
        <f t="shared" ca="1" si="33"/>
        <v>0</v>
      </c>
      <c r="AL257" s="118">
        <f t="shared" ca="1" si="34"/>
        <v>0</v>
      </c>
    </row>
    <row r="258" spans="1:44" ht="27" customHeight="1" x14ac:dyDescent="0.25">
      <c r="A258" s="53">
        <f>'OSNOVNA PLAČA'!A252</f>
        <v>243</v>
      </c>
      <c r="B258" s="333" t="str">
        <f t="shared" ca="1" si="21"/>
        <v>A243</v>
      </c>
      <c r="C258" s="333"/>
      <c r="D258" s="54" t="str">
        <f>IF(LEN('OSNOVNA PLAČA'!C252)&gt;0,'OSNOVNA PLAČA'!C252,"")</f>
        <v/>
      </c>
      <c r="E258" s="55" t="str">
        <f>IF(LEN('OSNOVNA PLAČA'!D252)&gt;0,'OSNOVNA PLAČA'!D252,"")</f>
        <v/>
      </c>
      <c r="F258" s="164">
        <f ca="1">IF(LEN(B258)&gt;0,'OBRAČUNANA OSNOVNA PLAČA'!K252,"")</f>
        <v>0</v>
      </c>
      <c r="G258" s="57"/>
      <c r="H258" s="57"/>
      <c r="I258" s="57"/>
      <c r="J258" s="57"/>
      <c r="K258" s="57"/>
      <c r="L258" s="178">
        <f t="shared" si="50"/>
        <v>0</v>
      </c>
      <c r="M258" s="179">
        <f t="shared" ca="1" si="59"/>
        <v>0</v>
      </c>
      <c r="N258" s="179">
        <f t="shared" ca="1" si="61"/>
        <v>0</v>
      </c>
      <c r="O258" s="180">
        <f t="shared" ca="1" si="51"/>
        <v>0</v>
      </c>
      <c r="P258" s="181">
        <f t="shared" ca="1" si="60"/>
        <v>0</v>
      </c>
      <c r="Q258" s="182">
        <f t="shared" ca="1" si="52"/>
        <v>0</v>
      </c>
      <c r="R258" s="182">
        <f ca="1">IF(LEN(B258)&gt;0,'6'!R258-'6'!Q258,"")</f>
        <v>0</v>
      </c>
      <c r="S258" s="183"/>
      <c r="T258" s="33"/>
      <c r="U258" s="33"/>
      <c r="V258" s="33"/>
      <c r="W258" s="33"/>
      <c r="X258" s="33"/>
      <c r="Y258" s="33"/>
      <c r="AB258" s="243">
        <f>ROW()</f>
        <v>258</v>
      </c>
      <c r="AC258" s="118">
        <f t="shared" ca="1" si="25"/>
        <v>0</v>
      </c>
      <c r="AD258" s="118">
        <f t="shared" ca="1" si="26"/>
        <v>0</v>
      </c>
      <c r="AE258" s="119" t="str">
        <f t="shared" ca="1" si="53"/>
        <v>-</v>
      </c>
      <c r="AF258" s="118" t="str">
        <f t="shared" ca="1" si="54"/>
        <v>-</v>
      </c>
      <c r="AG258" s="119" t="str">
        <f t="shared" ca="1" si="55"/>
        <v>-</v>
      </c>
      <c r="AH258" s="118" t="str">
        <f t="shared" ca="1" si="56"/>
        <v>-</v>
      </c>
      <c r="AI258" s="118">
        <f t="shared" ca="1" si="57"/>
        <v>0</v>
      </c>
      <c r="AJ258" s="120">
        <f t="shared" ca="1" si="58"/>
        <v>0</v>
      </c>
      <c r="AK258" s="118">
        <f t="shared" ca="1" si="33"/>
        <v>0</v>
      </c>
      <c r="AL258" s="118">
        <f t="shared" ca="1" si="34"/>
        <v>0</v>
      </c>
    </row>
    <row r="259" spans="1:44" ht="27" customHeight="1" x14ac:dyDescent="0.25">
      <c r="A259" s="53">
        <f>'OSNOVNA PLAČA'!A253</f>
        <v>244</v>
      </c>
      <c r="B259" s="333" t="str">
        <f t="shared" ca="1" si="21"/>
        <v>A244</v>
      </c>
      <c r="C259" s="333"/>
      <c r="D259" s="54" t="str">
        <f>IF(LEN('OSNOVNA PLAČA'!C253)&gt;0,'OSNOVNA PLAČA'!C253,"")</f>
        <v/>
      </c>
      <c r="E259" s="55" t="str">
        <f>IF(LEN('OSNOVNA PLAČA'!D253)&gt;0,'OSNOVNA PLAČA'!D253,"")</f>
        <v/>
      </c>
      <c r="F259" s="164">
        <f ca="1">IF(LEN(B259)&gt;0,'OBRAČUNANA OSNOVNA PLAČA'!K253,"")</f>
        <v>0</v>
      </c>
      <c r="G259" s="57"/>
      <c r="H259" s="57"/>
      <c r="I259" s="57"/>
      <c r="J259" s="57"/>
      <c r="K259" s="57"/>
      <c r="L259" s="178">
        <f t="shared" si="50"/>
        <v>0</v>
      </c>
      <c r="M259" s="179">
        <f t="shared" ca="1" si="59"/>
        <v>0</v>
      </c>
      <c r="N259" s="179">
        <f t="shared" ca="1" si="61"/>
        <v>0</v>
      </c>
      <c r="O259" s="180">
        <f t="shared" ca="1" si="51"/>
        <v>0</v>
      </c>
      <c r="P259" s="181">
        <f t="shared" ca="1" si="60"/>
        <v>0</v>
      </c>
      <c r="Q259" s="182">
        <f t="shared" ca="1" si="52"/>
        <v>0</v>
      </c>
      <c r="R259" s="182">
        <f ca="1">IF(LEN(B259)&gt;0,'6'!R259-'6'!Q259,"")</f>
        <v>0</v>
      </c>
      <c r="S259" s="183"/>
      <c r="T259" s="33"/>
      <c r="U259" s="33"/>
      <c r="V259" s="33"/>
      <c r="W259" s="33"/>
      <c r="X259" s="33"/>
      <c r="Y259" s="33"/>
      <c r="AB259" s="243">
        <f>ROW()</f>
        <v>259</v>
      </c>
      <c r="AC259" s="118">
        <f t="shared" ca="1" si="25"/>
        <v>0</v>
      </c>
      <c r="AD259" s="118">
        <f t="shared" ca="1" si="26"/>
        <v>0</v>
      </c>
      <c r="AE259" s="119" t="str">
        <f t="shared" ca="1" si="53"/>
        <v>-</v>
      </c>
      <c r="AF259" s="118" t="str">
        <f t="shared" ca="1" si="54"/>
        <v>-</v>
      </c>
      <c r="AG259" s="119" t="str">
        <f t="shared" ca="1" si="55"/>
        <v>-</v>
      </c>
      <c r="AH259" s="118" t="str">
        <f t="shared" ca="1" si="56"/>
        <v>-</v>
      </c>
      <c r="AI259" s="118">
        <f t="shared" ca="1" si="57"/>
        <v>0</v>
      </c>
      <c r="AJ259" s="120">
        <f t="shared" ca="1" si="58"/>
        <v>0</v>
      </c>
      <c r="AK259" s="118">
        <f t="shared" ca="1" si="33"/>
        <v>0</v>
      </c>
      <c r="AL259" s="118">
        <f t="shared" ca="1" si="34"/>
        <v>0</v>
      </c>
    </row>
    <row r="260" spans="1:44" ht="27" customHeight="1" x14ac:dyDescent="0.25">
      <c r="A260" s="53">
        <f>'OSNOVNA PLAČA'!A254</f>
        <v>245</v>
      </c>
      <c r="B260" s="333" t="str">
        <f t="shared" ca="1" si="21"/>
        <v>A245</v>
      </c>
      <c r="C260" s="333"/>
      <c r="D260" s="54" t="str">
        <f>IF(LEN('OSNOVNA PLAČA'!C254)&gt;0,'OSNOVNA PLAČA'!C254,"")</f>
        <v/>
      </c>
      <c r="E260" s="55" t="str">
        <f>IF(LEN('OSNOVNA PLAČA'!D254)&gt;0,'OSNOVNA PLAČA'!D254,"")</f>
        <v/>
      </c>
      <c r="F260" s="164">
        <f ca="1">IF(LEN(B260)&gt;0,'OBRAČUNANA OSNOVNA PLAČA'!K254,"")</f>
        <v>0</v>
      </c>
      <c r="G260" s="57"/>
      <c r="H260" s="57"/>
      <c r="I260" s="57"/>
      <c r="J260" s="57"/>
      <c r="K260" s="57"/>
      <c r="L260" s="178">
        <f t="shared" si="50"/>
        <v>0</v>
      </c>
      <c r="M260" s="179">
        <f t="shared" ca="1" si="59"/>
        <v>0</v>
      </c>
      <c r="N260" s="179">
        <f t="shared" ca="1" si="61"/>
        <v>0</v>
      </c>
      <c r="O260" s="180">
        <f t="shared" ca="1" si="51"/>
        <v>0</v>
      </c>
      <c r="P260" s="181">
        <f t="shared" ca="1" si="60"/>
        <v>0</v>
      </c>
      <c r="Q260" s="182">
        <f t="shared" ca="1" si="52"/>
        <v>0</v>
      </c>
      <c r="R260" s="182">
        <f ca="1">IF(LEN(B260)&gt;0,'6'!R260-'6'!Q260,"")</f>
        <v>0</v>
      </c>
      <c r="S260" s="183"/>
      <c r="T260" s="33"/>
      <c r="U260" s="33"/>
      <c r="V260" s="33"/>
      <c r="W260" s="33"/>
      <c r="X260" s="33"/>
      <c r="Y260" s="33"/>
      <c r="AB260" s="243">
        <f>ROW()</f>
        <v>260</v>
      </c>
      <c r="AC260" s="118">
        <f t="shared" ca="1" si="25"/>
        <v>0</v>
      </c>
      <c r="AD260" s="118">
        <f t="shared" ca="1" si="26"/>
        <v>0</v>
      </c>
      <c r="AE260" s="119" t="str">
        <f t="shared" ca="1" si="53"/>
        <v>-</v>
      </c>
      <c r="AF260" s="118" t="str">
        <f t="shared" ca="1" si="54"/>
        <v>-</v>
      </c>
      <c r="AG260" s="119" t="str">
        <f t="shared" ca="1" si="55"/>
        <v>-</v>
      </c>
      <c r="AH260" s="118" t="str">
        <f t="shared" ca="1" si="56"/>
        <v>-</v>
      </c>
      <c r="AI260" s="118">
        <f t="shared" ca="1" si="57"/>
        <v>0</v>
      </c>
      <c r="AJ260" s="120">
        <f t="shared" ca="1" si="58"/>
        <v>0</v>
      </c>
      <c r="AK260" s="118">
        <f t="shared" ca="1" si="33"/>
        <v>0</v>
      </c>
      <c r="AL260" s="118">
        <f t="shared" ca="1" si="34"/>
        <v>0</v>
      </c>
    </row>
    <row r="261" spans="1:44" ht="27" customHeight="1" x14ac:dyDescent="0.25">
      <c r="A261" s="53">
        <f>'OSNOVNA PLAČA'!A255</f>
        <v>246</v>
      </c>
      <c r="B261" s="333" t="str">
        <f t="shared" ca="1" si="21"/>
        <v>A246</v>
      </c>
      <c r="C261" s="333"/>
      <c r="D261" s="54" t="str">
        <f>IF(LEN('OSNOVNA PLAČA'!C255)&gt;0,'OSNOVNA PLAČA'!C255,"")</f>
        <v/>
      </c>
      <c r="E261" s="55" t="str">
        <f>IF(LEN('OSNOVNA PLAČA'!D255)&gt;0,'OSNOVNA PLAČA'!D255,"")</f>
        <v/>
      </c>
      <c r="F261" s="164">
        <f ca="1">IF(LEN(B261)&gt;0,'OBRAČUNANA OSNOVNA PLAČA'!K255,"")</f>
        <v>0</v>
      </c>
      <c r="G261" s="57"/>
      <c r="H261" s="57"/>
      <c r="I261" s="57"/>
      <c r="J261" s="57"/>
      <c r="K261" s="57"/>
      <c r="L261" s="178">
        <f t="shared" si="50"/>
        <v>0</v>
      </c>
      <c r="M261" s="179">
        <f t="shared" ca="1" si="59"/>
        <v>0</v>
      </c>
      <c r="N261" s="179">
        <f t="shared" ca="1" si="61"/>
        <v>0</v>
      </c>
      <c r="O261" s="180">
        <f t="shared" ca="1" si="51"/>
        <v>0</v>
      </c>
      <c r="P261" s="181">
        <f t="shared" ca="1" si="60"/>
        <v>0</v>
      </c>
      <c r="Q261" s="182">
        <f t="shared" ca="1" si="52"/>
        <v>0</v>
      </c>
      <c r="R261" s="182">
        <f ca="1">IF(LEN(B261)&gt;0,'6'!R261-'6'!Q261,"")</f>
        <v>0</v>
      </c>
      <c r="S261" s="183"/>
      <c r="T261" s="33"/>
      <c r="U261" s="33"/>
      <c r="V261" s="33"/>
      <c r="W261" s="33"/>
      <c r="X261" s="33"/>
      <c r="Y261" s="33"/>
      <c r="AB261" s="243">
        <f>ROW()</f>
        <v>261</v>
      </c>
      <c r="AC261" s="118">
        <f t="shared" ca="1" si="25"/>
        <v>0</v>
      </c>
      <c r="AD261" s="118">
        <f t="shared" ca="1" si="26"/>
        <v>0</v>
      </c>
      <c r="AE261" s="119" t="str">
        <f t="shared" ca="1" si="53"/>
        <v>-</v>
      </c>
      <c r="AF261" s="118" t="str">
        <f t="shared" ca="1" si="54"/>
        <v>-</v>
      </c>
      <c r="AG261" s="119" t="str">
        <f t="shared" ca="1" si="55"/>
        <v>-</v>
      </c>
      <c r="AH261" s="118" t="str">
        <f t="shared" ca="1" si="56"/>
        <v>-</v>
      </c>
      <c r="AI261" s="118">
        <f t="shared" ca="1" si="57"/>
        <v>0</v>
      </c>
      <c r="AJ261" s="120">
        <f t="shared" ca="1" si="58"/>
        <v>0</v>
      </c>
      <c r="AK261" s="118">
        <f t="shared" ca="1" si="33"/>
        <v>0</v>
      </c>
      <c r="AL261" s="118">
        <f t="shared" ca="1" si="34"/>
        <v>0</v>
      </c>
    </row>
    <row r="262" spans="1:44" ht="27" customHeight="1" x14ac:dyDescent="0.25">
      <c r="A262" s="53">
        <f>'OSNOVNA PLAČA'!A256</f>
        <v>247</v>
      </c>
      <c r="B262" s="333" t="str">
        <f t="shared" ca="1" si="21"/>
        <v>A247</v>
      </c>
      <c r="C262" s="333"/>
      <c r="D262" s="54" t="str">
        <f>IF(LEN('OSNOVNA PLAČA'!C256)&gt;0,'OSNOVNA PLAČA'!C256,"")</f>
        <v/>
      </c>
      <c r="E262" s="55" t="str">
        <f>IF(LEN('OSNOVNA PLAČA'!D256)&gt;0,'OSNOVNA PLAČA'!D256,"")</f>
        <v/>
      </c>
      <c r="F262" s="164">
        <f ca="1">IF(LEN(B262)&gt;0,'OBRAČUNANA OSNOVNA PLAČA'!K256,"")</f>
        <v>0</v>
      </c>
      <c r="G262" s="57"/>
      <c r="H262" s="57"/>
      <c r="I262" s="57"/>
      <c r="J262" s="57"/>
      <c r="K262" s="57"/>
      <c r="L262" s="178">
        <f t="shared" si="50"/>
        <v>0</v>
      </c>
      <c r="M262" s="179">
        <f t="shared" ca="1" si="59"/>
        <v>0</v>
      </c>
      <c r="N262" s="179">
        <f t="shared" ca="1" si="61"/>
        <v>0</v>
      </c>
      <c r="O262" s="180">
        <f t="shared" ca="1" si="51"/>
        <v>0</v>
      </c>
      <c r="P262" s="181">
        <f t="shared" ca="1" si="60"/>
        <v>0</v>
      </c>
      <c r="Q262" s="182">
        <f t="shared" ca="1" si="52"/>
        <v>0</v>
      </c>
      <c r="R262" s="182">
        <f ca="1">IF(LEN(B262)&gt;0,'6'!R262-'6'!Q262,"")</f>
        <v>0</v>
      </c>
      <c r="S262" s="183"/>
      <c r="T262" s="33"/>
      <c r="U262" s="33"/>
      <c r="V262" s="33"/>
      <c r="W262" s="33"/>
      <c r="X262" s="33"/>
      <c r="Y262" s="33"/>
      <c r="AB262" s="243">
        <f>ROW()</f>
        <v>262</v>
      </c>
      <c r="AC262" s="118">
        <f t="shared" ca="1" si="25"/>
        <v>0</v>
      </c>
      <c r="AD262" s="118">
        <f t="shared" ca="1" si="26"/>
        <v>0</v>
      </c>
      <c r="AE262" s="119" t="str">
        <f t="shared" ca="1" si="53"/>
        <v>-</v>
      </c>
      <c r="AF262" s="118" t="str">
        <f t="shared" ca="1" si="54"/>
        <v>-</v>
      </c>
      <c r="AG262" s="119" t="str">
        <f t="shared" ca="1" si="55"/>
        <v>-</v>
      </c>
      <c r="AH262" s="118" t="str">
        <f t="shared" ca="1" si="56"/>
        <v>-</v>
      </c>
      <c r="AI262" s="118">
        <f t="shared" ca="1" si="57"/>
        <v>0</v>
      </c>
      <c r="AJ262" s="120">
        <f t="shared" ca="1" si="58"/>
        <v>0</v>
      </c>
      <c r="AK262" s="118">
        <f t="shared" ca="1" si="33"/>
        <v>0</v>
      </c>
      <c r="AL262" s="118">
        <f t="shared" ca="1" si="34"/>
        <v>0</v>
      </c>
    </row>
    <row r="263" spans="1:44" ht="27" customHeight="1" x14ac:dyDescent="0.25">
      <c r="A263" s="53">
        <f>'OSNOVNA PLAČA'!A257</f>
        <v>248</v>
      </c>
      <c r="B263" s="333" t="str">
        <f t="shared" ca="1" si="21"/>
        <v>A248</v>
      </c>
      <c r="C263" s="333"/>
      <c r="D263" s="54" t="str">
        <f>IF(LEN('OSNOVNA PLAČA'!C257)&gt;0,'OSNOVNA PLAČA'!C257,"")</f>
        <v/>
      </c>
      <c r="E263" s="55" t="str">
        <f>IF(LEN('OSNOVNA PLAČA'!D257)&gt;0,'OSNOVNA PLAČA'!D257,"")</f>
        <v/>
      </c>
      <c r="F263" s="164">
        <f ca="1">IF(LEN(B263)&gt;0,'OBRAČUNANA OSNOVNA PLAČA'!K257,"")</f>
        <v>0</v>
      </c>
      <c r="G263" s="57"/>
      <c r="H263" s="57"/>
      <c r="I263" s="57"/>
      <c r="J263" s="57"/>
      <c r="K263" s="57"/>
      <c r="L263" s="178">
        <f t="shared" si="50"/>
        <v>0</v>
      </c>
      <c r="M263" s="179">
        <f t="shared" ca="1" si="59"/>
        <v>0</v>
      </c>
      <c r="N263" s="179">
        <f t="shared" ca="1" si="61"/>
        <v>0</v>
      </c>
      <c r="O263" s="180">
        <f t="shared" ca="1" si="51"/>
        <v>0</v>
      </c>
      <c r="P263" s="181">
        <f t="shared" ca="1" si="60"/>
        <v>0</v>
      </c>
      <c r="Q263" s="182">
        <f t="shared" ca="1" si="52"/>
        <v>0</v>
      </c>
      <c r="R263" s="182">
        <f ca="1">IF(LEN(B263)&gt;0,'6'!R263-'6'!Q263,"")</f>
        <v>0</v>
      </c>
      <c r="S263" s="183"/>
      <c r="T263" s="33"/>
      <c r="U263" s="33"/>
      <c r="V263" s="33"/>
      <c r="W263" s="33"/>
      <c r="X263" s="33"/>
      <c r="Y263" s="33"/>
      <c r="AB263" s="243">
        <f>ROW()</f>
        <v>263</v>
      </c>
      <c r="AC263" s="118">
        <f t="shared" ca="1" si="25"/>
        <v>0</v>
      </c>
      <c r="AD263" s="118">
        <f t="shared" ca="1" si="26"/>
        <v>0</v>
      </c>
      <c r="AE263" s="119" t="str">
        <f t="shared" ca="1" si="53"/>
        <v>-</v>
      </c>
      <c r="AF263" s="118" t="str">
        <f t="shared" ca="1" si="54"/>
        <v>-</v>
      </c>
      <c r="AG263" s="119" t="str">
        <f t="shared" ca="1" si="55"/>
        <v>-</v>
      </c>
      <c r="AH263" s="118" t="str">
        <f t="shared" ca="1" si="56"/>
        <v>-</v>
      </c>
      <c r="AI263" s="118">
        <f t="shared" ca="1" si="57"/>
        <v>0</v>
      </c>
      <c r="AJ263" s="120">
        <f t="shared" ca="1" si="58"/>
        <v>0</v>
      </c>
      <c r="AK263" s="118">
        <f t="shared" ref="AK263:AK265" ca="1" si="62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263" s="118">
        <f t="shared" ca="1" si="34"/>
        <v>0</v>
      </c>
    </row>
    <row r="264" spans="1:44" ht="27" customHeight="1" x14ac:dyDescent="0.25">
      <c r="A264" s="53">
        <f>'OSNOVNA PLAČA'!A258</f>
        <v>249</v>
      </c>
      <c r="B264" s="333" t="str">
        <f t="shared" ca="1" si="21"/>
        <v>A249</v>
      </c>
      <c r="C264" s="333"/>
      <c r="D264" s="54" t="str">
        <f>IF(LEN('OSNOVNA PLAČA'!C258)&gt;0,'OSNOVNA PLAČA'!C258,"")</f>
        <v/>
      </c>
      <c r="E264" s="55" t="str">
        <f>IF(LEN('OSNOVNA PLAČA'!D258)&gt;0,'OSNOVNA PLAČA'!D258,"")</f>
        <v/>
      </c>
      <c r="F264" s="164">
        <f ca="1">IF(LEN(B264)&gt;0,'OBRAČUNANA OSNOVNA PLAČA'!K258,"")</f>
        <v>0</v>
      </c>
      <c r="G264" s="57"/>
      <c r="H264" s="57"/>
      <c r="I264" s="57"/>
      <c r="J264" s="57"/>
      <c r="K264" s="57"/>
      <c r="L264" s="178">
        <f t="shared" si="50"/>
        <v>0</v>
      </c>
      <c r="M264" s="179">
        <f t="shared" ca="1" si="59"/>
        <v>0</v>
      </c>
      <c r="N264" s="179">
        <f t="shared" ca="1" si="61"/>
        <v>0</v>
      </c>
      <c r="O264" s="180">
        <f t="shared" ca="1" si="51"/>
        <v>0</v>
      </c>
      <c r="P264" s="181">
        <f t="shared" ca="1" si="60"/>
        <v>0</v>
      </c>
      <c r="Q264" s="182">
        <f t="shared" ca="1" si="52"/>
        <v>0</v>
      </c>
      <c r="R264" s="182">
        <f ca="1">IF(LEN(B264)&gt;0,'6'!R264-'6'!Q264,"")</f>
        <v>0</v>
      </c>
      <c r="S264" s="183"/>
      <c r="T264" s="33"/>
      <c r="U264" s="33"/>
      <c r="V264" s="33"/>
      <c r="W264" s="33"/>
      <c r="X264" s="33"/>
      <c r="Y264" s="33"/>
      <c r="AB264" s="243">
        <f>ROW()</f>
        <v>264</v>
      </c>
      <c r="AC264" s="118">
        <f t="shared" ca="1" si="25"/>
        <v>0</v>
      </c>
      <c r="AD264" s="118">
        <f t="shared" ca="1" si="26"/>
        <v>0</v>
      </c>
      <c r="AE264" s="119" t="str">
        <f t="shared" ca="1" si="53"/>
        <v>-</v>
      </c>
      <c r="AF264" s="118" t="str">
        <f t="shared" ca="1" si="54"/>
        <v>-</v>
      </c>
      <c r="AG264" s="119" t="str">
        <f t="shared" ca="1" si="55"/>
        <v>-</v>
      </c>
      <c r="AH264" s="118" t="str">
        <f t="shared" ca="1" si="56"/>
        <v>-</v>
      </c>
      <c r="AI264" s="118">
        <f t="shared" ca="1" si="57"/>
        <v>0</v>
      </c>
      <c r="AJ264" s="120">
        <f t="shared" ca="1" si="58"/>
        <v>0</v>
      </c>
      <c r="AK264" s="118">
        <f t="shared" ca="1" si="62"/>
        <v>0</v>
      </c>
      <c r="AL264" s="118">
        <f t="shared" ca="1" si="34"/>
        <v>0</v>
      </c>
    </row>
    <row r="265" spans="1:44" ht="27" customHeight="1" x14ac:dyDescent="0.25">
      <c r="A265" s="53">
        <f>'OSNOVNA PLAČA'!A259</f>
        <v>250</v>
      </c>
      <c r="B265" s="333" t="str">
        <f t="shared" ca="1" si="21"/>
        <v>A250</v>
      </c>
      <c r="C265" s="333"/>
      <c r="D265" s="54" t="str">
        <f>IF(LEN('OSNOVNA PLAČA'!C259)&gt;0,'OSNOVNA PLAČA'!C259,"")</f>
        <v/>
      </c>
      <c r="E265" s="55" t="str">
        <f>IF(LEN('OSNOVNA PLAČA'!D259)&gt;0,'OSNOVNA PLAČA'!D259,"")</f>
        <v/>
      </c>
      <c r="F265" s="164">
        <f ca="1">IF(LEN(B265)&gt;0,'OBRAČUNANA OSNOVNA PLAČA'!K259,"")</f>
        <v>0</v>
      </c>
      <c r="G265" s="57"/>
      <c r="H265" s="57"/>
      <c r="I265" s="57"/>
      <c r="J265" s="57"/>
      <c r="K265" s="57"/>
      <c r="L265" s="178">
        <f t="shared" si="50"/>
        <v>0</v>
      </c>
      <c r="M265" s="179">
        <f t="shared" ca="1" si="59"/>
        <v>0</v>
      </c>
      <c r="N265" s="179">
        <f t="shared" ca="1" si="61"/>
        <v>0</v>
      </c>
      <c r="O265" s="180">
        <f t="shared" ca="1" si="51"/>
        <v>0</v>
      </c>
      <c r="P265" s="181">
        <f t="shared" ca="1" si="60"/>
        <v>0</v>
      </c>
      <c r="Q265" s="182">
        <f t="shared" ca="1" si="52"/>
        <v>0</v>
      </c>
      <c r="R265" s="182">
        <f ca="1">IF(LEN(B265)&gt;0,'6'!R265-'6'!Q265,"")</f>
        <v>0</v>
      </c>
      <c r="S265" s="183"/>
      <c r="T265" s="33"/>
      <c r="U265" s="33"/>
      <c r="V265" s="33"/>
      <c r="W265" s="33"/>
      <c r="X265" s="33"/>
      <c r="Y265" s="33"/>
      <c r="AB265" s="243">
        <f>ROW()</f>
        <v>265</v>
      </c>
      <c r="AC265" s="118">
        <f t="shared" ca="1" si="25"/>
        <v>0</v>
      </c>
      <c r="AD265" s="118">
        <f t="shared" ca="1" si="26"/>
        <v>0</v>
      </c>
      <c r="AE265" s="119" t="str">
        <f t="shared" ca="1" si="53"/>
        <v>-</v>
      </c>
      <c r="AF265" s="118" t="str">
        <f t="shared" ca="1" si="54"/>
        <v>-</v>
      </c>
      <c r="AG265" s="119" t="str">
        <f t="shared" ca="1" si="55"/>
        <v>-</v>
      </c>
      <c r="AH265" s="118" t="str">
        <f t="shared" ca="1" si="56"/>
        <v>-</v>
      </c>
      <c r="AI265" s="118">
        <f t="shared" ca="1" si="57"/>
        <v>0</v>
      </c>
      <c r="AJ265" s="120">
        <f t="shared" ca="1" si="58"/>
        <v>0</v>
      </c>
      <c r="AK265" s="118">
        <f t="shared" ca="1" si="62"/>
        <v>0</v>
      </c>
      <c r="AL265" s="118">
        <f t="shared" ca="1" si="34"/>
        <v>0</v>
      </c>
    </row>
    <row r="266" spans="1:44" ht="26.25" customHeight="1" thickBot="1" x14ac:dyDescent="0.3">
      <c r="A266" s="33"/>
      <c r="B266" s="165" t="s">
        <v>37</v>
      </c>
      <c r="C266" s="336" t="s">
        <v>46</v>
      </c>
      <c r="D266" s="337"/>
      <c r="E266" s="338"/>
      <c r="F266" s="166">
        <f>'OSNOVNA PLAČA'!L260</f>
        <v>9700</v>
      </c>
      <c r="G266" s="121"/>
      <c r="H266" s="121"/>
      <c r="L266" s="33"/>
      <c r="M266" s="42"/>
      <c r="N266" s="42"/>
      <c r="O266" s="184" t="s">
        <v>413</v>
      </c>
      <c r="P266" s="185">
        <f ca="1">SUM(N16:N265)</f>
        <v>1000</v>
      </c>
      <c r="Q266" s="186" t="s">
        <v>86</v>
      </c>
      <c r="R266" s="187">
        <f ca="1">SUM(Q16:Q265)</f>
        <v>194</v>
      </c>
      <c r="S266" s="188"/>
      <c r="T266" s="33"/>
      <c r="U266" s="33"/>
      <c r="V266" s="33"/>
      <c r="W266" s="33"/>
      <c r="X266" s="33"/>
      <c r="Y266" s="33"/>
      <c r="AB266" s="122">
        <f>ROW()</f>
        <v>266</v>
      </c>
      <c r="AC266" s="123">
        <f ca="1">SUM(AC16:AC265)</f>
        <v>194.00000000000003</v>
      </c>
      <c r="AD266" s="123">
        <f ca="1">SUM(AD16:AD265)</f>
        <v>194.00000000000003</v>
      </c>
      <c r="AE266" s="124" t="str">
        <f>+O266</f>
        <v>Izračunana masa (KF)</v>
      </c>
      <c r="AF266" s="124">
        <f ca="1">SUM(AF16:AF265)</f>
        <v>0</v>
      </c>
      <c r="AG266" s="125"/>
      <c r="AH266" s="245" t="str">
        <f>+Q266</f>
        <v>Izplačana masa</v>
      </c>
      <c r="AI266" s="123">
        <f ca="1">SUM(AI16:AI265)</f>
        <v>0</v>
      </c>
      <c r="AL266" s="118">
        <f ca="1">SUM(AL16:AL265)</f>
        <v>10100</v>
      </c>
      <c r="AM266" s="350" t="str">
        <f>+C266</f>
        <v>SREDSTVA ZA
OSNOVNE PLAČE</v>
      </c>
      <c r="AN266" s="351"/>
      <c r="AO266" s="351"/>
      <c r="AP266" s="351"/>
      <c r="AQ266" s="351"/>
      <c r="AR266" s="352"/>
    </row>
    <row r="267" spans="1:44" ht="26.25" customHeight="1" thickBot="1" x14ac:dyDescent="0.3">
      <c r="A267" s="33"/>
      <c r="B267" s="167" t="s">
        <v>47</v>
      </c>
      <c r="C267" s="334" t="s">
        <v>48</v>
      </c>
      <c r="D267" s="335"/>
      <c r="E267" s="168">
        <v>0.02</v>
      </c>
      <c r="F267" s="169">
        <f ca="1">0.02*F266+'6'!R267</f>
        <v>194</v>
      </c>
      <c r="G267" s="87"/>
      <c r="H267" s="87"/>
      <c r="I267" s="87"/>
      <c r="J267" s="87"/>
      <c r="K267" s="127"/>
      <c r="L267" s="33"/>
      <c r="M267" s="42"/>
      <c r="N267" s="42"/>
      <c r="O267" s="189" t="s">
        <v>83</v>
      </c>
      <c r="P267" s="190">
        <f ca="1">IF(SUM(N16:N265)=0,0,F267/SUM(N16:N265))</f>
        <v>0.19400000000000001</v>
      </c>
      <c r="Q267" s="191" t="s">
        <v>87</v>
      </c>
      <c r="R267" s="192">
        <f ca="1">F267-R266</f>
        <v>0</v>
      </c>
      <c r="S267" s="71"/>
      <c r="T267" s="33"/>
      <c r="U267" s="33"/>
      <c r="V267" s="33"/>
      <c r="W267" s="33"/>
      <c r="X267" s="33"/>
      <c r="Y267" s="33"/>
      <c r="AB267" s="122">
        <f>ROW()</f>
        <v>267</v>
      </c>
      <c r="AC267" s="128" t="str">
        <f>+Q267</f>
        <v>Ostanek</v>
      </c>
      <c r="AD267" s="129" t="str">
        <f ca="1">IF($AO$3=1,0,INDIRECT( "'" &amp; $AO$2 &amp; "'!Q" &amp; TEXT($AB267,0)))</f>
        <v>Ostanek</v>
      </c>
      <c r="AE267" s="124" t="str">
        <f>+O267</f>
        <v>Kor. faktor (KF)</v>
      </c>
      <c r="AF267" s="130">
        <f ca="1">IF(AF266=0,0,(AD267+AL267)/AF266)</f>
        <v>0</v>
      </c>
      <c r="AG267" s="125"/>
      <c r="AH267" s="131" t="str">
        <f>+AC267</f>
        <v>Ostanek</v>
      </c>
      <c r="AI267" s="129" t="e">
        <f ca="1">+F267-AI266+AD267</f>
        <v>#VALUE!</v>
      </c>
      <c r="AL267" s="118">
        <f ca="1">+AM267*AL266</f>
        <v>202</v>
      </c>
      <c r="AM267" s="132">
        <f>+E267</f>
        <v>0.02</v>
      </c>
      <c r="AN267" s="350" t="str">
        <f>+C267</f>
        <v>SKUPEN OBSEG SREDSTEV
DELOVNE USPEŠNOSTI</v>
      </c>
      <c r="AO267" s="351"/>
      <c r="AP267" s="351"/>
      <c r="AQ267" s="351"/>
      <c r="AR267" s="352"/>
    </row>
    <row r="268" spans="1:44" x14ac:dyDescent="0.25">
      <c r="A268" s="33"/>
      <c r="B268" s="33"/>
      <c r="C268" s="33"/>
      <c r="D268" s="33"/>
      <c r="E268" s="33"/>
      <c r="F268" s="42"/>
      <c r="G268" s="87"/>
      <c r="H268" s="87"/>
      <c r="I268" s="87"/>
      <c r="J268" s="87"/>
      <c r="K268" s="87"/>
      <c r="L268" s="193"/>
      <c r="M268" s="42"/>
      <c r="N268" s="42"/>
      <c r="O268" s="42"/>
      <c r="P268" s="42"/>
      <c r="Q268" s="160"/>
      <c r="R268" s="160"/>
      <c r="S268" s="42"/>
      <c r="T268" s="193"/>
      <c r="U268" s="33"/>
      <c r="V268" s="33"/>
      <c r="W268" s="33"/>
      <c r="X268" s="33"/>
      <c r="Y268" s="33"/>
    </row>
    <row r="269" spans="1:44" ht="13.8" thickBot="1" x14ac:dyDescent="0.3"/>
    <row r="270" spans="1:44" ht="12.75" customHeight="1" x14ac:dyDescent="0.25">
      <c r="B270" s="327" t="s">
        <v>30</v>
      </c>
      <c r="C270" s="328"/>
      <c r="D270" s="329"/>
      <c r="E270" s="134"/>
      <c r="F270" s="353" t="s">
        <v>29</v>
      </c>
      <c r="G270" s="354"/>
      <c r="H270" s="354"/>
      <c r="I270" s="354"/>
      <c r="J270" s="354"/>
      <c r="K270" s="355"/>
      <c r="L270" s="134"/>
      <c r="M270" s="135" t="s">
        <v>21</v>
      </c>
      <c r="N270" s="142"/>
      <c r="O270" s="137"/>
      <c r="P270" s="327" t="s">
        <v>88</v>
      </c>
      <c r="Q270" s="328"/>
      <c r="R270" s="329"/>
    </row>
    <row r="271" spans="1:44" x14ac:dyDescent="0.25">
      <c r="B271" s="330"/>
      <c r="C271" s="331"/>
      <c r="D271" s="332"/>
      <c r="E271" s="134"/>
      <c r="F271" s="138" t="s">
        <v>25</v>
      </c>
      <c r="G271" s="139"/>
      <c r="H271" s="139"/>
      <c r="I271" s="139"/>
      <c r="J271" s="139"/>
      <c r="K271" s="140"/>
      <c r="L271" s="134"/>
      <c r="M271" s="141">
        <v>0</v>
      </c>
      <c r="N271" s="142"/>
      <c r="O271" s="137"/>
      <c r="P271" s="330"/>
      <c r="Q271" s="331"/>
      <c r="R271" s="332"/>
    </row>
    <row r="272" spans="1:44" ht="13.8" thickBot="1" x14ac:dyDescent="0.3">
      <c r="B272" s="143" t="s">
        <v>50</v>
      </c>
      <c r="C272" s="144" t="s">
        <v>31</v>
      </c>
      <c r="D272" s="145">
        <v>2</v>
      </c>
      <c r="E272" s="134"/>
      <c r="F272" s="138" t="s">
        <v>24</v>
      </c>
      <c r="G272" s="139"/>
      <c r="H272" s="139"/>
      <c r="I272" s="139"/>
      <c r="J272" s="139"/>
      <c r="K272" s="140"/>
      <c r="L272" s="134"/>
      <c r="M272" s="146">
        <v>1</v>
      </c>
      <c r="N272" s="142"/>
      <c r="O272" s="137"/>
      <c r="P272" s="147" t="s">
        <v>85</v>
      </c>
      <c r="Q272" s="148" t="s">
        <v>93</v>
      </c>
      <c r="R272" s="149">
        <v>5</v>
      </c>
    </row>
    <row r="273" spans="2:18" x14ac:dyDescent="0.25">
      <c r="B273" s="150"/>
      <c r="C273" s="31"/>
      <c r="D273" s="45"/>
      <c r="E273" s="134"/>
      <c r="F273" s="138" t="s">
        <v>26</v>
      </c>
      <c r="G273" s="139"/>
      <c r="H273" s="139"/>
      <c r="I273" s="139"/>
      <c r="J273" s="139"/>
      <c r="K273" s="140"/>
      <c r="L273" s="134"/>
      <c r="M273" s="9"/>
      <c r="N273" s="9"/>
      <c r="O273" s="151"/>
      <c r="P273" s="137"/>
      <c r="Q273" s="137"/>
      <c r="R273" s="137"/>
    </row>
    <row r="274" spans="2:18" x14ac:dyDescent="0.25">
      <c r="B274" s="134"/>
      <c r="C274" s="134"/>
      <c r="D274" s="134"/>
      <c r="E274" s="134"/>
      <c r="F274" s="138" t="s">
        <v>27</v>
      </c>
      <c r="G274" s="139"/>
      <c r="H274" s="139"/>
      <c r="I274" s="139"/>
      <c r="J274" s="139"/>
      <c r="K274" s="140"/>
      <c r="L274" s="134"/>
      <c r="M274" s="137"/>
      <c r="N274" s="137"/>
      <c r="O274" s="137"/>
      <c r="P274" s="137"/>
      <c r="Q274" s="137"/>
      <c r="R274" s="137"/>
    </row>
    <row r="275" spans="2:18" ht="13.8" thickBot="1" x14ac:dyDescent="0.3">
      <c r="B275" s="134"/>
      <c r="C275" s="134"/>
      <c r="D275" s="134"/>
      <c r="E275" s="134"/>
      <c r="F275" s="152" t="s">
        <v>28</v>
      </c>
      <c r="G275" s="153"/>
      <c r="H275" s="153"/>
      <c r="I275" s="153"/>
      <c r="J275" s="153"/>
      <c r="K275" s="154"/>
      <c r="L275" s="134"/>
      <c r="M275" s="137"/>
      <c r="N275" s="137"/>
      <c r="O275" s="137"/>
      <c r="P275" s="137"/>
      <c r="Q275" s="155"/>
      <c r="R275" s="137"/>
    </row>
    <row r="276" spans="2:18" x14ac:dyDescent="0.25">
      <c r="K276" s="9"/>
    </row>
  </sheetData>
  <sheetProtection algorithmName="SHA-512" hashValue="U+leewC/zVw0pY0Mu52lIw9sb8hhlmEEiDmj5ZmFTzMTMDuR4f2tFvcURDTm7UyHrmYxPalphWTgMOHQFOkloA==" saltValue="+dis8WXa37APbCxQMisnHg==" spinCount="100000" sheet="1" objects="1" scenarios="1"/>
  <mergeCells count="301">
    <mergeCell ref="C266:E266"/>
    <mergeCell ref="AM266:AR266"/>
    <mergeCell ref="C267:D267"/>
    <mergeCell ref="AN267:AR267"/>
    <mergeCell ref="B270:D271"/>
    <mergeCell ref="F270:K270"/>
    <mergeCell ref="P270:R271"/>
    <mergeCell ref="B260:C260"/>
    <mergeCell ref="B261:C261"/>
    <mergeCell ref="B262:C262"/>
    <mergeCell ref="B263:C263"/>
    <mergeCell ref="B264:C264"/>
    <mergeCell ref="B265:C265"/>
    <mergeCell ref="B254:C254"/>
    <mergeCell ref="B255:C255"/>
    <mergeCell ref="B256:C256"/>
    <mergeCell ref="B257:C257"/>
    <mergeCell ref="B258:C258"/>
    <mergeCell ref="B259:C259"/>
    <mergeCell ref="B248:C248"/>
    <mergeCell ref="B249:C249"/>
    <mergeCell ref="B250:C250"/>
    <mergeCell ref="B251:C251"/>
    <mergeCell ref="B252:C252"/>
    <mergeCell ref="B253:C253"/>
    <mergeCell ref="B242:C242"/>
    <mergeCell ref="B243:C243"/>
    <mergeCell ref="B244:C244"/>
    <mergeCell ref="B245:C245"/>
    <mergeCell ref="B246:C246"/>
    <mergeCell ref="B247:C247"/>
    <mergeCell ref="B236:C236"/>
    <mergeCell ref="B237:C237"/>
    <mergeCell ref="B238:C238"/>
    <mergeCell ref="B239:C239"/>
    <mergeCell ref="B240:C240"/>
    <mergeCell ref="B241:C241"/>
    <mergeCell ref="B230:C230"/>
    <mergeCell ref="B231:C231"/>
    <mergeCell ref="B232:C232"/>
    <mergeCell ref="B233:C233"/>
    <mergeCell ref="B234:C234"/>
    <mergeCell ref="B235:C235"/>
    <mergeCell ref="B224:C224"/>
    <mergeCell ref="B225:C225"/>
    <mergeCell ref="B226:C226"/>
    <mergeCell ref="B227:C227"/>
    <mergeCell ref="B228:C228"/>
    <mergeCell ref="B229:C229"/>
    <mergeCell ref="B218:C218"/>
    <mergeCell ref="B219:C219"/>
    <mergeCell ref="B220:C220"/>
    <mergeCell ref="B221:C221"/>
    <mergeCell ref="B222:C222"/>
    <mergeCell ref="B223:C223"/>
    <mergeCell ref="B212:C212"/>
    <mergeCell ref="B213:C213"/>
    <mergeCell ref="B214:C214"/>
    <mergeCell ref="B215:C215"/>
    <mergeCell ref="B216:C216"/>
    <mergeCell ref="B217:C217"/>
    <mergeCell ref="B206:C206"/>
    <mergeCell ref="B207:C207"/>
    <mergeCell ref="B208:C208"/>
    <mergeCell ref="B209:C209"/>
    <mergeCell ref="B210:C210"/>
    <mergeCell ref="B211:C211"/>
    <mergeCell ref="B200:C200"/>
    <mergeCell ref="B201:C201"/>
    <mergeCell ref="B202:C202"/>
    <mergeCell ref="B203:C203"/>
    <mergeCell ref="B204:C204"/>
    <mergeCell ref="B205:C205"/>
    <mergeCell ref="B194:C194"/>
    <mergeCell ref="B195:C195"/>
    <mergeCell ref="B196:C196"/>
    <mergeCell ref="B197:C197"/>
    <mergeCell ref="B198:C198"/>
    <mergeCell ref="B199:C199"/>
    <mergeCell ref="B188:C188"/>
    <mergeCell ref="B189:C189"/>
    <mergeCell ref="B190:C190"/>
    <mergeCell ref="B191:C191"/>
    <mergeCell ref="B192:C192"/>
    <mergeCell ref="B193:C193"/>
    <mergeCell ref="B182:C182"/>
    <mergeCell ref="B183:C183"/>
    <mergeCell ref="B184:C184"/>
    <mergeCell ref="B185:C185"/>
    <mergeCell ref="B186:C186"/>
    <mergeCell ref="B187:C187"/>
    <mergeCell ref="B176:C176"/>
    <mergeCell ref="B177:C177"/>
    <mergeCell ref="B178:C178"/>
    <mergeCell ref="B179:C179"/>
    <mergeCell ref="B180:C180"/>
    <mergeCell ref="B181:C181"/>
    <mergeCell ref="B170:C170"/>
    <mergeCell ref="B171:C171"/>
    <mergeCell ref="B172:C172"/>
    <mergeCell ref="B173:C173"/>
    <mergeCell ref="B174:C174"/>
    <mergeCell ref="B175:C175"/>
    <mergeCell ref="B164:C164"/>
    <mergeCell ref="B165:C165"/>
    <mergeCell ref="B166:C166"/>
    <mergeCell ref="B167:C167"/>
    <mergeCell ref="B168:C168"/>
    <mergeCell ref="B169:C169"/>
    <mergeCell ref="B158:C158"/>
    <mergeCell ref="B159:C159"/>
    <mergeCell ref="B160:C160"/>
    <mergeCell ref="B161:C161"/>
    <mergeCell ref="B162:C162"/>
    <mergeCell ref="B163:C163"/>
    <mergeCell ref="B152:C152"/>
    <mergeCell ref="B153:C153"/>
    <mergeCell ref="B154:C154"/>
    <mergeCell ref="B155:C155"/>
    <mergeCell ref="B156:C156"/>
    <mergeCell ref="B157:C157"/>
    <mergeCell ref="B146:C146"/>
    <mergeCell ref="B147:C147"/>
    <mergeCell ref="B148:C148"/>
    <mergeCell ref="B149:C149"/>
    <mergeCell ref="B150:C150"/>
    <mergeCell ref="B151:C151"/>
    <mergeCell ref="B140:C140"/>
    <mergeCell ref="B141:C141"/>
    <mergeCell ref="B142:C142"/>
    <mergeCell ref="B143:C143"/>
    <mergeCell ref="B144:C144"/>
    <mergeCell ref="B145:C145"/>
    <mergeCell ref="B134:C134"/>
    <mergeCell ref="B135:C135"/>
    <mergeCell ref="B136:C136"/>
    <mergeCell ref="B137:C137"/>
    <mergeCell ref="B138:C138"/>
    <mergeCell ref="B139:C139"/>
    <mergeCell ref="B128:C128"/>
    <mergeCell ref="B129:C129"/>
    <mergeCell ref="B130:C130"/>
    <mergeCell ref="B131:C131"/>
    <mergeCell ref="B132:C132"/>
    <mergeCell ref="B133:C133"/>
    <mergeCell ref="B122:C122"/>
    <mergeCell ref="B123:C123"/>
    <mergeCell ref="B124:C124"/>
    <mergeCell ref="B125:C125"/>
    <mergeCell ref="B126:C126"/>
    <mergeCell ref="B127:C127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80:C80"/>
    <mergeCell ref="B81:C81"/>
    <mergeCell ref="B82:C82"/>
    <mergeCell ref="B83:C83"/>
    <mergeCell ref="B84:C84"/>
    <mergeCell ref="B85:C85"/>
    <mergeCell ref="B74:C74"/>
    <mergeCell ref="B75:C75"/>
    <mergeCell ref="B76:C76"/>
    <mergeCell ref="B77:C77"/>
    <mergeCell ref="B78:C78"/>
    <mergeCell ref="B79:C79"/>
    <mergeCell ref="B68:C68"/>
    <mergeCell ref="B69:C69"/>
    <mergeCell ref="B70:C70"/>
    <mergeCell ref="B71:C71"/>
    <mergeCell ref="B72:C72"/>
    <mergeCell ref="B73:C73"/>
    <mergeCell ref="B62:C62"/>
    <mergeCell ref="B63:C63"/>
    <mergeCell ref="B64:C64"/>
    <mergeCell ref="B65:C65"/>
    <mergeCell ref="B66:C66"/>
    <mergeCell ref="B67:C67"/>
    <mergeCell ref="B56:C56"/>
    <mergeCell ref="B57:C57"/>
    <mergeCell ref="B58:C58"/>
    <mergeCell ref="B59:C59"/>
    <mergeCell ref="B60:C60"/>
    <mergeCell ref="B61:C61"/>
    <mergeCell ref="B50:C50"/>
    <mergeCell ref="B51:C51"/>
    <mergeCell ref="B52:C52"/>
    <mergeCell ref="B53:C53"/>
    <mergeCell ref="B54:C54"/>
    <mergeCell ref="B55:C55"/>
    <mergeCell ref="B44:C44"/>
    <mergeCell ref="B45:C45"/>
    <mergeCell ref="B46:C46"/>
    <mergeCell ref="B47:C47"/>
    <mergeCell ref="B48:C48"/>
    <mergeCell ref="B49:C49"/>
    <mergeCell ref="B38:C38"/>
    <mergeCell ref="B39:C39"/>
    <mergeCell ref="B40:C40"/>
    <mergeCell ref="B41:C41"/>
    <mergeCell ref="B42:C42"/>
    <mergeCell ref="B43:C43"/>
    <mergeCell ref="B32:C32"/>
    <mergeCell ref="B33:C33"/>
    <mergeCell ref="B34:C34"/>
    <mergeCell ref="B35:C35"/>
    <mergeCell ref="B36:C36"/>
    <mergeCell ref="B37:C37"/>
    <mergeCell ref="B31:C31"/>
    <mergeCell ref="B20:C20"/>
    <mergeCell ref="B21:C21"/>
    <mergeCell ref="B22:C22"/>
    <mergeCell ref="B23:C23"/>
    <mergeCell ref="B24:C24"/>
    <mergeCell ref="B25:C25"/>
    <mergeCell ref="R13:R14"/>
    <mergeCell ref="B15:C15"/>
    <mergeCell ref="B16:C16"/>
    <mergeCell ref="B17:C17"/>
    <mergeCell ref="B18:C18"/>
    <mergeCell ref="B19:C19"/>
    <mergeCell ref="L13:L14"/>
    <mergeCell ref="M13:M14"/>
    <mergeCell ref="N13:N14"/>
    <mergeCell ref="O13:O14"/>
    <mergeCell ref="P13:P14"/>
    <mergeCell ref="Q13:Q14"/>
    <mergeCell ref="B26:C26"/>
    <mergeCell ref="B27:C27"/>
    <mergeCell ref="B28:C28"/>
    <mergeCell ref="B29:C29"/>
    <mergeCell ref="B30:C30"/>
    <mergeCell ref="B4:D4"/>
    <mergeCell ref="E4:R4"/>
    <mergeCell ref="E5:F5"/>
    <mergeCell ref="AJ5:AL5"/>
    <mergeCell ref="AJ6:AL6"/>
    <mergeCell ref="B7:D7"/>
    <mergeCell ref="E7:F7"/>
    <mergeCell ref="AB1:AF1"/>
    <mergeCell ref="AH1:AL2"/>
    <mergeCell ref="AB2:AC2"/>
    <mergeCell ref="AD2:AF2"/>
    <mergeCell ref="B3:D3"/>
    <mergeCell ref="E3:F3"/>
    <mergeCell ref="AD3:AF3"/>
    <mergeCell ref="A13:A14"/>
    <mergeCell ref="B13:C14"/>
    <mergeCell ref="D13:D14"/>
    <mergeCell ref="E13:E14"/>
    <mergeCell ref="F13:F14"/>
    <mergeCell ref="G13:K13"/>
    <mergeCell ref="AE12:AF14"/>
    <mergeCell ref="AG12:AH14"/>
    <mergeCell ref="AI12:AI14"/>
    <mergeCell ref="G12:L12"/>
    <mergeCell ref="M12:P12"/>
    <mergeCell ref="AC12:AC14"/>
    <mergeCell ref="AD12:AD14"/>
    <mergeCell ref="AJ12:AJ14"/>
    <mergeCell ref="AK12:AK14"/>
    <mergeCell ref="AL12:AL14"/>
    <mergeCell ref="B8:D8"/>
    <mergeCell ref="E8:R8"/>
    <mergeCell ref="B10:L10"/>
    <mergeCell ref="M10:R10"/>
    <mergeCell ref="AC11:AD11"/>
    <mergeCell ref="B12:F12"/>
  </mergeCells>
  <dataValidations count="1">
    <dataValidation type="list" allowBlank="1" showInputMessage="1" showErrorMessage="1" sqref="G16:K265" xr:uid="{BFABF8EB-17DA-4F01-A360-22D13B18D364}">
      <formula1>$M$271:$M$272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27</vt:i4>
      </vt:variant>
      <vt:variant>
        <vt:lpstr>Imenovani obsegi</vt:lpstr>
      </vt:variant>
      <vt:variant>
        <vt:i4>15</vt:i4>
      </vt:variant>
    </vt:vector>
  </HeadingPairs>
  <TitlesOfParts>
    <vt:vector size="42" baseType="lpstr">
      <vt:lpstr>OSNOVNA PLAČA</vt:lpstr>
      <vt:lpstr>OBRAČUNANA OSNOVNA PLAČA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LETNO OBVESTILO</vt:lpstr>
      <vt:lpstr>SEZNAM 1</vt:lpstr>
      <vt:lpstr>SEZNAM 2</vt:lpstr>
      <vt:lpstr>SEZNAM 3</vt:lpstr>
      <vt:lpstr>SEZNAM 4</vt:lpstr>
      <vt:lpstr>SEZNAM 5</vt:lpstr>
      <vt:lpstr>SEZNAM 6</vt:lpstr>
      <vt:lpstr>SEZNAM 7</vt:lpstr>
      <vt:lpstr>SEZNAM 8</vt:lpstr>
      <vt:lpstr>SEZNAM 9</vt:lpstr>
      <vt:lpstr>SEZNAM 10</vt:lpstr>
      <vt:lpstr>SEZNAM 11</vt:lpstr>
      <vt:lpstr>SEZNAM 12</vt:lpstr>
      <vt:lpstr>'1'!Področje_tiskanja</vt:lpstr>
      <vt:lpstr>'12'!Področje_tiskanja</vt:lpstr>
      <vt:lpstr>'2'!Področje_tiskanja</vt:lpstr>
      <vt:lpstr>'3'!Področje_tiskanja</vt:lpstr>
      <vt:lpstr>'4'!Področje_tiskanja</vt:lpstr>
      <vt:lpstr>'5'!Področje_tiskanja</vt:lpstr>
      <vt:lpstr>'LETNO OBVESTILO'!Področje_tiskanja</vt:lpstr>
      <vt:lpstr>'OBRAČUNANA OSNOVNA PLAČA'!Področje_tiskanja</vt:lpstr>
      <vt:lpstr>'OSNOVNA PLAČA'!Področje_tiskanja</vt:lpstr>
      <vt:lpstr>'1'!Tiskanje_naslovov</vt:lpstr>
      <vt:lpstr>'12'!Tiskanje_naslovov</vt:lpstr>
      <vt:lpstr>'2'!Tiskanje_naslovov</vt:lpstr>
      <vt:lpstr>'3'!Tiskanje_naslovov</vt:lpstr>
      <vt:lpstr>'4'!Tiskanje_naslovov</vt:lpstr>
      <vt:lpstr>'5'!Tiskanje_naslovov</vt:lpstr>
    </vt:vector>
  </TitlesOfParts>
  <Company>Ministrstvo za javno upravo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Dušan Verjnović</dc:creator>
  <cp:lastModifiedBy>Mojca Kustec</cp:lastModifiedBy>
  <cp:lastPrinted>2008-12-24T07:38:05Z</cp:lastPrinted>
  <dcterms:created xsi:type="dcterms:W3CDTF">2007-05-31T08:52:18Z</dcterms:created>
  <dcterms:modified xsi:type="dcterms:W3CDTF">2025-01-31T09:53:56Z</dcterms:modified>
</cp:coreProperties>
</file>